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iorlv-my.sharepoint.com/personal/janis_rusko_bior_lv/Documents/Documents/Risk assessment/Dzeramā ūdens riski/v3_2026-07 corrected final versions/"/>
    </mc:Choice>
  </mc:AlternateContent>
  <xr:revisionPtr revIDLastSave="152" documentId="8_{5D6CE277-8A64-4E8B-9346-8EBCAB598ABC}" xr6:coauthVersionLast="47" xr6:coauthVersionMax="47" xr10:uidLastSave="{546C4622-99F8-44C6-B912-91F0DD643CF3}"/>
  <bookViews>
    <workbookView xWindow="-120" yWindow="780" windowWidth="31240" windowHeight="21320" xr2:uid="{21AE9C82-C3F5-438F-8C91-DAD921DDD359}"/>
  </bookViews>
  <sheets>
    <sheet name="Vispārīga informācija" sheetId="6" r:id="rId1"/>
    <sheet name="Dati" sheetId="1" r:id="rId2"/>
    <sheet name="Kopsavilkums 60%" sheetId="2" r:id="rId3"/>
    <sheet name="Kopsavilkums 30%" sheetId="9" r:id="rId4"/>
    <sheet name="Rādītāju_nosaukumi" sheetId="7" r:id="rId5"/>
    <sheet name="Normas" sheetId="3" r:id="rId6"/>
    <sheet name="Atbilžu_varianti" sheetId="8" r:id="rId7"/>
  </sheets>
  <definedNames>
    <definedName name="_xlnm._FilterDatabase" localSheetId="1" hidden="1">Dati!$A$1:$I$10000</definedName>
    <definedName name="_xlnm._FilterDatabase" localSheetId="3" hidden="1">'Kopsavilkums 30%'!$A$5:$K$68</definedName>
    <definedName name="_xlnm._FilterDatabase" localSheetId="2" hidden="1">'Kopsavilkums 60%'!$A$5:$K$69</definedName>
    <definedName name="_xlnm._FilterDatabase" localSheetId="5" hidden="1">Normas!$A$1:$D$64</definedName>
    <definedName name="_xlnm.Print_Titles" localSheetId="3">'Kopsavilkums 30%'!$5:$5</definedName>
    <definedName name="_xlnm.Print_Titles" localSheetId="2">'Kopsavilkums 60%'!$5:$5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<sst xmlns="http://schemas.openxmlformats.org/spreadsheetml/2006/main" count="380" uniqueCount="128">
  <si>
    <t>Uzņēmuma nosaukums</t>
  </si>
  <si>
    <t>Vērtēšanas datums (nolasās automātiski formas aizpildīšanas datumā)</t>
  </si>
  <si>
    <t>Piegādātā ūdens daudzums (m3)</t>
  </si>
  <si>
    <t>virs 10 000 m3/dienā</t>
  </si>
  <si>
    <t>Vai ūdens izcelmes vietu iespaido virszemes ūdeņi?</t>
  </si>
  <si>
    <t>Jā</t>
  </si>
  <si>
    <t>Vai ūdens izcelsmes vietā ir iespējama ūdens ziedēšana? *</t>
  </si>
  <si>
    <t>Vai ūdens tiek fasēts tirgošanai?</t>
  </si>
  <si>
    <t>Vai vērtējamā sistēma ir pārtikas ražošanas uzņēmuma sistēma?</t>
  </si>
  <si>
    <t>Ūdens sagatavošanas metodes</t>
  </si>
  <si>
    <t>Izmantotas dezinfekcijas metodes?</t>
  </si>
  <si>
    <t>Vai tiek izmantotas ūdens dezinfekcijas metodes, kuru ietekmē var rasties halogēnetiķskābes (HAA5)? **</t>
  </si>
  <si>
    <t>Vai tiek izmantotas ūdens dezinfekcijas metodes, kuru ietekmē var rasties hlorāti vai hlorīti? ***</t>
  </si>
  <si>
    <t>Dezinfektanta koncentrācija</t>
  </si>
  <si>
    <t>Ūdens avots</t>
  </si>
  <si>
    <t>* Ūdens ziedēšana ir aļģu savairošanās, tostarp, iesējama cianobaktēriju jeb zilaļģu viedošanās</t>
  </si>
  <si>
    <t>** Kā attīrīšanas līdzeklis izmantots hlora dioksīds, hipohlorīta sāļi (kalcija hipohlorīts, nātrija hipohlorīts), hloramīni, broms, bromīna sāļi</t>
  </si>
  <si>
    <t>*** Kā attīrīšanas līdzeklis izmantots hlora dioksīds, hipohlorīta sāļi</t>
  </si>
  <si>
    <t>Rādītāja nosaukums</t>
  </si>
  <si>
    <t>Rādītāja mērvienība</t>
  </si>
  <si>
    <t>Rezultāts</t>
  </si>
  <si>
    <t>Datums</t>
  </si>
  <si>
    <t>Gadi</t>
  </si>
  <si>
    <t>60% no normas</t>
  </si>
  <si>
    <t>60% no normas (līdz)</t>
  </si>
  <si>
    <t>30% no normas</t>
  </si>
  <si>
    <t>30% no normas (līdz)</t>
  </si>
  <si>
    <t>1,2-dihloretāns</t>
  </si>
  <si>
    <t>Akrilamīds</t>
  </si>
  <si>
    <t>Alumīnijs</t>
  </si>
  <si>
    <t>Amonijs</t>
  </si>
  <si>
    <t>Antimons</t>
  </si>
  <si>
    <t>Arsēns</t>
  </si>
  <si>
    <t>Benzo(a)pirēns</t>
  </si>
  <si>
    <t>Benzols</t>
  </si>
  <si>
    <t>Bisfenols A (piemēro no 2026. gada 12. janvāra)</t>
  </si>
  <si>
    <t>Bors</t>
  </si>
  <si>
    <t>Bors (atkāpes vērtība)</t>
  </si>
  <si>
    <t>Bromāti</t>
  </si>
  <si>
    <t>Cianīdi</t>
  </si>
  <si>
    <t>Clostridium perfringens</t>
  </si>
  <si>
    <t>Duļķainība</t>
  </si>
  <si>
    <t>Dzelzs</t>
  </si>
  <si>
    <t>Dzīvsudrabs</t>
  </si>
  <si>
    <t>Elektrovadītspēja</t>
  </si>
  <si>
    <t>Epihlorhidrīns</t>
  </si>
  <si>
    <t>Escherichia coli</t>
  </si>
  <si>
    <t>Fluorīdi</t>
  </si>
  <si>
    <t>Garša</t>
  </si>
  <si>
    <t>Halogēnetiķskābes (HAA5) (piemēro no 2026. gada 12. janvāra)</t>
  </si>
  <si>
    <t>Hlorāti (piemēro no 2026. gada 12. janvāra)</t>
  </si>
  <si>
    <t>Hlorīdi</t>
  </si>
  <si>
    <t>Hlorīti (piemēro no 2026. gada 12. janvāra)</t>
  </si>
  <si>
    <t>Hroms</t>
  </si>
  <si>
    <t>Hroms (pārejas perioda norma)</t>
  </si>
  <si>
    <t>Indikatīvā doza</t>
  </si>
  <si>
    <t>Kadmijs</t>
  </si>
  <si>
    <t>Koliformas baktērijas</t>
  </si>
  <si>
    <t>Krāsa</t>
  </si>
  <si>
    <t>Mangāns</t>
  </si>
  <si>
    <t>Mikrocistīns-LR (piemēro no 2026. gada 12. janvāra)</t>
  </si>
  <si>
    <t>Mikroorganismu koloniju skaits (KVV) 22 °C</t>
  </si>
  <si>
    <t>Nātrijs</t>
  </si>
  <si>
    <t>Niķelis</t>
  </si>
  <si>
    <t>Nitrāti</t>
  </si>
  <si>
    <t>Nitrīti</t>
  </si>
  <si>
    <t>Oksidējamība (KMnO4)</t>
  </si>
  <si>
    <t>Pesticīdi (atsevišķi)</t>
  </si>
  <si>
    <t>Pesticīdi (kopā)</t>
  </si>
  <si>
    <t>PFAS (kopā)</t>
  </si>
  <si>
    <t>PFAS (summa)</t>
  </si>
  <si>
    <t>Policikliskie aromātiskie ogļūdeņraži</t>
  </si>
  <si>
    <t>Radons</t>
  </si>
  <si>
    <t>Selēns</t>
  </si>
  <si>
    <t>Selēns (atkāpes vērtība)</t>
  </si>
  <si>
    <t>Smarža</t>
  </si>
  <si>
    <t>Sulfāti</t>
  </si>
  <si>
    <t>Svins</t>
  </si>
  <si>
    <t>Svins (pārejas perioda norma)</t>
  </si>
  <si>
    <t>Tetrahloretēns un trihloretēns</t>
  </si>
  <si>
    <t>Trihalogēnmetāni (kopā)</t>
  </si>
  <si>
    <t>Tritijs (nosaka uzsākot jaunu urbumu)</t>
  </si>
  <si>
    <t>Urāns</t>
  </si>
  <si>
    <t>Ūdeņraža jonu koncentrācija</t>
  </si>
  <si>
    <t>Varš</t>
  </si>
  <si>
    <t>Vinilhlorīds</t>
  </si>
  <si>
    <t>Zarnu enterokoki</t>
  </si>
  <si>
    <t>Rezultātu vērtēšanas kritērijs</t>
  </si>
  <si>
    <t>60% no rādītāju normas, noteikšanas biežuma samazināšanai</t>
  </si>
  <si>
    <t>Rezultātu vērtēšanas periods</t>
  </si>
  <si>
    <t>3 gadi</t>
  </si>
  <si>
    <t>Rādītājs</t>
  </si>
  <si>
    <t>Izmeklējumu
skaits</t>
  </si>
  <si>
    <t>Minimālā
vērtība</t>
  </si>
  <si>
    <t>Maksimālā
vērtība</t>
  </si>
  <si>
    <t>Vidējā
vērtība</t>
  </si>
  <si>
    <t>Norma</t>
  </si>
  <si>
    <t>60% no
normas</t>
  </si>
  <si>
    <t>Cik gadījumos
pārsniegti 60%
no normas</t>
  </si>
  <si>
    <t>Pēdējais
pārsniegšanas
datums</t>
  </si>
  <si>
    <t>Rezultāts
pēdējā
pārsniegšanas
reizē</t>
  </si>
  <si>
    <t>Skaidrojums</t>
  </si>
  <si>
    <t>30% no rādītāju normas, rādītāja izņemšanai no monitoringa programmas</t>
  </si>
  <si>
    <t>30% no
normas</t>
  </si>
  <si>
    <t>Cik gadījumos
pārsniegti 30%
no normas</t>
  </si>
  <si>
    <t>Norma (no)</t>
  </si>
  <si>
    <t>Norma (līdz)</t>
  </si>
  <si>
    <t>Mērvienība</t>
  </si>
  <si>
    <r>
      <t>μ</t>
    </r>
    <r>
      <rPr>
        <sz val="11"/>
        <rFont val="Calibri"/>
        <family val="2"/>
        <charset val="186"/>
      </rPr>
      <t>g/L</t>
    </r>
  </si>
  <si>
    <t>mg/L</t>
  </si>
  <si>
    <t>μg/L</t>
  </si>
  <si>
    <t>100ml</t>
  </si>
  <si>
    <t>NTU</t>
  </si>
  <si>
    <r>
      <t>μ</t>
    </r>
    <r>
      <rPr>
        <sz val="11"/>
        <rFont val="Calibri"/>
        <family val="2"/>
        <charset val="186"/>
      </rPr>
      <t>S/cm 20 °C</t>
    </r>
  </si>
  <si>
    <t>100 ml</t>
  </si>
  <si>
    <t>Pieņemama</t>
  </si>
  <si>
    <t>mSv/gadā</t>
  </si>
  <si>
    <t>ml</t>
  </si>
  <si>
    <t>mg/L O2</t>
  </si>
  <si>
    <t>Bq/L</t>
  </si>
  <si>
    <t>Kopējais organiskais ogleklis (TOC)</t>
  </si>
  <si>
    <t>Bez īpašām izmaiņām</t>
  </si>
  <si>
    <t>līdz 10 000 m3/dienā</t>
  </si>
  <si>
    <t>Nē</t>
  </si>
  <si>
    <t>Patērētāju skaits, kas izmanto ūdeni no sistēmas</t>
  </si>
  <si>
    <t>17-beta-estradiols (kontrolsaraksts)</t>
  </si>
  <si>
    <t>ng/L</t>
  </si>
  <si>
    <t>Nonilfenols (kontrolsaraksts)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</si>
</sst>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</font>
    <font>
      <sz val="11"/>
      <name val="Calibri"/>
      <family val="2"/>
      <charset val="186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13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11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2" fontId="9" fillId="0" borderId="1" xfId="0" applyNumberFormat="1" applyFont="1" applyBorder="1"/>
    <xf numFmtId="14" fontId="9" fillId="0" borderId="1" xfId="0" applyNumberFormat="1" applyFont="1" applyBorder="1"/>
    <xf numFmtId="0" fontId="10" fillId="0" borderId="1" xfId="0" applyFont="1" applyBorder="1"/>
    <xf numFmtId="0" fontId="9" fillId="0" borderId="2" xfId="0" applyFont="1" applyBorder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14" fontId="0" fillId="0" borderId="1" xfId="0" applyNumberFormat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14" fontId="13" fillId="0" borderId="0" xfId="0" applyNumberFormat="1" applyFont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</font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CCFF"/>
      <color rgb="FFFF9999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C17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60" customWidth="1"/>
    <col min="2" max="2" width="51.83203125" customWidth="1"/>
    <col min="3" max="3" width="10.1640625" bestFit="1" customWidth="1"/>
  </cols>
  <sheetData>
    <row r="1" spans="1:3" s="19" customFormat="1" ht="30" customHeight="1" x14ac:dyDescent="0.2">
      <c r="A1" s="27" t="s">
        <v>0</v>
      </c>
      <c r="B1" s="21"/>
      <c r="C1" s="18"/>
    </row>
    <row r="2" spans="1:3" s="19" customFormat="1" ht="30" customHeight="1" x14ac:dyDescent="0.2">
      <c r="A2" s="28" t="s">
        <v>1</v>
      </c>
      <c r="B2" s="30">
        <f ca="1">TODAY()</f>
        <v>46231</v>
      </c>
      <c r="C2" s="18"/>
    </row>
    <row r="3" spans="1:3" s="19" customFormat="1" ht="30" customHeight="1" x14ac:dyDescent="0.2">
      <c r="A3" s="27" t="s">
        <v>2</v>
      </c>
      <c r="B3" s="20"/>
    </row>
    <row r="4" spans="1:3" s="19" customFormat="1" ht="30" customHeight="1" x14ac:dyDescent="0.2">
      <c r="A4" s="27" t="s">
        <v>4</v>
      </c>
      <c r="B4" s="20"/>
    </row>
    <row r="5" spans="1:3" s="19" customFormat="1" ht="30" customHeight="1" x14ac:dyDescent="0.2">
      <c r="A5" s="27" t="s">
        <v>6</v>
      </c>
      <c r="B5" s="20"/>
    </row>
    <row r="6" spans="1:3" s="19" customFormat="1" ht="30" customHeight="1" x14ac:dyDescent="0.2">
      <c r="A6" s="27" t="s">
        <v>7</v>
      </c>
      <c r="B6" s="20"/>
    </row>
    <row r="7" spans="1:3" s="19" customFormat="1" ht="30" customHeight="1" x14ac:dyDescent="0.2">
      <c r="A7" s="27" t="s">
        <v>8</v>
      </c>
      <c r="B7" s="20"/>
    </row>
    <row r="8" spans="1:3" s="19" customFormat="1" ht="30" customHeight="1" x14ac:dyDescent="0.2">
      <c r="A8" s="27" t="s">
        <v>9</v>
      </c>
      <c r="B8" s="20"/>
    </row>
    <row r="9" spans="1:3" s="19" customFormat="1" ht="30" customHeight="1" x14ac:dyDescent="0.2">
      <c r="A9" s="27" t="s">
        <v>10</v>
      </c>
      <c r="B9" s="20"/>
    </row>
    <row r="10" spans="1:3" s="19" customFormat="1" ht="30" customHeight="1" x14ac:dyDescent="0.2">
      <c r="A10" s="28" t="s">
        <v>11</v>
      </c>
      <c r="B10" s="20"/>
    </row>
    <row r="11" spans="1:3" s="19" customFormat="1" ht="30" customHeight="1" x14ac:dyDescent="0.2">
      <c r="A11" s="28" t="s">
        <v>12</v>
      </c>
      <c r="B11" s="20"/>
    </row>
    <row r="12" spans="1:3" s="19" customFormat="1" ht="30" customHeight="1" x14ac:dyDescent="0.2">
      <c r="A12" s="27" t="s">
        <v>13</v>
      </c>
      <c r="B12" s="20"/>
    </row>
    <row r="13" spans="1:3" s="19" customFormat="1" ht="30" customHeight="1" x14ac:dyDescent="0.2">
      <c r="A13" s="27" t="s">
        <v>14</v>
      </c>
      <c r="B13" s="20"/>
    </row>
    <row r="14" spans="1:3" s="19" customFormat="1" ht="30" customHeight="1" x14ac:dyDescent="0.2">
      <c r="A14" s="27" t="s">
        <v>124</v>
      </c>
      <c r="B14" s="20"/>
    </row>
    <row r="15" spans="1:3" ht="32" x14ac:dyDescent="0.2">
      <c r="A15" s="29" t="s">
        <v>15</v>
      </c>
    </row>
    <row r="16" spans="1:3" ht="32" x14ac:dyDescent="0.2">
      <c r="A16" s="29" t="s">
        <v>16</v>
      </c>
    </row>
    <row r="17" spans="1:1" ht="16" x14ac:dyDescent="0.2">
      <c r="A17" s="29" t="s">
        <v>17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4294967295" r:id="rId1"/>
  <headerFooter>
    <oddFooter>&amp;L&amp;D&amp;RLapa &amp;P no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Atbilžu_varianti!$A$1:$A$2</xm:f>
          </x14:formula1>
          <xm:sqref>B4:B7 B9:B11</xm:sqref>
        </x14:dataValidation>
        <x14:dataValidation type="list" allowBlank="1" showInputMessage="1" showErrorMessage="1" xr:uid="{00000000-0002-0000-0000-000001000000}">
          <x14:formula1>
            <xm:f>Atbilžu_varianti!$B$1:$B$2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I10000"/>
  <sheetViews>
    <sheetView workbookViewId="0">
      <selection activeCell="A9" sqref="A9"/>
    </sheetView>
  </sheetViews>
  <sheetFormatPr baseColWidth="10" defaultColWidth="8.83203125" defaultRowHeight="15" x14ac:dyDescent="0.2"/>
  <cols>
    <col min="1" max="1" width="42.5" style="5" customWidth="1"/>
    <col min="2" max="2" width="23.5" bestFit="1" customWidth="1"/>
    <col min="3" max="3" width="16" style="5" customWidth="1"/>
    <col min="4" max="4" width="15.83203125" style="6" customWidth="1"/>
    <col min="5" max="5" width="8.6640625" hidden="1" customWidth="1"/>
    <col min="6" max="6" width="14.5" hidden="1" customWidth="1"/>
    <col min="7" max="7" width="24.1640625" hidden="1" customWidth="1"/>
    <col min="8" max="8" width="14.5" hidden="1" customWidth="1"/>
    <col min="9" max="9" width="19.5" hidden="1" customWidth="1"/>
  </cols>
  <sheetData>
    <row r="1" spans="1:9" s="4" customFormat="1" x14ac:dyDescent="0.2">
      <c r="A1" s="31" t="s">
        <v>18</v>
      </c>
      <c r="B1" s="33" t="s">
        <v>19</v>
      </c>
      <c r="C1" s="31" t="s">
        <v>20</v>
      </c>
      <c r="D1" s="32" t="s">
        <v>21</v>
      </c>
      <c r="E1" s="7" t="s">
        <v>22</v>
      </c>
      <c r="F1" s="7" t="s">
        <v>23</v>
      </c>
      <c r="G1" s="7" t="s">
        <v>24</v>
      </c>
      <c r="H1" s="4" t="s">
        <v>25</v>
      </c>
      <c r="I1" s="4" t="s">
        <v>26</v>
      </c>
    </row>
    <row r="2" spans="1:9" x14ac:dyDescent="0.2">
      <c r="B2">
        <f>IF(ISBLANK(A2),"",VLOOKUP(A2,Normas!A:D,4,FALSE))</f>
      </c>
      <c r="E2" s="2">
        <f>IF(ISBLANK(D2),"",INT(YEARFRAC(D2,'Vispārīga informācija'!$B$2)))</f>
      </c>
      <c r="F2" s="2">
        <f>IFERROR(IF(ISBLANK($A2),"",IF($A2="Ūdeņraža jonu koncentrācija",VLOOKUP(Dati!$A2,Normas!$A:$D,2,FALSE),VLOOKUP(Dati!$A2,Normas!$A:$D,2,FALSE)*0.6)),"")</f>
      </c>
      <c r="G2" s="2">
        <f>IFERROR(IF(ISBLANK($A2),"",IF($A2="Ūdeņraža jonu koncentrācija",VLOOKUP(Dati!$A2,Normas!$A:$D,3,FALSE),VLOOKUP(Dati!$A2,Normas!$A:$D,3,FALSE)*0.6)),"")</f>
      </c>
      <c r="H2" s="2">
        <f>IFERROR(IF(ISBLANK($A2),"",IF($A2="Ūdeņraža jonu koncentrācija",VLOOKUP(Dati!$A2,Normas!$A:$D,2,FALSE),VLOOKUP(Dati!$A2,Normas!$A:$D,2,FALSE)*0.3)),"")</f>
      </c>
      <c r="I2" s="2">
        <f>IFERROR(IF(ISBLANK($A2),"",IF($A2="Ūdeņraža jonu koncentrācija",VLOOKUP(Dati!$A2,Normas!$A:$D,3,FALSE),VLOOKUP(Dati!$A2,Normas!$A:$D,3,FALSE)*0.3)),"")</f>
      </c>
    </row>
    <row r="3" spans="1:9" x14ac:dyDescent="0.2">
      <c r="B3">
        <f>IF(ISBLANK(A3),"",VLOOKUP(A3,Normas!A:D,4,FALSE))</f>
      </c>
      <c r="E3" s="2">
        <f>IF(ISBLANK(D3),"",INT(YEARFRAC(D3,'Vispārīga informācija'!$B$2)))</f>
      </c>
      <c r="F3" s="2">
        <f>IFERROR(IF(ISBLANK($A3),"",IF($A3="Ūdeņraža jonu koncentrācija",VLOOKUP(Dati!$A3,Normas!$A:$D,2,FALSE),VLOOKUP(Dati!$A3,Normas!$A:$D,2,FALSE)*0.6)),"")</f>
      </c>
      <c r="G3" s="2">
        <f>IFERROR(IF(ISBLANK($A3),"",IF($A3="Ūdeņraža jonu koncentrācija",VLOOKUP(Dati!$A3,Normas!$A:$D,3,FALSE),VLOOKUP(Dati!$A3,Normas!$A:$D,3,FALSE)*0.6)),"")</f>
      </c>
      <c r="H3" s="2">
        <f>IFERROR(IF(ISBLANK($A3),"",IF($A3="Ūdeņraža jonu koncentrācija",VLOOKUP(Dati!$A3,Normas!$A:$D,2,FALSE),VLOOKUP(Dati!$A3,Normas!$A:$D,2,FALSE)*0.3)),"")</f>
      </c>
      <c r="I3" s="2">
        <f>IFERROR(IF(ISBLANK($A3),"",IF($A3="Ūdeņraža jonu koncentrācija",VLOOKUP(Dati!$A3,Normas!$A:$D,3,FALSE),VLOOKUP(Dati!$A3,Normas!$A:$D,3,FALSE)*0.3)),"")</f>
      </c>
    </row>
    <row r="4" spans="1:9" x14ac:dyDescent="0.2">
      <c r="B4">
        <f>IF(ISBLANK(A4),"",VLOOKUP(A4,Normas!A:D,4,FALSE))</f>
      </c>
      <c r="E4" s="2">
        <f>IF(ISBLANK(D4),"",INT(YEARFRAC(D4,'Vispārīga informācija'!$B$2)))</f>
      </c>
      <c r="F4" s="2">
        <f>IFERROR(IF(ISBLANK($A4),"",IF($A4="Ūdeņraža jonu koncentrācija",VLOOKUP(Dati!$A4,Normas!$A:$D,2,FALSE),VLOOKUP(Dati!$A4,Normas!$A:$D,2,FALSE)*0.6)),"")</f>
      </c>
      <c r="G4" s="2">
        <f>IFERROR(IF(ISBLANK($A4),"",IF($A4="Ūdeņraža jonu koncentrācija",VLOOKUP(Dati!$A4,Normas!$A:$D,3,FALSE),VLOOKUP(Dati!$A4,Normas!$A:$D,3,FALSE)*0.6)),"")</f>
      </c>
      <c r="H4" s="2">
        <f>IFERROR(IF(ISBLANK($A4),"",IF($A4="Ūdeņraža jonu koncentrācija",VLOOKUP(Dati!$A4,Normas!$A:$D,2,FALSE),VLOOKUP(Dati!$A4,Normas!$A:$D,2,FALSE)*0.3)),"")</f>
      </c>
      <c r="I4" s="2">
        <f>IFERROR(IF(ISBLANK($A4),"",IF($A4="Ūdeņraža jonu koncentrācija",VLOOKUP(Dati!$A4,Normas!$A:$D,3,FALSE),VLOOKUP(Dati!$A4,Normas!$A:$D,3,FALSE)*0.3)),"")</f>
      </c>
    </row>
    <row r="5" spans="1:9" x14ac:dyDescent="0.2">
      <c r="B5">
        <f>IF(ISBLANK(A5),"",VLOOKUP(A5,Normas!A:D,4,FALSE))</f>
      </c>
      <c r="E5" s="2">
        <f>IF(ISBLANK(D5),"",INT(YEARFRAC(D5,'Vispārīga informācija'!$B$2)))</f>
      </c>
      <c r="F5" s="2">
        <f>IFERROR(IF(ISBLANK($A5),"",IF($A5="Ūdeņraža jonu koncentrācija",VLOOKUP(Dati!$A5,Normas!$A:$D,2,FALSE),VLOOKUP(Dati!$A5,Normas!$A:$D,2,FALSE)*0.6)),"")</f>
      </c>
      <c r="G5" s="2">
        <f>IFERROR(IF(ISBLANK($A5),"",IF($A5="Ūdeņraža jonu koncentrācija",VLOOKUP(Dati!$A5,Normas!$A:$D,3,FALSE),VLOOKUP(Dati!$A5,Normas!$A:$D,3,FALSE)*0.6)),"")</f>
      </c>
      <c r="H5" s="2">
        <f>IFERROR(IF(ISBLANK($A5),"",IF($A5="Ūdeņraža jonu koncentrācija",VLOOKUP(Dati!$A5,Normas!$A:$D,2,FALSE),VLOOKUP(Dati!$A5,Normas!$A:$D,2,FALSE)*0.3)),"")</f>
      </c>
      <c r="I5" s="2">
        <f>IFERROR(IF(ISBLANK($A5),"",IF($A5="Ūdeņraža jonu koncentrācija",VLOOKUP(Dati!$A5,Normas!$A:$D,3,FALSE),VLOOKUP(Dati!$A5,Normas!$A:$D,3,FALSE)*0.3)),"")</f>
      </c>
    </row>
    <row r="6" spans="1:9" x14ac:dyDescent="0.2">
      <c r="B6">
        <f>IF(ISBLANK(A6),"",VLOOKUP(A6,Normas!A:D,4,FALSE))</f>
      </c>
      <c r="E6" s="2">
        <f>IF(ISBLANK(D6),"",INT(YEARFRAC(D6,'Vispārīga informācija'!$B$2)))</f>
      </c>
      <c r="F6" s="2">
        <f>IFERROR(IF(ISBLANK($A6),"",IF($A6="Ūdeņraža jonu koncentrācija",VLOOKUP(Dati!$A6,Normas!$A:$D,2,FALSE),VLOOKUP(Dati!$A6,Normas!$A:$D,2,FALSE)*0.6)),"")</f>
      </c>
      <c r="G6" s="2">
        <f>IFERROR(IF(ISBLANK($A6),"",IF($A6="Ūdeņraža jonu koncentrācija",VLOOKUP(Dati!$A6,Normas!$A:$D,3,FALSE),VLOOKUP(Dati!$A6,Normas!$A:$D,3,FALSE)*0.6)),"")</f>
      </c>
      <c r="H6" s="2">
        <f>IFERROR(IF(ISBLANK($A6),"",IF($A6="Ūdeņraža jonu koncentrācija",VLOOKUP(Dati!$A6,Normas!$A:$D,2,FALSE),VLOOKUP(Dati!$A6,Normas!$A:$D,2,FALSE)*0.3)),"")</f>
      </c>
      <c r="I6" s="2">
        <f>IFERROR(IF(ISBLANK($A6),"",IF($A6="Ūdeņraža jonu koncentrācija",VLOOKUP(Dati!$A6,Normas!$A:$D,3,FALSE),VLOOKUP(Dati!$A6,Normas!$A:$D,3,FALSE)*0.3)),"")</f>
      </c>
    </row>
    <row r="7" spans="1:9" x14ac:dyDescent="0.2">
      <c r="B7">
        <f>IF(ISBLANK(A7),"",VLOOKUP(A7,Normas!A:D,4,FALSE))</f>
      </c>
      <c r="E7" s="2">
        <f>IF(ISBLANK(D7),"",INT(YEARFRAC(D7,'Vispārīga informācija'!$B$2)))</f>
      </c>
      <c r="F7" s="2">
        <f>IFERROR(IF(ISBLANK($A7),"",IF($A7="Ūdeņraža jonu koncentrācija",VLOOKUP(Dati!$A7,Normas!$A:$D,2,FALSE),VLOOKUP(Dati!$A7,Normas!$A:$D,2,FALSE)*0.6)),"")</f>
      </c>
      <c r="G7" s="2">
        <f>IFERROR(IF(ISBLANK($A7),"",IF($A7="Ūdeņraža jonu koncentrācija",VLOOKUP(Dati!$A7,Normas!$A:$D,3,FALSE),VLOOKUP(Dati!$A7,Normas!$A:$D,3,FALSE)*0.6)),"")</f>
      </c>
      <c r="H7" s="2">
        <f>IFERROR(IF(ISBLANK($A7),"",IF($A7="Ūdeņraža jonu koncentrācija",VLOOKUP(Dati!$A7,Normas!$A:$D,2,FALSE),VLOOKUP(Dati!$A7,Normas!$A:$D,2,FALSE)*0.3)),"")</f>
      </c>
      <c r="I7" s="2">
        <f>IFERROR(IF(ISBLANK($A7),"",IF($A7="Ūdeņraža jonu koncentrācija",VLOOKUP(Dati!$A7,Normas!$A:$D,3,FALSE),VLOOKUP(Dati!$A7,Normas!$A:$D,3,FALSE)*0.3)),"")</f>
      </c>
    </row>
    <row r="8" spans="1:9" x14ac:dyDescent="0.2">
      <c r="B8">
        <f>IF(ISBLANK(A8),"",VLOOKUP(A8,Normas!A:D,4,FALSE))</f>
      </c>
      <c r="E8" s="2">
        <f>IF(ISBLANK(D8),"",INT(YEARFRAC(D8,'Vispārīga informācija'!$B$2)))</f>
      </c>
      <c r="F8" s="2">
        <f>IFERROR(IF(ISBLANK($A8),"",IF($A8="Ūdeņraža jonu koncentrācija",VLOOKUP(Dati!$A8,Normas!$A:$D,2,FALSE),VLOOKUP(Dati!$A8,Normas!$A:$D,2,FALSE)*0.6)),"")</f>
      </c>
      <c r="G8" s="2">
        <f>IFERROR(IF(ISBLANK($A8),"",IF($A8="Ūdeņraža jonu koncentrācija",VLOOKUP(Dati!$A8,Normas!$A:$D,3,FALSE),VLOOKUP(Dati!$A8,Normas!$A:$D,3,FALSE)*0.6)),"")</f>
      </c>
      <c r="H8" s="2">
        <f>IFERROR(IF(ISBLANK($A8),"",IF($A8="Ūdeņraža jonu koncentrācija",VLOOKUP(Dati!$A8,Normas!$A:$D,2,FALSE),VLOOKUP(Dati!$A8,Normas!$A:$D,2,FALSE)*0.3)),"")</f>
      </c>
      <c r="I8" s="2">
        <f>IFERROR(IF(ISBLANK($A8),"",IF($A8="Ūdeņraža jonu koncentrācija",VLOOKUP(Dati!$A8,Normas!$A:$D,3,FALSE),VLOOKUP(Dati!$A8,Normas!$A:$D,3,FALSE)*0.3)),"")</f>
      </c>
    </row>
    <row r="9" spans="1:9" x14ac:dyDescent="0.2">
      <c r="B9">
        <f>IF(ISBLANK(A9),"",VLOOKUP(A9,Normas!A:D,4,FALSE))</f>
      </c>
      <c r="E9" s="2">
        <f>IF(ISBLANK(D9),"",INT(YEARFRAC(D9,'Vispārīga informācija'!$B$2)))</f>
      </c>
      <c r="F9" s="2">
        <f>IFERROR(IF(ISBLANK($A9),"",IF($A9="Ūdeņraža jonu koncentrācija",VLOOKUP(Dati!$A9,Normas!$A:$D,2,FALSE),VLOOKUP(Dati!$A9,Normas!$A:$D,2,FALSE)*0.6)),"")</f>
      </c>
      <c r="G9" s="2">
        <f>IFERROR(IF(ISBLANK($A9),"",IF($A9="Ūdeņraža jonu koncentrācija",VLOOKUP(Dati!$A9,Normas!$A:$D,3,FALSE),VLOOKUP(Dati!$A9,Normas!$A:$D,3,FALSE)*0.6)),"")</f>
      </c>
      <c r="H9" s="2">
        <f>IFERROR(IF(ISBLANK($A9),"",IF($A9="Ūdeņraža jonu koncentrācija",VLOOKUP(Dati!$A9,Normas!$A:$D,2,FALSE),VLOOKUP(Dati!$A9,Normas!$A:$D,2,FALSE)*0.3)),"")</f>
      </c>
      <c r="I9" s="2">
        <f>IFERROR(IF(ISBLANK($A9),"",IF($A9="Ūdeņraža jonu koncentrācija",VLOOKUP(Dati!$A9,Normas!$A:$D,3,FALSE),VLOOKUP(Dati!$A9,Normas!$A:$D,3,FALSE)*0.3)),"")</f>
      </c>
    </row>
    <row r="10" spans="1:9" x14ac:dyDescent="0.2">
      <c r="B10">
        <f>IF(ISBLANK(A10),"",VLOOKUP(A10,Normas!A:D,4,FALSE))</f>
      </c>
      <c r="E10" s="2">
        <f>IF(ISBLANK(D10),"",INT(YEARFRAC(D10,'Vispārīga informācija'!$B$2)))</f>
      </c>
      <c r="F10" s="2">
        <f>IFERROR(IF(ISBLANK($A10),"",IF($A10="Ūdeņraža jonu koncentrācija",VLOOKUP(Dati!$A10,Normas!$A:$D,2,FALSE),VLOOKUP(Dati!$A10,Normas!$A:$D,2,FALSE)*0.6)),"")</f>
      </c>
      <c r="G10" s="2">
        <f>IFERROR(IF(ISBLANK($A10),"",IF($A10="Ūdeņraža jonu koncentrācija",VLOOKUP(Dati!$A10,Normas!$A:$D,3,FALSE),VLOOKUP(Dati!$A10,Normas!$A:$D,3,FALSE)*0.6)),"")</f>
      </c>
      <c r="H10" s="2">
        <f>IFERROR(IF(ISBLANK($A10),"",IF($A10="Ūdeņraža jonu koncentrācija",VLOOKUP(Dati!$A10,Normas!$A:$D,2,FALSE),VLOOKUP(Dati!$A10,Normas!$A:$D,2,FALSE)*0.3)),"")</f>
      </c>
      <c r="I10" s="2">
        <f>IFERROR(IF(ISBLANK($A10),"",IF($A10="Ūdeņraža jonu koncentrācija",VLOOKUP(Dati!$A10,Normas!$A:$D,3,FALSE),VLOOKUP(Dati!$A10,Normas!$A:$D,3,FALSE)*0.3)),"")</f>
      </c>
    </row>
    <row r="11" spans="1:9" x14ac:dyDescent="0.2">
      <c r="B11">
        <f>IF(ISBLANK(A11),"",VLOOKUP(A11,Normas!A:D,4,FALSE))</f>
      </c>
      <c r="E11" s="2">
        <f>IF(ISBLANK(D11),"",INT(YEARFRAC(D11,'Vispārīga informācija'!$B$2)))</f>
      </c>
      <c r="F11" s="2">
        <f>IFERROR(IF(ISBLANK($A11),"",IF($A11="Ūdeņraža jonu koncentrācija",VLOOKUP(Dati!$A11,Normas!$A:$D,2,FALSE),VLOOKUP(Dati!$A11,Normas!$A:$D,2,FALSE)*0.6)),"")</f>
      </c>
      <c r="G11" s="2">
        <f>IFERROR(IF(ISBLANK($A11),"",IF($A11="Ūdeņraža jonu koncentrācija",VLOOKUP(Dati!$A11,Normas!$A:$D,3,FALSE),VLOOKUP(Dati!$A11,Normas!$A:$D,3,FALSE)*0.6)),"")</f>
      </c>
      <c r="H11" s="2">
        <f>IFERROR(IF(ISBLANK($A11),"",IF($A11="Ūdeņraža jonu koncentrācija",VLOOKUP(Dati!$A11,Normas!$A:$D,2,FALSE),VLOOKUP(Dati!$A11,Normas!$A:$D,2,FALSE)*0.3)),"")</f>
      </c>
      <c r="I11" s="2">
        <f>IFERROR(IF(ISBLANK($A11),"",IF($A11="Ūdeņraža jonu koncentrācija",VLOOKUP(Dati!$A11,Normas!$A:$D,3,FALSE),VLOOKUP(Dati!$A11,Normas!$A:$D,3,FALSE)*0.3)),"")</f>
      </c>
    </row>
    <row r="12" spans="1:9" x14ac:dyDescent="0.2">
      <c r="B12">
        <f>IF(ISBLANK(A12),"",VLOOKUP(A12,Normas!A:D,4,FALSE))</f>
      </c>
      <c r="E12" s="2">
        <f>IF(ISBLANK(D12),"",INT(YEARFRAC(D12,'Vispārīga informācija'!$B$2)))</f>
      </c>
      <c r="F12" s="2">
        <f>IFERROR(IF(ISBLANK($A12),"",IF($A12="Ūdeņraža jonu koncentrācija",VLOOKUP(Dati!$A12,Normas!$A:$D,2,FALSE),VLOOKUP(Dati!$A12,Normas!$A:$D,2,FALSE)*0.6)),"")</f>
      </c>
      <c r="G12" s="2">
        <f>IFERROR(IF(ISBLANK($A12),"",IF($A12="Ūdeņraža jonu koncentrācija",VLOOKUP(Dati!$A12,Normas!$A:$D,3,FALSE),VLOOKUP(Dati!$A12,Normas!$A:$D,3,FALSE)*0.6)),"")</f>
      </c>
      <c r="H12" s="2">
        <f>IFERROR(IF(ISBLANK($A12),"",IF($A12="Ūdeņraža jonu koncentrācija",VLOOKUP(Dati!$A12,Normas!$A:$D,2,FALSE),VLOOKUP(Dati!$A12,Normas!$A:$D,2,FALSE)*0.3)),"")</f>
      </c>
      <c r="I12" s="2">
        <f>IFERROR(IF(ISBLANK($A12),"",IF($A12="Ūdeņraža jonu koncentrācija",VLOOKUP(Dati!$A12,Normas!$A:$D,3,FALSE),VLOOKUP(Dati!$A12,Normas!$A:$D,3,FALSE)*0.3)),"")</f>
      </c>
    </row>
    <row r="13" spans="1:9" x14ac:dyDescent="0.2">
      <c r="B13">
        <f>IF(ISBLANK(A13),"",VLOOKUP(A13,Normas!A:D,4,FALSE))</f>
      </c>
      <c r="E13" s="2">
        <f>IF(ISBLANK(D13),"",INT(YEARFRAC(D13,'Vispārīga informācija'!$B$2)))</f>
      </c>
      <c r="F13" s="2">
        <f>IFERROR(IF(ISBLANK($A13),"",IF($A13="Ūdeņraža jonu koncentrācija",VLOOKUP(Dati!$A13,Normas!$A:$D,2,FALSE),VLOOKUP(Dati!$A13,Normas!$A:$D,2,FALSE)*0.6)),"")</f>
      </c>
      <c r="G13" s="2">
        <f>IFERROR(IF(ISBLANK($A13),"",IF($A13="Ūdeņraža jonu koncentrācija",VLOOKUP(Dati!$A13,Normas!$A:$D,3,FALSE),VLOOKUP(Dati!$A13,Normas!$A:$D,3,FALSE)*0.6)),"")</f>
      </c>
      <c r="H13" s="2">
        <f>IFERROR(IF(ISBLANK($A13),"",IF($A13="Ūdeņraža jonu koncentrācija",VLOOKUP(Dati!$A13,Normas!$A:$D,2,FALSE),VLOOKUP(Dati!$A13,Normas!$A:$D,2,FALSE)*0.3)),"")</f>
      </c>
      <c r="I13" s="2">
        <f>IFERROR(IF(ISBLANK($A13),"",IF($A13="Ūdeņraža jonu koncentrācija",VLOOKUP(Dati!$A13,Normas!$A:$D,3,FALSE),VLOOKUP(Dati!$A13,Normas!$A:$D,3,FALSE)*0.3)),"")</f>
      </c>
    </row>
    <row r="14" spans="1:9" x14ac:dyDescent="0.2">
      <c r="B14">
        <f>IF(ISBLANK(A14),"",VLOOKUP(A14,Normas!A:D,4,FALSE))</f>
      </c>
      <c r="E14" s="2">
        <f>IF(ISBLANK(D14),"",INT(YEARFRAC(D14,'Vispārīga informācija'!$B$2)))</f>
      </c>
      <c r="F14" s="2">
        <f>IFERROR(IF(ISBLANK($A14),"",IF($A14="Ūdeņraža jonu koncentrācija",VLOOKUP(Dati!$A14,Normas!$A:$D,2,FALSE),VLOOKUP(Dati!$A14,Normas!$A:$D,2,FALSE)*0.6)),"")</f>
      </c>
      <c r="G14" s="2">
        <f>IFERROR(IF(ISBLANK($A14),"",IF($A14="Ūdeņraža jonu koncentrācija",VLOOKUP(Dati!$A14,Normas!$A:$D,3,FALSE),VLOOKUP(Dati!$A14,Normas!$A:$D,3,FALSE)*0.6)),"")</f>
      </c>
      <c r="H14" s="2">
        <f>IFERROR(IF(ISBLANK($A14),"",IF($A14="Ūdeņraža jonu koncentrācija",VLOOKUP(Dati!$A14,Normas!$A:$D,2,FALSE),VLOOKUP(Dati!$A14,Normas!$A:$D,2,FALSE)*0.3)),"")</f>
      </c>
      <c r="I14" s="2">
        <f>IFERROR(IF(ISBLANK($A14),"",IF($A14="Ūdeņraža jonu koncentrācija",VLOOKUP(Dati!$A14,Normas!$A:$D,3,FALSE),VLOOKUP(Dati!$A14,Normas!$A:$D,3,FALSE)*0.3)),"")</f>
      </c>
    </row>
    <row r="15" spans="1:9" x14ac:dyDescent="0.2">
      <c r="B15">
        <f>IF(ISBLANK(A15),"",VLOOKUP(A15,Normas!A:D,4,FALSE))</f>
      </c>
      <c r="E15" s="2">
        <f>IF(ISBLANK(D15),"",INT(YEARFRAC(D15,'Vispārīga informācija'!$B$2)))</f>
      </c>
      <c r="F15" s="2">
        <f>IFERROR(IF(ISBLANK($A15),"",IF($A15="Ūdeņraža jonu koncentrācija",VLOOKUP(Dati!$A15,Normas!$A:$D,2,FALSE),VLOOKUP(Dati!$A15,Normas!$A:$D,2,FALSE)*0.6)),"")</f>
      </c>
      <c r="G15" s="2">
        <f>IFERROR(IF(ISBLANK($A15),"",IF($A15="Ūdeņraža jonu koncentrācija",VLOOKUP(Dati!$A15,Normas!$A:$D,3,FALSE),VLOOKUP(Dati!$A15,Normas!$A:$D,3,FALSE)*0.6)),"")</f>
      </c>
      <c r="H15" s="2">
        <f>IFERROR(IF(ISBLANK($A15),"",IF($A15="Ūdeņraža jonu koncentrācija",VLOOKUP(Dati!$A15,Normas!$A:$D,2,FALSE),VLOOKUP(Dati!$A15,Normas!$A:$D,2,FALSE)*0.3)),"")</f>
      </c>
      <c r="I15" s="2">
        <f>IFERROR(IF(ISBLANK($A15),"",IF($A15="Ūdeņraža jonu koncentrācija",VLOOKUP(Dati!$A15,Normas!$A:$D,3,FALSE),VLOOKUP(Dati!$A15,Normas!$A:$D,3,FALSE)*0.3)),"")</f>
      </c>
    </row>
    <row r="16" spans="1:9" x14ac:dyDescent="0.2">
      <c r="B16">
        <f>IF(ISBLANK(A16),"",VLOOKUP(A16,Normas!A:D,4,FALSE))</f>
      </c>
      <c r="E16" s="2">
        <f>IF(ISBLANK(D16),"",INT(YEARFRAC(D16,'Vispārīga informācija'!$B$2)))</f>
      </c>
      <c r="F16" s="2">
        <f>IFERROR(IF(ISBLANK($A16),"",IF($A16="Ūdeņraža jonu koncentrācija",VLOOKUP(Dati!$A16,Normas!$A:$D,2,FALSE),VLOOKUP(Dati!$A16,Normas!$A:$D,2,FALSE)*0.6)),"")</f>
      </c>
      <c r="G16" s="2">
        <f>IFERROR(IF(ISBLANK($A16),"",IF($A16="Ūdeņraža jonu koncentrācija",VLOOKUP(Dati!$A16,Normas!$A:$D,3,FALSE),VLOOKUP(Dati!$A16,Normas!$A:$D,3,FALSE)*0.6)),"")</f>
      </c>
      <c r="H16" s="2">
        <f>IFERROR(IF(ISBLANK($A16),"",IF($A16="Ūdeņraža jonu koncentrācija",VLOOKUP(Dati!$A16,Normas!$A:$D,2,FALSE),VLOOKUP(Dati!$A16,Normas!$A:$D,2,FALSE)*0.3)),"")</f>
      </c>
      <c r="I16" s="2">
        <f>IFERROR(IF(ISBLANK($A16),"",IF($A16="Ūdeņraža jonu koncentrācija",VLOOKUP(Dati!$A16,Normas!$A:$D,3,FALSE),VLOOKUP(Dati!$A16,Normas!$A:$D,3,FALSE)*0.3)),"")</f>
      </c>
    </row>
    <row r="17" spans="2:9" x14ac:dyDescent="0.2">
      <c r="B17">
        <f>IF(ISBLANK(A17),"",VLOOKUP(A17,Normas!A:D,4,FALSE))</f>
      </c>
      <c r="E17" s="2">
        <f>IF(ISBLANK(D17),"",INT(YEARFRAC(D17,'Vispārīga informācija'!$B$2)))</f>
      </c>
      <c r="F17" s="2">
        <f>IFERROR(IF(ISBLANK($A17),"",IF($A17="Ūdeņraža jonu koncentrācija",VLOOKUP(Dati!$A17,Normas!$A:$D,2,FALSE),VLOOKUP(Dati!$A17,Normas!$A:$D,2,FALSE)*0.6)),"")</f>
      </c>
      <c r="G17" s="2">
        <f>IFERROR(IF(ISBLANK($A17),"",IF($A17="Ūdeņraža jonu koncentrācija",VLOOKUP(Dati!$A17,Normas!$A:$D,3,FALSE),VLOOKUP(Dati!$A17,Normas!$A:$D,3,FALSE)*0.6)),"")</f>
      </c>
      <c r="H17" s="2">
        <f>IFERROR(IF(ISBLANK($A17),"",IF($A17="Ūdeņraža jonu koncentrācija",VLOOKUP(Dati!$A17,Normas!$A:$D,2,FALSE),VLOOKUP(Dati!$A17,Normas!$A:$D,2,FALSE)*0.3)),"")</f>
      </c>
      <c r="I17" s="2">
        <f>IFERROR(IF(ISBLANK($A17),"",IF($A17="Ūdeņraža jonu koncentrācija",VLOOKUP(Dati!$A17,Normas!$A:$D,3,FALSE),VLOOKUP(Dati!$A17,Normas!$A:$D,3,FALSE)*0.3)),"")</f>
      </c>
    </row>
    <row r="18" spans="2:9" x14ac:dyDescent="0.2">
      <c r="B18">
        <f>IF(ISBLANK(A18),"",VLOOKUP(A18,Normas!A:D,4,FALSE))</f>
      </c>
      <c r="E18" s="2">
        <f>IF(ISBLANK(D18),"",INT(YEARFRAC(D18,'Vispārīga informācija'!$B$2)))</f>
      </c>
      <c r="F18" s="2">
        <f>IFERROR(IF(ISBLANK($A18),"",IF($A18="Ūdeņraža jonu koncentrācija",VLOOKUP(Dati!$A18,Normas!$A:$D,2,FALSE),VLOOKUP(Dati!$A18,Normas!$A:$D,2,FALSE)*0.6)),"")</f>
      </c>
      <c r="G18" s="2">
        <f>IFERROR(IF(ISBLANK($A18),"",IF($A18="Ūdeņraža jonu koncentrācija",VLOOKUP(Dati!$A18,Normas!$A:$D,3,FALSE),VLOOKUP(Dati!$A18,Normas!$A:$D,3,FALSE)*0.6)),"")</f>
      </c>
      <c r="H18" s="2">
        <f>IFERROR(IF(ISBLANK($A18),"",IF($A18="Ūdeņraža jonu koncentrācija",VLOOKUP(Dati!$A18,Normas!$A:$D,2,FALSE),VLOOKUP(Dati!$A18,Normas!$A:$D,2,FALSE)*0.3)),"")</f>
      </c>
      <c r="I18" s="2">
        <f>IFERROR(IF(ISBLANK($A18),"",IF($A18="Ūdeņraža jonu koncentrācija",VLOOKUP(Dati!$A18,Normas!$A:$D,3,FALSE),VLOOKUP(Dati!$A18,Normas!$A:$D,3,FALSE)*0.3)),"")</f>
      </c>
    </row>
    <row r="19" spans="2:9" x14ac:dyDescent="0.2">
      <c r="B19">
        <f>IF(ISBLANK(A19),"",VLOOKUP(A19,Normas!A:D,4,FALSE))</f>
      </c>
      <c r="E19" s="2">
        <f>IF(ISBLANK(D19),"",INT(YEARFRAC(D19,'Vispārīga informācija'!$B$2)))</f>
      </c>
      <c r="F19" s="2">
        <f>IFERROR(IF(ISBLANK($A19),"",IF($A19="Ūdeņraža jonu koncentrācija",VLOOKUP(Dati!$A19,Normas!$A:$D,2,FALSE),VLOOKUP(Dati!$A19,Normas!$A:$D,2,FALSE)*0.6)),"")</f>
      </c>
      <c r="G19" s="2">
        <f>IFERROR(IF(ISBLANK($A19),"",IF($A19="Ūdeņraža jonu koncentrācija",VLOOKUP(Dati!$A19,Normas!$A:$D,3,FALSE),VLOOKUP(Dati!$A19,Normas!$A:$D,3,FALSE)*0.6)),"")</f>
      </c>
      <c r="H19" s="2">
        <f>IFERROR(IF(ISBLANK($A19),"",IF($A19="Ūdeņraža jonu koncentrācija",VLOOKUP(Dati!$A19,Normas!$A:$D,2,FALSE),VLOOKUP(Dati!$A19,Normas!$A:$D,2,FALSE)*0.3)),"")</f>
      </c>
      <c r="I19" s="2">
        <f>IFERROR(IF(ISBLANK($A19),"",IF($A19="Ūdeņraža jonu koncentrācija",VLOOKUP(Dati!$A19,Normas!$A:$D,3,FALSE),VLOOKUP(Dati!$A19,Normas!$A:$D,3,FALSE)*0.3)),"")</f>
      </c>
    </row>
    <row r="20" spans="2:9" x14ac:dyDescent="0.2">
      <c r="B20">
        <f>IF(ISBLANK(A20),"",VLOOKUP(A20,Normas!A:D,4,FALSE))</f>
      </c>
      <c r="E20" s="2">
        <f>IF(ISBLANK(D20),"",INT(YEARFRAC(D20,'Vispārīga informācija'!$B$2)))</f>
      </c>
      <c r="F20" s="2">
        <f>IFERROR(IF(ISBLANK($A20),"",IF($A20="Ūdeņraža jonu koncentrācija",VLOOKUP(Dati!$A20,Normas!$A:$D,2,FALSE),VLOOKUP(Dati!$A20,Normas!$A:$D,2,FALSE)*0.6)),"")</f>
      </c>
      <c r="G20" s="2">
        <f>IFERROR(IF(ISBLANK($A20),"",IF($A20="Ūdeņraža jonu koncentrācija",VLOOKUP(Dati!$A20,Normas!$A:$D,3,FALSE),VLOOKUP(Dati!$A20,Normas!$A:$D,3,FALSE)*0.6)),"")</f>
      </c>
      <c r="H20" s="2">
        <f>IFERROR(IF(ISBLANK($A20),"",IF($A20="Ūdeņraža jonu koncentrācija",VLOOKUP(Dati!$A20,Normas!$A:$D,2,FALSE),VLOOKUP(Dati!$A20,Normas!$A:$D,2,FALSE)*0.3)),"")</f>
      </c>
      <c r="I20" s="2">
        <f>IFERROR(IF(ISBLANK($A20),"",IF($A20="Ūdeņraža jonu koncentrācija",VLOOKUP(Dati!$A20,Normas!$A:$D,3,FALSE),VLOOKUP(Dati!$A20,Normas!$A:$D,3,FALSE)*0.3)),"")</f>
      </c>
    </row>
    <row r="21" spans="2:9" x14ac:dyDescent="0.2">
      <c r="B21">
        <f>IF(ISBLANK(A21),"",VLOOKUP(A21,Normas!A:D,4,FALSE))</f>
      </c>
      <c r="E21" s="2">
        <f>IF(ISBLANK(D21),"",INT(YEARFRAC(D21,'Vispārīga informācija'!$B$2)))</f>
      </c>
      <c r="F21" s="2">
        <f>IFERROR(IF(ISBLANK($A21),"",IF($A21="Ūdeņraža jonu koncentrācija",VLOOKUP(Dati!$A21,Normas!$A:$D,2,FALSE),VLOOKUP(Dati!$A21,Normas!$A:$D,2,FALSE)*0.6)),"")</f>
      </c>
      <c r="G21" s="2">
        <f>IFERROR(IF(ISBLANK($A21),"",IF($A21="Ūdeņraža jonu koncentrācija",VLOOKUP(Dati!$A21,Normas!$A:$D,3,FALSE),VLOOKUP(Dati!$A21,Normas!$A:$D,3,FALSE)*0.6)),"")</f>
      </c>
      <c r="H21" s="2">
        <f>IFERROR(IF(ISBLANK($A21),"",IF($A21="Ūdeņraža jonu koncentrācija",VLOOKUP(Dati!$A21,Normas!$A:$D,2,FALSE),VLOOKUP(Dati!$A21,Normas!$A:$D,2,FALSE)*0.3)),"")</f>
      </c>
      <c r="I21" s="2">
        <f>IFERROR(IF(ISBLANK($A21),"",IF($A21="Ūdeņraža jonu koncentrācija",VLOOKUP(Dati!$A21,Normas!$A:$D,3,FALSE),VLOOKUP(Dati!$A21,Normas!$A:$D,3,FALSE)*0.3)),"")</f>
      </c>
    </row>
    <row r="22" spans="2:9" x14ac:dyDescent="0.2">
      <c r="B22">
        <f>IF(ISBLANK(A22),"",VLOOKUP(A22,Normas!A:D,4,FALSE))</f>
      </c>
      <c r="E22" s="2">
        <f>IF(ISBLANK(D22),"",INT(YEARFRAC(D22,'Vispārīga informācija'!$B$2)))</f>
      </c>
      <c r="F22" s="2">
        <f>IFERROR(IF(ISBLANK($A22),"",IF($A22="Ūdeņraža jonu koncentrācija",VLOOKUP(Dati!$A22,Normas!$A:$D,2,FALSE),VLOOKUP(Dati!$A22,Normas!$A:$D,2,FALSE)*0.6)),"")</f>
      </c>
      <c r="G22" s="2">
        <f>IFERROR(IF(ISBLANK($A22),"",IF($A22="Ūdeņraža jonu koncentrācija",VLOOKUP(Dati!$A22,Normas!$A:$D,3,FALSE),VLOOKUP(Dati!$A22,Normas!$A:$D,3,FALSE)*0.6)),"")</f>
      </c>
      <c r="H22" s="2">
        <f>IFERROR(IF(ISBLANK($A22),"",IF($A22="Ūdeņraža jonu koncentrācija",VLOOKUP(Dati!$A22,Normas!$A:$D,2,FALSE),VLOOKUP(Dati!$A22,Normas!$A:$D,2,FALSE)*0.3)),"")</f>
      </c>
      <c r="I22" s="2">
        <f>IFERROR(IF(ISBLANK($A22),"",IF($A22="Ūdeņraža jonu koncentrācija",VLOOKUP(Dati!$A22,Normas!$A:$D,3,FALSE),VLOOKUP(Dati!$A22,Normas!$A:$D,3,FALSE)*0.3)),"")</f>
      </c>
    </row>
    <row r="23" spans="2:9" x14ac:dyDescent="0.2">
      <c r="B23">
        <f>IF(ISBLANK(A23),"",VLOOKUP(A23,Normas!A:D,4,FALSE))</f>
      </c>
      <c r="E23" s="2">
        <f>IF(ISBLANK(D23),"",INT(YEARFRAC(D23,'Vispārīga informācija'!$B$2)))</f>
      </c>
      <c r="F23" s="2">
        <f>IFERROR(IF(ISBLANK($A23),"",IF($A23="Ūdeņraža jonu koncentrācija",VLOOKUP(Dati!$A23,Normas!$A:$D,2,FALSE),VLOOKUP(Dati!$A23,Normas!$A:$D,2,FALSE)*0.6)),"")</f>
      </c>
      <c r="G23" s="2">
        <f>IFERROR(IF(ISBLANK($A23),"",IF($A23="Ūdeņraža jonu koncentrācija",VLOOKUP(Dati!$A23,Normas!$A:$D,3,FALSE),VLOOKUP(Dati!$A23,Normas!$A:$D,3,FALSE)*0.6)),"")</f>
      </c>
      <c r="H23" s="2">
        <f>IFERROR(IF(ISBLANK($A23),"",IF($A23="Ūdeņraža jonu koncentrācija",VLOOKUP(Dati!$A23,Normas!$A:$D,2,FALSE),VLOOKUP(Dati!$A23,Normas!$A:$D,2,FALSE)*0.3)),"")</f>
      </c>
      <c r="I23" s="2">
        <f>IFERROR(IF(ISBLANK($A23),"",IF($A23="Ūdeņraža jonu koncentrācija",VLOOKUP(Dati!$A23,Normas!$A:$D,3,FALSE),VLOOKUP(Dati!$A23,Normas!$A:$D,3,FALSE)*0.3)),"")</f>
      </c>
    </row>
    <row r="24" spans="2:9" x14ac:dyDescent="0.2">
      <c r="B24">
        <f>IF(ISBLANK(A24),"",VLOOKUP(A24,Normas!A:D,4,FALSE))</f>
      </c>
      <c r="E24" s="2">
        <f>IF(ISBLANK(D24),"",INT(YEARFRAC(D24,'Vispārīga informācija'!$B$2)))</f>
      </c>
      <c r="F24" s="2">
        <f>IFERROR(IF(ISBLANK($A24),"",IF($A24="Ūdeņraža jonu koncentrācija",VLOOKUP(Dati!$A24,Normas!$A:$D,2,FALSE),VLOOKUP(Dati!$A24,Normas!$A:$D,2,FALSE)*0.6)),"")</f>
      </c>
      <c r="G24" s="2">
        <f>IFERROR(IF(ISBLANK($A24),"",IF($A24="Ūdeņraža jonu koncentrācija",VLOOKUP(Dati!$A24,Normas!$A:$D,3,FALSE),VLOOKUP(Dati!$A24,Normas!$A:$D,3,FALSE)*0.6)),"")</f>
      </c>
      <c r="H24" s="2">
        <f>IFERROR(IF(ISBLANK($A24),"",IF($A24="Ūdeņraža jonu koncentrācija",VLOOKUP(Dati!$A24,Normas!$A:$D,2,FALSE),VLOOKUP(Dati!$A24,Normas!$A:$D,2,FALSE)*0.3)),"")</f>
      </c>
      <c r="I24" s="2">
        <f>IFERROR(IF(ISBLANK($A24),"",IF($A24="Ūdeņraža jonu koncentrācija",VLOOKUP(Dati!$A24,Normas!$A:$D,3,FALSE),VLOOKUP(Dati!$A24,Normas!$A:$D,3,FALSE)*0.3)),"")</f>
      </c>
    </row>
    <row r="25" spans="2:9" x14ac:dyDescent="0.2">
      <c r="B25">
        <f>IF(ISBLANK(A25),"",VLOOKUP(A25,Normas!A:D,4,FALSE))</f>
      </c>
      <c r="E25" s="2">
        <f>IF(ISBLANK(D25),"",INT(YEARFRAC(D25,'Vispārīga informācija'!$B$2)))</f>
      </c>
      <c r="F25" s="2">
        <f>IFERROR(IF(ISBLANK($A25),"",IF($A25="Ūdeņraža jonu koncentrācija",VLOOKUP(Dati!$A25,Normas!$A:$D,2,FALSE),VLOOKUP(Dati!$A25,Normas!$A:$D,2,FALSE)*0.6)),"")</f>
      </c>
      <c r="G25" s="2">
        <f>IFERROR(IF(ISBLANK($A25),"",IF($A25="Ūdeņraža jonu koncentrācija",VLOOKUP(Dati!$A25,Normas!$A:$D,3,FALSE),VLOOKUP(Dati!$A25,Normas!$A:$D,3,FALSE)*0.6)),"")</f>
      </c>
      <c r="H25" s="2">
        <f>IFERROR(IF(ISBLANK($A25),"",IF($A25="Ūdeņraža jonu koncentrācija",VLOOKUP(Dati!$A25,Normas!$A:$D,2,FALSE),VLOOKUP(Dati!$A25,Normas!$A:$D,2,FALSE)*0.3)),"")</f>
      </c>
      <c r="I25" s="2">
        <f>IFERROR(IF(ISBLANK($A25),"",IF($A25="Ūdeņraža jonu koncentrācija",VLOOKUP(Dati!$A25,Normas!$A:$D,3,FALSE),VLOOKUP(Dati!$A25,Normas!$A:$D,3,FALSE)*0.3)),"")</f>
      </c>
    </row>
    <row r="26" spans="2:9" x14ac:dyDescent="0.2">
      <c r="B26">
        <f>IF(ISBLANK(A26),"",VLOOKUP(A26,Normas!A:D,4,FALSE))</f>
      </c>
      <c r="E26" s="2">
        <f>IF(ISBLANK(D26),"",INT(YEARFRAC(D26,'Vispārīga informācija'!$B$2)))</f>
      </c>
      <c r="F26" s="2">
        <f>IFERROR(IF(ISBLANK($A26),"",IF($A26="Ūdeņraža jonu koncentrācija",VLOOKUP(Dati!$A26,Normas!$A:$D,2,FALSE),VLOOKUP(Dati!$A26,Normas!$A:$D,2,FALSE)*0.6)),"")</f>
      </c>
      <c r="G26" s="2">
        <f>IFERROR(IF(ISBLANK($A26),"",IF($A26="Ūdeņraža jonu koncentrācija",VLOOKUP(Dati!$A26,Normas!$A:$D,3,FALSE),VLOOKUP(Dati!$A26,Normas!$A:$D,3,FALSE)*0.6)),"")</f>
      </c>
      <c r="H26" s="2">
        <f>IFERROR(IF(ISBLANK($A26),"",IF($A26="Ūdeņraža jonu koncentrācija",VLOOKUP(Dati!$A26,Normas!$A:$D,2,FALSE),VLOOKUP(Dati!$A26,Normas!$A:$D,2,FALSE)*0.3)),"")</f>
      </c>
      <c r="I26" s="2">
        <f>IFERROR(IF(ISBLANK($A26),"",IF($A26="Ūdeņraža jonu koncentrācija",VLOOKUP(Dati!$A26,Normas!$A:$D,3,FALSE),VLOOKUP(Dati!$A26,Normas!$A:$D,3,FALSE)*0.3)),"")</f>
      </c>
    </row>
    <row r="27" spans="2:9" x14ac:dyDescent="0.2">
      <c r="B27">
        <f>IF(ISBLANK(A27),"",VLOOKUP(A27,Normas!A:D,4,FALSE))</f>
      </c>
      <c r="E27" s="2">
        <f>IF(ISBLANK(D27),"",INT(YEARFRAC(D27,'Vispārīga informācija'!$B$2)))</f>
      </c>
      <c r="F27" s="2">
        <f>IFERROR(IF(ISBLANK($A27),"",IF($A27="Ūdeņraža jonu koncentrācija",VLOOKUP(Dati!$A27,Normas!$A:$D,2,FALSE),VLOOKUP(Dati!$A27,Normas!$A:$D,2,FALSE)*0.6)),"")</f>
      </c>
      <c r="G27" s="2">
        <f>IFERROR(IF(ISBLANK($A27),"",IF($A27="Ūdeņraža jonu koncentrācija",VLOOKUP(Dati!$A27,Normas!$A:$D,3,FALSE),VLOOKUP(Dati!$A27,Normas!$A:$D,3,FALSE)*0.6)),"")</f>
      </c>
      <c r="H27" s="2">
        <f>IFERROR(IF(ISBLANK($A27),"",IF($A27="Ūdeņraža jonu koncentrācija",VLOOKUP(Dati!$A27,Normas!$A:$D,2,FALSE),VLOOKUP(Dati!$A27,Normas!$A:$D,2,FALSE)*0.3)),"")</f>
      </c>
      <c r="I27" s="2">
        <f>IFERROR(IF(ISBLANK($A27),"",IF($A27="Ūdeņraža jonu koncentrācija",VLOOKUP(Dati!$A27,Normas!$A:$D,3,FALSE),VLOOKUP(Dati!$A27,Normas!$A:$D,3,FALSE)*0.3)),"")</f>
      </c>
    </row>
    <row r="28" spans="2:9" x14ac:dyDescent="0.2">
      <c r="B28">
        <f>IF(ISBLANK(A28),"",VLOOKUP(A28,Normas!A:D,4,FALSE))</f>
      </c>
      <c r="E28" s="2">
        <f>IF(ISBLANK(D28),"",INT(YEARFRAC(D28,'Vispārīga informācija'!$B$2)))</f>
      </c>
      <c r="F28" s="2">
        <f>IFERROR(IF(ISBLANK($A28),"",IF($A28="Ūdeņraža jonu koncentrācija",VLOOKUP(Dati!$A28,Normas!$A:$D,2,FALSE),VLOOKUP(Dati!$A28,Normas!$A:$D,2,FALSE)*0.6)),"")</f>
      </c>
      <c r="G28" s="2">
        <f>IFERROR(IF(ISBLANK($A28),"",IF($A28="Ūdeņraža jonu koncentrācija",VLOOKUP(Dati!$A28,Normas!$A:$D,3,FALSE),VLOOKUP(Dati!$A28,Normas!$A:$D,3,FALSE)*0.6)),"")</f>
      </c>
      <c r="H28" s="2">
        <f>IFERROR(IF(ISBLANK($A28),"",IF($A28="Ūdeņraža jonu koncentrācija",VLOOKUP(Dati!$A28,Normas!$A:$D,2,FALSE),VLOOKUP(Dati!$A28,Normas!$A:$D,2,FALSE)*0.3)),"")</f>
      </c>
      <c r="I28" s="2">
        <f>IFERROR(IF(ISBLANK($A28),"",IF($A28="Ūdeņraža jonu koncentrācija",VLOOKUP(Dati!$A28,Normas!$A:$D,3,FALSE),VLOOKUP(Dati!$A28,Normas!$A:$D,3,FALSE)*0.3)),"")</f>
      </c>
    </row>
    <row r="29" spans="2:9" x14ac:dyDescent="0.2">
      <c r="B29">
        <f>IF(ISBLANK(A29),"",VLOOKUP(A29,Normas!A:D,4,FALSE))</f>
      </c>
      <c r="E29" s="2">
        <f>IF(ISBLANK(D29),"",INT(YEARFRAC(D29,'Vispārīga informācija'!$B$2)))</f>
      </c>
      <c r="F29" s="2">
        <f>IFERROR(IF(ISBLANK($A29),"",IF($A29="Ūdeņraža jonu koncentrācija",VLOOKUP(Dati!$A29,Normas!$A:$D,2,FALSE),VLOOKUP(Dati!$A29,Normas!$A:$D,2,FALSE)*0.6)),"")</f>
      </c>
      <c r="G29" s="2">
        <f>IFERROR(IF(ISBLANK($A29),"",IF($A29="Ūdeņraža jonu koncentrācija",VLOOKUP(Dati!$A29,Normas!$A:$D,3,FALSE),VLOOKUP(Dati!$A29,Normas!$A:$D,3,FALSE)*0.6)),"")</f>
      </c>
      <c r="H29" s="2">
        <f>IFERROR(IF(ISBLANK($A29),"",IF($A29="Ūdeņraža jonu koncentrācija",VLOOKUP(Dati!$A29,Normas!$A:$D,2,FALSE),VLOOKUP(Dati!$A29,Normas!$A:$D,2,FALSE)*0.3)),"")</f>
      </c>
      <c r="I29" s="2">
        <f>IFERROR(IF(ISBLANK($A29),"",IF($A29="Ūdeņraža jonu koncentrācija",VLOOKUP(Dati!$A29,Normas!$A:$D,3,FALSE),VLOOKUP(Dati!$A29,Normas!$A:$D,3,FALSE)*0.3)),"")</f>
      </c>
    </row>
    <row r="30" spans="2:9" x14ac:dyDescent="0.2">
      <c r="B30">
        <f>IF(ISBLANK(A30),"",VLOOKUP(A30,Normas!A:D,4,FALSE))</f>
      </c>
      <c r="E30" s="2">
        <f>IF(ISBLANK(D30),"",INT(YEARFRAC(D30,'Vispārīga informācija'!$B$2)))</f>
      </c>
      <c r="F30" s="2">
        <f>IFERROR(IF(ISBLANK($A30),"",IF($A30="Ūdeņraža jonu koncentrācija",VLOOKUP(Dati!$A30,Normas!$A:$D,2,FALSE),VLOOKUP(Dati!$A30,Normas!$A:$D,2,FALSE)*0.6)),"")</f>
      </c>
      <c r="G30" s="2">
        <f>IFERROR(IF(ISBLANK($A30),"",IF($A30="Ūdeņraža jonu koncentrācija",VLOOKUP(Dati!$A30,Normas!$A:$D,3,FALSE),VLOOKUP(Dati!$A30,Normas!$A:$D,3,FALSE)*0.6)),"")</f>
      </c>
      <c r="H30" s="2">
        <f>IFERROR(IF(ISBLANK($A30),"",IF($A30="Ūdeņraža jonu koncentrācija",VLOOKUP(Dati!$A30,Normas!$A:$D,2,FALSE),VLOOKUP(Dati!$A30,Normas!$A:$D,2,FALSE)*0.3)),"")</f>
      </c>
      <c r="I30" s="2">
        <f>IFERROR(IF(ISBLANK($A30),"",IF($A30="Ūdeņraža jonu koncentrācija",VLOOKUP(Dati!$A30,Normas!$A:$D,3,FALSE),VLOOKUP(Dati!$A30,Normas!$A:$D,3,FALSE)*0.3)),"")</f>
      </c>
    </row>
    <row r="31" spans="2:9" x14ac:dyDescent="0.2">
      <c r="B31">
        <f>IF(ISBLANK(A31),"",VLOOKUP(A31,Normas!A:D,4,FALSE))</f>
      </c>
      <c r="E31" s="2">
        <f>IF(ISBLANK(D31),"",INT(YEARFRAC(D31,'Vispārīga informācija'!$B$2)))</f>
      </c>
      <c r="F31" s="2">
        <f>IFERROR(IF(ISBLANK($A31),"",IF($A31="Ūdeņraža jonu koncentrācija",VLOOKUP(Dati!$A31,Normas!$A:$D,2,FALSE),VLOOKUP(Dati!$A31,Normas!$A:$D,2,FALSE)*0.6)),"")</f>
      </c>
      <c r="G31" s="2">
        <f>IFERROR(IF(ISBLANK($A31),"",IF($A31="Ūdeņraža jonu koncentrācija",VLOOKUP(Dati!$A31,Normas!$A:$D,3,FALSE),VLOOKUP(Dati!$A31,Normas!$A:$D,3,FALSE)*0.6)),"")</f>
      </c>
      <c r="H31" s="2">
        <f>IFERROR(IF(ISBLANK($A31),"",IF($A31="Ūdeņraža jonu koncentrācija",VLOOKUP(Dati!$A31,Normas!$A:$D,2,FALSE),VLOOKUP(Dati!$A31,Normas!$A:$D,2,FALSE)*0.3)),"")</f>
      </c>
      <c r="I31" s="2">
        <f>IFERROR(IF(ISBLANK($A31),"",IF($A31="Ūdeņraža jonu koncentrācija",VLOOKUP(Dati!$A31,Normas!$A:$D,3,FALSE),VLOOKUP(Dati!$A31,Normas!$A:$D,3,FALSE)*0.3)),"")</f>
      </c>
    </row>
    <row r="32" spans="2:9" x14ac:dyDescent="0.2">
      <c r="B32">
        <f>IF(ISBLANK(A32),"",VLOOKUP(A32,Normas!A:D,4,FALSE))</f>
      </c>
      <c r="E32" s="2">
        <f>IF(ISBLANK(D32),"",INT(YEARFRAC(D32,'Vispārīga informācija'!$B$2)))</f>
      </c>
      <c r="F32" s="2">
        <f>IFERROR(IF(ISBLANK($A32),"",IF($A32="Ūdeņraža jonu koncentrācija",VLOOKUP(Dati!$A32,Normas!$A:$D,2,FALSE),VLOOKUP(Dati!$A32,Normas!$A:$D,2,FALSE)*0.6)),"")</f>
      </c>
      <c r="G32" s="2">
        <f>IFERROR(IF(ISBLANK($A32),"",IF($A32="Ūdeņraža jonu koncentrācija",VLOOKUP(Dati!$A32,Normas!$A:$D,3,FALSE),VLOOKUP(Dati!$A32,Normas!$A:$D,3,FALSE)*0.6)),"")</f>
      </c>
      <c r="H32" s="2">
        <f>IFERROR(IF(ISBLANK($A32),"",IF($A32="Ūdeņraža jonu koncentrācija",VLOOKUP(Dati!$A32,Normas!$A:$D,2,FALSE),VLOOKUP(Dati!$A32,Normas!$A:$D,2,FALSE)*0.3)),"")</f>
      </c>
      <c r="I32" s="2">
        <f>IFERROR(IF(ISBLANK($A32),"",IF($A32="Ūdeņraža jonu koncentrācija",VLOOKUP(Dati!$A32,Normas!$A:$D,3,FALSE),VLOOKUP(Dati!$A32,Normas!$A:$D,3,FALSE)*0.3)),"")</f>
      </c>
    </row>
    <row r="33" spans="2:9" x14ac:dyDescent="0.2">
      <c r="B33">
        <f>IF(ISBLANK(A33),"",VLOOKUP(A33,Normas!A:D,4,FALSE))</f>
      </c>
      <c r="E33" s="2">
        <f>IF(ISBLANK(D33),"",INT(YEARFRAC(D33,'Vispārīga informācija'!$B$2)))</f>
      </c>
      <c r="F33" s="2">
        <f>IFERROR(IF(ISBLANK($A33),"",IF($A33="Ūdeņraža jonu koncentrācija",VLOOKUP(Dati!$A33,Normas!$A:$D,2,FALSE),VLOOKUP(Dati!$A33,Normas!$A:$D,2,FALSE)*0.6)),"")</f>
      </c>
      <c r="G33" s="2">
        <f>IFERROR(IF(ISBLANK($A33),"",IF($A33="Ūdeņraža jonu koncentrācija",VLOOKUP(Dati!$A33,Normas!$A:$D,3,FALSE),VLOOKUP(Dati!$A33,Normas!$A:$D,3,FALSE)*0.6)),"")</f>
      </c>
      <c r="H33" s="2">
        <f>IFERROR(IF(ISBLANK($A33),"",IF($A33="Ūdeņraža jonu koncentrācija",VLOOKUP(Dati!$A33,Normas!$A:$D,2,FALSE),VLOOKUP(Dati!$A33,Normas!$A:$D,2,FALSE)*0.3)),"")</f>
      </c>
      <c r="I33" s="2">
        <f>IFERROR(IF(ISBLANK($A33),"",IF($A33="Ūdeņraža jonu koncentrācija",VLOOKUP(Dati!$A33,Normas!$A:$D,3,FALSE),VLOOKUP(Dati!$A33,Normas!$A:$D,3,FALSE)*0.3)),"")</f>
      </c>
    </row>
    <row r="34" spans="2:9" x14ac:dyDescent="0.2">
      <c r="B34">
        <f>IF(ISBLANK(A34),"",VLOOKUP(A34,Normas!A:D,4,FALSE))</f>
      </c>
      <c r="E34" s="2">
        <f>IF(ISBLANK(D34),"",INT(YEARFRAC(D34,'Vispārīga informācija'!$B$2)))</f>
      </c>
      <c r="F34" s="2">
        <f>IFERROR(IF(ISBLANK($A34),"",IF($A34="Ūdeņraža jonu koncentrācija",VLOOKUP(Dati!$A34,Normas!$A:$D,2,FALSE),VLOOKUP(Dati!$A34,Normas!$A:$D,2,FALSE)*0.6)),"")</f>
      </c>
      <c r="G34" s="2">
        <f>IFERROR(IF(ISBLANK($A34),"",IF($A34="Ūdeņraža jonu koncentrācija",VLOOKUP(Dati!$A34,Normas!$A:$D,3,FALSE),VLOOKUP(Dati!$A34,Normas!$A:$D,3,FALSE)*0.6)),"")</f>
      </c>
      <c r="H34" s="2">
        <f>IFERROR(IF(ISBLANK($A34),"",IF($A34="Ūdeņraža jonu koncentrācija",VLOOKUP(Dati!$A34,Normas!$A:$D,2,FALSE),VLOOKUP(Dati!$A34,Normas!$A:$D,2,FALSE)*0.3)),"")</f>
      </c>
      <c r="I34" s="2">
        <f>IFERROR(IF(ISBLANK($A34),"",IF($A34="Ūdeņraža jonu koncentrācija",VLOOKUP(Dati!$A34,Normas!$A:$D,3,FALSE),VLOOKUP(Dati!$A34,Normas!$A:$D,3,FALSE)*0.3)),"")</f>
      </c>
    </row>
    <row r="35" spans="2:9" x14ac:dyDescent="0.2">
      <c r="B35">
        <f>IF(ISBLANK(A35),"",VLOOKUP(A35,Normas!A:D,4,FALSE))</f>
      </c>
      <c r="E35" s="2">
        <f>IF(ISBLANK(D35),"",INT(YEARFRAC(D35,'Vispārīga informācija'!$B$2)))</f>
      </c>
      <c r="F35" s="2">
        <f>IFERROR(IF(ISBLANK($A35),"",IF($A35="Ūdeņraža jonu koncentrācija",VLOOKUP(Dati!$A35,Normas!$A:$D,2,FALSE),VLOOKUP(Dati!$A35,Normas!$A:$D,2,FALSE)*0.6)),"")</f>
      </c>
      <c r="G35" s="2">
        <f>IFERROR(IF(ISBLANK($A35),"",IF($A35="Ūdeņraža jonu koncentrācija",VLOOKUP(Dati!$A35,Normas!$A:$D,3,FALSE),VLOOKUP(Dati!$A35,Normas!$A:$D,3,FALSE)*0.6)),"")</f>
      </c>
      <c r="H35" s="2">
        <f>IFERROR(IF(ISBLANK($A35),"",IF($A35="Ūdeņraža jonu koncentrācija",VLOOKUP(Dati!$A35,Normas!$A:$D,2,FALSE),VLOOKUP(Dati!$A35,Normas!$A:$D,2,FALSE)*0.3)),"")</f>
      </c>
      <c r="I35" s="2">
        <f>IFERROR(IF(ISBLANK($A35),"",IF($A35="Ūdeņraža jonu koncentrācija",VLOOKUP(Dati!$A35,Normas!$A:$D,3,FALSE),VLOOKUP(Dati!$A35,Normas!$A:$D,3,FALSE)*0.3)),"")</f>
      </c>
    </row>
    <row r="36" spans="2:9" x14ac:dyDescent="0.2">
      <c r="B36">
        <f>IF(ISBLANK(A36),"",VLOOKUP(A36,Normas!A:D,4,FALSE))</f>
      </c>
      <c r="E36" s="2">
        <f>IF(ISBLANK(D36),"",INT(YEARFRAC(D36,'Vispārīga informācija'!$B$2)))</f>
      </c>
      <c r="F36" s="2">
        <f>IFERROR(IF(ISBLANK($A36),"",IF($A36="Ūdeņraža jonu koncentrācija",VLOOKUP(Dati!$A36,Normas!$A:$D,2,FALSE),VLOOKUP(Dati!$A36,Normas!$A:$D,2,FALSE)*0.6)),"")</f>
      </c>
      <c r="G36" s="2">
        <f>IFERROR(IF(ISBLANK($A36),"",IF($A36="Ūdeņraža jonu koncentrācija",VLOOKUP(Dati!$A36,Normas!$A:$D,3,FALSE),VLOOKUP(Dati!$A36,Normas!$A:$D,3,FALSE)*0.6)),"")</f>
      </c>
      <c r="H36" s="2">
        <f>IFERROR(IF(ISBLANK($A36),"",IF($A36="Ūdeņraža jonu koncentrācija",VLOOKUP(Dati!$A36,Normas!$A:$D,2,FALSE),VLOOKUP(Dati!$A36,Normas!$A:$D,2,FALSE)*0.3)),"")</f>
      </c>
      <c r="I36" s="2">
        <f>IFERROR(IF(ISBLANK($A36),"",IF($A36="Ūdeņraža jonu koncentrācija",VLOOKUP(Dati!$A36,Normas!$A:$D,3,FALSE),VLOOKUP(Dati!$A36,Normas!$A:$D,3,FALSE)*0.3)),"")</f>
      </c>
    </row>
    <row r="37" spans="2:9" x14ac:dyDescent="0.2">
      <c r="B37">
        <f>IF(ISBLANK(A37),"",VLOOKUP(A37,Normas!A:D,4,FALSE))</f>
      </c>
      <c r="E37" s="2">
        <f>IF(ISBLANK(D37),"",INT(YEARFRAC(D37,'Vispārīga informācija'!$B$2)))</f>
      </c>
      <c r="F37" s="2">
        <f>IFERROR(IF(ISBLANK($A37),"",IF($A37="Ūdeņraža jonu koncentrācija",VLOOKUP(Dati!$A37,Normas!$A:$D,2,FALSE),VLOOKUP(Dati!$A37,Normas!$A:$D,2,FALSE)*0.6)),"")</f>
      </c>
      <c r="G37" s="2">
        <f>IFERROR(IF(ISBLANK($A37),"",IF($A37="Ūdeņraža jonu koncentrācija",VLOOKUP(Dati!$A37,Normas!$A:$D,3,FALSE),VLOOKUP(Dati!$A37,Normas!$A:$D,3,FALSE)*0.6)),"")</f>
      </c>
      <c r="H37" s="2">
        <f>IFERROR(IF(ISBLANK($A37),"",IF($A37="Ūdeņraža jonu koncentrācija",VLOOKUP(Dati!$A37,Normas!$A:$D,2,FALSE),VLOOKUP(Dati!$A37,Normas!$A:$D,2,FALSE)*0.3)),"")</f>
      </c>
      <c r="I37" s="2">
        <f>IFERROR(IF(ISBLANK($A37),"",IF($A37="Ūdeņraža jonu koncentrācija",VLOOKUP(Dati!$A37,Normas!$A:$D,3,FALSE),VLOOKUP(Dati!$A37,Normas!$A:$D,3,FALSE)*0.3)),"")</f>
      </c>
    </row>
    <row r="38" spans="2:9" x14ac:dyDescent="0.2">
      <c r="B38">
        <f>IF(ISBLANK(A38),"",VLOOKUP(A38,Normas!A:D,4,FALSE))</f>
      </c>
      <c r="E38" s="2">
        <f>IF(ISBLANK(D38),"",INT(YEARFRAC(D38,'Vispārīga informācija'!$B$2)))</f>
      </c>
      <c r="F38" s="2">
        <f>IFERROR(IF(ISBLANK($A38),"",IF($A38="Ūdeņraža jonu koncentrācija",VLOOKUP(Dati!$A38,Normas!$A:$D,2,FALSE),VLOOKUP(Dati!$A38,Normas!$A:$D,2,FALSE)*0.6)),"")</f>
      </c>
      <c r="G38" s="2">
        <f>IFERROR(IF(ISBLANK($A38),"",IF($A38="Ūdeņraža jonu koncentrācija",VLOOKUP(Dati!$A38,Normas!$A:$D,3,FALSE),VLOOKUP(Dati!$A38,Normas!$A:$D,3,FALSE)*0.6)),"")</f>
      </c>
      <c r="H38" s="2">
        <f>IFERROR(IF(ISBLANK($A38),"",IF($A38="Ūdeņraža jonu koncentrācija",VLOOKUP(Dati!$A38,Normas!$A:$D,2,FALSE),VLOOKUP(Dati!$A38,Normas!$A:$D,2,FALSE)*0.3)),"")</f>
      </c>
      <c r="I38" s="2">
        <f>IFERROR(IF(ISBLANK($A38),"",IF($A38="Ūdeņraža jonu koncentrācija",VLOOKUP(Dati!$A38,Normas!$A:$D,3,FALSE),VLOOKUP(Dati!$A38,Normas!$A:$D,3,FALSE)*0.3)),"")</f>
      </c>
    </row>
    <row r="39" spans="2:9" x14ac:dyDescent="0.2">
      <c r="B39">
        <f>IF(ISBLANK(A39),"",VLOOKUP(A39,Normas!A:D,4,FALSE))</f>
      </c>
      <c r="E39" s="2">
        <f>IF(ISBLANK(D39),"",INT(YEARFRAC(D39,'Vispārīga informācija'!$B$2)))</f>
      </c>
      <c r="F39" s="2">
        <f>IFERROR(IF(ISBLANK($A39),"",IF($A39="Ūdeņraža jonu koncentrācija",VLOOKUP(Dati!$A39,Normas!$A:$D,2,FALSE),VLOOKUP(Dati!$A39,Normas!$A:$D,2,FALSE)*0.6)),"")</f>
      </c>
      <c r="G39" s="2">
        <f>IFERROR(IF(ISBLANK($A39),"",IF($A39="Ūdeņraža jonu koncentrācija",VLOOKUP(Dati!$A39,Normas!$A:$D,3,FALSE),VLOOKUP(Dati!$A39,Normas!$A:$D,3,FALSE)*0.6)),"")</f>
      </c>
      <c r="H39" s="2">
        <f>IFERROR(IF(ISBLANK($A39),"",IF($A39="Ūdeņraža jonu koncentrācija",VLOOKUP(Dati!$A39,Normas!$A:$D,2,FALSE),VLOOKUP(Dati!$A39,Normas!$A:$D,2,FALSE)*0.3)),"")</f>
      </c>
      <c r="I39" s="2">
        <f>IFERROR(IF(ISBLANK($A39),"",IF($A39="Ūdeņraža jonu koncentrācija",VLOOKUP(Dati!$A39,Normas!$A:$D,3,FALSE),VLOOKUP(Dati!$A39,Normas!$A:$D,3,FALSE)*0.3)),"")</f>
      </c>
    </row>
    <row r="40" spans="2:9" x14ac:dyDescent="0.2">
      <c r="B40">
        <f>IF(ISBLANK(A40),"",VLOOKUP(A40,Normas!A:D,4,FALSE))</f>
      </c>
      <c r="E40" s="2">
        <f>IF(ISBLANK(D40),"",INT(YEARFRAC(D40,'Vispārīga informācija'!$B$2)))</f>
      </c>
      <c r="F40" s="2">
        <f>IFERROR(IF(ISBLANK($A40),"",IF($A40="Ūdeņraža jonu koncentrācija",VLOOKUP(Dati!$A40,Normas!$A:$D,2,FALSE),VLOOKUP(Dati!$A40,Normas!$A:$D,2,FALSE)*0.6)),"")</f>
      </c>
      <c r="G40" s="2">
        <f>IFERROR(IF(ISBLANK($A40),"",IF($A40="Ūdeņraža jonu koncentrācija",VLOOKUP(Dati!$A40,Normas!$A:$D,3,FALSE),VLOOKUP(Dati!$A40,Normas!$A:$D,3,FALSE)*0.6)),"")</f>
      </c>
      <c r="H40" s="2">
        <f>IFERROR(IF(ISBLANK($A40),"",IF($A40="Ūdeņraža jonu koncentrācija",VLOOKUP(Dati!$A40,Normas!$A:$D,2,FALSE),VLOOKUP(Dati!$A40,Normas!$A:$D,2,FALSE)*0.3)),"")</f>
      </c>
      <c r="I40" s="2">
        <f>IFERROR(IF(ISBLANK($A40),"",IF($A40="Ūdeņraža jonu koncentrācija",VLOOKUP(Dati!$A40,Normas!$A:$D,3,FALSE),VLOOKUP(Dati!$A40,Normas!$A:$D,3,FALSE)*0.3)),"")</f>
      </c>
    </row>
    <row r="41" spans="2:9" x14ac:dyDescent="0.2">
      <c r="B41">
        <f>IF(ISBLANK(A41),"",VLOOKUP(A41,Normas!A:D,4,FALSE))</f>
      </c>
      <c r="E41" s="2">
        <f>IF(ISBLANK(D41),"",INT(YEARFRAC(D41,'Vispārīga informācija'!$B$2)))</f>
      </c>
      <c r="F41" s="2">
        <f>IFERROR(IF(ISBLANK($A41),"",IF($A41="Ūdeņraža jonu koncentrācija",VLOOKUP(Dati!$A41,Normas!$A:$D,2,FALSE),VLOOKUP(Dati!$A41,Normas!$A:$D,2,FALSE)*0.6)),"")</f>
      </c>
      <c r="G41" s="2">
        <f>IFERROR(IF(ISBLANK($A41),"",IF($A41="Ūdeņraža jonu koncentrācija",VLOOKUP(Dati!$A41,Normas!$A:$D,3,FALSE),VLOOKUP(Dati!$A41,Normas!$A:$D,3,FALSE)*0.6)),"")</f>
      </c>
      <c r="H41" s="2">
        <f>IFERROR(IF(ISBLANK($A41),"",IF($A41="Ūdeņraža jonu koncentrācija",VLOOKUP(Dati!$A41,Normas!$A:$D,2,FALSE),VLOOKUP(Dati!$A41,Normas!$A:$D,2,FALSE)*0.3)),"")</f>
      </c>
      <c r="I41" s="2">
        <f>IFERROR(IF(ISBLANK($A41),"",IF($A41="Ūdeņraža jonu koncentrācija",VLOOKUP(Dati!$A41,Normas!$A:$D,3,FALSE),VLOOKUP(Dati!$A41,Normas!$A:$D,3,FALSE)*0.3)),"")</f>
      </c>
    </row>
    <row r="42" spans="2:9" x14ac:dyDescent="0.2">
      <c r="B42">
        <f>IF(ISBLANK(A42),"",VLOOKUP(A42,Normas!A:D,4,FALSE))</f>
      </c>
      <c r="E42" s="2">
        <f>IF(ISBLANK(D42),"",INT(YEARFRAC(D42,'Vispārīga informācija'!$B$2)))</f>
      </c>
      <c r="F42" s="2">
        <f>IFERROR(IF(ISBLANK($A42),"",IF($A42="Ūdeņraža jonu koncentrācija",VLOOKUP(Dati!$A42,Normas!$A:$D,2,FALSE),VLOOKUP(Dati!$A42,Normas!$A:$D,2,FALSE)*0.6)),"")</f>
      </c>
      <c r="G42" s="2">
        <f>IFERROR(IF(ISBLANK($A42),"",IF($A42="Ūdeņraža jonu koncentrācija",VLOOKUP(Dati!$A42,Normas!$A:$D,3,FALSE),VLOOKUP(Dati!$A42,Normas!$A:$D,3,FALSE)*0.6)),"")</f>
      </c>
      <c r="H42" s="2">
        <f>IFERROR(IF(ISBLANK($A42),"",IF($A42="Ūdeņraža jonu koncentrācija",VLOOKUP(Dati!$A42,Normas!$A:$D,2,FALSE),VLOOKUP(Dati!$A42,Normas!$A:$D,2,FALSE)*0.3)),"")</f>
      </c>
      <c r="I42" s="2">
        <f>IFERROR(IF(ISBLANK($A42),"",IF($A42="Ūdeņraža jonu koncentrācija",VLOOKUP(Dati!$A42,Normas!$A:$D,3,FALSE),VLOOKUP(Dati!$A42,Normas!$A:$D,3,FALSE)*0.3)),"")</f>
      </c>
    </row>
    <row r="43" spans="2:9" x14ac:dyDescent="0.2">
      <c r="B43">
        <f>IF(ISBLANK(A43),"",VLOOKUP(A43,Normas!A:D,4,FALSE))</f>
      </c>
      <c r="E43" s="2">
        <f>IF(ISBLANK(D43),"",INT(YEARFRAC(D43,'Vispārīga informācija'!$B$2)))</f>
      </c>
      <c r="F43" s="2">
        <f>IFERROR(IF(ISBLANK($A43),"",IF($A43="Ūdeņraža jonu koncentrācija",VLOOKUP(Dati!$A43,Normas!$A:$D,2,FALSE),VLOOKUP(Dati!$A43,Normas!$A:$D,2,FALSE)*0.6)),"")</f>
      </c>
      <c r="G43" s="2">
        <f>IFERROR(IF(ISBLANK($A43),"",IF($A43="Ūdeņraža jonu koncentrācija",VLOOKUP(Dati!$A43,Normas!$A:$D,3,FALSE),VLOOKUP(Dati!$A43,Normas!$A:$D,3,FALSE)*0.6)),"")</f>
      </c>
      <c r="H43" s="2">
        <f>IFERROR(IF(ISBLANK($A43),"",IF($A43="Ūdeņraža jonu koncentrācija",VLOOKUP(Dati!$A43,Normas!$A:$D,2,FALSE),VLOOKUP(Dati!$A43,Normas!$A:$D,2,FALSE)*0.3)),"")</f>
      </c>
      <c r="I43" s="2">
        <f>IFERROR(IF(ISBLANK($A43),"",IF($A43="Ūdeņraža jonu koncentrācija",VLOOKUP(Dati!$A43,Normas!$A:$D,3,FALSE),VLOOKUP(Dati!$A43,Normas!$A:$D,3,FALSE)*0.3)),"")</f>
      </c>
    </row>
    <row r="44" spans="2:9" x14ac:dyDescent="0.2">
      <c r="B44">
        <f>IF(ISBLANK(A44),"",VLOOKUP(A44,Normas!A:D,4,FALSE))</f>
      </c>
      <c r="E44" s="2">
        <f>IF(ISBLANK(D44),"",INT(YEARFRAC(D44,'Vispārīga informācija'!$B$2)))</f>
      </c>
      <c r="F44" s="2">
        <f>IFERROR(IF(ISBLANK($A44),"",IF($A44="Ūdeņraža jonu koncentrācija",VLOOKUP(Dati!$A44,Normas!$A:$D,2,FALSE),VLOOKUP(Dati!$A44,Normas!$A:$D,2,FALSE)*0.6)),"")</f>
      </c>
      <c r="G44" s="2">
        <f>IFERROR(IF(ISBLANK($A44),"",IF($A44="Ūdeņraža jonu koncentrācija",VLOOKUP(Dati!$A44,Normas!$A:$D,3,FALSE),VLOOKUP(Dati!$A44,Normas!$A:$D,3,FALSE)*0.6)),"")</f>
      </c>
      <c r="H44" s="2">
        <f>IFERROR(IF(ISBLANK($A44),"",IF($A44="Ūdeņraža jonu koncentrācija",VLOOKUP(Dati!$A44,Normas!$A:$D,2,FALSE),VLOOKUP(Dati!$A44,Normas!$A:$D,2,FALSE)*0.3)),"")</f>
      </c>
      <c r="I44" s="2">
        <f>IFERROR(IF(ISBLANK($A44),"",IF($A44="Ūdeņraža jonu koncentrācija",VLOOKUP(Dati!$A44,Normas!$A:$D,3,FALSE),VLOOKUP(Dati!$A44,Normas!$A:$D,3,FALSE)*0.3)),"")</f>
      </c>
    </row>
    <row r="45" spans="2:9" x14ac:dyDescent="0.2">
      <c r="B45">
        <f>IF(ISBLANK(A45),"",VLOOKUP(A45,Normas!A:D,4,FALSE))</f>
      </c>
      <c r="E45" s="2">
        <f>IF(ISBLANK(D45),"",INT(YEARFRAC(D45,'Vispārīga informācija'!$B$2)))</f>
      </c>
      <c r="F45" s="2">
        <f>IFERROR(IF(ISBLANK($A45),"",IF($A45="Ūdeņraža jonu koncentrācija",VLOOKUP(Dati!$A45,Normas!$A:$D,2,FALSE),VLOOKUP(Dati!$A45,Normas!$A:$D,2,FALSE)*0.6)),"")</f>
      </c>
      <c r="G45" s="2">
        <f>IFERROR(IF(ISBLANK($A45),"",IF($A45="Ūdeņraža jonu koncentrācija",VLOOKUP(Dati!$A45,Normas!$A:$D,3,FALSE),VLOOKUP(Dati!$A45,Normas!$A:$D,3,FALSE)*0.6)),"")</f>
      </c>
      <c r="H45" s="2">
        <f>IFERROR(IF(ISBLANK($A45),"",IF($A45="Ūdeņraža jonu koncentrācija",VLOOKUP(Dati!$A45,Normas!$A:$D,2,FALSE),VLOOKUP(Dati!$A45,Normas!$A:$D,2,FALSE)*0.3)),"")</f>
      </c>
      <c r="I45" s="2">
        <f>IFERROR(IF(ISBLANK($A45),"",IF($A45="Ūdeņraža jonu koncentrācija",VLOOKUP(Dati!$A45,Normas!$A:$D,3,FALSE),VLOOKUP(Dati!$A45,Normas!$A:$D,3,FALSE)*0.3)),"")</f>
      </c>
    </row>
    <row r="46" spans="2:9" x14ac:dyDescent="0.2">
      <c r="B46">
        <f>IF(ISBLANK(A46),"",VLOOKUP(A46,Normas!A:D,4,FALSE))</f>
      </c>
      <c r="E46" s="2">
        <f>IF(ISBLANK(D46),"",INT(YEARFRAC(D46,'Vispārīga informācija'!$B$2)))</f>
      </c>
      <c r="F46" s="2">
        <f>IFERROR(IF(ISBLANK($A46),"",IF($A46="Ūdeņraža jonu koncentrācija",VLOOKUP(Dati!$A46,Normas!$A:$D,2,FALSE),VLOOKUP(Dati!$A46,Normas!$A:$D,2,FALSE)*0.6)),"")</f>
      </c>
      <c r="G46" s="2">
        <f>IFERROR(IF(ISBLANK($A46),"",IF($A46="Ūdeņraža jonu koncentrācija",VLOOKUP(Dati!$A46,Normas!$A:$D,3,FALSE),VLOOKUP(Dati!$A46,Normas!$A:$D,3,FALSE)*0.6)),"")</f>
      </c>
      <c r="H46" s="2">
        <f>IFERROR(IF(ISBLANK($A46),"",IF($A46="Ūdeņraža jonu koncentrācija",VLOOKUP(Dati!$A46,Normas!$A:$D,2,FALSE),VLOOKUP(Dati!$A46,Normas!$A:$D,2,FALSE)*0.3)),"")</f>
      </c>
      <c r="I46" s="2">
        <f>IFERROR(IF(ISBLANK($A46),"",IF($A46="Ūdeņraža jonu koncentrācija",VLOOKUP(Dati!$A46,Normas!$A:$D,3,FALSE),VLOOKUP(Dati!$A46,Normas!$A:$D,3,FALSE)*0.3)),"")</f>
      </c>
    </row>
    <row r="47" spans="2:9" x14ac:dyDescent="0.2">
      <c r="B47">
        <f>IF(ISBLANK(A47),"",VLOOKUP(A47,Normas!A:D,4,FALSE))</f>
      </c>
      <c r="E47" s="2">
        <f>IF(ISBLANK(D47),"",INT(YEARFRAC(D47,'Vispārīga informācija'!$B$2)))</f>
      </c>
      <c r="F47" s="2">
        <f>IFERROR(IF(ISBLANK($A47),"",IF($A47="Ūdeņraža jonu koncentrācija",VLOOKUP(Dati!$A47,Normas!$A:$D,2,FALSE),VLOOKUP(Dati!$A47,Normas!$A:$D,2,FALSE)*0.6)),"")</f>
      </c>
      <c r="G47" s="2">
        <f>IFERROR(IF(ISBLANK($A47),"",IF($A47="Ūdeņraža jonu koncentrācija",VLOOKUP(Dati!$A47,Normas!$A:$D,3,FALSE),VLOOKUP(Dati!$A47,Normas!$A:$D,3,FALSE)*0.6)),"")</f>
      </c>
      <c r="H47" s="2">
        <f>IFERROR(IF(ISBLANK($A47),"",IF($A47="Ūdeņraža jonu koncentrācija",VLOOKUP(Dati!$A47,Normas!$A:$D,2,FALSE),VLOOKUP(Dati!$A47,Normas!$A:$D,2,FALSE)*0.3)),"")</f>
      </c>
      <c r="I47" s="2">
        <f>IFERROR(IF(ISBLANK($A47),"",IF($A47="Ūdeņraža jonu koncentrācija",VLOOKUP(Dati!$A47,Normas!$A:$D,3,FALSE),VLOOKUP(Dati!$A47,Normas!$A:$D,3,FALSE)*0.3)),"")</f>
      </c>
    </row>
    <row r="48" spans="2:9" x14ac:dyDescent="0.2">
      <c r="B48">
        <f>IF(ISBLANK(A48),"",VLOOKUP(A48,Normas!A:D,4,FALSE))</f>
      </c>
      <c r="E48" s="2">
        <f>IF(ISBLANK(D48),"",INT(YEARFRAC(D48,'Vispārīga informācija'!$B$2)))</f>
      </c>
      <c r="F48" s="2">
        <f>IFERROR(IF(ISBLANK($A48),"",IF($A48="Ūdeņraža jonu koncentrācija",VLOOKUP(Dati!$A48,Normas!$A:$D,2,FALSE),VLOOKUP(Dati!$A48,Normas!$A:$D,2,FALSE)*0.6)),"")</f>
      </c>
      <c r="G48" s="2">
        <f>IFERROR(IF(ISBLANK($A48),"",IF($A48="Ūdeņraža jonu koncentrācija",VLOOKUP(Dati!$A48,Normas!$A:$D,3,FALSE),VLOOKUP(Dati!$A48,Normas!$A:$D,3,FALSE)*0.6)),"")</f>
      </c>
      <c r="H48" s="2">
        <f>IFERROR(IF(ISBLANK($A48),"",IF($A48="Ūdeņraža jonu koncentrācija",VLOOKUP(Dati!$A48,Normas!$A:$D,2,FALSE),VLOOKUP(Dati!$A48,Normas!$A:$D,2,FALSE)*0.3)),"")</f>
      </c>
      <c r="I48" s="2">
        <f>IFERROR(IF(ISBLANK($A48),"",IF($A48="Ūdeņraža jonu koncentrācija",VLOOKUP(Dati!$A48,Normas!$A:$D,3,FALSE),VLOOKUP(Dati!$A48,Normas!$A:$D,3,FALSE)*0.3)),"")</f>
      </c>
    </row>
    <row r="49" spans="2:9" x14ac:dyDescent="0.2">
      <c r="B49">
        <f>IF(ISBLANK(A49),"",VLOOKUP(A49,Normas!A:D,4,FALSE))</f>
      </c>
      <c r="E49" s="2">
        <f>IF(ISBLANK(D49),"",INT(YEARFRAC(D49,'Vispārīga informācija'!$B$2)))</f>
      </c>
      <c r="F49" s="2">
        <f>IFERROR(IF(ISBLANK($A49),"",IF($A49="Ūdeņraža jonu koncentrācija",VLOOKUP(Dati!$A49,Normas!$A:$D,2,FALSE),VLOOKUP(Dati!$A49,Normas!$A:$D,2,FALSE)*0.6)),"")</f>
      </c>
      <c r="G49" s="2">
        <f>IFERROR(IF(ISBLANK($A49),"",IF($A49="Ūdeņraža jonu koncentrācija",VLOOKUP(Dati!$A49,Normas!$A:$D,3,FALSE),VLOOKUP(Dati!$A49,Normas!$A:$D,3,FALSE)*0.6)),"")</f>
      </c>
      <c r="H49" s="2">
        <f>IFERROR(IF(ISBLANK($A49),"",IF($A49="Ūdeņraža jonu koncentrācija",VLOOKUP(Dati!$A49,Normas!$A:$D,2,FALSE),VLOOKUP(Dati!$A49,Normas!$A:$D,2,FALSE)*0.3)),"")</f>
      </c>
      <c r="I49" s="2">
        <f>IFERROR(IF(ISBLANK($A49),"",IF($A49="Ūdeņraža jonu koncentrācija",VLOOKUP(Dati!$A49,Normas!$A:$D,3,FALSE),VLOOKUP(Dati!$A49,Normas!$A:$D,3,FALSE)*0.3)),"")</f>
      </c>
    </row>
    <row r="50" spans="2:9" x14ac:dyDescent="0.2">
      <c r="B50">
        <f>IF(ISBLANK(A50),"",VLOOKUP(A50,Normas!A:D,4,FALSE))</f>
      </c>
      <c r="E50" s="2">
        <f>IF(ISBLANK(D50),"",INT(YEARFRAC(D50,'Vispārīga informācija'!$B$2)))</f>
      </c>
      <c r="F50" s="2">
        <f>IFERROR(IF(ISBLANK($A50),"",IF($A50="Ūdeņraža jonu koncentrācija",VLOOKUP(Dati!$A50,Normas!$A:$D,2,FALSE),VLOOKUP(Dati!$A50,Normas!$A:$D,2,FALSE)*0.6)),"")</f>
      </c>
      <c r="G50" s="2">
        <f>IFERROR(IF(ISBLANK($A50),"",IF($A50="Ūdeņraža jonu koncentrācija",VLOOKUP(Dati!$A50,Normas!$A:$D,3,FALSE),VLOOKUP(Dati!$A50,Normas!$A:$D,3,FALSE)*0.6)),"")</f>
      </c>
      <c r="H50" s="2">
        <f>IFERROR(IF(ISBLANK($A50),"",IF($A50="Ūdeņraža jonu koncentrācija",VLOOKUP(Dati!$A50,Normas!$A:$D,2,FALSE),VLOOKUP(Dati!$A50,Normas!$A:$D,2,FALSE)*0.3)),"")</f>
      </c>
      <c r="I50" s="2">
        <f>IFERROR(IF(ISBLANK($A50),"",IF($A50="Ūdeņraža jonu koncentrācija",VLOOKUP(Dati!$A50,Normas!$A:$D,3,FALSE),VLOOKUP(Dati!$A50,Normas!$A:$D,3,FALSE)*0.3)),"")</f>
      </c>
    </row>
    <row r="51" spans="2:9" x14ac:dyDescent="0.2">
      <c r="B51">
        <f>IF(ISBLANK(A51),"",VLOOKUP(A51,Normas!A:D,4,FALSE))</f>
      </c>
      <c r="E51" s="2">
        <f>IF(ISBLANK(D51),"",INT(YEARFRAC(D51,'Vispārīga informācija'!$B$2)))</f>
      </c>
      <c r="F51" s="2">
        <f>IFERROR(IF(ISBLANK($A51),"",IF($A51="Ūdeņraža jonu koncentrācija",VLOOKUP(Dati!$A51,Normas!$A:$D,2,FALSE),VLOOKUP(Dati!$A51,Normas!$A:$D,2,FALSE)*0.6)),"")</f>
      </c>
      <c r="G51" s="2">
        <f>IFERROR(IF(ISBLANK($A51),"",IF($A51="Ūdeņraža jonu koncentrācija",VLOOKUP(Dati!$A51,Normas!$A:$D,3,FALSE),VLOOKUP(Dati!$A51,Normas!$A:$D,3,FALSE)*0.6)),"")</f>
      </c>
      <c r="H51" s="2">
        <f>IFERROR(IF(ISBLANK($A51),"",IF($A51="Ūdeņraža jonu koncentrācija",VLOOKUP(Dati!$A51,Normas!$A:$D,2,FALSE),VLOOKUP(Dati!$A51,Normas!$A:$D,2,FALSE)*0.3)),"")</f>
      </c>
      <c r="I51" s="2">
        <f>IFERROR(IF(ISBLANK($A51),"",IF($A51="Ūdeņraža jonu koncentrācija",VLOOKUP(Dati!$A51,Normas!$A:$D,3,FALSE),VLOOKUP(Dati!$A51,Normas!$A:$D,3,FALSE)*0.3)),"")</f>
      </c>
    </row>
    <row r="52" spans="2:9" x14ac:dyDescent="0.2">
      <c r="B52">
        <f>IF(ISBLANK(A52),"",VLOOKUP(A52,Normas!A:D,4,FALSE))</f>
      </c>
      <c r="E52" s="2">
        <f>IF(ISBLANK(D52),"",INT(YEARFRAC(D52,'Vispārīga informācija'!$B$2)))</f>
      </c>
      <c r="F52" s="2">
        <f>IFERROR(IF(ISBLANK($A52),"",IF($A52="Ūdeņraža jonu koncentrācija",VLOOKUP(Dati!$A52,Normas!$A:$D,2,FALSE),VLOOKUP(Dati!$A52,Normas!$A:$D,2,FALSE)*0.6)),"")</f>
      </c>
      <c r="G52" s="2">
        <f>IFERROR(IF(ISBLANK($A52),"",IF($A52="Ūdeņraža jonu koncentrācija",VLOOKUP(Dati!$A52,Normas!$A:$D,3,FALSE),VLOOKUP(Dati!$A52,Normas!$A:$D,3,FALSE)*0.6)),"")</f>
      </c>
      <c r="H52" s="2">
        <f>IFERROR(IF(ISBLANK($A52),"",IF($A52="Ūdeņraža jonu koncentrācija",VLOOKUP(Dati!$A52,Normas!$A:$D,2,FALSE),VLOOKUP(Dati!$A52,Normas!$A:$D,2,FALSE)*0.3)),"")</f>
      </c>
      <c r="I52" s="2">
        <f>IFERROR(IF(ISBLANK($A52),"",IF($A52="Ūdeņraža jonu koncentrācija",VLOOKUP(Dati!$A52,Normas!$A:$D,3,FALSE),VLOOKUP(Dati!$A52,Normas!$A:$D,3,FALSE)*0.3)),"")</f>
      </c>
    </row>
    <row r="53" spans="2:9" x14ac:dyDescent="0.2">
      <c r="B53">
        <f>IF(ISBLANK(A53),"",VLOOKUP(A53,Normas!A:D,4,FALSE))</f>
      </c>
      <c r="E53" s="2">
        <f>IF(ISBLANK(D53),"",INT(YEARFRAC(D53,'Vispārīga informācija'!$B$2)))</f>
      </c>
      <c r="F53" s="2">
        <f>IFERROR(IF(ISBLANK($A53),"",IF($A53="Ūdeņraža jonu koncentrācija",VLOOKUP(Dati!$A53,Normas!$A:$D,2,FALSE),VLOOKUP(Dati!$A53,Normas!$A:$D,2,FALSE)*0.6)),"")</f>
      </c>
      <c r="G53" s="2">
        <f>IFERROR(IF(ISBLANK($A53),"",IF($A53="Ūdeņraža jonu koncentrācija",VLOOKUP(Dati!$A53,Normas!$A:$D,3,FALSE),VLOOKUP(Dati!$A53,Normas!$A:$D,3,FALSE)*0.6)),"")</f>
      </c>
      <c r="H53" s="2">
        <f>IFERROR(IF(ISBLANK($A53),"",IF($A53="Ūdeņraža jonu koncentrācija",VLOOKUP(Dati!$A53,Normas!$A:$D,2,FALSE),VLOOKUP(Dati!$A53,Normas!$A:$D,2,FALSE)*0.3)),"")</f>
      </c>
      <c r="I53" s="2">
        <f>IFERROR(IF(ISBLANK($A53),"",IF($A53="Ūdeņraža jonu koncentrācija",VLOOKUP(Dati!$A53,Normas!$A:$D,3,FALSE),VLOOKUP(Dati!$A53,Normas!$A:$D,3,FALSE)*0.3)),"")</f>
      </c>
    </row>
    <row r="54" spans="2:9" x14ac:dyDescent="0.2">
      <c r="B54">
        <f>IF(ISBLANK(A54),"",VLOOKUP(A54,Normas!A:D,4,FALSE))</f>
      </c>
      <c r="E54" s="2">
        <f>IF(ISBLANK(D54),"",INT(YEARFRAC(D54,'Vispārīga informācija'!$B$2)))</f>
      </c>
      <c r="F54" s="2">
        <f>IFERROR(IF(ISBLANK($A54),"",IF($A54="Ūdeņraža jonu koncentrācija",VLOOKUP(Dati!$A54,Normas!$A:$D,2,FALSE),VLOOKUP(Dati!$A54,Normas!$A:$D,2,FALSE)*0.6)),"")</f>
      </c>
      <c r="G54" s="2">
        <f>IFERROR(IF(ISBLANK($A54),"",IF($A54="Ūdeņraža jonu koncentrācija",VLOOKUP(Dati!$A54,Normas!$A:$D,3,FALSE),VLOOKUP(Dati!$A54,Normas!$A:$D,3,FALSE)*0.6)),"")</f>
      </c>
      <c r="H54" s="2">
        <f>IFERROR(IF(ISBLANK($A54),"",IF($A54="Ūdeņraža jonu koncentrācija",VLOOKUP(Dati!$A54,Normas!$A:$D,2,FALSE),VLOOKUP(Dati!$A54,Normas!$A:$D,2,FALSE)*0.3)),"")</f>
      </c>
      <c r="I54" s="2">
        <f>IFERROR(IF(ISBLANK($A54),"",IF($A54="Ūdeņraža jonu koncentrācija",VLOOKUP(Dati!$A54,Normas!$A:$D,3,FALSE),VLOOKUP(Dati!$A54,Normas!$A:$D,3,FALSE)*0.3)),"")</f>
      </c>
    </row>
    <row r="55" spans="2:9" x14ac:dyDescent="0.2">
      <c r="B55">
        <f>IF(ISBLANK(A55),"",VLOOKUP(A55,Normas!A:D,4,FALSE))</f>
      </c>
      <c r="E55" s="2">
        <f>IF(ISBLANK(D55),"",INT(YEARFRAC(D55,'Vispārīga informācija'!$B$2)))</f>
      </c>
      <c r="F55" s="2">
        <f>IFERROR(IF(ISBLANK($A55),"",IF($A55="Ūdeņraža jonu koncentrācija",VLOOKUP(Dati!$A55,Normas!$A:$D,2,FALSE),VLOOKUP(Dati!$A55,Normas!$A:$D,2,FALSE)*0.6)),"")</f>
      </c>
      <c r="G55" s="2">
        <f>IFERROR(IF(ISBLANK($A55),"",IF($A55="Ūdeņraža jonu koncentrācija",VLOOKUP(Dati!$A55,Normas!$A:$D,3,FALSE),VLOOKUP(Dati!$A55,Normas!$A:$D,3,FALSE)*0.6)),"")</f>
      </c>
      <c r="H55" s="2">
        <f>IFERROR(IF(ISBLANK($A55),"",IF($A55="Ūdeņraža jonu koncentrācija",VLOOKUP(Dati!$A55,Normas!$A:$D,2,FALSE),VLOOKUP(Dati!$A55,Normas!$A:$D,2,FALSE)*0.3)),"")</f>
      </c>
      <c r="I55" s="2">
        <f>IFERROR(IF(ISBLANK($A55),"",IF($A55="Ūdeņraža jonu koncentrācija",VLOOKUP(Dati!$A55,Normas!$A:$D,3,FALSE),VLOOKUP(Dati!$A55,Normas!$A:$D,3,FALSE)*0.3)),"")</f>
      </c>
    </row>
    <row r="56" spans="2:9" x14ac:dyDescent="0.2">
      <c r="B56">
        <f>IF(ISBLANK(A56),"",VLOOKUP(A56,Normas!A:D,4,FALSE))</f>
      </c>
      <c r="E56" s="2">
        <f>IF(ISBLANK(D56),"",INT(YEARFRAC(D56,'Vispārīga informācija'!$B$2)))</f>
      </c>
      <c r="F56" s="2">
        <f>IFERROR(IF(ISBLANK($A56),"",IF($A56="Ūdeņraža jonu koncentrācija",VLOOKUP(Dati!$A56,Normas!$A:$D,2,FALSE),VLOOKUP(Dati!$A56,Normas!$A:$D,2,FALSE)*0.6)),"")</f>
      </c>
      <c r="G56" s="2">
        <f>IFERROR(IF(ISBLANK($A56),"",IF($A56="Ūdeņraža jonu koncentrācija",VLOOKUP(Dati!$A56,Normas!$A:$D,3,FALSE),VLOOKUP(Dati!$A56,Normas!$A:$D,3,FALSE)*0.6)),"")</f>
      </c>
      <c r="H56" s="2">
        <f>IFERROR(IF(ISBLANK($A56),"",IF($A56="Ūdeņraža jonu koncentrācija",VLOOKUP(Dati!$A56,Normas!$A:$D,2,FALSE),VLOOKUP(Dati!$A56,Normas!$A:$D,2,FALSE)*0.3)),"")</f>
      </c>
      <c r="I56" s="2">
        <f>IFERROR(IF(ISBLANK($A56),"",IF($A56="Ūdeņraža jonu koncentrācija",VLOOKUP(Dati!$A56,Normas!$A:$D,3,FALSE),VLOOKUP(Dati!$A56,Normas!$A:$D,3,FALSE)*0.3)),"")</f>
      </c>
    </row>
    <row r="57" spans="2:9" x14ac:dyDescent="0.2">
      <c r="B57">
        <f>IF(ISBLANK(A57),"",VLOOKUP(A57,Normas!A:D,4,FALSE))</f>
      </c>
      <c r="E57" s="2">
        <f>IF(ISBLANK(D57),"",INT(YEARFRAC(D57,'Vispārīga informācija'!$B$2)))</f>
      </c>
      <c r="F57" s="2">
        <f>IFERROR(IF(ISBLANK($A57),"",IF($A57="Ūdeņraža jonu koncentrācija",VLOOKUP(Dati!$A57,Normas!$A:$D,2,FALSE),VLOOKUP(Dati!$A57,Normas!$A:$D,2,FALSE)*0.6)),"")</f>
      </c>
      <c r="G57" s="2">
        <f>IFERROR(IF(ISBLANK($A57),"",IF($A57="Ūdeņraža jonu koncentrācija",VLOOKUP(Dati!$A57,Normas!$A:$D,3,FALSE),VLOOKUP(Dati!$A57,Normas!$A:$D,3,FALSE)*0.6)),"")</f>
      </c>
      <c r="H57" s="2">
        <f>IFERROR(IF(ISBLANK($A57),"",IF($A57="Ūdeņraža jonu koncentrācija",VLOOKUP(Dati!$A57,Normas!$A:$D,2,FALSE),VLOOKUP(Dati!$A57,Normas!$A:$D,2,FALSE)*0.3)),"")</f>
      </c>
      <c r="I57" s="2">
        <f>IFERROR(IF(ISBLANK($A57),"",IF($A57="Ūdeņraža jonu koncentrācija",VLOOKUP(Dati!$A57,Normas!$A:$D,3,FALSE),VLOOKUP(Dati!$A57,Normas!$A:$D,3,FALSE)*0.3)),"")</f>
      </c>
    </row>
    <row r="58" spans="2:9" x14ac:dyDescent="0.2">
      <c r="B58">
        <f>IF(ISBLANK(A58),"",VLOOKUP(A58,Normas!A:D,4,FALSE))</f>
      </c>
      <c r="E58" s="2">
        <f>IF(ISBLANK(D58),"",INT(YEARFRAC(D58,'Vispārīga informācija'!$B$2)))</f>
      </c>
      <c r="F58" s="2">
        <f>IFERROR(IF(ISBLANK($A58),"",IF($A58="Ūdeņraža jonu koncentrācija",VLOOKUP(Dati!$A58,Normas!$A:$D,2,FALSE),VLOOKUP(Dati!$A58,Normas!$A:$D,2,FALSE)*0.6)),"")</f>
      </c>
      <c r="G58" s="2">
        <f>IFERROR(IF(ISBLANK($A58),"",IF($A58="Ūdeņraža jonu koncentrācija",VLOOKUP(Dati!$A58,Normas!$A:$D,3,FALSE),VLOOKUP(Dati!$A58,Normas!$A:$D,3,FALSE)*0.6)),"")</f>
      </c>
      <c r="H58" s="2">
        <f>IFERROR(IF(ISBLANK($A58),"",IF($A58="Ūdeņraža jonu koncentrācija",VLOOKUP(Dati!$A58,Normas!$A:$D,2,FALSE),VLOOKUP(Dati!$A58,Normas!$A:$D,2,FALSE)*0.3)),"")</f>
      </c>
      <c r="I58" s="2">
        <f>IFERROR(IF(ISBLANK($A58),"",IF($A58="Ūdeņraža jonu koncentrācija",VLOOKUP(Dati!$A58,Normas!$A:$D,3,FALSE),VLOOKUP(Dati!$A58,Normas!$A:$D,3,FALSE)*0.3)),"")</f>
      </c>
    </row>
    <row r="59" spans="2:9" x14ac:dyDescent="0.2">
      <c r="B59">
        <f>IF(ISBLANK(A59),"",VLOOKUP(A59,Normas!A:D,4,FALSE))</f>
      </c>
      <c r="E59" s="2">
        <f>IF(ISBLANK(D59),"",INT(YEARFRAC(D59,'Vispārīga informācija'!$B$2)))</f>
      </c>
      <c r="F59" s="2">
        <f>IFERROR(IF(ISBLANK($A59),"",IF($A59="Ūdeņraža jonu koncentrācija",VLOOKUP(Dati!$A59,Normas!$A:$D,2,FALSE),VLOOKUP(Dati!$A59,Normas!$A:$D,2,FALSE)*0.6)),"")</f>
      </c>
      <c r="G59" s="2">
        <f>IFERROR(IF(ISBLANK($A59),"",IF($A59="Ūdeņraža jonu koncentrācija",VLOOKUP(Dati!$A59,Normas!$A:$D,3,FALSE),VLOOKUP(Dati!$A59,Normas!$A:$D,3,FALSE)*0.6)),"")</f>
      </c>
      <c r="H59" s="2">
        <f>IFERROR(IF(ISBLANK($A59),"",IF($A59="Ūdeņraža jonu koncentrācija",VLOOKUP(Dati!$A59,Normas!$A:$D,2,FALSE),VLOOKUP(Dati!$A59,Normas!$A:$D,2,FALSE)*0.3)),"")</f>
      </c>
      <c r="I59" s="2">
        <f>IFERROR(IF(ISBLANK($A59),"",IF($A59="Ūdeņraža jonu koncentrācija",VLOOKUP(Dati!$A59,Normas!$A:$D,3,FALSE),VLOOKUP(Dati!$A59,Normas!$A:$D,3,FALSE)*0.3)),"")</f>
      </c>
    </row>
    <row r="60" spans="2:9" x14ac:dyDescent="0.2">
      <c r="B60">
        <f>IF(ISBLANK(A60),"",VLOOKUP(A60,Normas!A:D,4,FALSE))</f>
      </c>
      <c r="E60" s="2">
        <f>IF(ISBLANK(D60),"",INT(YEARFRAC(D60,'Vispārīga informācija'!$B$2)))</f>
      </c>
      <c r="F60" s="2">
        <f>IFERROR(IF(ISBLANK($A60),"",IF($A60="Ūdeņraža jonu koncentrācija",VLOOKUP(Dati!$A60,Normas!$A:$D,2,FALSE),VLOOKUP(Dati!$A60,Normas!$A:$D,2,FALSE)*0.6)),"")</f>
      </c>
      <c r="G60" s="2">
        <f>IFERROR(IF(ISBLANK($A60),"",IF($A60="Ūdeņraža jonu koncentrācija",VLOOKUP(Dati!$A60,Normas!$A:$D,3,FALSE),VLOOKUP(Dati!$A60,Normas!$A:$D,3,FALSE)*0.6)),"")</f>
      </c>
      <c r="H60" s="2">
        <f>IFERROR(IF(ISBLANK($A60),"",IF($A60="Ūdeņraža jonu koncentrācija",VLOOKUP(Dati!$A60,Normas!$A:$D,2,FALSE),VLOOKUP(Dati!$A60,Normas!$A:$D,2,FALSE)*0.3)),"")</f>
      </c>
      <c r="I60" s="2">
        <f>IFERROR(IF(ISBLANK($A60),"",IF($A60="Ūdeņraža jonu koncentrācija",VLOOKUP(Dati!$A60,Normas!$A:$D,3,FALSE),VLOOKUP(Dati!$A60,Normas!$A:$D,3,FALSE)*0.3)),"")</f>
      </c>
    </row>
    <row r="61" spans="2:9" x14ac:dyDescent="0.2">
      <c r="B61">
        <f>IF(ISBLANK(A61),"",VLOOKUP(A61,Normas!A:D,4,FALSE))</f>
      </c>
      <c r="E61" s="2">
        <f>IF(ISBLANK(D61),"",INT(YEARFRAC(D61,'Vispārīga informācija'!$B$2)))</f>
      </c>
      <c r="F61" s="2">
        <f>IFERROR(IF(ISBLANK($A61),"",IF($A61="Ūdeņraža jonu koncentrācija",VLOOKUP(Dati!$A61,Normas!$A:$D,2,FALSE),VLOOKUP(Dati!$A61,Normas!$A:$D,2,FALSE)*0.6)),"")</f>
      </c>
      <c r="G61" s="2">
        <f>IFERROR(IF(ISBLANK($A61),"",IF($A61="Ūdeņraža jonu koncentrācija",VLOOKUP(Dati!$A61,Normas!$A:$D,3,FALSE),VLOOKUP(Dati!$A61,Normas!$A:$D,3,FALSE)*0.6)),"")</f>
      </c>
      <c r="H61" s="2">
        <f>IFERROR(IF(ISBLANK($A61),"",IF($A61="Ūdeņraža jonu koncentrācija",VLOOKUP(Dati!$A61,Normas!$A:$D,2,FALSE),VLOOKUP(Dati!$A61,Normas!$A:$D,2,FALSE)*0.3)),"")</f>
      </c>
      <c r="I61" s="2">
        <f>IFERROR(IF(ISBLANK($A61),"",IF($A61="Ūdeņraža jonu koncentrācija",VLOOKUP(Dati!$A61,Normas!$A:$D,3,FALSE),VLOOKUP(Dati!$A61,Normas!$A:$D,3,FALSE)*0.3)),"")</f>
      </c>
    </row>
    <row r="62" spans="2:9" x14ac:dyDescent="0.2">
      <c r="B62">
        <f>IF(ISBLANK(A62),"",VLOOKUP(A62,Normas!A:D,4,FALSE))</f>
      </c>
      <c r="E62" s="2">
        <f>IF(ISBLANK(D62),"",INT(YEARFRAC(D62,'Vispārīga informācija'!$B$2)))</f>
      </c>
      <c r="F62" s="2">
        <f>IFERROR(IF(ISBLANK($A62),"",IF($A62="Ūdeņraža jonu koncentrācija",VLOOKUP(Dati!$A62,Normas!$A:$D,2,FALSE),VLOOKUP(Dati!$A62,Normas!$A:$D,2,FALSE)*0.6)),"")</f>
      </c>
      <c r="G62" s="2">
        <f>IFERROR(IF(ISBLANK($A62),"",IF($A62="Ūdeņraža jonu koncentrācija",VLOOKUP(Dati!$A62,Normas!$A:$D,3,FALSE),VLOOKUP(Dati!$A62,Normas!$A:$D,3,FALSE)*0.6)),"")</f>
      </c>
      <c r="H62" s="2">
        <f>IFERROR(IF(ISBLANK($A62),"",IF($A62="Ūdeņraža jonu koncentrācija",VLOOKUP(Dati!$A62,Normas!$A:$D,2,FALSE),VLOOKUP(Dati!$A62,Normas!$A:$D,2,FALSE)*0.3)),"")</f>
      </c>
      <c r="I62" s="2">
        <f>IFERROR(IF(ISBLANK($A62),"",IF($A62="Ūdeņraža jonu koncentrācija",VLOOKUP(Dati!$A62,Normas!$A:$D,3,FALSE),VLOOKUP(Dati!$A62,Normas!$A:$D,3,FALSE)*0.3)),"")</f>
      </c>
    </row>
    <row r="63" spans="2:9" x14ac:dyDescent="0.2">
      <c r="B63">
        <f>IF(ISBLANK(A63),"",VLOOKUP(A63,Normas!A:D,4,FALSE))</f>
      </c>
      <c r="E63" s="2">
        <f>IF(ISBLANK(D63),"",INT(YEARFRAC(D63,'Vispārīga informācija'!$B$2)))</f>
      </c>
      <c r="F63" s="2">
        <f>IFERROR(IF(ISBLANK($A63),"",IF($A63="Ūdeņraža jonu koncentrācija",VLOOKUP(Dati!$A63,Normas!$A:$D,2,FALSE),VLOOKUP(Dati!$A63,Normas!$A:$D,2,FALSE)*0.6)),"")</f>
      </c>
      <c r="G63" s="2">
        <f>IFERROR(IF(ISBLANK($A63),"",IF($A63="Ūdeņraža jonu koncentrācija",VLOOKUP(Dati!$A63,Normas!$A:$D,3,FALSE),VLOOKUP(Dati!$A63,Normas!$A:$D,3,FALSE)*0.6)),"")</f>
      </c>
      <c r="H63" s="2">
        <f>IFERROR(IF(ISBLANK($A63),"",IF($A63="Ūdeņraža jonu koncentrācija",VLOOKUP(Dati!$A63,Normas!$A:$D,2,FALSE),VLOOKUP(Dati!$A63,Normas!$A:$D,2,FALSE)*0.3)),"")</f>
      </c>
      <c r="I63" s="2">
        <f>IFERROR(IF(ISBLANK($A63),"",IF($A63="Ūdeņraža jonu koncentrācija",VLOOKUP(Dati!$A63,Normas!$A:$D,3,FALSE),VLOOKUP(Dati!$A63,Normas!$A:$D,3,FALSE)*0.3)),"")</f>
      </c>
    </row>
    <row r="64" spans="2:9" x14ac:dyDescent="0.2">
      <c r="B64">
        <f>IF(ISBLANK(A64),"",VLOOKUP(A64,Normas!A:D,4,FALSE))</f>
      </c>
      <c r="E64" s="2">
        <f>IF(ISBLANK(D64),"",INT(YEARFRAC(D64,'Vispārīga informācija'!$B$2)))</f>
      </c>
      <c r="F64" s="2">
        <f>IFERROR(IF(ISBLANK($A64),"",IF($A64="Ūdeņraža jonu koncentrācija",VLOOKUP(Dati!$A64,Normas!$A:$D,2,FALSE),VLOOKUP(Dati!$A64,Normas!$A:$D,2,FALSE)*0.6)),"")</f>
      </c>
      <c r="G64" s="2">
        <f>IFERROR(IF(ISBLANK($A64),"",IF($A64="Ūdeņraža jonu koncentrācija",VLOOKUP(Dati!$A64,Normas!$A:$D,3,FALSE),VLOOKUP(Dati!$A64,Normas!$A:$D,3,FALSE)*0.6)),"")</f>
      </c>
      <c r="H64" s="2">
        <f>IFERROR(IF(ISBLANK($A64),"",IF($A64="Ūdeņraža jonu koncentrācija",VLOOKUP(Dati!$A64,Normas!$A:$D,2,FALSE),VLOOKUP(Dati!$A64,Normas!$A:$D,2,FALSE)*0.3)),"")</f>
      </c>
      <c r="I64" s="2">
        <f>IFERROR(IF(ISBLANK($A64),"",IF($A64="Ūdeņraža jonu koncentrācija",VLOOKUP(Dati!$A64,Normas!$A:$D,3,FALSE),VLOOKUP(Dati!$A64,Normas!$A:$D,3,FALSE)*0.3)),"")</f>
      </c>
    </row>
    <row r="65" spans="2:9" x14ac:dyDescent="0.2">
      <c r="B65">
        <f>IF(ISBLANK(A65),"",VLOOKUP(A65,Normas!A:D,4,FALSE))</f>
      </c>
      <c r="E65" s="2">
        <f>IF(ISBLANK(D65),"",INT(YEARFRAC(D65,'Vispārīga informācija'!$B$2)))</f>
      </c>
      <c r="F65" s="2">
        <f>IFERROR(IF(ISBLANK($A65),"",IF($A65="Ūdeņraža jonu koncentrācija",VLOOKUP(Dati!$A65,Normas!$A:$D,2,FALSE),VLOOKUP(Dati!$A65,Normas!$A:$D,2,FALSE)*0.6)),"")</f>
      </c>
      <c r="G65" s="2">
        <f>IFERROR(IF(ISBLANK($A65),"",IF($A65="Ūdeņraža jonu koncentrācija",VLOOKUP(Dati!$A65,Normas!$A:$D,3,FALSE),VLOOKUP(Dati!$A65,Normas!$A:$D,3,FALSE)*0.6)),"")</f>
      </c>
      <c r="H65" s="2">
        <f>IFERROR(IF(ISBLANK($A65),"",IF($A65="Ūdeņraža jonu koncentrācija",VLOOKUP(Dati!$A65,Normas!$A:$D,2,FALSE),VLOOKUP(Dati!$A65,Normas!$A:$D,2,FALSE)*0.3)),"")</f>
      </c>
      <c r="I65" s="2">
        <f>IFERROR(IF(ISBLANK($A65),"",IF($A65="Ūdeņraža jonu koncentrācija",VLOOKUP(Dati!$A65,Normas!$A:$D,3,FALSE),VLOOKUP(Dati!$A65,Normas!$A:$D,3,FALSE)*0.3)),"")</f>
      </c>
    </row>
    <row r="66" spans="2:9" x14ac:dyDescent="0.2">
      <c r="B66">
        <f>IF(ISBLANK(A66),"",VLOOKUP(A66,Normas!A:D,4,FALSE))</f>
      </c>
      <c r="E66" s="2">
        <f>IF(ISBLANK(D66),"",INT(YEARFRAC(D66,'Vispārīga informācija'!$B$2)))</f>
      </c>
      <c r="F66" s="2">
        <f>IFERROR(IF(ISBLANK($A66),"",IF($A66="Ūdeņraža jonu koncentrācija",VLOOKUP(Dati!$A66,Normas!$A:$D,2,FALSE),VLOOKUP(Dati!$A66,Normas!$A:$D,2,FALSE)*0.6)),"")</f>
      </c>
      <c r="G66" s="2">
        <f>IFERROR(IF(ISBLANK($A66),"",IF($A66="Ūdeņraža jonu koncentrācija",VLOOKUP(Dati!$A66,Normas!$A:$D,3,FALSE),VLOOKUP(Dati!$A66,Normas!$A:$D,3,FALSE)*0.6)),"")</f>
      </c>
      <c r="H66" s="2">
        <f>IFERROR(IF(ISBLANK($A66),"",IF($A66="Ūdeņraža jonu koncentrācija",VLOOKUP(Dati!$A66,Normas!$A:$D,2,FALSE),VLOOKUP(Dati!$A66,Normas!$A:$D,2,FALSE)*0.3)),"")</f>
      </c>
      <c r="I66" s="2">
        <f>IFERROR(IF(ISBLANK($A66),"",IF($A66="Ūdeņraža jonu koncentrācija",VLOOKUP(Dati!$A66,Normas!$A:$D,3,FALSE),VLOOKUP(Dati!$A66,Normas!$A:$D,3,FALSE)*0.3)),"")</f>
      </c>
    </row>
    <row r="67" spans="2:9" x14ac:dyDescent="0.2">
      <c r="B67">
        <f>IF(ISBLANK(A67),"",VLOOKUP(A67,Normas!A:D,4,FALSE))</f>
      </c>
      <c r="E67" s="2">
        <f>IF(ISBLANK(D67),"",INT(YEARFRAC(D67,'Vispārīga informācija'!$B$2)))</f>
      </c>
      <c r="F67" s="2">
        <f>IFERROR(IF(ISBLANK($A67),"",IF($A67="Ūdeņraža jonu koncentrācija",VLOOKUP(Dati!$A67,Normas!$A:$D,2,FALSE),VLOOKUP(Dati!$A67,Normas!$A:$D,2,FALSE)*0.6)),"")</f>
      </c>
      <c r="G67" s="2">
        <f>IFERROR(IF(ISBLANK($A67),"",IF($A67="Ūdeņraža jonu koncentrācija",VLOOKUP(Dati!$A67,Normas!$A:$D,3,FALSE),VLOOKUP(Dati!$A67,Normas!$A:$D,3,FALSE)*0.6)),"")</f>
      </c>
      <c r="H67" s="2">
        <f>IFERROR(IF(ISBLANK($A67),"",IF($A67="Ūdeņraža jonu koncentrācija",VLOOKUP(Dati!$A67,Normas!$A:$D,2,FALSE),VLOOKUP(Dati!$A67,Normas!$A:$D,2,FALSE)*0.3)),"")</f>
      </c>
      <c r="I67" s="2">
        <f>IFERROR(IF(ISBLANK($A67),"",IF($A67="Ūdeņraža jonu koncentrācija",VLOOKUP(Dati!$A67,Normas!$A:$D,3,FALSE),VLOOKUP(Dati!$A67,Normas!$A:$D,3,FALSE)*0.3)),"")</f>
      </c>
    </row>
    <row r="68" spans="2:9" x14ac:dyDescent="0.2">
      <c r="B68">
        <f>IF(ISBLANK(A68),"",VLOOKUP(A68,Normas!A:D,4,FALSE))</f>
      </c>
      <c r="E68" s="2">
        <f>IF(ISBLANK(D68),"",INT(YEARFRAC(D68,'Vispārīga informācija'!$B$2)))</f>
      </c>
      <c r="F68" s="2">
        <f>IFERROR(IF(ISBLANK($A68),"",IF($A68="Ūdeņraža jonu koncentrācija",VLOOKUP(Dati!$A68,Normas!$A:$D,2,FALSE),VLOOKUP(Dati!$A68,Normas!$A:$D,2,FALSE)*0.6)),"")</f>
      </c>
      <c r="G68" s="2">
        <f>IFERROR(IF(ISBLANK($A68),"",IF($A68="Ūdeņraža jonu koncentrācija",VLOOKUP(Dati!$A68,Normas!$A:$D,3,FALSE),VLOOKUP(Dati!$A68,Normas!$A:$D,3,FALSE)*0.6)),"")</f>
      </c>
      <c r="H68" s="2">
        <f>IFERROR(IF(ISBLANK($A68),"",IF($A68="Ūdeņraža jonu koncentrācija",VLOOKUP(Dati!$A68,Normas!$A:$D,2,FALSE),VLOOKUP(Dati!$A68,Normas!$A:$D,2,FALSE)*0.3)),"")</f>
      </c>
      <c r="I68" s="2">
        <f>IFERROR(IF(ISBLANK($A68),"",IF($A68="Ūdeņraža jonu koncentrācija",VLOOKUP(Dati!$A68,Normas!$A:$D,3,FALSE),VLOOKUP(Dati!$A68,Normas!$A:$D,3,FALSE)*0.3)),"")</f>
      </c>
    </row>
    <row r="69" spans="2:9" x14ac:dyDescent="0.2">
      <c r="B69">
        <f>IF(ISBLANK(A69),"",VLOOKUP(A69,Normas!A:D,4,FALSE))</f>
      </c>
      <c r="E69" s="2">
        <f>IF(ISBLANK(D69),"",INT(YEARFRAC(D69,'Vispārīga informācija'!$B$2)))</f>
      </c>
      <c r="F69" s="2">
        <f>IFERROR(IF(ISBLANK($A69),"",IF($A69="Ūdeņraža jonu koncentrācija",VLOOKUP(Dati!$A69,Normas!$A:$D,2,FALSE),VLOOKUP(Dati!$A69,Normas!$A:$D,2,FALSE)*0.6)),"")</f>
      </c>
      <c r="G69" s="2">
        <f>IFERROR(IF(ISBLANK($A69),"",IF($A69="Ūdeņraža jonu koncentrācija",VLOOKUP(Dati!$A69,Normas!$A:$D,3,FALSE),VLOOKUP(Dati!$A69,Normas!$A:$D,3,FALSE)*0.6)),"")</f>
      </c>
      <c r="H69" s="2">
        <f>IFERROR(IF(ISBLANK($A69),"",IF($A69="Ūdeņraža jonu koncentrācija",VLOOKUP(Dati!$A69,Normas!$A:$D,2,FALSE),VLOOKUP(Dati!$A69,Normas!$A:$D,2,FALSE)*0.3)),"")</f>
      </c>
      <c r="I69" s="2">
        <f>IFERROR(IF(ISBLANK($A69),"",IF($A69="Ūdeņraža jonu koncentrācija",VLOOKUP(Dati!$A69,Normas!$A:$D,3,FALSE),VLOOKUP(Dati!$A69,Normas!$A:$D,3,FALSE)*0.3)),"")</f>
      </c>
    </row>
    <row r="70" spans="2:9" x14ac:dyDescent="0.2">
      <c r="B70">
        <f>IF(ISBLANK(A70),"",VLOOKUP(A70,Normas!A:D,4,FALSE))</f>
      </c>
      <c r="E70" s="2">
        <f>IF(ISBLANK(D70),"",INT(YEARFRAC(D70,'Vispārīga informācija'!$B$2)))</f>
      </c>
      <c r="F70" s="2">
        <f>IFERROR(IF(ISBLANK($A70),"",IF($A70="Ūdeņraža jonu koncentrācija",VLOOKUP(Dati!$A70,Normas!$A:$D,2,FALSE),VLOOKUP(Dati!$A70,Normas!$A:$D,2,FALSE)*0.6)),"")</f>
      </c>
      <c r="G70" s="2">
        <f>IFERROR(IF(ISBLANK($A70),"",IF($A70="Ūdeņraža jonu koncentrācija",VLOOKUP(Dati!$A70,Normas!$A:$D,3,FALSE),VLOOKUP(Dati!$A70,Normas!$A:$D,3,FALSE)*0.6)),"")</f>
      </c>
      <c r="H70" s="2">
        <f>IFERROR(IF(ISBLANK($A70),"",IF($A70="Ūdeņraža jonu koncentrācija",VLOOKUP(Dati!$A70,Normas!$A:$D,2,FALSE),VLOOKUP(Dati!$A70,Normas!$A:$D,2,FALSE)*0.3)),"")</f>
      </c>
      <c r="I70" s="2">
        <f>IFERROR(IF(ISBLANK($A70),"",IF($A70="Ūdeņraža jonu koncentrācija",VLOOKUP(Dati!$A70,Normas!$A:$D,3,FALSE),VLOOKUP(Dati!$A70,Normas!$A:$D,3,FALSE)*0.3)),"")</f>
      </c>
    </row>
    <row r="71" spans="2:9" x14ac:dyDescent="0.2">
      <c r="B71">
        <f>IF(ISBLANK(A71),"",VLOOKUP(A71,Normas!A:D,4,FALSE))</f>
      </c>
      <c r="E71" s="2">
        <f>IF(ISBLANK(D71),"",INT(YEARFRAC(D71,'Vispārīga informācija'!$B$2)))</f>
      </c>
      <c r="F71" s="2">
        <f>IFERROR(IF(ISBLANK($A71),"",IF($A71="Ūdeņraža jonu koncentrācija",VLOOKUP(Dati!$A71,Normas!$A:$D,2,FALSE),VLOOKUP(Dati!$A71,Normas!$A:$D,2,FALSE)*0.6)),"")</f>
      </c>
      <c r="G71" s="2">
        <f>IFERROR(IF(ISBLANK($A71),"",IF($A71="Ūdeņraža jonu koncentrācija",VLOOKUP(Dati!$A71,Normas!$A:$D,3,FALSE),VLOOKUP(Dati!$A71,Normas!$A:$D,3,FALSE)*0.6)),"")</f>
      </c>
      <c r="H71" s="2">
        <f>IFERROR(IF(ISBLANK($A71),"",IF($A71="Ūdeņraža jonu koncentrācija",VLOOKUP(Dati!$A71,Normas!$A:$D,2,FALSE),VLOOKUP(Dati!$A71,Normas!$A:$D,2,FALSE)*0.3)),"")</f>
      </c>
      <c r="I71" s="2">
        <f>IFERROR(IF(ISBLANK($A71),"",IF($A71="Ūdeņraža jonu koncentrācija",VLOOKUP(Dati!$A71,Normas!$A:$D,3,FALSE),VLOOKUP(Dati!$A71,Normas!$A:$D,3,FALSE)*0.3)),"")</f>
      </c>
    </row>
    <row r="72" spans="2:9" x14ac:dyDescent="0.2">
      <c r="B72">
        <f>IF(ISBLANK(A72),"",VLOOKUP(A72,Normas!A:D,4,FALSE))</f>
      </c>
      <c r="E72" s="2">
        <f>IF(ISBLANK(D72),"",INT(YEARFRAC(D72,'Vispārīga informācija'!$B$2)))</f>
      </c>
      <c r="F72" s="2">
        <f>IFERROR(IF(ISBLANK($A72),"",IF($A72="Ūdeņraža jonu koncentrācija",VLOOKUP(Dati!$A72,Normas!$A:$D,2,FALSE),VLOOKUP(Dati!$A72,Normas!$A:$D,2,FALSE)*0.6)),"")</f>
      </c>
      <c r="G72" s="2">
        <f>IFERROR(IF(ISBLANK($A72),"",IF($A72="Ūdeņraža jonu koncentrācija",VLOOKUP(Dati!$A72,Normas!$A:$D,3,FALSE),VLOOKUP(Dati!$A72,Normas!$A:$D,3,FALSE)*0.6)),"")</f>
      </c>
      <c r="H72" s="2">
        <f>IFERROR(IF(ISBLANK($A72),"",IF($A72="Ūdeņraža jonu koncentrācija",VLOOKUP(Dati!$A72,Normas!$A:$D,2,FALSE),VLOOKUP(Dati!$A72,Normas!$A:$D,2,FALSE)*0.3)),"")</f>
      </c>
      <c r="I72" s="2">
        <f>IFERROR(IF(ISBLANK($A72),"",IF($A72="Ūdeņraža jonu koncentrācija",VLOOKUP(Dati!$A72,Normas!$A:$D,3,FALSE),VLOOKUP(Dati!$A72,Normas!$A:$D,3,FALSE)*0.3)),"")</f>
      </c>
    </row>
    <row r="73" spans="2:9" x14ac:dyDescent="0.2">
      <c r="B73">
        <f>IF(ISBLANK(A73),"",VLOOKUP(A73,Normas!A:D,4,FALSE))</f>
      </c>
      <c r="E73" s="2">
        <f>IF(ISBLANK(D73),"",INT(YEARFRAC(D73,'Vispārīga informācija'!$B$2)))</f>
      </c>
      <c r="F73" s="2">
        <f>IFERROR(IF(ISBLANK($A73),"",IF($A73="Ūdeņraža jonu koncentrācija",VLOOKUP(Dati!$A73,Normas!$A:$D,2,FALSE),VLOOKUP(Dati!$A73,Normas!$A:$D,2,FALSE)*0.6)),"")</f>
      </c>
      <c r="G73" s="2">
        <f>IFERROR(IF(ISBLANK($A73),"",IF($A73="Ūdeņraža jonu koncentrācija",VLOOKUP(Dati!$A73,Normas!$A:$D,3,FALSE),VLOOKUP(Dati!$A73,Normas!$A:$D,3,FALSE)*0.6)),"")</f>
      </c>
      <c r="H73" s="2">
        <f>IFERROR(IF(ISBLANK($A73),"",IF($A73="Ūdeņraža jonu koncentrācija",VLOOKUP(Dati!$A73,Normas!$A:$D,2,FALSE),VLOOKUP(Dati!$A73,Normas!$A:$D,2,FALSE)*0.3)),"")</f>
      </c>
      <c r="I73" s="2">
        <f>IFERROR(IF(ISBLANK($A73),"",IF($A73="Ūdeņraža jonu koncentrācija",VLOOKUP(Dati!$A73,Normas!$A:$D,3,FALSE),VLOOKUP(Dati!$A73,Normas!$A:$D,3,FALSE)*0.3)),"")</f>
      </c>
    </row>
    <row r="74" spans="2:9" x14ac:dyDescent="0.2">
      <c r="B74">
        <f>IF(ISBLANK(A74),"",VLOOKUP(A74,Normas!A:D,4,FALSE))</f>
      </c>
      <c r="E74" s="2">
        <f>IF(ISBLANK(D74),"",INT(YEARFRAC(D74,'Vispārīga informācija'!$B$2)))</f>
      </c>
      <c r="F74" s="2">
        <f>IFERROR(IF(ISBLANK($A74),"",IF($A74="Ūdeņraža jonu koncentrācija",VLOOKUP(Dati!$A74,Normas!$A:$D,2,FALSE),VLOOKUP(Dati!$A74,Normas!$A:$D,2,FALSE)*0.6)),"")</f>
      </c>
      <c r="G74" s="2">
        <f>IFERROR(IF(ISBLANK($A74),"",IF($A74="Ūdeņraža jonu koncentrācija",VLOOKUP(Dati!$A74,Normas!$A:$D,3,FALSE),VLOOKUP(Dati!$A74,Normas!$A:$D,3,FALSE)*0.6)),"")</f>
      </c>
      <c r="H74" s="2">
        <f>IFERROR(IF(ISBLANK($A74),"",IF($A74="Ūdeņraža jonu koncentrācija",VLOOKUP(Dati!$A74,Normas!$A:$D,2,FALSE),VLOOKUP(Dati!$A74,Normas!$A:$D,2,FALSE)*0.3)),"")</f>
      </c>
      <c r="I74" s="2">
        <f>IFERROR(IF(ISBLANK($A74),"",IF($A74="Ūdeņraža jonu koncentrācija",VLOOKUP(Dati!$A74,Normas!$A:$D,3,FALSE),VLOOKUP(Dati!$A74,Normas!$A:$D,3,FALSE)*0.3)),"")</f>
      </c>
    </row>
    <row r="75" spans="2:9" x14ac:dyDescent="0.2">
      <c r="B75">
        <f>IF(ISBLANK(A75),"",VLOOKUP(A75,Normas!A:D,4,FALSE))</f>
      </c>
      <c r="E75" s="2">
        <f>IF(ISBLANK(D75),"",INT(YEARFRAC(D75,'Vispārīga informācija'!$B$2)))</f>
      </c>
      <c r="F75" s="2">
        <f>IFERROR(IF(ISBLANK($A75),"",IF($A75="Ūdeņraža jonu koncentrācija",VLOOKUP(Dati!$A75,Normas!$A:$D,2,FALSE),VLOOKUP(Dati!$A75,Normas!$A:$D,2,FALSE)*0.6)),"")</f>
      </c>
      <c r="G75" s="2">
        <f>IFERROR(IF(ISBLANK($A75),"",IF($A75="Ūdeņraža jonu koncentrācija",VLOOKUP(Dati!$A75,Normas!$A:$D,3,FALSE),VLOOKUP(Dati!$A75,Normas!$A:$D,3,FALSE)*0.6)),"")</f>
      </c>
      <c r="H75" s="2">
        <f>IFERROR(IF(ISBLANK($A75),"",IF($A75="Ūdeņraža jonu koncentrācija",VLOOKUP(Dati!$A75,Normas!$A:$D,2,FALSE),VLOOKUP(Dati!$A75,Normas!$A:$D,2,FALSE)*0.3)),"")</f>
      </c>
      <c r="I75" s="2">
        <f>IFERROR(IF(ISBLANK($A75),"",IF($A75="Ūdeņraža jonu koncentrācija",VLOOKUP(Dati!$A75,Normas!$A:$D,3,FALSE),VLOOKUP(Dati!$A75,Normas!$A:$D,3,FALSE)*0.3)),"")</f>
      </c>
    </row>
    <row r="76" spans="2:9" x14ac:dyDescent="0.2">
      <c r="B76">
        <f>IF(ISBLANK(A76),"",VLOOKUP(A76,Normas!A:D,4,FALSE))</f>
      </c>
      <c r="E76" s="2">
        <f>IF(ISBLANK(D76),"",INT(YEARFRAC(D76,'Vispārīga informācija'!$B$2)))</f>
      </c>
      <c r="F76" s="2">
        <f>IFERROR(IF(ISBLANK($A76),"",IF($A76="Ūdeņraža jonu koncentrācija",VLOOKUP(Dati!$A76,Normas!$A:$D,2,FALSE),VLOOKUP(Dati!$A76,Normas!$A:$D,2,FALSE)*0.6)),"")</f>
      </c>
      <c r="G76" s="2">
        <f>IFERROR(IF(ISBLANK($A76),"",IF($A76="Ūdeņraža jonu koncentrācija",VLOOKUP(Dati!$A76,Normas!$A:$D,3,FALSE),VLOOKUP(Dati!$A76,Normas!$A:$D,3,FALSE)*0.6)),"")</f>
      </c>
      <c r="H76" s="2">
        <f>IFERROR(IF(ISBLANK($A76),"",IF($A76="Ūdeņraža jonu koncentrācija",VLOOKUP(Dati!$A76,Normas!$A:$D,2,FALSE),VLOOKUP(Dati!$A76,Normas!$A:$D,2,FALSE)*0.3)),"")</f>
      </c>
      <c r="I76" s="2">
        <f>IFERROR(IF(ISBLANK($A76),"",IF($A76="Ūdeņraža jonu koncentrācija",VLOOKUP(Dati!$A76,Normas!$A:$D,3,FALSE),VLOOKUP(Dati!$A76,Normas!$A:$D,3,FALSE)*0.3)),"")</f>
      </c>
    </row>
    <row r="77" spans="2:9" x14ac:dyDescent="0.2">
      <c r="B77">
        <f>IF(ISBLANK(A77),"",VLOOKUP(A77,Normas!A:D,4,FALSE))</f>
      </c>
      <c r="E77" s="2">
        <f>IF(ISBLANK(D77),"",INT(YEARFRAC(D77,'Vispārīga informācija'!$B$2)))</f>
      </c>
      <c r="F77" s="2">
        <f>IFERROR(IF(ISBLANK($A77),"",IF($A77="Ūdeņraža jonu koncentrācija",VLOOKUP(Dati!$A77,Normas!$A:$D,2,FALSE),VLOOKUP(Dati!$A77,Normas!$A:$D,2,FALSE)*0.6)),"")</f>
      </c>
      <c r="G77" s="2">
        <f>IFERROR(IF(ISBLANK($A77),"",IF($A77="Ūdeņraža jonu koncentrācija",VLOOKUP(Dati!$A77,Normas!$A:$D,3,FALSE),VLOOKUP(Dati!$A77,Normas!$A:$D,3,FALSE)*0.6)),"")</f>
      </c>
      <c r="H77" s="2">
        <f>IFERROR(IF(ISBLANK($A77),"",IF($A77="Ūdeņraža jonu koncentrācija",VLOOKUP(Dati!$A77,Normas!$A:$D,2,FALSE),VLOOKUP(Dati!$A77,Normas!$A:$D,2,FALSE)*0.3)),"")</f>
      </c>
      <c r="I77" s="2">
        <f>IFERROR(IF(ISBLANK($A77),"",IF($A77="Ūdeņraža jonu koncentrācija",VLOOKUP(Dati!$A77,Normas!$A:$D,3,FALSE),VLOOKUP(Dati!$A77,Normas!$A:$D,3,FALSE)*0.3)),"")</f>
      </c>
    </row>
    <row r="78" spans="2:9" x14ac:dyDescent="0.2">
      <c r="B78">
        <f>IF(ISBLANK(A78),"",VLOOKUP(A78,Normas!A:D,4,FALSE))</f>
      </c>
      <c r="E78" s="2">
        <f>IF(ISBLANK(D78),"",INT(YEARFRAC(D78,'Vispārīga informācija'!$B$2)))</f>
      </c>
      <c r="F78" s="2">
        <f>IFERROR(IF(ISBLANK($A78),"",IF($A78="Ūdeņraža jonu koncentrācija",VLOOKUP(Dati!$A78,Normas!$A:$D,2,FALSE),VLOOKUP(Dati!$A78,Normas!$A:$D,2,FALSE)*0.6)),"")</f>
      </c>
      <c r="G78" s="2">
        <f>IFERROR(IF(ISBLANK($A78),"",IF($A78="Ūdeņraža jonu koncentrācija",VLOOKUP(Dati!$A78,Normas!$A:$D,3,FALSE),VLOOKUP(Dati!$A78,Normas!$A:$D,3,FALSE)*0.6)),"")</f>
      </c>
      <c r="H78" s="2">
        <f>IFERROR(IF(ISBLANK($A78),"",IF($A78="Ūdeņraža jonu koncentrācija",VLOOKUP(Dati!$A78,Normas!$A:$D,2,FALSE),VLOOKUP(Dati!$A78,Normas!$A:$D,2,FALSE)*0.3)),"")</f>
      </c>
      <c r="I78" s="2">
        <f>IFERROR(IF(ISBLANK($A78),"",IF($A78="Ūdeņraža jonu koncentrācija",VLOOKUP(Dati!$A78,Normas!$A:$D,3,FALSE),VLOOKUP(Dati!$A78,Normas!$A:$D,3,FALSE)*0.3)),"")</f>
      </c>
    </row>
    <row r="79" spans="2:9" x14ac:dyDescent="0.2">
      <c r="B79">
        <f>IF(ISBLANK(A79),"",VLOOKUP(A79,Normas!A:D,4,FALSE))</f>
      </c>
      <c r="E79" s="2">
        <f>IF(ISBLANK(D79),"",INT(YEARFRAC(D79,'Vispārīga informācija'!$B$2)))</f>
      </c>
      <c r="F79" s="2">
        <f>IFERROR(IF(ISBLANK($A79),"",IF($A79="Ūdeņraža jonu koncentrācija",VLOOKUP(Dati!$A79,Normas!$A:$D,2,FALSE),VLOOKUP(Dati!$A79,Normas!$A:$D,2,FALSE)*0.6)),"")</f>
      </c>
      <c r="G79" s="2">
        <f>IFERROR(IF(ISBLANK($A79),"",IF($A79="Ūdeņraža jonu koncentrācija",VLOOKUP(Dati!$A79,Normas!$A:$D,3,FALSE),VLOOKUP(Dati!$A79,Normas!$A:$D,3,FALSE)*0.6)),"")</f>
      </c>
      <c r="H79" s="2">
        <f>IFERROR(IF(ISBLANK($A79),"",IF($A79="Ūdeņraža jonu koncentrācija",VLOOKUP(Dati!$A79,Normas!$A:$D,2,FALSE),VLOOKUP(Dati!$A79,Normas!$A:$D,2,FALSE)*0.3)),"")</f>
      </c>
      <c r="I79" s="2">
        <f>IFERROR(IF(ISBLANK($A79),"",IF($A79="Ūdeņraža jonu koncentrācija",VLOOKUP(Dati!$A79,Normas!$A:$D,3,FALSE),VLOOKUP(Dati!$A79,Normas!$A:$D,3,FALSE)*0.3)),"")</f>
      </c>
    </row>
    <row r="80" spans="2:9" x14ac:dyDescent="0.2">
      <c r="B80">
        <f>IF(ISBLANK(A80),"",VLOOKUP(A80,Normas!A:D,4,FALSE))</f>
      </c>
      <c r="E80" s="2">
        <f>IF(ISBLANK(D80),"",INT(YEARFRAC(D80,'Vispārīga informācija'!$B$2)))</f>
      </c>
      <c r="F80" s="2">
        <f>IFERROR(IF(ISBLANK($A80),"",IF($A80="Ūdeņraža jonu koncentrācija",VLOOKUP(Dati!$A80,Normas!$A:$D,2,FALSE),VLOOKUP(Dati!$A80,Normas!$A:$D,2,FALSE)*0.6)),"")</f>
      </c>
      <c r="G80" s="2">
        <f>IFERROR(IF(ISBLANK($A80),"",IF($A80="Ūdeņraža jonu koncentrācija",VLOOKUP(Dati!$A80,Normas!$A:$D,3,FALSE),VLOOKUP(Dati!$A80,Normas!$A:$D,3,FALSE)*0.6)),"")</f>
      </c>
      <c r="H80" s="2">
        <f>IFERROR(IF(ISBLANK($A80),"",IF($A80="Ūdeņraža jonu koncentrācija",VLOOKUP(Dati!$A80,Normas!$A:$D,2,FALSE),VLOOKUP(Dati!$A80,Normas!$A:$D,2,FALSE)*0.3)),"")</f>
      </c>
      <c r="I80" s="2">
        <f>IFERROR(IF(ISBLANK($A80),"",IF($A80="Ūdeņraža jonu koncentrācija",VLOOKUP(Dati!$A80,Normas!$A:$D,3,FALSE),VLOOKUP(Dati!$A80,Normas!$A:$D,3,FALSE)*0.3)),"")</f>
      </c>
    </row>
    <row r="81" spans="2:9" x14ac:dyDescent="0.2">
      <c r="B81">
        <f>IF(ISBLANK(A81),"",VLOOKUP(A81,Normas!A:D,4,FALSE))</f>
      </c>
      <c r="E81" s="2">
        <f>IF(ISBLANK(D81),"",INT(YEARFRAC(D81,'Vispārīga informācija'!$B$2)))</f>
      </c>
      <c r="F81" s="2">
        <f>IFERROR(IF(ISBLANK($A81),"",IF($A81="Ūdeņraža jonu koncentrācija",VLOOKUP(Dati!$A81,Normas!$A:$D,2,FALSE),VLOOKUP(Dati!$A81,Normas!$A:$D,2,FALSE)*0.6)),"")</f>
      </c>
      <c r="G81" s="2">
        <f>IFERROR(IF(ISBLANK($A81),"",IF($A81="Ūdeņraža jonu koncentrācija",VLOOKUP(Dati!$A81,Normas!$A:$D,3,FALSE),VLOOKUP(Dati!$A81,Normas!$A:$D,3,FALSE)*0.6)),"")</f>
      </c>
      <c r="H81" s="2">
        <f>IFERROR(IF(ISBLANK($A81),"",IF($A81="Ūdeņraža jonu koncentrācija",VLOOKUP(Dati!$A81,Normas!$A:$D,2,FALSE),VLOOKUP(Dati!$A81,Normas!$A:$D,2,FALSE)*0.3)),"")</f>
      </c>
      <c r="I81" s="2">
        <f>IFERROR(IF(ISBLANK($A81),"",IF($A81="Ūdeņraža jonu koncentrācija",VLOOKUP(Dati!$A81,Normas!$A:$D,3,FALSE),VLOOKUP(Dati!$A81,Normas!$A:$D,3,FALSE)*0.3)),"")</f>
      </c>
    </row>
    <row r="82" spans="2:9" x14ac:dyDescent="0.2">
      <c r="B82">
        <f>IF(ISBLANK(A82),"",VLOOKUP(A82,Normas!A:D,4,FALSE))</f>
      </c>
      <c r="E82" s="2">
        <f>IF(ISBLANK(D82),"",INT(YEARFRAC(D82,'Vispārīga informācija'!$B$2)))</f>
      </c>
      <c r="F82" s="2">
        <f>IFERROR(IF(ISBLANK($A82),"",IF($A82="Ūdeņraža jonu koncentrācija",VLOOKUP(Dati!$A82,Normas!$A:$D,2,FALSE),VLOOKUP(Dati!$A82,Normas!$A:$D,2,FALSE)*0.6)),"")</f>
      </c>
      <c r="G82" s="2">
        <f>IFERROR(IF(ISBLANK($A82),"",IF($A82="Ūdeņraža jonu koncentrācija",VLOOKUP(Dati!$A82,Normas!$A:$D,3,FALSE),VLOOKUP(Dati!$A82,Normas!$A:$D,3,FALSE)*0.6)),"")</f>
      </c>
      <c r="H82" s="2">
        <f>IFERROR(IF(ISBLANK($A82),"",IF($A82="Ūdeņraža jonu koncentrācija",VLOOKUP(Dati!$A82,Normas!$A:$D,2,FALSE),VLOOKUP(Dati!$A82,Normas!$A:$D,2,FALSE)*0.3)),"")</f>
      </c>
      <c r="I82" s="2">
        <f>IFERROR(IF(ISBLANK($A82),"",IF($A82="Ūdeņraža jonu koncentrācija",VLOOKUP(Dati!$A82,Normas!$A:$D,3,FALSE),VLOOKUP(Dati!$A82,Normas!$A:$D,3,FALSE)*0.3)),"")</f>
      </c>
    </row>
    <row r="83" spans="2:9" x14ac:dyDescent="0.2">
      <c r="B83">
        <f>IF(ISBLANK(A83),"",VLOOKUP(A83,Normas!A:D,4,FALSE))</f>
      </c>
      <c r="E83" s="2">
        <f>IF(ISBLANK(D83),"",INT(YEARFRAC(D83,'Vispārīga informācija'!$B$2)))</f>
      </c>
      <c r="F83" s="2">
        <f>IFERROR(IF(ISBLANK($A83),"",IF($A83="Ūdeņraža jonu koncentrācija",VLOOKUP(Dati!$A83,Normas!$A:$D,2,FALSE),VLOOKUP(Dati!$A83,Normas!$A:$D,2,FALSE)*0.6)),"")</f>
      </c>
      <c r="G83" s="2">
        <f>IFERROR(IF(ISBLANK($A83),"",IF($A83="Ūdeņraža jonu koncentrācija",VLOOKUP(Dati!$A83,Normas!$A:$D,3,FALSE),VLOOKUP(Dati!$A83,Normas!$A:$D,3,FALSE)*0.6)),"")</f>
      </c>
      <c r="H83" s="2">
        <f>IFERROR(IF(ISBLANK($A83),"",IF($A83="Ūdeņraža jonu koncentrācija",VLOOKUP(Dati!$A83,Normas!$A:$D,2,FALSE),VLOOKUP(Dati!$A83,Normas!$A:$D,2,FALSE)*0.3)),"")</f>
      </c>
      <c r="I83" s="2">
        <f>IFERROR(IF(ISBLANK($A83),"",IF($A83="Ūdeņraža jonu koncentrācija",VLOOKUP(Dati!$A83,Normas!$A:$D,3,FALSE),VLOOKUP(Dati!$A83,Normas!$A:$D,3,FALSE)*0.3)),"")</f>
      </c>
    </row>
    <row r="84" spans="2:9" x14ac:dyDescent="0.2">
      <c r="B84">
        <f>IF(ISBLANK(A84),"",VLOOKUP(A84,Normas!A:D,4,FALSE))</f>
      </c>
      <c r="E84" s="2">
        <f>IF(ISBLANK(D84),"",INT(YEARFRAC(D84,'Vispārīga informācija'!$B$2)))</f>
      </c>
      <c r="F84" s="2">
        <f>IFERROR(IF(ISBLANK($A84),"",IF($A84="Ūdeņraža jonu koncentrācija",VLOOKUP(Dati!$A84,Normas!$A:$D,2,FALSE),VLOOKUP(Dati!$A84,Normas!$A:$D,2,FALSE)*0.6)),"")</f>
      </c>
      <c r="G84" s="2">
        <f>IFERROR(IF(ISBLANK($A84),"",IF($A84="Ūdeņraža jonu koncentrācija",VLOOKUP(Dati!$A84,Normas!$A:$D,3,FALSE),VLOOKUP(Dati!$A84,Normas!$A:$D,3,FALSE)*0.6)),"")</f>
      </c>
      <c r="H84" s="2">
        <f>IFERROR(IF(ISBLANK($A84),"",IF($A84="Ūdeņraža jonu koncentrācija",VLOOKUP(Dati!$A84,Normas!$A:$D,2,FALSE),VLOOKUP(Dati!$A84,Normas!$A:$D,2,FALSE)*0.3)),"")</f>
      </c>
      <c r="I84" s="2">
        <f>IFERROR(IF(ISBLANK($A84),"",IF($A84="Ūdeņraža jonu koncentrācija",VLOOKUP(Dati!$A84,Normas!$A:$D,3,FALSE),VLOOKUP(Dati!$A84,Normas!$A:$D,3,FALSE)*0.3)),"")</f>
      </c>
    </row>
    <row r="85" spans="2:9" x14ac:dyDescent="0.2">
      <c r="B85">
        <f>IF(ISBLANK(A85),"",VLOOKUP(A85,Normas!A:D,4,FALSE))</f>
      </c>
      <c r="E85" s="2">
        <f>IF(ISBLANK(D85),"",INT(YEARFRAC(D85,'Vispārīga informācija'!$B$2)))</f>
      </c>
      <c r="F85" s="2">
        <f>IFERROR(IF(ISBLANK($A85),"",IF($A85="Ūdeņraža jonu koncentrācija",VLOOKUP(Dati!$A85,Normas!$A:$D,2,FALSE),VLOOKUP(Dati!$A85,Normas!$A:$D,2,FALSE)*0.6)),"")</f>
      </c>
      <c r="G85" s="2">
        <f>IFERROR(IF(ISBLANK($A85),"",IF($A85="Ūdeņraža jonu koncentrācija",VLOOKUP(Dati!$A85,Normas!$A:$D,3,FALSE),VLOOKUP(Dati!$A85,Normas!$A:$D,3,FALSE)*0.6)),"")</f>
      </c>
      <c r="H85" s="2">
        <f>IFERROR(IF(ISBLANK($A85),"",IF($A85="Ūdeņraža jonu koncentrācija",VLOOKUP(Dati!$A85,Normas!$A:$D,2,FALSE),VLOOKUP(Dati!$A85,Normas!$A:$D,2,FALSE)*0.3)),"")</f>
      </c>
      <c r="I85" s="2">
        <f>IFERROR(IF(ISBLANK($A85),"",IF($A85="Ūdeņraža jonu koncentrācija",VLOOKUP(Dati!$A85,Normas!$A:$D,3,FALSE),VLOOKUP(Dati!$A85,Normas!$A:$D,3,FALSE)*0.3)),"")</f>
      </c>
    </row>
    <row r="86" spans="2:9" x14ac:dyDescent="0.2">
      <c r="B86">
        <f>IF(ISBLANK(A86),"",VLOOKUP(A86,Normas!A:D,4,FALSE))</f>
      </c>
      <c r="E86" s="2">
        <f>IF(ISBLANK(D86),"",INT(YEARFRAC(D86,'Vispārīga informācija'!$B$2)))</f>
      </c>
      <c r="F86" s="2">
        <f>IFERROR(IF(ISBLANK($A86),"",IF($A86="Ūdeņraža jonu koncentrācija",VLOOKUP(Dati!$A86,Normas!$A:$D,2,FALSE),VLOOKUP(Dati!$A86,Normas!$A:$D,2,FALSE)*0.6)),"")</f>
      </c>
      <c r="G86" s="2">
        <f>IFERROR(IF(ISBLANK($A86),"",IF($A86="Ūdeņraža jonu koncentrācija",VLOOKUP(Dati!$A86,Normas!$A:$D,3,FALSE),VLOOKUP(Dati!$A86,Normas!$A:$D,3,FALSE)*0.6)),"")</f>
      </c>
      <c r="H86" s="2">
        <f>IFERROR(IF(ISBLANK($A86),"",IF($A86="Ūdeņraža jonu koncentrācija",VLOOKUP(Dati!$A86,Normas!$A:$D,2,FALSE),VLOOKUP(Dati!$A86,Normas!$A:$D,2,FALSE)*0.3)),"")</f>
      </c>
      <c r="I86" s="2">
        <f>IFERROR(IF(ISBLANK($A86),"",IF($A86="Ūdeņraža jonu koncentrācija",VLOOKUP(Dati!$A86,Normas!$A:$D,3,FALSE),VLOOKUP(Dati!$A86,Normas!$A:$D,3,FALSE)*0.3)),"")</f>
      </c>
    </row>
    <row r="87" spans="2:9" x14ac:dyDescent="0.2">
      <c r="B87">
        <f>IF(ISBLANK(A87),"",VLOOKUP(A87,Normas!A:D,4,FALSE))</f>
      </c>
      <c r="E87" s="2">
        <f>IF(ISBLANK(D87),"",INT(YEARFRAC(D87,'Vispārīga informācija'!$B$2)))</f>
      </c>
      <c r="F87" s="2">
        <f>IFERROR(IF(ISBLANK($A87),"",IF($A87="Ūdeņraža jonu koncentrācija",VLOOKUP(Dati!$A87,Normas!$A:$D,2,FALSE),VLOOKUP(Dati!$A87,Normas!$A:$D,2,FALSE)*0.6)),"")</f>
      </c>
      <c r="G87" s="2">
        <f>IFERROR(IF(ISBLANK($A87),"",IF($A87="Ūdeņraža jonu koncentrācija",VLOOKUP(Dati!$A87,Normas!$A:$D,3,FALSE),VLOOKUP(Dati!$A87,Normas!$A:$D,3,FALSE)*0.6)),"")</f>
      </c>
      <c r="H87" s="2">
        <f>IFERROR(IF(ISBLANK($A87),"",IF($A87="Ūdeņraža jonu koncentrācija",VLOOKUP(Dati!$A87,Normas!$A:$D,2,FALSE),VLOOKUP(Dati!$A87,Normas!$A:$D,2,FALSE)*0.3)),"")</f>
      </c>
      <c r="I87" s="2">
        <f>IFERROR(IF(ISBLANK($A87),"",IF($A87="Ūdeņraža jonu koncentrācija",VLOOKUP(Dati!$A87,Normas!$A:$D,3,FALSE),VLOOKUP(Dati!$A87,Normas!$A:$D,3,FALSE)*0.3)),"")</f>
      </c>
    </row>
    <row r="88" spans="2:9" x14ac:dyDescent="0.2">
      <c r="B88">
        <f>IF(ISBLANK(A88),"",VLOOKUP(A88,Normas!A:D,4,FALSE))</f>
      </c>
      <c r="E88" s="2">
        <f>IF(ISBLANK(D88),"",INT(YEARFRAC(D88,'Vispārīga informācija'!$B$2)))</f>
      </c>
      <c r="F88" s="2">
        <f>IFERROR(IF(ISBLANK($A88),"",IF($A88="Ūdeņraža jonu koncentrācija",VLOOKUP(Dati!$A88,Normas!$A:$D,2,FALSE),VLOOKUP(Dati!$A88,Normas!$A:$D,2,FALSE)*0.6)),"")</f>
      </c>
      <c r="G88" s="2">
        <f>IFERROR(IF(ISBLANK($A88),"",IF($A88="Ūdeņraža jonu koncentrācija",VLOOKUP(Dati!$A88,Normas!$A:$D,3,FALSE),VLOOKUP(Dati!$A88,Normas!$A:$D,3,FALSE)*0.6)),"")</f>
      </c>
      <c r="H88" s="2">
        <f>IFERROR(IF(ISBLANK($A88),"",IF($A88="Ūdeņraža jonu koncentrācija",VLOOKUP(Dati!$A88,Normas!$A:$D,2,FALSE),VLOOKUP(Dati!$A88,Normas!$A:$D,2,FALSE)*0.3)),"")</f>
      </c>
      <c r="I88" s="2">
        <f>IFERROR(IF(ISBLANK($A88),"",IF($A88="Ūdeņraža jonu koncentrācija",VLOOKUP(Dati!$A88,Normas!$A:$D,3,FALSE),VLOOKUP(Dati!$A88,Normas!$A:$D,3,FALSE)*0.3)),"")</f>
      </c>
    </row>
    <row r="89" spans="2:9" x14ac:dyDescent="0.2">
      <c r="B89">
        <f>IF(ISBLANK(A89),"",VLOOKUP(A89,Normas!A:D,4,FALSE))</f>
      </c>
      <c r="E89" s="2">
        <f>IF(ISBLANK(D89),"",INT(YEARFRAC(D89,'Vispārīga informācija'!$B$2)))</f>
      </c>
      <c r="F89" s="2">
        <f>IFERROR(IF(ISBLANK($A89),"",IF($A89="Ūdeņraža jonu koncentrācija",VLOOKUP(Dati!$A89,Normas!$A:$D,2,FALSE),VLOOKUP(Dati!$A89,Normas!$A:$D,2,FALSE)*0.6)),"")</f>
      </c>
      <c r="G89" s="2">
        <f>IFERROR(IF(ISBLANK($A89),"",IF($A89="Ūdeņraža jonu koncentrācija",VLOOKUP(Dati!$A89,Normas!$A:$D,3,FALSE),VLOOKUP(Dati!$A89,Normas!$A:$D,3,FALSE)*0.6)),"")</f>
      </c>
      <c r="H89" s="2">
        <f>IFERROR(IF(ISBLANK($A89),"",IF($A89="Ūdeņraža jonu koncentrācija",VLOOKUP(Dati!$A89,Normas!$A:$D,2,FALSE),VLOOKUP(Dati!$A89,Normas!$A:$D,2,FALSE)*0.3)),"")</f>
      </c>
      <c r="I89" s="2">
        <f>IFERROR(IF(ISBLANK($A89),"",IF($A89="Ūdeņraža jonu koncentrācija",VLOOKUP(Dati!$A89,Normas!$A:$D,3,FALSE),VLOOKUP(Dati!$A89,Normas!$A:$D,3,FALSE)*0.3)),"")</f>
      </c>
    </row>
    <row r="90" spans="2:9" x14ac:dyDescent="0.2">
      <c r="B90">
        <f>IF(ISBLANK(A90),"",VLOOKUP(A90,Normas!A:D,4,FALSE))</f>
      </c>
      <c r="E90" s="2">
        <f>IF(ISBLANK(D90),"",INT(YEARFRAC(D90,'Vispārīga informācija'!$B$2)))</f>
      </c>
      <c r="F90" s="2">
        <f>IFERROR(IF(ISBLANK($A90),"",IF($A90="Ūdeņraža jonu koncentrācija",VLOOKUP(Dati!$A90,Normas!$A:$D,2,FALSE),VLOOKUP(Dati!$A90,Normas!$A:$D,2,FALSE)*0.6)),"")</f>
      </c>
      <c r="G90" s="2">
        <f>IFERROR(IF(ISBLANK($A90),"",IF($A90="Ūdeņraža jonu koncentrācija",VLOOKUP(Dati!$A90,Normas!$A:$D,3,FALSE),VLOOKUP(Dati!$A90,Normas!$A:$D,3,FALSE)*0.6)),"")</f>
      </c>
      <c r="H90" s="2">
        <f>IFERROR(IF(ISBLANK($A90),"",IF($A90="Ūdeņraža jonu koncentrācija",VLOOKUP(Dati!$A90,Normas!$A:$D,2,FALSE),VLOOKUP(Dati!$A90,Normas!$A:$D,2,FALSE)*0.3)),"")</f>
      </c>
      <c r="I90" s="2">
        <f>IFERROR(IF(ISBLANK($A90),"",IF($A90="Ūdeņraža jonu koncentrācija",VLOOKUP(Dati!$A90,Normas!$A:$D,3,FALSE),VLOOKUP(Dati!$A90,Normas!$A:$D,3,FALSE)*0.3)),"")</f>
      </c>
    </row>
    <row r="91" spans="2:9" x14ac:dyDescent="0.2">
      <c r="B91">
        <f>IF(ISBLANK(A91),"",VLOOKUP(A91,Normas!A:D,4,FALSE))</f>
      </c>
      <c r="E91" s="2">
        <f>IF(ISBLANK(D91),"",INT(YEARFRAC(D91,'Vispārīga informācija'!$B$2)))</f>
      </c>
      <c r="F91" s="2">
        <f>IFERROR(IF(ISBLANK($A91),"",IF($A91="Ūdeņraža jonu koncentrācija",VLOOKUP(Dati!$A91,Normas!$A:$D,2,FALSE),VLOOKUP(Dati!$A91,Normas!$A:$D,2,FALSE)*0.6)),"")</f>
      </c>
      <c r="G91" s="2">
        <f>IFERROR(IF(ISBLANK($A91),"",IF($A91="Ūdeņraža jonu koncentrācija",VLOOKUP(Dati!$A91,Normas!$A:$D,3,FALSE),VLOOKUP(Dati!$A91,Normas!$A:$D,3,FALSE)*0.6)),"")</f>
      </c>
      <c r="H91" s="2">
        <f>IFERROR(IF(ISBLANK($A91),"",IF($A91="Ūdeņraža jonu koncentrācija",VLOOKUP(Dati!$A91,Normas!$A:$D,2,FALSE),VLOOKUP(Dati!$A91,Normas!$A:$D,2,FALSE)*0.3)),"")</f>
      </c>
      <c r="I91" s="2">
        <f>IFERROR(IF(ISBLANK($A91),"",IF($A91="Ūdeņraža jonu koncentrācija",VLOOKUP(Dati!$A91,Normas!$A:$D,3,FALSE),VLOOKUP(Dati!$A91,Normas!$A:$D,3,FALSE)*0.3)),"")</f>
      </c>
    </row>
    <row r="92" spans="2:9" x14ac:dyDescent="0.2">
      <c r="B92">
        <f>IF(ISBLANK(A92),"",VLOOKUP(A92,Normas!A:D,4,FALSE))</f>
      </c>
      <c r="E92" s="2">
        <f>IF(ISBLANK(D92),"",INT(YEARFRAC(D92,'Vispārīga informācija'!$B$2)))</f>
      </c>
      <c r="F92" s="2">
        <f>IFERROR(IF(ISBLANK($A92),"",IF($A92="Ūdeņraža jonu koncentrācija",VLOOKUP(Dati!$A92,Normas!$A:$D,2,FALSE),VLOOKUP(Dati!$A92,Normas!$A:$D,2,FALSE)*0.6)),"")</f>
      </c>
      <c r="G92" s="2">
        <f>IFERROR(IF(ISBLANK($A92),"",IF($A92="Ūdeņraža jonu koncentrācija",VLOOKUP(Dati!$A92,Normas!$A:$D,3,FALSE),VLOOKUP(Dati!$A92,Normas!$A:$D,3,FALSE)*0.6)),"")</f>
      </c>
      <c r="H92" s="2">
        <f>IFERROR(IF(ISBLANK($A92),"",IF($A92="Ūdeņraža jonu koncentrācija",VLOOKUP(Dati!$A92,Normas!$A:$D,2,FALSE),VLOOKUP(Dati!$A92,Normas!$A:$D,2,FALSE)*0.3)),"")</f>
      </c>
      <c r="I92" s="2">
        <f>IFERROR(IF(ISBLANK($A92),"",IF($A92="Ūdeņraža jonu koncentrācija",VLOOKUP(Dati!$A92,Normas!$A:$D,3,FALSE),VLOOKUP(Dati!$A92,Normas!$A:$D,3,FALSE)*0.3)),"")</f>
      </c>
    </row>
    <row r="93" spans="2:9" x14ac:dyDescent="0.2">
      <c r="B93">
        <f>IF(ISBLANK(A93),"",VLOOKUP(A93,Normas!A:D,4,FALSE))</f>
      </c>
      <c r="E93" s="2">
        <f>IF(ISBLANK(D93),"",INT(YEARFRAC(D93,'Vispārīga informācija'!$B$2)))</f>
      </c>
      <c r="F93" s="2">
        <f>IFERROR(IF(ISBLANK($A93),"",IF($A93="Ūdeņraža jonu koncentrācija",VLOOKUP(Dati!$A93,Normas!$A:$D,2,FALSE),VLOOKUP(Dati!$A93,Normas!$A:$D,2,FALSE)*0.6)),"")</f>
      </c>
      <c r="G93" s="2">
        <f>IFERROR(IF(ISBLANK($A93),"",IF($A93="Ūdeņraža jonu koncentrācija",VLOOKUP(Dati!$A93,Normas!$A:$D,3,FALSE),VLOOKUP(Dati!$A93,Normas!$A:$D,3,FALSE)*0.6)),"")</f>
      </c>
      <c r="H93" s="2">
        <f>IFERROR(IF(ISBLANK($A93),"",IF($A93="Ūdeņraža jonu koncentrācija",VLOOKUP(Dati!$A93,Normas!$A:$D,2,FALSE),VLOOKUP(Dati!$A93,Normas!$A:$D,2,FALSE)*0.3)),"")</f>
      </c>
      <c r="I93" s="2">
        <f>IFERROR(IF(ISBLANK($A93),"",IF($A93="Ūdeņraža jonu koncentrācija",VLOOKUP(Dati!$A93,Normas!$A:$D,3,FALSE),VLOOKUP(Dati!$A93,Normas!$A:$D,3,FALSE)*0.3)),"")</f>
      </c>
    </row>
    <row r="94" spans="2:9" x14ac:dyDescent="0.2">
      <c r="B94">
        <f>IF(ISBLANK(A94),"",VLOOKUP(A94,Normas!A:D,4,FALSE))</f>
      </c>
      <c r="E94" s="2">
        <f>IF(ISBLANK(D94),"",INT(YEARFRAC(D94,'Vispārīga informācija'!$B$2)))</f>
      </c>
      <c r="F94" s="2">
        <f>IFERROR(IF(ISBLANK($A94),"",IF($A94="Ūdeņraža jonu koncentrācija",VLOOKUP(Dati!$A94,Normas!$A:$D,2,FALSE),VLOOKUP(Dati!$A94,Normas!$A:$D,2,FALSE)*0.6)),"")</f>
      </c>
      <c r="G94" s="2">
        <f>IFERROR(IF(ISBLANK($A94),"",IF($A94="Ūdeņraža jonu koncentrācija",VLOOKUP(Dati!$A94,Normas!$A:$D,3,FALSE),VLOOKUP(Dati!$A94,Normas!$A:$D,3,FALSE)*0.6)),"")</f>
      </c>
      <c r="H94" s="2">
        <f>IFERROR(IF(ISBLANK($A94),"",IF($A94="Ūdeņraža jonu koncentrācija",VLOOKUP(Dati!$A94,Normas!$A:$D,2,FALSE),VLOOKUP(Dati!$A94,Normas!$A:$D,2,FALSE)*0.3)),"")</f>
      </c>
      <c r="I94" s="2">
        <f>IFERROR(IF(ISBLANK($A94),"",IF($A94="Ūdeņraža jonu koncentrācija",VLOOKUP(Dati!$A94,Normas!$A:$D,3,FALSE),VLOOKUP(Dati!$A94,Normas!$A:$D,3,FALSE)*0.3)),"")</f>
      </c>
    </row>
    <row r="95" spans="2:9" x14ac:dyDescent="0.2">
      <c r="B95">
        <f>IF(ISBLANK(A95),"",VLOOKUP(A95,Normas!A:D,4,FALSE))</f>
      </c>
      <c r="E95" s="2">
        <f>IF(ISBLANK(D95),"",INT(YEARFRAC(D95,'Vispārīga informācija'!$B$2)))</f>
      </c>
      <c r="F95" s="2">
        <f>IFERROR(IF(ISBLANK($A95),"",IF($A95="Ūdeņraža jonu koncentrācija",VLOOKUP(Dati!$A95,Normas!$A:$D,2,FALSE),VLOOKUP(Dati!$A95,Normas!$A:$D,2,FALSE)*0.6)),"")</f>
      </c>
      <c r="G95" s="2">
        <f>IFERROR(IF(ISBLANK($A95),"",IF($A95="Ūdeņraža jonu koncentrācija",VLOOKUP(Dati!$A95,Normas!$A:$D,3,FALSE),VLOOKUP(Dati!$A95,Normas!$A:$D,3,FALSE)*0.6)),"")</f>
      </c>
      <c r="H95" s="2">
        <f>IFERROR(IF(ISBLANK($A95),"",IF($A95="Ūdeņraža jonu koncentrācija",VLOOKUP(Dati!$A95,Normas!$A:$D,2,FALSE),VLOOKUP(Dati!$A95,Normas!$A:$D,2,FALSE)*0.3)),"")</f>
      </c>
      <c r="I95" s="2">
        <f>IFERROR(IF(ISBLANK($A95),"",IF($A95="Ūdeņraža jonu koncentrācija",VLOOKUP(Dati!$A95,Normas!$A:$D,3,FALSE),VLOOKUP(Dati!$A95,Normas!$A:$D,3,FALSE)*0.3)),"")</f>
      </c>
    </row>
    <row r="96" spans="2:9" x14ac:dyDescent="0.2">
      <c r="B96">
        <f>IF(ISBLANK(A96),"",VLOOKUP(A96,Normas!A:D,4,FALSE))</f>
      </c>
      <c r="E96" s="2">
        <f>IF(ISBLANK(D96),"",INT(YEARFRAC(D96,'Vispārīga informācija'!$B$2)))</f>
      </c>
      <c r="F96" s="2">
        <f>IFERROR(IF(ISBLANK($A96),"",IF($A96="Ūdeņraža jonu koncentrācija",VLOOKUP(Dati!$A96,Normas!$A:$D,2,FALSE),VLOOKUP(Dati!$A96,Normas!$A:$D,2,FALSE)*0.6)),"")</f>
      </c>
      <c r="G96" s="2">
        <f>IFERROR(IF(ISBLANK($A96),"",IF($A96="Ūdeņraža jonu koncentrācija",VLOOKUP(Dati!$A96,Normas!$A:$D,3,FALSE),VLOOKUP(Dati!$A96,Normas!$A:$D,3,FALSE)*0.6)),"")</f>
      </c>
      <c r="H96" s="2">
        <f>IFERROR(IF(ISBLANK($A96),"",IF($A96="Ūdeņraža jonu koncentrācija",VLOOKUP(Dati!$A96,Normas!$A:$D,2,FALSE),VLOOKUP(Dati!$A96,Normas!$A:$D,2,FALSE)*0.3)),"")</f>
      </c>
      <c r="I96" s="2">
        <f>IFERROR(IF(ISBLANK($A96),"",IF($A96="Ūdeņraža jonu koncentrācija",VLOOKUP(Dati!$A96,Normas!$A:$D,3,FALSE),VLOOKUP(Dati!$A96,Normas!$A:$D,3,FALSE)*0.3)),"")</f>
      </c>
    </row>
    <row r="97" spans="2:9" x14ac:dyDescent="0.2">
      <c r="B97">
        <f>IF(ISBLANK(A97),"",VLOOKUP(A97,Normas!A:D,4,FALSE))</f>
      </c>
      <c r="E97" s="2">
        <f>IF(ISBLANK(D97),"",INT(YEARFRAC(D97,'Vispārīga informācija'!$B$2)))</f>
      </c>
      <c r="F97" s="2">
        <f>IFERROR(IF(ISBLANK($A97),"",IF($A97="Ūdeņraža jonu koncentrācija",VLOOKUP(Dati!$A97,Normas!$A:$D,2,FALSE),VLOOKUP(Dati!$A97,Normas!$A:$D,2,FALSE)*0.6)),"")</f>
      </c>
      <c r="G97" s="2">
        <f>IFERROR(IF(ISBLANK($A97),"",IF($A97="Ūdeņraža jonu koncentrācija",VLOOKUP(Dati!$A97,Normas!$A:$D,3,FALSE),VLOOKUP(Dati!$A97,Normas!$A:$D,3,FALSE)*0.6)),"")</f>
      </c>
      <c r="H97" s="2">
        <f>IFERROR(IF(ISBLANK($A97),"",IF($A97="Ūdeņraža jonu koncentrācija",VLOOKUP(Dati!$A97,Normas!$A:$D,2,FALSE),VLOOKUP(Dati!$A97,Normas!$A:$D,2,FALSE)*0.3)),"")</f>
      </c>
      <c r="I97" s="2">
        <f>IFERROR(IF(ISBLANK($A97),"",IF($A97="Ūdeņraža jonu koncentrācija",VLOOKUP(Dati!$A97,Normas!$A:$D,3,FALSE),VLOOKUP(Dati!$A97,Normas!$A:$D,3,FALSE)*0.3)),"")</f>
      </c>
    </row>
    <row r="98" spans="2:9" x14ac:dyDescent="0.2">
      <c r="B98">
        <f>IF(ISBLANK(A98),"",VLOOKUP(A98,Normas!A:D,4,FALSE))</f>
      </c>
      <c r="E98" s="2">
        <f>IF(ISBLANK(D98),"",INT(YEARFRAC(D98,'Vispārīga informācija'!$B$2)))</f>
      </c>
      <c r="F98" s="2">
        <f>IFERROR(IF(ISBLANK($A98),"",IF($A98="Ūdeņraža jonu koncentrācija",VLOOKUP(Dati!$A98,Normas!$A:$D,2,FALSE),VLOOKUP(Dati!$A98,Normas!$A:$D,2,FALSE)*0.6)),"")</f>
      </c>
      <c r="G98" s="2">
        <f>IFERROR(IF(ISBLANK($A98),"",IF($A98="Ūdeņraža jonu koncentrācija",VLOOKUP(Dati!$A98,Normas!$A:$D,3,FALSE),VLOOKUP(Dati!$A98,Normas!$A:$D,3,FALSE)*0.6)),"")</f>
      </c>
      <c r="H98" s="2">
        <f>IFERROR(IF(ISBLANK($A98),"",IF($A98="Ūdeņraža jonu koncentrācija",VLOOKUP(Dati!$A98,Normas!$A:$D,2,FALSE),VLOOKUP(Dati!$A98,Normas!$A:$D,2,FALSE)*0.3)),"")</f>
      </c>
      <c r="I98" s="2">
        <f>IFERROR(IF(ISBLANK($A98),"",IF($A98="Ūdeņraža jonu koncentrācija",VLOOKUP(Dati!$A98,Normas!$A:$D,3,FALSE),VLOOKUP(Dati!$A98,Normas!$A:$D,3,FALSE)*0.3)),"")</f>
      </c>
    </row>
    <row r="99" spans="2:9" x14ac:dyDescent="0.2">
      <c r="B99">
        <f>IF(ISBLANK(A99),"",VLOOKUP(A99,Normas!A:D,4,FALSE))</f>
      </c>
      <c r="E99" s="2">
        <f>IF(ISBLANK(D99),"",INT(YEARFRAC(D99,'Vispārīga informācija'!$B$2)))</f>
      </c>
      <c r="F99" s="2">
        <f>IFERROR(IF(ISBLANK($A99),"",IF($A99="Ūdeņraža jonu koncentrācija",VLOOKUP(Dati!$A99,Normas!$A:$D,2,FALSE),VLOOKUP(Dati!$A99,Normas!$A:$D,2,FALSE)*0.6)),"")</f>
      </c>
      <c r="G99" s="2">
        <f>IFERROR(IF(ISBLANK($A99),"",IF($A99="Ūdeņraža jonu koncentrācija",VLOOKUP(Dati!$A99,Normas!$A:$D,3,FALSE),VLOOKUP(Dati!$A99,Normas!$A:$D,3,FALSE)*0.6)),"")</f>
      </c>
      <c r="H99" s="2">
        <f>IFERROR(IF(ISBLANK($A99),"",IF($A99="Ūdeņraža jonu koncentrācija",VLOOKUP(Dati!$A99,Normas!$A:$D,2,FALSE),VLOOKUP(Dati!$A99,Normas!$A:$D,2,FALSE)*0.3)),"")</f>
      </c>
      <c r="I99" s="2">
        <f>IFERROR(IF(ISBLANK($A99),"",IF($A99="Ūdeņraža jonu koncentrācija",VLOOKUP(Dati!$A99,Normas!$A:$D,3,FALSE),VLOOKUP(Dati!$A99,Normas!$A:$D,3,FALSE)*0.3)),"")</f>
      </c>
    </row>
    <row r="100" spans="2:9" x14ac:dyDescent="0.2">
      <c r="B100">
        <f>IF(ISBLANK(A100),"",VLOOKUP(A100,Normas!A:D,4,FALSE))</f>
      </c>
      <c r="E100" s="2">
        <f>IF(ISBLANK(D100),"",INT(YEARFRAC(D100,'Vispārīga informācija'!$B$2)))</f>
      </c>
      <c r="F100" s="2">
        <f>IFERROR(IF(ISBLANK($A100),"",IF($A100="Ūdeņraža jonu koncentrācija",VLOOKUP(Dati!$A100,Normas!$A:$D,2,FALSE),VLOOKUP(Dati!$A100,Normas!$A:$D,2,FALSE)*0.6)),"")</f>
      </c>
      <c r="G100" s="2">
        <f>IFERROR(IF(ISBLANK($A100),"",IF($A100="Ūdeņraža jonu koncentrācija",VLOOKUP(Dati!$A100,Normas!$A:$D,3,FALSE),VLOOKUP(Dati!$A100,Normas!$A:$D,3,FALSE)*0.6)),"")</f>
      </c>
      <c r="H100" s="2">
        <f>IFERROR(IF(ISBLANK($A100),"",IF($A100="Ūdeņraža jonu koncentrācija",VLOOKUP(Dati!$A100,Normas!$A:$D,2,FALSE),VLOOKUP(Dati!$A100,Normas!$A:$D,2,FALSE)*0.3)),"")</f>
      </c>
      <c r="I100" s="2">
        <f>IFERROR(IF(ISBLANK($A100),"",IF($A100="Ūdeņraža jonu koncentrācija",VLOOKUP(Dati!$A100,Normas!$A:$D,3,FALSE),VLOOKUP(Dati!$A100,Normas!$A:$D,3,FALSE)*0.3)),"")</f>
      </c>
    </row>
    <row r="101" spans="2:9" x14ac:dyDescent="0.2">
      <c r="B101">
        <f>IF(ISBLANK(A101),"",VLOOKUP(A101,Normas!A:D,4,FALSE))</f>
      </c>
      <c r="E101" s="2">
        <f>IF(ISBLANK(D101),"",INT(YEARFRAC(D101,'Vispārīga informācija'!$B$2)))</f>
      </c>
      <c r="F101" s="2">
        <f>IFERROR(IF(ISBLANK($A101),"",IF($A101="Ūdeņraža jonu koncentrācija",VLOOKUP(Dati!$A101,Normas!$A:$D,2,FALSE),VLOOKUP(Dati!$A101,Normas!$A:$D,2,FALSE)*0.6)),"")</f>
      </c>
      <c r="G101" s="2">
        <f>IFERROR(IF(ISBLANK($A101),"",IF($A101="Ūdeņraža jonu koncentrācija",VLOOKUP(Dati!$A101,Normas!$A:$D,3,FALSE),VLOOKUP(Dati!$A101,Normas!$A:$D,3,FALSE)*0.6)),"")</f>
      </c>
      <c r="H101" s="2">
        <f>IFERROR(IF(ISBLANK($A101),"",IF($A101="Ūdeņraža jonu koncentrācija",VLOOKUP(Dati!$A101,Normas!$A:$D,2,FALSE),VLOOKUP(Dati!$A101,Normas!$A:$D,2,FALSE)*0.3)),"")</f>
      </c>
      <c r="I101" s="2">
        <f>IFERROR(IF(ISBLANK($A101),"",IF($A101="Ūdeņraža jonu koncentrācija",VLOOKUP(Dati!$A101,Normas!$A:$D,3,FALSE),VLOOKUP(Dati!$A101,Normas!$A:$D,3,FALSE)*0.3)),"")</f>
      </c>
    </row>
    <row r="102" spans="2:9" x14ac:dyDescent="0.2">
      <c r="B102">
        <f>IF(ISBLANK(A102),"",VLOOKUP(A102,Normas!A:D,4,FALSE))</f>
      </c>
      <c r="E102" s="2">
        <f>IF(ISBLANK(D102),"",INT(YEARFRAC(D102,'Vispārīga informācija'!$B$2)))</f>
      </c>
      <c r="F102" s="2">
        <f>IFERROR(IF(ISBLANK($A102),"",IF($A102="Ūdeņraža jonu koncentrācija",VLOOKUP(Dati!$A102,Normas!$A:$D,2,FALSE),VLOOKUP(Dati!$A102,Normas!$A:$D,2,FALSE)*0.6)),"")</f>
      </c>
      <c r="G102" s="2">
        <f>IFERROR(IF(ISBLANK($A102),"",IF($A102="Ūdeņraža jonu koncentrācija",VLOOKUP(Dati!$A102,Normas!$A:$D,3,FALSE),VLOOKUP(Dati!$A102,Normas!$A:$D,3,FALSE)*0.6)),"")</f>
      </c>
      <c r="H102" s="2">
        <f>IFERROR(IF(ISBLANK($A102),"",IF($A102="Ūdeņraža jonu koncentrācija",VLOOKUP(Dati!$A102,Normas!$A:$D,2,FALSE),VLOOKUP(Dati!$A102,Normas!$A:$D,2,FALSE)*0.3)),"")</f>
      </c>
      <c r="I102" s="2">
        <f>IFERROR(IF(ISBLANK($A102),"",IF($A102="Ūdeņraža jonu koncentrācija",VLOOKUP(Dati!$A102,Normas!$A:$D,3,FALSE),VLOOKUP(Dati!$A102,Normas!$A:$D,3,FALSE)*0.3)),"")</f>
      </c>
    </row>
    <row r="103" spans="2:9" x14ac:dyDescent="0.2">
      <c r="B103">
        <f>IF(ISBLANK(A103),"",VLOOKUP(A103,Normas!A:D,4,FALSE))</f>
      </c>
      <c r="E103" s="2">
        <f>IF(ISBLANK(D103),"",INT(YEARFRAC(D103,'Vispārīga informācija'!$B$2)))</f>
      </c>
      <c r="F103" s="2">
        <f>IFERROR(IF(ISBLANK($A103),"",IF($A103="Ūdeņraža jonu koncentrācija",VLOOKUP(Dati!$A103,Normas!$A:$D,2,FALSE),VLOOKUP(Dati!$A103,Normas!$A:$D,2,FALSE)*0.6)),"")</f>
      </c>
      <c r="G103" s="2">
        <f>IFERROR(IF(ISBLANK($A103),"",IF($A103="Ūdeņraža jonu koncentrācija",VLOOKUP(Dati!$A103,Normas!$A:$D,3,FALSE),VLOOKUP(Dati!$A103,Normas!$A:$D,3,FALSE)*0.6)),"")</f>
      </c>
      <c r="H103" s="2">
        <f>IFERROR(IF(ISBLANK($A103),"",IF($A103="Ūdeņraža jonu koncentrācija",VLOOKUP(Dati!$A103,Normas!$A:$D,2,FALSE),VLOOKUP(Dati!$A103,Normas!$A:$D,2,FALSE)*0.3)),"")</f>
      </c>
      <c r="I103" s="2">
        <f>IFERROR(IF(ISBLANK($A103),"",IF($A103="Ūdeņraža jonu koncentrācija",VLOOKUP(Dati!$A103,Normas!$A:$D,3,FALSE),VLOOKUP(Dati!$A103,Normas!$A:$D,3,FALSE)*0.3)),"")</f>
      </c>
    </row>
    <row r="104" spans="2:9" x14ac:dyDescent="0.2">
      <c r="B104">
        <f>IF(ISBLANK(A104),"",VLOOKUP(A104,Normas!A:D,4,FALSE))</f>
      </c>
      <c r="E104" s="2">
        <f>IF(ISBLANK(D104),"",INT(YEARFRAC(D104,'Vispārīga informācija'!$B$2)))</f>
      </c>
      <c r="F104" s="2">
        <f>IFERROR(IF(ISBLANK($A104),"",IF($A104="Ūdeņraža jonu koncentrācija",VLOOKUP(Dati!$A104,Normas!$A:$D,2,FALSE),VLOOKUP(Dati!$A104,Normas!$A:$D,2,FALSE)*0.6)),"")</f>
      </c>
      <c r="G104" s="2">
        <f>IFERROR(IF(ISBLANK($A104),"",IF($A104="Ūdeņraža jonu koncentrācija",VLOOKUP(Dati!$A104,Normas!$A:$D,3,FALSE),VLOOKUP(Dati!$A104,Normas!$A:$D,3,FALSE)*0.6)),"")</f>
      </c>
      <c r="H104" s="2">
        <f>IFERROR(IF(ISBLANK($A104),"",IF($A104="Ūdeņraža jonu koncentrācija",VLOOKUP(Dati!$A104,Normas!$A:$D,2,FALSE),VLOOKUP(Dati!$A104,Normas!$A:$D,2,FALSE)*0.3)),"")</f>
      </c>
      <c r="I104" s="2">
        <f>IFERROR(IF(ISBLANK($A104),"",IF($A104="Ūdeņraža jonu koncentrācija",VLOOKUP(Dati!$A104,Normas!$A:$D,3,FALSE),VLOOKUP(Dati!$A104,Normas!$A:$D,3,FALSE)*0.3)),"")</f>
      </c>
    </row>
    <row r="105" spans="2:9" x14ac:dyDescent="0.2">
      <c r="B105">
        <f>IF(ISBLANK(A105),"",VLOOKUP(A105,Normas!A:D,4,FALSE))</f>
      </c>
      <c r="E105" s="2">
        <f>IF(ISBLANK(D105),"",INT(YEARFRAC(D105,'Vispārīga informācija'!$B$2)))</f>
      </c>
      <c r="F105" s="2">
        <f>IFERROR(IF(ISBLANK($A105),"",IF($A105="Ūdeņraža jonu koncentrācija",VLOOKUP(Dati!$A105,Normas!$A:$D,2,FALSE),VLOOKUP(Dati!$A105,Normas!$A:$D,2,FALSE)*0.6)),"")</f>
      </c>
      <c r="G105" s="2">
        <f>IFERROR(IF(ISBLANK($A105),"",IF($A105="Ūdeņraža jonu koncentrācija",VLOOKUP(Dati!$A105,Normas!$A:$D,3,FALSE),VLOOKUP(Dati!$A105,Normas!$A:$D,3,FALSE)*0.6)),"")</f>
      </c>
      <c r="H105" s="2">
        <f>IFERROR(IF(ISBLANK($A105),"",IF($A105="Ūdeņraža jonu koncentrācija",VLOOKUP(Dati!$A105,Normas!$A:$D,2,FALSE),VLOOKUP(Dati!$A105,Normas!$A:$D,2,FALSE)*0.3)),"")</f>
      </c>
      <c r="I105" s="2">
        <f>IFERROR(IF(ISBLANK($A105),"",IF($A105="Ūdeņraža jonu koncentrācija",VLOOKUP(Dati!$A105,Normas!$A:$D,3,FALSE),VLOOKUP(Dati!$A105,Normas!$A:$D,3,FALSE)*0.3)),"")</f>
      </c>
    </row>
    <row r="106" spans="2:9" x14ac:dyDescent="0.2">
      <c r="B106">
        <f>IF(ISBLANK(A106),"",VLOOKUP(A106,Normas!A:D,4,FALSE))</f>
      </c>
      <c r="E106" s="2">
        <f>IF(ISBLANK(D106),"",INT(YEARFRAC(D106,'Vispārīga informācija'!$B$2)))</f>
      </c>
      <c r="F106" s="2">
        <f>IFERROR(IF(ISBLANK($A106),"",IF($A106="Ūdeņraža jonu koncentrācija",VLOOKUP(Dati!$A106,Normas!$A:$D,2,FALSE),VLOOKUP(Dati!$A106,Normas!$A:$D,2,FALSE)*0.6)),"")</f>
      </c>
      <c r="G106" s="2">
        <f>IFERROR(IF(ISBLANK($A106),"",IF($A106="Ūdeņraža jonu koncentrācija",VLOOKUP(Dati!$A106,Normas!$A:$D,3,FALSE),VLOOKUP(Dati!$A106,Normas!$A:$D,3,FALSE)*0.6)),"")</f>
      </c>
      <c r="H106" s="2">
        <f>IFERROR(IF(ISBLANK($A106),"",IF($A106="Ūdeņraža jonu koncentrācija",VLOOKUP(Dati!$A106,Normas!$A:$D,2,FALSE),VLOOKUP(Dati!$A106,Normas!$A:$D,2,FALSE)*0.3)),"")</f>
      </c>
      <c r="I106" s="2">
        <f>IFERROR(IF(ISBLANK($A106),"",IF($A106="Ūdeņraža jonu koncentrācija",VLOOKUP(Dati!$A106,Normas!$A:$D,3,FALSE),VLOOKUP(Dati!$A106,Normas!$A:$D,3,FALSE)*0.3)),"")</f>
      </c>
    </row>
    <row r="107" spans="2:9" x14ac:dyDescent="0.2">
      <c r="B107">
        <f>IF(ISBLANK(A107),"",VLOOKUP(A107,Normas!A:D,4,FALSE))</f>
      </c>
      <c r="E107" s="2">
        <f>IF(ISBLANK(D107),"",INT(YEARFRAC(D107,'Vispārīga informācija'!$B$2)))</f>
      </c>
      <c r="F107" s="2">
        <f>IFERROR(IF(ISBLANK($A107),"",IF($A107="Ūdeņraža jonu koncentrācija",VLOOKUP(Dati!$A107,Normas!$A:$D,2,FALSE),VLOOKUP(Dati!$A107,Normas!$A:$D,2,FALSE)*0.6)),"")</f>
      </c>
      <c r="G107" s="2">
        <f>IFERROR(IF(ISBLANK($A107),"",IF($A107="Ūdeņraža jonu koncentrācija",VLOOKUP(Dati!$A107,Normas!$A:$D,3,FALSE),VLOOKUP(Dati!$A107,Normas!$A:$D,3,FALSE)*0.6)),"")</f>
      </c>
      <c r="H107" s="2">
        <f>IFERROR(IF(ISBLANK($A107),"",IF($A107="Ūdeņraža jonu koncentrācija",VLOOKUP(Dati!$A107,Normas!$A:$D,2,FALSE),VLOOKUP(Dati!$A107,Normas!$A:$D,2,FALSE)*0.3)),"")</f>
      </c>
      <c r="I107" s="2">
        <f>IFERROR(IF(ISBLANK($A107),"",IF($A107="Ūdeņraža jonu koncentrācija",VLOOKUP(Dati!$A107,Normas!$A:$D,3,FALSE),VLOOKUP(Dati!$A107,Normas!$A:$D,3,FALSE)*0.3)),"")</f>
      </c>
    </row>
    <row r="108" spans="2:9" x14ac:dyDescent="0.2">
      <c r="B108">
        <f>IF(ISBLANK(A108),"",VLOOKUP(A108,Normas!A:D,4,FALSE))</f>
      </c>
      <c r="E108" s="2">
        <f>IF(ISBLANK(D108),"",INT(YEARFRAC(D108,'Vispārīga informācija'!$B$2)))</f>
      </c>
      <c r="F108" s="2">
        <f>IFERROR(IF(ISBLANK($A108),"",IF($A108="Ūdeņraža jonu koncentrācija",VLOOKUP(Dati!$A108,Normas!$A:$D,2,FALSE),VLOOKUP(Dati!$A108,Normas!$A:$D,2,FALSE)*0.6)),"")</f>
      </c>
      <c r="G108" s="2">
        <f>IFERROR(IF(ISBLANK($A108),"",IF($A108="Ūdeņraža jonu koncentrācija",VLOOKUP(Dati!$A108,Normas!$A:$D,3,FALSE),VLOOKUP(Dati!$A108,Normas!$A:$D,3,FALSE)*0.6)),"")</f>
      </c>
      <c r="H108" s="2">
        <f>IFERROR(IF(ISBLANK($A108),"",IF($A108="Ūdeņraža jonu koncentrācija",VLOOKUP(Dati!$A108,Normas!$A:$D,2,FALSE),VLOOKUP(Dati!$A108,Normas!$A:$D,2,FALSE)*0.3)),"")</f>
      </c>
      <c r="I108" s="2">
        <f>IFERROR(IF(ISBLANK($A108),"",IF($A108="Ūdeņraža jonu koncentrācija",VLOOKUP(Dati!$A108,Normas!$A:$D,3,FALSE),VLOOKUP(Dati!$A108,Normas!$A:$D,3,FALSE)*0.3)),"")</f>
      </c>
    </row>
    <row r="109" spans="2:9" x14ac:dyDescent="0.2">
      <c r="B109">
        <f>IF(ISBLANK(A109),"",VLOOKUP(A109,Normas!A:D,4,FALSE))</f>
      </c>
      <c r="E109" s="2">
        <f>IF(ISBLANK(D109),"",INT(YEARFRAC(D109,'Vispārīga informācija'!$B$2)))</f>
      </c>
      <c r="F109" s="2">
        <f>IFERROR(IF(ISBLANK($A109),"",IF($A109="Ūdeņraža jonu koncentrācija",VLOOKUP(Dati!$A109,Normas!$A:$D,2,FALSE),VLOOKUP(Dati!$A109,Normas!$A:$D,2,FALSE)*0.6)),"")</f>
      </c>
      <c r="G109" s="2">
        <f>IFERROR(IF(ISBLANK($A109),"",IF($A109="Ūdeņraža jonu koncentrācija",VLOOKUP(Dati!$A109,Normas!$A:$D,3,FALSE),VLOOKUP(Dati!$A109,Normas!$A:$D,3,FALSE)*0.6)),"")</f>
      </c>
      <c r="H109" s="2">
        <f>IFERROR(IF(ISBLANK($A109),"",IF($A109="Ūdeņraža jonu koncentrācija",VLOOKUP(Dati!$A109,Normas!$A:$D,2,FALSE),VLOOKUP(Dati!$A109,Normas!$A:$D,2,FALSE)*0.3)),"")</f>
      </c>
      <c r="I109" s="2">
        <f>IFERROR(IF(ISBLANK($A109),"",IF($A109="Ūdeņraža jonu koncentrācija",VLOOKUP(Dati!$A109,Normas!$A:$D,3,FALSE),VLOOKUP(Dati!$A109,Normas!$A:$D,3,FALSE)*0.3)),"")</f>
      </c>
    </row>
    <row r="110" spans="2:9" x14ac:dyDescent="0.2">
      <c r="B110">
        <f>IF(ISBLANK(A110),"",VLOOKUP(A110,Normas!A:D,4,FALSE))</f>
      </c>
      <c r="E110" s="2">
        <f>IF(ISBLANK(D110),"",INT(YEARFRAC(D110,'Vispārīga informācija'!$B$2)))</f>
      </c>
      <c r="F110" s="2">
        <f>IFERROR(IF(ISBLANK($A110),"",IF($A110="Ūdeņraža jonu koncentrācija",VLOOKUP(Dati!$A110,Normas!$A:$D,2,FALSE),VLOOKUP(Dati!$A110,Normas!$A:$D,2,FALSE)*0.6)),"")</f>
      </c>
      <c r="G110" s="2">
        <f>IFERROR(IF(ISBLANK($A110),"",IF($A110="Ūdeņraža jonu koncentrācija",VLOOKUP(Dati!$A110,Normas!$A:$D,3,FALSE),VLOOKUP(Dati!$A110,Normas!$A:$D,3,FALSE)*0.6)),"")</f>
      </c>
      <c r="H110" s="2">
        <f>IFERROR(IF(ISBLANK($A110),"",IF($A110="Ūdeņraža jonu koncentrācija",VLOOKUP(Dati!$A110,Normas!$A:$D,2,FALSE),VLOOKUP(Dati!$A110,Normas!$A:$D,2,FALSE)*0.3)),"")</f>
      </c>
      <c r="I110" s="2">
        <f>IFERROR(IF(ISBLANK($A110),"",IF($A110="Ūdeņraža jonu koncentrācija",VLOOKUP(Dati!$A110,Normas!$A:$D,3,FALSE),VLOOKUP(Dati!$A110,Normas!$A:$D,3,FALSE)*0.3)),"")</f>
      </c>
    </row>
    <row r="111" spans="2:9" x14ac:dyDescent="0.2">
      <c r="B111">
        <f>IF(ISBLANK(A111),"",VLOOKUP(A111,Normas!A:D,4,FALSE))</f>
      </c>
      <c r="E111" s="2">
        <f>IF(ISBLANK(D111),"",INT(YEARFRAC(D111,'Vispārīga informācija'!$B$2)))</f>
      </c>
      <c r="F111" s="2">
        <f>IFERROR(IF(ISBLANK($A111),"",IF($A111="Ūdeņraža jonu koncentrācija",VLOOKUP(Dati!$A111,Normas!$A:$D,2,FALSE),VLOOKUP(Dati!$A111,Normas!$A:$D,2,FALSE)*0.6)),"")</f>
      </c>
      <c r="G111" s="2">
        <f>IFERROR(IF(ISBLANK($A111),"",IF($A111="Ūdeņraža jonu koncentrācija",VLOOKUP(Dati!$A111,Normas!$A:$D,3,FALSE),VLOOKUP(Dati!$A111,Normas!$A:$D,3,FALSE)*0.6)),"")</f>
      </c>
      <c r="H111" s="2">
        <f>IFERROR(IF(ISBLANK($A111),"",IF($A111="Ūdeņraža jonu koncentrācija",VLOOKUP(Dati!$A111,Normas!$A:$D,2,FALSE),VLOOKUP(Dati!$A111,Normas!$A:$D,2,FALSE)*0.3)),"")</f>
      </c>
      <c r="I111" s="2">
        <f>IFERROR(IF(ISBLANK($A111),"",IF($A111="Ūdeņraža jonu koncentrācija",VLOOKUP(Dati!$A111,Normas!$A:$D,3,FALSE),VLOOKUP(Dati!$A111,Normas!$A:$D,3,FALSE)*0.3)),"")</f>
      </c>
    </row>
    <row r="112" spans="2:9" x14ac:dyDescent="0.2">
      <c r="B112">
        <f>IF(ISBLANK(A112),"",VLOOKUP(A112,Normas!A:D,4,FALSE))</f>
      </c>
      <c r="E112" s="2">
        <f>IF(ISBLANK(D112),"",INT(YEARFRAC(D112,'Vispārīga informācija'!$B$2)))</f>
      </c>
      <c r="F112" s="2">
        <f>IFERROR(IF(ISBLANK($A112),"",IF($A112="Ūdeņraža jonu koncentrācija",VLOOKUP(Dati!$A112,Normas!$A:$D,2,FALSE),VLOOKUP(Dati!$A112,Normas!$A:$D,2,FALSE)*0.6)),"")</f>
      </c>
      <c r="G112" s="2">
        <f>IFERROR(IF(ISBLANK($A112),"",IF($A112="Ūdeņraža jonu koncentrācija",VLOOKUP(Dati!$A112,Normas!$A:$D,3,FALSE),VLOOKUP(Dati!$A112,Normas!$A:$D,3,FALSE)*0.6)),"")</f>
      </c>
      <c r="H112" s="2">
        <f>IFERROR(IF(ISBLANK($A112),"",IF($A112="Ūdeņraža jonu koncentrācija",VLOOKUP(Dati!$A112,Normas!$A:$D,2,FALSE),VLOOKUP(Dati!$A112,Normas!$A:$D,2,FALSE)*0.3)),"")</f>
      </c>
      <c r="I112" s="2">
        <f>IFERROR(IF(ISBLANK($A112),"",IF($A112="Ūdeņraža jonu koncentrācija",VLOOKUP(Dati!$A112,Normas!$A:$D,3,FALSE),VLOOKUP(Dati!$A112,Normas!$A:$D,3,FALSE)*0.3)),"")</f>
      </c>
    </row>
    <row r="113" spans="2:9" x14ac:dyDescent="0.2">
      <c r="B113">
        <f>IF(ISBLANK(A113),"",VLOOKUP(A113,Normas!A:D,4,FALSE))</f>
      </c>
      <c r="E113" s="2">
        <f>IF(ISBLANK(D113),"",INT(YEARFRAC(D113,'Vispārīga informācija'!$B$2)))</f>
      </c>
      <c r="F113" s="2">
        <f>IFERROR(IF(ISBLANK($A113),"",IF($A113="Ūdeņraža jonu koncentrācija",VLOOKUP(Dati!$A113,Normas!$A:$D,2,FALSE),VLOOKUP(Dati!$A113,Normas!$A:$D,2,FALSE)*0.6)),"")</f>
      </c>
      <c r="G113" s="2">
        <f>IFERROR(IF(ISBLANK($A113),"",IF($A113="Ūdeņraža jonu koncentrācija",VLOOKUP(Dati!$A113,Normas!$A:$D,3,FALSE),VLOOKUP(Dati!$A113,Normas!$A:$D,3,FALSE)*0.6)),"")</f>
      </c>
      <c r="H113" s="2">
        <f>IFERROR(IF(ISBLANK($A113),"",IF($A113="Ūdeņraža jonu koncentrācija",VLOOKUP(Dati!$A113,Normas!$A:$D,2,FALSE),VLOOKUP(Dati!$A113,Normas!$A:$D,2,FALSE)*0.3)),"")</f>
      </c>
      <c r="I113" s="2">
        <f>IFERROR(IF(ISBLANK($A113),"",IF($A113="Ūdeņraža jonu koncentrācija",VLOOKUP(Dati!$A113,Normas!$A:$D,3,FALSE),VLOOKUP(Dati!$A113,Normas!$A:$D,3,FALSE)*0.3)),"")</f>
      </c>
    </row>
    <row r="114" spans="2:9" x14ac:dyDescent="0.2">
      <c r="B114">
        <f>IF(ISBLANK(A114),"",VLOOKUP(A114,Normas!A:D,4,FALSE))</f>
      </c>
      <c r="E114" s="2">
        <f>IF(ISBLANK(D114),"",INT(YEARFRAC(D114,'Vispārīga informācija'!$B$2)))</f>
      </c>
      <c r="F114" s="2">
        <f>IFERROR(IF(ISBLANK($A114),"",IF($A114="Ūdeņraža jonu koncentrācija",VLOOKUP(Dati!$A114,Normas!$A:$D,2,FALSE),VLOOKUP(Dati!$A114,Normas!$A:$D,2,FALSE)*0.6)),"")</f>
      </c>
      <c r="G114" s="2">
        <f>IFERROR(IF(ISBLANK($A114),"",IF($A114="Ūdeņraža jonu koncentrācija",VLOOKUP(Dati!$A114,Normas!$A:$D,3,FALSE),VLOOKUP(Dati!$A114,Normas!$A:$D,3,FALSE)*0.6)),"")</f>
      </c>
      <c r="H114" s="2">
        <f>IFERROR(IF(ISBLANK($A114),"",IF($A114="Ūdeņraža jonu koncentrācija",VLOOKUP(Dati!$A114,Normas!$A:$D,2,FALSE),VLOOKUP(Dati!$A114,Normas!$A:$D,2,FALSE)*0.3)),"")</f>
      </c>
      <c r="I114" s="2">
        <f>IFERROR(IF(ISBLANK($A114),"",IF($A114="Ūdeņraža jonu koncentrācija",VLOOKUP(Dati!$A114,Normas!$A:$D,3,FALSE),VLOOKUP(Dati!$A114,Normas!$A:$D,3,FALSE)*0.3)),"")</f>
      </c>
    </row>
    <row r="115" spans="2:9" x14ac:dyDescent="0.2">
      <c r="B115">
        <f>IF(ISBLANK(A115),"",VLOOKUP(A115,Normas!A:D,4,FALSE))</f>
      </c>
      <c r="E115" s="2">
        <f>IF(ISBLANK(D115),"",INT(YEARFRAC(D115,'Vispārīga informācija'!$B$2)))</f>
      </c>
      <c r="F115" s="2">
        <f>IFERROR(IF(ISBLANK($A115),"",IF($A115="Ūdeņraža jonu koncentrācija",VLOOKUP(Dati!$A115,Normas!$A:$D,2,FALSE),VLOOKUP(Dati!$A115,Normas!$A:$D,2,FALSE)*0.6)),"")</f>
      </c>
      <c r="G115" s="2">
        <f>IFERROR(IF(ISBLANK($A115),"",IF($A115="Ūdeņraža jonu koncentrācija",VLOOKUP(Dati!$A115,Normas!$A:$D,3,FALSE),VLOOKUP(Dati!$A115,Normas!$A:$D,3,FALSE)*0.6)),"")</f>
      </c>
      <c r="H115" s="2">
        <f>IFERROR(IF(ISBLANK($A115),"",IF($A115="Ūdeņraža jonu koncentrācija",VLOOKUP(Dati!$A115,Normas!$A:$D,2,FALSE),VLOOKUP(Dati!$A115,Normas!$A:$D,2,FALSE)*0.3)),"")</f>
      </c>
      <c r="I115" s="2">
        <f>IFERROR(IF(ISBLANK($A115),"",IF($A115="Ūdeņraža jonu koncentrācija",VLOOKUP(Dati!$A115,Normas!$A:$D,3,FALSE),VLOOKUP(Dati!$A115,Normas!$A:$D,3,FALSE)*0.3)),"")</f>
      </c>
    </row>
    <row r="116" spans="2:9" x14ac:dyDescent="0.2">
      <c r="B116">
        <f>IF(ISBLANK(A116),"",VLOOKUP(A116,Normas!A:D,4,FALSE))</f>
      </c>
      <c r="E116" s="2">
        <f>IF(ISBLANK(D116),"",INT(YEARFRAC(D116,'Vispārīga informācija'!$B$2)))</f>
      </c>
      <c r="F116" s="2">
        <f>IFERROR(IF(ISBLANK($A116),"",IF($A116="Ūdeņraža jonu koncentrācija",VLOOKUP(Dati!$A116,Normas!$A:$D,2,FALSE),VLOOKUP(Dati!$A116,Normas!$A:$D,2,FALSE)*0.6)),"")</f>
      </c>
      <c r="G116" s="2">
        <f>IFERROR(IF(ISBLANK($A116),"",IF($A116="Ūdeņraža jonu koncentrācija",VLOOKUP(Dati!$A116,Normas!$A:$D,3,FALSE),VLOOKUP(Dati!$A116,Normas!$A:$D,3,FALSE)*0.6)),"")</f>
      </c>
      <c r="H116" s="2">
        <f>IFERROR(IF(ISBLANK($A116),"",IF($A116="Ūdeņraža jonu koncentrācija",VLOOKUP(Dati!$A116,Normas!$A:$D,2,FALSE),VLOOKUP(Dati!$A116,Normas!$A:$D,2,FALSE)*0.3)),"")</f>
      </c>
      <c r="I116" s="2">
        <f>IFERROR(IF(ISBLANK($A116),"",IF($A116="Ūdeņraža jonu koncentrācija",VLOOKUP(Dati!$A116,Normas!$A:$D,3,FALSE),VLOOKUP(Dati!$A116,Normas!$A:$D,3,FALSE)*0.3)),"")</f>
      </c>
    </row>
    <row r="117" spans="2:9" x14ac:dyDescent="0.2">
      <c r="B117">
        <f>IF(ISBLANK(A117),"",VLOOKUP(A117,Normas!A:D,4,FALSE))</f>
      </c>
      <c r="E117" s="2">
        <f>IF(ISBLANK(D117),"",INT(YEARFRAC(D117,'Vispārīga informācija'!$B$2)))</f>
      </c>
      <c r="F117" s="2">
        <f>IFERROR(IF(ISBLANK($A117),"",IF($A117="Ūdeņraža jonu koncentrācija",VLOOKUP(Dati!$A117,Normas!$A:$D,2,FALSE),VLOOKUP(Dati!$A117,Normas!$A:$D,2,FALSE)*0.6)),"")</f>
      </c>
      <c r="G117" s="2">
        <f>IFERROR(IF(ISBLANK($A117),"",IF($A117="Ūdeņraža jonu koncentrācija",VLOOKUP(Dati!$A117,Normas!$A:$D,3,FALSE),VLOOKUP(Dati!$A117,Normas!$A:$D,3,FALSE)*0.6)),"")</f>
      </c>
      <c r="H117" s="2">
        <f>IFERROR(IF(ISBLANK($A117),"",IF($A117="Ūdeņraža jonu koncentrācija",VLOOKUP(Dati!$A117,Normas!$A:$D,2,FALSE),VLOOKUP(Dati!$A117,Normas!$A:$D,2,FALSE)*0.3)),"")</f>
      </c>
      <c r="I117" s="2">
        <f>IFERROR(IF(ISBLANK($A117),"",IF($A117="Ūdeņraža jonu koncentrācija",VLOOKUP(Dati!$A117,Normas!$A:$D,3,FALSE),VLOOKUP(Dati!$A117,Normas!$A:$D,3,FALSE)*0.3)),"")</f>
      </c>
    </row>
    <row r="118" spans="2:9" x14ac:dyDescent="0.2">
      <c r="B118">
        <f>IF(ISBLANK(A118),"",VLOOKUP(A118,Normas!A:D,4,FALSE))</f>
      </c>
      <c r="E118" s="2">
        <f>IF(ISBLANK(D118),"",INT(YEARFRAC(D118,'Vispārīga informācija'!$B$2)))</f>
      </c>
      <c r="F118" s="2">
        <f>IFERROR(IF(ISBLANK($A118),"",IF($A118="Ūdeņraža jonu koncentrācija",VLOOKUP(Dati!$A118,Normas!$A:$D,2,FALSE),VLOOKUP(Dati!$A118,Normas!$A:$D,2,FALSE)*0.6)),"")</f>
      </c>
      <c r="G118" s="2">
        <f>IFERROR(IF(ISBLANK($A118),"",IF($A118="Ūdeņraža jonu koncentrācija",VLOOKUP(Dati!$A118,Normas!$A:$D,3,FALSE),VLOOKUP(Dati!$A118,Normas!$A:$D,3,FALSE)*0.6)),"")</f>
      </c>
      <c r="H118" s="2">
        <f>IFERROR(IF(ISBLANK($A118),"",IF($A118="Ūdeņraža jonu koncentrācija",VLOOKUP(Dati!$A118,Normas!$A:$D,2,FALSE),VLOOKUP(Dati!$A118,Normas!$A:$D,2,FALSE)*0.3)),"")</f>
      </c>
      <c r="I118" s="2">
        <f>IFERROR(IF(ISBLANK($A118),"",IF($A118="Ūdeņraža jonu koncentrācija",VLOOKUP(Dati!$A118,Normas!$A:$D,3,FALSE),VLOOKUP(Dati!$A118,Normas!$A:$D,3,FALSE)*0.3)),"")</f>
      </c>
    </row>
    <row r="119" spans="2:9" x14ac:dyDescent="0.2">
      <c r="B119">
        <f>IF(ISBLANK(A119),"",VLOOKUP(A119,Normas!A:D,4,FALSE))</f>
      </c>
      <c r="E119" s="2">
        <f>IF(ISBLANK(D119),"",INT(YEARFRAC(D119,'Vispārīga informācija'!$B$2)))</f>
      </c>
      <c r="F119" s="2">
        <f>IFERROR(IF(ISBLANK($A119),"",IF($A119="Ūdeņraža jonu koncentrācija",VLOOKUP(Dati!$A119,Normas!$A:$D,2,FALSE),VLOOKUP(Dati!$A119,Normas!$A:$D,2,FALSE)*0.6)),"")</f>
      </c>
      <c r="G119" s="2">
        <f>IFERROR(IF(ISBLANK($A119),"",IF($A119="Ūdeņraža jonu koncentrācija",VLOOKUP(Dati!$A119,Normas!$A:$D,3,FALSE),VLOOKUP(Dati!$A119,Normas!$A:$D,3,FALSE)*0.6)),"")</f>
      </c>
      <c r="H119" s="2">
        <f>IFERROR(IF(ISBLANK($A119),"",IF($A119="Ūdeņraža jonu koncentrācija",VLOOKUP(Dati!$A119,Normas!$A:$D,2,FALSE),VLOOKUP(Dati!$A119,Normas!$A:$D,2,FALSE)*0.3)),"")</f>
      </c>
      <c r="I119" s="2">
        <f>IFERROR(IF(ISBLANK($A119),"",IF($A119="Ūdeņraža jonu koncentrācija",VLOOKUP(Dati!$A119,Normas!$A:$D,3,FALSE),VLOOKUP(Dati!$A119,Normas!$A:$D,3,FALSE)*0.3)),"")</f>
      </c>
    </row>
    <row r="120" spans="2:9" x14ac:dyDescent="0.2">
      <c r="B120">
        <f>IF(ISBLANK(A120),"",VLOOKUP(A120,Normas!A:D,4,FALSE))</f>
      </c>
      <c r="E120" s="2">
        <f>IF(ISBLANK(D120),"",INT(YEARFRAC(D120,'Vispārīga informācija'!$B$2)))</f>
      </c>
      <c r="F120" s="2">
        <f>IFERROR(IF(ISBLANK($A120),"",IF($A120="Ūdeņraža jonu koncentrācija",VLOOKUP(Dati!$A120,Normas!$A:$D,2,FALSE),VLOOKUP(Dati!$A120,Normas!$A:$D,2,FALSE)*0.6)),"")</f>
      </c>
      <c r="G120" s="2">
        <f>IFERROR(IF(ISBLANK($A120),"",IF($A120="Ūdeņraža jonu koncentrācija",VLOOKUP(Dati!$A120,Normas!$A:$D,3,FALSE),VLOOKUP(Dati!$A120,Normas!$A:$D,3,FALSE)*0.6)),"")</f>
      </c>
      <c r="H120" s="2">
        <f>IFERROR(IF(ISBLANK($A120),"",IF($A120="Ūdeņraža jonu koncentrācija",VLOOKUP(Dati!$A120,Normas!$A:$D,2,FALSE),VLOOKUP(Dati!$A120,Normas!$A:$D,2,FALSE)*0.3)),"")</f>
      </c>
      <c r="I120" s="2">
        <f>IFERROR(IF(ISBLANK($A120),"",IF($A120="Ūdeņraža jonu koncentrācija",VLOOKUP(Dati!$A120,Normas!$A:$D,3,FALSE),VLOOKUP(Dati!$A120,Normas!$A:$D,3,FALSE)*0.3)),"")</f>
      </c>
    </row>
    <row r="121" spans="2:9" x14ac:dyDescent="0.2">
      <c r="B121">
        <f>IF(ISBLANK(A121),"",VLOOKUP(A121,Normas!A:D,4,FALSE))</f>
      </c>
      <c r="E121" s="2">
        <f>IF(ISBLANK(D121),"",INT(YEARFRAC(D121,'Vispārīga informācija'!$B$2)))</f>
      </c>
      <c r="F121" s="2">
        <f>IFERROR(IF(ISBLANK($A121),"",IF($A121="Ūdeņraža jonu koncentrācija",VLOOKUP(Dati!$A121,Normas!$A:$D,2,FALSE),VLOOKUP(Dati!$A121,Normas!$A:$D,2,FALSE)*0.6)),"")</f>
      </c>
      <c r="G121" s="2">
        <f>IFERROR(IF(ISBLANK($A121),"",IF($A121="Ūdeņraža jonu koncentrācija",VLOOKUP(Dati!$A121,Normas!$A:$D,3,FALSE),VLOOKUP(Dati!$A121,Normas!$A:$D,3,FALSE)*0.6)),"")</f>
      </c>
      <c r="H121" s="2">
        <f>IFERROR(IF(ISBLANK($A121),"",IF($A121="Ūdeņraža jonu koncentrācija",VLOOKUP(Dati!$A121,Normas!$A:$D,2,FALSE),VLOOKUP(Dati!$A121,Normas!$A:$D,2,FALSE)*0.3)),"")</f>
      </c>
      <c r="I121" s="2">
        <f>IFERROR(IF(ISBLANK($A121),"",IF($A121="Ūdeņraža jonu koncentrācija",VLOOKUP(Dati!$A121,Normas!$A:$D,3,FALSE),VLOOKUP(Dati!$A121,Normas!$A:$D,3,FALSE)*0.3)),"")</f>
      </c>
    </row>
    <row r="122" spans="2:9" x14ac:dyDescent="0.2">
      <c r="B122">
        <f>IF(ISBLANK(A122),"",VLOOKUP(A122,Normas!A:D,4,FALSE))</f>
      </c>
      <c r="E122" s="2">
        <f>IF(ISBLANK(D122),"",INT(YEARFRAC(D122,'Vispārīga informācija'!$B$2)))</f>
      </c>
      <c r="F122" s="2">
        <f>IFERROR(IF(ISBLANK($A122),"",IF($A122="Ūdeņraža jonu koncentrācija",VLOOKUP(Dati!$A122,Normas!$A:$D,2,FALSE),VLOOKUP(Dati!$A122,Normas!$A:$D,2,FALSE)*0.6)),"")</f>
      </c>
      <c r="G122" s="2">
        <f>IFERROR(IF(ISBLANK($A122),"",IF($A122="Ūdeņraža jonu koncentrācija",VLOOKUP(Dati!$A122,Normas!$A:$D,3,FALSE),VLOOKUP(Dati!$A122,Normas!$A:$D,3,FALSE)*0.6)),"")</f>
      </c>
      <c r="H122" s="2">
        <f>IFERROR(IF(ISBLANK($A122),"",IF($A122="Ūdeņraža jonu koncentrācija",VLOOKUP(Dati!$A122,Normas!$A:$D,2,FALSE),VLOOKUP(Dati!$A122,Normas!$A:$D,2,FALSE)*0.3)),"")</f>
      </c>
      <c r="I122" s="2">
        <f>IFERROR(IF(ISBLANK($A122),"",IF($A122="Ūdeņraža jonu koncentrācija",VLOOKUP(Dati!$A122,Normas!$A:$D,3,FALSE),VLOOKUP(Dati!$A122,Normas!$A:$D,3,FALSE)*0.3)),"")</f>
      </c>
    </row>
    <row r="123" spans="2:9" x14ac:dyDescent="0.2">
      <c r="B123">
        <f>IF(ISBLANK(A123),"",VLOOKUP(A123,Normas!A:D,4,FALSE))</f>
      </c>
      <c r="E123" s="2">
        <f>IF(ISBLANK(D123),"",INT(YEARFRAC(D123,'Vispārīga informācija'!$B$2)))</f>
      </c>
      <c r="F123" s="2">
        <f>IFERROR(IF(ISBLANK($A123),"",IF($A123="Ūdeņraža jonu koncentrācija",VLOOKUP(Dati!$A123,Normas!$A:$D,2,FALSE),VLOOKUP(Dati!$A123,Normas!$A:$D,2,FALSE)*0.6)),"")</f>
      </c>
      <c r="G123" s="2">
        <f>IFERROR(IF(ISBLANK($A123),"",IF($A123="Ūdeņraža jonu koncentrācija",VLOOKUP(Dati!$A123,Normas!$A:$D,3,FALSE),VLOOKUP(Dati!$A123,Normas!$A:$D,3,FALSE)*0.6)),"")</f>
      </c>
      <c r="H123" s="2">
        <f>IFERROR(IF(ISBLANK($A123),"",IF($A123="Ūdeņraža jonu koncentrācija",VLOOKUP(Dati!$A123,Normas!$A:$D,2,FALSE),VLOOKUP(Dati!$A123,Normas!$A:$D,2,FALSE)*0.3)),"")</f>
      </c>
      <c r="I123" s="2">
        <f>IFERROR(IF(ISBLANK($A123),"",IF($A123="Ūdeņraža jonu koncentrācija",VLOOKUP(Dati!$A123,Normas!$A:$D,3,FALSE),VLOOKUP(Dati!$A123,Normas!$A:$D,3,FALSE)*0.3)),"")</f>
      </c>
    </row>
    <row r="124" spans="2:9" x14ac:dyDescent="0.2">
      <c r="B124">
        <f>IF(ISBLANK(A124),"",VLOOKUP(A124,Normas!A:D,4,FALSE))</f>
      </c>
      <c r="E124" s="2">
        <f>IF(ISBLANK(D124),"",INT(YEARFRAC(D124,'Vispārīga informācija'!$B$2)))</f>
      </c>
      <c r="F124" s="2">
        <f>IFERROR(IF(ISBLANK($A124),"",IF($A124="Ūdeņraža jonu koncentrācija",VLOOKUP(Dati!$A124,Normas!$A:$D,2,FALSE),VLOOKUP(Dati!$A124,Normas!$A:$D,2,FALSE)*0.6)),"")</f>
      </c>
      <c r="G124" s="2">
        <f>IFERROR(IF(ISBLANK($A124),"",IF($A124="Ūdeņraža jonu koncentrācija",VLOOKUP(Dati!$A124,Normas!$A:$D,3,FALSE),VLOOKUP(Dati!$A124,Normas!$A:$D,3,FALSE)*0.6)),"")</f>
      </c>
      <c r="H124" s="2">
        <f>IFERROR(IF(ISBLANK($A124),"",IF($A124="Ūdeņraža jonu koncentrācija",VLOOKUP(Dati!$A124,Normas!$A:$D,2,FALSE),VLOOKUP(Dati!$A124,Normas!$A:$D,2,FALSE)*0.3)),"")</f>
      </c>
      <c r="I124" s="2">
        <f>IFERROR(IF(ISBLANK($A124),"",IF($A124="Ūdeņraža jonu koncentrācija",VLOOKUP(Dati!$A124,Normas!$A:$D,3,FALSE),VLOOKUP(Dati!$A124,Normas!$A:$D,3,FALSE)*0.3)),"")</f>
      </c>
    </row>
    <row r="125" spans="2:9" x14ac:dyDescent="0.2">
      <c r="B125">
        <f>IF(ISBLANK(A125),"",VLOOKUP(A125,Normas!A:D,4,FALSE))</f>
      </c>
      <c r="E125" s="2">
        <f>IF(ISBLANK(D125),"",INT(YEARFRAC(D125,'Vispārīga informācija'!$B$2)))</f>
      </c>
      <c r="F125" s="2">
        <f>IFERROR(IF(ISBLANK($A125),"",IF($A125="Ūdeņraža jonu koncentrācija",VLOOKUP(Dati!$A125,Normas!$A:$D,2,FALSE),VLOOKUP(Dati!$A125,Normas!$A:$D,2,FALSE)*0.6)),"")</f>
      </c>
      <c r="G125" s="2">
        <f>IFERROR(IF(ISBLANK($A125),"",IF($A125="Ūdeņraža jonu koncentrācija",VLOOKUP(Dati!$A125,Normas!$A:$D,3,FALSE),VLOOKUP(Dati!$A125,Normas!$A:$D,3,FALSE)*0.6)),"")</f>
      </c>
      <c r="H125" s="2">
        <f>IFERROR(IF(ISBLANK($A125),"",IF($A125="Ūdeņraža jonu koncentrācija",VLOOKUP(Dati!$A125,Normas!$A:$D,2,FALSE),VLOOKUP(Dati!$A125,Normas!$A:$D,2,FALSE)*0.3)),"")</f>
      </c>
      <c r="I125" s="2">
        <f>IFERROR(IF(ISBLANK($A125),"",IF($A125="Ūdeņraža jonu koncentrācija",VLOOKUP(Dati!$A125,Normas!$A:$D,3,FALSE),VLOOKUP(Dati!$A125,Normas!$A:$D,3,FALSE)*0.3)),"")</f>
      </c>
    </row>
    <row r="126" spans="2:9" x14ac:dyDescent="0.2">
      <c r="B126">
        <f>IF(ISBLANK(A126),"",VLOOKUP(A126,Normas!A:D,4,FALSE))</f>
      </c>
      <c r="E126" s="2">
        <f>IF(ISBLANK(D126),"",INT(YEARFRAC(D126,'Vispārīga informācija'!$B$2)))</f>
      </c>
      <c r="F126" s="2">
        <f>IFERROR(IF(ISBLANK($A126),"",IF($A126="Ūdeņraža jonu koncentrācija",VLOOKUP(Dati!$A126,Normas!$A:$D,2,FALSE),VLOOKUP(Dati!$A126,Normas!$A:$D,2,FALSE)*0.6)),"")</f>
      </c>
      <c r="G126" s="2">
        <f>IFERROR(IF(ISBLANK($A126),"",IF($A126="Ūdeņraža jonu koncentrācija",VLOOKUP(Dati!$A126,Normas!$A:$D,3,FALSE),VLOOKUP(Dati!$A126,Normas!$A:$D,3,FALSE)*0.6)),"")</f>
      </c>
      <c r="H126" s="2">
        <f>IFERROR(IF(ISBLANK($A126),"",IF($A126="Ūdeņraža jonu koncentrācija",VLOOKUP(Dati!$A126,Normas!$A:$D,2,FALSE),VLOOKUP(Dati!$A126,Normas!$A:$D,2,FALSE)*0.3)),"")</f>
      </c>
      <c r="I126" s="2">
        <f>IFERROR(IF(ISBLANK($A126),"",IF($A126="Ūdeņraža jonu koncentrācija",VLOOKUP(Dati!$A126,Normas!$A:$D,3,FALSE),VLOOKUP(Dati!$A126,Normas!$A:$D,3,FALSE)*0.3)),"")</f>
      </c>
    </row>
    <row r="127" spans="2:9" x14ac:dyDescent="0.2">
      <c r="B127">
        <f>IF(ISBLANK(A127),"",VLOOKUP(A127,Normas!A:D,4,FALSE))</f>
      </c>
      <c r="E127" s="2">
        <f>IF(ISBLANK(D127),"",INT(YEARFRAC(D127,'Vispārīga informācija'!$B$2)))</f>
      </c>
      <c r="F127" s="2">
        <f>IFERROR(IF(ISBLANK($A127),"",IF($A127="Ūdeņraža jonu koncentrācija",VLOOKUP(Dati!$A127,Normas!$A:$D,2,FALSE),VLOOKUP(Dati!$A127,Normas!$A:$D,2,FALSE)*0.6)),"")</f>
      </c>
      <c r="G127" s="2">
        <f>IFERROR(IF(ISBLANK($A127),"",IF($A127="Ūdeņraža jonu koncentrācija",VLOOKUP(Dati!$A127,Normas!$A:$D,3,FALSE),VLOOKUP(Dati!$A127,Normas!$A:$D,3,FALSE)*0.6)),"")</f>
      </c>
      <c r="H127" s="2">
        <f>IFERROR(IF(ISBLANK($A127),"",IF($A127="Ūdeņraža jonu koncentrācija",VLOOKUP(Dati!$A127,Normas!$A:$D,2,FALSE),VLOOKUP(Dati!$A127,Normas!$A:$D,2,FALSE)*0.3)),"")</f>
      </c>
      <c r="I127" s="2">
        <f>IFERROR(IF(ISBLANK($A127),"",IF($A127="Ūdeņraža jonu koncentrācija",VLOOKUP(Dati!$A127,Normas!$A:$D,3,FALSE),VLOOKUP(Dati!$A127,Normas!$A:$D,3,FALSE)*0.3)),"")</f>
      </c>
    </row>
    <row r="128" spans="2:9" x14ac:dyDescent="0.2">
      <c r="B128">
        <f>IF(ISBLANK(A128),"",VLOOKUP(A128,Normas!A:D,4,FALSE))</f>
      </c>
      <c r="E128" s="2">
        <f>IF(ISBLANK(D128),"",INT(YEARFRAC(D128,'Vispārīga informācija'!$B$2)))</f>
      </c>
      <c r="F128" s="2">
        <f>IFERROR(IF(ISBLANK($A128),"",IF($A128="Ūdeņraža jonu koncentrācija",VLOOKUP(Dati!$A128,Normas!$A:$D,2,FALSE),VLOOKUP(Dati!$A128,Normas!$A:$D,2,FALSE)*0.6)),"")</f>
      </c>
      <c r="G128" s="2">
        <f>IFERROR(IF(ISBLANK($A128),"",IF($A128="Ūdeņraža jonu koncentrācija",VLOOKUP(Dati!$A128,Normas!$A:$D,3,FALSE),VLOOKUP(Dati!$A128,Normas!$A:$D,3,FALSE)*0.6)),"")</f>
      </c>
      <c r="H128" s="2">
        <f>IFERROR(IF(ISBLANK($A128),"",IF($A128="Ūdeņraža jonu koncentrācija",VLOOKUP(Dati!$A128,Normas!$A:$D,2,FALSE),VLOOKUP(Dati!$A128,Normas!$A:$D,2,FALSE)*0.3)),"")</f>
      </c>
      <c r="I128" s="2">
        <f>IFERROR(IF(ISBLANK($A128),"",IF($A128="Ūdeņraža jonu koncentrācija",VLOOKUP(Dati!$A128,Normas!$A:$D,3,FALSE),VLOOKUP(Dati!$A128,Normas!$A:$D,3,FALSE)*0.3)),"")</f>
      </c>
    </row>
    <row r="129" spans="2:9" x14ac:dyDescent="0.2">
      <c r="B129">
        <f>IF(ISBLANK(A129),"",VLOOKUP(A129,Normas!A:D,4,FALSE))</f>
      </c>
      <c r="E129" s="2">
        <f>IF(ISBLANK(D129),"",INT(YEARFRAC(D129,'Vispārīga informācija'!$B$2)))</f>
      </c>
      <c r="F129" s="2">
        <f>IFERROR(IF(ISBLANK($A129),"",IF($A129="Ūdeņraža jonu koncentrācija",VLOOKUP(Dati!$A129,Normas!$A:$D,2,FALSE),VLOOKUP(Dati!$A129,Normas!$A:$D,2,FALSE)*0.6)),"")</f>
      </c>
      <c r="G129" s="2">
        <f>IFERROR(IF(ISBLANK($A129),"",IF($A129="Ūdeņraža jonu koncentrācija",VLOOKUP(Dati!$A129,Normas!$A:$D,3,FALSE),VLOOKUP(Dati!$A129,Normas!$A:$D,3,FALSE)*0.6)),"")</f>
      </c>
      <c r="H129" s="2">
        <f>IFERROR(IF(ISBLANK($A129),"",IF($A129="Ūdeņraža jonu koncentrācija",VLOOKUP(Dati!$A129,Normas!$A:$D,2,FALSE),VLOOKUP(Dati!$A129,Normas!$A:$D,2,FALSE)*0.3)),"")</f>
      </c>
      <c r="I129" s="2">
        <f>IFERROR(IF(ISBLANK($A129),"",IF($A129="Ūdeņraža jonu koncentrācija",VLOOKUP(Dati!$A129,Normas!$A:$D,3,FALSE),VLOOKUP(Dati!$A129,Normas!$A:$D,3,FALSE)*0.3)),"")</f>
      </c>
    </row>
    <row r="130" spans="2:9" x14ac:dyDescent="0.2">
      <c r="B130">
        <f>IF(ISBLANK(A130),"",VLOOKUP(A130,Normas!A:D,4,FALSE))</f>
      </c>
      <c r="E130" s="2">
        <f>IF(ISBLANK(D130),"",INT(YEARFRAC(D130,'Vispārīga informācija'!$B$2)))</f>
      </c>
      <c r="F130" s="2">
        <f>IFERROR(IF(ISBLANK($A130),"",IF($A130="Ūdeņraža jonu koncentrācija",VLOOKUP(Dati!$A130,Normas!$A:$D,2,FALSE),VLOOKUP(Dati!$A130,Normas!$A:$D,2,FALSE)*0.6)),"")</f>
      </c>
      <c r="G130" s="2">
        <f>IFERROR(IF(ISBLANK($A130),"",IF($A130="Ūdeņraža jonu koncentrācija",VLOOKUP(Dati!$A130,Normas!$A:$D,3,FALSE),VLOOKUP(Dati!$A130,Normas!$A:$D,3,FALSE)*0.6)),"")</f>
      </c>
      <c r="H130" s="2">
        <f>IFERROR(IF(ISBLANK($A130),"",IF($A130="Ūdeņraža jonu koncentrācija",VLOOKUP(Dati!$A130,Normas!$A:$D,2,FALSE),VLOOKUP(Dati!$A130,Normas!$A:$D,2,FALSE)*0.3)),"")</f>
      </c>
      <c r="I130" s="2">
        <f>IFERROR(IF(ISBLANK($A130),"",IF($A130="Ūdeņraža jonu koncentrācija",VLOOKUP(Dati!$A130,Normas!$A:$D,3,FALSE),VLOOKUP(Dati!$A130,Normas!$A:$D,3,FALSE)*0.3)),"")</f>
      </c>
    </row>
    <row r="131" spans="2:9" x14ac:dyDescent="0.2">
      <c r="B131">
        <f>IF(ISBLANK(A131),"",VLOOKUP(A131,Normas!A:D,4,FALSE))</f>
      </c>
      <c r="E131" s="2">
        <f>IF(ISBLANK(D131),"",INT(YEARFRAC(D131,'Vispārīga informācija'!$B$2)))</f>
      </c>
      <c r="F131" s="2">
        <f>IFERROR(IF(ISBLANK($A131),"",IF($A131="Ūdeņraža jonu koncentrācija",VLOOKUP(Dati!$A131,Normas!$A:$D,2,FALSE),VLOOKUP(Dati!$A131,Normas!$A:$D,2,FALSE)*0.6)),"")</f>
      </c>
      <c r="G131" s="2">
        <f>IFERROR(IF(ISBLANK($A131),"",IF($A131="Ūdeņraža jonu koncentrācija",VLOOKUP(Dati!$A131,Normas!$A:$D,3,FALSE),VLOOKUP(Dati!$A131,Normas!$A:$D,3,FALSE)*0.6)),"")</f>
      </c>
      <c r="H131" s="2">
        <f>IFERROR(IF(ISBLANK($A131),"",IF($A131="Ūdeņraža jonu koncentrācija",VLOOKUP(Dati!$A131,Normas!$A:$D,2,FALSE),VLOOKUP(Dati!$A131,Normas!$A:$D,2,FALSE)*0.3)),"")</f>
      </c>
      <c r="I131" s="2">
        <f>IFERROR(IF(ISBLANK($A131),"",IF($A131="Ūdeņraža jonu koncentrācija",VLOOKUP(Dati!$A131,Normas!$A:$D,3,FALSE),VLOOKUP(Dati!$A131,Normas!$A:$D,3,FALSE)*0.3)),"")</f>
      </c>
    </row>
    <row r="132" spans="2:9" x14ac:dyDescent="0.2">
      <c r="B132">
        <f>IF(ISBLANK(A132),"",VLOOKUP(A132,Normas!A:D,4,FALSE))</f>
      </c>
      <c r="E132" s="2">
        <f>IF(ISBLANK(D132),"",INT(YEARFRAC(D132,'Vispārīga informācija'!$B$2)))</f>
      </c>
      <c r="F132" s="2">
        <f>IFERROR(IF(ISBLANK($A132),"",IF($A132="Ūdeņraža jonu koncentrācija",VLOOKUP(Dati!$A132,Normas!$A:$D,2,FALSE),VLOOKUP(Dati!$A132,Normas!$A:$D,2,FALSE)*0.6)),"")</f>
      </c>
      <c r="G132" s="2">
        <f>IFERROR(IF(ISBLANK($A132),"",IF($A132="Ūdeņraža jonu koncentrācija",VLOOKUP(Dati!$A132,Normas!$A:$D,3,FALSE),VLOOKUP(Dati!$A132,Normas!$A:$D,3,FALSE)*0.6)),"")</f>
      </c>
      <c r="H132" s="2">
        <f>IFERROR(IF(ISBLANK($A132),"",IF($A132="Ūdeņraža jonu koncentrācija",VLOOKUP(Dati!$A132,Normas!$A:$D,2,FALSE),VLOOKUP(Dati!$A132,Normas!$A:$D,2,FALSE)*0.3)),"")</f>
      </c>
      <c r="I132" s="2">
        <f>IFERROR(IF(ISBLANK($A132),"",IF($A132="Ūdeņraža jonu koncentrācija",VLOOKUP(Dati!$A132,Normas!$A:$D,3,FALSE),VLOOKUP(Dati!$A132,Normas!$A:$D,3,FALSE)*0.3)),"")</f>
      </c>
    </row>
    <row r="133" spans="2:9" x14ac:dyDescent="0.2">
      <c r="B133">
        <f>IF(ISBLANK(A133),"",VLOOKUP(A133,Normas!A:D,4,FALSE))</f>
      </c>
      <c r="E133" s="2">
        <f>IF(ISBLANK(D133),"",INT(YEARFRAC(D133,'Vispārīga informācija'!$B$2)))</f>
      </c>
      <c r="F133" s="2">
        <f>IFERROR(IF(ISBLANK($A133),"",IF($A133="Ūdeņraža jonu koncentrācija",VLOOKUP(Dati!$A133,Normas!$A:$D,2,FALSE),VLOOKUP(Dati!$A133,Normas!$A:$D,2,FALSE)*0.6)),"")</f>
      </c>
      <c r="G133" s="2">
        <f>IFERROR(IF(ISBLANK($A133),"",IF($A133="Ūdeņraža jonu koncentrācija",VLOOKUP(Dati!$A133,Normas!$A:$D,3,FALSE),VLOOKUP(Dati!$A133,Normas!$A:$D,3,FALSE)*0.6)),"")</f>
      </c>
      <c r="H133" s="2">
        <f>IFERROR(IF(ISBLANK($A133),"",IF($A133="Ūdeņraža jonu koncentrācija",VLOOKUP(Dati!$A133,Normas!$A:$D,2,FALSE),VLOOKUP(Dati!$A133,Normas!$A:$D,2,FALSE)*0.3)),"")</f>
      </c>
      <c r="I133" s="2">
        <f>IFERROR(IF(ISBLANK($A133),"",IF($A133="Ūdeņraža jonu koncentrācija",VLOOKUP(Dati!$A133,Normas!$A:$D,3,FALSE),VLOOKUP(Dati!$A133,Normas!$A:$D,3,FALSE)*0.3)),"")</f>
      </c>
    </row>
    <row r="134" spans="2:9" x14ac:dyDescent="0.2">
      <c r="B134">
        <f>IF(ISBLANK(A134),"",VLOOKUP(A134,Normas!A:D,4,FALSE))</f>
      </c>
      <c r="E134" s="2">
        <f>IF(ISBLANK(D134),"",INT(YEARFRAC(D134,'Vispārīga informācija'!$B$2)))</f>
      </c>
      <c r="F134" s="2">
        <f>IFERROR(IF(ISBLANK($A134),"",IF($A134="Ūdeņraža jonu koncentrācija",VLOOKUP(Dati!$A134,Normas!$A:$D,2,FALSE),VLOOKUP(Dati!$A134,Normas!$A:$D,2,FALSE)*0.6)),"")</f>
      </c>
      <c r="G134" s="2">
        <f>IFERROR(IF(ISBLANK($A134),"",IF($A134="Ūdeņraža jonu koncentrācija",VLOOKUP(Dati!$A134,Normas!$A:$D,3,FALSE),VLOOKUP(Dati!$A134,Normas!$A:$D,3,FALSE)*0.6)),"")</f>
      </c>
      <c r="H134" s="2">
        <f>IFERROR(IF(ISBLANK($A134),"",IF($A134="Ūdeņraža jonu koncentrācija",VLOOKUP(Dati!$A134,Normas!$A:$D,2,FALSE),VLOOKUP(Dati!$A134,Normas!$A:$D,2,FALSE)*0.3)),"")</f>
      </c>
      <c r="I134" s="2">
        <f>IFERROR(IF(ISBLANK($A134),"",IF($A134="Ūdeņraža jonu koncentrācija",VLOOKUP(Dati!$A134,Normas!$A:$D,3,FALSE),VLOOKUP(Dati!$A134,Normas!$A:$D,3,FALSE)*0.3)),"")</f>
      </c>
    </row>
    <row r="135" spans="2:9" x14ac:dyDescent="0.2">
      <c r="B135">
        <f>IF(ISBLANK(A135),"",VLOOKUP(A135,Normas!A:D,4,FALSE))</f>
      </c>
      <c r="E135" s="2">
        <f>IF(ISBLANK(D135),"",INT(YEARFRAC(D135,'Vispārīga informācija'!$B$2)))</f>
      </c>
      <c r="F135" s="2">
        <f>IFERROR(IF(ISBLANK($A135),"",IF($A135="Ūdeņraža jonu koncentrācija",VLOOKUP(Dati!$A135,Normas!$A:$D,2,FALSE),VLOOKUP(Dati!$A135,Normas!$A:$D,2,FALSE)*0.6)),"")</f>
      </c>
      <c r="G135" s="2">
        <f>IFERROR(IF(ISBLANK($A135),"",IF($A135="Ūdeņraža jonu koncentrācija",VLOOKUP(Dati!$A135,Normas!$A:$D,3,FALSE),VLOOKUP(Dati!$A135,Normas!$A:$D,3,FALSE)*0.6)),"")</f>
      </c>
      <c r="H135" s="2">
        <f>IFERROR(IF(ISBLANK($A135),"",IF($A135="Ūdeņraža jonu koncentrācija",VLOOKUP(Dati!$A135,Normas!$A:$D,2,FALSE),VLOOKUP(Dati!$A135,Normas!$A:$D,2,FALSE)*0.3)),"")</f>
      </c>
      <c r="I135" s="2">
        <f>IFERROR(IF(ISBLANK($A135),"",IF($A135="Ūdeņraža jonu koncentrācija",VLOOKUP(Dati!$A135,Normas!$A:$D,3,FALSE),VLOOKUP(Dati!$A135,Normas!$A:$D,3,FALSE)*0.3)),"")</f>
      </c>
    </row>
    <row r="136" spans="2:9" x14ac:dyDescent="0.2">
      <c r="B136">
        <f>IF(ISBLANK(A136),"",VLOOKUP(A136,Normas!A:D,4,FALSE))</f>
      </c>
      <c r="E136" s="2">
        <f>IF(ISBLANK(D136),"",INT(YEARFRAC(D136,'Vispārīga informācija'!$B$2)))</f>
      </c>
      <c r="F136" s="2">
        <f>IFERROR(IF(ISBLANK($A136),"",IF($A136="Ūdeņraža jonu koncentrācija",VLOOKUP(Dati!$A136,Normas!$A:$D,2,FALSE),VLOOKUP(Dati!$A136,Normas!$A:$D,2,FALSE)*0.6)),"")</f>
      </c>
      <c r="G136" s="2">
        <f>IFERROR(IF(ISBLANK($A136),"",IF($A136="Ūdeņraža jonu koncentrācija",VLOOKUP(Dati!$A136,Normas!$A:$D,3,FALSE),VLOOKUP(Dati!$A136,Normas!$A:$D,3,FALSE)*0.6)),"")</f>
      </c>
      <c r="H136" s="2">
        <f>IFERROR(IF(ISBLANK($A136),"",IF($A136="Ūdeņraža jonu koncentrācija",VLOOKUP(Dati!$A136,Normas!$A:$D,2,FALSE),VLOOKUP(Dati!$A136,Normas!$A:$D,2,FALSE)*0.3)),"")</f>
      </c>
      <c r="I136" s="2">
        <f>IFERROR(IF(ISBLANK($A136),"",IF($A136="Ūdeņraža jonu koncentrācija",VLOOKUP(Dati!$A136,Normas!$A:$D,3,FALSE),VLOOKUP(Dati!$A136,Normas!$A:$D,3,FALSE)*0.3)),"")</f>
      </c>
    </row>
    <row r="137" spans="2:9" x14ac:dyDescent="0.2">
      <c r="B137">
        <f>IF(ISBLANK(A137),"",VLOOKUP(A137,Normas!A:D,4,FALSE))</f>
      </c>
      <c r="E137" s="2">
        <f>IF(ISBLANK(D137),"",INT(YEARFRAC(D137,'Vispārīga informācija'!$B$2)))</f>
      </c>
      <c r="F137" s="2">
        <f>IFERROR(IF(ISBLANK($A137),"",IF($A137="Ūdeņraža jonu koncentrācija",VLOOKUP(Dati!$A137,Normas!$A:$D,2,FALSE),VLOOKUP(Dati!$A137,Normas!$A:$D,2,FALSE)*0.6)),"")</f>
      </c>
      <c r="G137" s="2">
        <f>IFERROR(IF(ISBLANK($A137),"",IF($A137="Ūdeņraža jonu koncentrācija",VLOOKUP(Dati!$A137,Normas!$A:$D,3,FALSE),VLOOKUP(Dati!$A137,Normas!$A:$D,3,FALSE)*0.6)),"")</f>
      </c>
      <c r="H137" s="2">
        <f>IFERROR(IF(ISBLANK($A137),"",IF($A137="Ūdeņraža jonu koncentrācija",VLOOKUP(Dati!$A137,Normas!$A:$D,2,FALSE),VLOOKUP(Dati!$A137,Normas!$A:$D,2,FALSE)*0.3)),"")</f>
      </c>
      <c r="I137" s="2">
        <f>IFERROR(IF(ISBLANK($A137),"",IF($A137="Ūdeņraža jonu koncentrācija",VLOOKUP(Dati!$A137,Normas!$A:$D,3,FALSE),VLOOKUP(Dati!$A137,Normas!$A:$D,3,FALSE)*0.3)),"")</f>
      </c>
    </row>
    <row r="138" spans="2:9" x14ac:dyDescent="0.2">
      <c r="B138">
        <f>IF(ISBLANK(A138),"",VLOOKUP(A138,Normas!A:D,4,FALSE))</f>
      </c>
      <c r="E138" s="2">
        <f>IF(ISBLANK(D138),"",INT(YEARFRAC(D138,'Vispārīga informācija'!$B$2)))</f>
      </c>
      <c r="F138" s="2">
        <f>IFERROR(IF(ISBLANK($A138),"",IF($A138="Ūdeņraža jonu koncentrācija",VLOOKUP(Dati!$A138,Normas!$A:$D,2,FALSE),VLOOKUP(Dati!$A138,Normas!$A:$D,2,FALSE)*0.6)),"")</f>
      </c>
      <c r="G138" s="2">
        <f>IFERROR(IF(ISBLANK($A138),"",IF($A138="Ūdeņraža jonu koncentrācija",VLOOKUP(Dati!$A138,Normas!$A:$D,3,FALSE),VLOOKUP(Dati!$A138,Normas!$A:$D,3,FALSE)*0.6)),"")</f>
      </c>
      <c r="H138" s="2">
        <f>IFERROR(IF(ISBLANK($A138),"",IF($A138="Ūdeņraža jonu koncentrācija",VLOOKUP(Dati!$A138,Normas!$A:$D,2,FALSE),VLOOKUP(Dati!$A138,Normas!$A:$D,2,FALSE)*0.3)),"")</f>
      </c>
      <c r="I138" s="2">
        <f>IFERROR(IF(ISBLANK($A138),"",IF($A138="Ūdeņraža jonu koncentrācija",VLOOKUP(Dati!$A138,Normas!$A:$D,3,FALSE),VLOOKUP(Dati!$A138,Normas!$A:$D,3,FALSE)*0.3)),"")</f>
      </c>
    </row>
    <row r="139" spans="2:9" x14ac:dyDescent="0.2">
      <c r="B139">
        <f>IF(ISBLANK(A139),"",VLOOKUP(A139,Normas!A:D,4,FALSE))</f>
      </c>
      <c r="E139" s="2">
        <f>IF(ISBLANK(D139),"",INT(YEARFRAC(D139,'Vispārīga informācija'!$B$2)))</f>
      </c>
      <c r="F139" s="2">
        <f>IFERROR(IF(ISBLANK($A139),"",IF($A139="Ūdeņraža jonu koncentrācija",VLOOKUP(Dati!$A139,Normas!$A:$D,2,FALSE),VLOOKUP(Dati!$A139,Normas!$A:$D,2,FALSE)*0.6)),"")</f>
      </c>
      <c r="G139" s="2">
        <f>IFERROR(IF(ISBLANK($A139),"",IF($A139="Ūdeņraža jonu koncentrācija",VLOOKUP(Dati!$A139,Normas!$A:$D,3,FALSE),VLOOKUP(Dati!$A139,Normas!$A:$D,3,FALSE)*0.6)),"")</f>
      </c>
      <c r="H139" s="2">
        <f>IFERROR(IF(ISBLANK($A139),"",IF($A139="Ūdeņraža jonu koncentrācija",VLOOKUP(Dati!$A139,Normas!$A:$D,2,FALSE),VLOOKUP(Dati!$A139,Normas!$A:$D,2,FALSE)*0.3)),"")</f>
      </c>
      <c r="I139" s="2">
        <f>IFERROR(IF(ISBLANK($A139),"",IF($A139="Ūdeņraža jonu koncentrācija",VLOOKUP(Dati!$A139,Normas!$A:$D,3,FALSE),VLOOKUP(Dati!$A139,Normas!$A:$D,3,FALSE)*0.3)),"")</f>
      </c>
    </row>
    <row r="140" spans="2:9" x14ac:dyDescent="0.2">
      <c r="B140">
        <f>IF(ISBLANK(A140),"",VLOOKUP(A140,Normas!A:D,4,FALSE))</f>
      </c>
      <c r="E140" s="2">
        <f>IF(ISBLANK(D140),"",INT(YEARFRAC(D140,'Vispārīga informācija'!$B$2)))</f>
      </c>
      <c r="F140" s="2">
        <f>IFERROR(IF(ISBLANK($A140),"",IF($A140="Ūdeņraža jonu koncentrācija",VLOOKUP(Dati!$A140,Normas!$A:$D,2,FALSE),VLOOKUP(Dati!$A140,Normas!$A:$D,2,FALSE)*0.6)),"")</f>
      </c>
      <c r="G140" s="2">
        <f>IFERROR(IF(ISBLANK($A140),"",IF($A140="Ūdeņraža jonu koncentrācija",VLOOKUP(Dati!$A140,Normas!$A:$D,3,FALSE),VLOOKUP(Dati!$A140,Normas!$A:$D,3,FALSE)*0.6)),"")</f>
      </c>
      <c r="H140" s="2">
        <f>IFERROR(IF(ISBLANK($A140),"",IF($A140="Ūdeņraža jonu koncentrācija",VLOOKUP(Dati!$A140,Normas!$A:$D,2,FALSE),VLOOKUP(Dati!$A140,Normas!$A:$D,2,FALSE)*0.3)),"")</f>
      </c>
      <c r="I140" s="2">
        <f>IFERROR(IF(ISBLANK($A140),"",IF($A140="Ūdeņraža jonu koncentrācija",VLOOKUP(Dati!$A140,Normas!$A:$D,3,FALSE),VLOOKUP(Dati!$A140,Normas!$A:$D,3,FALSE)*0.3)),"")</f>
      </c>
    </row>
    <row r="141" spans="2:9" x14ac:dyDescent="0.2">
      <c r="B141">
        <f>IF(ISBLANK(A141),"",VLOOKUP(A141,Normas!A:D,4,FALSE))</f>
      </c>
      <c r="E141" s="2">
        <f>IF(ISBLANK(D141),"",INT(YEARFRAC(D141,'Vispārīga informācija'!$B$2)))</f>
      </c>
      <c r="F141" s="2">
        <f>IFERROR(IF(ISBLANK($A141),"",IF($A141="Ūdeņraža jonu koncentrācija",VLOOKUP(Dati!$A141,Normas!$A:$D,2,FALSE),VLOOKUP(Dati!$A141,Normas!$A:$D,2,FALSE)*0.6)),"")</f>
      </c>
      <c r="G141" s="2">
        <f>IFERROR(IF(ISBLANK($A141),"",IF($A141="Ūdeņraža jonu koncentrācija",VLOOKUP(Dati!$A141,Normas!$A:$D,3,FALSE),VLOOKUP(Dati!$A141,Normas!$A:$D,3,FALSE)*0.6)),"")</f>
      </c>
      <c r="H141" s="2">
        <f>IFERROR(IF(ISBLANK($A141),"",IF($A141="Ūdeņraža jonu koncentrācija",VLOOKUP(Dati!$A141,Normas!$A:$D,2,FALSE),VLOOKUP(Dati!$A141,Normas!$A:$D,2,FALSE)*0.3)),"")</f>
      </c>
      <c r="I141" s="2">
        <f>IFERROR(IF(ISBLANK($A141),"",IF($A141="Ūdeņraža jonu koncentrācija",VLOOKUP(Dati!$A141,Normas!$A:$D,3,FALSE),VLOOKUP(Dati!$A141,Normas!$A:$D,3,FALSE)*0.3)),"")</f>
      </c>
    </row>
    <row r="142" spans="2:9" x14ac:dyDescent="0.2">
      <c r="B142">
        <f>IF(ISBLANK(A142),"",VLOOKUP(A142,Normas!A:D,4,FALSE))</f>
      </c>
      <c r="E142" s="2">
        <f>IF(ISBLANK(D142),"",INT(YEARFRAC(D142,'Vispārīga informācija'!$B$2)))</f>
      </c>
      <c r="F142" s="2">
        <f>IFERROR(IF(ISBLANK($A142),"",IF($A142="Ūdeņraža jonu koncentrācija",VLOOKUP(Dati!$A142,Normas!$A:$D,2,FALSE),VLOOKUP(Dati!$A142,Normas!$A:$D,2,FALSE)*0.6)),"")</f>
      </c>
      <c r="G142" s="2">
        <f>IFERROR(IF(ISBLANK($A142),"",IF($A142="Ūdeņraža jonu koncentrācija",VLOOKUP(Dati!$A142,Normas!$A:$D,3,FALSE),VLOOKUP(Dati!$A142,Normas!$A:$D,3,FALSE)*0.6)),"")</f>
      </c>
      <c r="H142" s="2">
        <f>IFERROR(IF(ISBLANK($A142),"",IF($A142="Ūdeņraža jonu koncentrācija",VLOOKUP(Dati!$A142,Normas!$A:$D,2,FALSE),VLOOKUP(Dati!$A142,Normas!$A:$D,2,FALSE)*0.3)),"")</f>
      </c>
      <c r="I142" s="2">
        <f>IFERROR(IF(ISBLANK($A142),"",IF($A142="Ūdeņraža jonu koncentrācija",VLOOKUP(Dati!$A142,Normas!$A:$D,3,FALSE),VLOOKUP(Dati!$A142,Normas!$A:$D,3,FALSE)*0.3)),"")</f>
      </c>
    </row>
    <row r="143" spans="2:9" x14ac:dyDescent="0.2">
      <c r="B143">
        <f>IF(ISBLANK(A143),"",VLOOKUP(A143,Normas!A:D,4,FALSE))</f>
      </c>
      <c r="E143" s="2">
        <f>IF(ISBLANK(D143),"",INT(YEARFRAC(D143,'Vispārīga informācija'!$B$2)))</f>
      </c>
      <c r="F143" s="2">
        <f>IFERROR(IF(ISBLANK($A143),"",IF($A143="Ūdeņraža jonu koncentrācija",VLOOKUP(Dati!$A143,Normas!$A:$D,2,FALSE),VLOOKUP(Dati!$A143,Normas!$A:$D,2,FALSE)*0.6)),"")</f>
      </c>
      <c r="G143" s="2">
        <f>IFERROR(IF(ISBLANK($A143),"",IF($A143="Ūdeņraža jonu koncentrācija",VLOOKUP(Dati!$A143,Normas!$A:$D,3,FALSE),VLOOKUP(Dati!$A143,Normas!$A:$D,3,FALSE)*0.6)),"")</f>
      </c>
      <c r="H143" s="2">
        <f>IFERROR(IF(ISBLANK($A143),"",IF($A143="Ūdeņraža jonu koncentrācija",VLOOKUP(Dati!$A143,Normas!$A:$D,2,FALSE),VLOOKUP(Dati!$A143,Normas!$A:$D,2,FALSE)*0.3)),"")</f>
      </c>
      <c r="I143" s="2">
        <f>IFERROR(IF(ISBLANK($A143),"",IF($A143="Ūdeņraža jonu koncentrācija",VLOOKUP(Dati!$A143,Normas!$A:$D,3,FALSE),VLOOKUP(Dati!$A143,Normas!$A:$D,3,FALSE)*0.3)),"")</f>
      </c>
    </row>
    <row r="144" spans="2:9" x14ac:dyDescent="0.2">
      <c r="B144">
        <f>IF(ISBLANK(A144),"",VLOOKUP(A144,Normas!A:D,4,FALSE))</f>
      </c>
      <c r="E144" s="2">
        <f>IF(ISBLANK(D144),"",INT(YEARFRAC(D144,'Vispārīga informācija'!$B$2)))</f>
      </c>
      <c r="F144" s="2">
        <f>IFERROR(IF(ISBLANK($A144),"",IF($A144="Ūdeņraža jonu koncentrācija",VLOOKUP(Dati!$A144,Normas!$A:$D,2,FALSE),VLOOKUP(Dati!$A144,Normas!$A:$D,2,FALSE)*0.6)),"")</f>
      </c>
      <c r="G144" s="2">
        <f>IFERROR(IF(ISBLANK($A144),"",IF($A144="Ūdeņraža jonu koncentrācija",VLOOKUP(Dati!$A144,Normas!$A:$D,3,FALSE),VLOOKUP(Dati!$A144,Normas!$A:$D,3,FALSE)*0.6)),"")</f>
      </c>
      <c r="H144" s="2">
        <f>IFERROR(IF(ISBLANK($A144),"",IF($A144="Ūdeņraža jonu koncentrācija",VLOOKUP(Dati!$A144,Normas!$A:$D,2,FALSE),VLOOKUP(Dati!$A144,Normas!$A:$D,2,FALSE)*0.3)),"")</f>
      </c>
      <c r="I144" s="2">
        <f>IFERROR(IF(ISBLANK($A144),"",IF($A144="Ūdeņraža jonu koncentrācija",VLOOKUP(Dati!$A144,Normas!$A:$D,3,FALSE),VLOOKUP(Dati!$A144,Normas!$A:$D,3,FALSE)*0.3)),"")</f>
      </c>
    </row>
    <row r="145" spans="2:9" x14ac:dyDescent="0.2">
      <c r="B145">
        <f>IF(ISBLANK(A145),"",VLOOKUP(A145,Normas!A:D,4,FALSE))</f>
      </c>
      <c r="E145" s="2">
        <f>IF(ISBLANK(D145),"",INT(YEARFRAC(D145,'Vispārīga informācija'!$B$2)))</f>
      </c>
      <c r="F145" s="2">
        <f>IFERROR(IF(ISBLANK($A145),"",IF($A145="Ūdeņraža jonu koncentrācija",VLOOKUP(Dati!$A145,Normas!$A:$D,2,FALSE),VLOOKUP(Dati!$A145,Normas!$A:$D,2,FALSE)*0.6)),"")</f>
      </c>
      <c r="G145" s="2">
        <f>IFERROR(IF(ISBLANK($A145),"",IF($A145="Ūdeņraža jonu koncentrācija",VLOOKUP(Dati!$A145,Normas!$A:$D,3,FALSE),VLOOKUP(Dati!$A145,Normas!$A:$D,3,FALSE)*0.6)),"")</f>
      </c>
      <c r="H145" s="2">
        <f>IFERROR(IF(ISBLANK($A145),"",IF($A145="Ūdeņraža jonu koncentrācija",VLOOKUP(Dati!$A145,Normas!$A:$D,2,FALSE),VLOOKUP(Dati!$A145,Normas!$A:$D,2,FALSE)*0.3)),"")</f>
      </c>
      <c r="I145" s="2">
        <f>IFERROR(IF(ISBLANK($A145),"",IF($A145="Ūdeņraža jonu koncentrācija",VLOOKUP(Dati!$A145,Normas!$A:$D,3,FALSE),VLOOKUP(Dati!$A145,Normas!$A:$D,3,FALSE)*0.3)),"")</f>
      </c>
    </row>
    <row r="146" spans="2:9" x14ac:dyDescent="0.2">
      <c r="B146">
        <f>IF(ISBLANK(A146),"",VLOOKUP(A146,Normas!A:D,4,FALSE))</f>
      </c>
      <c r="E146" s="2">
        <f>IF(ISBLANK(D146),"",INT(YEARFRAC(D146,'Vispārīga informācija'!$B$2)))</f>
      </c>
      <c r="F146" s="2">
        <f>IFERROR(IF(ISBLANK($A146),"",IF($A146="Ūdeņraža jonu koncentrācija",VLOOKUP(Dati!$A146,Normas!$A:$D,2,FALSE),VLOOKUP(Dati!$A146,Normas!$A:$D,2,FALSE)*0.6)),"")</f>
      </c>
      <c r="G146" s="2">
        <f>IFERROR(IF(ISBLANK($A146),"",IF($A146="Ūdeņraža jonu koncentrācija",VLOOKUP(Dati!$A146,Normas!$A:$D,3,FALSE),VLOOKUP(Dati!$A146,Normas!$A:$D,3,FALSE)*0.6)),"")</f>
      </c>
      <c r="H146" s="2">
        <f>IFERROR(IF(ISBLANK($A146),"",IF($A146="Ūdeņraža jonu koncentrācija",VLOOKUP(Dati!$A146,Normas!$A:$D,2,FALSE),VLOOKUP(Dati!$A146,Normas!$A:$D,2,FALSE)*0.3)),"")</f>
      </c>
      <c r="I146" s="2">
        <f>IFERROR(IF(ISBLANK($A146),"",IF($A146="Ūdeņraža jonu koncentrācija",VLOOKUP(Dati!$A146,Normas!$A:$D,3,FALSE),VLOOKUP(Dati!$A146,Normas!$A:$D,3,FALSE)*0.3)),"")</f>
      </c>
    </row>
    <row r="147" spans="2:9" x14ac:dyDescent="0.2">
      <c r="B147">
        <f>IF(ISBLANK(A147),"",VLOOKUP(A147,Normas!A:D,4,FALSE))</f>
      </c>
      <c r="E147" s="2">
        <f>IF(ISBLANK(D147),"",INT(YEARFRAC(D147,'Vispārīga informācija'!$B$2)))</f>
      </c>
      <c r="F147" s="2">
        <f>IFERROR(IF(ISBLANK($A147),"",IF($A147="Ūdeņraža jonu koncentrācija",VLOOKUP(Dati!$A147,Normas!$A:$D,2,FALSE),VLOOKUP(Dati!$A147,Normas!$A:$D,2,FALSE)*0.6)),"")</f>
      </c>
      <c r="G147" s="2">
        <f>IFERROR(IF(ISBLANK($A147),"",IF($A147="Ūdeņraža jonu koncentrācija",VLOOKUP(Dati!$A147,Normas!$A:$D,3,FALSE),VLOOKUP(Dati!$A147,Normas!$A:$D,3,FALSE)*0.6)),"")</f>
      </c>
      <c r="H147" s="2">
        <f>IFERROR(IF(ISBLANK($A147),"",IF($A147="Ūdeņraža jonu koncentrācija",VLOOKUP(Dati!$A147,Normas!$A:$D,2,FALSE),VLOOKUP(Dati!$A147,Normas!$A:$D,2,FALSE)*0.3)),"")</f>
      </c>
      <c r="I147" s="2">
        <f>IFERROR(IF(ISBLANK($A147),"",IF($A147="Ūdeņraža jonu koncentrācija",VLOOKUP(Dati!$A147,Normas!$A:$D,3,FALSE),VLOOKUP(Dati!$A147,Normas!$A:$D,3,FALSE)*0.3)),"")</f>
      </c>
    </row>
    <row r="148" spans="2:9" x14ac:dyDescent="0.2">
      <c r="B148">
        <f>IF(ISBLANK(A148),"",VLOOKUP(A148,Normas!A:D,4,FALSE))</f>
      </c>
      <c r="E148" s="2">
        <f>IF(ISBLANK(D148),"",INT(YEARFRAC(D148,'Vispārīga informācija'!$B$2)))</f>
      </c>
      <c r="F148" s="2">
        <f>IFERROR(IF(ISBLANK($A148),"",IF($A148="Ūdeņraža jonu koncentrācija",VLOOKUP(Dati!$A148,Normas!$A:$D,2,FALSE),VLOOKUP(Dati!$A148,Normas!$A:$D,2,FALSE)*0.6)),"")</f>
      </c>
      <c r="G148" s="2">
        <f>IFERROR(IF(ISBLANK($A148),"",IF($A148="Ūdeņraža jonu koncentrācija",VLOOKUP(Dati!$A148,Normas!$A:$D,3,FALSE),VLOOKUP(Dati!$A148,Normas!$A:$D,3,FALSE)*0.6)),"")</f>
      </c>
      <c r="H148" s="2">
        <f>IFERROR(IF(ISBLANK($A148),"",IF($A148="Ūdeņraža jonu koncentrācija",VLOOKUP(Dati!$A148,Normas!$A:$D,2,FALSE),VLOOKUP(Dati!$A148,Normas!$A:$D,2,FALSE)*0.3)),"")</f>
      </c>
      <c r="I148" s="2">
        <f>IFERROR(IF(ISBLANK($A148),"",IF($A148="Ūdeņraža jonu koncentrācija",VLOOKUP(Dati!$A148,Normas!$A:$D,3,FALSE),VLOOKUP(Dati!$A148,Normas!$A:$D,3,FALSE)*0.3)),"")</f>
      </c>
    </row>
    <row r="149" spans="2:9" x14ac:dyDescent="0.2">
      <c r="B149">
        <f>IF(ISBLANK(A149),"",VLOOKUP(A149,Normas!A:D,4,FALSE))</f>
      </c>
      <c r="E149" s="2">
        <f>IF(ISBLANK(D149),"",INT(YEARFRAC(D149,'Vispārīga informācija'!$B$2)))</f>
      </c>
      <c r="F149" s="2">
        <f>IFERROR(IF(ISBLANK($A149),"",IF($A149="Ūdeņraža jonu koncentrācija",VLOOKUP(Dati!$A149,Normas!$A:$D,2,FALSE),VLOOKUP(Dati!$A149,Normas!$A:$D,2,FALSE)*0.6)),"")</f>
      </c>
      <c r="G149" s="2">
        <f>IFERROR(IF(ISBLANK($A149),"",IF($A149="Ūdeņraža jonu koncentrācija",VLOOKUP(Dati!$A149,Normas!$A:$D,3,FALSE),VLOOKUP(Dati!$A149,Normas!$A:$D,3,FALSE)*0.6)),"")</f>
      </c>
      <c r="H149" s="2">
        <f>IFERROR(IF(ISBLANK($A149),"",IF($A149="Ūdeņraža jonu koncentrācija",VLOOKUP(Dati!$A149,Normas!$A:$D,2,FALSE),VLOOKUP(Dati!$A149,Normas!$A:$D,2,FALSE)*0.3)),"")</f>
      </c>
      <c r="I149" s="2">
        <f>IFERROR(IF(ISBLANK($A149),"",IF($A149="Ūdeņraža jonu koncentrācija",VLOOKUP(Dati!$A149,Normas!$A:$D,3,FALSE),VLOOKUP(Dati!$A149,Normas!$A:$D,3,FALSE)*0.3)),"")</f>
      </c>
    </row>
    <row r="150" spans="2:9" x14ac:dyDescent="0.2">
      <c r="B150">
        <f>IF(ISBLANK(A150),"",VLOOKUP(A150,Normas!A:D,4,FALSE))</f>
      </c>
      <c r="E150" s="2">
        <f>IF(ISBLANK(D150),"",INT(YEARFRAC(D150,'Vispārīga informācija'!$B$2)))</f>
      </c>
      <c r="F150" s="2">
        <f>IFERROR(IF(ISBLANK($A150),"",IF($A150="Ūdeņraža jonu koncentrācija",VLOOKUP(Dati!$A150,Normas!$A:$D,2,FALSE),VLOOKUP(Dati!$A150,Normas!$A:$D,2,FALSE)*0.6)),"")</f>
      </c>
      <c r="G150" s="2">
        <f>IFERROR(IF(ISBLANK($A150),"",IF($A150="Ūdeņraža jonu koncentrācija",VLOOKUP(Dati!$A150,Normas!$A:$D,3,FALSE),VLOOKUP(Dati!$A150,Normas!$A:$D,3,FALSE)*0.6)),"")</f>
      </c>
      <c r="H150" s="2">
        <f>IFERROR(IF(ISBLANK($A150),"",IF($A150="Ūdeņraža jonu koncentrācija",VLOOKUP(Dati!$A150,Normas!$A:$D,2,FALSE),VLOOKUP(Dati!$A150,Normas!$A:$D,2,FALSE)*0.3)),"")</f>
      </c>
      <c r="I150" s="2">
        <f>IFERROR(IF(ISBLANK($A150),"",IF($A150="Ūdeņraža jonu koncentrācija",VLOOKUP(Dati!$A150,Normas!$A:$D,3,FALSE),VLOOKUP(Dati!$A150,Normas!$A:$D,3,FALSE)*0.3)),"")</f>
      </c>
    </row>
    <row r="151" spans="2:9" x14ac:dyDescent="0.2">
      <c r="B151">
        <f>IF(ISBLANK(A151),"",VLOOKUP(A151,Normas!A:D,4,FALSE))</f>
      </c>
      <c r="E151" s="2">
        <f>IF(ISBLANK(D151),"",INT(YEARFRAC(D151,'Vispārīga informācija'!$B$2)))</f>
      </c>
      <c r="F151" s="2">
        <f>IFERROR(IF(ISBLANK($A151),"",IF($A151="Ūdeņraža jonu koncentrācija",VLOOKUP(Dati!$A151,Normas!$A:$D,2,FALSE),VLOOKUP(Dati!$A151,Normas!$A:$D,2,FALSE)*0.6)),"")</f>
      </c>
      <c r="G151" s="2">
        <f>IFERROR(IF(ISBLANK($A151),"",IF($A151="Ūdeņraža jonu koncentrācija",VLOOKUP(Dati!$A151,Normas!$A:$D,3,FALSE),VLOOKUP(Dati!$A151,Normas!$A:$D,3,FALSE)*0.6)),"")</f>
      </c>
      <c r="H151" s="2">
        <f>IFERROR(IF(ISBLANK($A151),"",IF($A151="Ūdeņraža jonu koncentrācija",VLOOKUP(Dati!$A151,Normas!$A:$D,2,FALSE),VLOOKUP(Dati!$A151,Normas!$A:$D,2,FALSE)*0.3)),"")</f>
      </c>
      <c r="I151" s="2">
        <f>IFERROR(IF(ISBLANK($A151),"",IF($A151="Ūdeņraža jonu koncentrācija",VLOOKUP(Dati!$A151,Normas!$A:$D,3,FALSE),VLOOKUP(Dati!$A151,Normas!$A:$D,3,FALSE)*0.3)),"")</f>
      </c>
    </row>
    <row r="152" spans="2:9" x14ac:dyDescent="0.2">
      <c r="B152">
        <f>IF(ISBLANK(A152),"",VLOOKUP(A152,Normas!A:D,4,FALSE))</f>
      </c>
      <c r="E152" s="2">
        <f>IF(ISBLANK(D152),"",INT(YEARFRAC(D152,'Vispārīga informācija'!$B$2)))</f>
      </c>
      <c r="F152" s="2">
        <f>IFERROR(IF(ISBLANK($A152),"",IF($A152="Ūdeņraža jonu koncentrācija",VLOOKUP(Dati!$A152,Normas!$A:$D,2,FALSE),VLOOKUP(Dati!$A152,Normas!$A:$D,2,FALSE)*0.6)),"")</f>
      </c>
      <c r="G152" s="2">
        <f>IFERROR(IF(ISBLANK($A152),"",IF($A152="Ūdeņraža jonu koncentrācija",VLOOKUP(Dati!$A152,Normas!$A:$D,3,FALSE),VLOOKUP(Dati!$A152,Normas!$A:$D,3,FALSE)*0.6)),"")</f>
      </c>
      <c r="H152" s="2">
        <f>IFERROR(IF(ISBLANK($A152),"",IF($A152="Ūdeņraža jonu koncentrācija",VLOOKUP(Dati!$A152,Normas!$A:$D,2,FALSE),VLOOKUP(Dati!$A152,Normas!$A:$D,2,FALSE)*0.3)),"")</f>
      </c>
      <c r="I152" s="2">
        <f>IFERROR(IF(ISBLANK($A152),"",IF($A152="Ūdeņraža jonu koncentrācija",VLOOKUP(Dati!$A152,Normas!$A:$D,3,FALSE),VLOOKUP(Dati!$A152,Normas!$A:$D,3,FALSE)*0.3)),"")</f>
      </c>
    </row>
    <row r="153" spans="2:9" x14ac:dyDescent="0.2">
      <c r="B153">
        <f>IF(ISBLANK(A153),"",VLOOKUP(A153,Normas!A:D,4,FALSE))</f>
      </c>
      <c r="E153" s="2">
        <f>IF(ISBLANK(D153),"",INT(YEARFRAC(D153,'Vispārīga informācija'!$B$2)))</f>
      </c>
      <c r="F153" s="2">
        <f>IFERROR(IF(ISBLANK($A153),"",IF($A153="Ūdeņraža jonu koncentrācija",VLOOKUP(Dati!$A153,Normas!$A:$D,2,FALSE),VLOOKUP(Dati!$A153,Normas!$A:$D,2,FALSE)*0.6)),"")</f>
      </c>
      <c r="G153" s="2">
        <f>IFERROR(IF(ISBLANK($A153),"",IF($A153="Ūdeņraža jonu koncentrācija",VLOOKUP(Dati!$A153,Normas!$A:$D,3,FALSE),VLOOKUP(Dati!$A153,Normas!$A:$D,3,FALSE)*0.6)),"")</f>
      </c>
      <c r="H153" s="2">
        <f>IFERROR(IF(ISBLANK($A153),"",IF($A153="Ūdeņraža jonu koncentrācija",VLOOKUP(Dati!$A153,Normas!$A:$D,2,FALSE),VLOOKUP(Dati!$A153,Normas!$A:$D,2,FALSE)*0.3)),"")</f>
      </c>
      <c r="I153" s="2">
        <f>IFERROR(IF(ISBLANK($A153),"",IF($A153="Ūdeņraža jonu koncentrācija",VLOOKUP(Dati!$A153,Normas!$A:$D,3,FALSE),VLOOKUP(Dati!$A153,Normas!$A:$D,3,FALSE)*0.3)),"")</f>
      </c>
    </row>
    <row r="154" spans="2:9" x14ac:dyDescent="0.2">
      <c r="B154">
        <f>IF(ISBLANK(A154),"",VLOOKUP(A154,Normas!A:D,4,FALSE))</f>
      </c>
      <c r="E154" s="2">
        <f>IF(ISBLANK(D154),"",INT(YEARFRAC(D154,'Vispārīga informācija'!$B$2)))</f>
      </c>
      <c r="F154" s="2">
        <f>IFERROR(IF(ISBLANK($A154),"",IF($A154="Ūdeņraža jonu koncentrācija",VLOOKUP(Dati!$A154,Normas!$A:$D,2,FALSE),VLOOKUP(Dati!$A154,Normas!$A:$D,2,FALSE)*0.6)),"")</f>
      </c>
      <c r="G154" s="2">
        <f>IFERROR(IF(ISBLANK($A154),"",IF($A154="Ūdeņraža jonu koncentrācija",VLOOKUP(Dati!$A154,Normas!$A:$D,3,FALSE),VLOOKUP(Dati!$A154,Normas!$A:$D,3,FALSE)*0.6)),"")</f>
      </c>
      <c r="H154" s="2">
        <f>IFERROR(IF(ISBLANK($A154),"",IF($A154="Ūdeņraža jonu koncentrācija",VLOOKUP(Dati!$A154,Normas!$A:$D,2,FALSE),VLOOKUP(Dati!$A154,Normas!$A:$D,2,FALSE)*0.3)),"")</f>
      </c>
      <c r="I154" s="2">
        <f>IFERROR(IF(ISBLANK($A154),"",IF($A154="Ūdeņraža jonu koncentrācija",VLOOKUP(Dati!$A154,Normas!$A:$D,3,FALSE),VLOOKUP(Dati!$A154,Normas!$A:$D,3,FALSE)*0.3)),"")</f>
      </c>
    </row>
    <row r="155" spans="2:9" x14ac:dyDescent="0.2">
      <c r="B155">
        <f>IF(ISBLANK(A155),"",VLOOKUP(A155,Normas!A:D,4,FALSE))</f>
      </c>
      <c r="E155" s="2">
        <f>IF(ISBLANK(D155),"",INT(YEARFRAC(D155,'Vispārīga informācija'!$B$2)))</f>
      </c>
      <c r="F155" s="2">
        <f>IFERROR(IF(ISBLANK($A155),"",IF($A155="Ūdeņraža jonu koncentrācija",VLOOKUP(Dati!$A155,Normas!$A:$D,2,FALSE),VLOOKUP(Dati!$A155,Normas!$A:$D,2,FALSE)*0.6)),"")</f>
      </c>
      <c r="G155" s="2">
        <f>IFERROR(IF(ISBLANK($A155),"",IF($A155="Ūdeņraža jonu koncentrācija",VLOOKUP(Dati!$A155,Normas!$A:$D,3,FALSE),VLOOKUP(Dati!$A155,Normas!$A:$D,3,FALSE)*0.6)),"")</f>
      </c>
      <c r="H155" s="2">
        <f>IFERROR(IF(ISBLANK($A155),"",IF($A155="Ūdeņraža jonu koncentrācija",VLOOKUP(Dati!$A155,Normas!$A:$D,2,FALSE),VLOOKUP(Dati!$A155,Normas!$A:$D,2,FALSE)*0.3)),"")</f>
      </c>
      <c r="I155" s="2">
        <f>IFERROR(IF(ISBLANK($A155),"",IF($A155="Ūdeņraža jonu koncentrācija",VLOOKUP(Dati!$A155,Normas!$A:$D,3,FALSE),VLOOKUP(Dati!$A155,Normas!$A:$D,3,FALSE)*0.3)),"")</f>
      </c>
    </row>
    <row r="156" spans="2:9" x14ac:dyDescent="0.2">
      <c r="B156">
        <f>IF(ISBLANK(A156),"",VLOOKUP(A156,Normas!A:D,4,FALSE))</f>
      </c>
      <c r="E156" s="2">
        <f>IF(ISBLANK(D156),"",INT(YEARFRAC(D156,'Vispārīga informācija'!$B$2)))</f>
      </c>
      <c r="F156" s="2">
        <f>IFERROR(IF(ISBLANK($A156),"",IF($A156="Ūdeņraža jonu koncentrācija",VLOOKUP(Dati!$A156,Normas!$A:$D,2,FALSE),VLOOKUP(Dati!$A156,Normas!$A:$D,2,FALSE)*0.6)),"")</f>
      </c>
      <c r="G156" s="2">
        <f>IFERROR(IF(ISBLANK($A156),"",IF($A156="Ūdeņraža jonu koncentrācija",VLOOKUP(Dati!$A156,Normas!$A:$D,3,FALSE),VLOOKUP(Dati!$A156,Normas!$A:$D,3,FALSE)*0.6)),"")</f>
      </c>
      <c r="H156" s="2">
        <f>IFERROR(IF(ISBLANK($A156),"",IF($A156="Ūdeņraža jonu koncentrācija",VLOOKUP(Dati!$A156,Normas!$A:$D,2,FALSE),VLOOKUP(Dati!$A156,Normas!$A:$D,2,FALSE)*0.3)),"")</f>
      </c>
      <c r="I156" s="2">
        <f>IFERROR(IF(ISBLANK($A156),"",IF($A156="Ūdeņraža jonu koncentrācija",VLOOKUP(Dati!$A156,Normas!$A:$D,3,FALSE),VLOOKUP(Dati!$A156,Normas!$A:$D,3,FALSE)*0.3)),"")</f>
      </c>
    </row>
    <row r="157" spans="2:9" x14ac:dyDescent="0.2">
      <c r="B157">
        <f>IF(ISBLANK(A157),"",VLOOKUP(A157,Normas!A:D,4,FALSE))</f>
      </c>
      <c r="E157" s="2">
        <f>IF(ISBLANK(D157),"",INT(YEARFRAC(D157,'Vispārīga informācija'!$B$2)))</f>
      </c>
      <c r="F157" s="2">
        <f>IFERROR(IF(ISBLANK($A157),"",IF($A157="Ūdeņraža jonu koncentrācija",VLOOKUP(Dati!$A157,Normas!$A:$D,2,FALSE),VLOOKUP(Dati!$A157,Normas!$A:$D,2,FALSE)*0.6)),"")</f>
      </c>
      <c r="G157" s="2">
        <f>IFERROR(IF(ISBLANK($A157),"",IF($A157="Ūdeņraža jonu koncentrācija",VLOOKUP(Dati!$A157,Normas!$A:$D,3,FALSE),VLOOKUP(Dati!$A157,Normas!$A:$D,3,FALSE)*0.6)),"")</f>
      </c>
      <c r="H157" s="2">
        <f>IFERROR(IF(ISBLANK($A157),"",IF($A157="Ūdeņraža jonu koncentrācija",VLOOKUP(Dati!$A157,Normas!$A:$D,2,FALSE),VLOOKUP(Dati!$A157,Normas!$A:$D,2,FALSE)*0.3)),"")</f>
      </c>
      <c r="I157" s="2">
        <f>IFERROR(IF(ISBLANK($A157),"",IF($A157="Ūdeņraža jonu koncentrācija",VLOOKUP(Dati!$A157,Normas!$A:$D,3,FALSE),VLOOKUP(Dati!$A157,Normas!$A:$D,3,FALSE)*0.3)),"")</f>
      </c>
    </row>
    <row r="158" spans="2:9" x14ac:dyDescent="0.2">
      <c r="B158">
        <f>IF(ISBLANK(A158),"",VLOOKUP(A158,Normas!A:D,4,FALSE))</f>
      </c>
      <c r="E158" s="2">
        <f>IF(ISBLANK(D158),"",INT(YEARFRAC(D158,'Vispārīga informācija'!$B$2)))</f>
      </c>
      <c r="F158" s="2">
        <f>IFERROR(IF(ISBLANK($A158),"",IF($A158="Ūdeņraža jonu koncentrācija",VLOOKUP(Dati!$A158,Normas!$A:$D,2,FALSE),VLOOKUP(Dati!$A158,Normas!$A:$D,2,FALSE)*0.6)),"")</f>
      </c>
      <c r="G158" s="2">
        <f>IFERROR(IF(ISBLANK($A158),"",IF($A158="Ūdeņraža jonu koncentrācija",VLOOKUP(Dati!$A158,Normas!$A:$D,3,FALSE),VLOOKUP(Dati!$A158,Normas!$A:$D,3,FALSE)*0.6)),"")</f>
      </c>
      <c r="H158" s="2">
        <f>IFERROR(IF(ISBLANK($A158),"",IF($A158="Ūdeņraža jonu koncentrācija",VLOOKUP(Dati!$A158,Normas!$A:$D,2,FALSE),VLOOKUP(Dati!$A158,Normas!$A:$D,2,FALSE)*0.3)),"")</f>
      </c>
      <c r="I158" s="2">
        <f>IFERROR(IF(ISBLANK($A158),"",IF($A158="Ūdeņraža jonu koncentrācija",VLOOKUP(Dati!$A158,Normas!$A:$D,3,FALSE),VLOOKUP(Dati!$A158,Normas!$A:$D,3,FALSE)*0.3)),"")</f>
      </c>
    </row>
    <row r="159" spans="2:9" x14ac:dyDescent="0.2">
      <c r="B159">
        <f>IF(ISBLANK(A159),"",VLOOKUP(A159,Normas!A:D,4,FALSE))</f>
      </c>
      <c r="E159" s="2">
        <f>IF(ISBLANK(D159),"",INT(YEARFRAC(D159,'Vispārīga informācija'!$B$2)))</f>
      </c>
      <c r="F159" s="2">
        <f>IFERROR(IF(ISBLANK($A159),"",IF($A159="Ūdeņraža jonu koncentrācija",VLOOKUP(Dati!$A159,Normas!$A:$D,2,FALSE),VLOOKUP(Dati!$A159,Normas!$A:$D,2,FALSE)*0.6)),"")</f>
      </c>
      <c r="G159" s="2">
        <f>IFERROR(IF(ISBLANK($A159),"",IF($A159="Ūdeņraža jonu koncentrācija",VLOOKUP(Dati!$A159,Normas!$A:$D,3,FALSE),VLOOKUP(Dati!$A159,Normas!$A:$D,3,FALSE)*0.6)),"")</f>
      </c>
      <c r="H159" s="2">
        <f>IFERROR(IF(ISBLANK($A159),"",IF($A159="Ūdeņraža jonu koncentrācija",VLOOKUP(Dati!$A159,Normas!$A:$D,2,FALSE),VLOOKUP(Dati!$A159,Normas!$A:$D,2,FALSE)*0.3)),"")</f>
      </c>
      <c r="I159" s="2">
        <f>IFERROR(IF(ISBLANK($A159),"",IF($A159="Ūdeņraža jonu koncentrācija",VLOOKUP(Dati!$A159,Normas!$A:$D,3,FALSE),VLOOKUP(Dati!$A159,Normas!$A:$D,3,FALSE)*0.3)),"")</f>
      </c>
    </row>
    <row r="160" spans="2:9" x14ac:dyDescent="0.2">
      <c r="B160">
        <f>IF(ISBLANK(A160),"",VLOOKUP(A160,Normas!A:D,4,FALSE))</f>
      </c>
      <c r="E160" s="2">
        <f>IF(ISBLANK(D160),"",INT(YEARFRAC(D160,'Vispārīga informācija'!$B$2)))</f>
      </c>
      <c r="F160" s="2">
        <f>IFERROR(IF(ISBLANK($A160),"",IF($A160="Ūdeņraža jonu koncentrācija",VLOOKUP(Dati!$A160,Normas!$A:$D,2,FALSE),VLOOKUP(Dati!$A160,Normas!$A:$D,2,FALSE)*0.6)),"")</f>
      </c>
      <c r="G160" s="2">
        <f>IFERROR(IF(ISBLANK($A160),"",IF($A160="Ūdeņraža jonu koncentrācija",VLOOKUP(Dati!$A160,Normas!$A:$D,3,FALSE),VLOOKUP(Dati!$A160,Normas!$A:$D,3,FALSE)*0.6)),"")</f>
      </c>
      <c r="H160" s="2">
        <f>IFERROR(IF(ISBLANK($A160),"",IF($A160="Ūdeņraža jonu koncentrācija",VLOOKUP(Dati!$A160,Normas!$A:$D,2,FALSE),VLOOKUP(Dati!$A160,Normas!$A:$D,2,FALSE)*0.3)),"")</f>
      </c>
      <c r="I160" s="2">
        <f>IFERROR(IF(ISBLANK($A160),"",IF($A160="Ūdeņraža jonu koncentrācija",VLOOKUP(Dati!$A160,Normas!$A:$D,3,FALSE),VLOOKUP(Dati!$A160,Normas!$A:$D,3,FALSE)*0.3)),"")</f>
      </c>
    </row>
    <row r="161" spans="2:9" x14ac:dyDescent="0.2">
      <c r="B161">
        <f>IF(ISBLANK(A161),"",VLOOKUP(A161,Normas!A:D,4,FALSE))</f>
      </c>
      <c r="E161" s="2">
        <f>IF(ISBLANK(D161),"",INT(YEARFRAC(D161,'Vispārīga informācija'!$B$2)))</f>
      </c>
      <c r="F161" s="2">
        <f>IFERROR(IF(ISBLANK($A161),"",IF($A161="Ūdeņraža jonu koncentrācija",VLOOKUP(Dati!$A161,Normas!$A:$D,2,FALSE),VLOOKUP(Dati!$A161,Normas!$A:$D,2,FALSE)*0.6)),"")</f>
      </c>
      <c r="G161" s="2">
        <f>IFERROR(IF(ISBLANK($A161),"",IF($A161="Ūdeņraža jonu koncentrācija",VLOOKUP(Dati!$A161,Normas!$A:$D,3,FALSE),VLOOKUP(Dati!$A161,Normas!$A:$D,3,FALSE)*0.6)),"")</f>
      </c>
      <c r="H161" s="2">
        <f>IFERROR(IF(ISBLANK($A161),"",IF($A161="Ūdeņraža jonu koncentrācija",VLOOKUP(Dati!$A161,Normas!$A:$D,2,FALSE),VLOOKUP(Dati!$A161,Normas!$A:$D,2,FALSE)*0.3)),"")</f>
      </c>
      <c r="I161" s="2">
        <f>IFERROR(IF(ISBLANK($A161),"",IF($A161="Ūdeņraža jonu koncentrācija",VLOOKUP(Dati!$A161,Normas!$A:$D,3,FALSE),VLOOKUP(Dati!$A161,Normas!$A:$D,3,FALSE)*0.3)),"")</f>
      </c>
    </row>
    <row r="162" spans="2:9" x14ac:dyDescent="0.2">
      <c r="B162">
        <f>IF(ISBLANK(A162),"",VLOOKUP(A162,Normas!A:D,4,FALSE))</f>
      </c>
      <c r="E162" s="2">
        <f>IF(ISBLANK(D162),"",INT(YEARFRAC(D162,'Vispārīga informācija'!$B$2)))</f>
      </c>
      <c r="F162" s="2">
        <f>IFERROR(IF(ISBLANK($A162),"",IF($A162="Ūdeņraža jonu koncentrācija",VLOOKUP(Dati!$A162,Normas!$A:$D,2,FALSE),VLOOKUP(Dati!$A162,Normas!$A:$D,2,FALSE)*0.6)),"")</f>
      </c>
      <c r="G162" s="2">
        <f>IFERROR(IF(ISBLANK($A162),"",IF($A162="Ūdeņraža jonu koncentrācija",VLOOKUP(Dati!$A162,Normas!$A:$D,3,FALSE),VLOOKUP(Dati!$A162,Normas!$A:$D,3,FALSE)*0.6)),"")</f>
      </c>
      <c r="H162" s="2">
        <f>IFERROR(IF(ISBLANK($A162),"",IF($A162="Ūdeņraža jonu koncentrācija",VLOOKUP(Dati!$A162,Normas!$A:$D,2,FALSE),VLOOKUP(Dati!$A162,Normas!$A:$D,2,FALSE)*0.3)),"")</f>
      </c>
      <c r="I162" s="2">
        <f>IFERROR(IF(ISBLANK($A162),"",IF($A162="Ūdeņraža jonu koncentrācija",VLOOKUP(Dati!$A162,Normas!$A:$D,3,FALSE),VLOOKUP(Dati!$A162,Normas!$A:$D,3,FALSE)*0.3)),"")</f>
      </c>
    </row>
    <row r="163" spans="2:9" x14ac:dyDescent="0.2">
      <c r="B163">
        <f>IF(ISBLANK(A163),"",VLOOKUP(A163,Normas!A:D,4,FALSE))</f>
      </c>
      <c r="E163" s="2">
        <f>IF(ISBLANK(D163),"",INT(YEARFRAC(D163,'Vispārīga informācija'!$B$2)))</f>
      </c>
      <c r="F163" s="2">
        <f>IFERROR(IF(ISBLANK($A163),"",IF($A163="Ūdeņraža jonu koncentrācija",VLOOKUP(Dati!$A163,Normas!$A:$D,2,FALSE),VLOOKUP(Dati!$A163,Normas!$A:$D,2,FALSE)*0.6)),"")</f>
      </c>
      <c r="G163" s="2">
        <f>IFERROR(IF(ISBLANK($A163),"",IF($A163="Ūdeņraža jonu koncentrācija",VLOOKUP(Dati!$A163,Normas!$A:$D,3,FALSE),VLOOKUP(Dati!$A163,Normas!$A:$D,3,FALSE)*0.6)),"")</f>
      </c>
      <c r="H163" s="2">
        <f>IFERROR(IF(ISBLANK($A163),"",IF($A163="Ūdeņraža jonu koncentrācija",VLOOKUP(Dati!$A163,Normas!$A:$D,2,FALSE),VLOOKUP(Dati!$A163,Normas!$A:$D,2,FALSE)*0.3)),"")</f>
      </c>
      <c r="I163" s="2">
        <f>IFERROR(IF(ISBLANK($A163),"",IF($A163="Ūdeņraža jonu koncentrācija",VLOOKUP(Dati!$A163,Normas!$A:$D,3,FALSE),VLOOKUP(Dati!$A163,Normas!$A:$D,3,FALSE)*0.3)),"")</f>
      </c>
    </row>
    <row r="164" spans="2:9" x14ac:dyDescent="0.2">
      <c r="B164">
        <f>IF(ISBLANK(A164),"",VLOOKUP(A164,Normas!A:D,4,FALSE))</f>
      </c>
      <c r="E164" s="2">
        <f>IF(ISBLANK(D164),"",INT(YEARFRAC(D164,'Vispārīga informācija'!$B$2)))</f>
      </c>
      <c r="F164" s="2">
        <f>IFERROR(IF(ISBLANK($A164),"",IF($A164="Ūdeņraža jonu koncentrācija",VLOOKUP(Dati!$A164,Normas!$A:$D,2,FALSE),VLOOKUP(Dati!$A164,Normas!$A:$D,2,FALSE)*0.6)),"")</f>
      </c>
      <c r="G164" s="2">
        <f>IFERROR(IF(ISBLANK($A164),"",IF($A164="Ūdeņraža jonu koncentrācija",VLOOKUP(Dati!$A164,Normas!$A:$D,3,FALSE),VLOOKUP(Dati!$A164,Normas!$A:$D,3,FALSE)*0.6)),"")</f>
      </c>
      <c r="H164" s="2">
        <f>IFERROR(IF(ISBLANK($A164),"",IF($A164="Ūdeņraža jonu koncentrācija",VLOOKUP(Dati!$A164,Normas!$A:$D,2,FALSE),VLOOKUP(Dati!$A164,Normas!$A:$D,2,FALSE)*0.3)),"")</f>
      </c>
      <c r="I164" s="2">
        <f>IFERROR(IF(ISBLANK($A164),"",IF($A164="Ūdeņraža jonu koncentrācija",VLOOKUP(Dati!$A164,Normas!$A:$D,3,FALSE),VLOOKUP(Dati!$A164,Normas!$A:$D,3,FALSE)*0.3)),"")</f>
      </c>
    </row>
    <row r="165" spans="2:9" x14ac:dyDescent="0.2">
      <c r="B165">
        <f>IF(ISBLANK(A165),"",VLOOKUP(A165,Normas!A:D,4,FALSE))</f>
      </c>
      <c r="E165" s="2">
        <f>IF(ISBLANK(D165),"",INT(YEARFRAC(D165,'Vispārīga informācija'!$B$2)))</f>
      </c>
      <c r="F165" s="2">
        <f>IFERROR(IF(ISBLANK($A165),"",IF($A165="Ūdeņraža jonu koncentrācija",VLOOKUP(Dati!$A165,Normas!$A:$D,2,FALSE),VLOOKUP(Dati!$A165,Normas!$A:$D,2,FALSE)*0.6)),"")</f>
      </c>
      <c r="G165" s="2">
        <f>IFERROR(IF(ISBLANK($A165),"",IF($A165="Ūdeņraža jonu koncentrācija",VLOOKUP(Dati!$A165,Normas!$A:$D,3,FALSE),VLOOKUP(Dati!$A165,Normas!$A:$D,3,FALSE)*0.6)),"")</f>
      </c>
      <c r="H165" s="2">
        <f>IFERROR(IF(ISBLANK($A165),"",IF($A165="Ūdeņraža jonu koncentrācija",VLOOKUP(Dati!$A165,Normas!$A:$D,2,FALSE),VLOOKUP(Dati!$A165,Normas!$A:$D,2,FALSE)*0.3)),"")</f>
      </c>
      <c r="I165" s="2">
        <f>IFERROR(IF(ISBLANK($A165),"",IF($A165="Ūdeņraža jonu koncentrācija",VLOOKUP(Dati!$A165,Normas!$A:$D,3,FALSE),VLOOKUP(Dati!$A165,Normas!$A:$D,3,FALSE)*0.3)),"")</f>
      </c>
    </row>
    <row r="166" spans="2:9" x14ac:dyDescent="0.2">
      <c r="B166">
        <f>IF(ISBLANK(A166),"",VLOOKUP(A166,Normas!A:D,4,FALSE))</f>
      </c>
      <c r="E166" s="2">
        <f>IF(ISBLANK(D166),"",INT(YEARFRAC(D166,'Vispārīga informācija'!$B$2)))</f>
      </c>
      <c r="F166" s="2">
        <f>IFERROR(IF(ISBLANK($A166),"",IF($A166="Ūdeņraža jonu koncentrācija",VLOOKUP(Dati!$A166,Normas!$A:$D,2,FALSE),VLOOKUP(Dati!$A166,Normas!$A:$D,2,FALSE)*0.6)),"")</f>
      </c>
      <c r="G166" s="2">
        <f>IFERROR(IF(ISBLANK($A166),"",IF($A166="Ūdeņraža jonu koncentrācija",VLOOKUP(Dati!$A166,Normas!$A:$D,3,FALSE),VLOOKUP(Dati!$A166,Normas!$A:$D,3,FALSE)*0.6)),"")</f>
      </c>
      <c r="H166" s="2">
        <f>IFERROR(IF(ISBLANK($A166),"",IF($A166="Ūdeņraža jonu koncentrācija",VLOOKUP(Dati!$A166,Normas!$A:$D,2,FALSE),VLOOKUP(Dati!$A166,Normas!$A:$D,2,FALSE)*0.3)),"")</f>
      </c>
      <c r="I166" s="2">
        <f>IFERROR(IF(ISBLANK($A166),"",IF($A166="Ūdeņraža jonu koncentrācija",VLOOKUP(Dati!$A166,Normas!$A:$D,3,FALSE),VLOOKUP(Dati!$A166,Normas!$A:$D,3,FALSE)*0.3)),"")</f>
      </c>
    </row>
    <row r="167" spans="2:9" x14ac:dyDescent="0.2">
      <c r="B167">
        <f>IF(ISBLANK(A167),"",VLOOKUP(A167,Normas!A:D,4,FALSE))</f>
      </c>
      <c r="E167" s="2">
        <f>IF(ISBLANK(D167),"",INT(YEARFRAC(D167,'Vispārīga informācija'!$B$2)))</f>
      </c>
      <c r="F167" s="2">
        <f>IFERROR(IF(ISBLANK($A167),"",IF($A167="Ūdeņraža jonu koncentrācija",VLOOKUP(Dati!$A167,Normas!$A:$D,2,FALSE),VLOOKUP(Dati!$A167,Normas!$A:$D,2,FALSE)*0.6)),"")</f>
      </c>
      <c r="G167" s="2">
        <f>IFERROR(IF(ISBLANK($A167),"",IF($A167="Ūdeņraža jonu koncentrācija",VLOOKUP(Dati!$A167,Normas!$A:$D,3,FALSE),VLOOKUP(Dati!$A167,Normas!$A:$D,3,FALSE)*0.6)),"")</f>
      </c>
      <c r="H167" s="2">
        <f>IFERROR(IF(ISBLANK($A167),"",IF($A167="Ūdeņraža jonu koncentrācija",VLOOKUP(Dati!$A167,Normas!$A:$D,2,FALSE),VLOOKUP(Dati!$A167,Normas!$A:$D,2,FALSE)*0.3)),"")</f>
      </c>
      <c r="I167" s="2">
        <f>IFERROR(IF(ISBLANK($A167),"",IF($A167="Ūdeņraža jonu koncentrācija",VLOOKUP(Dati!$A167,Normas!$A:$D,3,FALSE),VLOOKUP(Dati!$A167,Normas!$A:$D,3,FALSE)*0.3)),"")</f>
      </c>
    </row>
    <row r="168" spans="2:9" x14ac:dyDescent="0.2">
      <c r="B168">
        <f>IF(ISBLANK(A168),"",VLOOKUP(A168,Normas!A:D,4,FALSE))</f>
      </c>
      <c r="E168" s="2">
        <f>IF(ISBLANK(D168),"",INT(YEARFRAC(D168,'Vispārīga informācija'!$B$2)))</f>
      </c>
      <c r="F168" s="2">
        <f>IFERROR(IF(ISBLANK($A168),"",IF($A168="Ūdeņraža jonu koncentrācija",VLOOKUP(Dati!$A168,Normas!$A:$D,2,FALSE),VLOOKUP(Dati!$A168,Normas!$A:$D,2,FALSE)*0.6)),"")</f>
      </c>
      <c r="G168" s="2">
        <f>IFERROR(IF(ISBLANK($A168),"",IF($A168="Ūdeņraža jonu koncentrācija",VLOOKUP(Dati!$A168,Normas!$A:$D,3,FALSE),VLOOKUP(Dati!$A168,Normas!$A:$D,3,FALSE)*0.6)),"")</f>
      </c>
      <c r="H168" s="2">
        <f>IFERROR(IF(ISBLANK($A168),"",IF($A168="Ūdeņraža jonu koncentrācija",VLOOKUP(Dati!$A168,Normas!$A:$D,2,FALSE),VLOOKUP(Dati!$A168,Normas!$A:$D,2,FALSE)*0.3)),"")</f>
      </c>
      <c r="I168" s="2">
        <f>IFERROR(IF(ISBLANK($A168),"",IF($A168="Ūdeņraža jonu koncentrācija",VLOOKUP(Dati!$A168,Normas!$A:$D,3,FALSE),VLOOKUP(Dati!$A168,Normas!$A:$D,3,FALSE)*0.3)),"")</f>
      </c>
    </row>
    <row r="169" spans="2:9" x14ac:dyDescent="0.2">
      <c r="B169">
        <f>IF(ISBLANK(A169),"",VLOOKUP(A169,Normas!A:D,4,FALSE))</f>
      </c>
      <c r="E169" s="2">
        <f>IF(ISBLANK(D169),"",INT(YEARFRAC(D169,'Vispārīga informācija'!$B$2)))</f>
      </c>
      <c r="F169" s="2">
        <f>IFERROR(IF(ISBLANK($A169),"",IF($A169="Ūdeņraža jonu koncentrācija",VLOOKUP(Dati!$A169,Normas!$A:$D,2,FALSE),VLOOKUP(Dati!$A169,Normas!$A:$D,2,FALSE)*0.6)),"")</f>
      </c>
      <c r="G169" s="2">
        <f>IFERROR(IF(ISBLANK($A169),"",IF($A169="Ūdeņraža jonu koncentrācija",VLOOKUP(Dati!$A169,Normas!$A:$D,3,FALSE),VLOOKUP(Dati!$A169,Normas!$A:$D,3,FALSE)*0.6)),"")</f>
      </c>
      <c r="H169" s="2">
        <f>IFERROR(IF(ISBLANK($A169),"",IF($A169="Ūdeņraža jonu koncentrācija",VLOOKUP(Dati!$A169,Normas!$A:$D,2,FALSE),VLOOKUP(Dati!$A169,Normas!$A:$D,2,FALSE)*0.3)),"")</f>
      </c>
      <c r="I169" s="2">
        <f>IFERROR(IF(ISBLANK($A169),"",IF($A169="Ūdeņraža jonu koncentrācija",VLOOKUP(Dati!$A169,Normas!$A:$D,3,FALSE),VLOOKUP(Dati!$A169,Normas!$A:$D,3,FALSE)*0.3)),"")</f>
      </c>
    </row>
    <row r="170" spans="2:9" x14ac:dyDescent="0.2">
      <c r="B170">
        <f>IF(ISBLANK(A170),"",VLOOKUP(A170,Normas!A:D,4,FALSE))</f>
      </c>
      <c r="E170" s="2">
        <f>IF(ISBLANK(D170),"",INT(YEARFRAC(D170,'Vispārīga informācija'!$B$2)))</f>
      </c>
      <c r="F170" s="2">
        <f>IFERROR(IF(ISBLANK($A170),"",IF($A170="Ūdeņraža jonu koncentrācija",VLOOKUP(Dati!$A170,Normas!$A:$D,2,FALSE),VLOOKUP(Dati!$A170,Normas!$A:$D,2,FALSE)*0.6)),"")</f>
      </c>
      <c r="G170" s="2">
        <f>IFERROR(IF(ISBLANK($A170),"",IF($A170="Ūdeņraža jonu koncentrācija",VLOOKUP(Dati!$A170,Normas!$A:$D,3,FALSE),VLOOKUP(Dati!$A170,Normas!$A:$D,3,FALSE)*0.6)),"")</f>
      </c>
      <c r="H170" s="2">
        <f>IFERROR(IF(ISBLANK($A170),"",IF($A170="Ūdeņraža jonu koncentrācija",VLOOKUP(Dati!$A170,Normas!$A:$D,2,FALSE),VLOOKUP(Dati!$A170,Normas!$A:$D,2,FALSE)*0.3)),"")</f>
      </c>
      <c r="I170" s="2">
        <f>IFERROR(IF(ISBLANK($A170),"",IF($A170="Ūdeņraža jonu koncentrācija",VLOOKUP(Dati!$A170,Normas!$A:$D,3,FALSE),VLOOKUP(Dati!$A170,Normas!$A:$D,3,FALSE)*0.3)),"")</f>
      </c>
    </row>
    <row r="171" spans="2:9" x14ac:dyDescent="0.2">
      <c r="B171">
        <f>IF(ISBLANK(A171),"",VLOOKUP(A171,Normas!A:D,4,FALSE))</f>
      </c>
      <c r="E171" s="2">
        <f>IF(ISBLANK(D171),"",INT(YEARFRAC(D171,'Vispārīga informācija'!$B$2)))</f>
      </c>
      <c r="F171" s="2">
        <f>IFERROR(IF(ISBLANK($A171),"",IF($A171="Ūdeņraža jonu koncentrācija",VLOOKUP(Dati!$A171,Normas!$A:$D,2,FALSE),VLOOKUP(Dati!$A171,Normas!$A:$D,2,FALSE)*0.6)),"")</f>
      </c>
      <c r="G171" s="2">
        <f>IFERROR(IF(ISBLANK($A171),"",IF($A171="Ūdeņraža jonu koncentrācija",VLOOKUP(Dati!$A171,Normas!$A:$D,3,FALSE),VLOOKUP(Dati!$A171,Normas!$A:$D,3,FALSE)*0.6)),"")</f>
      </c>
      <c r="H171" s="2">
        <f>IFERROR(IF(ISBLANK($A171),"",IF($A171="Ūdeņraža jonu koncentrācija",VLOOKUP(Dati!$A171,Normas!$A:$D,2,FALSE),VLOOKUP(Dati!$A171,Normas!$A:$D,2,FALSE)*0.3)),"")</f>
      </c>
      <c r="I171" s="2">
        <f>IFERROR(IF(ISBLANK($A171),"",IF($A171="Ūdeņraža jonu koncentrācija",VLOOKUP(Dati!$A171,Normas!$A:$D,3,FALSE),VLOOKUP(Dati!$A171,Normas!$A:$D,3,FALSE)*0.3)),"")</f>
      </c>
    </row>
    <row r="172" spans="2:9" x14ac:dyDescent="0.2">
      <c r="B172">
        <f>IF(ISBLANK(A172),"",VLOOKUP(A172,Normas!A:D,4,FALSE))</f>
      </c>
      <c r="E172" s="2">
        <f>IF(ISBLANK(D172),"",INT(YEARFRAC(D172,'Vispārīga informācija'!$B$2)))</f>
      </c>
      <c r="F172" s="2">
        <f>IFERROR(IF(ISBLANK($A172),"",IF($A172="Ūdeņraža jonu koncentrācija",VLOOKUP(Dati!$A172,Normas!$A:$D,2,FALSE),VLOOKUP(Dati!$A172,Normas!$A:$D,2,FALSE)*0.6)),"")</f>
      </c>
      <c r="G172" s="2">
        <f>IFERROR(IF(ISBLANK($A172),"",IF($A172="Ūdeņraža jonu koncentrācija",VLOOKUP(Dati!$A172,Normas!$A:$D,3,FALSE),VLOOKUP(Dati!$A172,Normas!$A:$D,3,FALSE)*0.6)),"")</f>
      </c>
      <c r="H172" s="2">
        <f>IFERROR(IF(ISBLANK($A172),"",IF($A172="Ūdeņraža jonu koncentrācija",VLOOKUP(Dati!$A172,Normas!$A:$D,2,FALSE),VLOOKUP(Dati!$A172,Normas!$A:$D,2,FALSE)*0.3)),"")</f>
      </c>
      <c r="I172" s="2">
        <f>IFERROR(IF(ISBLANK($A172),"",IF($A172="Ūdeņraža jonu koncentrācija",VLOOKUP(Dati!$A172,Normas!$A:$D,3,FALSE),VLOOKUP(Dati!$A172,Normas!$A:$D,3,FALSE)*0.3)),"")</f>
      </c>
    </row>
    <row r="173" spans="2:9" x14ac:dyDescent="0.2">
      <c r="B173">
        <f>IF(ISBLANK(A173),"",VLOOKUP(A173,Normas!A:D,4,FALSE))</f>
      </c>
      <c r="E173" s="2">
        <f>IF(ISBLANK(D173),"",INT(YEARFRAC(D173,'Vispārīga informācija'!$B$2)))</f>
      </c>
      <c r="F173" s="2">
        <f>IFERROR(IF(ISBLANK($A173),"",IF($A173="Ūdeņraža jonu koncentrācija",VLOOKUP(Dati!$A173,Normas!$A:$D,2,FALSE),VLOOKUP(Dati!$A173,Normas!$A:$D,2,FALSE)*0.6)),"")</f>
      </c>
      <c r="G173" s="2">
        <f>IFERROR(IF(ISBLANK($A173),"",IF($A173="Ūdeņraža jonu koncentrācija",VLOOKUP(Dati!$A173,Normas!$A:$D,3,FALSE),VLOOKUP(Dati!$A173,Normas!$A:$D,3,FALSE)*0.6)),"")</f>
      </c>
      <c r="H173" s="2">
        <f>IFERROR(IF(ISBLANK($A173),"",IF($A173="Ūdeņraža jonu koncentrācija",VLOOKUP(Dati!$A173,Normas!$A:$D,2,FALSE),VLOOKUP(Dati!$A173,Normas!$A:$D,2,FALSE)*0.3)),"")</f>
      </c>
      <c r="I173" s="2">
        <f>IFERROR(IF(ISBLANK($A173),"",IF($A173="Ūdeņraža jonu koncentrācija",VLOOKUP(Dati!$A173,Normas!$A:$D,3,FALSE),VLOOKUP(Dati!$A173,Normas!$A:$D,3,FALSE)*0.3)),"")</f>
      </c>
    </row>
    <row r="174" spans="2:9" x14ac:dyDescent="0.2">
      <c r="B174">
        <f>IF(ISBLANK(A174),"",VLOOKUP(A174,Normas!A:D,4,FALSE))</f>
      </c>
      <c r="E174" s="2">
        <f>IF(ISBLANK(D174),"",INT(YEARFRAC(D174,'Vispārīga informācija'!$B$2)))</f>
      </c>
      <c r="F174" s="2">
        <f>IFERROR(IF(ISBLANK($A174),"",IF($A174="Ūdeņraža jonu koncentrācija",VLOOKUP(Dati!$A174,Normas!$A:$D,2,FALSE),VLOOKUP(Dati!$A174,Normas!$A:$D,2,FALSE)*0.6)),"")</f>
      </c>
      <c r="G174" s="2">
        <f>IFERROR(IF(ISBLANK($A174),"",IF($A174="Ūdeņraža jonu koncentrācija",VLOOKUP(Dati!$A174,Normas!$A:$D,3,FALSE),VLOOKUP(Dati!$A174,Normas!$A:$D,3,FALSE)*0.6)),"")</f>
      </c>
      <c r="H174" s="2">
        <f>IFERROR(IF(ISBLANK($A174),"",IF($A174="Ūdeņraža jonu koncentrācija",VLOOKUP(Dati!$A174,Normas!$A:$D,2,FALSE),VLOOKUP(Dati!$A174,Normas!$A:$D,2,FALSE)*0.3)),"")</f>
      </c>
      <c r="I174" s="2">
        <f>IFERROR(IF(ISBLANK($A174),"",IF($A174="Ūdeņraža jonu koncentrācija",VLOOKUP(Dati!$A174,Normas!$A:$D,3,FALSE),VLOOKUP(Dati!$A174,Normas!$A:$D,3,FALSE)*0.3)),"")</f>
      </c>
    </row>
    <row r="175" spans="2:9" x14ac:dyDescent="0.2">
      <c r="B175">
        <f>IF(ISBLANK(A175),"",VLOOKUP(A175,Normas!A:D,4,FALSE))</f>
      </c>
      <c r="E175" s="2">
        <f>IF(ISBLANK(D175),"",INT(YEARFRAC(D175,'Vispārīga informācija'!$B$2)))</f>
      </c>
      <c r="F175" s="2">
        <f>IFERROR(IF(ISBLANK($A175),"",IF($A175="Ūdeņraža jonu koncentrācija",VLOOKUP(Dati!$A175,Normas!$A:$D,2,FALSE),VLOOKUP(Dati!$A175,Normas!$A:$D,2,FALSE)*0.6)),"")</f>
      </c>
      <c r="G175" s="2">
        <f>IFERROR(IF(ISBLANK($A175),"",IF($A175="Ūdeņraža jonu koncentrācija",VLOOKUP(Dati!$A175,Normas!$A:$D,3,FALSE),VLOOKUP(Dati!$A175,Normas!$A:$D,3,FALSE)*0.6)),"")</f>
      </c>
      <c r="H175" s="2">
        <f>IFERROR(IF(ISBLANK($A175),"",IF($A175="Ūdeņraža jonu koncentrācija",VLOOKUP(Dati!$A175,Normas!$A:$D,2,FALSE),VLOOKUP(Dati!$A175,Normas!$A:$D,2,FALSE)*0.3)),"")</f>
      </c>
      <c r="I175" s="2">
        <f>IFERROR(IF(ISBLANK($A175),"",IF($A175="Ūdeņraža jonu koncentrācija",VLOOKUP(Dati!$A175,Normas!$A:$D,3,FALSE),VLOOKUP(Dati!$A175,Normas!$A:$D,3,FALSE)*0.3)),"")</f>
      </c>
    </row>
    <row r="176" spans="2:9" x14ac:dyDescent="0.2">
      <c r="B176">
        <f>IF(ISBLANK(A176),"",VLOOKUP(A176,Normas!A:D,4,FALSE))</f>
      </c>
      <c r="E176" s="2">
        <f>IF(ISBLANK(D176),"",INT(YEARFRAC(D176,'Vispārīga informācija'!$B$2)))</f>
      </c>
      <c r="F176" s="2">
        <f>IFERROR(IF(ISBLANK($A176),"",IF($A176="Ūdeņraža jonu koncentrācija",VLOOKUP(Dati!$A176,Normas!$A:$D,2,FALSE),VLOOKUP(Dati!$A176,Normas!$A:$D,2,FALSE)*0.6)),"")</f>
      </c>
      <c r="G176" s="2">
        <f>IFERROR(IF(ISBLANK($A176),"",IF($A176="Ūdeņraža jonu koncentrācija",VLOOKUP(Dati!$A176,Normas!$A:$D,3,FALSE),VLOOKUP(Dati!$A176,Normas!$A:$D,3,FALSE)*0.6)),"")</f>
      </c>
      <c r="H176" s="2">
        <f>IFERROR(IF(ISBLANK($A176),"",IF($A176="Ūdeņraža jonu koncentrācija",VLOOKUP(Dati!$A176,Normas!$A:$D,2,FALSE),VLOOKUP(Dati!$A176,Normas!$A:$D,2,FALSE)*0.3)),"")</f>
      </c>
      <c r="I176" s="2">
        <f>IFERROR(IF(ISBLANK($A176),"",IF($A176="Ūdeņraža jonu koncentrācija",VLOOKUP(Dati!$A176,Normas!$A:$D,3,FALSE),VLOOKUP(Dati!$A176,Normas!$A:$D,3,FALSE)*0.3)),"")</f>
      </c>
    </row>
    <row r="177" spans="2:9" x14ac:dyDescent="0.2">
      <c r="B177">
        <f>IF(ISBLANK(A177),"",VLOOKUP(A177,Normas!A:D,4,FALSE))</f>
      </c>
      <c r="E177" s="2">
        <f>IF(ISBLANK(D177),"",INT(YEARFRAC(D177,'Vispārīga informācija'!$B$2)))</f>
      </c>
      <c r="F177" s="2">
        <f>IFERROR(IF(ISBLANK($A177),"",IF($A177="Ūdeņraža jonu koncentrācija",VLOOKUP(Dati!$A177,Normas!$A:$D,2,FALSE),VLOOKUP(Dati!$A177,Normas!$A:$D,2,FALSE)*0.6)),"")</f>
      </c>
      <c r="G177" s="2">
        <f>IFERROR(IF(ISBLANK($A177),"",IF($A177="Ūdeņraža jonu koncentrācija",VLOOKUP(Dati!$A177,Normas!$A:$D,3,FALSE),VLOOKUP(Dati!$A177,Normas!$A:$D,3,FALSE)*0.6)),"")</f>
      </c>
      <c r="H177" s="2">
        <f>IFERROR(IF(ISBLANK($A177),"",IF($A177="Ūdeņraža jonu koncentrācija",VLOOKUP(Dati!$A177,Normas!$A:$D,2,FALSE),VLOOKUP(Dati!$A177,Normas!$A:$D,2,FALSE)*0.3)),"")</f>
      </c>
      <c r="I177" s="2">
        <f>IFERROR(IF(ISBLANK($A177),"",IF($A177="Ūdeņraža jonu koncentrācija",VLOOKUP(Dati!$A177,Normas!$A:$D,3,FALSE),VLOOKUP(Dati!$A177,Normas!$A:$D,3,FALSE)*0.3)),"")</f>
      </c>
    </row>
    <row r="178" spans="2:9" x14ac:dyDescent="0.2">
      <c r="B178">
        <f>IF(ISBLANK(A178),"",VLOOKUP(A178,Normas!A:D,4,FALSE))</f>
      </c>
      <c r="E178" s="2">
        <f>IF(ISBLANK(D178),"",INT(YEARFRAC(D178,'Vispārīga informācija'!$B$2)))</f>
      </c>
      <c r="F178" s="2">
        <f>IFERROR(IF(ISBLANK($A178),"",IF($A178="Ūdeņraža jonu koncentrācija",VLOOKUP(Dati!$A178,Normas!$A:$D,2,FALSE),VLOOKUP(Dati!$A178,Normas!$A:$D,2,FALSE)*0.6)),"")</f>
      </c>
      <c r="G178" s="2">
        <f>IFERROR(IF(ISBLANK($A178),"",IF($A178="Ūdeņraža jonu koncentrācija",VLOOKUP(Dati!$A178,Normas!$A:$D,3,FALSE),VLOOKUP(Dati!$A178,Normas!$A:$D,3,FALSE)*0.6)),"")</f>
      </c>
      <c r="H178" s="2">
        <f>IFERROR(IF(ISBLANK($A178),"",IF($A178="Ūdeņraža jonu koncentrācija",VLOOKUP(Dati!$A178,Normas!$A:$D,2,FALSE),VLOOKUP(Dati!$A178,Normas!$A:$D,2,FALSE)*0.3)),"")</f>
      </c>
      <c r="I178" s="2">
        <f>IFERROR(IF(ISBLANK($A178),"",IF($A178="Ūdeņraža jonu koncentrācija",VLOOKUP(Dati!$A178,Normas!$A:$D,3,FALSE),VLOOKUP(Dati!$A178,Normas!$A:$D,3,FALSE)*0.3)),"")</f>
      </c>
    </row>
    <row r="179" spans="2:9" x14ac:dyDescent="0.2">
      <c r="B179">
        <f>IF(ISBLANK(A179),"",VLOOKUP(A179,Normas!A:D,4,FALSE))</f>
      </c>
      <c r="E179" s="2">
        <f>IF(ISBLANK(D179),"",INT(YEARFRAC(D179,'Vispārīga informācija'!$B$2)))</f>
      </c>
      <c r="F179" s="2">
        <f>IFERROR(IF(ISBLANK($A179),"",IF($A179="Ūdeņraža jonu koncentrācija",VLOOKUP(Dati!$A179,Normas!$A:$D,2,FALSE),VLOOKUP(Dati!$A179,Normas!$A:$D,2,FALSE)*0.6)),"")</f>
      </c>
      <c r="G179" s="2">
        <f>IFERROR(IF(ISBLANK($A179),"",IF($A179="Ūdeņraža jonu koncentrācija",VLOOKUP(Dati!$A179,Normas!$A:$D,3,FALSE),VLOOKUP(Dati!$A179,Normas!$A:$D,3,FALSE)*0.6)),"")</f>
      </c>
      <c r="H179" s="2">
        <f>IFERROR(IF(ISBLANK($A179),"",IF($A179="Ūdeņraža jonu koncentrācija",VLOOKUP(Dati!$A179,Normas!$A:$D,2,FALSE),VLOOKUP(Dati!$A179,Normas!$A:$D,2,FALSE)*0.3)),"")</f>
      </c>
      <c r="I179" s="2">
        <f>IFERROR(IF(ISBLANK($A179),"",IF($A179="Ūdeņraža jonu koncentrācija",VLOOKUP(Dati!$A179,Normas!$A:$D,3,FALSE),VLOOKUP(Dati!$A179,Normas!$A:$D,3,FALSE)*0.3)),"")</f>
      </c>
    </row>
    <row r="180" spans="2:9" x14ac:dyDescent="0.2">
      <c r="B180">
        <f>IF(ISBLANK(A180),"",VLOOKUP(A180,Normas!A:D,4,FALSE))</f>
      </c>
      <c r="E180" s="2">
        <f>IF(ISBLANK(D180),"",INT(YEARFRAC(D180,'Vispārīga informācija'!$B$2)))</f>
      </c>
      <c r="F180" s="2">
        <f>IFERROR(IF(ISBLANK($A180),"",IF($A180="Ūdeņraža jonu koncentrācija",VLOOKUP(Dati!$A180,Normas!$A:$D,2,FALSE),VLOOKUP(Dati!$A180,Normas!$A:$D,2,FALSE)*0.6)),"")</f>
      </c>
      <c r="G180" s="2">
        <f>IFERROR(IF(ISBLANK($A180),"",IF($A180="Ūdeņraža jonu koncentrācija",VLOOKUP(Dati!$A180,Normas!$A:$D,3,FALSE),VLOOKUP(Dati!$A180,Normas!$A:$D,3,FALSE)*0.6)),"")</f>
      </c>
      <c r="H180" s="2">
        <f>IFERROR(IF(ISBLANK($A180),"",IF($A180="Ūdeņraža jonu koncentrācija",VLOOKUP(Dati!$A180,Normas!$A:$D,2,FALSE),VLOOKUP(Dati!$A180,Normas!$A:$D,2,FALSE)*0.3)),"")</f>
      </c>
      <c r="I180" s="2">
        <f>IFERROR(IF(ISBLANK($A180),"",IF($A180="Ūdeņraža jonu koncentrācija",VLOOKUP(Dati!$A180,Normas!$A:$D,3,FALSE),VLOOKUP(Dati!$A180,Normas!$A:$D,3,FALSE)*0.3)),"")</f>
      </c>
    </row>
    <row r="181" spans="2:9" x14ac:dyDescent="0.2">
      <c r="B181">
        <f>IF(ISBLANK(A181),"",VLOOKUP(A181,Normas!A:D,4,FALSE))</f>
      </c>
      <c r="E181" s="2">
        <f>IF(ISBLANK(D181),"",INT(YEARFRAC(D181,'Vispārīga informācija'!$B$2)))</f>
      </c>
      <c r="F181" s="2">
        <f>IFERROR(IF(ISBLANK($A181),"",IF($A181="Ūdeņraža jonu koncentrācija",VLOOKUP(Dati!$A181,Normas!$A:$D,2,FALSE),VLOOKUP(Dati!$A181,Normas!$A:$D,2,FALSE)*0.6)),"")</f>
      </c>
      <c r="G181" s="2">
        <f>IFERROR(IF(ISBLANK($A181),"",IF($A181="Ūdeņraža jonu koncentrācija",VLOOKUP(Dati!$A181,Normas!$A:$D,3,FALSE),VLOOKUP(Dati!$A181,Normas!$A:$D,3,FALSE)*0.6)),"")</f>
      </c>
      <c r="H181" s="2">
        <f>IFERROR(IF(ISBLANK($A181),"",IF($A181="Ūdeņraža jonu koncentrācija",VLOOKUP(Dati!$A181,Normas!$A:$D,2,FALSE),VLOOKUP(Dati!$A181,Normas!$A:$D,2,FALSE)*0.3)),"")</f>
      </c>
      <c r="I181" s="2">
        <f>IFERROR(IF(ISBLANK($A181),"",IF($A181="Ūdeņraža jonu koncentrācija",VLOOKUP(Dati!$A181,Normas!$A:$D,3,FALSE),VLOOKUP(Dati!$A181,Normas!$A:$D,3,FALSE)*0.3)),"")</f>
      </c>
    </row>
    <row r="182" spans="2:9" x14ac:dyDescent="0.2">
      <c r="B182">
        <f>IF(ISBLANK(A182),"",VLOOKUP(A182,Normas!A:D,4,FALSE))</f>
      </c>
      <c r="E182" s="2">
        <f>IF(ISBLANK(D182),"",INT(YEARFRAC(D182,'Vispārīga informācija'!$B$2)))</f>
      </c>
      <c r="F182" s="2">
        <f>IFERROR(IF(ISBLANK($A182),"",IF($A182="Ūdeņraža jonu koncentrācija",VLOOKUP(Dati!$A182,Normas!$A:$D,2,FALSE),VLOOKUP(Dati!$A182,Normas!$A:$D,2,FALSE)*0.6)),"")</f>
      </c>
      <c r="G182" s="2">
        <f>IFERROR(IF(ISBLANK($A182),"",IF($A182="Ūdeņraža jonu koncentrācija",VLOOKUP(Dati!$A182,Normas!$A:$D,3,FALSE),VLOOKUP(Dati!$A182,Normas!$A:$D,3,FALSE)*0.6)),"")</f>
      </c>
      <c r="H182" s="2">
        <f>IFERROR(IF(ISBLANK($A182),"",IF($A182="Ūdeņraža jonu koncentrācija",VLOOKUP(Dati!$A182,Normas!$A:$D,2,FALSE),VLOOKUP(Dati!$A182,Normas!$A:$D,2,FALSE)*0.3)),"")</f>
      </c>
      <c r="I182" s="2">
        <f>IFERROR(IF(ISBLANK($A182),"",IF($A182="Ūdeņraža jonu koncentrācija",VLOOKUP(Dati!$A182,Normas!$A:$D,3,FALSE),VLOOKUP(Dati!$A182,Normas!$A:$D,3,FALSE)*0.3)),"")</f>
      </c>
    </row>
    <row r="183" spans="2:9" x14ac:dyDescent="0.2">
      <c r="B183">
        <f>IF(ISBLANK(A183),"",VLOOKUP(A183,Normas!A:D,4,FALSE))</f>
      </c>
      <c r="E183" s="2">
        <f>IF(ISBLANK(D183),"",INT(YEARFRAC(D183,'Vispārīga informācija'!$B$2)))</f>
      </c>
      <c r="F183" s="2">
        <f>IFERROR(IF(ISBLANK($A183),"",IF($A183="Ūdeņraža jonu koncentrācija",VLOOKUP(Dati!$A183,Normas!$A:$D,2,FALSE),VLOOKUP(Dati!$A183,Normas!$A:$D,2,FALSE)*0.6)),"")</f>
      </c>
      <c r="G183" s="2">
        <f>IFERROR(IF(ISBLANK($A183),"",IF($A183="Ūdeņraža jonu koncentrācija",VLOOKUP(Dati!$A183,Normas!$A:$D,3,FALSE),VLOOKUP(Dati!$A183,Normas!$A:$D,3,FALSE)*0.6)),"")</f>
      </c>
      <c r="H183" s="2">
        <f>IFERROR(IF(ISBLANK($A183),"",IF($A183="Ūdeņraža jonu koncentrācija",VLOOKUP(Dati!$A183,Normas!$A:$D,2,FALSE),VLOOKUP(Dati!$A183,Normas!$A:$D,2,FALSE)*0.3)),"")</f>
      </c>
      <c r="I183" s="2">
        <f>IFERROR(IF(ISBLANK($A183),"",IF($A183="Ūdeņraža jonu koncentrācija",VLOOKUP(Dati!$A183,Normas!$A:$D,3,FALSE),VLOOKUP(Dati!$A183,Normas!$A:$D,3,FALSE)*0.3)),"")</f>
      </c>
    </row>
    <row r="184" spans="2:9" x14ac:dyDescent="0.2">
      <c r="B184">
        <f>IF(ISBLANK(A184),"",VLOOKUP(A184,Normas!A:D,4,FALSE))</f>
      </c>
      <c r="E184" s="2">
        <f>IF(ISBLANK(D184),"",INT(YEARFRAC(D184,'Vispārīga informācija'!$B$2)))</f>
      </c>
      <c r="F184" s="2">
        <f>IFERROR(IF(ISBLANK($A184),"",IF($A184="Ūdeņraža jonu koncentrācija",VLOOKUP(Dati!$A184,Normas!$A:$D,2,FALSE),VLOOKUP(Dati!$A184,Normas!$A:$D,2,FALSE)*0.6)),"")</f>
      </c>
      <c r="G184" s="2">
        <f>IFERROR(IF(ISBLANK($A184),"",IF($A184="Ūdeņraža jonu koncentrācija",VLOOKUP(Dati!$A184,Normas!$A:$D,3,FALSE),VLOOKUP(Dati!$A184,Normas!$A:$D,3,FALSE)*0.6)),"")</f>
      </c>
      <c r="H184" s="2">
        <f>IFERROR(IF(ISBLANK($A184),"",IF($A184="Ūdeņraža jonu koncentrācija",VLOOKUP(Dati!$A184,Normas!$A:$D,2,FALSE),VLOOKUP(Dati!$A184,Normas!$A:$D,2,FALSE)*0.3)),"")</f>
      </c>
      <c r="I184" s="2">
        <f>IFERROR(IF(ISBLANK($A184),"",IF($A184="Ūdeņraža jonu koncentrācija",VLOOKUP(Dati!$A184,Normas!$A:$D,3,FALSE),VLOOKUP(Dati!$A184,Normas!$A:$D,3,FALSE)*0.3)),"")</f>
      </c>
    </row>
    <row r="185" spans="2:9" x14ac:dyDescent="0.2">
      <c r="B185">
        <f>IF(ISBLANK(A185),"",VLOOKUP(A185,Normas!A:D,4,FALSE))</f>
      </c>
      <c r="E185" s="2">
        <f>IF(ISBLANK(D185),"",INT(YEARFRAC(D185,'Vispārīga informācija'!$B$2)))</f>
      </c>
      <c r="F185" s="2">
        <f>IFERROR(IF(ISBLANK($A185),"",IF($A185="Ūdeņraža jonu koncentrācija",VLOOKUP(Dati!$A185,Normas!$A:$D,2,FALSE),VLOOKUP(Dati!$A185,Normas!$A:$D,2,FALSE)*0.6)),"")</f>
      </c>
      <c r="G185" s="2">
        <f>IFERROR(IF(ISBLANK($A185),"",IF($A185="Ūdeņraža jonu koncentrācija",VLOOKUP(Dati!$A185,Normas!$A:$D,3,FALSE),VLOOKUP(Dati!$A185,Normas!$A:$D,3,FALSE)*0.6)),"")</f>
      </c>
      <c r="H185" s="2">
        <f>IFERROR(IF(ISBLANK($A185),"",IF($A185="Ūdeņraža jonu koncentrācija",VLOOKUP(Dati!$A185,Normas!$A:$D,2,FALSE),VLOOKUP(Dati!$A185,Normas!$A:$D,2,FALSE)*0.3)),"")</f>
      </c>
      <c r="I185" s="2">
        <f>IFERROR(IF(ISBLANK($A185),"",IF($A185="Ūdeņraža jonu koncentrācija",VLOOKUP(Dati!$A185,Normas!$A:$D,3,FALSE),VLOOKUP(Dati!$A185,Normas!$A:$D,3,FALSE)*0.3)),"")</f>
      </c>
    </row>
    <row r="186" spans="2:9" x14ac:dyDescent="0.2">
      <c r="B186">
        <f>IF(ISBLANK(A186),"",VLOOKUP(A186,Normas!A:D,4,FALSE))</f>
      </c>
      <c r="E186" s="2">
        <f>IF(ISBLANK(D186),"",INT(YEARFRAC(D186,'Vispārīga informācija'!$B$2)))</f>
      </c>
      <c r="F186" s="2">
        <f>IFERROR(IF(ISBLANK($A186),"",IF($A186="Ūdeņraža jonu koncentrācija",VLOOKUP(Dati!$A186,Normas!$A:$D,2,FALSE),VLOOKUP(Dati!$A186,Normas!$A:$D,2,FALSE)*0.6)),"")</f>
      </c>
      <c r="G186" s="2">
        <f>IFERROR(IF(ISBLANK($A186),"",IF($A186="Ūdeņraža jonu koncentrācija",VLOOKUP(Dati!$A186,Normas!$A:$D,3,FALSE),VLOOKUP(Dati!$A186,Normas!$A:$D,3,FALSE)*0.6)),"")</f>
      </c>
      <c r="H186" s="2">
        <f>IFERROR(IF(ISBLANK($A186),"",IF($A186="Ūdeņraža jonu koncentrācija",VLOOKUP(Dati!$A186,Normas!$A:$D,2,FALSE),VLOOKUP(Dati!$A186,Normas!$A:$D,2,FALSE)*0.3)),"")</f>
      </c>
      <c r="I186" s="2">
        <f>IFERROR(IF(ISBLANK($A186),"",IF($A186="Ūdeņraža jonu koncentrācija",VLOOKUP(Dati!$A186,Normas!$A:$D,3,FALSE),VLOOKUP(Dati!$A186,Normas!$A:$D,3,FALSE)*0.3)),"")</f>
      </c>
    </row>
    <row r="187" spans="2:9" x14ac:dyDescent="0.2">
      <c r="B187">
        <f>IF(ISBLANK(A187),"",VLOOKUP(A187,Normas!A:D,4,FALSE))</f>
      </c>
      <c r="E187" s="2">
        <f>IF(ISBLANK(D187),"",INT(YEARFRAC(D187,'Vispārīga informācija'!$B$2)))</f>
      </c>
      <c r="F187" s="2">
        <f>IFERROR(IF(ISBLANK($A187),"",IF($A187="Ūdeņraža jonu koncentrācija",VLOOKUP(Dati!$A187,Normas!$A:$D,2,FALSE),VLOOKUP(Dati!$A187,Normas!$A:$D,2,FALSE)*0.6)),"")</f>
      </c>
      <c r="G187" s="2">
        <f>IFERROR(IF(ISBLANK($A187),"",IF($A187="Ūdeņraža jonu koncentrācija",VLOOKUP(Dati!$A187,Normas!$A:$D,3,FALSE),VLOOKUP(Dati!$A187,Normas!$A:$D,3,FALSE)*0.6)),"")</f>
      </c>
      <c r="H187" s="2">
        <f>IFERROR(IF(ISBLANK($A187),"",IF($A187="Ūdeņraža jonu koncentrācija",VLOOKUP(Dati!$A187,Normas!$A:$D,2,FALSE),VLOOKUP(Dati!$A187,Normas!$A:$D,2,FALSE)*0.3)),"")</f>
      </c>
      <c r="I187" s="2">
        <f>IFERROR(IF(ISBLANK($A187),"",IF($A187="Ūdeņraža jonu koncentrācija",VLOOKUP(Dati!$A187,Normas!$A:$D,3,FALSE),VLOOKUP(Dati!$A187,Normas!$A:$D,3,FALSE)*0.3)),"")</f>
      </c>
    </row>
    <row r="188" spans="2:9" x14ac:dyDescent="0.2">
      <c r="B188">
        <f>IF(ISBLANK(A188),"",VLOOKUP(A188,Normas!A:D,4,FALSE))</f>
      </c>
      <c r="E188" s="2">
        <f>IF(ISBLANK(D188),"",INT(YEARFRAC(D188,'Vispārīga informācija'!$B$2)))</f>
      </c>
      <c r="F188" s="2">
        <f>IFERROR(IF(ISBLANK($A188),"",IF($A188="Ūdeņraža jonu koncentrācija",VLOOKUP(Dati!$A188,Normas!$A:$D,2,FALSE),VLOOKUP(Dati!$A188,Normas!$A:$D,2,FALSE)*0.6)),"")</f>
      </c>
      <c r="G188" s="2">
        <f>IFERROR(IF(ISBLANK($A188),"",IF($A188="Ūdeņraža jonu koncentrācija",VLOOKUP(Dati!$A188,Normas!$A:$D,3,FALSE),VLOOKUP(Dati!$A188,Normas!$A:$D,3,FALSE)*0.6)),"")</f>
      </c>
      <c r="H188" s="2">
        <f>IFERROR(IF(ISBLANK($A188),"",IF($A188="Ūdeņraža jonu koncentrācija",VLOOKUP(Dati!$A188,Normas!$A:$D,2,FALSE),VLOOKUP(Dati!$A188,Normas!$A:$D,2,FALSE)*0.3)),"")</f>
      </c>
      <c r="I188" s="2">
        <f>IFERROR(IF(ISBLANK($A188),"",IF($A188="Ūdeņraža jonu koncentrācija",VLOOKUP(Dati!$A188,Normas!$A:$D,3,FALSE),VLOOKUP(Dati!$A188,Normas!$A:$D,3,FALSE)*0.3)),"")</f>
      </c>
    </row>
    <row r="189" spans="2:9" x14ac:dyDescent="0.2">
      <c r="B189">
        <f>IF(ISBLANK(A189),"",VLOOKUP(A189,Normas!A:D,4,FALSE))</f>
      </c>
      <c r="E189" s="2">
        <f>IF(ISBLANK(D189),"",INT(YEARFRAC(D189,'Vispārīga informācija'!$B$2)))</f>
      </c>
      <c r="F189" s="2">
        <f>IFERROR(IF(ISBLANK($A189),"",IF($A189="Ūdeņraža jonu koncentrācija",VLOOKUP(Dati!$A189,Normas!$A:$D,2,FALSE),VLOOKUP(Dati!$A189,Normas!$A:$D,2,FALSE)*0.6)),"")</f>
      </c>
      <c r="G189" s="2">
        <f>IFERROR(IF(ISBLANK($A189),"",IF($A189="Ūdeņraža jonu koncentrācija",VLOOKUP(Dati!$A189,Normas!$A:$D,3,FALSE),VLOOKUP(Dati!$A189,Normas!$A:$D,3,FALSE)*0.6)),"")</f>
      </c>
      <c r="H189" s="2">
        <f>IFERROR(IF(ISBLANK($A189),"",IF($A189="Ūdeņraža jonu koncentrācija",VLOOKUP(Dati!$A189,Normas!$A:$D,2,FALSE),VLOOKUP(Dati!$A189,Normas!$A:$D,2,FALSE)*0.3)),"")</f>
      </c>
      <c r="I189" s="2">
        <f>IFERROR(IF(ISBLANK($A189),"",IF($A189="Ūdeņraža jonu koncentrācija",VLOOKUP(Dati!$A189,Normas!$A:$D,3,FALSE),VLOOKUP(Dati!$A189,Normas!$A:$D,3,FALSE)*0.3)),"")</f>
      </c>
    </row>
    <row r="190" spans="2:9" x14ac:dyDescent="0.2">
      <c r="B190">
        <f>IF(ISBLANK(A190),"",VLOOKUP(A190,Normas!A:D,4,FALSE))</f>
      </c>
      <c r="E190" s="2">
        <f>IF(ISBLANK(D190),"",INT(YEARFRAC(D190,'Vispārīga informācija'!$B$2)))</f>
      </c>
      <c r="F190" s="2">
        <f>IFERROR(IF(ISBLANK($A190),"",IF($A190="Ūdeņraža jonu koncentrācija",VLOOKUP(Dati!$A190,Normas!$A:$D,2,FALSE),VLOOKUP(Dati!$A190,Normas!$A:$D,2,FALSE)*0.6)),"")</f>
      </c>
      <c r="G190" s="2">
        <f>IFERROR(IF(ISBLANK($A190),"",IF($A190="Ūdeņraža jonu koncentrācija",VLOOKUP(Dati!$A190,Normas!$A:$D,3,FALSE),VLOOKUP(Dati!$A190,Normas!$A:$D,3,FALSE)*0.6)),"")</f>
      </c>
      <c r="H190" s="2">
        <f>IFERROR(IF(ISBLANK($A190),"",IF($A190="Ūdeņraža jonu koncentrācija",VLOOKUP(Dati!$A190,Normas!$A:$D,2,FALSE),VLOOKUP(Dati!$A190,Normas!$A:$D,2,FALSE)*0.3)),"")</f>
      </c>
      <c r="I190" s="2">
        <f>IFERROR(IF(ISBLANK($A190),"",IF($A190="Ūdeņraža jonu koncentrācija",VLOOKUP(Dati!$A190,Normas!$A:$D,3,FALSE),VLOOKUP(Dati!$A190,Normas!$A:$D,3,FALSE)*0.3)),"")</f>
      </c>
    </row>
    <row r="191" spans="2:9" x14ac:dyDescent="0.2">
      <c r="B191">
        <f>IF(ISBLANK(A191),"",VLOOKUP(A191,Normas!A:D,4,FALSE))</f>
      </c>
      <c r="E191" s="2">
        <f>IF(ISBLANK(D191),"",INT(YEARFRAC(D191,'Vispārīga informācija'!$B$2)))</f>
      </c>
      <c r="F191" s="2">
        <f>IFERROR(IF(ISBLANK($A191),"",IF($A191="Ūdeņraža jonu koncentrācija",VLOOKUP(Dati!$A191,Normas!$A:$D,2,FALSE),VLOOKUP(Dati!$A191,Normas!$A:$D,2,FALSE)*0.6)),"")</f>
      </c>
      <c r="G191" s="2">
        <f>IFERROR(IF(ISBLANK($A191),"",IF($A191="Ūdeņraža jonu koncentrācija",VLOOKUP(Dati!$A191,Normas!$A:$D,3,FALSE),VLOOKUP(Dati!$A191,Normas!$A:$D,3,FALSE)*0.6)),"")</f>
      </c>
      <c r="H191" s="2">
        <f>IFERROR(IF(ISBLANK($A191),"",IF($A191="Ūdeņraža jonu koncentrācija",VLOOKUP(Dati!$A191,Normas!$A:$D,2,FALSE),VLOOKUP(Dati!$A191,Normas!$A:$D,2,FALSE)*0.3)),"")</f>
      </c>
      <c r="I191" s="2">
        <f>IFERROR(IF(ISBLANK($A191),"",IF($A191="Ūdeņraža jonu koncentrācija",VLOOKUP(Dati!$A191,Normas!$A:$D,3,FALSE),VLOOKUP(Dati!$A191,Normas!$A:$D,3,FALSE)*0.3)),"")</f>
      </c>
    </row>
    <row r="192" spans="2:9" x14ac:dyDescent="0.2">
      <c r="B192">
        <f>IF(ISBLANK(A192),"",VLOOKUP(A192,Normas!A:D,4,FALSE))</f>
      </c>
      <c r="E192" s="2">
        <f>IF(ISBLANK(D192),"",INT(YEARFRAC(D192,'Vispārīga informācija'!$B$2)))</f>
      </c>
      <c r="F192" s="2">
        <f>IFERROR(IF(ISBLANK($A192),"",IF($A192="Ūdeņraža jonu koncentrācija",VLOOKUP(Dati!$A192,Normas!$A:$D,2,FALSE),VLOOKUP(Dati!$A192,Normas!$A:$D,2,FALSE)*0.6)),"")</f>
      </c>
      <c r="G192" s="2">
        <f>IFERROR(IF(ISBLANK($A192),"",IF($A192="Ūdeņraža jonu koncentrācija",VLOOKUP(Dati!$A192,Normas!$A:$D,3,FALSE),VLOOKUP(Dati!$A192,Normas!$A:$D,3,FALSE)*0.6)),"")</f>
      </c>
      <c r="H192" s="2">
        <f>IFERROR(IF(ISBLANK($A192),"",IF($A192="Ūdeņraža jonu koncentrācija",VLOOKUP(Dati!$A192,Normas!$A:$D,2,FALSE),VLOOKUP(Dati!$A192,Normas!$A:$D,2,FALSE)*0.3)),"")</f>
      </c>
      <c r="I192" s="2">
        <f>IFERROR(IF(ISBLANK($A192),"",IF($A192="Ūdeņraža jonu koncentrācija",VLOOKUP(Dati!$A192,Normas!$A:$D,3,FALSE),VLOOKUP(Dati!$A192,Normas!$A:$D,3,FALSE)*0.3)),"")</f>
      </c>
    </row>
    <row r="193" spans="2:9" x14ac:dyDescent="0.2">
      <c r="B193">
        <f>IF(ISBLANK(A193),"",VLOOKUP(A193,Normas!A:D,4,FALSE))</f>
      </c>
      <c r="E193" s="2">
        <f>IF(ISBLANK(D193),"",INT(YEARFRAC(D193,'Vispārīga informācija'!$B$2)))</f>
      </c>
      <c r="F193" s="2">
        <f>IFERROR(IF(ISBLANK($A193),"",IF($A193="Ūdeņraža jonu koncentrācija",VLOOKUP(Dati!$A193,Normas!$A:$D,2,FALSE),VLOOKUP(Dati!$A193,Normas!$A:$D,2,FALSE)*0.6)),"")</f>
      </c>
      <c r="G193" s="2">
        <f>IFERROR(IF(ISBLANK($A193),"",IF($A193="Ūdeņraža jonu koncentrācija",VLOOKUP(Dati!$A193,Normas!$A:$D,3,FALSE),VLOOKUP(Dati!$A193,Normas!$A:$D,3,FALSE)*0.6)),"")</f>
      </c>
      <c r="H193" s="2">
        <f>IFERROR(IF(ISBLANK($A193),"",IF($A193="Ūdeņraža jonu koncentrācija",VLOOKUP(Dati!$A193,Normas!$A:$D,2,FALSE),VLOOKUP(Dati!$A193,Normas!$A:$D,2,FALSE)*0.3)),"")</f>
      </c>
      <c r="I193" s="2">
        <f>IFERROR(IF(ISBLANK($A193),"",IF($A193="Ūdeņraža jonu koncentrācija",VLOOKUP(Dati!$A193,Normas!$A:$D,3,FALSE),VLOOKUP(Dati!$A193,Normas!$A:$D,3,FALSE)*0.3)),"")</f>
      </c>
    </row>
    <row r="194" spans="2:9" x14ac:dyDescent="0.2">
      <c r="B194">
        <f>IF(ISBLANK(A194),"",VLOOKUP(A194,Normas!A:D,4,FALSE))</f>
      </c>
      <c r="E194" s="2">
        <f>IF(ISBLANK(D194),"",INT(YEARFRAC(D194,'Vispārīga informācija'!$B$2)))</f>
      </c>
      <c r="F194" s="2">
        <f>IFERROR(IF(ISBLANK($A194),"",IF($A194="Ūdeņraža jonu koncentrācija",VLOOKUP(Dati!$A194,Normas!$A:$D,2,FALSE),VLOOKUP(Dati!$A194,Normas!$A:$D,2,FALSE)*0.6)),"")</f>
      </c>
      <c r="G194" s="2">
        <f>IFERROR(IF(ISBLANK($A194),"",IF($A194="Ūdeņraža jonu koncentrācija",VLOOKUP(Dati!$A194,Normas!$A:$D,3,FALSE),VLOOKUP(Dati!$A194,Normas!$A:$D,3,FALSE)*0.6)),"")</f>
      </c>
      <c r="H194" s="2">
        <f>IFERROR(IF(ISBLANK($A194),"",IF($A194="Ūdeņraža jonu koncentrācija",VLOOKUP(Dati!$A194,Normas!$A:$D,2,FALSE),VLOOKUP(Dati!$A194,Normas!$A:$D,2,FALSE)*0.3)),"")</f>
      </c>
      <c r="I194" s="2">
        <f>IFERROR(IF(ISBLANK($A194),"",IF($A194="Ūdeņraža jonu koncentrācija",VLOOKUP(Dati!$A194,Normas!$A:$D,3,FALSE),VLOOKUP(Dati!$A194,Normas!$A:$D,3,FALSE)*0.3)),"")</f>
      </c>
    </row>
    <row r="195" spans="2:9" x14ac:dyDescent="0.2">
      <c r="B195">
        <f>IF(ISBLANK(A195),"",VLOOKUP(A195,Normas!A:D,4,FALSE))</f>
      </c>
      <c r="E195" s="2">
        <f>IF(ISBLANK(D195),"",INT(YEARFRAC(D195,'Vispārīga informācija'!$B$2)))</f>
      </c>
      <c r="F195" s="2">
        <f>IFERROR(IF(ISBLANK($A195),"",IF($A195="Ūdeņraža jonu koncentrācija",VLOOKUP(Dati!$A195,Normas!$A:$D,2,FALSE),VLOOKUP(Dati!$A195,Normas!$A:$D,2,FALSE)*0.6)),"")</f>
      </c>
      <c r="G195" s="2">
        <f>IFERROR(IF(ISBLANK($A195),"",IF($A195="Ūdeņraža jonu koncentrācija",VLOOKUP(Dati!$A195,Normas!$A:$D,3,FALSE),VLOOKUP(Dati!$A195,Normas!$A:$D,3,FALSE)*0.6)),"")</f>
      </c>
      <c r="H195" s="2">
        <f>IFERROR(IF(ISBLANK($A195),"",IF($A195="Ūdeņraža jonu koncentrācija",VLOOKUP(Dati!$A195,Normas!$A:$D,2,FALSE),VLOOKUP(Dati!$A195,Normas!$A:$D,2,FALSE)*0.3)),"")</f>
      </c>
      <c r="I195" s="2">
        <f>IFERROR(IF(ISBLANK($A195),"",IF($A195="Ūdeņraža jonu koncentrācija",VLOOKUP(Dati!$A195,Normas!$A:$D,3,FALSE),VLOOKUP(Dati!$A195,Normas!$A:$D,3,FALSE)*0.3)),"")</f>
      </c>
    </row>
    <row r="196" spans="2:9" x14ac:dyDescent="0.2">
      <c r="B196">
        <f>IF(ISBLANK(A196),"",VLOOKUP(A196,Normas!A:D,4,FALSE))</f>
      </c>
      <c r="E196" s="2">
        <f>IF(ISBLANK(D196),"",INT(YEARFRAC(D196,'Vispārīga informācija'!$B$2)))</f>
      </c>
      <c r="F196" s="2">
        <f>IFERROR(IF(ISBLANK($A196),"",IF($A196="Ūdeņraža jonu koncentrācija",VLOOKUP(Dati!$A196,Normas!$A:$D,2,FALSE),VLOOKUP(Dati!$A196,Normas!$A:$D,2,FALSE)*0.6)),"")</f>
      </c>
      <c r="G196" s="2">
        <f>IFERROR(IF(ISBLANK($A196),"",IF($A196="Ūdeņraža jonu koncentrācija",VLOOKUP(Dati!$A196,Normas!$A:$D,3,FALSE),VLOOKUP(Dati!$A196,Normas!$A:$D,3,FALSE)*0.6)),"")</f>
      </c>
      <c r="H196" s="2">
        <f>IFERROR(IF(ISBLANK($A196),"",IF($A196="Ūdeņraža jonu koncentrācija",VLOOKUP(Dati!$A196,Normas!$A:$D,2,FALSE),VLOOKUP(Dati!$A196,Normas!$A:$D,2,FALSE)*0.3)),"")</f>
      </c>
      <c r="I196" s="2">
        <f>IFERROR(IF(ISBLANK($A196),"",IF($A196="Ūdeņraža jonu koncentrācija",VLOOKUP(Dati!$A196,Normas!$A:$D,3,FALSE),VLOOKUP(Dati!$A196,Normas!$A:$D,3,FALSE)*0.3)),"")</f>
      </c>
    </row>
    <row r="197" spans="2:9" x14ac:dyDescent="0.2">
      <c r="B197">
        <f>IF(ISBLANK(A197),"",VLOOKUP(A197,Normas!A:D,4,FALSE))</f>
      </c>
      <c r="E197" s="2">
        <f>IF(ISBLANK(D197),"",INT(YEARFRAC(D197,'Vispārīga informācija'!$B$2)))</f>
      </c>
      <c r="F197" s="2">
        <f>IFERROR(IF(ISBLANK($A197),"",IF($A197="Ūdeņraža jonu koncentrācija",VLOOKUP(Dati!$A197,Normas!$A:$D,2,FALSE),VLOOKUP(Dati!$A197,Normas!$A:$D,2,FALSE)*0.6)),"")</f>
      </c>
      <c r="G197" s="2">
        <f>IFERROR(IF(ISBLANK($A197),"",IF($A197="Ūdeņraža jonu koncentrācija",VLOOKUP(Dati!$A197,Normas!$A:$D,3,FALSE),VLOOKUP(Dati!$A197,Normas!$A:$D,3,FALSE)*0.6)),"")</f>
      </c>
      <c r="H197" s="2">
        <f>IFERROR(IF(ISBLANK($A197),"",IF($A197="Ūdeņraža jonu koncentrācija",VLOOKUP(Dati!$A197,Normas!$A:$D,2,FALSE),VLOOKUP(Dati!$A197,Normas!$A:$D,2,FALSE)*0.3)),"")</f>
      </c>
      <c r="I197" s="2">
        <f>IFERROR(IF(ISBLANK($A197),"",IF($A197="Ūdeņraža jonu koncentrācija",VLOOKUP(Dati!$A197,Normas!$A:$D,3,FALSE),VLOOKUP(Dati!$A197,Normas!$A:$D,3,FALSE)*0.3)),"")</f>
      </c>
    </row>
    <row r="198" spans="2:9" x14ac:dyDescent="0.2">
      <c r="B198">
        <f>IF(ISBLANK(A198),"",VLOOKUP(A198,Normas!A:D,4,FALSE))</f>
      </c>
      <c r="E198" s="2">
        <f>IF(ISBLANK(D198),"",INT(YEARFRAC(D198,'Vispārīga informācija'!$B$2)))</f>
      </c>
      <c r="F198" s="2">
        <f>IFERROR(IF(ISBLANK($A198),"",IF($A198="Ūdeņraža jonu koncentrācija",VLOOKUP(Dati!$A198,Normas!$A:$D,2,FALSE),VLOOKUP(Dati!$A198,Normas!$A:$D,2,FALSE)*0.6)),"")</f>
      </c>
      <c r="G198" s="2">
        <f>IFERROR(IF(ISBLANK($A198),"",IF($A198="Ūdeņraža jonu koncentrācija",VLOOKUP(Dati!$A198,Normas!$A:$D,3,FALSE),VLOOKUP(Dati!$A198,Normas!$A:$D,3,FALSE)*0.6)),"")</f>
      </c>
      <c r="H198" s="2">
        <f>IFERROR(IF(ISBLANK($A198),"",IF($A198="Ūdeņraža jonu koncentrācija",VLOOKUP(Dati!$A198,Normas!$A:$D,2,FALSE),VLOOKUP(Dati!$A198,Normas!$A:$D,2,FALSE)*0.3)),"")</f>
      </c>
      <c r="I198" s="2">
        <f>IFERROR(IF(ISBLANK($A198),"",IF($A198="Ūdeņraža jonu koncentrācija",VLOOKUP(Dati!$A198,Normas!$A:$D,3,FALSE),VLOOKUP(Dati!$A198,Normas!$A:$D,3,FALSE)*0.3)),"")</f>
      </c>
    </row>
    <row r="199" spans="2:9" x14ac:dyDescent="0.2">
      <c r="B199">
        <f>IF(ISBLANK(A199),"",VLOOKUP(A199,Normas!A:D,4,FALSE))</f>
      </c>
      <c r="E199" s="2">
        <f>IF(ISBLANK(D199),"",INT(YEARFRAC(D199,'Vispārīga informācija'!$B$2)))</f>
      </c>
      <c r="F199" s="2">
        <f>IFERROR(IF(ISBLANK($A199),"",IF($A199="Ūdeņraža jonu koncentrācija",VLOOKUP(Dati!$A199,Normas!$A:$D,2,FALSE),VLOOKUP(Dati!$A199,Normas!$A:$D,2,FALSE)*0.6)),"")</f>
      </c>
      <c r="G199" s="2">
        <f>IFERROR(IF(ISBLANK($A199),"",IF($A199="Ūdeņraža jonu koncentrācija",VLOOKUP(Dati!$A199,Normas!$A:$D,3,FALSE),VLOOKUP(Dati!$A199,Normas!$A:$D,3,FALSE)*0.6)),"")</f>
      </c>
      <c r="H199" s="2">
        <f>IFERROR(IF(ISBLANK($A199),"",IF($A199="Ūdeņraža jonu koncentrācija",VLOOKUP(Dati!$A199,Normas!$A:$D,2,FALSE),VLOOKUP(Dati!$A199,Normas!$A:$D,2,FALSE)*0.3)),"")</f>
      </c>
      <c r="I199" s="2">
        <f>IFERROR(IF(ISBLANK($A199),"",IF($A199="Ūdeņraža jonu koncentrācija",VLOOKUP(Dati!$A199,Normas!$A:$D,3,FALSE),VLOOKUP(Dati!$A199,Normas!$A:$D,3,FALSE)*0.3)),"")</f>
      </c>
    </row>
    <row r="200" spans="2:9" x14ac:dyDescent="0.2">
      <c r="B200">
        <f>IF(ISBLANK(A200),"",VLOOKUP(A200,Normas!A:D,4,FALSE))</f>
      </c>
      <c r="E200" s="2">
        <f>IF(ISBLANK(D200),"",INT(YEARFRAC(D200,'Vispārīga informācija'!$B$2)))</f>
      </c>
      <c r="F200" s="2">
        <f>IFERROR(IF(ISBLANK($A200),"",IF($A200="Ūdeņraža jonu koncentrācija",VLOOKUP(Dati!$A200,Normas!$A:$D,2,FALSE),VLOOKUP(Dati!$A200,Normas!$A:$D,2,FALSE)*0.6)),"")</f>
      </c>
      <c r="G200" s="2">
        <f>IFERROR(IF(ISBLANK($A200),"",IF($A200="Ūdeņraža jonu koncentrācija",VLOOKUP(Dati!$A200,Normas!$A:$D,3,FALSE),VLOOKUP(Dati!$A200,Normas!$A:$D,3,FALSE)*0.6)),"")</f>
      </c>
      <c r="H200" s="2">
        <f>IFERROR(IF(ISBLANK($A200),"",IF($A200="Ūdeņraža jonu koncentrācija",VLOOKUP(Dati!$A200,Normas!$A:$D,2,FALSE),VLOOKUP(Dati!$A200,Normas!$A:$D,2,FALSE)*0.3)),"")</f>
      </c>
      <c r="I200" s="2">
        <f>IFERROR(IF(ISBLANK($A200),"",IF($A200="Ūdeņraža jonu koncentrācija",VLOOKUP(Dati!$A200,Normas!$A:$D,3,FALSE),VLOOKUP(Dati!$A200,Normas!$A:$D,3,FALSE)*0.3)),"")</f>
      </c>
    </row>
    <row r="201" spans="2:9" x14ac:dyDescent="0.2">
      <c r="B201">
        <f>IF(ISBLANK(A201),"",VLOOKUP(A201,Normas!A:D,4,FALSE))</f>
      </c>
      <c r="E201" s="2">
        <f>IF(ISBLANK(D201),"",INT(YEARFRAC(D201,'Vispārīga informācija'!$B$2)))</f>
      </c>
      <c r="F201" s="2">
        <f>IFERROR(IF(ISBLANK($A201),"",IF($A201="Ūdeņraža jonu koncentrācija",VLOOKUP(Dati!$A201,Normas!$A:$D,2,FALSE),VLOOKUP(Dati!$A201,Normas!$A:$D,2,FALSE)*0.6)),"")</f>
      </c>
      <c r="G201" s="2">
        <f>IFERROR(IF(ISBLANK($A201),"",IF($A201="Ūdeņraža jonu koncentrācija",VLOOKUP(Dati!$A201,Normas!$A:$D,3,FALSE),VLOOKUP(Dati!$A201,Normas!$A:$D,3,FALSE)*0.6)),"")</f>
      </c>
      <c r="H201" s="2">
        <f>IFERROR(IF(ISBLANK($A201),"",IF($A201="Ūdeņraža jonu koncentrācija",VLOOKUP(Dati!$A201,Normas!$A:$D,2,FALSE),VLOOKUP(Dati!$A201,Normas!$A:$D,2,FALSE)*0.3)),"")</f>
      </c>
      <c r="I201" s="2">
        <f>IFERROR(IF(ISBLANK($A201),"",IF($A201="Ūdeņraža jonu koncentrācija",VLOOKUP(Dati!$A201,Normas!$A:$D,3,FALSE),VLOOKUP(Dati!$A201,Normas!$A:$D,3,FALSE)*0.3)),"")</f>
      </c>
    </row>
    <row r="202" spans="2:9" x14ac:dyDescent="0.2">
      <c r="B202">
        <f>IF(ISBLANK(A202),"",VLOOKUP(A202,Normas!A:D,4,FALSE))</f>
      </c>
      <c r="E202" s="2">
        <f>IF(ISBLANK(D202),"",INT(YEARFRAC(D202,'Vispārīga informācija'!$B$2)))</f>
      </c>
      <c r="F202" s="2">
        <f>IFERROR(IF(ISBLANK($A202),"",IF($A202="Ūdeņraža jonu koncentrācija",VLOOKUP(Dati!$A202,Normas!$A:$D,2,FALSE),VLOOKUP(Dati!$A202,Normas!$A:$D,2,FALSE)*0.6)),"")</f>
      </c>
      <c r="G202" s="2">
        <f>IFERROR(IF(ISBLANK($A202),"",IF($A202="Ūdeņraža jonu koncentrācija",VLOOKUP(Dati!$A202,Normas!$A:$D,3,FALSE),VLOOKUP(Dati!$A202,Normas!$A:$D,3,FALSE)*0.6)),"")</f>
      </c>
      <c r="H202" s="2">
        <f>IFERROR(IF(ISBLANK($A202),"",IF($A202="Ūdeņraža jonu koncentrācija",VLOOKUP(Dati!$A202,Normas!$A:$D,2,FALSE),VLOOKUP(Dati!$A202,Normas!$A:$D,2,FALSE)*0.3)),"")</f>
      </c>
      <c r="I202" s="2">
        <f>IFERROR(IF(ISBLANK($A202),"",IF($A202="Ūdeņraža jonu koncentrācija",VLOOKUP(Dati!$A202,Normas!$A:$D,3,FALSE),VLOOKUP(Dati!$A202,Normas!$A:$D,3,FALSE)*0.3)),"")</f>
      </c>
    </row>
    <row r="203" spans="2:9" x14ac:dyDescent="0.2">
      <c r="B203">
        <f>IF(ISBLANK(A203),"",VLOOKUP(A203,Normas!A:D,4,FALSE))</f>
      </c>
      <c r="E203" s="2">
        <f>IF(ISBLANK(D203),"",INT(YEARFRAC(D203,'Vispārīga informācija'!$B$2)))</f>
      </c>
      <c r="F203" s="2">
        <f>IFERROR(IF(ISBLANK($A203),"",IF($A203="Ūdeņraža jonu koncentrācija",VLOOKUP(Dati!$A203,Normas!$A:$D,2,FALSE),VLOOKUP(Dati!$A203,Normas!$A:$D,2,FALSE)*0.6)),"")</f>
      </c>
      <c r="G203" s="2">
        <f>IFERROR(IF(ISBLANK($A203),"",IF($A203="Ūdeņraža jonu koncentrācija",VLOOKUP(Dati!$A203,Normas!$A:$D,3,FALSE),VLOOKUP(Dati!$A203,Normas!$A:$D,3,FALSE)*0.6)),"")</f>
      </c>
      <c r="H203" s="2">
        <f>IFERROR(IF(ISBLANK($A203),"",IF($A203="Ūdeņraža jonu koncentrācija",VLOOKUP(Dati!$A203,Normas!$A:$D,2,FALSE),VLOOKUP(Dati!$A203,Normas!$A:$D,2,FALSE)*0.3)),"")</f>
      </c>
      <c r="I203" s="2">
        <f>IFERROR(IF(ISBLANK($A203),"",IF($A203="Ūdeņraža jonu koncentrācija",VLOOKUP(Dati!$A203,Normas!$A:$D,3,FALSE),VLOOKUP(Dati!$A203,Normas!$A:$D,3,FALSE)*0.3)),"")</f>
      </c>
    </row>
    <row r="204" spans="2:9" x14ac:dyDescent="0.2">
      <c r="B204">
        <f>IF(ISBLANK(A204),"",VLOOKUP(A204,Normas!A:D,4,FALSE))</f>
      </c>
      <c r="E204" s="2">
        <f>IF(ISBLANK(D204),"",INT(YEARFRAC(D204,'Vispārīga informācija'!$B$2)))</f>
      </c>
      <c r="F204" s="2">
        <f>IFERROR(IF(ISBLANK($A204),"",IF($A204="Ūdeņraža jonu koncentrācija",VLOOKUP(Dati!$A204,Normas!$A:$D,2,FALSE),VLOOKUP(Dati!$A204,Normas!$A:$D,2,FALSE)*0.6)),"")</f>
      </c>
      <c r="G204" s="2">
        <f>IFERROR(IF(ISBLANK($A204),"",IF($A204="Ūdeņraža jonu koncentrācija",VLOOKUP(Dati!$A204,Normas!$A:$D,3,FALSE),VLOOKUP(Dati!$A204,Normas!$A:$D,3,FALSE)*0.6)),"")</f>
      </c>
      <c r="H204" s="2">
        <f>IFERROR(IF(ISBLANK($A204),"",IF($A204="Ūdeņraža jonu koncentrācija",VLOOKUP(Dati!$A204,Normas!$A:$D,2,FALSE),VLOOKUP(Dati!$A204,Normas!$A:$D,2,FALSE)*0.3)),"")</f>
      </c>
      <c r="I204" s="2">
        <f>IFERROR(IF(ISBLANK($A204),"",IF($A204="Ūdeņraža jonu koncentrācija",VLOOKUP(Dati!$A204,Normas!$A:$D,3,FALSE),VLOOKUP(Dati!$A204,Normas!$A:$D,3,FALSE)*0.3)),"")</f>
      </c>
    </row>
    <row r="205" spans="2:9" x14ac:dyDescent="0.2">
      <c r="B205">
        <f>IF(ISBLANK(A205),"",VLOOKUP(A205,Normas!A:D,4,FALSE))</f>
      </c>
      <c r="E205" s="2">
        <f>IF(ISBLANK(D205),"",INT(YEARFRAC(D205,'Vispārīga informācija'!$B$2)))</f>
      </c>
      <c r="F205" s="2">
        <f>IFERROR(IF(ISBLANK($A205),"",IF($A205="Ūdeņraža jonu koncentrācija",VLOOKUP(Dati!$A205,Normas!$A:$D,2,FALSE),VLOOKUP(Dati!$A205,Normas!$A:$D,2,FALSE)*0.6)),"")</f>
      </c>
      <c r="G205" s="2">
        <f>IFERROR(IF(ISBLANK($A205),"",IF($A205="Ūdeņraža jonu koncentrācija",VLOOKUP(Dati!$A205,Normas!$A:$D,3,FALSE),VLOOKUP(Dati!$A205,Normas!$A:$D,3,FALSE)*0.6)),"")</f>
      </c>
      <c r="H205" s="2">
        <f>IFERROR(IF(ISBLANK($A205),"",IF($A205="Ūdeņraža jonu koncentrācija",VLOOKUP(Dati!$A205,Normas!$A:$D,2,FALSE),VLOOKUP(Dati!$A205,Normas!$A:$D,2,FALSE)*0.3)),"")</f>
      </c>
      <c r="I205" s="2">
        <f>IFERROR(IF(ISBLANK($A205),"",IF($A205="Ūdeņraža jonu koncentrācija",VLOOKUP(Dati!$A205,Normas!$A:$D,3,FALSE),VLOOKUP(Dati!$A205,Normas!$A:$D,3,FALSE)*0.3)),"")</f>
      </c>
    </row>
    <row r="206" spans="2:9" x14ac:dyDescent="0.2">
      <c r="B206">
        <f>IF(ISBLANK(A206),"",VLOOKUP(A206,Normas!A:D,4,FALSE))</f>
      </c>
      <c r="E206" s="2">
        <f>IF(ISBLANK(D206),"",INT(YEARFRAC(D206,'Vispārīga informācija'!$B$2)))</f>
      </c>
      <c r="F206" s="2">
        <f>IFERROR(IF(ISBLANK($A206),"",IF($A206="Ūdeņraža jonu koncentrācija",VLOOKUP(Dati!$A206,Normas!$A:$D,2,FALSE),VLOOKUP(Dati!$A206,Normas!$A:$D,2,FALSE)*0.6)),"")</f>
      </c>
      <c r="G206" s="2">
        <f>IFERROR(IF(ISBLANK($A206),"",IF($A206="Ūdeņraža jonu koncentrācija",VLOOKUP(Dati!$A206,Normas!$A:$D,3,FALSE),VLOOKUP(Dati!$A206,Normas!$A:$D,3,FALSE)*0.6)),"")</f>
      </c>
      <c r="H206" s="2">
        <f>IFERROR(IF(ISBLANK($A206),"",IF($A206="Ūdeņraža jonu koncentrācija",VLOOKUP(Dati!$A206,Normas!$A:$D,2,FALSE),VLOOKUP(Dati!$A206,Normas!$A:$D,2,FALSE)*0.3)),"")</f>
      </c>
      <c r="I206" s="2">
        <f>IFERROR(IF(ISBLANK($A206),"",IF($A206="Ūdeņraža jonu koncentrācija",VLOOKUP(Dati!$A206,Normas!$A:$D,3,FALSE),VLOOKUP(Dati!$A206,Normas!$A:$D,3,FALSE)*0.3)),"")</f>
      </c>
    </row>
    <row r="207" spans="2:9" x14ac:dyDescent="0.2">
      <c r="B207">
        <f>IF(ISBLANK(A207),"",VLOOKUP(A207,Normas!A:D,4,FALSE))</f>
      </c>
      <c r="E207" s="2">
        <f>IF(ISBLANK(D207),"",INT(YEARFRAC(D207,'Vispārīga informācija'!$B$2)))</f>
      </c>
      <c r="F207" s="2">
        <f>IFERROR(IF(ISBLANK($A207),"",IF($A207="Ūdeņraža jonu koncentrācija",VLOOKUP(Dati!$A207,Normas!$A:$D,2,FALSE),VLOOKUP(Dati!$A207,Normas!$A:$D,2,FALSE)*0.6)),"")</f>
      </c>
      <c r="G207" s="2">
        <f>IFERROR(IF(ISBLANK($A207),"",IF($A207="Ūdeņraža jonu koncentrācija",VLOOKUP(Dati!$A207,Normas!$A:$D,3,FALSE),VLOOKUP(Dati!$A207,Normas!$A:$D,3,FALSE)*0.6)),"")</f>
      </c>
      <c r="H207" s="2">
        <f>IFERROR(IF(ISBLANK($A207),"",IF($A207="Ūdeņraža jonu koncentrācija",VLOOKUP(Dati!$A207,Normas!$A:$D,2,FALSE),VLOOKUP(Dati!$A207,Normas!$A:$D,2,FALSE)*0.3)),"")</f>
      </c>
      <c r="I207" s="2">
        <f>IFERROR(IF(ISBLANK($A207),"",IF($A207="Ūdeņraža jonu koncentrācija",VLOOKUP(Dati!$A207,Normas!$A:$D,3,FALSE),VLOOKUP(Dati!$A207,Normas!$A:$D,3,FALSE)*0.3)),"")</f>
      </c>
    </row>
    <row r="208" spans="2:9" x14ac:dyDescent="0.2">
      <c r="B208">
        <f>IF(ISBLANK(A208),"",VLOOKUP(A208,Normas!A:D,4,FALSE))</f>
      </c>
      <c r="E208" s="2">
        <f>IF(ISBLANK(D208),"",INT(YEARFRAC(D208,'Vispārīga informācija'!$B$2)))</f>
      </c>
      <c r="F208" s="2">
        <f>IFERROR(IF(ISBLANK($A208),"",IF($A208="Ūdeņraža jonu koncentrācija",VLOOKUP(Dati!$A208,Normas!$A:$D,2,FALSE),VLOOKUP(Dati!$A208,Normas!$A:$D,2,FALSE)*0.6)),"")</f>
      </c>
      <c r="G208" s="2">
        <f>IFERROR(IF(ISBLANK($A208),"",IF($A208="Ūdeņraža jonu koncentrācija",VLOOKUP(Dati!$A208,Normas!$A:$D,3,FALSE),VLOOKUP(Dati!$A208,Normas!$A:$D,3,FALSE)*0.6)),"")</f>
      </c>
      <c r="H208" s="2">
        <f>IFERROR(IF(ISBLANK($A208),"",IF($A208="Ūdeņraža jonu koncentrācija",VLOOKUP(Dati!$A208,Normas!$A:$D,2,FALSE),VLOOKUP(Dati!$A208,Normas!$A:$D,2,FALSE)*0.3)),"")</f>
      </c>
      <c r="I208" s="2">
        <f>IFERROR(IF(ISBLANK($A208),"",IF($A208="Ūdeņraža jonu koncentrācija",VLOOKUP(Dati!$A208,Normas!$A:$D,3,FALSE),VLOOKUP(Dati!$A208,Normas!$A:$D,3,FALSE)*0.3)),"")</f>
      </c>
    </row>
    <row r="209" spans="2:9" x14ac:dyDescent="0.2">
      <c r="B209">
        <f>IF(ISBLANK(A209),"",VLOOKUP(A209,Normas!A:D,4,FALSE))</f>
      </c>
      <c r="E209" s="2">
        <f>IF(ISBLANK(D209),"",INT(YEARFRAC(D209,'Vispārīga informācija'!$B$2)))</f>
      </c>
      <c r="F209" s="2">
        <f>IFERROR(IF(ISBLANK($A209),"",IF($A209="Ūdeņraža jonu koncentrācija",VLOOKUP(Dati!$A209,Normas!$A:$D,2,FALSE),VLOOKUP(Dati!$A209,Normas!$A:$D,2,FALSE)*0.6)),"")</f>
      </c>
      <c r="G209" s="2">
        <f>IFERROR(IF(ISBLANK($A209),"",IF($A209="Ūdeņraža jonu koncentrācija",VLOOKUP(Dati!$A209,Normas!$A:$D,3,FALSE),VLOOKUP(Dati!$A209,Normas!$A:$D,3,FALSE)*0.6)),"")</f>
      </c>
      <c r="H209" s="2">
        <f>IFERROR(IF(ISBLANK($A209),"",IF($A209="Ūdeņraža jonu koncentrācija",VLOOKUP(Dati!$A209,Normas!$A:$D,2,FALSE),VLOOKUP(Dati!$A209,Normas!$A:$D,2,FALSE)*0.3)),"")</f>
      </c>
      <c r="I209" s="2">
        <f>IFERROR(IF(ISBLANK($A209),"",IF($A209="Ūdeņraža jonu koncentrācija",VLOOKUP(Dati!$A209,Normas!$A:$D,3,FALSE),VLOOKUP(Dati!$A209,Normas!$A:$D,3,FALSE)*0.3)),"")</f>
      </c>
    </row>
    <row r="210" spans="2:9" x14ac:dyDescent="0.2">
      <c r="B210">
        <f>IF(ISBLANK(A210),"",VLOOKUP(A210,Normas!A:D,4,FALSE))</f>
      </c>
      <c r="E210" s="2">
        <f>IF(ISBLANK(D210),"",INT(YEARFRAC(D210,'Vispārīga informācija'!$B$2)))</f>
      </c>
      <c r="F210" s="2">
        <f>IFERROR(IF(ISBLANK($A210),"",IF($A210="Ūdeņraža jonu koncentrācija",VLOOKUP(Dati!$A210,Normas!$A:$D,2,FALSE),VLOOKUP(Dati!$A210,Normas!$A:$D,2,FALSE)*0.6)),"")</f>
      </c>
      <c r="G210" s="2">
        <f>IFERROR(IF(ISBLANK($A210),"",IF($A210="Ūdeņraža jonu koncentrācija",VLOOKUP(Dati!$A210,Normas!$A:$D,3,FALSE),VLOOKUP(Dati!$A210,Normas!$A:$D,3,FALSE)*0.6)),"")</f>
      </c>
      <c r="H210" s="2">
        <f>IFERROR(IF(ISBLANK($A210),"",IF($A210="Ūdeņraža jonu koncentrācija",VLOOKUP(Dati!$A210,Normas!$A:$D,2,FALSE),VLOOKUP(Dati!$A210,Normas!$A:$D,2,FALSE)*0.3)),"")</f>
      </c>
      <c r="I210" s="2">
        <f>IFERROR(IF(ISBLANK($A210),"",IF($A210="Ūdeņraža jonu koncentrācija",VLOOKUP(Dati!$A210,Normas!$A:$D,3,FALSE),VLOOKUP(Dati!$A210,Normas!$A:$D,3,FALSE)*0.3)),"")</f>
      </c>
    </row>
    <row r="211" spans="2:9" x14ac:dyDescent="0.2">
      <c r="B211">
        <f>IF(ISBLANK(A211),"",VLOOKUP(A211,Normas!A:D,4,FALSE))</f>
      </c>
      <c r="E211" s="2">
        <f>IF(ISBLANK(D211),"",INT(YEARFRAC(D211,'Vispārīga informācija'!$B$2)))</f>
      </c>
      <c r="F211" s="2">
        <f>IFERROR(IF(ISBLANK($A211),"",IF($A211="Ūdeņraža jonu koncentrācija",VLOOKUP(Dati!$A211,Normas!$A:$D,2,FALSE),VLOOKUP(Dati!$A211,Normas!$A:$D,2,FALSE)*0.6)),"")</f>
      </c>
      <c r="G211" s="2">
        <f>IFERROR(IF(ISBLANK($A211),"",IF($A211="Ūdeņraža jonu koncentrācija",VLOOKUP(Dati!$A211,Normas!$A:$D,3,FALSE),VLOOKUP(Dati!$A211,Normas!$A:$D,3,FALSE)*0.6)),"")</f>
      </c>
      <c r="H211" s="2">
        <f>IFERROR(IF(ISBLANK($A211),"",IF($A211="Ūdeņraža jonu koncentrācija",VLOOKUP(Dati!$A211,Normas!$A:$D,2,FALSE),VLOOKUP(Dati!$A211,Normas!$A:$D,2,FALSE)*0.3)),"")</f>
      </c>
      <c r="I211" s="2">
        <f>IFERROR(IF(ISBLANK($A211),"",IF($A211="Ūdeņraža jonu koncentrācija",VLOOKUP(Dati!$A211,Normas!$A:$D,3,FALSE),VLOOKUP(Dati!$A211,Normas!$A:$D,3,FALSE)*0.3)),"")</f>
      </c>
    </row>
    <row r="212" spans="2:9" x14ac:dyDescent="0.2">
      <c r="B212">
        <f>IF(ISBLANK(A212),"",VLOOKUP(A212,Normas!A:D,4,FALSE))</f>
      </c>
      <c r="E212" s="2">
        <f>IF(ISBLANK(D212),"",INT(YEARFRAC(D212,'Vispārīga informācija'!$B$2)))</f>
      </c>
      <c r="F212" s="2">
        <f>IFERROR(IF(ISBLANK($A212),"",IF($A212="Ūdeņraža jonu koncentrācija",VLOOKUP(Dati!$A212,Normas!$A:$D,2,FALSE),VLOOKUP(Dati!$A212,Normas!$A:$D,2,FALSE)*0.6)),"")</f>
      </c>
      <c r="G212" s="2">
        <f>IFERROR(IF(ISBLANK($A212),"",IF($A212="Ūdeņraža jonu koncentrācija",VLOOKUP(Dati!$A212,Normas!$A:$D,3,FALSE),VLOOKUP(Dati!$A212,Normas!$A:$D,3,FALSE)*0.6)),"")</f>
      </c>
      <c r="H212" s="2">
        <f>IFERROR(IF(ISBLANK($A212),"",IF($A212="Ūdeņraža jonu koncentrācija",VLOOKUP(Dati!$A212,Normas!$A:$D,2,FALSE),VLOOKUP(Dati!$A212,Normas!$A:$D,2,FALSE)*0.3)),"")</f>
      </c>
      <c r="I212" s="2">
        <f>IFERROR(IF(ISBLANK($A212),"",IF($A212="Ūdeņraža jonu koncentrācija",VLOOKUP(Dati!$A212,Normas!$A:$D,3,FALSE),VLOOKUP(Dati!$A212,Normas!$A:$D,3,FALSE)*0.3)),"")</f>
      </c>
    </row>
    <row r="213" spans="2:9" x14ac:dyDescent="0.2">
      <c r="B213">
        <f>IF(ISBLANK(A213),"",VLOOKUP(A213,Normas!A:D,4,FALSE))</f>
      </c>
      <c r="E213" s="2">
        <f>IF(ISBLANK(D213),"",INT(YEARFRAC(D213,'Vispārīga informācija'!$B$2)))</f>
      </c>
      <c r="F213" s="2">
        <f>IFERROR(IF(ISBLANK($A213),"",IF($A213="Ūdeņraža jonu koncentrācija",VLOOKUP(Dati!$A213,Normas!$A:$D,2,FALSE),VLOOKUP(Dati!$A213,Normas!$A:$D,2,FALSE)*0.6)),"")</f>
      </c>
      <c r="G213" s="2">
        <f>IFERROR(IF(ISBLANK($A213),"",IF($A213="Ūdeņraža jonu koncentrācija",VLOOKUP(Dati!$A213,Normas!$A:$D,3,FALSE),VLOOKUP(Dati!$A213,Normas!$A:$D,3,FALSE)*0.6)),"")</f>
      </c>
      <c r="H213" s="2">
        <f>IFERROR(IF(ISBLANK($A213),"",IF($A213="Ūdeņraža jonu koncentrācija",VLOOKUP(Dati!$A213,Normas!$A:$D,2,FALSE),VLOOKUP(Dati!$A213,Normas!$A:$D,2,FALSE)*0.3)),"")</f>
      </c>
      <c r="I213" s="2">
        <f>IFERROR(IF(ISBLANK($A213),"",IF($A213="Ūdeņraža jonu koncentrācija",VLOOKUP(Dati!$A213,Normas!$A:$D,3,FALSE),VLOOKUP(Dati!$A213,Normas!$A:$D,3,FALSE)*0.3)),"")</f>
      </c>
    </row>
    <row r="214" spans="2:9" x14ac:dyDescent="0.2">
      <c r="B214">
        <f>IF(ISBLANK(A214),"",VLOOKUP(A214,Normas!A:D,4,FALSE))</f>
      </c>
      <c r="E214" s="2">
        <f>IF(ISBLANK(D214),"",INT(YEARFRAC(D214,'Vispārīga informācija'!$B$2)))</f>
      </c>
      <c r="F214" s="2">
        <f>IFERROR(IF(ISBLANK($A214),"",IF($A214="Ūdeņraža jonu koncentrācija",VLOOKUP(Dati!$A214,Normas!$A:$D,2,FALSE),VLOOKUP(Dati!$A214,Normas!$A:$D,2,FALSE)*0.6)),"")</f>
      </c>
      <c r="G214" s="2">
        <f>IFERROR(IF(ISBLANK($A214),"",IF($A214="Ūdeņraža jonu koncentrācija",VLOOKUP(Dati!$A214,Normas!$A:$D,3,FALSE),VLOOKUP(Dati!$A214,Normas!$A:$D,3,FALSE)*0.6)),"")</f>
      </c>
      <c r="H214" s="2">
        <f>IFERROR(IF(ISBLANK($A214),"",IF($A214="Ūdeņraža jonu koncentrācija",VLOOKUP(Dati!$A214,Normas!$A:$D,2,FALSE),VLOOKUP(Dati!$A214,Normas!$A:$D,2,FALSE)*0.3)),"")</f>
      </c>
      <c r="I214" s="2">
        <f>IFERROR(IF(ISBLANK($A214),"",IF($A214="Ūdeņraža jonu koncentrācija",VLOOKUP(Dati!$A214,Normas!$A:$D,3,FALSE),VLOOKUP(Dati!$A214,Normas!$A:$D,3,FALSE)*0.3)),"")</f>
      </c>
    </row>
    <row r="215" spans="2:9" x14ac:dyDescent="0.2">
      <c r="B215">
        <f>IF(ISBLANK(A215),"",VLOOKUP(A215,Normas!A:D,4,FALSE))</f>
      </c>
      <c r="E215" s="2">
        <f>IF(ISBLANK(D215),"",INT(YEARFRAC(D215,'Vispārīga informācija'!$B$2)))</f>
      </c>
      <c r="F215" s="2">
        <f>IFERROR(IF(ISBLANK($A215),"",IF($A215="Ūdeņraža jonu koncentrācija",VLOOKUP(Dati!$A215,Normas!$A:$D,2,FALSE),VLOOKUP(Dati!$A215,Normas!$A:$D,2,FALSE)*0.6)),"")</f>
      </c>
      <c r="G215" s="2">
        <f>IFERROR(IF(ISBLANK($A215),"",IF($A215="Ūdeņraža jonu koncentrācija",VLOOKUP(Dati!$A215,Normas!$A:$D,3,FALSE),VLOOKUP(Dati!$A215,Normas!$A:$D,3,FALSE)*0.6)),"")</f>
      </c>
      <c r="H215" s="2">
        <f>IFERROR(IF(ISBLANK($A215),"",IF($A215="Ūdeņraža jonu koncentrācija",VLOOKUP(Dati!$A215,Normas!$A:$D,2,FALSE),VLOOKUP(Dati!$A215,Normas!$A:$D,2,FALSE)*0.3)),"")</f>
      </c>
      <c r="I215" s="2">
        <f>IFERROR(IF(ISBLANK($A215),"",IF($A215="Ūdeņraža jonu koncentrācija",VLOOKUP(Dati!$A215,Normas!$A:$D,3,FALSE),VLOOKUP(Dati!$A215,Normas!$A:$D,3,FALSE)*0.3)),"")</f>
      </c>
    </row>
    <row r="216" spans="2:9" x14ac:dyDescent="0.2">
      <c r="B216">
        <f>IF(ISBLANK(A216),"",VLOOKUP(A216,Normas!A:D,4,FALSE))</f>
      </c>
      <c r="E216" s="2">
        <f>IF(ISBLANK(D216),"",INT(YEARFRAC(D216,'Vispārīga informācija'!$B$2)))</f>
      </c>
      <c r="F216" s="2">
        <f>IFERROR(IF(ISBLANK($A216),"",IF($A216="Ūdeņraža jonu koncentrācija",VLOOKUP(Dati!$A216,Normas!$A:$D,2,FALSE),VLOOKUP(Dati!$A216,Normas!$A:$D,2,FALSE)*0.6)),"")</f>
      </c>
      <c r="G216" s="2">
        <f>IFERROR(IF(ISBLANK($A216),"",IF($A216="Ūdeņraža jonu koncentrācija",VLOOKUP(Dati!$A216,Normas!$A:$D,3,FALSE),VLOOKUP(Dati!$A216,Normas!$A:$D,3,FALSE)*0.6)),"")</f>
      </c>
      <c r="H216" s="2">
        <f>IFERROR(IF(ISBLANK($A216),"",IF($A216="Ūdeņraža jonu koncentrācija",VLOOKUP(Dati!$A216,Normas!$A:$D,2,FALSE),VLOOKUP(Dati!$A216,Normas!$A:$D,2,FALSE)*0.3)),"")</f>
      </c>
      <c r="I216" s="2">
        <f>IFERROR(IF(ISBLANK($A216),"",IF($A216="Ūdeņraža jonu koncentrācija",VLOOKUP(Dati!$A216,Normas!$A:$D,3,FALSE),VLOOKUP(Dati!$A216,Normas!$A:$D,3,FALSE)*0.3)),"")</f>
      </c>
    </row>
    <row r="217" spans="2:9" x14ac:dyDescent="0.2">
      <c r="B217">
        <f>IF(ISBLANK(A217),"",VLOOKUP(A217,Normas!A:D,4,FALSE))</f>
      </c>
      <c r="E217" s="2">
        <f>IF(ISBLANK(D217),"",INT(YEARFRAC(D217,'Vispārīga informācija'!$B$2)))</f>
      </c>
      <c r="F217" s="2">
        <f>IFERROR(IF(ISBLANK($A217),"",IF($A217="Ūdeņraža jonu koncentrācija",VLOOKUP(Dati!$A217,Normas!$A:$D,2,FALSE),VLOOKUP(Dati!$A217,Normas!$A:$D,2,FALSE)*0.6)),"")</f>
      </c>
      <c r="G217" s="2">
        <f>IFERROR(IF(ISBLANK($A217),"",IF($A217="Ūdeņraža jonu koncentrācija",VLOOKUP(Dati!$A217,Normas!$A:$D,3,FALSE),VLOOKUP(Dati!$A217,Normas!$A:$D,3,FALSE)*0.6)),"")</f>
      </c>
      <c r="H217" s="2">
        <f>IFERROR(IF(ISBLANK($A217),"",IF($A217="Ūdeņraža jonu koncentrācija",VLOOKUP(Dati!$A217,Normas!$A:$D,2,FALSE),VLOOKUP(Dati!$A217,Normas!$A:$D,2,FALSE)*0.3)),"")</f>
      </c>
      <c r="I217" s="2">
        <f>IFERROR(IF(ISBLANK($A217),"",IF($A217="Ūdeņraža jonu koncentrācija",VLOOKUP(Dati!$A217,Normas!$A:$D,3,FALSE),VLOOKUP(Dati!$A217,Normas!$A:$D,3,FALSE)*0.3)),"")</f>
      </c>
    </row>
    <row r="218" spans="2:9" x14ac:dyDescent="0.2">
      <c r="B218">
        <f>IF(ISBLANK(A218),"",VLOOKUP(A218,Normas!A:D,4,FALSE))</f>
      </c>
      <c r="E218" s="2">
        <f>IF(ISBLANK(D218),"",INT(YEARFRAC(D218,'Vispārīga informācija'!$B$2)))</f>
      </c>
      <c r="F218" s="2">
        <f>IFERROR(IF(ISBLANK($A218),"",IF($A218="Ūdeņraža jonu koncentrācija",VLOOKUP(Dati!$A218,Normas!$A:$D,2,FALSE),VLOOKUP(Dati!$A218,Normas!$A:$D,2,FALSE)*0.6)),"")</f>
      </c>
      <c r="G218" s="2">
        <f>IFERROR(IF(ISBLANK($A218),"",IF($A218="Ūdeņraža jonu koncentrācija",VLOOKUP(Dati!$A218,Normas!$A:$D,3,FALSE),VLOOKUP(Dati!$A218,Normas!$A:$D,3,FALSE)*0.6)),"")</f>
      </c>
      <c r="H218" s="2">
        <f>IFERROR(IF(ISBLANK($A218),"",IF($A218="Ūdeņraža jonu koncentrācija",VLOOKUP(Dati!$A218,Normas!$A:$D,2,FALSE),VLOOKUP(Dati!$A218,Normas!$A:$D,2,FALSE)*0.3)),"")</f>
      </c>
      <c r="I218" s="2">
        <f>IFERROR(IF(ISBLANK($A218),"",IF($A218="Ūdeņraža jonu koncentrācija",VLOOKUP(Dati!$A218,Normas!$A:$D,3,FALSE),VLOOKUP(Dati!$A218,Normas!$A:$D,3,FALSE)*0.3)),"")</f>
      </c>
    </row>
    <row r="219" spans="2:9" x14ac:dyDescent="0.2">
      <c r="B219">
        <f>IF(ISBLANK(A219),"",VLOOKUP(A219,Normas!A:D,4,FALSE))</f>
      </c>
      <c r="E219" s="2">
        <f>IF(ISBLANK(D219),"",INT(YEARFRAC(D219,'Vispārīga informācija'!$B$2)))</f>
      </c>
      <c r="F219" s="2">
        <f>IFERROR(IF(ISBLANK($A219),"",IF($A219="Ūdeņraža jonu koncentrācija",VLOOKUP(Dati!$A219,Normas!$A:$D,2,FALSE),VLOOKUP(Dati!$A219,Normas!$A:$D,2,FALSE)*0.6)),"")</f>
      </c>
      <c r="G219" s="2">
        <f>IFERROR(IF(ISBLANK($A219),"",IF($A219="Ūdeņraža jonu koncentrācija",VLOOKUP(Dati!$A219,Normas!$A:$D,3,FALSE),VLOOKUP(Dati!$A219,Normas!$A:$D,3,FALSE)*0.6)),"")</f>
      </c>
      <c r="H219" s="2">
        <f>IFERROR(IF(ISBLANK($A219),"",IF($A219="Ūdeņraža jonu koncentrācija",VLOOKUP(Dati!$A219,Normas!$A:$D,2,FALSE),VLOOKUP(Dati!$A219,Normas!$A:$D,2,FALSE)*0.3)),"")</f>
      </c>
      <c r="I219" s="2">
        <f>IFERROR(IF(ISBLANK($A219),"",IF($A219="Ūdeņraža jonu koncentrācija",VLOOKUP(Dati!$A219,Normas!$A:$D,3,FALSE),VLOOKUP(Dati!$A219,Normas!$A:$D,3,FALSE)*0.3)),"")</f>
      </c>
    </row>
    <row r="220" spans="2:9" x14ac:dyDescent="0.2">
      <c r="B220">
        <f>IF(ISBLANK(A220),"",VLOOKUP(A220,Normas!A:D,4,FALSE))</f>
      </c>
      <c r="E220" s="2">
        <f>IF(ISBLANK(D220),"",INT(YEARFRAC(D220,'Vispārīga informācija'!$B$2)))</f>
      </c>
      <c r="F220" s="2">
        <f>IFERROR(IF(ISBLANK($A220),"",IF($A220="Ūdeņraža jonu koncentrācija",VLOOKUP(Dati!$A220,Normas!$A:$D,2,FALSE),VLOOKUP(Dati!$A220,Normas!$A:$D,2,FALSE)*0.6)),"")</f>
      </c>
      <c r="G220" s="2">
        <f>IFERROR(IF(ISBLANK($A220),"",IF($A220="Ūdeņraža jonu koncentrācija",VLOOKUP(Dati!$A220,Normas!$A:$D,3,FALSE),VLOOKUP(Dati!$A220,Normas!$A:$D,3,FALSE)*0.6)),"")</f>
      </c>
      <c r="H220" s="2">
        <f>IFERROR(IF(ISBLANK($A220),"",IF($A220="Ūdeņraža jonu koncentrācija",VLOOKUP(Dati!$A220,Normas!$A:$D,2,FALSE),VLOOKUP(Dati!$A220,Normas!$A:$D,2,FALSE)*0.3)),"")</f>
      </c>
      <c r="I220" s="2">
        <f>IFERROR(IF(ISBLANK($A220),"",IF($A220="Ūdeņraža jonu koncentrācija",VLOOKUP(Dati!$A220,Normas!$A:$D,3,FALSE),VLOOKUP(Dati!$A220,Normas!$A:$D,3,FALSE)*0.3)),"")</f>
      </c>
    </row>
    <row r="221" spans="2:9" x14ac:dyDescent="0.2">
      <c r="B221">
        <f>IF(ISBLANK(A221),"",VLOOKUP(A221,Normas!A:D,4,FALSE))</f>
      </c>
      <c r="E221" s="2">
        <f>IF(ISBLANK(D221),"",INT(YEARFRAC(D221,'Vispārīga informācija'!$B$2)))</f>
      </c>
      <c r="F221" s="2">
        <f>IFERROR(IF(ISBLANK($A221),"",IF($A221="Ūdeņraža jonu koncentrācija",VLOOKUP(Dati!$A221,Normas!$A:$D,2,FALSE),VLOOKUP(Dati!$A221,Normas!$A:$D,2,FALSE)*0.6)),"")</f>
      </c>
      <c r="G221" s="2">
        <f>IFERROR(IF(ISBLANK($A221),"",IF($A221="Ūdeņraža jonu koncentrācija",VLOOKUP(Dati!$A221,Normas!$A:$D,3,FALSE),VLOOKUP(Dati!$A221,Normas!$A:$D,3,FALSE)*0.6)),"")</f>
      </c>
      <c r="H221" s="2">
        <f>IFERROR(IF(ISBLANK($A221),"",IF($A221="Ūdeņraža jonu koncentrācija",VLOOKUP(Dati!$A221,Normas!$A:$D,2,FALSE),VLOOKUP(Dati!$A221,Normas!$A:$D,2,FALSE)*0.3)),"")</f>
      </c>
      <c r="I221" s="2">
        <f>IFERROR(IF(ISBLANK($A221),"",IF($A221="Ūdeņraža jonu koncentrācija",VLOOKUP(Dati!$A221,Normas!$A:$D,3,FALSE),VLOOKUP(Dati!$A221,Normas!$A:$D,3,FALSE)*0.3)),"")</f>
      </c>
    </row>
    <row r="222" spans="2:9" x14ac:dyDescent="0.2">
      <c r="B222">
        <f>IF(ISBLANK(A222),"",VLOOKUP(A222,Normas!A:D,4,FALSE))</f>
      </c>
      <c r="E222" s="2">
        <f>IF(ISBLANK(D222),"",INT(YEARFRAC(D222,'Vispārīga informācija'!$B$2)))</f>
      </c>
      <c r="F222" s="2">
        <f>IFERROR(IF(ISBLANK($A222),"",IF($A222="Ūdeņraža jonu koncentrācija",VLOOKUP(Dati!$A222,Normas!$A:$D,2,FALSE),VLOOKUP(Dati!$A222,Normas!$A:$D,2,FALSE)*0.6)),"")</f>
      </c>
      <c r="G222" s="2">
        <f>IFERROR(IF(ISBLANK($A222),"",IF($A222="Ūdeņraža jonu koncentrācija",VLOOKUP(Dati!$A222,Normas!$A:$D,3,FALSE),VLOOKUP(Dati!$A222,Normas!$A:$D,3,FALSE)*0.6)),"")</f>
      </c>
      <c r="H222" s="2">
        <f>IFERROR(IF(ISBLANK($A222),"",IF($A222="Ūdeņraža jonu koncentrācija",VLOOKUP(Dati!$A222,Normas!$A:$D,2,FALSE),VLOOKUP(Dati!$A222,Normas!$A:$D,2,FALSE)*0.3)),"")</f>
      </c>
      <c r="I222" s="2">
        <f>IFERROR(IF(ISBLANK($A222),"",IF($A222="Ūdeņraža jonu koncentrācija",VLOOKUP(Dati!$A222,Normas!$A:$D,3,FALSE),VLOOKUP(Dati!$A222,Normas!$A:$D,3,FALSE)*0.3)),"")</f>
      </c>
    </row>
    <row r="223" spans="2:9" x14ac:dyDescent="0.2">
      <c r="B223">
        <f>IF(ISBLANK(A223),"",VLOOKUP(A223,Normas!A:D,4,FALSE))</f>
      </c>
      <c r="E223" s="2">
        <f>IF(ISBLANK(D223),"",INT(YEARFRAC(D223,'Vispārīga informācija'!$B$2)))</f>
      </c>
      <c r="F223" s="2">
        <f>IFERROR(IF(ISBLANK($A223),"",IF($A223="Ūdeņraža jonu koncentrācija",VLOOKUP(Dati!$A223,Normas!$A:$D,2,FALSE),VLOOKUP(Dati!$A223,Normas!$A:$D,2,FALSE)*0.6)),"")</f>
      </c>
      <c r="G223" s="2">
        <f>IFERROR(IF(ISBLANK($A223),"",IF($A223="Ūdeņraža jonu koncentrācija",VLOOKUP(Dati!$A223,Normas!$A:$D,3,FALSE),VLOOKUP(Dati!$A223,Normas!$A:$D,3,FALSE)*0.6)),"")</f>
      </c>
      <c r="H223" s="2">
        <f>IFERROR(IF(ISBLANK($A223),"",IF($A223="Ūdeņraža jonu koncentrācija",VLOOKUP(Dati!$A223,Normas!$A:$D,2,FALSE),VLOOKUP(Dati!$A223,Normas!$A:$D,2,FALSE)*0.3)),"")</f>
      </c>
      <c r="I223" s="2">
        <f>IFERROR(IF(ISBLANK($A223),"",IF($A223="Ūdeņraža jonu koncentrācija",VLOOKUP(Dati!$A223,Normas!$A:$D,3,FALSE),VLOOKUP(Dati!$A223,Normas!$A:$D,3,FALSE)*0.3)),"")</f>
      </c>
    </row>
    <row r="224" spans="2:9" x14ac:dyDescent="0.2">
      <c r="B224">
        <f>IF(ISBLANK(A224),"",VLOOKUP(A224,Normas!A:D,4,FALSE))</f>
      </c>
      <c r="E224" s="2">
        <f>IF(ISBLANK(D224),"",INT(YEARFRAC(D224,'Vispārīga informācija'!$B$2)))</f>
      </c>
      <c r="F224" s="2">
        <f>IFERROR(IF(ISBLANK($A224),"",IF($A224="Ūdeņraža jonu koncentrācija",VLOOKUP(Dati!$A224,Normas!$A:$D,2,FALSE),VLOOKUP(Dati!$A224,Normas!$A:$D,2,FALSE)*0.6)),"")</f>
      </c>
      <c r="G224" s="2">
        <f>IFERROR(IF(ISBLANK($A224),"",IF($A224="Ūdeņraža jonu koncentrācija",VLOOKUP(Dati!$A224,Normas!$A:$D,3,FALSE),VLOOKUP(Dati!$A224,Normas!$A:$D,3,FALSE)*0.6)),"")</f>
      </c>
      <c r="H224" s="2">
        <f>IFERROR(IF(ISBLANK($A224),"",IF($A224="Ūdeņraža jonu koncentrācija",VLOOKUP(Dati!$A224,Normas!$A:$D,2,FALSE),VLOOKUP(Dati!$A224,Normas!$A:$D,2,FALSE)*0.3)),"")</f>
      </c>
      <c r="I224" s="2">
        <f>IFERROR(IF(ISBLANK($A224),"",IF($A224="Ūdeņraža jonu koncentrācija",VLOOKUP(Dati!$A224,Normas!$A:$D,3,FALSE),VLOOKUP(Dati!$A224,Normas!$A:$D,3,FALSE)*0.3)),"")</f>
      </c>
    </row>
    <row r="225" spans="2:9" x14ac:dyDescent="0.2">
      <c r="B225">
        <f>IF(ISBLANK(A225),"",VLOOKUP(A225,Normas!A:D,4,FALSE))</f>
      </c>
      <c r="E225" s="2">
        <f>IF(ISBLANK(D225),"",INT(YEARFRAC(D225,'Vispārīga informācija'!$B$2)))</f>
      </c>
      <c r="F225" s="2">
        <f>IFERROR(IF(ISBLANK($A225),"",IF($A225="Ūdeņraža jonu koncentrācija",VLOOKUP(Dati!$A225,Normas!$A:$D,2,FALSE),VLOOKUP(Dati!$A225,Normas!$A:$D,2,FALSE)*0.6)),"")</f>
      </c>
      <c r="G225" s="2">
        <f>IFERROR(IF(ISBLANK($A225),"",IF($A225="Ūdeņraža jonu koncentrācija",VLOOKUP(Dati!$A225,Normas!$A:$D,3,FALSE),VLOOKUP(Dati!$A225,Normas!$A:$D,3,FALSE)*0.6)),"")</f>
      </c>
      <c r="H225" s="2">
        <f>IFERROR(IF(ISBLANK($A225),"",IF($A225="Ūdeņraža jonu koncentrācija",VLOOKUP(Dati!$A225,Normas!$A:$D,2,FALSE),VLOOKUP(Dati!$A225,Normas!$A:$D,2,FALSE)*0.3)),"")</f>
      </c>
      <c r="I225" s="2">
        <f>IFERROR(IF(ISBLANK($A225),"",IF($A225="Ūdeņraža jonu koncentrācija",VLOOKUP(Dati!$A225,Normas!$A:$D,3,FALSE),VLOOKUP(Dati!$A225,Normas!$A:$D,3,FALSE)*0.3)),"")</f>
      </c>
    </row>
    <row r="226" spans="2:9" x14ac:dyDescent="0.2">
      <c r="B226">
        <f>IF(ISBLANK(A226),"",VLOOKUP(A226,Normas!A:D,4,FALSE))</f>
      </c>
      <c r="E226" s="2">
        <f>IF(ISBLANK(D226),"",INT(YEARFRAC(D226,'Vispārīga informācija'!$B$2)))</f>
      </c>
      <c r="F226" s="2">
        <f>IFERROR(IF(ISBLANK($A226),"",IF($A226="Ūdeņraža jonu koncentrācija",VLOOKUP(Dati!$A226,Normas!$A:$D,2,FALSE),VLOOKUP(Dati!$A226,Normas!$A:$D,2,FALSE)*0.6)),"")</f>
      </c>
      <c r="G226" s="2">
        <f>IFERROR(IF(ISBLANK($A226),"",IF($A226="Ūdeņraža jonu koncentrācija",VLOOKUP(Dati!$A226,Normas!$A:$D,3,FALSE),VLOOKUP(Dati!$A226,Normas!$A:$D,3,FALSE)*0.6)),"")</f>
      </c>
      <c r="H226" s="2">
        <f>IFERROR(IF(ISBLANK($A226),"",IF($A226="Ūdeņraža jonu koncentrācija",VLOOKUP(Dati!$A226,Normas!$A:$D,2,FALSE),VLOOKUP(Dati!$A226,Normas!$A:$D,2,FALSE)*0.3)),"")</f>
      </c>
      <c r="I226" s="2">
        <f>IFERROR(IF(ISBLANK($A226),"",IF($A226="Ūdeņraža jonu koncentrācija",VLOOKUP(Dati!$A226,Normas!$A:$D,3,FALSE),VLOOKUP(Dati!$A226,Normas!$A:$D,3,FALSE)*0.3)),"")</f>
      </c>
    </row>
    <row r="227" spans="2:9" x14ac:dyDescent="0.2">
      <c r="B227">
        <f>IF(ISBLANK(A227),"",VLOOKUP(A227,Normas!A:D,4,FALSE))</f>
      </c>
      <c r="E227" s="2">
        <f>IF(ISBLANK(D227),"",INT(YEARFRAC(D227,'Vispārīga informācija'!$B$2)))</f>
      </c>
      <c r="F227" s="2">
        <f>IFERROR(IF(ISBLANK($A227),"",IF($A227="Ūdeņraža jonu koncentrācija",VLOOKUP(Dati!$A227,Normas!$A:$D,2,FALSE),VLOOKUP(Dati!$A227,Normas!$A:$D,2,FALSE)*0.6)),"")</f>
      </c>
      <c r="G227" s="2">
        <f>IFERROR(IF(ISBLANK($A227),"",IF($A227="Ūdeņraža jonu koncentrācija",VLOOKUP(Dati!$A227,Normas!$A:$D,3,FALSE),VLOOKUP(Dati!$A227,Normas!$A:$D,3,FALSE)*0.6)),"")</f>
      </c>
      <c r="H227" s="2">
        <f>IFERROR(IF(ISBLANK($A227),"",IF($A227="Ūdeņraža jonu koncentrācija",VLOOKUP(Dati!$A227,Normas!$A:$D,2,FALSE),VLOOKUP(Dati!$A227,Normas!$A:$D,2,FALSE)*0.3)),"")</f>
      </c>
      <c r="I227" s="2">
        <f>IFERROR(IF(ISBLANK($A227),"",IF($A227="Ūdeņraža jonu koncentrācija",VLOOKUP(Dati!$A227,Normas!$A:$D,3,FALSE),VLOOKUP(Dati!$A227,Normas!$A:$D,3,FALSE)*0.3)),"")</f>
      </c>
    </row>
    <row r="228" spans="2:9" x14ac:dyDescent="0.2">
      <c r="B228">
        <f>IF(ISBLANK(A228),"",VLOOKUP(A228,Normas!A:D,4,FALSE))</f>
      </c>
      <c r="E228" s="2">
        <f>IF(ISBLANK(D228),"",INT(YEARFRAC(D228,'Vispārīga informācija'!$B$2)))</f>
      </c>
      <c r="F228" s="2">
        <f>IFERROR(IF(ISBLANK($A228),"",IF($A228="Ūdeņraža jonu koncentrācija",VLOOKUP(Dati!$A228,Normas!$A:$D,2,FALSE),VLOOKUP(Dati!$A228,Normas!$A:$D,2,FALSE)*0.6)),"")</f>
      </c>
      <c r="G228" s="2">
        <f>IFERROR(IF(ISBLANK($A228),"",IF($A228="Ūdeņraža jonu koncentrācija",VLOOKUP(Dati!$A228,Normas!$A:$D,3,FALSE),VLOOKUP(Dati!$A228,Normas!$A:$D,3,FALSE)*0.6)),"")</f>
      </c>
      <c r="H228" s="2">
        <f>IFERROR(IF(ISBLANK($A228),"",IF($A228="Ūdeņraža jonu koncentrācija",VLOOKUP(Dati!$A228,Normas!$A:$D,2,FALSE),VLOOKUP(Dati!$A228,Normas!$A:$D,2,FALSE)*0.3)),"")</f>
      </c>
      <c r="I228" s="2">
        <f>IFERROR(IF(ISBLANK($A228),"",IF($A228="Ūdeņraža jonu koncentrācija",VLOOKUP(Dati!$A228,Normas!$A:$D,3,FALSE),VLOOKUP(Dati!$A228,Normas!$A:$D,3,FALSE)*0.3)),"")</f>
      </c>
    </row>
    <row r="229" spans="2:9" x14ac:dyDescent="0.2">
      <c r="B229">
        <f>IF(ISBLANK(A229),"",VLOOKUP(A229,Normas!A:D,4,FALSE))</f>
      </c>
      <c r="E229" s="2">
        <f>IF(ISBLANK(D229),"",INT(YEARFRAC(D229,'Vispārīga informācija'!$B$2)))</f>
      </c>
      <c r="F229" s="2">
        <f>IFERROR(IF(ISBLANK($A229),"",IF($A229="Ūdeņraža jonu koncentrācija",VLOOKUP(Dati!$A229,Normas!$A:$D,2,FALSE),VLOOKUP(Dati!$A229,Normas!$A:$D,2,FALSE)*0.6)),"")</f>
      </c>
      <c r="G229" s="2">
        <f>IFERROR(IF(ISBLANK($A229),"",IF($A229="Ūdeņraža jonu koncentrācija",VLOOKUP(Dati!$A229,Normas!$A:$D,3,FALSE),VLOOKUP(Dati!$A229,Normas!$A:$D,3,FALSE)*0.6)),"")</f>
      </c>
      <c r="H229" s="2">
        <f>IFERROR(IF(ISBLANK($A229),"",IF($A229="Ūdeņraža jonu koncentrācija",VLOOKUP(Dati!$A229,Normas!$A:$D,2,FALSE),VLOOKUP(Dati!$A229,Normas!$A:$D,2,FALSE)*0.3)),"")</f>
      </c>
      <c r="I229" s="2">
        <f>IFERROR(IF(ISBLANK($A229),"",IF($A229="Ūdeņraža jonu koncentrācija",VLOOKUP(Dati!$A229,Normas!$A:$D,3,FALSE),VLOOKUP(Dati!$A229,Normas!$A:$D,3,FALSE)*0.3)),"")</f>
      </c>
    </row>
    <row r="230" spans="2:9" x14ac:dyDescent="0.2">
      <c r="B230">
        <f>IF(ISBLANK(A230),"",VLOOKUP(A230,Normas!A:D,4,FALSE))</f>
      </c>
      <c r="E230" s="2">
        <f>IF(ISBLANK(D230),"",INT(YEARFRAC(D230,'Vispārīga informācija'!$B$2)))</f>
      </c>
      <c r="F230" s="2">
        <f>IFERROR(IF(ISBLANK($A230),"",IF($A230="Ūdeņraža jonu koncentrācija",VLOOKUP(Dati!$A230,Normas!$A:$D,2,FALSE),VLOOKUP(Dati!$A230,Normas!$A:$D,2,FALSE)*0.6)),"")</f>
      </c>
      <c r="G230" s="2">
        <f>IFERROR(IF(ISBLANK($A230),"",IF($A230="Ūdeņraža jonu koncentrācija",VLOOKUP(Dati!$A230,Normas!$A:$D,3,FALSE),VLOOKUP(Dati!$A230,Normas!$A:$D,3,FALSE)*0.6)),"")</f>
      </c>
      <c r="H230" s="2">
        <f>IFERROR(IF(ISBLANK($A230),"",IF($A230="Ūdeņraža jonu koncentrācija",VLOOKUP(Dati!$A230,Normas!$A:$D,2,FALSE),VLOOKUP(Dati!$A230,Normas!$A:$D,2,FALSE)*0.3)),"")</f>
      </c>
      <c r="I230" s="2">
        <f>IFERROR(IF(ISBLANK($A230),"",IF($A230="Ūdeņraža jonu koncentrācija",VLOOKUP(Dati!$A230,Normas!$A:$D,3,FALSE),VLOOKUP(Dati!$A230,Normas!$A:$D,3,FALSE)*0.3)),"")</f>
      </c>
    </row>
    <row r="231" spans="2:9" x14ac:dyDescent="0.2">
      <c r="B231">
        <f>IF(ISBLANK(A231),"",VLOOKUP(A231,Normas!A:D,4,FALSE))</f>
      </c>
      <c r="E231" s="2">
        <f>IF(ISBLANK(D231),"",INT(YEARFRAC(D231,'Vispārīga informācija'!$B$2)))</f>
      </c>
      <c r="F231" s="2">
        <f>IFERROR(IF(ISBLANK($A231),"",IF($A231="Ūdeņraža jonu koncentrācija",VLOOKUP(Dati!$A231,Normas!$A:$D,2,FALSE),VLOOKUP(Dati!$A231,Normas!$A:$D,2,FALSE)*0.6)),"")</f>
      </c>
      <c r="G231" s="2">
        <f>IFERROR(IF(ISBLANK($A231),"",IF($A231="Ūdeņraža jonu koncentrācija",VLOOKUP(Dati!$A231,Normas!$A:$D,3,FALSE),VLOOKUP(Dati!$A231,Normas!$A:$D,3,FALSE)*0.6)),"")</f>
      </c>
      <c r="H231" s="2">
        <f>IFERROR(IF(ISBLANK($A231),"",IF($A231="Ūdeņraža jonu koncentrācija",VLOOKUP(Dati!$A231,Normas!$A:$D,2,FALSE),VLOOKUP(Dati!$A231,Normas!$A:$D,2,FALSE)*0.3)),"")</f>
      </c>
      <c r="I231" s="2">
        <f>IFERROR(IF(ISBLANK($A231),"",IF($A231="Ūdeņraža jonu koncentrācija",VLOOKUP(Dati!$A231,Normas!$A:$D,3,FALSE),VLOOKUP(Dati!$A231,Normas!$A:$D,3,FALSE)*0.3)),"")</f>
      </c>
    </row>
    <row r="232" spans="2:9" x14ac:dyDescent="0.2">
      <c r="B232">
        <f>IF(ISBLANK(A232),"",VLOOKUP(A232,Normas!A:D,4,FALSE))</f>
      </c>
      <c r="E232" s="2">
        <f>IF(ISBLANK(D232),"",INT(YEARFRAC(D232,'Vispārīga informācija'!$B$2)))</f>
      </c>
      <c r="F232" s="2">
        <f>IFERROR(IF(ISBLANK($A232),"",IF($A232="Ūdeņraža jonu koncentrācija",VLOOKUP(Dati!$A232,Normas!$A:$D,2,FALSE),VLOOKUP(Dati!$A232,Normas!$A:$D,2,FALSE)*0.6)),"")</f>
      </c>
      <c r="G232" s="2">
        <f>IFERROR(IF(ISBLANK($A232),"",IF($A232="Ūdeņraža jonu koncentrācija",VLOOKUP(Dati!$A232,Normas!$A:$D,3,FALSE),VLOOKUP(Dati!$A232,Normas!$A:$D,3,FALSE)*0.6)),"")</f>
      </c>
      <c r="H232" s="2">
        <f>IFERROR(IF(ISBLANK($A232),"",IF($A232="Ūdeņraža jonu koncentrācija",VLOOKUP(Dati!$A232,Normas!$A:$D,2,FALSE),VLOOKUP(Dati!$A232,Normas!$A:$D,2,FALSE)*0.3)),"")</f>
      </c>
      <c r="I232" s="2">
        <f>IFERROR(IF(ISBLANK($A232),"",IF($A232="Ūdeņraža jonu koncentrācija",VLOOKUP(Dati!$A232,Normas!$A:$D,3,FALSE),VLOOKUP(Dati!$A232,Normas!$A:$D,3,FALSE)*0.3)),"")</f>
      </c>
    </row>
    <row r="233" spans="2:9" x14ac:dyDescent="0.2">
      <c r="B233">
        <f>IF(ISBLANK(A233),"",VLOOKUP(A233,Normas!A:D,4,FALSE))</f>
      </c>
      <c r="E233" s="2">
        <f>IF(ISBLANK(D233),"",INT(YEARFRAC(D233,'Vispārīga informācija'!$B$2)))</f>
      </c>
      <c r="F233" s="2">
        <f>IFERROR(IF(ISBLANK($A233),"",IF($A233="Ūdeņraža jonu koncentrācija",VLOOKUP(Dati!$A233,Normas!$A:$D,2,FALSE),VLOOKUP(Dati!$A233,Normas!$A:$D,2,FALSE)*0.6)),"")</f>
      </c>
      <c r="G233" s="2">
        <f>IFERROR(IF(ISBLANK($A233),"",IF($A233="Ūdeņraža jonu koncentrācija",VLOOKUP(Dati!$A233,Normas!$A:$D,3,FALSE),VLOOKUP(Dati!$A233,Normas!$A:$D,3,FALSE)*0.6)),"")</f>
      </c>
      <c r="H233" s="2">
        <f>IFERROR(IF(ISBLANK($A233),"",IF($A233="Ūdeņraža jonu koncentrācija",VLOOKUP(Dati!$A233,Normas!$A:$D,2,FALSE),VLOOKUP(Dati!$A233,Normas!$A:$D,2,FALSE)*0.3)),"")</f>
      </c>
      <c r="I233" s="2">
        <f>IFERROR(IF(ISBLANK($A233),"",IF($A233="Ūdeņraža jonu koncentrācija",VLOOKUP(Dati!$A233,Normas!$A:$D,3,FALSE),VLOOKUP(Dati!$A233,Normas!$A:$D,3,FALSE)*0.3)),"")</f>
      </c>
    </row>
    <row r="234" spans="2:9" x14ac:dyDescent="0.2">
      <c r="B234">
        <f>IF(ISBLANK(A234),"",VLOOKUP(A234,Normas!A:D,4,FALSE))</f>
      </c>
      <c r="E234" s="2">
        <f>IF(ISBLANK(D234),"",INT(YEARFRAC(D234,'Vispārīga informācija'!$B$2)))</f>
      </c>
      <c r="F234" s="2">
        <f>IFERROR(IF(ISBLANK($A234),"",IF($A234="Ūdeņraža jonu koncentrācija",VLOOKUP(Dati!$A234,Normas!$A:$D,2,FALSE),VLOOKUP(Dati!$A234,Normas!$A:$D,2,FALSE)*0.6)),"")</f>
      </c>
      <c r="G234" s="2">
        <f>IFERROR(IF(ISBLANK($A234),"",IF($A234="Ūdeņraža jonu koncentrācija",VLOOKUP(Dati!$A234,Normas!$A:$D,3,FALSE),VLOOKUP(Dati!$A234,Normas!$A:$D,3,FALSE)*0.6)),"")</f>
      </c>
      <c r="H234" s="2">
        <f>IFERROR(IF(ISBLANK($A234),"",IF($A234="Ūdeņraža jonu koncentrācija",VLOOKUP(Dati!$A234,Normas!$A:$D,2,FALSE),VLOOKUP(Dati!$A234,Normas!$A:$D,2,FALSE)*0.3)),"")</f>
      </c>
      <c r="I234" s="2">
        <f>IFERROR(IF(ISBLANK($A234),"",IF($A234="Ūdeņraža jonu koncentrācija",VLOOKUP(Dati!$A234,Normas!$A:$D,3,FALSE),VLOOKUP(Dati!$A234,Normas!$A:$D,3,FALSE)*0.3)),"")</f>
      </c>
    </row>
    <row r="235" spans="2:9" x14ac:dyDescent="0.2">
      <c r="B235">
        <f>IF(ISBLANK(A235),"",VLOOKUP(A235,Normas!A:D,4,FALSE))</f>
      </c>
      <c r="E235" s="2">
        <f>IF(ISBLANK(D235),"",INT(YEARFRAC(D235,'Vispārīga informācija'!$B$2)))</f>
      </c>
      <c r="F235" s="2">
        <f>IFERROR(IF(ISBLANK($A235),"",IF($A235="Ūdeņraža jonu koncentrācija",VLOOKUP(Dati!$A235,Normas!$A:$D,2,FALSE),VLOOKUP(Dati!$A235,Normas!$A:$D,2,FALSE)*0.6)),"")</f>
      </c>
      <c r="G235" s="2">
        <f>IFERROR(IF(ISBLANK($A235),"",IF($A235="Ūdeņraža jonu koncentrācija",VLOOKUP(Dati!$A235,Normas!$A:$D,3,FALSE),VLOOKUP(Dati!$A235,Normas!$A:$D,3,FALSE)*0.6)),"")</f>
      </c>
      <c r="H235" s="2">
        <f>IFERROR(IF(ISBLANK($A235),"",IF($A235="Ūdeņraža jonu koncentrācija",VLOOKUP(Dati!$A235,Normas!$A:$D,2,FALSE),VLOOKUP(Dati!$A235,Normas!$A:$D,2,FALSE)*0.3)),"")</f>
      </c>
      <c r="I235" s="2">
        <f>IFERROR(IF(ISBLANK($A235),"",IF($A235="Ūdeņraža jonu koncentrācija",VLOOKUP(Dati!$A235,Normas!$A:$D,3,FALSE),VLOOKUP(Dati!$A235,Normas!$A:$D,3,FALSE)*0.3)),"")</f>
      </c>
    </row>
    <row r="236" spans="2:9" x14ac:dyDescent="0.2">
      <c r="B236">
        <f>IF(ISBLANK(A236),"",VLOOKUP(A236,Normas!A:D,4,FALSE))</f>
      </c>
      <c r="E236" s="2">
        <f>IF(ISBLANK(D236),"",INT(YEARFRAC(D236,'Vispārīga informācija'!$B$2)))</f>
      </c>
      <c r="F236" s="2">
        <f>IFERROR(IF(ISBLANK($A236),"",IF($A236="Ūdeņraža jonu koncentrācija",VLOOKUP(Dati!$A236,Normas!$A:$D,2,FALSE),VLOOKUP(Dati!$A236,Normas!$A:$D,2,FALSE)*0.6)),"")</f>
      </c>
      <c r="G236" s="2">
        <f>IFERROR(IF(ISBLANK($A236),"",IF($A236="Ūdeņraža jonu koncentrācija",VLOOKUP(Dati!$A236,Normas!$A:$D,3,FALSE),VLOOKUP(Dati!$A236,Normas!$A:$D,3,FALSE)*0.6)),"")</f>
      </c>
      <c r="H236" s="2">
        <f>IFERROR(IF(ISBLANK($A236),"",IF($A236="Ūdeņraža jonu koncentrācija",VLOOKUP(Dati!$A236,Normas!$A:$D,2,FALSE),VLOOKUP(Dati!$A236,Normas!$A:$D,2,FALSE)*0.3)),"")</f>
      </c>
      <c r="I236" s="2">
        <f>IFERROR(IF(ISBLANK($A236),"",IF($A236="Ūdeņraža jonu koncentrācija",VLOOKUP(Dati!$A236,Normas!$A:$D,3,FALSE),VLOOKUP(Dati!$A236,Normas!$A:$D,3,FALSE)*0.3)),"")</f>
      </c>
    </row>
    <row r="237" spans="2:9" x14ac:dyDescent="0.2">
      <c r="B237">
        <f>IF(ISBLANK(A237),"",VLOOKUP(A237,Normas!A:D,4,FALSE))</f>
      </c>
      <c r="E237" s="2">
        <f>IF(ISBLANK(D237),"",INT(YEARFRAC(D237,'Vispārīga informācija'!$B$2)))</f>
      </c>
      <c r="F237" s="2">
        <f>IFERROR(IF(ISBLANK($A237),"",IF($A237="Ūdeņraža jonu koncentrācija",VLOOKUP(Dati!$A237,Normas!$A:$D,2,FALSE),VLOOKUP(Dati!$A237,Normas!$A:$D,2,FALSE)*0.6)),"")</f>
      </c>
      <c r="G237" s="2">
        <f>IFERROR(IF(ISBLANK($A237),"",IF($A237="Ūdeņraža jonu koncentrācija",VLOOKUP(Dati!$A237,Normas!$A:$D,3,FALSE),VLOOKUP(Dati!$A237,Normas!$A:$D,3,FALSE)*0.6)),"")</f>
      </c>
      <c r="H237" s="2">
        <f>IFERROR(IF(ISBLANK($A237),"",IF($A237="Ūdeņraža jonu koncentrācija",VLOOKUP(Dati!$A237,Normas!$A:$D,2,FALSE),VLOOKUP(Dati!$A237,Normas!$A:$D,2,FALSE)*0.3)),"")</f>
      </c>
      <c r="I237" s="2">
        <f>IFERROR(IF(ISBLANK($A237),"",IF($A237="Ūdeņraža jonu koncentrācija",VLOOKUP(Dati!$A237,Normas!$A:$D,3,FALSE),VLOOKUP(Dati!$A237,Normas!$A:$D,3,FALSE)*0.3)),"")</f>
      </c>
    </row>
    <row r="238" spans="2:9" x14ac:dyDescent="0.2">
      <c r="B238">
        <f>IF(ISBLANK(A238),"",VLOOKUP(A238,Normas!A:D,4,FALSE))</f>
      </c>
      <c r="E238" s="2">
        <f>IF(ISBLANK(D238),"",INT(YEARFRAC(D238,'Vispārīga informācija'!$B$2)))</f>
      </c>
      <c r="F238" s="2">
        <f>IFERROR(IF(ISBLANK($A238),"",IF($A238="Ūdeņraža jonu koncentrācija",VLOOKUP(Dati!$A238,Normas!$A:$D,2,FALSE),VLOOKUP(Dati!$A238,Normas!$A:$D,2,FALSE)*0.6)),"")</f>
      </c>
      <c r="G238" s="2">
        <f>IFERROR(IF(ISBLANK($A238),"",IF($A238="Ūdeņraža jonu koncentrācija",VLOOKUP(Dati!$A238,Normas!$A:$D,3,FALSE),VLOOKUP(Dati!$A238,Normas!$A:$D,3,FALSE)*0.6)),"")</f>
      </c>
      <c r="H238" s="2">
        <f>IFERROR(IF(ISBLANK($A238),"",IF($A238="Ūdeņraža jonu koncentrācija",VLOOKUP(Dati!$A238,Normas!$A:$D,2,FALSE),VLOOKUP(Dati!$A238,Normas!$A:$D,2,FALSE)*0.3)),"")</f>
      </c>
      <c r="I238" s="2">
        <f>IFERROR(IF(ISBLANK($A238),"",IF($A238="Ūdeņraža jonu koncentrācija",VLOOKUP(Dati!$A238,Normas!$A:$D,3,FALSE),VLOOKUP(Dati!$A238,Normas!$A:$D,3,FALSE)*0.3)),"")</f>
      </c>
    </row>
    <row r="239" spans="2:9" x14ac:dyDescent="0.2">
      <c r="B239">
        <f>IF(ISBLANK(A239),"",VLOOKUP(A239,Normas!A:D,4,FALSE))</f>
      </c>
      <c r="E239" s="2">
        <f>IF(ISBLANK(D239),"",INT(YEARFRAC(D239,'Vispārīga informācija'!$B$2)))</f>
      </c>
      <c r="F239" s="2">
        <f>IFERROR(IF(ISBLANK($A239),"",IF($A239="Ūdeņraža jonu koncentrācija",VLOOKUP(Dati!$A239,Normas!$A:$D,2,FALSE),VLOOKUP(Dati!$A239,Normas!$A:$D,2,FALSE)*0.6)),"")</f>
      </c>
      <c r="G239" s="2">
        <f>IFERROR(IF(ISBLANK($A239),"",IF($A239="Ūdeņraža jonu koncentrācija",VLOOKUP(Dati!$A239,Normas!$A:$D,3,FALSE),VLOOKUP(Dati!$A239,Normas!$A:$D,3,FALSE)*0.6)),"")</f>
      </c>
      <c r="H239" s="2">
        <f>IFERROR(IF(ISBLANK($A239),"",IF($A239="Ūdeņraža jonu koncentrācija",VLOOKUP(Dati!$A239,Normas!$A:$D,2,FALSE),VLOOKUP(Dati!$A239,Normas!$A:$D,2,FALSE)*0.3)),"")</f>
      </c>
      <c r="I239" s="2">
        <f>IFERROR(IF(ISBLANK($A239),"",IF($A239="Ūdeņraža jonu koncentrācija",VLOOKUP(Dati!$A239,Normas!$A:$D,3,FALSE),VLOOKUP(Dati!$A239,Normas!$A:$D,3,FALSE)*0.3)),"")</f>
      </c>
    </row>
    <row r="240" spans="2:9" x14ac:dyDescent="0.2">
      <c r="B240">
        <f>IF(ISBLANK(A240),"",VLOOKUP(A240,Normas!A:D,4,FALSE))</f>
      </c>
      <c r="E240" s="2">
        <f>IF(ISBLANK(D240),"",INT(YEARFRAC(D240,'Vispārīga informācija'!$B$2)))</f>
      </c>
      <c r="F240" s="2">
        <f>IFERROR(IF(ISBLANK($A240),"",IF($A240="Ūdeņraža jonu koncentrācija",VLOOKUP(Dati!$A240,Normas!$A:$D,2,FALSE),VLOOKUP(Dati!$A240,Normas!$A:$D,2,FALSE)*0.6)),"")</f>
      </c>
      <c r="G240" s="2">
        <f>IFERROR(IF(ISBLANK($A240),"",IF($A240="Ūdeņraža jonu koncentrācija",VLOOKUP(Dati!$A240,Normas!$A:$D,3,FALSE),VLOOKUP(Dati!$A240,Normas!$A:$D,3,FALSE)*0.6)),"")</f>
      </c>
      <c r="H240" s="2">
        <f>IFERROR(IF(ISBLANK($A240),"",IF($A240="Ūdeņraža jonu koncentrācija",VLOOKUP(Dati!$A240,Normas!$A:$D,2,FALSE),VLOOKUP(Dati!$A240,Normas!$A:$D,2,FALSE)*0.3)),"")</f>
      </c>
      <c r="I240" s="2">
        <f>IFERROR(IF(ISBLANK($A240),"",IF($A240="Ūdeņraža jonu koncentrācija",VLOOKUP(Dati!$A240,Normas!$A:$D,3,FALSE),VLOOKUP(Dati!$A240,Normas!$A:$D,3,FALSE)*0.3)),"")</f>
      </c>
    </row>
    <row r="241" spans="2:9" x14ac:dyDescent="0.2">
      <c r="B241">
        <f>IF(ISBLANK(A241),"",VLOOKUP(A241,Normas!A:D,4,FALSE))</f>
      </c>
      <c r="E241" s="2">
        <f>IF(ISBLANK(D241),"",INT(YEARFRAC(D241,'Vispārīga informācija'!$B$2)))</f>
      </c>
      <c r="F241" s="2">
        <f>IFERROR(IF(ISBLANK($A241),"",IF($A241="Ūdeņraža jonu koncentrācija",VLOOKUP(Dati!$A241,Normas!$A:$D,2,FALSE),VLOOKUP(Dati!$A241,Normas!$A:$D,2,FALSE)*0.6)),"")</f>
      </c>
      <c r="G241" s="2">
        <f>IFERROR(IF(ISBLANK($A241),"",IF($A241="Ūdeņraža jonu koncentrācija",VLOOKUP(Dati!$A241,Normas!$A:$D,3,FALSE),VLOOKUP(Dati!$A241,Normas!$A:$D,3,FALSE)*0.6)),"")</f>
      </c>
      <c r="H241" s="2">
        <f>IFERROR(IF(ISBLANK($A241),"",IF($A241="Ūdeņraža jonu koncentrācija",VLOOKUP(Dati!$A241,Normas!$A:$D,2,FALSE),VLOOKUP(Dati!$A241,Normas!$A:$D,2,FALSE)*0.3)),"")</f>
      </c>
      <c r="I241" s="2">
        <f>IFERROR(IF(ISBLANK($A241),"",IF($A241="Ūdeņraža jonu koncentrācija",VLOOKUP(Dati!$A241,Normas!$A:$D,3,FALSE),VLOOKUP(Dati!$A241,Normas!$A:$D,3,FALSE)*0.3)),"")</f>
      </c>
    </row>
    <row r="242" spans="2:9" x14ac:dyDescent="0.2">
      <c r="B242">
        <f>IF(ISBLANK(A242),"",VLOOKUP(A242,Normas!A:D,4,FALSE))</f>
      </c>
      <c r="E242" s="2">
        <f>IF(ISBLANK(D242),"",INT(YEARFRAC(D242,'Vispārīga informācija'!$B$2)))</f>
      </c>
      <c r="F242" s="2">
        <f>IFERROR(IF(ISBLANK($A242),"",IF($A242="Ūdeņraža jonu koncentrācija",VLOOKUP(Dati!$A242,Normas!$A:$D,2,FALSE),VLOOKUP(Dati!$A242,Normas!$A:$D,2,FALSE)*0.6)),"")</f>
      </c>
      <c r="G242" s="2">
        <f>IFERROR(IF(ISBLANK($A242),"",IF($A242="Ūdeņraža jonu koncentrācija",VLOOKUP(Dati!$A242,Normas!$A:$D,3,FALSE),VLOOKUP(Dati!$A242,Normas!$A:$D,3,FALSE)*0.6)),"")</f>
      </c>
      <c r="H242" s="2">
        <f>IFERROR(IF(ISBLANK($A242),"",IF($A242="Ūdeņraža jonu koncentrācija",VLOOKUP(Dati!$A242,Normas!$A:$D,2,FALSE),VLOOKUP(Dati!$A242,Normas!$A:$D,2,FALSE)*0.3)),"")</f>
      </c>
      <c r="I242" s="2">
        <f>IFERROR(IF(ISBLANK($A242),"",IF($A242="Ūdeņraža jonu koncentrācija",VLOOKUP(Dati!$A242,Normas!$A:$D,3,FALSE),VLOOKUP(Dati!$A242,Normas!$A:$D,3,FALSE)*0.3)),"")</f>
      </c>
    </row>
    <row r="243" spans="2:9" x14ac:dyDescent="0.2">
      <c r="B243">
        <f>IF(ISBLANK(A243),"",VLOOKUP(A243,Normas!A:D,4,FALSE))</f>
      </c>
      <c r="E243" s="2">
        <f>IF(ISBLANK(D243),"",INT(YEARFRAC(D243,'Vispārīga informācija'!$B$2)))</f>
      </c>
      <c r="F243" s="2">
        <f>IFERROR(IF(ISBLANK($A243),"",IF($A243="Ūdeņraža jonu koncentrācija",VLOOKUP(Dati!$A243,Normas!$A:$D,2,FALSE),VLOOKUP(Dati!$A243,Normas!$A:$D,2,FALSE)*0.6)),"")</f>
      </c>
      <c r="G243" s="2">
        <f>IFERROR(IF(ISBLANK($A243),"",IF($A243="Ūdeņraža jonu koncentrācija",VLOOKUP(Dati!$A243,Normas!$A:$D,3,FALSE),VLOOKUP(Dati!$A243,Normas!$A:$D,3,FALSE)*0.6)),"")</f>
      </c>
      <c r="H243" s="2">
        <f>IFERROR(IF(ISBLANK($A243),"",IF($A243="Ūdeņraža jonu koncentrācija",VLOOKUP(Dati!$A243,Normas!$A:$D,2,FALSE),VLOOKUP(Dati!$A243,Normas!$A:$D,2,FALSE)*0.3)),"")</f>
      </c>
      <c r="I243" s="2">
        <f>IFERROR(IF(ISBLANK($A243),"",IF($A243="Ūdeņraža jonu koncentrācija",VLOOKUP(Dati!$A243,Normas!$A:$D,3,FALSE),VLOOKUP(Dati!$A243,Normas!$A:$D,3,FALSE)*0.3)),"")</f>
      </c>
    </row>
    <row r="244" spans="2:9" x14ac:dyDescent="0.2">
      <c r="B244">
        <f>IF(ISBLANK(A244),"",VLOOKUP(A244,Normas!A:D,4,FALSE))</f>
      </c>
      <c r="E244" s="2">
        <f>IF(ISBLANK(D244),"",INT(YEARFRAC(D244,'Vispārīga informācija'!$B$2)))</f>
      </c>
      <c r="F244" s="2">
        <f>IFERROR(IF(ISBLANK($A244),"",IF($A244="Ūdeņraža jonu koncentrācija",VLOOKUP(Dati!$A244,Normas!$A:$D,2,FALSE),VLOOKUP(Dati!$A244,Normas!$A:$D,2,FALSE)*0.6)),"")</f>
      </c>
      <c r="G244" s="2">
        <f>IFERROR(IF(ISBLANK($A244),"",IF($A244="Ūdeņraža jonu koncentrācija",VLOOKUP(Dati!$A244,Normas!$A:$D,3,FALSE),VLOOKUP(Dati!$A244,Normas!$A:$D,3,FALSE)*0.6)),"")</f>
      </c>
      <c r="H244" s="2">
        <f>IFERROR(IF(ISBLANK($A244),"",IF($A244="Ūdeņraža jonu koncentrācija",VLOOKUP(Dati!$A244,Normas!$A:$D,2,FALSE),VLOOKUP(Dati!$A244,Normas!$A:$D,2,FALSE)*0.3)),"")</f>
      </c>
      <c r="I244" s="2">
        <f>IFERROR(IF(ISBLANK($A244),"",IF($A244="Ūdeņraža jonu koncentrācija",VLOOKUP(Dati!$A244,Normas!$A:$D,3,FALSE),VLOOKUP(Dati!$A244,Normas!$A:$D,3,FALSE)*0.3)),"")</f>
      </c>
    </row>
    <row r="245" spans="2:9" x14ac:dyDescent="0.2">
      <c r="B245">
        <f>IF(ISBLANK(A245),"",VLOOKUP(A245,Normas!A:D,4,FALSE))</f>
      </c>
      <c r="E245" s="2">
        <f>IF(ISBLANK(D245),"",INT(YEARFRAC(D245,'Vispārīga informācija'!$B$2)))</f>
      </c>
      <c r="F245" s="2">
        <f>IFERROR(IF(ISBLANK($A245),"",IF($A245="Ūdeņraža jonu koncentrācija",VLOOKUP(Dati!$A245,Normas!$A:$D,2,FALSE),VLOOKUP(Dati!$A245,Normas!$A:$D,2,FALSE)*0.6)),"")</f>
      </c>
      <c r="G245" s="2">
        <f>IFERROR(IF(ISBLANK($A245),"",IF($A245="Ūdeņraža jonu koncentrācija",VLOOKUP(Dati!$A245,Normas!$A:$D,3,FALSE),VLOOKUP(Dati!$A245,Normas!$A:$D,3,FALSE)*0.6)),"")</f>
      </c>
      <c r="H245" s="2">
        <f>IFERROR(IF(ISBLANK($A245),"",IF($A245="Ūdeņraža jonu koncentrācija",VLOOKUP(Dati!$A245,Normas!$A:$D,2,FALSE),VLOOKUP(Dati!$A245,Normas!$A:$D,2,FALSE)*0.3)),"")</f>
      </c>
      <c r="I245" s="2">
        <f>IFERROR(IF(ISBLANK($A245),"",IF($A245="Ūdeņraža jonu koncentrācija",VLOOKUP(Dati!$A245,Normas!$A:$D,3,FALSE),VLOOKUP(Dati!$A245,Normas!$A:$D,3,FALSE)*0.3)),"")</f>
      </c>
    </row>
    <row r="246" spans="2:9" x14ac:dyDescent="0.2">
      <c r="B246">
        <f>IF(ISBLANK(A246),"",VLOOKUP(A246,Normas!A:D,4,FALSE))</f>
      </c>
      <c r="E246" s="2">
        <f>IF(ISBLANK(D246),"",INT(YEARFRAC(D246,'Vispārīga informācija'!$B$2)))</f>
      </c>
      <c r="F246" s="2">
        <f>IFERROR(IF(ISBLANK($A246),"",IF($A246="Ūdeņraža jonu koncentrācija",VLOOKUP(Dati!$A246,Normas!$A:$D,2,FALSE),VLOOKUP(Dati!$A246,Normas!$A:$D,2,FALSE)*0.6)),"")</f>
      </c>
      <c r="G246" s="2">
        <f>IFERROR(IF(ISBLANK($A246),"",IF($A246="Ūdeņraža jonu koncentrācija",VLOOKUP(Dati!$A246,Normas!$A:$D,3,FALSE),VLOOKUP(Dati!$A246,Normas!$A:$D,3,FALSE)*0.6)),"")</f>
      </c>
      <c r="H246" s="2">
        <f>IFERROR(IF(ISBLANK($A246),"",IF($A246="Ūdeņraža jonu koncentrācija",VLOOKUP(Dati!$A246,Normas!$A:$D,2,FALSE),VLOOKUP(Dati!$A246,Normas!$A:$D,2,FALSE)*0.3)),"")</f>
      </c>
      <c r="I246" s="2">
        <f>IFERROR(IF(ISBLANK($A246),"",IF($A246="Ūdeņraža jonu koncentrācija",VLOOKUP(Dati!$A246,Normas!$A:$D,3,FALSE),VLOOKUP(Dati!$A246,Normas!$A:$D,3,FALSE)*0.3)),"")</f>
      </c>
    </row>
    <row r="247" spans="2:9" x14ac:dyDescent="0.2">
      <c r="B247">
        <f>IF(ISBLANK(A247),"",VLOOKUP(A247,Normas!A:D,4,FALSE))</f>
      </c>
      <c r="E247" s="2">
        <f>IF(ISBLANK(D247),"",INT(YEARFRAC(D247,'Vispārīga informācija'!$B$2)))</f>
      </c>
      <c r="F247" s="2">
        <f>IFERROR(IF(ISBLANK($A247),"",IF($A247="Ūdeņraža jonu koncentrācija",VLOOKUP(Dati!$A247,Normas!$A:$D,2,FALSE),VLOOKUP(Dati!$A247,Normas!$A:$D,2,FALSE)*0.6)),"")</f>
      </c>
      <c r="G247" s="2">
        <f>IFERROR(IF(ISBLANK($A247),"",IF($A247="Ūdeņraža jonu koncentrācija",VLOOKUP(Dati!$A247,Normas!$A:$D,3,FALSE),VLOOKUP(Dati!$A247,Normas!$A:$D,3,FALSE)*0.6)),"")</f>
      </c>
      <c r="H247" s="2">
        <f>IFERROR(IF(ISBLANK($A247),"",IF($A247="Ūdeņraža jonu koncentrācija",VLOOKUP(Dati!$A247,Normas!$A:$D,2,FALSE),VLOOKUP(Dati!$A247,Normas!$A:$D,2,FALSE)*0.3)),"")</f>
      </c>
      <c r="I247" s="2">
        <f>IFERROR(IF(ISBLANK($A247),"",IF($A247="Ūdeņraža jonu koncentrācija",VLOOKUP(Dati!$A247,Normas!$A:$D,3,FALSE),VLOOKUP(Dati!$A247,Normas!$A:$D,3,FALSE)*0.3)),"")</f>
      </c>
    </row>
    <row r="248" spans="2:9" x14ac:dyDescent="0.2">
      <c r="B248">
        <f>IF(ISBLANK(A248),"",VLOOKUP(A248,Normas!A:D,4,FALSE))</f>
      </c>
      <c r="E248" s="2">
        <f>IF(ISBLANK(D248),"",INT(YEARFRAC(D248,'Vispārīga informācija'!$B$2)))</f>
      </c>
      <c r="F248" s="2">
        <f>IFERROR(IF(ISBLANK($A248),"",IF($A248="Ūdeņraža jonu koncentrācija",VLOOKUP(Dati!$A248,Normas!$A:$D,2,FALSE),VLOOKUP(Dati!$A248,Normas!$A:$D,2,FALSE)*0.6)),"")</f>
      </c>
      <c r="G248" s="2">
        <f>IFERROR(IF(ISBLANK($A248),"",IF($A248="Ūdeņraža jonu koncentrācija",VLOOKUP(Dati!$A248,Normas!$A:$D,3,FALSE),VLOOKUP(Dati!$A248,Normas!$A:$D,3,FALSE)*0.6)),"")</f>
      </c>
      <c r="H248" s="2">
        <f>IFERROR(IF(ISBLANK($A248),"",IF($A248="Ūdeņraža jonu koncentrācija",VLOOKUP(Dati!$A248,Normas!$A:$D,2,FALSE),VLOOKUP(Dati!$A248,Normas!$A:$D,2,FALSE)*0.3)),"")</f>
      </c>
      <c r="I248" s="2">
        <f>IFERROR(IF(ISBLANK($A248),"",IF($A248="Ūdeņraža jonu koncentrācija",VLOOKUP(Dati!$A248,Normas!$A:$D,3,FALSE),VLOOKUP(Dati!$A248,Normas!$A:$D,3,FALSE)*0.3)),"")</f>
      </c>
    </row>
    <row r="249" spans="2:9" x14ac:dyDescent="0.2">
      <c r="B249">
        <f>IF(ISBLANK(A249),"",VLOOKUP(A249,Normas!A:D,4,FALSE))</f>
      </c>
      <c r="E249" s="2">
        <f>IF(ISBLANK(D249),"",INT(YEARFRAC(D249,'Vispārīga informācija'!$B$2)))</f>
      </c>
      <c r="F249" s="2">
        <f>IFERROR(IF(ISBLANK($A249),"",IF($A249="Ūdeņraža jonu koncentrācija",VLOOKUP(Dati!$A249,Normas!$A:$D,2,FALSE),VLOOKUP(Dati!$A249,Normas!$A:$D,2,FALSE)*0.6)),"")</f>
      </c>
      <c r="G249" s="2">
        <f>IFERROR(IF(ISBLANK($A249),"",IF($A249="Ūdeņraža jonu koncentrācija",VLOOKUP(Dati!$A249,Normas!$A:$D,3,FALSE),VLOOKUP(Dati!$A249,Normas!$A:$D,3,FALSE)*0.6)),"")</f>
      </c>
      <c r="H249" s="2">
        <f>IFERROR(IF(ISBLANK($A249),"",IF($A249="Ūdeņraža jonu koncentrācija",VLOOKUP(Dati!$A249,Normas!$A:$D,2,FALSE),VLOOKUP(Dati!$A249,Normas!$A:$D,2,FALSE)*0.3)),"")</f>
      </c>
      <c r="I249" s="2">
        <f>IFERROR(IF(ISBLANK($A249),"",IF($A249="Ūdeņraža jonu koncentrācija",VLOOKUP(Dati!$A249,Normas!$A:$D,3,FALSE),VLOOKUP(Dati!$A249,Normas!$A:$D,3,FALSE)*0.3)),"")</f>
      </c>
    </row>
    <row r="250" spans="2:9" x14ac:dyDescent="0.2">
      <c r="B250">
        <f>IF(ISBLANK(A250),"",VLOOKUP(A250,Normas!A:D,4,FALSE))</f>
      </c>
      <c r="E250" s="2">
        <f>IF(ISBLANK(D250),"",INT(YEARFRAC(D250,'Vispārīga informācija'!$B$2)))</f>
      </c>
      <c r="F250" s="2">
        <f>IFERROR(IF(ISBLANK($A250),"",IF($A250="Ūdeņraža jonu koncentrācija",VLOOKUP(Dati!$A250,Normas!$A:$D,2,FALSE),VLOOKUP(Dati!$A250,Normas!$A:$D,2,FALSE)*0.6)),"")</f>
      </c>
      <c r="G250" s="2">
        <f>IFERROR(IF(ISBLANK($A250),"",IF($A250="Ūdeņraža jonu koncentrācija",VLOOKUP(Dati!$A250,Normas!$A:$D,3,FALSE),VLOOKUP(Dati!$A250,Normas!$A:$D,3,FALSE)*0.6)),"")</f>
      </c>
      <c r="H250" s="2">
        <f>IFERROR(IF(ISBLANK($A250),"",IF($A250="Ūdeņraža jonu koncentrācija",VLOOKUP(Dati!$A250,Normas!$A:$D,2,FALSE),VLOOKUP(Dati!$A250,Normas!$A:$D,2,FALSE)*0.3)),"")</f>
      </c>
      <c r="I250" s="2">
        <f>IFERROR(IF(ISBLANK($A250),"",IF($A250="Ūdeņraža jonu koncentrācija",VLOOKUP(Dati!$A250,Normas!$A:$D,3,FALSE),VLOOKUP(Dati!$A250,Normas!$A:$D,3,FALSE)*0.3)),"")</f>
      </c>
    </row>
    <row r="251" spans="2:9" x14ac:dyDescent="0.2">
      <c r="B251">
        <f>IF(ISBLANK(A251),"",VLOOKUP(A251,Normas!A:D,4,FALSE))</f>
      </c>
      <c r="E251" s="2">
        <f>IF(ISBLANK(D251),"",INT(YEARFRAC(D251,'Vispārīga informācija'!$B$2)))</f>
      </c>
      <c r="F251" s="2">
        <f>IFERROR(IF(ISBLANK($A251),"",IF($A251="Ūdeņraža jonu koncentrācija",VLOOKUP(Dati!$A251,Normas!$A:$D,2,FALSE),VLOOKUP(Dati!$A251,Normas!$A:$D,2,FALSE)*0.6)),"")</f>
      </c>
      <c r="G251" s="2">
        <f>IFERROR(IF(ISBLANK($A251),"",IF($A251="Ūdeņraža jonu koncentrācija",VLOOKUP(Dati!$A251,Normas!$A:$D,3,FALSE),VLOOKUP(Dati!$A251,Normas!$A:$D,3,FALSE)*0.6)),"")</f>
      </c>
      <c r="H251" s="2">
        <f>IFERROR(IF(ISBLANK($A251),"",IF($A251="Ūdeņraža jonu koncentrācija",VLOOKUP(Dati!$A251,Normas!$A:$D,2,FALSE),VLOOKUP(Dati!$A251,Normas!$A:$D,2,FALSE)*0.3)),"")</f>
      </c>
      <c r="I251" s="2">
        <f>IFERROR(IF(ISBLANK($A251),"",IF($A251="Ūdeņraža jonu koncentrācija",VLOOKUP(Dati!$A251,Normas!$A:$D,3,FALSE),VLOOKUP(Dati!$A251,Normas!$A:$D,3,FALSE)*0.3)),"")</f>
      </c>
    </row>
    <row r="252" spans="2:9" x14ac:dyDescent="0.2">
      <c r="B252">
        <f>IF(ISBLANK(A252),"",VLOOKUP(A252,Normas!A:D,4,FALSE))</f>
      </c>
      <c r="E252" s="2">
        <f>IF(ISBLANK(D252),"",INT(YEARFRAC(D252,'Vispārīga informācija'!$B$2)))</f>
      </c>
      <c r="F252" s="2">
        <f>IFERROR(IF(ISBLANK($A252),"",IF($A252="Ūdeņraža jonu koncentrācija",VLOOKUP(Dati!$A252,Normas!$A:$D,2,FALSE),VLOOKUP(Dati!$A252,Normas!$A:$D,2,FALSE)*0.6)),"")</f>
      </c>
      <c r="G252" s="2">
        <f>IFERROR(IF(ISBLANK($A252),"",IF($A252="Ūdeņraža jonu koncentrācija",VLOOKUP(Dati!$A252,Normas!$A:$D,3,FALSE),VLOOKUP(Dati!$A252,Normas!$A:$D,3,FALSE)*0.6)),"")</f>
      </c>
      <c r="H252" s="2">
        <f>IFERROR(IF(ISBLANK($A252),"",IF($A252="Ūdeņraža jonu koncentrācija",VLOOKUP(Dati!$A252,Normas!$A:$D,2,FALSE),VLOOKUP(Dati!$A252,Normas!$A:$D,2,FALSE)*0.3)),"")</f>
      </c>
      <c r="I252" s="2">
        <f>IFERROR(IF(ISBLANK($A252),"",IF($A252="Ūdeņraža jonu koncentrācija",VLOOKUP(Dati!$A252,Normas!$A:$D,3,FALSE),VLOOKUP(Dati!$A252,Normas!$A:$D,3,FALSE)*0.3)),"")</f>
      </c>
    </row>
    <row r="253" spans="2:9" x14ac:dyDescent="0.2">
      <c r="B253">
        <f>IF(ISBLANK(A253),"",VLOOKUP(A253,Normas!A:D,4,FALSE))</f>
      </c>
      <c r="E253" s="2">
        <f>IF(ISBLANK(D253),"",INT(YEARFRAC(D253,'Vispārīga informācija'!$B$2)))</f>
      </c>
      <c r="F253" s="2">
        <f>IFERROR(IF(ISBLANK($A253),"",IF($A253="Ūdeņraža jonu koncentrācija",VLOOKUP(Dati!$A253,Normas!$A:$D,2,FALSE),VLOOKUP(Dati!$A253,Normas!$A:$D,2,FALSE)*0.6)),"")</f>
      </c>
      <c r="G253" s="2">
        <f>IFERROR(IF(ISBLANK($A253),"",IF($A253="Ūdeņraža jonu koncentrācija",VLOOKUP(Dati!$A253,Normas!$A:$D,3,FALSE),VLOOKUP(Dati!$A253,Normas!$A:$D,3,FALSE)*0.6)),"")</f>
      </c>
      <c r="H253" s="2">
        <f>IFERROR(IF(ISBLANK($A253),"",IF($A253="Ūdeņraža jonu koncentrācija",VLOOKUP(Dati!$A253,Normas!$A:$D,2,FALSE),VLOOKUP(Dati!$A253,Normas!$A:$D,2,FALSE)*0.3)),"")</f>
      </c>
      <c r="I253" s="2">
        <f>IFERROR(IF(ISBLANK($A253),"",IF($A253="Ūdeņraža jonu koncentrācija",VLOOKUP(Dati!$A253,Normas!$A:$D,3,FALSE),VLOOKUP(Dati!$A253,Normas!$A:$D,3,FALSE)*0.3)),"")</f>
      </c>
    </row>
    <row r="254" spans="2:9" x14ac:dyDescent="0.2">
      <c r="B254">
        <f>IF(ISBLANK(A254),"",VLOOKUP(A254,Normas!A:D,4,FALSE))</f>
      </c>
      <c r="E254" s="2">
        <f>IF(ISBLANK(D254),"",INT(YEARFRAC(D254,'Vispārīga informācija'!$B$2)))</f>
      </c>
      <c r="F254" s="2">
        <f>IFERROR(IF(ISBLANK($A254),"",IF($A254="Ūdeņraža jonu koncentrācija",VLOOKUP(Dati!$A254,Normas!$A:$D,2,FALSE),VLOOKUP(Dati!$A254,Normas!$A:$D,2,FALSE)*0.6)),"")</f>
      </c>
      <c r="G254" s="2">
        <f>IFERROR(IF(ISBLANK($A254),"",IF($A254="Ūdeņraža jonu koncentrācija",VLOOKUP(Dati!$A254,Normas!$A:$D,3,FALSE),VLOOKUP(Dati!$A254,Normas!$A:$D,3,FALSE)*0.6)),"")</f>
      </c>
      <c r="H254" s="2">
        <f>IFERROR(IF(ISBLANK($A254),"",IF($A254="Ūdeņraža jonu koncentrācija",VLOOKUP(Dati!$A254,Normas!$A:$D,2,FALSE),VLOOKUP(Dati!$A254,Normas!$A:$D,2,FALSE)*0.3)),"")</f>
      </c>
      <c r="I254" s="2">
        <f>IFERROR(IF(ISBLANK($A254),"",IF($A254="Ūdeņraža jonu koncentrācija",VLOOKUP(Dati!$A254,Normas!$A:$D,3,FALSE),VLOOKUP(Dati!$A254,Normas!$A:$D,3,FALSE)*0.3)),"")</f>
      </c>
    </row>
    <row r="255" spans="2:9" x14ac:dyDescent="0.2">
      <c r="B255">
        <f>IF(ISBLANK(A255),"",VLOOKUP(A255,Normas!A:D,4,FALSE))</f>
      </c>
      <c r="E255" s="2">
        <f>IF(ISBLANK(D255),"",INT(YEARFRAC(D255,'Vispārīga informācija'!$B$2)))</f>
      </c>
      <c r="F255" s="2">
        <f>IFERROR(IF(ISBLANK($A255),"",IF($A255="Ūdeņraža jonu koncentrācija",VLOOKUP(Dati!$A255,Normas!$A:$D,2,FALSE),VLOOKUP(Dati!$A255,Normas!$A:$D,2,FALSE)*0.6)),"")</f>
      </c>
      <c r="G255" s="2">
        <f>IFERROR(IF(ISBLANK($A255),"",IF($A255="Ūdeņraža jonu koncentrācija",VLOOKUP(Dati!$A255,Normas!$A:$D,3,FALSE),VLOOKUP(Dati!$A255,Normas!$A:$D,3,FALSE)*0.6)),"")</f>
      </c>
      <c r="H255" s="2">
        <f>IFERROR(IF(ISBLANK($A255),"",IF($A255="Ūdeņraža jonu koncentrācija",VLOOKUP(Dati!$A255,Normas!$A:$D,2,FALSE),VLOOKUP(Dati!$A255,Normas!$A:$D,2,FALSE)*0.3)),"")</f>
      </c>
      <c r="I255" s="2">
        <f>IFERROR(IF(ISBLANK($A255),"",IF($A255="Ūdeņraža jonu koncentrācija",VLOOKUP(Dati!$A255,Normas!$A:$D,3,FALSE),VLOOKUP(Dati!$A255,Normas!$A:$D,3,FALSE)*0.3)),"")</f>
      </c>
    </row>
    <row r="256" spans="2:9" x14ac:dyDescent="0.2">
      <c r="B256">
        <f>IF(ISBLANK(A256),"",VLOOKUP(A256,Normas!A:D,4,FALSE))</f>
      </c>
      <c r="E256" s="2">
        <f>IF(ISBLANK(D256),"",INT(YEARFRAC(D256,'Vispārīga informācija'!$B$2)))</f>
      </c>
      <c r="F256" s="2">
        <f>IFERROR(IF(ISBLANK($A256),"",IF($A256="Ūdeņraža jonu koncentrācija",VLOOKUP(Dati!$A256,Normas!$A:$D,2,FALSE),VLOOKUP(Dati!$A256,Normas!$A:$D,2,FALSE)*0.6)),"")</f>
      </c>
      <c r="G256" s="2">
        <f>IFERROR(IF(ISBLANK($A256),"",IF($A256="Ūdeņraža jonu koncentrācija",VLOOKUP(Dati!$A256,Normas!$A:$D,3,FALSE),VLOOKUP(Dati!$A256,Normas!$A:$D,3,FALSE)*0.6)),"")</f>
      </c>
      <c r="H256" s="2">
        <f>IFERROR(IF(ISBLANK($A256),"",IF($A256="Ūdeņraža jonu koncentrācija",VLOOKUP(Dati!$A256,Normas!$A:$D,2,FALSE),VLOOKUP(Dati!$A256,Normas!$A:$D,2,FALSE)*0.3)),"")</f>
      </c>
      <c r="I256" s="2">
        <f>IFERROR(IF(ISBLANK($A256),"",IF($A256="Ūdeņraža jonu koncentrācija",VLOOKUP(Dati!$A256,Normas!$A:$D,3,FALSE),VLOOKUP(Dati!$A256,Normas!$A:$D,3,FALSE)*0.3)),"")</f>
      </c>
    </row>
    <row r="257" spans="2:9" x14ac:dyDescent="0.2">
      <c r="B257">
        <f>IF(ISBLANK(A257),"",VLOOKUP(A257,Normas!A:D,4,FALSE))</f>
      </c>
      <c r="E257" s="2">
        <f>IF(ISBLANK(D257),"",INT(YEARFRAC(D257,'Vispārīga informācija'!$B$2)))</f>
      </c>
      <c r="F257" s="2">
        <f>IFERROR(IF(ISBLANK($A257),"",IF($A257="Ūdeņraža jonu koncentrācija",VLOOKUP(Dati!$A257,Normas!$A:$D,2,FALSE),VLOOKUP(Dati!$A257,Normas!$A:$D,2,FALSE)*0.6)),"")</f>
      </c>
      <c r="G257" s="2">
        <f>IFERROR(IF(ISBLANK($A257),"",IF($A257="Ūdeņraža jonu koncentrācija",VLOOKUP(Dati!$A257,Normas!$A:$D,3,FALSE),VLOOKUP(Dati!$A257,Normas!$A:$D,3,FALSE)*0.6)),"")</f>
      </c>
      <c r="H257" s="2">
        <f>IFERROR(IF(ISBLANK($A257),"",IF($A257="Ūdeņraža jonu koncentrācija",VLOOKUP(Dati!$A257,Normas!$A:$D,2,FALSE),VLOOKUP(Dati!$A257,Normas!$A:$D,2,FALSE)*0.3)),"")</f>
      </c>
      <c r="I257" s="2">
        <f>IFERROR(IF(ISBLANK($A257),"",IF($A257="Ūdeņraža jonu koncentrācija",VLOOKUP(Dati!$A257,Normas!$A:$D,3,FALSE),VLOOKUP(Dati!$A257,Normas!$A:$D,3,FALSE)*0.3)),"")</f>
      </c>
    </row>
    <row r="258" spans="2:9" x14ac:dyDescent="0.2">
      <c r="B258">
        <f>IF(ISBLANK(A258),"",VLOOKUP(A258,Normas!A:D,4,FALSE))</f>
      </c>
      <c r="E258" s="2">
        <f>IF(ISBLANK(D258),"",INT(YEARFRAC(D258,'Vispārīga informācija'!$B$2)))</f>
      </c>
      <c r="F258" s="2">
        <f>IFERROR(IF(ISBLANK($A258),"",IF($A258="Ūdeņraža jonu koncentrācija",VLOOKUP(Dati!$A258,Normas!$A:$D,2,FALSE),VLOOKUP(Dati!$A258,Normas!$A:$D,2,FALSE)*0.6)),"")</f>
      </c>
      <c r="G258" s="2">
        <f>IFERROR(IF(ISBLANK($A258),"",IF($A258="Ūdeņraža jonu koncentrācija",VLOOKUP(Dati!$A258,Normas!$A:$D,3,FALSE),VLOOKUP(Dati!$A258,Normas!$A:$D,3,FALSE)*0.6)),"")</f>
      </c>
      <c r="H258" s="2">
        <f>IFERROR(IF(ISBLANK($A258),"",IF($A258="Ūdeņraža jonu koncentrācija",VLOOKUP(Dati!$A258,Normas!$A:$D,2,FALSE),VLOOKUP(Dati!$A258,Normas!$A:$D,2,FALSE)*0.3)),"")</f>
      </c>
      <c r="I258" s="2">
        <f>IFERROR(IF(ISBLANK($A258),"",IF($A258="Ūdeņraža jonu koncentrācija",VLOOKUP(Dati!$A258,Normas!$A:$D,3,FALSE),VLOOKUP(Dati!$A258,Normas!$A:$D,3,FALSE)*0.3)),"")</f>
      </c>
    </row>
    <row r="259" spans="2:9" x14ac:dyDescent="0.2">
      <c r="B259">
        <f>IF(ISBLANK(A259),"",VLOOKUP(A259,Normas!A:D,4,FALSE))</f>
      </c>
      <c r="E259" s="2">
        <f>IF(ISBLANK(D259),"",INT(YEARFRAC(D259,'Vispārīga informācija'!$B$2)))</f>
      </c>
      <c r="F259" s="2">
        <f>IFERROR(IF(ISBLANK($A259),"",IF($A259="Ūdeņraža jonu koncentrācija",VLOOKUP(Dati!$A259,Normas!$A:$D,2,FALSE),VLOOKUP(Dati!$A259,Normas!$A:$D,2,FALSE)*0.6)),"")</f>
      </c>
      <c r="G259" s="2">
        <f>IFERROR(IF(ISBLANK($A259),"",IF($A259="Ūdeņraža jonu koncentrācija",VLOOKUP(Dati!$A259,Normas!$A:$D,3,FALSE),VLOOKUP(Dati!$A259,Normas!$A:$D,3,FALSE)*0.6)),"")</f>
      </c>
      <c r="H259" s="2">
        <f>IFERROR(IF(ISBLANK($A259),"",IF($A259="Ūdeņraža jonu koncentrācija",VLOOKUP(Dati!$A259,Normas!$A:$D,2,FALSE),VLOOKUP(Dati!$A259,Normas!$A:$D,2,FALSE)*0.3)),"")</f>
      </c>
      <c r="I259" s="2">
        <f>IFERROR(IF(ISBLANK($A259),"",IF($A259="Ūdeņraža jonu koncentrācija",VLOOKUP(Dati!$A259,Normas!$A:$D,3,FALSE),VLOOKUP(Dati!$A259,Normas!$A:$D,3,FALSE)*0.3)),"")</f>
      </c>
    </row>
    <row r="260" spans="2:9" x14ac:dyDescent="0.2">
      <c r="B260">
        <f>IF(ISBLANK(A260),"",VLOOKUP(A260,Normas!A:D,4,FALSE))</f>
      </c>
      <c r="E260" s="2">
        <f>IF(ISBLANK(D260),"",INT(YEARFRAC(D260,'Vispārīga informācija'!$B$2)))</f>
      </c>
      <c r="F260" s="2">
        <f>IFERROR(IF(ISBLANK($A260),"",IF($A260="Ūdeņraža jonu koncentrācija",VLOOKUP(Dati!$A260,Normas!$A:$D,2,FALSE),VLOOKUP(Dati!$A260,Normas!$A:$D,2,FALSE)*0.6)),"")</f>
      </c>
      <c r="G260" s="2">
        <f>IFERROR(IF(ISBLANK($A260),"",IF($A260="Ūdeņraža jonu koncentrācija",VLOOKUP(Dati!$A260,Normas!$A:$D,3,FALSE),VLOOKUP(Dati!$A260,Normas!$A:$D,3,FALSE)*0.6)),"")</f>
      </c>
      <c r="H260" s="2">
        <f>IFERROR(IF(ISBLANK($A260),"",IF($A260="Ūdeņraža jonu koncentrācija",VLOOKUP(Dati!$A260,Normas!$A:$D,2,FALSE),VLOOKUP(Dati!$A260,Normas!$A:$D,2,FALSE)*0.3)),"")</f>
      </c>
      <c r="I260" s="2">
        <f>IFERROR(IF(ISBLANK($A260),"",IF($A260="Ūdeņraža jonu koncentrācija",VLOOKUP(Dati!$A260,Normas!$A:$D,3,FALSE),VLOOKUP(Dati!$A260,Normas!$A:$D,3,FALSE)*0.3)),"")</f>
      </c>
    </row>
    <row r="261" spans="2:9" x14ac:dyDescent="0.2">
      <c r="B261">
        <f>IF(ISBLANK(A261),"",VLOOKUP(A261,Normas!A:D,4,FALSE))</f>
      </c>
      <c r="E261" s="2">
        <f>IF(ISBLANK(D261),"",INT(YEARFRAC(D261,'Vispārīga informācija'!$B$2)))</f>
      </c>
      <c r="F261" s="2">
        <f>IFERROR(IF(ISBLANK($A261),"",IF($A261="Ūdeņraža jonu koncentrācija",VLOOKUP(Dati!$A261,Normas!$A:$D,2,FALSE),VLOOKUP(Dati!$A261,Normas!$A:$D,2,FALSE)*0.6)),"")</f>
      </c>
      <c r="G261" s="2">
        <f>IFERROR(IF(ISBLANK($A261),"",IF($A261="Ūdeņraža jonu koncentrācija",VLOOKUP(Dati!$A261,Normas!$A:$D,3,FALSE),VLOOKUP(Dati!$A261,Normas!$A:$D,3,FALSE)*0.6)),"")</f>
      </c>
      <c r="H261" s="2">
        <f>IFERROR(IF(ISBLANK($A261),"",IF($A261="Ūdeņraža jonu koncentrācija",VLOOKUP(Dati!$A261,Normas!$A:$D,2,FALSE),VLOOKUP(Dati!$A261,Normas!$A:$D,2,FALSE)*0.3)),"")</f>
      </c>
      <c r="I261" s="2">
        <f>IFERROR(IF(ISBLANK($A261),"",IF($A261="Ūdeņraža jonu koncentrācija",VLOOKUP(Dati!$A261,Normas!$A:$D,3,FALSE),VLOOKUP(Dati!$A261,Normas!$A:$D,3,FALSE)*0.3)),"")</f>
      </c>
    </row>
    <row r="262" spans="2:9" x14ac:dyDescent="0.2">
      <c r="B262">
        <f>IF(ISBLANK(A262),"",VLOOKUP(A262,Normas!A:D,4,FALSE))</f>
      </c>
      <c r="E262" s="2">
        <f>IF(ISBLANK(D262),"",INT(YEARFRAC(D262,'Vispārīga informācija'!$B$2)))</f>
      </c>
      <c r="F262" s="2">
        <f>IFERROR(IF(ISBLANK($A262),"",IF($A262="Ūdeņraža jonu koncentrācija",VLOOKUP(Dati!$A262,Normas!$A:$D,2,FALSE),VLOOKUP(Dati!$A262,Normas!$A:$D,2,FALSE)*0.6)),"")</f>
      </c>
      <c r="G262" s="2">
        <f>IFERROR(IF(ISBLANK($A262),"",IF($A262="Ūdeņraža jonu koncentrācija",VLOOKUP(Dati!$A262,Normas!$A:$D,3,FALSE),VLOOKUP(Dati!$A262,Normas!$A:$D,3,FALSE)*0.6)),"")</f>
      </c>
      <c r="H262" s="2">
        <f>IFERROR(IF(ISBLANK($A262),"",IF($A262="Ūdeņraža jonu koncentrācija",VLOOKUP(Dati!$A262,Normas!$A:$D,2,FALSE),VLOOKUP(Dati!$A262,Normas!$A:$D,2,FALSE)*0.3)),"")</f>
      </c>
      <c r="I262" s="2">
        <f>IFERROR(IF(ISBLANK($A262),"",IF($A262="Ūdeņraža jonu koncentrācija",VLOOKUP(Dati!$A262,Normas!$A:$D,3,FALSE),VLOOKUP(Dati!$A262,Normas!$A:$D,3,FALSE)*0.3)),"")</f>
      </c>
    </row>
    <row r="263" spans="2:9" x14ac:dyDescent="0.2">
      <c r="B263">
        <f>IF(ISBLANK(A263),"",VLOOKUP(A263,Normas!A:D,4,FALSE))</f>
      </c>
      <c r="E263" s="2">
        <f>IF(ISBLANK(D263),"",INT(YEARFRAC(D263,'Vispārīga informācija'!$B$2)))</f>
      </c>
      <c r="F263" s="2">
        <f>IFERROR(IF(ISBLANK($A263),"",IF($A263="Ūdeņraža jonu koncentrācija",VLOOKUP(Dati!$A263,Normas!$A:$D,2,FALSE),VLOOKUP(Dati!$A263,Normas!$A:$D,2,FALSE)*0.6)),"")</f>
      </c>
      <c r="G263" s="2">
        <f>IFERROR(IF(ISBLANK($A263),"",IF($A263="Ūdeņraža jonu koncentrācija",VLOOKUP(Dati!$A263,Normas!$A:$D,3,FALSE),VLOOKUP(Dati!$A263,Normas!$A:$D,3,FALSE)*0.6)),"")</f>
      </c>
      <c r="H263" s="2">
        <f>IFERROR(IF(ISBLANK($A263),"",IF($A263="Ūdeņraža jonu koncentrācija",VLOOKUP(Dati!$A263,Normas!$A:$D,2,FALSE),VLOOKUP(Dati!$A263,Normas!$A:$D,2,FALSE)*0.3)),"")</f>
      </c>
      <c r="I263" s="2">
        <f>IFERROR(IF(ISBLANK($A263),"",IF($A263="Ūdeņraža jonu koncentrācija",VLOOKUP(Dati!$A263,Normas!$A:$D,3,FALSE),VLOOKUP(Dati!$A263,Normas!$A:$D,3,FALSE)*0.3)),"")</f>
      </c>
    </row>
    <row r="264" spans="2:9" x14ac:dyDescent="0.2">
      <c r="B264">
        <f>IF(ISBLANK(A264),"",VLOOKUP(A264,Normas!A:D,4,FALSE))</f>
      </c>
      <c r="E264" s="2">
        <f>IF(ISBLANK(D264),"",INT(YEARFRAC(D264,'Vispārīga informācija'!$B$2)))</f>
      </c>
      <c r="F264" s="2">
        <f>IFERROR(IF(ISBLANK($A264),"",IF($A264="Ūdeņraža jonu koncentrācija",VLOOKUP(Dati!$A264,Normas!$A:$D,2,FALSE),VLOOKUP(Dati!$A264,Normas!$A:$D,2,FALSE)*0.6)),"")</f>
      </c>
      <c r="G264" s="2">
        <f>IFERROR(IF(ISBLANK($A264),"",IF($A264="Ūdeņraža jonu koncentrācija",VLOOKUP(Dati!$A264,Normas!$A:$D,3,FALSE),VLOOKUP(Dati!$A264,Normas!$A:$D,3,FALSE)*0.6)),"")</f>
      </c>
      <c r="H264" s="2">
        <f>IFERROR(IF(ISBLANK($A264),"",IF($A264="Ūdeņraža jonu koncentrācija",VLOOKUP(Dati!$A264,Normas!$A:$D,2,FALSE),VLOOKUP(Dati!$A264,Normas!$A:$D,2,FALSE)*0.3)),"")</f>
      </c>
      <c r="I264" s="2">
        <f>IFERROR(IF(ISBLANK($A264),"",IF($A264="Ūdeņraža jonu koncentrācija",VLOOKUP(Dati!$A264,Normas!$A:$D,3,FALSE),VLOOKUP(Dati!$A264,Normas!$A:$D,3,FALSE)*0.3)),"")</f>
      </c>
    </row>
    <row r="265" spans="2:9" x14ac:dyDescent="0.2">
      <c r="B265">
        <f>IF(ISBLANK(A265),"",VLOOKUP(A265,Normas!A:D,4,FALSE))</f>
      </c>
      <c r="E265" s="2">
        <f>IF(ISBLANK(D265),"",INT(YEARFRAC(D265,'Vispārīga informācija'!$B$2)))</f>
      </c>
      <c r="F265" s="2">
        <f>IFERROR(IF(ISBLANK($A265),"",IF($A265="Ūdeņraža jonu koncentrācija",VLOOKUP(Dati!$A265,Normas!$A:$D,2,FALSE),VLOOKUP(Dati!$A265,Normas!$A:$D,2,FALSE)*0.6)),"")</f>
      </c>
      <c r="G265" s="2">
        <f>IFERROR(IF(ISBLANK($A265),"",IF($A265="Ūdeņraža jonu koncentrācija",VLOOKUP(Dati!$A265,Normas!$A:$D,3,FALSE),VLOOKUP(Dati!$A265,Normas!$A:$D,3,FALSE)*0.6)),"")</f>
      </c>
      <c r="H265" s="2">
        <f>IFERROR(IF(ISBLANK($A265),"",IF($A265="Ūdeņraža jonu koncentrācija",VLOOKUP(Dati!$A265,Normas!$A:$D,2,FALSE),VLOOKUP(Dati!$A265,Normas!$A:$D,2,FALSE)*0.3)),"")</f>
      </c>
      <c r="I265" s="2">
        <f>IFERROR(IF(ISBLANK($A265),"",IF($A265="Ūdeņraža jonu koncentrācija",VLOOKUP(Dati!$A265,Normas!$A:$D,3,FALSE),VLOOKUP(Dati!$A265,Normas!$A:$D,3,FALSE)*0.3)),"")</f>
      </c>
    </row>
    <row r="266" spans="2:9" x14ac:dyDescent="0.2">
      <c r="B266">
        <f>IF(ISBLANK(A266),"",VLOOKUP(A266,Normas!A:D,4,FALSE))</f>
      </c>
      <c r="E266" s="2">
        <f>IF(ISBLANK(D266),"",INT(YEARFRAC(D266,'Vispārīga informācija'!$B$2)))</f>
      </c>
      <c r="F266" s="2">
        <f>IFERROR(IF(ISBLANK($A266),"",IF($A266="Ūdeņraža jonu koncentrācija",VLOOKUP(Dati!$A266,Normas!$A:$D,2,FALSE),VLOOKUP(Dati!$A266,Normas!$A:$D,2,FALSE)*0.6)),"")</f>
      </c>
      <c r="G266" s="2">
        <f>IFERROR(IF(ISBLANK($A266),"",IF($A266="Ūdeņraža jonu koncentrācija",VLOOKUP(Dati!$A266,Normas!$A:$D,3,FALSE),VLOOKUP(Dati!$A266,Normas!$A:$D,3,FALSE)*0.6)),"")</f>
      </c>
      <c r="H266" s="2">
        <f>IFERROR(IF(ISBLANK($A266),"",IF($A266="Ūdeņraža jonu koncentrācija",VLOOKUP(Dati!$A266,Normas!$A:$D,2,FALSE),VLOOKUP(Dati!$A266,Normas!$A:$D,2,FALSE)*0.3)),"")</f>
      </c>
      <c r="I266" s="2">
        <f>IFERROR(IF(ISBLANK($A266),"",IF($A266="Ūdeņraža jonu koncentrācija",VLOOKUP(Dati!$A266,Normas!$A:$D,3,FALSE),VLOOKUP(Dati!$A266,Normas!$A:$D,3,FALSE)*0.3)),"")</f>
      </c>
    </row>
    <row r="267" spans="2:9" x14ac:dyDescent="0.2">
      <c r="B267">
        <f>IF(ISBLANK(A267),"",VLOOKUP(A267,Normas!A:D,4,FALSE))</f>
      </c>
      <c r="E267" s="2">
        <f>IF(ISBLANK(D267),"",INT(YEARFRAC(D267,'Vispārīga informācija'!$B$2)))</f>
      </c>
      <c r="F267" s="2">
        <f>IFERROR(IF(ISBLANK($A267),"",IF($A267="Ūdeņraža jonu koncentrācija",VLOOKUP(Dati!$A267,Normas!$A:$D,2,FALSE),VLOOKUP(Dati!$A267,Normas!$A:$D,2,FALSE)*0.6)),"")</f>
      </c>
      <c r="G267" s="2">
        <f>IFERROR(IF(ISBLANK($A267),"",IF($A267="Ūdeņraža jonu koncentrācija",VLOOKUP(Dati!$A267,Normas!$A:$D,3,FALSE),VLOOKUP(Dati!$A267,Normas!$A:$D,3,FALSE)*0.6)),"")</f>
      </c>
      <c r="H267" s="2">
        <f>IFERROR(IF(ISBLANK($A267),"",IF($A267="Ūdeņraža jonu koncentrācija",VLOOKUP(Dati!$A267,Normas!$A:$D,2,FALSE),VLOOKUP(Dati!$A267,Normas!$A:$D,2,FALSE)*0.3)),"")</f>
      </c>
      <c r="I267" s="2">
        <f>IFERROR(IF(ISBLANK($A267),"",IF($A267="Ūdeņraža jonu koncentrācija",VLOOKUP(Dati!$A267,Normas!$A:$D,3,FALSE),VLOOKUP(Dati!$A267,Normas!$A:$D,3,FALSE)*0.3)),"")</f>
      </c>
    </row>
    <row r="268" spans="2:9" x14ac:dyDescent="0.2">
      <c r="B268">
        <f>IF(ISBLANK(A268),"",VLOOKUP(A268,Normas!A:D,4,FALSE))</f>
      </c>
      <c r="E268" s="2">
        <f>IF(ISBLANK(D268),"",INT(YEARFRAC(D268,'Vispārīga informācija'!$B$2)))</f>
      </c>
      <c r="F268" s="2">
        <f>IFERROR(IF(ISBLANK($A268),"",IF($A268="Ūdeņraža jonu koncentrācija",VLOOKUP(Dati!$A268,Normas!$A:$D,2,FALSE),VLOOKUP(Dati!$A268,Normas!$A:$D,2,FALSE)*0.6)),"")</f>
      </c>
      <c r="G268" s="2">
        <f>IFERROR(IF(ISBLANK($A268),"",IF($A268="Ūdeņraža jonu koncentrācija",VLOOKUP(Dati!$A268,Normas!$A:$D,3,FALSE),VLOOKUP(Dati!$A268,Normas!$A:$D,3,FALSE)*0.6)),"")</f>
      </c>
      <c r="H268" s="2">
        <f>IFERROR(IF(ISBLANK($A268),"",IF($A268="Ūdeņraža jonu koncentrācija",VLOOKUP(Dati!$A268,Normas!$A:$D,2,FALSE),VLOOKUP(Dati!$A268,Normas!$A:$D,2,FALSE)*0.3)),"")</f>
      </c>
      <c r="I268" s="2">
        <f>IFERROR(IF(ISBLANK($A268),"",IF($A268="Ūdeņraža jonu koncentrācija",VLOOKUP(Dati!$A268,Normas!$A:$D,3,FALSE),VLOOKUP(Dati!$A268,Normas!$A:$D,3,FALSE)*0.3)),"")</f>
      </c>
    </row>
    <row r="269" spans="2:9" x14ac:dyDescent="0.2">
      <c r="B269">
        <f>IF(ISBLANK(A269),"",VLOOKUP(A269,Normas!A:D,4,FALSE))</f>
      </c>
      <c r="E269" s="2">
        <f>IF(ISBLANK(D269),"",INT(YEARFRAC(D269,'Vispārīga informācija'!$B$2)))</f>
      </c>
      <c r="F269" s="2">
        <f>IFERROR(IF(ISBLANK($A269),"",IF($A269="Ūdeņraža jonu koncentrācija",VLOOKUP(Dati!$A269,Normas!$A:$D,2,FALSE),VLOOKUP(Dati!$A269,Normas!$A:$D,2,FALSE)*0.6)),"")</f>
      </c>
      <c r="G269" s="2">
        <f>IFERROR(IF(ISBLANK($A269),"",IF($A269="Ūdeņraža jonu koncentrācija",VLOOKUP(Dati!$A269,Normas!$A:$D,3,FALSE),VLOOKUP(Dati!$A269,Normas!$A:$D,3,FALSE)*0.6)),"")</f>
      </c>
      <c r="H269" s="2">
        <f>IFERROR(IF(ISBLANK($A269),"",IF($A269="Ūdeņraža jonu koncentrācija",VLOOKUP(Dati!$A269,Normas!$A:$D,2,FALSE),VLOOKUP(Dati!$A269,Normas!$A:$D,2,FALSE)*0.3)),"")</f>
      </c>
      <c r="I269" s="2">
        <f>IFERROR(IF(ISBLANK($A269),"",IF($A269="Ūdeņraža jonu koncentrācija",VLOOKUP(Dati!$A269,Normas!$A:$D,3,FALSE),VLOOKUP(Dati!$A269,Normas!$A:$D,3,FALSE)*0.3)),"")</f>
      </c>
    </row>
    <row r="270" spans="2:9" x14ac:dyDescent="0.2">
      <c r="B270">
        <f>IF(ISBLANK(A270),"",VLOOKUP(A270,Normas!A:D,4,FALSE))</f>
      </c>
      <c r="E270" s="2">
        <f>IF(ISBLANK(D270),"",INT(YEARFRAC(D270,'Vispārīga informācija'!$B$2)))</f>
      </c>
      <c r="F270" s="2">
        <f>IFERROR(IF(ISBLANK($A270),"",IF($A270="Ūdeņraža jonu koncentrācija",VLOOKUP(Dati!$A270,Normas!$A:$D,2,FALSE),VLOOKUP(Dati!$A270,Normas!$A:$D,2,FALSE)*0.6)),"")</f>
      </c>
      <c r="G270" s="2">
        <f>IFERROR(IF(ISBLANK($A270),"",IF($A270="Ūdeņraža jonu koncentrācija",VLOOKUP(Dati!$A270,Normas!$A:$D,3,FALSE),VLOOKUP(Dati!$A270,Normas!$A:$D,3,FALSE)*0.6)),"")</f>
      </c>
      <c r="H270" s="2">
        <f>IFERROR(IF(ISBLANK($A270),"",IF($A270="Ūdeņraža jonu koncentrācija",VLOOKUP(Dati!$A270,Normas!$A:$D,2,FALSE),VLOOKUP(Dati!$A270,Normas!$A:$D,2,FALSE)*0.3)),"")</f>
      </c>
      <c r="I270" s="2">
        <f>IFERROR(IF(ISBLANK($A270),"",IF($A270="Ūdeņraža jonu koncentrācija",VLOOKUP(Dati!$A270,Normas!$A:$D,3,FALSE),VLOOKUP(Dati!$A270,Normas!$A:$D,3,FALSE)*0.3)),"")</f>
      </c>
    </row>
    <row r="271" spans="2:9" x14ac:dyDescent="0.2">
      <c r="B271">
        <f>IF(ISBLANK(A271),"",VLOOKUP(A271,Normas!A:D,4,FALSE))</f>
      </c>
      <c r="E271" s="2">
        <f>IF(ISBLANK(D271),"",INT(YEARFRAC(D271,'Vispārīga informācija'!$B$2)))</f>
      </c>
      <c r="F271" s="2">
        <f>IFERROR(IF(ISBLANK($A271),"",IF($A271="Ūdeņraža jonu koncentrācija",VLOOKUP(Dati!$A271,Normas!$A:$D,2,FALSE),VLOOKUP(Dati!$A271,Normas!$A:$D,2,FALSE)*0.6)),"")</f>
      </c>
      <c r="G271" s="2">
        <f>IFERROR(IF(ISBLANK($A271),"",IF($A271="Ūdeņraža jonu koncentrācija",VLOOKUP(Dati!$A271,Normas!$A:$D,3,FALSE),VLOOKUP(Dati!$A271,Normas!$A:$D,3,FALSE)*0.6)),"")</f>
      </c>
      <c r="H271" s="2">
        <f>IFERROR(IF(ISBLANK($A271),"",IF($A271="Ūdeņraža jonu koncentrācija",VLOOKUP(Dati!$A271,Normas!$A:$D,2,FALSE),VLOOKUP(Dati!$A271,Normas!$A:$D,2,FALSE)*0.3)),"")</f>
      </c>
      <c r="I271" s="2">
        <f>IFERROR(IF(ISBLANK($A271),"",IF($A271="Ūdeņraža jonu koncentrācija",VLOOKUP(Dati!$A271,Normas!$A:$D,3,FALSE),VLOOKUP(Dati!$A271,Normas!$A:$D,3,FALSE)*0.3)),"")</f>
      </c>
    </row>
    <row r="272" spans="2:9" x14ac:dyDescent="0.2">
      <c r="B272">
        <f>IF(ISBLANK(A272),"",VLOOKUP(A272,Normas!A:D,4,FALSE))</f>
      </c>
      <c r="E272" s="2">
        <f>IF(ISBLANK(D272),"",INT(YEARFRAC(D272,'Vispārīga informācija'!$B$2)))</f>
      </c>
      <c r="F272" s="2">
        <f>IFERROR(IF(ISBLANK($A272),"",IF($A272="Ūdeņraža jonu koncentrācija",VLOOKUP(Dati!$A272,Normas!$A:$D,2,FALSE),VLOOKUP(Dati!$A272,Normas!$A:$D,2,FALSE)*0.6)),"")</f>
      </c>
      <c r="G272" s="2">
        <f>IFERROR(IF(ISBLANK($A272),"",IF($A272="Ūdeņraža jonu koncentrācija",VLOOKUP(Dati!$A272,Normas!$A:$D,3,FALSE),VLOOKUP(Dati!$A272,Normas!$A:$D,3,FALSE)*0.6)),"")</f>
      </c>
      <c r="H272" s="2">
        <f>IFERROR(IF(ISBLANK($A272),"",IF($A272="Ūdeņraža jonu koncentrācija",VLOOKUP(Dati!$A272,Normas!$A:$D,2,FALSE),VLOOKUP(Dati!$A272,Normas!$A:$D,2,FALSE)*0.3)),"")</f>
      </c>
      <c r="I272" s="2">
        <f>IFERROR(IF(ISBLANK($A272),"",IF($A272="Ūdeņraža jonu koncentrācija",VLOOKUP(Dati!$A272,Normas!$A:$D,3,FALSE),VLOOKUP(Dati!$A272,Normas!$A:$D,3,FALSE)*0.3)),"")</f>
      </c>
    </row>
    <row r="273" spans="2:9" x14ac:dyDescent="0.2">
      <c r="B273">
        <f>IF(ISBLANK(A273),"",VLOOKUP(A273,Normas!A:D,4,FALSE))</f>
      </c>
      <c r="E273" s="2">
        <f>IF(ISBLANK(D273),"",INT(YEARFRAC(D273,'Vispārīga informācija'!$B$2)))</f>
      </c>
      <c r="F273" s="2">
        <f>IFERROR(IF(ISBLANK($A273),"",IF($A273="Ūdeņraža jonu koncentrācija",VLOOKUP(Dati!$A273,Normas!$A:$D,2,FALSE),VLOOKUP(Dati!$A273,Normas!$A:$D,2,FALSE)*0.6)),"")</f>
      </c>
      <c r="G273" s="2">
        <f>IFERROR(IF(ISBLANK($A273),"",IF($A273="Ūdeņraža jonu koncentrācija",VLOOKUP(Dati!$A273,Normas!$A:$D,3,FALSE),VLOOKUP(Dati!$A273,Normas!$A:$D,3,FALSE)*0.6)),"")</f>
      </c>
      <c r="H273" s="2">
        <f>IFERROR(IF(ISBLANK($A273),"",IF($A273="Ūdeņraža jonu koncentrācija",VLOOKUP(Dati!$A273,Normas!$A:$D,2,FALSE),VLOOKUP(Dati!$A273,Normas!$A:$D,2,FALSE)*0.3)),"")</f>
      </c>
      <c r="I273" s="2">
        <f>IFERROR(IF(ISBLANK($A273),"",IF($A273="Ūdeņraža jonu koncentrācija",VLOOKUP(Dati!$A273,Normas!$A:$D,3,FALSE),VLOOKUP(Dati!$A273,Normas!$A:$D,3,FALSE)*0.3)),"")</f>
      </c>
    </row>
    <row r="274" spans="2:9" x14ac:dyDescent="0.2">
      <c r="B274">
        <f>IF(ISBLANK(A274),"",VLOOKUP(A274,Normas!A:D,4,FALSE))</f>
      </c>
      <c r="E274" s="2">
        <f>IF(ISBLANK(D274),"",INT(YEARFRAC(D274,'Vispārīga informācija'!$B$2)))</f>
      </c>
      <c r="F274" s="2">
        <f>IFERROR(IF(ISBLANK($A274),"",IF($A274="Ūdeņraža jonu koncentrācija",VLOOKUP(Dati!$A274,Normas!$A:$D,2,FALSE),VLOOKUP(Dati!$A274,Normas!$A:$D,2,FALSE)*0.6)),"")</f>
      </c>
      <c r="G274" s="2">
        <f>IFERROR(IF(ISBLANK($A274),"",IF($A274="Ūdeņraža jonu koncentrācija",VLOOKUP(Dati!$A274,Normas!$A:$D,3,FALSE),VLOOKUP(Dati!$A274,Normas!$A:$D,3,FALSE)*0.6)),"")</f>
      </c>
      <c r="H274" s="2">
        <f>IFERROR(IF(ISBLANK($A274),"",IF($A274="Ūdeņraža jonu koncentrācija",VLOOKUP(Dati!$A274,Normas!$A:$D,2,FALSE),VLOOKUP(Dati!$A274,Normas!$A:$D,2,FALSE)*0.3)),"")</f>
      </c>
      <c r="I274" s="2">
        <f>IFERROR(IF(ISBLANK($A274),"",IF($A274="Ūdeņraža jonu koncentrācija",VLOOKUP(Dati!$A274,Normas!$A:$D,3,FALSE),VLOOKUP(Dati!$A274,Normas!$A:$D,3,FALSE)*0.3)),"")</f>
      </c>
    </row>
    <row r="275" spans="2:9" x14ac:dyDescent="0.2">
      <c r="B275">
        <f>IF(ISBLANK(A275),"",VLOOKUP(A275,Normas!A:D,4,FALSE))</f>
      </c>
      <c r="E275" s="2">
        <f>IF(ISBLANK(D275),"",INT(YEARFRAC(D275,'Vispārīga informācija'!$B$2)))</f>
      </c>
      <c r="F275" s="2">
        <f>IFERROR(IF(ISBLANK($A275),"",IF($A275="Ūdeņraža jonu koncentrācija",VLOOKUP(Dati!$A275,Normas!$A:$D,2,FALSE),VLOOKUP(Dati!$A275,Normas!$A:$D,2,FALSE)*0.6)),"")</f>
      </c>
      <c r="G275" s="2">
        <f>IFERROR(IF(ISBLANK($A275),"",IF($A275="Ūdeņraža jonu koncentrācija",VLOOKUP(Dati!$A275,Normas!$A:$D,3,FALSE),VLOOKUP(Dati!$A275,Normas!$A:$D,3,FALSE)*0.6)),"")</f>
      </c>
      <c r="H275" s="2">
        <f>IFERROR(IF(ISBLANK($A275),"",IF($A275="Ūdeņraža jonu koncentrācija",VLOOKUP(Dati!$A275,Normas!$A:$D,2,FALSE),VLOOKUP(Dati!$A275,Normas!$A:$D,2,FALSE)*0.3)),"")</f>
      </c>
      <c r="I275" s="2">
        <f>IFERROR(IF(ISBLANK($A275),"",IF($A275="Ūdeņraža jonu koncentrācija",VLOOKUP(Dati!$A275,Normas!$A:$D,3,FALSE),VLOOKUP(Dati!$A275,Normas!$A:$D,3,FALSE)*0.3)),"")</f>
      </c>
    </row>
    <row r="276" spans="2:9" x14ac:dyDescent="0.2">
      <c r="B276">
        <f>IF(ISBLANK(A276),"",VLOOKUP(A276,Normas!A:D,4,FALSE))</f>
      </c>
      <c r="E276" s="2">
        <f>IF(ISBLANK(D276),"",INT(YEARFRAC(D276,'Vispārīga informācija'!$B$2)))</f>
      </c>
      <c r="F276" s="2">
        <f>IFERROR(IF(ISBLANK($A276),"",IF($A276="Ūdeņraža jonu koncentrācija",VLOOKUP(Dati!$A276,Normas!$A:$D,2,FALSE),VLOOKUP(Dati!$A276,Normas!$A:$D,2,FALSE)*0.6)),"")</f>
      </c>
      <c r="G276" s="2">
        <f>IFERROR(IF(ISBLANK($A276),"",IF($A276="Ūdeņraža jonu koncentrācija",VLOOKUP(Dati!$A276,Normas!$A:$D,3,FALSE),VLOOKUP(Dati!$A276,Normas!$A:$D,3,FALSE)*0.6)),"")</f>
      </c>
      <c r="H276" s="2">
        <f>IFERROR(IF(ISBLANK($A276),"",IF($A276="Ūdeņraža jonu koncentrācija",VLOOKUP(Dati!$A276,Normas!$A:$D,2,FALSE),VLOOKUP(Dati!$A276,Normas!$A:$D,2,FALSE)*0.3)),"")</f>
      </c>
      <c r="I276" s="2">
        <f>IFERROR(IF(ISBLANK($A276),"",IF($A276="Ūdeņraža jonu koncentrācija",VLOOKUP(Dati!$A276,Normas!$A:$D,3,FALSE),VLOOKUP(Dati!$A276,Normas!$A:$D,3,FALSE)*0.3)),"")</f>
      </c>
    </row>
    <row r="277" spans="2:9" x14ac:dyDescent="0.2">
      <c r="B277">
        <f>IF(ISBLANK(A277),"",VLOOKUP(A277,Normas!A:D,4,FALSE))</f>
      </c>
      <c r="E277" s="2">
        <f>IF(ISBLANK(D277),"",INT(YEARFRAC(D277,'Vispārīga informācija'!$B$2)))</f>
      </c>
      <c r="F277" s="2">
        <f>IFERROR(IF(ISBLANK($A277),"",IF($A277="Ūdeņraža jonu koncentrācija",VLOOKUP(Dati!$A277,Normas!$A:$D,2,FALSE),VLOOKUP(Dati!$A277,Normas!$A:$D,2,FALSE)*0.6)),"")</f>
      </c>
      <c r="G277" s="2">
        <f>IFERROR(IF(ISBLANK($A277),"",IF($A277="Ūdeņraža jonu koncentrācija",VLOOKUP(Dati!$A277,Normas!$A:$D,3,FALSE),VLOOKUP(Dati!$A277,Normas!$A:$D,3,FALSE)*0.6)),"")</f>
      </c>
      <c r="H277" s="2">
        <f>IFERROR(IF(ISBLANK($A277),"",IF($A277="Ūdeņraža jonu koncentrācija",VLOOKUP(Dati!$A277,Normas!$A:$D,2,FALSE),VLOOKUP(Dati!$A277,Normas!$A:$D,2,FALSE)*0.3)),"")</f>
      </c>
      <c r="I277" s="2">
        <f>IFERROR(IF(ISBLANK($A277),"",IF($A277="Ūdeņraža jonu koncentrācija",VLOOKUP(Dati!$A277,Normas!$A:$D,3,FALSE),VLOOKUP(Dati!$A277,Normas!$A:$D,3,FALSE)*0.3)),"")</f>
      </c>
    </row>
    <row r="278" spans="2:9" x14ac:dyDescent="0.2">
      <c r="B278">
        <f>IF(ISBLANK(A278),"",VLOOKUP(A278,Normas!A:D,4,FALSE))</f>
      </c>
      <c r="E278" s="2">
        <f>IF(ISBLANK(D278),"",INT(YEARFRAC(D278,'Vispārīga informācija'!$B$2)))</f>
      </c>
      <c r="F278" s="2">
        <f>IFERROR(IF(ISBLANK($A278),"",IF($A278="Ūdeņraža jonu koncentrācija",VLOOKUP(Dati!$A278,Normas!$A:$D,2,FALSE),VLOOKUP(Dati!$A278,Normas!$A:$D,2,FALSE)*0.6)),"")</f>
      </c>
      <c r="G278" s="2">
        <f>IFERROR(IF(ISBLANK($A278),"",IF($A278="Ūdeņraža jonu koncentrācija",VLOOKUP(Dati!$A278,Normas!$A:$D,3,FALSE),VLOOKUP(Dati!$A278,Normas!$A:$D,3,FALSE)*0.6)),"")</f>
      </c>
      <c r="H278" s="2">
        <f>IFERROR(IF(ISBLANK($A278),"",IF($A278="Ūdeņraža jonu koncentrācija",VLOOKUP(Dati!$A278,Normas!$A:$D,2,FALSE),VLOOKUP(Dati!$A278,Normas!$A:$D,2,FALSE)*0.3)),"")</f>
      </c>
      <c r="I278" s="2">
        <f>IFERROR(IF(ISBLANK($A278),"",IF($A278="Ūdeņraža jonu koncentrācija",VLOOKUP(Dati!$A278,Normas!$A:$D,3,FALSE),VLOOKUP(Dati!$A278,Normas!$A:$D,3,FALSE)*0.3)),"")</f>
      </c>
    </row>
    <row r="279" spans="2:9" x14ac:dyDescent="0.2">
      <c r="B279">
        <f>IF(ISBLANK(A279),"",VLOOKUP(A279,Normas!A:D,4,FALSE))</f>
      </c>
      <c r="E279" s="2">
        <f>IF(ISBLANK(D279),"",INT(YEARFRAC(D279,'Vispārīga informācija'!$B$2)))</f>
      </c>
      <c r="F279" s="2">
        <f>IFERROR(IF(ISBLANK($A279),"",IF($A279="Ūdeņraža jonu koncentrācija",VLOOKUP(Dati!$A279,Normas!$A:$D,2,FALSE),VLOOKUP(Dati!$A279,Normas!$A:$D,2,FALSE)*0.6)),"")</f>
      </c>
      <c r="G279" s="2">
        <f>IFERROR(IF(ISBLANK($A279),"",IF($A279="Ūdeņraža jonu koncentrācija",VLOOKUP(Dati!$A279,Normas!$A:$D,3,FALSE),VLOOKUP(Dati!$A279,Normas!$A:$D,3,FALSE)*0.6)),"")</f>
      </c>
      <c r="H279" s="2">
        <f>IFERROR(IF(ISBLANK($A279),"",IF($A279="Ūdeņraža jonu koncentrācija",VLOOKUP(Dati!$A279,Normas!$A:$D,2,FALSE),VLOOKUP(Dati!$A279,Normas!$A:$D,2,FALSE)*0.3)),"")</f>
      </c>
      <c r="I279" s="2">
        <f>IFERROR(IF(ISBLANK($A279),"",IF($A279="Ūdeņraža jonu koncentrācija",VLOOKUP(Dati!$A279,Normas!$A:$D,3,FALSE),VLOOKUP(Dati!$A279,Normas!$A:$D,3,FALSE)*0.3)),"")</f>
      </c>
    </row>
    <row r="280" spans="2:9" x14ac:dyDescent="0.2">
      <c r="B280">
        <f>IF(ISBLANK(A280),"",VLOOKUP(A280,Normas!A:D,4,FALSE))</f>
      </c>
      <c r="E280" s="2">
        <f>IF(ISBLANK(D280),"",INT(YEARFRAC(D280,'Vispārīga informācija'!$B$2)))</f>
      </c>
      <c r="F280" s="2">
        <f>IFERROR(IF(ISBLANK($A280),"",IF($A280="Ūdeņraža jonu koncentrācija",VLOOKUP(Dati!$A280,Normas!$A:$D,2,FALSE),VLOOKUP(Dati!$A280,Normas!$A:$D,2,FALSE)*0.6)),"")</f>
      </c>
      <c r="G280" s="2">
        <f>IFERROR(IF(ISBLANK($A280),"",IF($A280="Ūdeņraža jonu koncentrācija",VLOOKUP(Dati!$A280,Normas!$A:$D,3,FALSE),VLOOKUP(Dati!$A280,Normas!$A:$D,3,FALSE)*0.6)),"")</f>
      </c>
      <c r="H280" s="2">
        <f>IFERROR(IF(ISBLANK($A280),"",IF($A280="Ūdeņraža jonu koncentrācija",VLOOKUP(Dati!$A280,Normas!$A:$D,2,FALSE),VLOOKUP(Dati!$A280,Normas!$A:$D,2,FALSE)*0.3)),"")</f>
      </c>
      <c r="I280" s="2">
        <f>IFERROR(IF(ISBLANK($A280),"",IF($A280="Ūdeņraža jonu koncentrācija",VLOOKUP(Dati!$A280,Normas!$A:$D,3,FALSE),VLOOKUP(Dati!$A280,Normas!$A:$D,3,FALSE)*0.3)),"")</f>
      </c>
    </row>
    <row r="281" spans="2:9" x14ac:dyDescent="0.2">
      <c r="B281">
        <f>IF(ISBLANK(A281),"",VLOOKUP(A281,Normas!A:D,4,FALSE))</f>
      </c>
      <c r="E281" s="2">
        <f>IF(ISBLANK(D281),"",INT(YEARFRAC(D281,'Vispārīga informācija'!$B$2)))</f>
      </c>
      <c r="F281" s="2">
        <f>IFERROR(IF(ISBLANK($A281),"",IF($A281="Ūdeņraža jonu koncentrācija",VLOOKUP(Dati!$A281,Normas!$A:$D,2,FALSE),VLOOKUP(Dati!$A281,Normas!$A:$D,2,FALSE)*0.6)),"")</f>
      </c>
      <c r="G281" s="2">
        <f>IFERROR(IF(ISBLANK($A281),"",IF($A281="Ūdeņraža jonu koncentrācija",VLOOKUP(Dati!$A281,Normas!$A:$D,3,FALSE),VLOOKUP(Dati!$A281,Normas!$A:$D,3,FALSE)*0.6)),"")</f>
      </c>
      <c r="H281" s="2">
        <f>IFERROR(IF(ISBLANK($A281),"",IF($A281="Ūdeņraža jonu koncentrācija",VLOOKUP(Dati!$A281,Normas!$A:$D,2,FALSE),VLOOKUP(Dati!$A281,Normas!$A:$D,2,FALSE)*0.3)),"")</f>
      </c>
      <c r="I281" s="2">
        <f>IFERROR(IF(ISBLANK($A281),"",IF($A281="Ūdeņraža jonu koncentrācija",VLOOKUP(Dati!$A281,Normas!$A:$D,3,FALSE),VLOOKUP(Dati!$A281,Normas!$A:$D,3,FALSE)*0.3)),"")</f>
      </c>
    </row>
    <row r="282" spans="2:9" x14ac:dyDescent="0.2">
      <c r="B282">
        <f>IF(ISBLANK(A282),"",VLOOKUP(A282,Normas!A:D,4,FALSE))</f>
      </c>
      <c r="E282" s="2">
        <f>IF(ISBLANK(D282),"",INT(YEARFRAC(D282,'Vispārīga informācija'!$B$2)))</f>
      </c>
      <c r="F282" s="2">
        <f>IFERROR(IF(ISBLANK($A282),"",IF($A282="Ūdeņraža jonu koncentrācija",VLOOKUP(Dati!$A282,Normas!$A:$D,2,FALSE),VLOOKUP(Dati!$A282,Normas!$A:$D,2,FALSE)*0.6)),"")</f>
      </c>
      <c r="G282" s="2">
        <f>IFERROR(IF(ISBLANK($A282),"",IF($A282="Ūdeņraža jonu koncentrācija",VLOOKUP(Dati!$A282,Normas!$A:$D,3,FALSE),VLOOKUP(Dati!$A282,Normas!$A:$D,3,FALSE)*0.6)),"")</f>
      </c>
      <c r="H282" s="2">
        <f>IFERROR(IF(ISBLANK($A282),"",IF($A282="Ūdeņraža jonu koncentrācija",VLOOKUP(Dati!$A282,Normas!$A:$D,2,FALSE),VLOOKUP(Dati!$A282,Normas!$A:$D,2,FALSE)*0.3)),"")</f>
      </c>
      <c r="I282" s="2">
        <f>IFERROR(IF(ISBLANK($A282),"",IF($A282="Ūdeņraža jonu koncentrācija",VLOOKUP(Dati!$A282,Normas!$A:$D,3,FALSE),VLOOKUP(Dati!$A282,Normas!$A:$D,3,FALSE)*0.3)),"")</f>
      </c>
    </row>
    <row r="283" spans="2:9" x14ac:dyDescent="0.2">
      <c r="B283">
        <f>IF(ISBLANK(A283),"",VLOOKUP(A283,Normas!A:D,4,FALSE))</f>
      </c>
      <c r="E283" s="2">
        <f>IF(ISBLANK(D283),"",INT(YEARFRAC(D283,'Vispārīga informācija'!$B$2)))</f>
      </c>
      <c r="F283" s="2">
        <f>IFERROR(IF(ISBLANK($A283),"",IF($A283="Ūdeņraža jonu koncentrācija",VLOOKUP(Dati!$A283,Normas!$A:$D,2,FALSE),VLOOKUP(Dati!$A283,Normas!$A:$D,2,FALSE)*0.6)),"")</f>
      </c>
      <c r="G283" s="2">
        <f>IFERROR(IF(ISBLANK($A283),"",IF($A283="Ūdeņraža jonu koncentrācija",VLOOKUP(Dati!$A283,Normas!$A:$D,3,FALSE),VLOOKUP(Dati!$A283,Normas!$A:$D,3,FALSE)*0.6)),"")</f>
      </c>
      <c r="H283" s="2">
        <f>IFERROR(IF(ISBLANK($A283),"",IF($A283="Ūdeņraža jonu koncentrācija",VLOOKUP(Dati!$A283,Normas!$A:$D,2,FALSE),VLOOKUP(Dati!$A283,Normas!$A:$D,2,FALSE)*0.3)),"")</f>
      </c>
      <c r="I283" s="2">
        <f>IFERROR(IF(ISBLANK($A283),"",IF($A283="Ūdeņraža jonu koncentrācija",VLOOKUP(Dati!$A283,Normas!$A:$D,3,FALSE),VLOOKUP(Dati!$A283,Normas!$A:$D,3,FALSE)*0.3)),"")</f>
      </c>
    </row>
    <row r="284" spans="2:9" x14ac:dyDescent="0.2">
      <c r="B284">
        <f>IF(ISBLANK(A284),"",VLOOKUP(A284,Normas!A:D,4,FALSE))</f>
      </c>
      <c r="E284" s="2">
        <f>IF(ISBLANK(D284),"",INT(YEARFRAC(D284,'Vispārīga informācija'!$B$2)))</f>
      </c>
      <c r="F284" s="2">
        <f>IFERROR(IF(ISBLANK($A284),"",IF($A284="Ūdeņraža jonu koncentrācija",VLOOKUP(Dati!$A284,Normas!$A:$D,2,FALSE),VLOOKUP(Dati!$A284,Normas!$A:$D,2,FALSE)*0.6)),"")</f>
      </c>
      <c r="G284" s="2">
        <f>IFERROR(IF(ISBLANK($A284),"",IF($A284="Ūdeņraža jonu koncentrācija",VLOOKUP(Dati!$A284,Normas!$A:$D,3,FALSE),VLOOKUP(Dati!$A284,Normas!$A:$D,3,FALSE)*0.6)),"")</f>
      </c>
      <c r="H284" s="2">
        <f>IFERROR(IF(ISBLANK($A284),"",IF($A284="Ūdeņraža jonu koncentrācija",VLOOKUP(Dati!$A284,Normas!$A:$D,2,FALSE),VLOOKUP(Dati!$A284,Normas!$A:$D,2,FALSE)*0.3)),"")</f>
      </c>
      <c r="I284" s="2">
        <f>IFERROR(IF(ISBLANK($A284),"",IF($A284="Ūdeņraža jonu koncentrācija",VLOOKUP(Dati!$A284,Normas!$A:$D,3,FALSE),VLOOKUP(Dati!$A284,Normas!$A:$D,3,FALSE)*0.3)),"")</f>
      </c>
    </row>
    <row r="285" spans="2:9" x14ac:dyDescent="0.2">
      <c r="B285">
        <f>IF(ISBLANK(A285),"",VLOOKUP(A285,Normas!A:D,4,FALSE))</f>
      </c>
      <c r="E285" s="2">
        <f>IF(ISBLANK(D285),"",INT(YEARFRAC(D285,'Vispārīga informācija'!$B$2)))</f>
      </c>
      <c r="F285" s="2">
        <f>IFERROR(IF(ISBLANK($A285),"",IF($A285="Ūdeņraža jonu koncentrācija",VLOOKUP(Dati!$A285,Normas!$A:$D,2,FALSE),VLOOKUP(Dati!$A285,Normas!$A:$D,2,FALSE)*0.6)),"")</f>
      </c>
      <c r="G285" s="2">
        <f>IFERROR(IF(ISBLANK($A285),"",IF($A285="Ūdeņraža jonu koncentrācija",VLOOKUP(Dati!$A285,Normas!$A:$D,3,FALSE),VLOOKUP(Dati!$A285,Normas!$A:$D,3,FALSE)*0.6)),"")</f>
      </c>
      <c r="H285" s="2">
        <f>IFERROR(IF(ISBLANK($A285),"",IF($A285="Ūdeņraža jonu koncentrācija",VLOOKUP(Dati!$A285,Normas!$A:$D,2,FALSE),VLOOKUP(Dati!$A285,Normas!$A:$D,2,FALSE)*0.3)),"")</f>
      </c>
      <c r="I285" s="2">
        <f>IFERROR(IF(ISBLANK($A285),"",IF($A285="Ūdeņraža jonu koncentrācija",VLOOKUP(Dati!$A285,Normas!$A:$D,3,FALSE),VLOOKUP(Dati!$A285,Normas!$A:$D,3,FALSE)*0.3)),"")</f>
      </c>
    </row>
    <row r="286" spans="2:9" x14ac:dyDescent="0.2">
      <c r="B286">
        <f>IF(ISBLANK(A286),"",VLOOKUP(A286,Normas!A:D,4,FALSE))</f>
      </c>
      <c r="E286" s="2">
        <f>IF(ISBLANK(D286),"",INT(YEARFRAC(D286,'Vispārīga informācija'!$B$2)))</f>
      </c>
      <c r="F286" s="2">
        <f>IFERROR(IF(ISBLANK($A286),"",IF($A286="Ūdeņraža jonu koncentrācija",VLOOKUP(Dati!$A286,Normas!$A:$D,2,FALSE),VLOOKUP(Dati!$A286,Normas!$A:$D,2,FALSE)*0.6)),"")</f>
      </c>
      <c r="G286" s="2">
        <f>IFERROR(IF(ISBLANK($A286),"",IF($A286="Ūdeņraža jonu koncentrācija",VLOOKUP(Dati!$A286,Normas!$A:$D,3,FALSE),VLOOKUP(Dati!$A286,Normas!$A:$D,3,FALSE)*0.6)),"")</f>
      </c>
      <c r="H286" s="2">
        <f>IFERROR(IF(ISBLANK($A286),"",IF($A286="Ūdeņraža jonu koncentrācija",VLOOKUP(Dati!$A286,Normas!$A:$D,2,FALSE),VLOOKUP(Dati!$A286,Normas!$A:$D,2,FALSE)*0.3)),"")</f>
      </c>
      <c r="I286" s="2">
        <f>IFERROR(IF(ISBLANK($A286),"",IF($A286="Ūdeņraža jonu koncentrācija",VLOOKUP(Dati!$A286,Normas!$A:$D,3,FALSE),VLOOKUP(Dati!$A286,Normas!$A:$D,3,FALSE)*0.3)),"")</f>
      </c>
    </row>
    <row r="287" spans="2:9" x14ac:dyDescent="0.2">
      <c r="B287">
        <f>IF(ISBLANK(A287),"",VLOOKUP(A287,Normas!A:D,4,FALSE))</f>
      </c>
      <c r="E287" s="2">
        <f>IF(ISBLANK(D287),"",INT(YEARFRAC(D287,'Vispārīga informācija'!$B$2)))</f>
      </c>
      <c r="F287" s="2">
        <f>IFERROR(IF(ISBLANK($A287),"",IF($A287="Ūdeņraža jonu koncentrācija",VLOOKUP(Dati!$A287,Normas!$A:$D,2,FALSE),VLOOKUP(Dati!$A287,Normas!$A:$D,2,FALSE)*0.6)),"")</f>
      </c>
      <c r="G287" s="2">
        <f>IFERROR(IF(ISBLANK($A287),"",IF($A287="Ūdeņraža jonu koncentrācija",VLOOKUP(Dati!$A287,Normas!$A:$D,3,FALSE),VLOOKUP(Dati!$A287,Normas!$A:$D,3,FALSE)*0.6)),"")</f>
      </c>
      <c r="H287" s="2">
        <f>IFERROR(IF(ISBLANK($A287),"",IF($A287="Ūdeņraža jonu koncentrācija",VLOOKUP(Dati!$A287,Normas!$A:$D,2,FALSE),VLOOKUP(Dati!$A287,Normas!$A:$D,2,FALSE)*0.3)),"")</f>
      </c>
      <c r="I287" s="2">
        <f>IFERROR(IF(ISBLANK($A287),"",IF($A287="Ūdeņraža jonu koncentrācija",VLOOKUP(Dati!$A287,Normas!$A:$D,3,FALSE),VLOOKUP(Dati!$A287,Normas!$A:$D,3,FALSE)*0.3)),"")</f>
      </c>
    </row>
    <row r="288" spans="2:9" x14ac:dyDescent="0.2">
      <c r="B288">
        <f>IF(ISBLANK(A288),"",VLOOKUP(A288,Normas!A:D,4,FALSE))</f>
      </c>
      <c r="E288" s="2">
        <f>IF(ISBLANK(D288),"",INT(YEARFRAC(D288,'Vispārīga informācija'!$B$2)))</f>
      </c>
      <c r="F288" s="2">
        <f>IFERROR(IF(ISBLANK($A288),"",IF($A288="Ūdeņraža jonu koncentrācija",VLOOKUP(Dati!$A288,Normas!$A:$D,2,FALSE),VLOOKUP(Dati!$A288,Normas!$A:$D,2,FALSE)*0.6)),"")</f>
      </c>
      <c r="G288" s="2">
        <f>IFERROR(IF(ISBLANK($A288),"",IF($A288="Ūdeņraža jonu koncentrācija",VLOOKUP(Dati!$A288,Normas!$A:$D,3,FALSE),VLOOKUP(Dati!$A288,Normas!$A:$D,3,FALSE)*0.6)),"")</f>
      </c>
      <c r="H288" s="2">
        <f>IFERROR(IF(ISBLANK($A288),"",IF($A288="Ūdeņraža jonu koncentrācija",VLOOKUP(Dati!$A288,Normas!$A:$D,2,FALSE),VLOOKUP(Dati!$A288,Normas!$A:$D,2,FALSE)*0.3)),"")</f>
      </c>
      <c r="I288" s="2">
        <f>IFERROR(IF(ISBLANK($A288),"",IF($A288="Ūdeņraža jonu koncentrācija",VLOOKUP(Dati!$A288,Normas!$A:$D,3,FALSE),VLOOKUP(Dati!$A288,Normas!$A:$D,3,FALSE)*0.3)),"")</f>
      </c>
    </row>
    <row r="289" spans="2:9" x14ac:dyDescent="0.2">
      <c r="B289">
        <f>IF(ISBLANK(A289),"",VLOOKUP(A289,Normas!A:D,4,FALSE))</f>
      </c>
      <c r="E289" s="2">
        <f>IF(ISBLANK(D289),"",INT(YEARFRAC(D289,'Vispārīga informācija'!$B$2)))</f>
      </c>
      <c r="F289" s="2">
        <f>IFERROR(IF(ISBLANK($A289),"",IF($A289="Ūdeņraža jonu koncentrācija",VLOOKUP(Dati!$A289,Normas!$A:$D,2,FALSE),VLOOKUP(Dati!$A289,Normas!$A:$D,2,FALSE)*0.6)),"")</f>
      </c>
      <c r="G289" s="2">
        <f>IFERROR(IF(ISBLANK($A289),"",IF($A289="Ūdeņraža jonu koncentrācija",VLOOKUP(Dati!$A289,Normas!$A:$D,3,FALSE),VLOOKUP(Dati!$A289,Normas!$A:$D,3,FALSE)*0.6)),"")</f>
      </c>
      <c r="H289" s="2">
        <f>IFERROR(IF(ISBLANK($A289),"",IF($A289="Ūdeņraža jonu koncentrācija",VLOOKUP(Dati!$A289,Normas!$A:$D,2,FALSE),VLOOKUP(Dati!$A289,Normas!$A:$D,2,FALSE)*0.3)),"")</f>
      </c>
      <c r="I289" s="2">
        <f>IFERROR(IF(ISBLANK($A289),"",IF($A289="Ūdeņraža jonu koncentrācija",VLOOKUP(Dati!$A289,Normas!$A:$D,3,FALSE),VLOOKUP(Dati!$A289,Normas!$A:$D,3,FALSE)*0.3)),"")</f>
      </c>
    </row>
    <row r="290" spans="2:9" x14ac:dyDescent="0.2">
      <c r="B290">
        <f>IF(ISBLANK(A290),"",VLOOKUP(A290,Normas!A:D,4,FALSE))</f>
      </c>
      <c r="E290" s="2">
        <f>IF(ISBLANK(D290),"",INT(YEARFRAC(D290,'Vispārīga informācija'!$B$2)))</f>
      </c>
      <c r="F290" s="2">
        <f>IFERROR(IF(ISBLANK($A290),"",IF($A290="Ūdeņraža jonu koncentrācija",VLOOKUP(Dati!$A290,Normas!$A:$D,2,FALSE),VLOOKUP(Dati!$A290,Normas!$A:$D,2,FALSE)*0.6)),"")</f>
      </c>
      <c r="G290" s="2">
        <f>IFERROR(IF(ISBLANK($A290),"",IF($A290="Ūdeņraža jonu koncentrācija",VLOOKUP(Dati!$A290,Normas!$A:$D,3,FALSE),VLOOKUP(Dati!$A290,Normas!$A:$D,3,FALSE)*0.6)),"")</f>
      </c>
      <c r="H290" s="2">
        <f>IFERROR(IF(ISBLANK($A290),"",IF($A290="Ūdeņraža jonu koncentrācija",VLOOKUP(Dati!$A290,Normas!$A:$D,2,FALSE),VLOOKUP(Dati!$A290,Normas!$A:$D,2,FALSE)*0.3)),"")</f>
      </c>
      <c r="I290" s="2">
        <f>IFERROR(IF(ISBLANK($A290),"",IF($A290="Ūdeņraža jonu koncentrācija",VLOOKUP(Dati!$A290,Normas!$A:$D,3,FALSE),VLOOKUP(Dati!$A290,Normas!$A:$D,3,FALSE)*0.3)),"")</f>
      </c>
    </row>
    <row r="291" spans="2:9" x14ac:dyDescent="0.2">
      <c r="B291">
        <f>IF(ISBLANK(A291),"",VLOOKUP(A291,Normas!A:D,4,FALSE))</f>
      </c>
      <c r="E291" s="2">
        <f>IF(ISBLANK(D291),"",INT(YEARFRAC(D291,'Vispārīga informācija'!$B$2)))</f>
      </c>
      <c r="F291" s="2">
        <f>IFERROR(IF(ISBLANK($A291),"",IF($A291="Ūdeņraža jonu koncentrācija",VLOOKUP(Dati!$A291,Normas!$A:$D,2,FALSE),VLOOKUP(Dati!$A291,Normas!$A:$D,2,FALSE)*0.6)),"")</f>
      </c>
      <c r="G291" s="2">
        <f>IFERROR(IF(ISBLANK($A291),"",IF($A291="Ūdeņraža jonu koncentrācija",VLOOKUP(Dati!$A291,Normas!$A:$D,3,FALSE),VLOOKUP(Dati!$A291,Normas!$A:$D,3,FALSE)*0.6)),"")</f>
      </c>
      <c r="H291" s="2">
        <f>IFERROR(IF(ISBLANK($A291),"",IF($A291="Ūdeņraža jonu koncentrācija",VLOOKUP(Dati!$A291,Normas!$A:$D,2,FALSE),VLOOKUP(Dati!$A291,Normas!$A:$D,2,FALSE)*0.3)),"")</f>
      </c>
      <c r="I291" s="2">
        <f>IFERROR(IF(ISBLANK($A291),"",IF($A291="Ūdeņraža jonu koncentrācija",VLOOKUP(Dati!$A291,Normas!$A:$D,3,FALSE),VLOOKUP(Dati!$A291,Normas!$A:$D,3,FALSE)*0.3)),"")</f>
      </c>
    </row>
    <row r="292" spans="2:9" x14ac:dyDescent="0.2">
      <c r="B292">
        <f>IF(ISBLANK(A292),"",VLOOKUP(A292,Normas!A:D,4,FALSE))</f>
      </c>
      <c r="E292" s="2">
        <f>IF(ISBLANK(D292),"",INT(YEARFRAC(D292,'Vispārīga informācija'!$B$2)))</f>
      </c>
      <c r="F292" s="2">
        <f>IFERROR(IF(ISBLANK($A292),"",IF($A292="Ūdeņraža jonu koncentrācija",VLOOKUP(Dati!$A292,Normas!$A:$D,2,FALSE),VLOOKUP(Dati!$A292,Normas!$A:$D,2,FALSE)*0.6)),"")</f>
      </c>
      <c r="G292" s="2">
        <f>IFERROR(IF(ISBLANK($A292),"",IF($A292="Ūdeņraža jonu koncentrācija",VLOOKUP(Dati!$A292,Normas!$A:$D,3,FALSE),VLOOKUP(Dati!$A292,Normas!$A:$D,3,FALSE)*0.6)),"")</f>
      </c>
      <c r="H292" s="2">
        <f>IFERROR(IF(ISBLANK($A292),"",IF($A292="Ūdeņraža jonu koncentrācija",VLOOKUP(Dati!$A292,Normas!$A:$D,2,FALSE),VLOOKUP(Dati!$A292,Normas!$A:$D,2,FALSE)*0.3)),"")</f>
      </c>
      <c r="I292" s="2">
        <f>IFERROR(IF(ISBLANK($A292),"",IF($A292="Ūdeņraža jonu koncentrācija",VLOOKUP(Dati!$A292,Normas!$A:$D,3,FALSE),VLOOKUP(Dati!$A292,Normas!$A:$D,3,FALSE)*0.3)),"")</f>
      </c>
    </row>
    <row r="293" spans="2:9" x14ac:dyDescent="0.2">
      <c r="B293">
        <f>IF(ISBLANK(A293),"",VLOOKUP(A293,Normas!A:D,4,FALSE))</f>
      </c>
      <c r="E293" s="2">
        <f>IF(ISBLANK(D293),"",INT(YEARFRAC(D293,'Vispārīga informācija'!$B$2)))</f>
      </c>
      <c r="F293" s="2">
        <f>IFERROR(IF(ISBLANK($A293),"",IF($A293="Ūdeņraža jonu koncentrācija",VLOOKUP(Dati!$A293,Normas!$A:$D,2,FALSE),VLOOKUP(Dati!$A293,Normas!$A:$D,2,FALSE)*0.6)),"")</f>
      </c>
      <c r="G293" s="2">
        <f>IFERROR(IF(ISBLANK($A293),"",IF($A293="Ūdeņraža jonu koncentrācija",VLOOKUP(Dati!$A293,Normas!$A:$D,3,FALSE),VLOOKUP(Dati!$A293,Normas!$A:$D,3,FALSE)*0.6)),"")</f>
      </c>
      <c r="H293" s="2">
        <f>IFERROR(IF(ISBLANK($A293),"",IF($A293="Ūdeņraža jonu koncentrācija",VLOOKUP(Dati!$A293,Normas!$A:$D,2,FALSE),VLOOKUP(Dati!$A293,Normas!$A:$D,2,FALSE)*0.3)),"")</f>
      </c>
      <c r="I293" s="2">
        <f>IFERROR(IF(ISBLANK($A293),"",IF($A293="Ūdeņraža jonu koncentrācija",VLOOKUP(Dati!$A293,Normas!$A:$D,3,FALSE),VLOOKUP(Dati!$A293,Normas!$A:$D,3,FALSE)*0.3)),"")</f>
      </c>
    </row>
    <row r="294" spans="2:9" x14ac:dyDescent="0.2">
      <c r="B294">
        <f>IF(ISBLANK(A294),"",VLOOKUP(A294,Normas!A:D,4,FALSE))</f>
      </c>
      <c r="E294" s="2">
        <f>IF(ISBLANK(D294),"",INT(YEARFRAC(D294,'Vispārīga informācija'!$B$2)))</f>
      </c>
      <c r="F294" s="2">
        <f>IFERROR(IF(ISBLANK($A294),"",IF($A294="Ūdeņraža jonu koncentrācija",VLOOKUP(Dati!$A294,Normas!$A:$D,2,FALSE),VLOOKUP(Dati!$A294,Normas!$A:$D,2,FALSE)*0.6)),"")</f>
      </c>
      <c r="G294" s="2">
        <f>IFERROR(IF(ISBLANK($A294),"",IF($A294="Ūdeņraža jonu koncentrācija",VLOOKUP(Dati!$A294,Normas!$A:$D,3,FALSE),VLOOKUP(Dati!$A294,Normas!$A:$D,3,FALSE)*0.6)),"")</f>
      </c>
      <c r="H294" s="2">
        <f>IFERROR(IF(ISBLANK($A294),"",IF($A294="Ūdeņraža jonu koncentrācija",VLOOKUP(Dati!$A294,Normas!$A:$D,2,FALSE),VLOOKUP(Dati!$A294,Normas!$A:$D,2,FALSE)*0.3)),"")</f>
      </c>
      <c r="I294" s="2">
        <f>IFERROR(IF(ISBLANK($A294),"",IF($A294="Ūdeņraža jonu koncentrācija",VLOOKUP(Dati!$A294,Normas!$A:$D,3,FALSE),VLOOKUP(Dati!$A294,Normas!$A:$D,3,FALSE)*0.3)),"")</f>
      </c>
    </row>
    <row r="295" spans="2:9" x14ac:dyDescent="0.2">
      <c r="B295">
        <f>IF(ISBLANK(A295),"",VLOOKUP(A295,Normas!A:D,4,FALSE))</f>
      </c>
      <c r="E295" s="2">
        <f>IF(ISBLANK(D295),"",INT(YEARFRAC(D295,'Vispārīga informācija'!$B$2)))</f>
      </c>
      <c r="F295" s="2">
        <f>IFERROR(IF(ISBLANK($A295),"",IF($A295="Ūdeņraža jonu koncentrācija",VLOOKUP(Dati!$A295,Normas!$A:$D,2,FALSE),VLOOKUP(Dati!$A295,Normas!$A:$D,2,FALSE)*0.6)),"")</f>
      </c>
      <c r="G295" s="2">
        <f>IFERROR(IF(ISBLANK($A295),"",IF($A295="Ūdeņraža jonu koncentrācija",VLOOKUP(Dati!$A295,Normas!$A:$D,3,FALSE),VLOOKUP(Dati!$A295,Normas!$A:$D,3,FALSE)*0.6)),"")</f>
      </c>
      <c r="H295" s="2">
        <f>IFERROR(IF(ISBLANK($A295),"",IF($A295="Ūdeņraža jonu koncentrācija",VLOOKUP(Dati!$A295,Normas!$A:$D,2,FALSE),VLOOKUP(Dati!$A295,Normas!$A:$D,2,FALSE)*0.3)),"")</f>
      </c>
      <c r="I295" s="2">
        <f>IFERROR(IF(ISBLANK($A295),"",IF($A295="Ūdeņraža jonu koncentrācija",VLOOKUP(Dati!$A295,Normas!$A:$D,3,FALSE),VLOOKUP(Dati!$A295,Normas!$A:$D,3,FALSE)*0.3)),"")</f>
      </c>
    </row>
    <row r="296" spans="2:9" x14ac:dyDescent="0.2">
      <c r="B296">
        <f>IF(ISBLANK(A296),"",VLOOKUP(A296,Normas!A:D,4,FALSE))</f>
      </c>
      <c r="E296" s="2">
        <f>IF(ISBLANK(D296),"",INT(YEARFRAC(D296,'Vispārīga informācija'!$B$2)))</f>
      </c>
      <c r="F296" s="2">
        <f>IFERROR(IF(ISBLANK($A296),"",IF($A296="Ūdeņraža jonu koncentrācija",VLOOKUP(Dati!$A296,Normas!$A:$D,2,FALSE),VLOOKUP(Dati!$A296,Normas!$A:$D,2,FALSE)*0.6)),"")</f>
      </c>
      <c r="G296" s="2">
        <f>IFERROR(IF(ISBLANK($A296),"",IF($A296="Ūdeņraža jonu koncentrācija",VLOOKUP(Dati!$A296,Normas!$A:$D,3,FALSE),VLOOKUP(Dati!$A296,Normas!$A:$D,3,FALSE)*0.6)),"")</f>
      </c>
      <c r="H296" s="2">
        <f>IFERROR(IF(ISBLANK($A296),"",IF($A296="Ūdeņraža jonu koncentrācija",VLOOKUP(Dati!$A296,Normas!$A:$D,2,FALSE),VLOOKUP(Dati!$A296,Normas!$A:$D,2,FALSE)*0.3)),"")</f>
      </c>
      <c r="I296" s="2">
        <f>IFERROR(IF(ISBLANK($A296),"",IF($A296="Ūdeņraža jonu koncentrācija",VLOOKUP(Dati!$A296,Normas!$A:$D,3,FALSE),VLOOKUP(Dati!$A296,Normas!$A:$D,3,FALSE)*0.3)),"")</f>
      </c>
    </row>
    <row r="297" spans="2:9" x14ac:dyDescent="0.2">
      <c r="B297">
        <f>IF(ISBLANK(A297),"",VLOOKUP(A297,Normas!A:D,4,FALSE))</f>
      </c>
      <c r="E297" s="2">
        <f>IF(ISBLANK(D297),"",INT(YEARFRAC(D297,'Vispārīga informācija'!$B$2)))</f>
      </c>
      <c r="F297" s="2">
        <f>IFERROR(IF(ISBLANK($A297),"",IF($A297="Ūdeņraža jonu koncentrācija",VLOOKUP(Dati!$A297,Normas!$A:$D,2,FALSE),VLOOKUP(Dati!$A297,Normas!$A:$D,2,FALSE)*0.6)),"")</f>
      </c>
      <c r="G297" s="2">
        <f>IFERROR(IF(ISBLANK($A297),"",IF($A297="Ūdeņraža jonu koncentrācija",VLOOKUP(Dati!$A297,Normas!$A:$D,3,FALSE),VLOOKUP(Dati!$A297,Normas!$A:$D,3,FALSE)*0.6)),"")</f>
      </c>
      <c r="H297" s="2">
        <f>IFERROR(IF(ISBLANK($A297),"",IF($A297="Ūdeņraža jonu koncentrācija",VLOOKUP(Dati!$A297,Normas!$A:$D,2,FALSE),VLOOKUP(Dati!$A297,Normas!$A:$D,2,FALSE)*0.3)),"")</f>
      </c>
      <c r="I297" s="2">
        <f>IFERROR(IF(ISBLANK($A297),"",IF($A297="Ūdeņraža jonu koncentrācija",VLOOKUP(Dati!$A297,Normas!$A:$D,3,FALSE),VLOOKUP(Dati!$A297,Normas!$A:$D,3,FALSE)*0.3)),"")</f>
      </c>
    </row>
    <row r="298" spans="2:9" x14ac:dyDescent="0.2">
      <c r="B298">
        <f>IF(ISBLANK(A298),"",VLOOKUP(A298,Normas!A:D,4,FALSE))</f>
      </c>
      <c r="E298" s="2">
        <f>IF(ISBLANK(D298),"",INT(YEARFRAC(D298,'Vispārīga informācija'!$B$2)))</f>
      </c>
      <c r="F298" s="2">
        <f>IFERROR(IF(ISBLANK($A298),"",IF($A298="Ūdeņraža jonu koncentrācija",VLOOKUP(Dati!$A298,Normas!$A:$D,2,FALSE),VLOOKUP(Dati!$A298,Normas!$A:$D,2,FALSE)*0.6)),"")</f>
      </c>
      <c r="G298" s="2">
        <f>IFERROR(IF(ISBLANK($A298),"",IF($A298="Ūdeņraža jonu koncentrācija",VLOOKUP(Dati!$A298,Normas!$A:$D,3,FALSE),VLOOKUP(Dati!$A298,Normas!$A:$D,3,FALSE)*0.6)),"")</f>
      </c>
      <c r="H298" s="2">
        <f>IFERROR(IF(ISBLANK($A298),"",IF($A298="Ūdeņraža jonu koncentrācija",VLOOKUP(Dati!$A298,Normas!$A:$D,2,FALSE),VLOOKUP(Dati!$A298,Normas!$A:$D,2,FALSE)*0.3)),"")</f>
      </c>
      <c r="I298" s="2">
        <f>IFERROR(IF(ISBLANK($A298),"",IF($A298="Ūdeņraža jonu koncentrācija",VLOOKUP(Dati!$A298,Normas!$A:$D,3,FALSE),VLOOKUP(Dati!$A298,Normas!$A:$D,3,FALSE)*0.3)),"")</f>
      </c>
    </row>
    <row r="299" spans="2:9" x14ac:dyDescent="0.2">
      <c r="B299">
        <f>IF(ISBLANK(A299),"",VLOOKUP(A299,Normas!A:D,4,FALSE))</f>
      </c>
      <c r="E299" s="2">
        <f>IF(ISBLANK(D299),"",INT(YEARFRAC(D299,'Vispārīga informācija'!$B$2)))</f>
      </c>
      <c r="F299" s="2">
        <f>IFERROR(IF(ISBLANK($A299),"",IF($A299="Ūdeņraža jonu koncentrācija",VLOOKUP(Dati!$A299,Normas!$A:$D,2,FALSE),VLOOKUP(Dati!$A299,Normas!$A:$D,2,FALSE)*0.6)),"")</f>
      </c>
      <c r="G299" s="2">
        <f>IFERROR(IF(ISBLANK($A299),"",IF($A299="Ūdeņraža jonu koncentrācija",VLOOKUP(Dati!$A299,Normas!$A:$D,3,FALSE),VLOOKUP(Dati!$A299,Normas!$A:$D,3,FALSE)*0.6)),"")</f>
      </c>
      <c r="H299" s="2">
        <f>IFERROR(IF(ISBLANK($A299),"",IF($A299="Ūdeņraža jonu koncentrācija",VLOOKUP(Dati!$A299,Normas!$A:$D,2,FALSE),VLOOKUP(Dati!$A299,Normas!$A:$D,2,FALSE)*0.3)),"")</f>
      </c>
      <c r="I299" s="2">
        <f>IFERROR(IF(ISBLANK($A299),"",IF($A299="Ūdeņraža jonu koncentrācija",VLOOKUP(Dati!$A299,Normas!$A:$D,3,FALSE),VLOOKUP(Dati!$A299,Normas!$A:$D,3,FALSE)*0.3)),"")</f>
      </c>
    </row>
    <row r="300" spans="2:9" x14ac:dyDescent="0.2">
      <c r="B300">
        <f>IF(ISBLANK(A300),"",VLOOKUP(A300,Normas!A:D,4,FALSE))</f>
      </c>
      <c r="E300" s="2">
        <f>IF(ISBLANK(D300),"",INT(YEARFRAC(D300,'Vispārīga informācija'!$B$2)))</f>
      </c>
      <c r="F300" s="2">
        <f>IFERROR(IF(ISBLANK($A300),"",IF($A300="Ūdeņraža jonu koncentrācija",VLOOKUP(Dati!$A300,Normas!$A:$D,2,FALSE),VLOOKUP(Dati!$A300,Normas!$A:$D,2,FALSE)*0.6)),"")</f>
      </c>
      <c r="G300" s="2">
        <f>IFERROR(IF(ISBLANK($A300),"",IF($A300="Ūdeņraža jonu koncentrācija",VLOOKUP(Dati!$A300,Normas!$A:$D,3,FALSE),VLOOKUP(Dati!$A300,Normas!$A:$D,3,FALSE)*0.6)),"")</f>
      </c>
      <c r="H300" s="2">
        <f>IFERROR(IF(ISBLANK($A300),"",IF($A300="Ūdeņraža jonu koncentrācija",VLOOKUP(Dati!$A300,Normas!$A:$D,2,FALSE),VLOOKUP(Dati!$A300,Normas!$A:$D,2,FALSE)*0.3)),"")</f>
      </c>
      <c r="I300" s="2">
        <f>IFERROR(IF(ISBLANK($A300),"",IF($A300="Ūdeņraža jonu koncentrācija",VLOOKUP(Dati!$A300,Normas!$A:$D,3,FALSE),VLOOKUP(Dati!$A300,Normas!$A:$D,3,FALSE)*0.3)),"")</f>
      </c>
    </row>
    <row r="301" spans="2:9" x14ac:dyDescent="0.2">
      <c r="B301">
        <f>IF(ISBLANK(A301),"",VLOOKUP(A301,Normas!A:D,4,FALSE))</f>
      </c>
      <c r="E301" s="2">
        <f>IF(ISBLANK(D301),"",INT(YEARFRAC(D301,'Vispārīga informācija'!$B$2)))</f>
      </c>
      <c r="F301" s="2">
        <f>IFERROR(IF(ISBLANK($A301),"",IF($A301="Ūdeņraža jonu koncentrācija",VLOOKUP(Dati!$A301,Normas!$A:$D,2,FALSE),VLOOKUP(Dati!$A301,Normas!$A:$D,2,FALSE)*0.6)),"")</f>
      </c>
      <c r="G301" s="2">
        <f>IFERROR(IF(ISBLANK($A301),"",IF($A301="Ūdeņraža jonu koncentrācija",VLOOKUP(Dati!$A301,Normas!$A:$D,3,FALSE),VLOOKUP(Dati!$A301,Normas!$A:$D,3,FALSE)*0.6)),"")</f>
      </c>
      <c r="H301" s="2">
        <f>IFERROR(IF(ISBLANK($A301),"",IF($A301="Ūdeņraža jonu koncentrācija",VLOOKUP(Dati!$A301,Normas!$A:$D,2,FALSE),VLOOKUP(Dati!$A301,Normas!$A:$D,2,FALSE)*0.3)),"")</f>
      </c>
      <c r="I301" s="2">
        <f>IFERROR(IF(ISBLANK($A301),"",IF($A301="Ūdeņraža jonu koncentrācija",VLOOKUP(Dati!$A301,Normas!$A:$D,3,FALSE),VLOOKUP(Dati!$A301,Normas!$A:$D,3,FALSE)*0.3)),"")</f>
      </c>
    </row>
    <row r="302" spans="2:9" x14ac:dyDescent="0.2">
      <c r="B302">
        <f>IF(ISBLANK(A302),"",VLOOKUP(A302,Normas!A:D,4,FALSE))</f>
      </c>
      <c r="E302" s="2">
        <f>IF(ISBLANK(D302),"",INT(YEARFRAC(D302,'Vispārīga informācija'!$B$2)))</f>
      </c>
      <c r="F302" s="2">
        <f>IFERROR(IF(ISBLANK($A302),"",IF($A302="Ūdeņraža jonu koncentrācija",VLOOKUP(Dati!$A302,Normas!$A:$D,2,FALSE),VLOOKUP(Dati!$A302,Normas!$A:$D,2,FALSE)*0.6)),"")</f>
      </c>
      <c r="G302" s="2">
        <f>IFERROR(IF(ISBLANK($A302),"",IF($A302="Ūdeņraža jonu koncentrācija",VLOOKUP(Dati!$A302,Normas!$A:$D,3,FALSE),VLOOKUP(Dati!$A302,Normas!$A:$D,3,FALSE)*0.6)),"")</f>
      </c>
      <c r="H302" s="2">
        <f>IFERROR(IF(ISBLANK($A302),"",IF($A302="Ūdeņraža jonu koncentrācija",VLOOKUP(Dati!$A302,Normas!$A:$D,2,FALSE),VLOOKUP(Dati!$A302,Normas!$A:$D,2,FALSE)*0.3)),"")</f>
      </c>
      <c r="I302" s="2">
        <f>IFERROR(IF(ISBLANK($A302),"",IF($A302="Ūdeņraža jonu koncentrācija",VLOOKUP(Dati!$A302,Normas!$A:$D,3,FALSE),VLOOKUP(Dati!$A302,Normas!$A:$D,3,FALSE)*0.3)),"")</f>
      </c>
    </row>
    <row r="303" spans="2:9" x14ac:dyDescent="0.2">
      <c r="B303">
        <f>IF(ISBLANK(A303),"",VLOOKUP(A303,Normas!A:D,4,FALSE))</f>
      </c>
      <c r="E303" s="2">
        <f>IF(ISBLANK(D303),"",INT(YEARFRAC(D303,'Vispārīga informācija'!$B$2)))</f>
      </c>
      <c r="F303" s="2">
        <f>IFERROR(IF(ISBLANK($A303),"",IF($A303="Ūdeņraža jonu koncentrācija",VLOOKUP(Dati!$A303,Normas!$A:$D,2,FALSE),VLOOKUP(Dati!$A303,Normas!$A:$D,2,FALSE)*0.6)),"")</f>
      </c>
      <c r="G303" s="2">
        <f>IFERROR(IF(ISBLANK($A303),"",IF($A303="Ūdeņraža jonu koncentrācija",VLOOKUP(Dati!$A303,Normas!$A:$D,3,FALSE),VLOOKUP(Dati!$A303,Normas!$A:$D,3,FALSE)*0.6)),"")</f>
      </c>
      <c r="H303" s="2">
        <f>IFERROR(IF(ISBLANK($A303),"",IF($A303="Ūdeņraža jonu koncentrācija",VLOOKUP(Dati!$A303,Normas!$A:$D,2,FALSE),VLOOKUP(Dati!$A303,Normas!$A:$D,2,FALSE)*0.3)),"")</f>
      </c>
      <c r="I303" s="2">
        <f>IFERROR(IF(ISBLANK($A303),"",IF($A303="Ūdeņraža jonu koncentrācija",VLOOKUP(Dati!$A303,Normas!$A:$D,3,FALSE),VLOOKUP(Dati!$A303,Normas!$A:$D,3,FALSE)*0.3)),"")</f>
      </c>
    </row>
    <row r="304" spans="2:9" x14ac:dyDescent="0.2">
      <c r="B304">
        <f>IF(ISBLANK(A304),"",VLOOKUP(A304,Normas!A:D,4,FALSE))</f>
      </c>
      <c r="E304" s="2">
        <f>IF(ISBLANK(D304),"",INT(YEARFRAC(D304,'Vispārīga informācija'!$B$2)))</f>
      </c>
      <c r="F304" s="2">
        <f>IFERROR(IF(ISBLANK($A304),"",IF($A304="Ūdeņraža jonu koncentrācija",VLOOKUP(Dati!$A304,Normas!$A:$D,2,FALSE),VLOOKUP(Dati!$A304,Normas!$A:$D,2,FALSE)*0.6)),"")</f>
      </c>
      <c r="G304" s="2">
        <f>IFERROR(IF(ISBLANK($A304),"",IF($A304="Ūdeņraža jonu koncentrācija",VLOOKUP(Dati!$A304,Normas!$A:$D,3,FALSE),VLOOKUP(Dati!$A304,Normas!$A:$D,3,FALSE)*0.6)),"")</f>
      </c>
      <c r="H304" s="2">
        <f>IFERROR(IF(ISBLANK($A304),"",IF($A304="Ūdeņraža jonu koncentrācija",VLOOKUP(Dati!$A304,Normas!$A:$D,2,FALSE),VLOOKUP(Dati!$A304,Normas!$A:$D,2,FALSE)*0.3)),"")</f>
      </c>
      <c r="I304" s="2">
        <f>IFERROR(IF(ISBLANK($A304),"",IF($A304="Ūdeņraža jonu koncentrācija",VLOOKUP(Dati!$A304,Normas!$A:$D,3,FALSE),VLOOKUP(Dati!$A304,Normas!$A:$D,3,FALSE)*0.3)),"")</f>
      </c>
    </row>
    <row r="305" spans="2:9" x14ac:dyDescent="0.2">
      <c r="B305">
        <f>IF(ISBLANK(A305),"",VLOOKUP(A305,Normas!A:D,4,FALSE))</f>
      </c>
      <c r="E305" s="2">
        <f>IF(ISBLANK(D305),"",INT(YEARFRAC(D305,'Vispārīga informācija'!$B$2)))</f>
      </c>
      <c r="F305" s="2">
        <f>IFERROR(IF(ISBLANK($A305),"",IF($A305="Ūdeņraža jonu koncentrācija",VLOOKUP(Dati!$A305,Normas!$A:$D,2,FALSE),VLOOKUP(Dati!$A305,Normas!$A:$D,2,FALSE)*0.6)),"")</f>
      </c>
      <c r="G305" s="2">
        <f>IFERROR(IF(ISBLANK($A305),"",IF($A305="Ūdeņraža jonu koncentrācija",VLOOKUP(Dati!$A305,Normas!$A:$D,3,FALSE),VLOOKUP(Dati!$A305,Normas!$A:$D,3,FALSE)*0.6)),"")</f>
      </c>
      <c r="H305" s="2">
        <f>IFERROR(IF(ISBLANK($A305),"",IF($A305="Ūdeņraža jonu koncentrācija",VLOOKUP(Dati!$A305,Normas!$A:$D,2,FALSE),VLOOKUP(Dati!$A305,Normas!$A:$D,2,FALSE)*0.3)),"")</f>
      </c>
      <c r="I305" s="2">
        <f>IFERROR(IF(ISBLANK($A305),"",IF($A305="Ūdeņraža jonu koncentrācija",VLOOKUP(Dati!$A305,Normas!$A:$D,3,FALSE),VLOOKUP(Dati!$A305,Normas!$A:$D,3,FALSE)*0.3)),"")</f>
      </c>
    </row>
    <row r="306" spans="2:9" x14ac:dyDescent="0.2">
      <c r="B306">
        <f>IF(ISBLANK(A306),"",VLOOKUP(A306,Normas!A:D,4,FALSE))</f>
      </c>
      <c r="E306" s="2">
        <f>IF(ISBLANK(D306),"",INT(YEARFRAC(D306,'Vispārīga informācija'!$B$2)))</f>
      </c>
      <c r="F306" s="2">
        <f>IFERROR(IF(ISBLANK($A306),"",IF($A306="Ūdeņraža jonu koncentrācija",VLOOKUP(Dati!$A306,Normas!$A:$D,2,FALSE),VLOOKUP(Dati!$A306,Normas!$A:$D,2,FALSE)*0.6)),"")</f>
      </c>
      <c r="G306" s="2">
        <f>IFERROR(IF(ISBLANK($A306),"",IF($A306="Ūdeņraža jonu koncentrācija",VLOOKUP(Dati!$A306,Normas!$A:$D,3,FALSE),VLOOKUP(Dati!$A306,Normas!$A:$D,3,FALSE)*0.6)),"")</f>
      </c>
      <c r="H306" s="2">
        <f>IFERROR(IF(ISBLANK($A306),"",IF($A306="Ūdeņraža jonu koncentrācija",VLOOKUP(Dati!$A306,Normas!$A:$D,2,FALSE),VLOOKUP(Dati!$A306,Normas!$A:$D,2,FALSE)*0.3)),"")</f>
      </c>
      <c r="I306" s="2">
        <f>IFERROR(IF(ISBLANK($A306),"",IF($A306="Ūdeņraža jonu koncentrācija",VLOOKUP(Dati!$A306,Normas!$A:$D,3,FALSE),VLOOKUP(Dati!$A306,Normas!$A:$D,3,FALSE)*0.3)),"")</f>
      </c>
    </row>
    <row r="307" spans="2:9" x14ac:dyDescent="0.2">
      <c r="B307">
        <f>IF(ISBLANK(A307),"",VLOOKUP(A307,Normas!A:D,4,FALSE))</f>
      </c>
      <c r="E307" s="2">
        <f>IF(ISBLANK(D307),"",INT(YEARFRAC(D307,'Vispārīga informācija'!$B$2)))</f>
      </c>
      <c r="F307" s="2">
        <f>IFERROR(IF(ISBLANK($A307),"",IF($A307="Ūdeņraža jonu koncentrācija",VLOOKUP(Dati!$A307,Normas!$A:$D,2,FALSE),VLOOKUP(Dati!$A307,Normas!$A:$D,2,FALSE)*0.6)),"")</f>
      </c>
      <c r="G307" s="2">
        <f>IFERROR(IF(ISBLANK($A307),"",IF($A307="Ūdeņraža jonu koncentrācija",VLOOKUP(Dati!$A307,Normas!$A:$D,3,FALSE),VLOOKUP(Dati!$A307,Normas!$A:$D,3,FALSE)*0.6)),"")</f>
      </c>
      <c r="H307" s="2">
        <f>IFERROR(IF(ISBLANK($A307),"",IF($A307="Ūdeņraža jonu koncentrācija",VLOOKUP(Dati!$A307,Normas!$A:$D,2,FALSE),VLOOKUP(Dati!$A307,Normas!$A:$D,2,FALSE)*0.3)),"")</f>
      </c>
      <c r="I307" s="2">
        <f>IFERROR(IF(ISBLANK($A307),"",IF($A307="Ūdeņraža jonu koncentrācija",VLOOKUP(Dati!$A307,Normas!$A:$D,3,FALSE),VLOOKUP(Dati!$A307,Normas!$A:$D,3,FALSE)*0.3)),"")</f>
      </c>
    </row>
    <row r="308" spans="2:9" x14ac:dyDescent="0.2">
      <c r="B308">
        <f>IF(ISBLANK(A308),"",VLOOKUP(A308,Normas!A:D,4,FALSE))</f>
      </c>
      <c r="E308" s="2">
        <f>IF(ISBLANK(D308),"",INT(YEARFRAC(D308,'Vispārīga informācija'!$B$2)))</f>
      </c>
      <c r="F308" s="2">
        <f>IFERROR(IF(ISBLANK($A308),"",IF($A308="Ūdeņraža jonu koncentrācija",VLOOKUP(Dati!$A308,Normas!$A:$D,2,FALSE),VLOOKUP(Dati!$A308,Normas!$A:$D,2,FALSE)*0.6)),"")</f>
      </c>
      <c r="G308" s="2">
        <f>IFERROR(IF(ISBLANK($A308),"",IF($A308="Ūdeņraža jonu koncentrācija",VLOOKUP(Dati!$A308,Normas!$A:$D,3,FALSE),VLOOKUP(Dati!$A308,Normas!$A:$D,3,FALSE)*0.6)),"")</f>
      </c>
      <c r="H308" s="2">
        <f>IFERROR(IF(ISBLANK($A308),"",IF($A308="Ūdeņraža jonu koncentrācija",VLOOKUP(Dati!$A308,Normas!$A:$D,2,FALSE),VLOOKUP(Dati!$A308,Normas!$A:$D,2,FALSE)*0.3)),"")</f>
      </c>
      <c r="I308" s="2">
        <f>IFERROR(IF(ISBLANK($A308),"",IF($A308="Ūdeņraža jonu koncentrācija",VLOOKUP(Dati!$A308,Normas!$A:$D,3,FALSE),VLOOKUP(Dati!$A308,Normas!$A:$D,3,FALSE)*0.3)),"")</f>
      </c>
    </row>
    <row r="309" spans="2:9" x14ac:dyDescent="0.2">
      <c r="B309">
        <f>IF(ISBLANK(A309),"",VLOOKUP(A309,Normas!A:D,4,FALSE))</f>
      </c>
      <c r="E309" s="2">
        <f>IF(ISBLANK(D309),"",INT(YEARFRAC(D309,'Vispārīga informācija'!$B$2)))</f>
      </c>
      <c r="F309" s="2">
        <f>IFERROR(IF(ISBLANK($A309),"",IF($A309="Ūdeņraža jonu koncentrācija",VLOOKUP(Dati!$A309,Normas!$A:$D,2,FALSE),VLOOKUP(Dati!$A309,Normas!$A:$D,2,FALSE)*0.6)),"")</f>
      </c>
      <c r="G309" s="2">
        <f>IFERROR(IF(ISBLANK($A309),"",IF($A309="Ūdeņraža jonu koncentrācija",VLOOKUP(Dati!$A309,Normas!$A:$D,3,FALSE),VLOOKUP(Dati!$A309,Normas!$A:$D,3,FALSE)*0.6)),"")</f>
      </c>
      <c r="H309" s="2">
        <f>IFERROR(IF(ISBLANK($A309),"",IF($A309="Ūdeņraža jonu koncentrācija",VLOOKUP(Dati!$A309,Normas!$A:$D,2,FALSE),VLOOKUP(Dati!$A309,Normas!$A:$D,2,FALSE)*0.3)),"")</f>
      </c>
      <c r="I309" s="2">
        <f>IFERROR(IF(ISBLANK($A309),"",IF($A309="Ūdeņraža jonu koncentrācija",VLOOKUP(Dati!$A309,Normas!$A:$D,3,FALSE),VLOOKUP(Dati!$A309,Normas!$A:$D,3,FALSE)*0.3)),"")</f>
      </c>
    </row>
    <row r="310" spans="2:9" x14ac:dyDescent="0.2">
      <c r="B310">
        <f>IF(ISBLANK(A310),"",VLOOKUP(A310,Normas!A:D,4,FALSE))</f>
      </c>
      <c r="E310" s="2">
        <f>IF(ISBLANK(D310),"",INT(YEARFRAC(D310,'Vispārīga informācija'!$B$2)))</f>
      </c>
      <c r="F310" s="2">
        <f>IFERROR(IF(ISBLANK($A310),"",IF($A310="Ūdeņraža jonu koncentrācija",VLOOKUP(Dati!$A310,Normas!$A:$D,2,FALSE),VLOOKUP(Dati!$A310,Normas!$A:$D,2,FALSE)*0.6)),"")</f>
      </c>
      <c r="G310" s="2">
        <f>IFERROR(IF(ISBLANK($A310),"",IF($A310="Ūdeņraža jonu koncentrācija",VLOOKUP(Dati!$A310,Normas!$A:$D,3,FALSE),VLOOKUP(Dati!$A310,Normas!$A:$D,3,FALSE)*0.6)),"")</f>
      </c>
      <c r="H310" s="2">
        <f>IFERROR(IF(ISBLANK($A310),"",IF($A310="Ūdeņraža jonu koncentrācija",VLOOKUP(Dati!$A310,Normas!$A:$D,2,FALSE),VLOOKUP(Dati!$A310,Normas!$A:$D,2,FALSE)*0.3)),"")</f>
      </c>
      <c r="I310" s="2">
        <f>IFERROR(IF(ISBLANK($A310),"",IF($A310="Ūdeņraža jonu koncentrācija",VLOOKUP(Dati!$A310,Normas!$A:$D,3,FALSE),VLOOKUP(Dati!$A310,Normas!$A:$D,3,FALSE)*0.3)),"")</f>
      </c>
    </row>
    <row r="311" spans="2:9" x14ac:dyDescent="0.2">
      <c r="B311">
        <f>IF(ISBLANK(A311),"",VLOOKUP(A311,Normas!A:D,4,FALSE))</f>
      </c>
      <c r="E311" s="2">
        <f>IF(ISBLANK(D311),"",INT(YEARFRAC(D311,'Vispārīga informācija'!$B$2)))</f>
      </c>
      <c r="F311" s="2">
        <f>IFERROR(IF(ISBLANK($A311),"",IF($A311="Ūdeņraža jonu koncentrācija",VLOOKUP(Dati!$A311,Normas!$A:$D,2,FALSE),VLOOKUP(Dati!$A311,Normas!$A:$D,2,FALSE)*0.6)),"")</f>
      </c>
      <c r="G311" s="2">
        <f>IFERROR(IF(ISBLANK($A311),"",IF($A311="Ūdeņraža jonu koncentrācija",VLOOKUP(Dati!$A311,Normas!$A:$D,3,FALSE),VLOOKUP(Dati!$A311,Normas!$A:$D,3,FALSE)*0.6)),"")</f>
      </c>
      <c r="H311" s="2">
        <f>IFERROR(IF(ISBLANK($A311),"",IF($A311="Ūdeņraža jonu koncentrācija",VLOOKUP(Dati!$A311,Normas!$A:$D,2,FALSE),VLOOKUP(Dati!$A311,Normas!$A:$D,2,FALSE)*0.3)),"")</f>
      </c>
      <c r="I311" s="2">
        <f>IFERROR(IF(ISBLANK($A311),"",IF($A311="Ūdeņraža jonu koncentrācija",VLOOKUP(Dati!$A311,Normas!$A:$D,3,FALSE),VLOOKUP(Dati!$A311,Normas!$A:$D,3,FALSE)*0.3)),"")</f>
      </c>
    </row>
    <row r="312" spans="2:9" x14ac:dyDescent="0.2">
      <c r="B312">
        <f>IF(ISBLANK(A312),"",VLOOKUP(A312,Normas!A:D,4,FALSE))</f>
      </c>
      <c r="E312" s="2">
        <f>IF(ISBLANK(D312),"",INT(YEARFRAC(D312,'Vispārīga informācija'!$B$2)))</f>
      </c>
      <c r="F312" s="2">
        <f>IFERROR(IF(ISBLANK($A312),"",IF($A312="Ūdeņraža jonu koncentrācija",VLOOKUP(Dati!$A312,Normas!$A:$D,2,FALSE),VLOOKUP(Dati!$A312,Normas!$A:$D,2,FALSE)*0.6)),"")</f>
      </c>
      <c r="G312" s="2">
        <f>IFERROR(IF(ISBLANK($A312),"",IF($A312="Ūdeņraža jonu koncentrācija",VLOOKUP(Dati!$A312,Normas!$A:$D,3,FALSE),VLOOKUP(Dati!$A312,Normas!$A:$D,3,FALSE)*0.6)),"")</f>
      </c>
      <c r="H312" s="2">
        <f>IFERROR(IF(ISBLANK($A312),"",IF($A312="Ūdeņraža jonu koncentrācija",VLOOKUP(Dati!$A312,Normas!$A:$D,2,FALSE),VLOOKUP(Dati!$A312,Normas!$A:$D,2,FALSE)*0.3)),"")</f>
      </c>
      <c r="I312" s="2">
        <f>IFERROR(IF(ISBLANK($A312),"",IF($A312="Ūdeņraža jonu koncentrācija",VLOOKUP(Dati!$A312,Normas!$A:$D,3,FALSE),VLOOKUP(Dati!$A312,Normas!$A:$D,3,FALSE)*0.3)),"")</f>
      </c>
    </row>
    <row r="313" spans="2:9" x14ac:dyDescent="0.2">
      <c r="B313">
        <f>IF(ISBLANK(A313),"",VLOOKUP(A313,Normas!A:D,4,FALSE))</f>
      </c>
      <c r="E313" s="2">
        <f>IF(ISBLANK(D313),"",INT(YEARFRAC(D313,'Vispārīga informācija'!$B$2)))</f>
      </c>
      <c r="F313" s="2">
        <f>IFERROR(IF(ISBLANK($A313),"",IF($A313="Ūdeņraža jonu koncentrācija",VLOOKUP(Dati!$A313,Normas!$A:$D,2,FALSE),VLOOKUP(Dati!$A313,Normas!$A:$D,2,FALSE)*0.6)),"")</f>
      </c>
      <c r="G313" s="2">
        <f>IFERROR(IF(ISBLANK($A313),"",IF($A313="Ūdeņraža jonu koncentrācija",VLOOKUP(Dati!$A313,Normas!$A:$D,3,FALSE),VLOOKUP(Dati!$A313,Normas!$A:$D,3,FALSE)*0.6)),"")</f>
      </c>
      <c r="H313" s="2">
        <f>IFERROR(IF(ISBLANK($A313),"",IF($A313="Ūdeņraža jonu koncentrācija",VLOOKUP(Dati!$A313,Normas!$A:$D,2,FALSE),VLOOKUP(Dati!$A313,Normas!$A:$D,2,FALSE)*0.3)),"")</f>
      </c>
      <c r="I313" s="2">
        <f>IFERROR(IF(ISBLANK($A313),"",IF($A313="Ūdeņraža jonu koncentrācija",VLOOKUP(Dati!$A313,Normas!$A:$D,3,FALSE),VLOOKUP(Dati!$A313,Normas!$A:$D,3,FALSE)*0.3)),"")</f>
      </c>
    </row>
    <row r="314" spans="2:9" x14ac:dyDescent="0.2">
      <c r="B314">
        <f>IF(ISBLANK(A314),"",VLOOKUP(A314,Normas!A:D,4,FALSE))</f>
      </c>
      <c r="E314" s="2">
        <f>IF(ISBLANK(D314),"",INT(YEARFRAC(D314,'Vispārīga informācija'!$B$2)))</f>
      </c>
      <c r="F314" s="2">
        <f>IFERROR(IF(ISBLANK($A314),"",IF($A314="Ūdeņraža jonu koncentrācija",VLOOKUP(Dati!$A314,Normas!$A:$D,2,FALSE),VLOOKUP(Dati!$A314,Normas!$A:$D,2,FALSE)*0.6)),"")</f>
      </c>
      <c r="G314" s="2">
        <f>IFERROR(IF(ISBLANK($A314),"",IF($A314="Ūdeņraža jonu koncentrācija",VLOOKUP(Dati!$A314,Normas!$A:$D,3,FALSE),VLOOKUP(Dati!$A314,Normas!$A:$D,3,FALSE)*0.6)),"")</f>
      </c>
      <c r="H314" s="2">
        <f>IFERROR(IF(ISBLANK($A314),"",IF($A314="Ūdeņraža jonu koncentrācija",VLOOKUP(Dati!$A314,Normas!$A:$D,2,FALSE),VLOOKUP(Dati!$A314,Normas!$A:$D,2,FALSE)*0.3)),"")</f>
      </c>
      <c r="I314" s="2">
        <f>IFERROR(IF(ISBLANK($A314),"",IF($A314="Ūdeņraža jonu koncentrācija",VLOOKUP(Dati!$A314,Normas!$A:$D,3,FALSE),VLOOKUP(Dati!$A314,Normas!$A:$D,3,FALSE)*0.3)),"")</f>
      </c>
    </row>
    <row r="315" spans="2:9" x14ac:dyDescent="0.2">
      <c r="B315">
        <f>IF(ISBLANK(A315),"",VLOOKUP(A315,Normas!A:D,4,FALSE))</f>
      </c>
      <c r="E315" s="2">
        <f>IF(ISBLANK(D315),"",INT(YEARFRAC(D315,'Vispārīga informācija'!$B$2)))</f>
      </c>
      <c r="F315" s="2">
        <f>IFERROR(IF(ISBLANK($A315),"",IF($A315="Ūdeņraža jonu koncentrācija",VLOOKUP(Dati!$A315,Normas!$A:$D,2,FALSE),VLOOKUP(Dati!$A315,Normas!$A:$D,2,FALSE)*0.6)),"")</f>
      </c>
      <c r="G315" s="2">
        <f>IFERROR(IF(ISBLANK($A315),"",IF($A315="Ūdeņraža jonu koncentrācija",VLOOKUP(Dati!$A315,Normas!$A:$D,3,FALSE),VLOOKUP(Dati!$A315,Normas!$A:$D,3,FALSE)*0.6)),"")</f>
      </c>
      <c r="H315" s="2">
        <f>IFERROR(IF(ISBLANK($A315),"",IF($A315="Ūdeņraža jonu koncentrācija",VLOOKUP(Dati!$A315,Normas!$A:$D,2,FALSE),VLOOKUP(Dati!$A315,Normas!$A:$D,2,FALSE)*0.3)),"")</f>
      </c>
      <c r="I315" s="2">
        <f>IFERROR(IF(ISBLANK($A315),"",IF($A315="Ūdeņraža jonu koncentrācija",VLOOKUP(Dati!$A315,Normas!$A:$D,3,FALSE),VLOOKUP(Dati!$A315,Normas!$A:$D,3,FALSE)*0.3)),"")</f>
      </c>
    </row>
    <row r="316" spans="2:9" x14ac:dyDescent="0.2">
      <c r="B316">
        <f>IF(ISBLANK(A316),"",VLOOKUP(A316,Normas!A:D,4,FALSE))</f>
      </c>
      <c r="E316" s="2">
        <f>IF(ISBLANK(D316),"",INT(YEARFRAC(D316,'Vispārīga informācija'!$B$2)))</f>
      </c>
      <c r="F316" s="2">
        <f>IFERROR(IF(ISBLANK($A316),"",IF($A316="Ūdeņraža jonu koncentrācija",VLOOKUP(Dati!$A316,Normas!$A:$D,2,FALSE),VLOOKUP(Dati!$A316,Normas!$A:$D,2,FALSE)*0.6)),"")</f>
      </c>
      <c r="G316" s="2">
        <f>IFERROR(IF(ISBLANK($A316),"",IF($A316="Ūdeņraža jonu koncentrācija",VLOOKUP(Dati!$A316,Normas!$A:$D,3,FALSE),VLOOKUP(Dati!$A316,Normas!$A:$D,3,FALSE)*0.6)),"")</f>
      </c>
      <c r="H316" s="2">
        <f>IFERROR(IF(ISBLANK($A316),"",IF($A316="Ūdeņraža jonu koncentrācija",VLOOKUP(Dati!$A316,Normas!$A:$D,2,FALSE),VLOOKUP(Dati!$A316,Normas!$A:$D,2,FALSE)*0.3)),"")</f>
      </c>
      <c r="I316" s="2">
        <f>IFERROR(IF(ISBLANK($A316),"",IF($A316="Ūdeņraža jonu koncentrācija",VLOOKUP(Dati!$A316,Normas!$A:$D,3,FALSE),VLOOKUP(Dati!$A316,Normas!$A:$D,3,FALSE)*0.3)),"")</f>
      </c>
    </row>
    <row r="317" spans="2:9" x14ac:dyDescent="0.2">
      <c r="B317">
        <f>IF(ISBLANK(A317),"",VLOOKUP(A317,Normas!A:D,4,FALSE))</f>
      </c>
      <c r="E317" s="2">
        <f>IF(ISBLANK(D317),"",INT(YEARFRAC(D317,'Vispārīga informācija'!$B$2)))</f>
      </c>
      <c r="F317" s="2">
        <f>IFERROR(IF(ISBLANK($A317),"",IF($A317="Ūdeņraža jonu koncentrācija",VLOOKUP(Dati!$A317,Normas!$A:$D,2,FALSE),VLOOKUP(Dati!$A317,Normas!$A:$D,2,FALSE)*0.6)),"")</f>
      </c>
      <c r="G317" s="2">
        <f>IFERROR(IF(ISBLANK($A317),"",IF($A317="Ūdeņraža jonu koncentrācija",VLOOKUP(Dati!$A317,Normas!$A:$D,3,FALSE),VLOOKUP(Dati!$A317,Normas!$A:$D,3,FALSE)*0.6)),"")</f>
      </c>
      <c r="H317" s="2">
        <f>IFERROR(IF(ISBLANK($A317),"",IF($A317="Ūdeņraža jonu koncentrācija",VLOOKUP(Dati!$A317,Normas!$A:$D,2,FALSE),VLOOKUP(Dati!$A317,Normas!$A:$D,2,FALSE)*0.3)),"")</f>
      </c>
      <c r="I317" s="2">
        <f>IFERROR(IF(ISBLANK($A317),"",IF($A317="Ūdeņraža jonu koncentrācija",VLOOKUP(Dati!$A317,Normas!$A:$D,3,FALSE),VLOOKUP(Dati!$A317,Normas!$A:$D,3,FALSE)*0.3)),"")</f>
      </c>
    </row>
    <row r="318" spans="2:9" x14ac:dyDescent="0.2">
      <c r="B318">
        <f>IF(ISBLANK(A318),"",VLOOKUP(A318,Normas!A:D,4,FALSE))</f>
      </c>
      <c r="E318" s="2">
        <f>IF(ISBLANK(D318),"",INT(YEARFRAC(D318,'Vispārīga informācija'!$B$2)))</f>
      </c>
      <c r="F318" s="2">
        <f>IFERROR(IF(ISBLANK($A318),"",IF($A318="Ūdeņraža jonu koncentrācija",VLOOKUP(Dati!$A318,Normas!$A:$D,2,FALSE),VLOOKUP(Dati!$A318,Normas!$A:$D,2,FALSE)*0.6)),"")</f>
      </c>
      <c r="G318" s="2">
        <f>IFERROR(IF(ISBLANK($A318),"",IF($A318="Ūdeņraža jonu koncentrācija",VLOOKUP(Dati!$A318,Normas!$A:$D,3,FALSE),VLOOKUP(Dati!$A318,Normas!$A:$D,3,FALSE)*0.6)),"")</f>
      </c>
      <c r="H318" s="2">
        <f>IFERROR(IF(ISBLANK($A318),"",IF($A318="Ūdeņraža jonu koncentrācija",VLOOKUP(Dati!$A318,Normas!$A:$D,2,FALSE),VLOOKUP(Dati!$A318,Normas!$A:$D,2,FALSE)*0.3)),"")</f>
      </c>
      <c r="I318" s="2">
        <f>IFERROR(IF(ISBLANK($A318),"",IF($A318="Ūdeņraža jonu koncentrācija",VLOOKUP(Dati!$A318,Normas!$A:$D,3,FALSE),VLOOKUP(Dati!$A318,Normas!$A:$D,3,FALSE)*0.3)),"")</f>
      </c>
    </row>
    <row r="319" spans="2:9" x14ac:dyDescent="0.2">
      <c r="B319">
        <f>IF(ISBLANK(A319),"",VLOOKUP(A319,Normas!A:D,4,FALSE))</f>
      </c>
      <c r="E319" s="2">
        <f>IF(ISBLANK(D319),"",INT(YEARFRAC(D319,'Vispārīga informācija'!$B$2)))</f>
      </c>
      <c r="F319" s="2">
        <f>IFERROR(IF(ISBLANK($A319),"",IF($A319="Ūdeņraža jonu koncentrācija",VLOOKUP(Dati!$A319,Normas!$A:$D,2,FALSE),VLOOKUP(Dati!$A319,Normas!$A:$D,2,FALSE)*0.6)),"")</f>
      </c>
      <c r="G319" s="2">
        <f>IFERROR(IF(ISBLANK($A319),"",IF($A319="Ūdeņraža jonu koncentrācija",VLOOKUP(Dati!$A319,Normas!$A:$D,3,FALSE),VLOOKUP(Dati!$A319,Normas!$A:$D,3,FALSE)*0.6)),"")</f>
      </c>
      <c r="H319" s="2">
        <f>IFERROR(IF(ISBLANK($A319),"",IF($A319="Ūdeņraža jonu koncentrācija",VLOOKUP(Dati!$A319,Normas!$A:$D,2,FALSE),VLOOKUP(Dati!$A319,Normas!$A:$D,2,FALSE)*0.3)),"")</f>
      </c>
      <c r="I319" s="2">
        <f>IFERROR(IF(ISBLANK($A319),"",IF($A319="Ūdeņraža jonu koncentrācija",VLOOKUP(Dati!$A319,Normas!$A:$D,3,FALSE),VLOOKUP(Dati!$A319,Normas!$A:$D,3,FALSE)*0.3)),"")</f>
      </c>
    </row>
    <row r="320" spans="2:9" x14ac:dyDescent="0.2">
      <c r="B320">
        <f>IF(ISBLANK(A320),"",VLOOKUP(A320,Normas!A:D,4,FALSE))</f>
      </c>
      <c r="E320" s="2">
        <f>IF(ISBLANK(D320),"",INT(YEARFRAC(D320,'Vispārīga informācija'!$B$2)))</f>
      </c>
      <c r="F320" s="2">
        <f>IFERROR(IF(ISBLANK($A320),"",IF($A320="Ūdeņraža jonu koncentrācija",VLOOKUP(Dati!$A320,Normas!$A:$D,2,FALSE),VLOOKUP(Dati!$A320,Normas!$A:$D,2,FALSE)*0.6)),"")</f>
      </c>
      <c r="G320" s="2">
        <f>IFERROR(IF(ISBLANK($A320),"",IF($A320="Ūdeņraža jonu koncentrācija",VLOOKUP(Dati!$A320,Normas!$A:$D,3,FALSE),VLOOKUP(Dati!$A320,Normas!$A:$D,3,FALSE)*0.6)),"")</f>
      </c>
      <c r="H320" s="2">
        <f>IFERROR(IF(ISBLANK($A320),"",IF($A320="Ūdeņraža jonu koncentrācija",VLOOKUP(Dati!$A320,Normas!$A:$D,2,FALSE),VLOOKUP(Dati!$A320,Normas!$A:$D,2,FALSE)*0.3)),"")</f>
      </c>
      <c r="I320" s="2">
        <f>IFERROR(IF(ISBLANK($A320),"",IF($A320="Ūdeņraža jonu koncentrācija",VLOOKUP(Dati!$A320,Normas!$A:$D,3,FALSE),VLOOKUP(Dati!$A320,Normas!$A:$D,3,FALSE)*0.3)),"")</f>
      </c>
    </row>
    <row r="321" spans="2:9" x14ac:dyDescent="0.2">
      <c r="B321">
        <f>IF(ISBLANK(A321),"",VLOOKUP(A321,Normas!A:D,4,FALSE))</f>
      </c>
      <c r="E321" s="2">
        <f>IF(ISBLANK(D321),"",INT(YEARFRAC(D321,'Vispārīga informācija'!$B$2)))</f>
      </c>
      <c r="F321" s="2">
        <f>IFERROR(IF(ISBLANK($A321),"",IF($A321="Ūdeņraža jonu koncentrācija",VLOOKUP(Dati!$A321,Normas!$A:$D,2,FALSE),VLOOKUP(Dati!$A321,Normas!$A:$D,2,FALSE)*0.6)),"")</f>
      </c>
      <c r="G321" s="2">
        <f>IFERROR(IF(ISBLANK($A321),"",IF($A321="Ūdeņraža jonu koncentrācija",VLOOKUP(Dati!$A321,Normas!$A:$D,3,FALSE),VLOOKUP(Dati!$A321,Normas!$A:$D,3,FALSE)*0.6)),"")</f>
      </c>
      <c r="H321" s="2">
        <f>IFERROR(IF(ISBLANK($A321),"",IF($A321="Ūdeņraža jonu koncentrācija",VLOOKUP(Dati!$A321,Normas!$A:$D,2,FALSE),VLOOKUP(Dati!$A321,Normas!$A:$D,2,FALSE)*0.3)),"")</f>
      </c>
      <c r="I321" s="2">
        <f>IFERROR(IF(ISBLANK($A321),"",IF($A321="Ūdeņraža jonu koncentrācija",VLOOKUP(Dati!$A321,Normas!$A:$D,3,FALSE),VLOOKUP(Dati!$A321,Normas!$A:$D,3,FALSE)*0.3)),"")</f>
      </c>
    </row>
    <row r="322" spans="2:9" x14ac:dyDescent="0.2">
      <c r="B322">
        <f>IF(ISBLANK(A322),"",VLOOKUP(A322,Normas!A:D,4,FALSE))</f>
      </c>
      <c r="E322" s="2">
        <f>IF(ISBLANK(D322),"",INT(YEARFRAC(D322,'Vispārīga informācija'!$B$2)))</f>
      </c>
      <c r="F322" s="2">
        <f>IFERROR(IF(ISBLANK($A322),"",IF($A322="Ūdeņraža jonu koncentrācija",VLOOKUP(Dati!$A322,Normas!$A:$D,2,FALSE),VLOOKUP(Dati!$A322,Normas!$A:$D,2,FALSE)*0.6)),"")</f>
      </c>
      <c r="G322" s="2">
        <f>IFERROR(IF(ISBLANK($A322),"",IF($A322="Ūdeņraža jonu koncentrācija",VLOOKUP(Dati!$A322,Normas!$A:$D,3,FALSE),VLOOKUP(Dati!$A322,Normas!$A:$D,3,FALSE)*0.6)),"")</f>
      </c>
      <c r="H322" s="2">
        <f>IFERROR(IF(ISBLANK($A322),"",IF($A322="Ūdeņraža jonu koncentrācija",VLOOKUP(Dati!$A322,Normas!$A:$D,2,FALSE),VLOOKUP(Dati!$A322,Normas!$A:$D,2,FALSE)*0.3)),"")</f>
      </c>
      <c r="I322" s="2">
        <f>IFERROR(IF(ISBLANK($A322),"",IF($A322="Ūdeņraža jonu koncentrācija",VLOOKUP(Dati!$A322,Normas!$A:$D,3,FALSE),VLOOKUP(Dati!$A322,Normas!$A:$D,3,FALSE)*0.3)),"")</f>
      </c>
    </row>
    <row r="323" spans="2:9" x14ac:dyDescent="0.2">
      <c r="B323">
        <f>IF(ISBLANK(A323),"",VLOOKUP(A323,Normas!A:D,4,FALSE))</f>
      </c>
      <c r="E323" s="2">
        <f>IF(ISBLANK(D323),"",INT(YEARFRAC(D323,'Vispārīga informācija'!$B$2)))</f>
      </c>
      <c r="F323" s="2">
        <f>IFERROR(IF(ISBLANK($A323),"",IF($A323="Ūdeņraža jonu koncentrācija",VLOOKUP(Dati!$A323,Normas!$A:$D,2,FALSE),VLOOKUP(Dati!$A323,Normas!$A:$D,2,FALSE)*0.6)),"")</f>
      </c>
      <c r="G323" s="2">
        <f>IFERROR(IF(ISBLANK($A323),"",IF($A323="Ūdeņraža jonu koncentrācija",VLOOKUP(Dati!$A323,Normas!$A:$D,3,FALSE),VLOOKUP(Dati!$A323,Normas!$A:$D,3,FALSE)*0.6)),"")</f>
      </c>
      <c r="H323" s="2">
        <f>IFERROR(IF(ISBLANK($A323),"",IF($A323="Ūdeņraža jonu koncentrācija",VLOOKUP(Dati!$A323,Normas!$A:$D,2,FALSE),VLOOKUP(Dati!$A323,Normas!$A:$D,2,FALSE)*0.3)),"")</f>
      </c>
      <c r="I323" s="2">
        <f>IFERROR(IF(ISBLANK($A323),"",IF($A323="Ūdeņraža jonu koncentrācija",VLOOKUP(Dati!$A323,Normas!$A:$D,3,FALSE),VLOOKUP(Dati!$A323,Normas!$A:$D,3,FALSE)*0.3)),"")</f>
      </c>
    </row>
    <row r="324" spans="2:9" x14ac:dyDescent="0.2">
      <c r="B324">
        <f>IF(ISBLANK(A324),"",VLOOKUP(A324,Normas!A:D,4,FALSE))</f>
      </c>
      <c r="E324" s="2">
        <f>IF(ISBLANK(D324),"",INT(YEARFRAC(D324,'Vispārīga informācija'!$B$2)))</f>
      </c>
      <c r="F324" s="2">
        <f>IFERROR(IF(ISBLANK($A324),"",IF($A324="Ūdeņraža jonu koncentrācija",VLOOKUP(Dati!$A324,Normas!$A:$D,2,FALSE),VLOOKUP(Dati!$A324,Normas!$A:$D,2,FALSE)*0.6)),"")</f>
      </c>
      <c r="G324" s="2">
        <f>IFERROR(IF(ISBLANK($A324),"",IF($A324="Ūdeņraža jonu koncentrācija",VLOOKUP(Dati!$A324,Normas!$A:$D,3,FALSE),VLOOKUP(Dati!$A324,Normas!$A:$D,3,FALSE)*0.6)),"")</f>
      </c>
      <c r="H324" s="2">
        <f>IFERROR(IF(ISBLANK($A324),"",IF($A324="Ūdeņraža jonu koncentrācija",VLOOKUP(Dati!$A324,Normas!$A:$D,2,FALSE),VLOOKUP(Dati!$A324,Normas!$A:$D,2,FALSE)*0.3)),"")</f>
      </c>
      <c r="I324" s="2">
        <f>IFERROR(IF(ISBLANK($A324),"",IF($A324="Ūdeņraža jonu koncentrācija",VLOOKUP(Dati!$A324,Normas!$A:$D,3,FALSE),VLOOKUP(Dati!$A324,Normas!$A:$D,3,FALSE)*0.3)),"")</f>
      </c>
    </row>
    <row r="325" spans="2:9" x14ac:dyDescent="0.2">
      <c r="B325">
        <f>IF(ISBLANK(A325),"",VLOOKUP(A325,Normas!A:D,4,FALSE))</f>
      </c>
      <c r="E325" s="2">
        <f>IF(ISBLANK(D325),"",INT(YEARFRAC(D325,'Vispārīga informācija'!$B$2)))</f>
      </c>
      <c r="F325" s="2">
        <f>IFERROR(IF(ISBLANK($A325),"",IF($A325="Ūdeņraža jonu koncentrācija",VLOOKUP(Dati!$A325,Normas!$A:$D,2,FALSE),VLOOKUP(Dati!$A325,Normas!$A:$D,2,FALSE)*0.6)),"")</f>
      </c>
      <c r="G325" s="2">
        <f>IFERROR(IF(ISBLANK($A325),"",IF($A325="Ūdeņraža jonu koncentrācija",VLOOKUP(Dati!$A325,Normas!$A:$D,3,FALSE),VLOOKUP(Dati!$A325,Normas!$A:$D,3,FALSE)*0.6)),"")</f>
      </c>
      <c r="H325" s="2">
        <f>IFERROR(IF(ISBLANK($A325),"",IF($A325="Ūdeņraža jonu koncentrācija",VLOOKUP(Dati!$A325,Normas!$A:$D,2,FALSE),VLOOKUP(Dati!$A325,Normas!$A:$D,2,FALSE)*0.3)),"")</f>
      </c>
      <c r="I325" s="2">
        <f>IFERROR(IF(ISBLANK($A325),"",IF($A325="Ūdeņraža jonu koncentrācija",VLOOKUP(Dati!$A325,Normas!$A:$D,3,FALSE),VLOOKUP(Dati!$A325,Normas!$A:$D,3,FALSE)*0.3)),"")</f>
      </c>
    </row>
    <row r="326" spans="2:9" x14ac:dyDescent="0.2">
      <c r="B326">
        <f>IF(ISBLANK(A326),"",VLOOKUP(A326,Normas!A:D,4,FALSE))</f>
      </c>
      <c r="E326" s="2">
        <f>IF(ISBLANK(D326),"",INT(YEARFRAC(D326,'Vispārīga informācija'!$B$2)))</f>
      </c>
      <c r="F326" s="2">
        <f>IFERROR(IF(ISBLANK($A326),"",IF($A326="Ūdeņraža jonu koncentrācija",VLOOKUP(Dati!$A326,Normas!$A:$D,2,FALSE),VLOOKUP(Dati!$A326,Normas!$A:$D,2,FALSE)*0.6)),"")</f>
      </c>
      <c r="G326" s="2">
        <f>IFERROR(IF(ISBLANK($A326),"",IF($A326="Ūdeņraža jonu koncentrācija",VLOOKUP(Dati!$A326,Normas!$A:$D,3,FALSE),VLOOKUP(Dati!$A326,Normas!$A:$D,3,FALSE)*0.6)),"")</f>
      </c>
      <c r="H326" s="2">
        <f>IFERROR(IF(ISBLANK($A326),"",IF($A326="Ūdeņraža jonu koncentrācija",VLOOKUP(Dati!$A326,Normas!$A:$D,2,FALSE),VLOOKUP(Dati!$A326,Normas!$A:$D,2,FALSE)*0.3)),"")</f>
      </c>
      <c r="I326" s="2">
        <f>IFERROR(IF(ISBLANK($A326),"",IF($A326="Ūdeņraža jonu koncentrācija",VLOOKUP(Dati!$A326,Normas!$A:$D,3,FALSE),VLOOKUP(Dati!$A326,Normas!$A:$D,3,FALSE)*0.3)),"")</f>
      </c>
    </row>
    <row r="327" spans="2:9" x14ac:dyDescent="0.2">
      <c r="B327">
        <f>IF(ISBLANK(A327),"",VLOOKUP(A327,Normas!A:D,4,FALSE))</f>
      </c>
      <c r="E327" s="2">
        <f>IF(ISBLANK(D327),"",INT(YEARFRAC(D327,'Vispārīga informācija'!$B$2)))</f>
      </c>
      <c r="F327" s="2">
        <f>IFERROR(IF(ISBLANK($A327),"",IF($A327="Ūdeņraža jonu koncentrācija",VLOOKUP(Dati!$A327,Normas!$A:$D,2,FALSE),VLOOKUP(Dati!$A327,Normas!$A:$D,2,FALSE)*0.6)),"")</f>
      </c>
      <c r="G327" s="2">
        <f>IFERROR(IF(ISBLANK($A327),"",IF($A327="Ūdeņraža jonu koncentrācija",VLOOKUP(Dati!$A327,Normas!$A:$D,3,FALSE),VLOOKUP(Dati!$A327,Normas!$A:$D,3,FALSE)*0.6)),"")</f>
      </c>
      <c r="H327" s="2">
        <f>IFERROR(IF(ISBLANK($A327),"",IF($A327="Ūdeņraža jonu koncentrācija",VLOOKUP(Dati!$A327,Normas!$A:$D,2,FALSE),VLOOKUP(Dati!$A327,Normas!$A:$D,2,FALSE)*0.3)),"")</f>
      </c>
      <c r="I327" s="2">
        <f>IFERROR(IF(ISBLANK($A327),"",IF($A327="Ūdeņraža jonu koncentrācija",VLOOKUP(Dati!$A327,Normas!$A:$D,3,FALSE),VLOOKUP(Dati!$A327,Normas!$A:$D,3,FALSE)*0.3)),"")</f>
      </c>
    </row>
    <row r="328" spans="2:9" x14ac:dyDescent="0.2">
      <c r="B328">
        <f>IF(ISBLANK(A328),"",VLOOKUP(A328,Normas!A:D,4,FALSE))</f>
      </c>
      <c r="E328" s="2">
        <f>IF(ISBLANK(D328),"",INT(YEARFRAC(D328,'Vispārīga informācija'!$B$2)))</f>
      </c>
      <c r="F328" s="2">
        <f>IFERROR(IF(ISBLANK($A328),"",IF($A328="Ūdeņraža jonu koncentrācija",VLOOKUP(Dati!$A328,Normas!$A:$D,2,FALSE),VLOOKUP(Dati!$A328,Normas!$A:$D,2,FALSE)*0.6)),"")</f>
      </c>
      <c r="G328" s="2">
        <f>IFERROR(IF(ISBLANK($A328),"",IF($A328="Ūdeņraža jonu koncentrācija",VLOOKUP(Dati!$A328,Normas!$A:$D,3,FALSE),VLOOKUP(Dati!$A328,Normas!$A:$D,3,FALSE)*0.6)),"")</f>
      </c>
      <c r="H328" s="2">
        <f>IFERROR(IF(ISBLANK($A328),"",IF($A328="Ūdeņraža jonu koncentrācija",VLOOKUP(Dati!$A328,Normas!$A:$D,2,FALSE),VLOOKUP(Dati!$A328,Normas!$A:$D,2,FALSE)*0.3)),"")</f>
      </c>
      <c r="I328" s="2">
        <f>IFERROR(IF(ISBLANK($A328),"",IF($A328="Ūdeņraža jonu koncentrācija",VLOOKUP(Dati!$A328,Normas!$A:$D,3,FALSE),VLOOKUP(Dati!$A328,Normas!$A:$D,3,FALSE)*0.3)),"")</f>
      </c>
    </row>
    <row r="329" spans="2:9" x14ac:dyDescent="0.2">
      <c r="B329">
        <f>IF(ISBLANK(A329),"",VLOOKUP(A329,Normas!A:D,4,FALSE))</f>
      </c>
      <c r="E329" s="2">
        <f>IF(ISBLANK(D329),"",INT(YEARFRAC(D329,'Vispārīga informācija'!$B$2)))</f>
      </c>
      <c r="F329" s="2">
        <f>IFERROR(IF(ISBLANK($A329),"",IF($A329="Ūdeņraža jonu koncentrācija",VLOOKUP(Dati!$A329,Normas!$A:$D,2,FALSE),VLOOKUP(Dati!$A329,Normas!$A:$D,2,FALSE)*0.6)),"")</f>
      </c>
      <c r="G329" s="2">
        <f>IFERROR(IF(ISBLANK($A329),"",IF($A329="Ūdeņraža jonu koncentrācija",VLOOKUP(Dati!$A329,Normas!$A:$D,3,FALSE),VLOOKUP(Dati!$A329,Normas!$A:$D,3,FALSE)*0.6)),"")</f>
      </c>
      <c r="H329" s="2">
        <f>IFERROR(IF(ISBLANK($A329),"",IF($A329="Ūdeņraža jonu koncentrācija",VLOOKUP(Dati!$A329,Normas!$A:$D,2,FALSE),VLOOKUP(Dati!$A329,Normas!$A:$D,2,FALSE)*0.3)),"")</f>
      </c>
      <c r="I329" s="2">
        <f>IFERROR(IF(ISBLANK($A329),"",IF($A329="Ūdeņraža jonu koncentrācija",VLOOKUP(Dati!$A329,Normas!$A:$D,3,FALSE),VLOOKUP(Dati!$A329,Normas!$A:$D,3,FALSE)*0.3)),"")</f>
      </c>
    </row>
    <row r="330" spans="2:9" x14ac:dyDescent="0.2">
      <c r="B330">
        <f>IF(ISBLANK(A330),"",VLOOKUP(A330,Normas!A:D,4,FALSE))</f>
      </c>
      <c r="E330" s="2">
        <f>IF(ISBLANK(D330),"",INT(YEARFRAC(D330,'Vispārīga informācija'!$B$2)))</f>
      </c>
      <c r="F330" s="2">
        <f>IFERROR(IF(ISBLANK($A330),"",IF($A330="Ūdeņraža jonu koncentrācija",VLOOKUP(Dati!$A330,Normas!$A:$D,2,FALSE),VLOOKUP(Dati!$A330,Normas!$A:$D,2,FALSE)*0.6)),"")</f>
      </c>
      <c r="G330" s="2">
        <f>IFERROR(IF(ISBLANK($A330),"",IF($A330="Ūdeņraža jonu koncentrācija",VLOOKUP(Dati!$A330,Normas!$A:$D,3,FALSE),VLOOKUP(Dati!$A330,Normas!$A:$D,3,FALSE)*0.6)),"")</f>
      </c>
      <c r="H330" s="2">
        <f>IFERROR(IF(ISBLANK($A330),"",IF($A330="Ūdeņraža jonu koncentrācija",VLOOKUP(Dati!$A330,Normas!$A:$D,2,FALSE),VLOOKUP(Dati!$A330,Normas!$A:$D,2,FALSE)*0.3)),"")</f>
      </c>
      <c r="I330" s="2">
        <f>IFERROR(IF(ISBLANK($A330),"",IF($A330="Ūdeņraža jonu koncentrācija",VLOOKUP(Dati!$A330,Normas!$A:$D,3,FALSE),VLOOKUP(Dati!$A330,Normas!$A:$D,3,FALSE)*0.3)),"")</f>
      </c>
    </row>
    <row r="331" spans="2:9" x14ac:dyDescent="0.2">
      <c r="B331">
        <f>IF(ISBLANK(A331),"",VLOOKUP(A331,Normas!A:D,4,FALSE))</f>
      </c>
      <c r="E331" s="2">
        <f>IF(ISBLANK(D331),"",INT(YEARFRAC(D331,'Vispārīga informācija'!$B$2)))</f>
      </c>
      <c r="F331" s="2">
        <f>IFERROR(IF(ISBLANK($A331),"",IF($A331="Ūdeņraža jonu koncentrācija",VLOOKUP(Dati!$A331,Normas!$A:$D,2,FALSE),VLOOKUP(Dati!$A331,Normas!$A:$D,2,FALSE)*0.6)),"")</f>
      </c>
      <c r="G331" s="2">
        <f>IFERROR(IF(ISBLANK($A331),"",IF($A331="Ūdeņraža jonu koncentrācija",VLOOKUP(Dati!$A331,Normas!$A:$D,3,FALSE),VLOOKUP(Dati!$A331,Normas!$A:$D,3,FALSE)*0.6)),"")</f>
      </c>
      <c r="H331" s="2">
        <f>IFERROR(IF(ISBLANK($A331),"",IF($A331="Ūdeņraža jonu koncentrācija",VLOOKUP(Dati!$A331,Normas!$A:$D,2,FALSE),VLOOKUP(Dati!$A331,Normas!$A:$D,2,FALSE)*0.3)),"")</f>
      </c>
      <c r="I331" s="2">
        <f>IFERROR(IF(ISBLANK($A331),"",IF($A331="Ūdeņraža jonu koncentrācija",VLOOKUP(Dati!$A331,Normas!$A:$D,3,FALSE),VLOOKUP(Dati!$A331,Normas!$A:$D,3,FALSE)*0.3)),"")</f>
      </c>
    </row>
    <row r="332" spans="2:9" x14ac:dyDescent="0.2">
      <c r="B332">
        <f>IF(ISBLANK(A332),"",VLOOKUP(A332,Normas!A:D,4,FALSE))</f>
      </c>
      <c r="E332" s="2">
        <f>IF(ISBLANK(D332),"",INT(YEARFRAC(D332,'Vispārīga informācija'!$B$2)))</f>
      </c>
      <c r="F332" s="2">
        <f>IFERROR(IF(ISBLANK($A332),"",IF($A332="Ūdeņraža jonu koncentrācija",VLOOKUP(Dati!$A332,Normas!$A:$D,2,FALSE),VLOOKUP(Dati!$A332,Normas!$A:$D,2,FALSE)*0.6)),"")</f>
      </c>
      <c r="G332" s="2">
        <f>IFERROR(IF(ISBLANK($A332),"",IF($A332="Ūdeņraža jonu koncentrācija",VLOOKUP(Dati!$A332,Normas!$A:$D,3,FALSE),VLOOKUP(Dati!$A332,Normas!$A:$D,3,FALSE)*0.6)),"")</f>
      </c>
      <c r="H332" s="2">
        <f>IFERROR(IF(ISBLANK($A332),"",IF($A332="Ūdeņraža jonu koncentrācija",VLOOKUP(Dati!$A332,Normas!$A:$D,2,FALSE),VLOOKUP(Dati!$A332,Normas!$A:$D,2,FALSE)*0.3)),"")</f>
      </c>
      <c r="I332" s="2">
        <f>IFERROR(IF(ISBLANK($A332),"",IF($A332="Ūdeņraža jonu koncentrācija",VLOOKUP(Dati!$A332,Normas!$A:$D,3,FALSE),VLOOKUP(Dati!$A332,Normas!$A:$D,3,FALSE)*0.3)),"")</f>
      </c>
    </row>
    <row r="333" spans="2:9" x14ac:dyDescent="0.2">
      <c r="B333">
        <f>IF(ISBLANK(A333),"",VLOOKUP(A333,Normas!A:D,4,FALSE))</f>
      </c>
      <c r="E333" s="2">
        <f>IF(ISBLANK(D333),"",INT(YEARFRAC(D333,'Vispārīga informācija'!$B$2)))</f>
      </c>
      <c r="F333" s="2">
        <f>IFERROR(IF(ISBLANK($A333),"",IF($A333="Ūdeņraža jonu koncentrācija",VLOOKUP(Dati!$A333,Normas!$A:$D,2,FALSE),VLOOKUP(Dati!$A333,Normas!$A:$D,2,FALSE)*0.6)),"")</f>
      </c>
      <c r="G333" s="2">
        <f>IFERROR(IF(ISBLANK($A333),"",IF($A333="Ūdeņraža jonu koncentrācija",VLOOKUP(Dati!$A333,Normas!$A:$D,3,FALSE),VLOOKUP(Dati!$A333,Normas!$A:$D,3,FALSE)*0.6)),"")</f>
      </c>
      <c r="H333" s="2">
        <f>IFERROR(IF(ISBLANK($A333),"",IF($A333="Ūdeņraža jonu koncentrācija",VLOOKUP(Dati!$A333,Normas!$A:$D,2,FALSE),VLOOKUP(Dati!$A333,Normas!$A:$D,2,FALSE)*0.3)),"")</f>
      </c>
      <c r="I333" s="2">
        <f>IFERROR(IF(ISBLANK($A333),"",IF($A333="Ūdeņraža jonu koncentrācija",VLOOKUP(Dati!$A333,Normas!$A:$D,3,FALSE),VLOOKUP(Dati!$A333,Normas!$A:$D,3,FALSE)*0.3)),"")</f>
      </c>
    </row>
    <row r="334" spans="2:9" x14ac:dyDescent="0.2">
      <c r="B334">
        <f>IF(ISBLANK(A334),"",VLOOKUP(A334,Normas!A:D,4,FALSE))</f>
      </c>
      <c r="E334" s="2">
        <f>IF(ISBLANK(D334),"",INT(YEARFRAC(D334,'Vispārīga informācija'!$B$2)))</f>
      </c>
      <c r="F334" s="2">
        <f>IFERROR(IF(ISBLANK($A334),"",IF($A334="Ūdeņraža jonu koncentrācija",VLOOKUP(Dati!$A334,Normas!$A:$D,2,FALSE),VLOOKUP(Dati!$A334,Normas!$A:$D,2,FALSE)*0.6)),"")</f>
      </c>
      <c r="G334" s="2">
        <f>IFERROR(IF(ISBLANK($A334),"",IF($A334="Ūdeņraža jonu koncentrācija",VLOOKUP(Dati!$A334,Normas!$A:$D,3,FALSE),VLOOKUP(Dati!$A334,Normas!$A:$D,3,FALSE)*0.6)),"")</f>
      </c>
      <c r="H334" s="2">
        <f>IFERROR(IF(ISBLANK($A334),"",IF($A334="Ūdeņraža jonu koncentrācija",VLOOKUP(Dati!$A334,Normas!$A:$D,2,FALSE),VLOOKUP(Dati!$A334,Normas!$A:$D,2,FALSE)*0.3)),"")</f>
      </c>
      <c r="I334" s="2">
        <f>IFERROR(IF(ISBLANK($A334),"",IF($A334="Ūdeņraža jonu koncentrācija",VLOOKUP(Dati!$A334,Normas!$A:$D,3,FALSE),VLOOKUP(Dati!$A334,Normas!$A:$D,3,FALSE)*0.3)),"")</f>
      </c>
    </row>
    <row r="335" spans="2:9" x14ac:dyDescent="0.2">
      <c r="B335">
        <f>IF(ISBLANK(A335),"",VLOOKUP(A335,Normas!A:D,4,FALSE))</f>
      </c>
      <c r="E335" s="2">
        <f>IF(ISBLANK(D335),"",INT(YEARFRAC(D335,'Vispārīga informācija'!$B$2)))</f>
      </c>
      <c r="F335" s="2">
        <f>IFERROR(IF(ISBLANK($A335),"",IF($A335="Ūdeņraža jonu koncentrācija",VLOOKUP(Dati!$A335,Normas!$A:$D,2,FALSE),VLOOKUP(Dati!$A335,Normas!$A:$D,2,FALSE)*0.6)),"")</f>
      </c>
      <c r="G335" s="2">
        <f>IFERROR(IF(ISBLANK($A335),"",IF($A335="Ūdeņraža jonu koncentrācija",VLOOKUP(Dati!$A335,Normas!$A:$D,3,FALSE),VLOOKUP(Dati!$A335,Normas!$A:$D,3,FALSE)*0.6)),"")</f>
      </c>
      <c r="H335" s="2">
        <f>IFERROR(IF(ISBLANK($A335),"",IF($A335="Ūdeņraža jonu koncentrācija",VLOOKUP(Dati!$A335,Normas!$A:$D,2,FALSE),VLOOKUP(Dati!$A335,Normas!$A:$D,2,FALSE)*0.3)),"")</f>
      </c>
      <c r="I335" s="2">
        <f>IFERROR(IF(ISBLANK($A335),"",IF($A335="Ūdeņraža jonu koncentrācija",VLOOKUP(Dati!$A335,Normas!$A:$D,3,FALSE),VLOOKUP(Dati!$A335,Normas!$A:$D,3,FALSE)*0.3)),"")</f>
      </c>
    </row>
    <row r="336" spans="2:9" x14ac:dyDescent="0.2">
      <c r="B336">
        <f>IF(ISBLANK(A336),"",VLOOKUP(A336,Normas!A:D,4,FALSE))</f>
      </c>
      <c r="E336" s="2">
        <f>IF(ISBLANK(D336),"",INT(YEARFRAC(D336,'Vispārīga informācija'!$B$2)))</f>
      </c>
      <c r="F336" s="2">
        <f>IFERROR(IF(ISBLANK($A336),"",IF($A336="Ūdeņraža jonu koncentrācija",VLOOKUP(Dati!$A336,Normas!$A:$D,2,FALSE),VLOOKUP(Dati!$A336,Normas!$A:$D,2,FALSE)*0.6)),"")</f>
      </c>
      <c r="G336" s="2">
        <f>IFERROR(IF(ISBLANK($A336),"",IF($A336="Ūdeņraža jonu koncentrācija",VLOOKUP(Dati!$A336,Normas!$A:$D,3,FALSE),VLOOKUP(Dati!$A336,Normas!$A:$D,3,FALSE)*0.6)),"")</f>
      </c>
      <c r="H336" s="2">
        <f>IFERROR(IF(ISBLANK($A336),"",IF($A336="Ūdeņraža jonu koncentrācija",VLOOKUP(Dati!$A336,Normas!$A:$D,2,FALSE),VLOOKUP(Dati!$A336,Normas!$A:$D,2,FALSE)*0.3)),"")</f>
      </c>
      <c r="I336" s="2">
        <f>IFERROR(IF(ISBLANK($A336),"",IF($A336="Ūdeņraža jonu koncentrācija",VLOOKUP(Dati!$A336,Normas!$A:$D,3,FALSE),VLOOKUP(Dati!$A336,Normas!$A:$D,3,FALSE)*0.3)),"")</f>
      </c>
    </row>
    <row r="337" spans="2:9" x14ac:dyDescent="0.2">
      <c r="B337">
        <f>IF(ISBLANK(A337),"",VLOOKUP(A337,Normas!A:D,4,FALSE))</f>
      </c>
      <c r="E337" s="2">
        <f>IF(ISBLANK(D337),"",INT(YEARFRAC(D337,'Vispārīga informācija'!$B$2)))</f>
      </c>
      <c r="F337" s="2">
        <f>IFERROR(IF(ISBLANK($A337),"",IF($A337="Ūdeņraža jonu koncentrācija",VLOOKUP(Dati!$A337,Normas!$A:$D,2,FALSE),VLOOKUP(Dati!$A337,Normas!$A:$D,2,FALSE)*0.6)),"")</f>
      </c>
      <c r="G337" s="2">
        <f>IFERROR(IF(ISBLANK($A337),"",IF($A337="Ūdeņraža jonu koncentrācija",VLOOKUP(Dati!$A337,Normas!$A:$D,3,FALSE),VLOOKUP(Dati!$A337,Normas!$A:$D,3,FALSE)*0.6)),"")</f>
      </c>
      <c r="H337" s="2">
        <f>IFERROR(IF(ISBLANK($A337),"",IF($A337="Ūdeņraža jonu koncentrācija",VLOOKUP(Dati!$A337,Normas!$A:$D,2,FALSE),VLOOKUP(Dati!$A337,Normas!$A:$D,2,FALSE)*0.3)),"")</f>
      </c>
      <c r="I337" s="2">
        <f>IFERROR(IF(ISBLANK($A337),"",IF($A337="Ūdeņraža jonu koncentrācija",VLOOKUP(Dati!$A337,Normas!$A:$D,3,FALSE),VLOOKUP(Dati!$A337,Normas!$A:$D,3,FALSE)*0.3)),"")</f>
      </c>
    </row>
    <row r="338" spans="2:9" x14ac:dyDescent="0.2">
      <c r="B338">
        <f>IF(ISBLANK(A338),"",VLOOKUP(A338,Normas!A:D,4,FALSE))</f>
      </c>
      <c r="E338" s="2">
        <f>IF(ISBLANK(D338),"",INT(YEARFRAC(D338,'Vispārīga informācija'!$B$2)))</f>
      </c>
      <c r="F338" s="2">
        <f>IFERROR(IF(ISBLANK($A338),"",IF($A338="Ūdeņraža jonu koncentrācija",VLOOKUP(Dati!$A338,Normas!$A:$D,2,FALSE),VLOOKUP(Dati!$A338,Normas!$A:$D,2,FALSE)*0.6)),"")</f>
      </c>
      <c r="G338" s="2">
        <f>IFERROR(IF(ISBLANK($A338),"",IF($A338="Ūdeņraža jonu koncentrācija",VLOOKUP(Dati!$A338,Normas!$A:$D,3,FALSE),VLOOKUP(Dati!$A338,Normas!$A:$D,3,FALSE)*0.6)),"")</f>
      </c>
      <c r="H338" s="2">
        <f>IFERROR(IF(ISBLANK($A338),"",IF($A338="Ūdeņraža jonu koncentrācija",VLOOKUP(Dati!$A338,Normas!$A:$D,2,FALSE),VLOOKUP(Dati!$A338,Normas!$A:$D,2,FALSE)*0.3)),"")</f>
      </c>
      <c r="I338" s="2">
        <f>IFERROR(IF(ISBLANK($A338),"",IF($A338="Ūdeņraža jonu koncentrācija",VLOOKUP(Dati!$A338,Normas!$A:$D,3,FALSE),VLOOKUP(Dati!$A338,Normas!$A:$D,3,FALSE)*0.3)),"")</f>
      </c>
    </row>
    <row r="339" spans="2:9" x14ac:dyDescent="0.2">
      <c r="B339">
        <f>IF(ISBLANK(A339),"",VLOOKUP(A339,Normas!A:D,4,FALSE))</f>
      </c>
      <c r="E339" s="2">
        <f>IF(ISBLANK(D339),"",INT(YEARFRAC(D339,'Vispārīga informācija'!$B$2)))</f>
      </c>
      <c r="F339" s="2">
        <f>IFERROR(IF(ISBLANK($A339),"",IF($A339="Ūdeņraža jonu koncentrācija",VLOOKUP(Dati!$A339,Normas!$A:$D,2,FALSE),VLOOKUP(Dati!$A339,Normas!$A:$D,2,FALSE)*0.6)),"")</f>
      </c>
      <c r="G339" s="2">
        <f>IFERROR(IF(ISBLANK($A339),"",IF($A339="Ūdeņraža jonu koncentrācija",VLOOKUP(Dati!$A339,Normas!$A:$D,3,FALSE),VLOOKUP(Dati!$A339,Normas!$A:$D,3,FALSE)*0.6)),"")</f>
      </c>
      <c r="H339" s="2">
        <f>IFERROR(IF(ISBLANK($A339),"",IF($A339="Ūdeņraža jonu koncentrācija",VLOOKUP(Dati!$A339,Normas!$A:$D,2,FALSE),VLOOKUP(Dati!$A339,Normas!$A:$D,2,FALSE)*0.3)),"")</f>
      </c>
      <c r="I339" s="2">
        <f>IFERROR(IF(ISBLANK($A339),"",IF($A339="Ūdeņraža jonu koncentrācija",VLOOKUP(Dati!$A339,Normas!$A:$D,3,FALSE),VLOOKUP(Dati!$A339,Normas!$A:$D,3,FALSE)*0.3)),"")</f>
      </c>
    </row>
    <row r="340" spans="2:9" x14ac:dyDescent="0.2">
      <c r="B340">
        <f>IF(ISBLANK(A340),"",VLOOKUP(A340,Normas!A:D,4,FALSE))</f>
      </c>
      <c r="E340" s="2">
        <f>IF(ISBLANK(D340),"",INT(YEARFRAC(D340,'Vispārīga informācija'!$B$2)))</f>
      </c>
      <c r="F340" s="2">
        <f>IFERROR(IF(ISBLANK($A340),"",IF($A340="Ūdeņraža jonu koncentrācija",VLOOKUP(Dati!$A340,Normas!$A:$D,2,FALSE),VLOOKUP(Dati!$A340,Normas!$A:$D,2,FALSE)*0.6)),"")</f>
      </c>
      <c r="G340" s="2">
        <f>IFERROR(IF(ISBLANK($A340),"",IF($A340="Ūdeņraža jonu koncentrācija",VLOOKUP(Dati!$A340,Normas!$A:$D,3,FALSE),VLOOKUP(Dati!$A340,Normas!$A:$D,3,FALSE)*0.6)),"")</f>
      </c>
      <c r="H340" s="2">
        <f>IFERROR(IF(ISBLANK($A340),"",IF($A340="Ūdeņraža jonu koncentrācija",VLOOKUP(Dati!$A340,Normas!$A:$D,2,FALSE),VLOOKUP(Dati!$A340,Normas!$A:$D,2,FALSE)*0.3)),"")</f>
      </c>
      <c r="I340" s="2">
        <f>IFERROR(IF(ISBLANK($A340),"",IF($A340="Ūdeņraža jonu koncentrācija",VLOOKUP(Dati!$A340,Normas!$A:$D,3,FALSE),VLOOKUP(Dati!$A340,Normas!$A:$D,3,FALSE)*0.3)),"")</f>
      </c>
    </row>
    <row r="341" spans="2:9" x14ac:dyDescent="0.2">
      <c r="B341">
        <f>IF(ISBLANK(A341),"",VLOOKUP(A341,Normas!A:D,4,FALSE))</f>
      </c>
      <c r="E341" s="2">
        <f>IF(ISBLANK(D341),"",INT(YEARFRAC(D341,'Vispārīga informācija'!$B$2)))</f>
      </c>
      <c r="F341" s="2">
        <f>IFERROR(IF(ISBLANK($A341),"",IF($A341="Ūdeņraža jonu koncentrācija",VLOOKUP(Dati!$A341,Normas!$A:$D,2,FALSE),VLOOKUP(Dati!$A341,Normas!$A:$D,2,FALSE)*0.6)),"")</f>
      </c>
      <c r="G341" s="2">
        <f>IFERROR(IF(ISBLANK($A341),"",IF($A341="Ūdeņraža jonu koncentrācija",VLOOKUP(Dati!$A341,Normas!$A:$D,3,FALSE),VLOOKUP(Dati!$A341,Normas!$A:$D,3,FALSE)*0.6)),"")</f>
      </c>
      <c r="H341" s="2">
        <f>IFERROR(IF(ISBLANK($A341),"",IF($A341="Ūdeņraža jonu koncentrācija",VLOOKUP(Dati!$A341,Normas!$A:$D,2,FALSE),VLOOKUP(Dati!$A341,Normas!$A:$D,2,FALSE)*0.3)),"")</f>
      </c>
      <c r="I341" s="2">
        <f>IFERROR(IF(ISBLANK($A341),"",IF($A341="Ūdeņraža jonu koncentrācija",VLOOKUP(Dati!$A341,Normas!$A:$D,3,FALSE),VLOOKUP(Dati!$A341,Normas!$A:$D,3,FALSE)*0.3)),"")</f>
      </c>
    </row>
    <row r="342" spans="2:9" x14ac:dyDescent="0.2">
      <c r="B342">
        <f>IF(ISBLANK(A342),"",VLOOKUP(A342,Normas!A:D,4,FALSE))</f>
      </c>
      <c r="E342" s="2">
        <f>IF(ISBLANK(D342),"",INT(YEARFRAC(D342,'Vispārīga informācija'!$B$2)))</f>
      </c>
      <c r="F342" s="2">
        <f>IFERROR(IF(ISBLANK($A342),"",IF($A342="Ūdeņraža jonu koncentrācija",VLOOKUP(Dati!$A342,Normas!$A:$D,2,FALSE),VLOOKUP(Dati!$A342,Normas!$A:$D,2,FALSE)*0.6)),"")</f>
      </c>
      <c r="G342" s="2">
        <f>IFERROR(IF(ISBLANK($A342),"",IF($A342="Ūdeņraža jonu koncentrācija",VLOOKUP(Dati!$A342,Normas!$A:$D,3,FALSE),VLOOKUP(Dati!$A342,Normas!$A:$D,3,FALSE)*0.6)),"")</f>
      </c>
      <c r="H342" s="2">
        <f>IFERROR(IF(ISBLANK($A342),"",IF($A342="Ūdeņraža jonu koncentrācija",VLOOKUP(Dati!$A342,Normas!$A:$D,2,FALSE),VLOOKUP(Dati!$A342,Normas!$A:$D,2,FALSE)*0.3)),"")</f>
      </c>
      <c r="I342" s="2">
        <f>IFERROR(IF(ISBLANK($A342),"",IF($A342="Ūdeņraža jonu koncentrācija",VLOOKUP(Dati!$A342,Normas!$A:$D,3,FALSE),VLOOKUP(Dati!$A342,Normas!$A:$D,3,FALSE)*0.3)),"")</f>
      </c>
    </row>
    <row r="343" spans="2:9" x14ac:dyDescent="0.2">
      <c r="B343">
        <f>IF(ISBLANK(A343),"",VLOOKUP(A343,Normas!A:D,4,FALSE))</f>
      </c>
      <c r="E343" s="2">
        <f>IF(ISBLANK(D343),"",INT(YEARFRAC(D343,'Vispārīga informācija'!$B$2)))</f>
      </c>
      <c r="F343" s="2">
        <f>IFERROR(IF(ISBLANK($A343),"",IF($A343="Ūdeņraža jonu koncentrācija",VLOOKUP(Dati!$A343,Normas!$A:$D,2,FALSE),VLOOKUP(Dati!$A343,Normas!$A:$D,2,FALSE)*0.6)),"")</f>
      </c>
      <c r="G343" s="2">
        <f>IFERROR(IF(ISBLANK($A343),"",IF($A343="Ūdeņraža jonu koncentrācija",VLOOKUP(Dati!$A343,Normas!$A:$D,3,FALSE),VLOOKUP(Dati!$A343,Normas!$A:$D,3,FALSE)*0.6)),"")</f>
      </c>
      <c r="H343" s="2">
        <f>IFERROR(IF(ISBLANK($A343),"",IF($A343="Ūdeņraža jonu koncentrācija",VLOOKUP(Dati!$A343,Normas!$A:$D,2,FALSE),VLOOKUP(Dati!$A343,Normas!$A:$D,2,FALSE)*0.3)),"")</f>
      </c>
      <c r="I343" s="2">
        <f>IFERROR(IF(ISBLANK($A343),"",IF($A343="Ūdeņraža jonu koncentrācija",VLOOKUP(Dati!$A343,Normas!$A:$D,3,FALSE),VLOOKUP(Dati!$A343,Normas!$A:$D,3,FALSE)*0.3)),"")</f>
      </c>
    </row>
    <row r="344" spans="2:9" x14ac:dyDescent="0.2">
      <c r="B344">
        <f>IF(ISBLANK(A344),"",VLOOKUP(A344,Normas!A:D,4,FALSE))</f>
      </c>
      <c r="E344" s="2">
        <f>IF(ISBLANK(D344),"",INT(YEARFRAC(D344,'Vispārīga informācija'!$B$2)))</f>
      </c>
      <c r="F344" s="2">
        <f>IFERROR(IF(ISBLANK($A344),"",IF($A344="Ūdeņraža jonu koncentrācija",VLOOKUP(Dati!$A344,Normas!$A:$D,2,FALSE),VLOOKUP(Dati!$A344,Normas!$A:$D,2,FALSE)*0.6)),"")</f>
      </c>
      <c r="G344" s="2">
        <f>IFERROR(IF(ISBLANK($A344),"",IF($A344="Ūdeņraža jonu koncentrācija",VLOOKUP(Dati!$A344,Normas!$A:$D,3,FALSE),VLOOKUP(Dati!$A344,Normas!$A:$D,3,FALSE)*0.6)),"")</f>
      </c>
      <c r="H344" s="2">
        <f>IFERROR(IF(ISBLANK($A344),"",IF($A344="Ūdeņraža jonu koncentrācija",VLOOKUP(Dati!$A344,Normas!$A:$D,2,FALSE),VLOOKUP(Dati!$A344,Normas!$A:$D,2,FALSE)*0.3)),"")</f>
      </c>
      <c r="I344" s="2">
        <f>IFERROR(IF(ISBLANK($A344),"",IF($A344="Ūdeņraža jonu koncentrācija",VLOOKUP(Dati!$A344,Normas!$A:$D,3,FALSE),VLOOKUP(Dati!$A344,Normas!$A:$D,3,FALSE)*0.3)),"")</f>
      </c>
    </row>
    <row r="345" spans="2:9" x14ac:dyDescent="0.2">
      <c r="B345">
        <f>IF(ISBLANK(A345),"",VLOOKUP(A345,Normas!A:D,4,FALSE))</f>
      </c>
      <c r="E345" s="2">
        <f>IF(ISBLANK(D345),"",INT(YEARFRAC(D345,'Vispārīga informācija'!$B$2)))</f>
      </c>
      <c r="F345" s="2">
        <f>IFERROR(IF(ISBLANK($A345),"",IF($A345="Ūdeņraža jonu koncentrācija",VLOOKUP(Dati!$A345,Normas!$A:$D,2,FALSE),VLOOKUP(Dati!$A345,Normas!$A:$D,2,FALSE)*0.6)),"")</f>
      </c>
      <c r="G345" s="2">
        <f>IFERROR(IF(ISBLANK($A345),"",IF($A345="Ūdeņraža jonu koncentrācija",VLOOKUP(Dati!$A345,Normas!$A:$D,3,FALSE),VLOOKUP(Dati!$A345,Normas!$A:$D,3,FALSE)*0.6)),"")</f>
      </c>
      <c r="H345" s="2">
        <f>IFERROR(IF(ISBLANK($A345),"",IF($A345="Ūdeņraža jonu koncentrācija",VLOOKUP(Dati!$A345,Normas!$A:$D,2,FALSE),VLOOKUP(Dati!$A345,Normas!$A:$D,2,FALSE)*0.3)),"")</f>
      </c>
      <c r="I345" s="2">
        <f>IFERROR(IF(ISBLANK($A345),"",IF($A345="Ūdeņraža jonu koncentrācija",VLOOKUP(Dati!$A345,Normas!$A:$D,3,FALSE),VLOOKUP(Dati!$A345,Normas!$A:$D,3,FALSE)*0.3)),"")</f>
      </c>
    </row>
    <row r="346" spans="2:9" x14ac:dyDescent="0.2">
      <c r="B346">
        <f>IF(ISBLANK(A346),"",VLOOKUP(A346,Normas!A:D,4,FALSE))</f>
      </c>
      <c r="E346" s="2">
        <f>IF(ISBLANK(D346),"",INT(YEARFRAC(D346,'Vispārīga informācija'!$B$2)))</f>
      </c>
      <c r="F346" s="2">
        <f>IFERROR(IF(ISBLANK($A346),"",IF($A346="Ūdeņraža jonu koncentrācija",VLOOKUP(Dati!$A346,Normas!$A:$D,2,FALSE),VLOOKUP(Dati!$A346,Normas!$A:$D,2,FALSE)*0.6)),"")</f>
      </c>
      <c r="G346" s="2">
        <f>IFERROR(IF(ISBLANK($A346),"",IF($A346="Ūdeņraža jonu koncentrācija",VLOOKUP(Dati!$A346,Normas!$A:$D,3,FALSE),VLOOKUP(Dati!$A346,Normas!$A:$D,3,FALSE)*0.6)),"")</f>
      </c>
      <c r="H346" s="2">
        <f>IFERROR(IF(ISBLANK($A346),"",IF($A346="Ūdeņraža jonu koncentrācija",VLOOKUP(Dati!$A346,Normas!$A:$D,2,FALSE),VLOOKUP(Dati!$A346,Normas!$A:$D,2,FALSE)*0.3)),"")</f>
      </c>
      <c r="I346" s="2">
        <f>IFERROR(IF(ISBLANK($A346),"",IF($A346="Ūdeņraža jonu koncentrācija",VLOOKUP(Dati!$A346,Normas!$A:$D,3,FALSE),VLOOKUP(Dati!$A346,Normas!$A:$D,3,FALSE)*0.3)),"")</f>
      </c>
    </row>
    <row r="347" spans="2:9" x14ac:dyDescent="0.2">
      <c r="B347">
        <f>IF(ISBLANK(A347),"",VLOOKUP(A347,Normas!A:D,4,FALSE))</f>
      </c>
      <c r="E347" s="2">
        <f>IF(ISBLANK(D347),"",INT(YEARFRAC(D347,'Vispārīga informācija'!$B$2)))</f>
      </c>
      <c r="F347" s="2">
        <f>IFERROR(IF(ISBLANK($A347),"",IF($A347="Ūdeņraža jonu koncentrācija",VLOOKUP(Dati!$A347,Normas!$A:$D,2,FALSE),VLOOKUP(Dati!$A347,Normas!$A:$D,2,FALSE)*0.6)),"")</f>
      </c>
      <c r="G347" s="2">
        <f>IFERROR(IF(ISBLANK($A347),"",IF($A347="Ūdeņraža jonu koncentrācija",VLOOKUP(Dati!$A347,Normas!$A:$D,3,FALSE),VLOOKUP(Dati!$A347,Normas!$A:$D,3,FALSE)*0.6)),"")</f>
      </c>
      <c r="H347" s="2">
        <f>IFERROR(IF(ISBLANK($A347),"",IF($A347="Ūdeņraža jonu koncentrācija",VLOOKUP(Dati!$A347,Normas!$A:$D,2,FALSE),VLOOKUP(Dati!$A347,Normas!$A:$D,2,FALSE)*0.3)),"")</f>
      </c>
      <c r="I347" s="2">
        <f>IFERROR(IF(ISBLANK($A347),"",IF($A347="Ūdeņraža jonu koncentrācija",VLOOKUP(Dati!$A347,Normas!$A:$D,3,FALSE),VLOOKUP(Dati!$A347,Normas!$A:$D,3,FALSE)*0.3)),"")</f>
      </c>
    </row>
    <row r="348" spans="2:9" x14ac:dyDescent="0.2">
      <c r="B348">
        <f>IF(ISBLANK(A348),"",VLOOKUP(A348,Normas!A:D,4,FALSE))</f>
      </c>
      <c r="E348" s="2">
        <f>IF(ISBLANK(D348),"",INT(YEARFRAC(D348,'Vispārīga informācija'!$B$2)))</f>
      </c>
      <c r="F348" s="2">
        <f>IFERROR(IF(ISBLANK($A348),"",IF($A348="Ūdeņraža jonu koncentrācija",VLOOKUP(Dati!$A348,Normas!$A:$D,2,FALSE),VLOOKUP(Dati!$A348,Normas!$A:$D,2,FALSE)*0.6)),"")</f>
      </c>
      <c r="G348" s="2">
        <f>IFERROR(IF(ISBLANK($A348),"",IF($A348="Ūdeņraža jonu koncentrācija",VLOOKUP(Dati!$A348,Normas!$A:$D,3,FALSE),VLOOKUP(Dati!$A348,Normas!$A:$D,3,FALSE)*0.6)),"")</f>
      </c>
      <c r="H348" s="2">
        <f>IFERROR(IF(ISBLANK($A348),"",IF($A348="Ūdeņraža jonu koncentrācija",VLOOKUP(Dati!$A348,Normas!$A:$D,2,FALSE),VLOOKUP(Dati!$A348,Normas!$A:$D,2,FALSE)*0.3)),"")</f>
      </c>
      <c r="I348" s="2">
        <f>IFERROR(IF(ISBLANK($A348),"",IF($A348="Ūdeņraža jonu koncentrācija",VLOOKUP(Dati!$A348,Normas!$A:$D,3,FALSE),VLOOKUP(Dati!$A348,Normas!$A:$D,3,FALSE)*0.3)),"")</f>
      </c>
    </row>
    <row r="349" spans="2:9" x14ac:dyDescent="0.2">
      <c r="B349">
        <f>IF(ISBLANK(A349),"",VLOOKUP(A349,Normas!A:D,4,FALSE))</f>
      </c>
      <c r="E349" s="2">
        <f>IF(ISBLANK(D349),"",INT(YEARFRAC(D349,'Vispārīga informācija'!$B$2)))</f>
      </c>
      <c r="F349" s="2">
        <f>IFERROR(IF(ISBLANK($A349),"",IF($A349="Ūdeņraža jonu koncentrācija",VLOOKUP(Dati!$A349,Normas!$A:$D,2,FALSE),VLOOKUP(Dati!$A349,Normas!$A:$D,2,FALSE)*0.6)),"")</f>
      </c>
      <c r="G349" s="2">
        <f>IFERROR(IF(ISBLANK($A349),"",IF($A349="Ūdeņraža jonu koncentrācija",VLOOKUP(Dati!$A349,Normas!$A:$D,3,FALSE),VLOOKUP(Dati!$A349,Normas!$A:$D,3,FALSE)*0.6)),"")</f>
      </c>
      <c r="H349" s="2">
        <f>IFERROR(IF(ISBLANK($A349),"",IF($A349="Ūdeņraža jonu koncentrācija",VLOOKUP(Dati!$A349,Normas!$A:$D,2,FALSE),VLOOKUP(Dati!$A349,Normas!$A:$D,2,FALSE)*0.3)),"")</f>
      </c>
      <c r="I349" s="2">
        <f>IFERROR(IF(ISBLANK($A349),"",IF($A349="Ūdeņraža jonu koncentrācija",VLOOKUP(Dati!$A349,Normas!$A:$D,3,FALSE),VLOOKUP(Dati!$A349,Normas!$A:$D,3,FALSE)*0.3)),"")</f>
      </c>
    </row>
    <row r="350" spans="2:9" x14ac:dyDescent="0.2">
      <c r="B350">
        <f>IF(ISBLANK(A350),"",VLOOKUP(A350,Normas!A:D,4,FALSE))</f>
      </c>
      <c r="E350" s="2">
        <f>IF(ISBLANK(D350),"",INT(YEARFRAC(D350,'Vispārīga informācija'!$B$2)))</f>
      </c>
      <c r="F350" s="2">
        <f>IFERROR(IF(ISBLANK($A350),"",IF($A350="Ūdeņraža jonu koncentrācija",VLOOKUP(Dati!$A350,Normas!$A:$D,2,FALSE),VLOOKUP(Dati!$A350,Normas!$A:$D,2,FALSE)*0.6)),"")</f>
      </c>
      <c r="G350" s="2">
        <f>IFERROR(IF(ISBLANK($A350),"",IF($A350="Ūdeņraža jonu koncentrācija",VLOOKUP(Dati!$A350,Normas!$A:$D,3,FALSE),VLOOKUP(Dati!$A350,Normas!$A:$D,3,FALSE)*0.6)),"")</f>
      </c>
      <c r="H350" s="2">
        <f>IFERROR(IF(ISBLANK($A350),"",IF($A350="Ūdeņraža jonu koncentrācija",VLOOKUP(Dati!$A350,Normas!$A:$D,2,FALSE),VLOOKUP(Dati!$A350,Normas!$A:$D,2,FALSE)*0.3)),"")</f>
      </c>
      <c r="I350" s="2">
        <f>IFERROR(IF(ISBLANK($A350),"",IF($A350="Ūdeņraža jonu koncentrācija",VLOOKUP(Dati!$A350,Normas!$A:$D,3,FALSE),VLOOKUP(Dati!$A350,Normas!$A:$D,3,FALSE)*0.3)),"")</f>
      </c>
    </row>
    <row r="351" spans="2:9" x14ac:dyDescent="0.2">
      <c r="B351">
        <f>IF(ISBLANK(A351),"",VLOOKUP(A351,Normas!A:D,4,FALSE))</f>
      </c>
      <c r="E351" s="2">
        <f>IF(ISBLANK(D351),"",INT(YEARFRAC(D351,'Vispārīga informācija'!$B$2)))</f>
      </c>
      <c r="F351" s="2">
        <f>IFERROR(IF(ISBLANK($A351),"",IF($A351="Ūdeņraža jonu koncentrācija",VLOOKUP(Dati!$A351,Normas!$A:$D,2,FALSE),VLOOKUP(Dati!$A351,Normas!$A:$D,2,FALSE)*0.6)),"")</f>
      </c>
      <c r="G351" s="2">
        <f>IFERROR(IF(ISBLANK($A351),"",IF($A351="Ūdeņraža jonu koncentrācija",VLOOKUP(Dati!$A351,Normas!$A:$D,3,FALSE),VLOOKUP(Dati!$A351,Normas!$A:$D,3,FALSE)*0.6)),"")</f>
      </c>
      <c r="H351" s="2">
        <f>IFERROR(IF(ISBLANK($A351),"",IF($A351="Ūdeņraža jonu koncentrācija",VLOOKUP(Dati!$A351,Normas!$A:$D,2,FALSE),VLOOKUP(Dati!$A351,Normas!$A:$D,2,FALSE)*0.3)),"")</f>
      </c>
      <c r="I351" s="2">
        <f>IFERROR(IF(ISBLANK($A351),"",IF($A351="Ūdeņraža jonu koncentrācija",VLOOKUP(Dati!$A351,Normas!$A:$D,3,FALSE),VLOOKUP(Dati!$A351,Normas!$A:$D,3,FALSE)*0.3)),"")</f>
      </c>
    </row>
    <row r="352" spans="2:9" x14ac:dyDescent="0.2">
      <c r="B352">
        <f>IF(ISBLANK(A352),"",VLOOKUP(A352,Normas!A:D,4,FALSE))</f>
      </c>
      <c r="E352" s="2">
        <f>IF(ISBLANK(D352),"",INT(YEARFRAC(D352,'Vispārīga informācija'!$B$2)))</f>
      </c>
      <c r="F352" s="2">
        <f>IFERROR(IF(ISBLANK($A352),"",IF($A352="Ūdeņraža jonu koncentrācija",VLOOKUP(Dati!$A352,Normas!$A:$D,2,FALSE),VLOOKUP(Dati!$A352,Normas!$A:$D,2,FALSE)*0.6)),"")</f>
      </c>
      <c r="G352" s="2">
        <f>IFERROR(IF(ISBLANK($A352),"",IF($A352="Ūdeņraža jonu koncentrācija",VLOOKUP(Dati!$A352,Normas!$A:$D,3,FALSE),VLOOKUP(Dati!$A352,Normas!$A:$D,3,FALSE)*0.6)),"")</f>
      </c>
      <c r="H352" s="2">
        <f>IFERROR(IF(ISBLANK($A352),"",IF($A352="Ūdeņraža jonu koncentrācija",VLOOKUP(Dati!$A352,Normas!$A:$D,2,FALSE),VLOOKUP(Dati!$A352,Normas!$A:$D,2,FALSE)*0.3)),"")</f>
      </c>
      <c r="I352" s="2">
        <f>IFERROR(IF(ISBLANK($A352),"",IF($A352="Ūdeņraža jonu koncentrācija",VLOOKUP(Dati!$A352,Normas!$A:$D,3,FALSE),VLOOKUP(Dati!$A352,Normas!$A:$D,3,FALSE)*0.3)),"")</f>
      </c>
    </row>
    <row r="353" spans="2:9" x14ac:dyDescent="0.2">
      <c r="B353">
        <f>IF(ISBLANK(A353),"",VLOOKUP(A353,Normas!A:D,4,FALSE))</f>
      </c>
      <c r="E353" s="2">
        <f>IF(ISBLANK(D353),"",INT(YEARFRAC(D353,'Vispārīga informācija'!$B$2)))</f>
      </c>
      <c r="F353" s="2">
        <f>IFERROR(IF(ISBLANK($A353),"",IF($A353="Ūdeņraža jonu koncentrācija",VLOOKUP(Dati!$A353,Normas!$A:$D,2,FALSE),VLOOKUP(Dati!$A353,Normas!$A:$D,2,FALSE)*0.6)),"")</f>
      </c>
      <c r="G353" s="2">
        <f>IFERROR(IF(ISBLANK($A353),"",IF($A353="Ūdeņraža jonu koncentrācija",VLOOKUP(Dati!$A353,Normas!$A:$D,3,FALSE),VLOOKUP(Dati!$A353,Normas!$A:$D,3,FALSE)*0.6)),"")</f>
      </c>
      <c r="H353" s="2">
        <f>IFERROR(IF(ISBLANK($A353),"",IF($A353="Ūdeņraža jonu koncentrācija",VLOOKUP(Dati!$A353,Normas!$A:$D,2,FALSE),VLOOKUP(Dati!$A353,Normas!$A:$D,2,FALSE)*0.3)),"")</f>
      </c>
      <c r="I353" s="2">
        <f>IFERROR(IF(ISBLANK($A353),"",IF($A353="Ūdeņraža jonu koncentrācija",VLOOKUP(Dati!$A353,Normas!$A:$D,3,FALSE),VLOOKUP(Dati!$A353,Normas!$A:$D,3,FALSE)*0.3)),"")</f>
      </c>
    </row>
    <row r="354" spans="2:9" x14ac:dyDescent="0.2">
      <c r="B354">
        <f>IF(ISBLANK(A354),"",VLOOKUP(A354,Normas!A:D,4,FALSE))</f>
      </c>
      <c r="E354" s="2">
        <f>IF(ISBLANK(D354),"",INT(YEARFRAC(D354,'Vispārīga informācija'!$B$2)))</f>
      </c>
      <c r="F354" s="2">
        <f>IFERROR(IF(ISBLANK($A354),"",IF($A354="Ūdeņraža jonu koncentrācija",VLOOKUP(Dati!$A354,Normas!$A:$D,2,FALSE),VLOOKUP(Dati!$A354,Normas!$A:$D,2,FALSE)*0.6)),"")</f>
      </c>
      <c r="G354" s="2">
        <f>IFERROR(IF(ISBLANK($A354),"",IF($A354="Ūdeņraža jonu koncentrācija",VLOOKUP(Dati!$A354,Normas!$A:$D,3,FALSE),VLOOKUP(Dati!$A354,Normas!$A:$D,3,FALSE)*0.6)),"")</f>
      </c>
      <c r="H354" s="2">
        <f>IFERROR(IF(ISBLANK($A354),"",IF($A354="Ūdeņraža jonu koncentrācija",VLOOKUP(Dati!$A354,Normas!$A:$D,2,FALSE),VLOOKUP(Dati!$A354,Normas!$A:$D,2,FALSE)*0.3)),"")</f>
      </c>
      <c r="I354" s="2">
        <f>IFERROR(IF(ISBLANK($A354),"",IF($A354="Ūdeņraža jonu koncentrācija",VLOOKUP(Dati!$A354,Normas!$A:$D,3,FALSE),VLOOKUP(Dati!$A354,Normas!$A:$D,3,FALSE)*0.3)),"")</f>
      </c>
    </row>
    <row r="355" spans="2:9" x14ac:dyDescent="0.2">
      <c r="B355">
        <f>IF(ISBLANK(A355),"",VLOOKUP(A355,Normas!A:D,4,FALSE))</f>
      </c>
      <c r="E355" s="2">
        <f>IF(ISBLANK(D355),"",INT(YEARFRAC(D355,'Vispārīga informācija'!$B$2)))</f>
      </c>
      <c r="F355" s="2">
        <f>IFERROR(IF(ISBLANK($A355),"",IF($A355="Ūdeņraža jonu koncentrācija",VLOOKUP(Dati!$A355,Normas!$A:$D,2,FALSE),VLOOKUP(Dati!$A355,Normas!$A:$D,2,FALSE)*0.6)),"")</f>
      </c>
      <c r="G355" s="2">
        <f>IFERROR(IF(ISBLANK($A355),"",IF($A355="Ūdeņraža jonu koncentrācija",VLOOKUP(Dati!$A355,Normas!$A:$D,3,FALSE),VLOOKUP(Dati!$A355,Normas!$A:$D,3,FALSE)*0.6)),"")</f>
      </c>
      <c r="H355" s="2">
        <f>IFERROR(IF(ISBLANK($A355),"",IF($A355="Ūdeņraža jonu koncentrācija",VLOOKUP(Dati!$A355,Normas!$A:$D,2,FALSE),VLOOKUP(Dati!$A355,Normas!$A:$D,2,FALSE)*0.3)),"")</f>
      </c>
      <c r="I355" s="2">
        <f>IFERROR(IF(ISBLANK($A355),"",IF($A355="Ūdeņraža jonu koncentrācija",VLOOKUP(Dati!$A355,Normas!$A:$D,3,FALSE),VLOOKUP(Dati!$A355,Normas!$A:$D,3,FALSE)*0.3)),"")</f>
      </c>
    </row>
    <row r="356" spans="2:9" x14ac:dyDescent="0.2">
      <c r="B356">
        <f>IF(ISBLANK(A356),"",VLOOKUP(A356,Normas!A:D,4,FALSE))</f>
      </c>
      <c r="E356" s="2">
        <f>IF(ISBLANK(D356),"",INT(YEARFRAC(D356,'Vispārīga informācija'!$B$2)))</f>
      </c>
      <c r="F356" s="2">
        <f>IFERROR(IF(ISBLANK($A356),"",IF($A356="Ūdeņraža jonu koncentrācija",VLOOKUP(Dati!$A356,Normas!$A:$D,2,FALSE),VLOOKUP(Dati!$A356,Normas!$A:$D,2,FALSE)*0.6)),"")</f>
      </c>
      <c r="G356" s="2">
        <f>IFERROR(IF(ISBLANK($A356),"",IF($A356="Ūdeņraža jonu koncentrācija",VLOOKUP(Dati!$A356,Normas!$A:$D,3,FALSE),VLOOKUP(Dati!$A356,Normas!$A:$D,3,FALSE)*0.6)),"")</f>
      </c>
      <c r="H356" s="2">
        <f>IFERROR(IF(ISBLANK($A356),"",IF($A356="Ūdeņraža jonu koncentrācija",VLOOKUP(Dati!$A356,Normas!$A:$D,2,FALSE),VLOOKUP(Dati!$A356,Normas!$A:$D,2,FALSE)*0.3)),"")</f>
      </c>
      <c r="I356" s="2">
        <f>IFERROR(IF(ISBLANK($A356),"",IF($A356="Ūdeņraža jonu koncentrācija",VLOOKUP(Dati!$A356,Normas!$A:$D,3,FALSE),VLOOKUP(Dati!$A356,Normas!$A:$D,3,FALSE)*0.3)),"")</f>
      </c>
    </row>
    <row r="357" spans="2:9" x14ac:dyDescent="0.2">
      <c r="B357">
        <f>IF(ISBLANK(A357),"",VLOOKUP(A357,Normas!A:D,4,FALSE))</f>
      </c>
      <c r="E357" s="2">
        <f>IF(ISBLANK(D357),"",INT(YEARFRAC(D357,'Vispārīga informācija'!$B$2)))</f>
      </c>
      <c r="F357" s="2">
        <f>IFERROR(IF(ISBLANK($A357),"",IF($A357="Ūdeņraža jonu koncentrācija",VLOOKUP(Dati!$A357,Normas!$A:$D,2,FALSE),VLOOKUP(Dati!$A357,Normas!$A:$D,2,FALSE)*0.6)),"")</f>
      </c>
      <c r="G357" s="2">
        <f>IFERROR(IF(ISBLANK($A357),"",IF($A357="Ūdeņraža jonu koncentrācija",VLOOKUP(Dati!$A357,Normas!$A:$D,3,FALSE),VLOOKUP(Dati!$A357,Normas!$A:$D,3,FALSE)*0.6)),"")</f>
      </c>
      <c r="H357" s="2">
        <f>IFERROR(IF(ISBLANK($A357),"",IF($A357="Ūdeņraža jonu koncentrācija",VLOOKUP(Dati!$A357,Normas!$A:$D,2,FALSE),VLOOKUP(Dati!$A357,Normas!$A:$D,2,FALSE)*0.3)),"")</f>
      </c>
      <c r="I357" s="2">
        <f>IFERROR(IF(ISBLANK($A357),"",IF($A357="Ūdeņraža jonu koncentrācija",VLOOKUP(Dati!$A357,Normas!$A:$D,3,FALSE),VLOOKUP(Dati!$A357,Normas!$A:$D,3,FALSE)*0.3)),"")</f>
      </c>
    </row>
    <row r="358" spans="2:9" x14ac:dyDescent="0.2">
      <c r="B358">
        <f>IF(ISBLANK(A358),"",VLOOKUP(A358,Normas!A:D,4,FALSE))</f>
      </c>
      <c r="E358" s="2">
        <f>IF(ISBLANK(D358),"",INT(YEARFRAC(D358,'Vispārīga informācija'!$B$2)))</f>
      </c>
      <c r="F358" s="2">
        <f>IFERROR(IF(ISBLANK($A358),"",IF($A358="Ūdeņraža jonu koncentrācija",VLOOKUP(Dati!$A358,Normas!$A:$D,2,FALSE),VLOOKUP(Dati!$A358,Normas!$A:$D,2,FALSE)*0.6)),"")</f>
      </c>
      <c r="G358" s="2">
        <f>IFERROR(IF(ISBLANK($A358),"",IF($A358="Ūdeņraža jonu koncentrācija",VLOOKUP(Dati!$A358,Normas!$A:$D,3,FALSE),VLOOKUP(Dati!$A358,Normas!$A:$D,3,FALSE)*0.6)),"")</f>
      </c>
      <c r="H358" s="2">
        <f>IFERROR(IF(ISBLANK($A358),"",IF($A358="Ūdeņraža jonu koncentrācija",VLOOKUP(Dati!$A358,Normas!$A:$D,2,FALSE),VLOOKUP(Dati!$A358,Normas!$A:$D,2,FALSE)*0.3)),"")</f>
      </c>
      <c r="I358" s="2">
        <f>IFERROR(IF(ISBLANK($A358),"",IF($A358="Ūdeņraža jonu koncentrācija",VLOOKUP(Dati!$A358,Normas!$A:$D,3,FALSE),VLOOKUP(Dati!$A358,Normas!$A:$D,3,FALSE)*0.3)),"")</f>
      </c>
    </row>
    <row r="359" spans="2:9" x14ac:dyDescent="0.2">
      <c r="B359">
        <f>IF(ISBLANK(A359),"",VLOOKUP(A359,Normas!A:D,4,FALSE))</f>
      </c>
      <c r="E359" s="2">
        <f>IF(ISBLANK(D359),"",INT(YEARFRAC(D359,'Vispārīga informācija'!$B$2)))</f>
      </c>
      <c r="F359" s="2">
        <f>IFERROR(IF(ISBLANK($A359),"",IF($A359="Ūdeņraža jonu koncentrācija",VLOOKUP(Dati!$A359,Normas!$A:$D,2,FALSE),VLOOKUP(Dati!$A359,Normas!$A:$D,2,FALSE)*0.6)),"")</f>
      </c>
      <c r="G359" s="2">
        <f>IFERROR(IF(ISBLANK($A359),"",IF($A359="Ūdeņraža jonu koncentrācija",VLOOKUP(Dati!$A359,Normas!$A:$D,3,FALSE),VLOOKUP(Dati!$A359,Normas!$A:$D,3,FALSE)*0.6)),"")</f>
      </c>
      <c r="H359" s="2">
        <f>IFERROR(IF(ISBLANK($A359),"",IF($A359="Ūdeņraža jonu koncentrācija",VLOOKUP(Dati!$A359,Normas!$A:$D,2,FALSE),VLOOKUP(Dati!$A359,Normas!$A:$D,2,FALSE)*0.3)),"")</f>
      </c>
      <c r="I359" s="2">
        <f>IFERROR(IF(ISBLANK($A359),"",IF($A359="Ūdeņraža jonu koncentrācija",VLOOKUP(Dati!$A359,Normas!$A:$D,3,FALSE),VLOOKUP(Dati!$A359,Normas!$A:$D,3,FALSE)*0.3)),"")</f>
      </c>
    </row>
    <row r="360" spans="2:9" x14ac:dyDescent="0.2">
      <c r="B360">
        <f>IF(ISBLANK(A360),"",VLOOKUP(A360,Normas!A:D,4,FALSE))</f>
      </c>
      <c r="E360" s="2">
        <f>IF(ISBLANK(D360),"",INT(YEARFRAC(D360,'Vispārīga informācija'!$B$2)))</f>
      </c>
      <c r="F360" s="2">
        <f>IFERROR(IF(ISBLANK($A360),"",IF($A360="Ūdeņraža jonu koncentrācija",VLOOKUP(Dati!$A360,Normas!$A:$D,2,FALSE),VLOOKUP(Dati!$A360,Normas!$A:$D,2,FALSE)*0.6)),"")</f>
      </c>
      <c r="G360" s="2">
        <f>IFERROR(IF(ISBLANK($A360),"",IF($A360="Ūdeņraža jonu koncentrācija",VLOOKUP(Dati!$A360,Normas!$A:$D,3,FALSE),VLOOKUP(Dati!$A360,Normas!$A:$D,3,FALSE)*0.6)),"")</f>
      </c>
      <c r="H360" s="2">
        <f>IFERROR(IF(ISBLANK($A360),"",IF($A360="Ūdeņraža jonu koncentrācija",VLOOKUP(Dati!$A360,Normas!$A:$D,2,FALSE),VLOOKUP(Dati!$A360,Normas!$A:$D,2,FALSE)*0.3)),"")</f>
      </c>
      <c r="I360" s="2">
        <f>IFERROR(IF(ISBLANK($A360),"",IF($A360="Ūdeņraža jonu koncentrācija",VLOOKUP(Dati!$A360,Normas!$A:$D,3,FALSE),VLOOKUP(Dati!$A360,Normas!$A:$D,3,FALSE)*0.3)),"")</f>
      </c>
    </row>
    <row r="361" spans="2:9" x14ac:dyDescent="0.2">
      <c r="B361">
        <f>IF(ISBLANK(A361),"",VLOOKUP(A361,Normas!A:D,4,FALSE))</f>
      </c>
      <c r="E361" s="2">
        <f>IF(ISBLANK(D361),"",INT(YEARFRAC(D361,'Vispārīga informācija'!$B$2)))</f>
      </c>
      <c r="F361" s="2">
        <f>IFERROR(IF(ISBLANK($A361),"",IF($A361="Ūdeņraža jonu koncentrācija",VLOOKUP(Dati!$A361,Normas!$A:$D,2,FALSE),VLOOKUP(Dati!$A361,Normas!$A:$D,2,FALSE)*0.6)),"")</f>
      </c>
      <c r="G361" s="2">
        <f>IFERROR(IF(ISBLANK($A361),"",IF($A361="Ūdeņraža jonu koncentrācija",VLOOKUP(Dati!$A361,Normas!$A:$D,3,FALSE),VLOOKUP(Dati!$A361,Normas!$A:$D,3,FALSE)*0.6)),"")</f>
      </c>
      <c r="H361" s="2">
        <f>IFERROR(IF(ISBLANK($A361),"",IF($A361="Ūdeņraža jonu koncentrācija",VLOOKUP(Dati!$A361,Normas!$A:$D,2,FALSE),VLOOKUP(Dati!$A361,Normas!$A:$D,2,FALSE)*0.3)),"")</f>
      </c>
      <c r="I361" s="2">
        <f>IFERROR(IF(ISBLANK($A361),"",IF($A361="Ūdeņraža jonu koncentrācija",VLOOKUP(Dati!$A361,Normas!$A:$D,3,FALSE),VLOOKUP(Dati!$A361,Normas!$A:$D,3,FALSE)*0.3)),"")</f>
      </c>
    </row>
    <row r="362" spans="2:9" x14ac:dyDescent="0.2">
      <c r="B362">
        <f>IF(ISBLANK(A362),"",VLOOKUP(A362,Normas!A:D,4,FALSE))</f>
      </c>
      <c r="E362" s="2">
        <f>IF(ISBLANK(D362),"",INT(YEARFRAC(D362,'Vispārīga informācija'!$B$2)))</f>
      </c>
      <c r="F362" s="2">
        <f>IFERROR(IF(ISBLANK($A362),"",IF($A362="Ūdeņraža jonu koncentrācija",VLOOKUP(Dati!$A362,Normas!$A:$D,2,FALSE),VLOOKUP(Dati!$A362,Normas!$A:$D,2,FALSE)*0.6)),"")</f>
      </c>
      <c r="G362" s="2">
        <f>IFERROR(IF(ISBLANK($A362),"",IF($A362="Ūdeņraža jonu koncentrācija",VLOOKUP(Dati!$A362,Normas!$A:$D,3,FALSE),VLOOKUP(Dati!$A362,Normas!$A:$D,3,FALSE)*0.6)),"")</f>
      </c>
      <c r="H362" s="2">
        <f>IFERROR(IF(ISBLANK($A362),"",IF($A362="Ūdeņraža jonu koncentrācija",VLOOKUP(Dati!$A362,Normas!$A:$D,2,FALSE),VLOOKUP(Dati!$A362,Normas!$A:$D,2,FALSE)*0.3)),"")</f>
      </c>
      <c r="I362" s="2">
        <f>IFERROR(IF(ISBLANK($A362),"",IF($A362="Ūdeņraža jonu koncentrācija",VLOOKUP(Dati!$A362,Normas!$A:$D,3,FALSE),VLOOKUP(Dati!$A362,Normas!$A:$D,3,FALSE)*0.3)),"")</f>
      </c>
    </row>
    <row r="363" spans="2:9" x14ac:dyDescent="0.2">
      <c r="B363">
        <f>IF(ISBLANK(A363),"",VLOOKUP(A363,Normas!A:D,4,FALSE))</f>
      </c>
      <c r="E363" s="2">
        <f>IF(ISBLANK(D363),"",INT(YEARFRAC(D363,'Vispārīga informācija'!$B$2)))</f>
      </c>
      <c r="F363" s="2">
        <f>IFERROR(IF(ISBLANK($A363),"",IF($A363="Ūdeņraža jonu koncentrācija",VLOOKUP(Dati!$A363,Normas!$A:$D,2,FALSE),VLOOKUP(Dati!$A363,Normas!$A:$D,2,FALSE)*0.6)),"")</f>
      </c>
      <c r="G363" s="2">
        <f>IFERROR(IF(ISBLANK($A363),"",IF($A363="Ūdeņraža jonu koncentrācija",VLOOKUP(Dati!$A363,Normas!$A:$D,3,FALSE),VLOOKUP(Dati!$A363,Normas!$A:$D,3,FALSE)*0.6)),"")</f>
      </c>
      <c r="H363" s="2">
        <f>IFERROR(IF(ISBLANK($A363),"",IF($A363="Ūdeņraža jonu koncentrācija",VLOOKUP(Dati!$A363,Normas!$A:$D,2,FALSE),VLOOKUP(Dati!$A363,Normas!$A:$D,2,FALSE)*0.3)),"")</f>
      </c>
      <c r="I363" s="2">
        <f>IFERROR(IF(ISBLANK($A363),"",IF($A363="Ūdeņraža jonu koncentrācija",VLOOKUP(Dati!$A363,Normas!$A:$D,3,FALSE),VLOOKUP(Dati!$A363,Normas!$A:$D,3,FALSE)*0.3)),"")</f>
      </c>
    </row>
    <row r="364" spans="2:9" x14ac:dyDescent="0.2">
      <c r="B364">
        <f>IF(ISBLANK(A364),"",VLOOKUP(A364,Normas!A:D,4,FALSE))</f>
      </c>
      <c r="E364" s="2">
        <f>IF(ISBLANK(D364),"",INT(YEARFRAC(D364,'Vispārīga informācija'!$B$2)))</f>
      </c>
      <c r="F364" s="2">
        <f>IFERROR(IF(ISBLANK($A364),"",IF($A364="Ūdeņraža jonu koncentrācija",VLOOKUP(Dati!$A364,Normas!$A:$D,2,FALSE),VLOOKUP(Dati!$A364,Normas!$A:$D,2,FALSE)*0.6)),"")</f>
      </c>
      <c r="G364" s="2">
        <f>IFERROR(IF(ISBLANK($A364),"",IF($A364="Ūdeņraža jonu koncentrācija",VLOOKUP(Dati!$A364,Normas!$A:$D,3,FALSE),VLOOKUP(Dati!$A364,Normas!$A:$D,3,FALSE)*0.6)),"")</f>
      </c>
      <c r="H364" s="2">
        <f>IFERROR(IF(ISBLANK($A364),"",IF($A364="Ūdeņraža jonu koncentrācija",VLOOKUP(Dati!$A364,Normas!$A:$D,2,FALSE),VLOOKUP(Dati!$A364,Normas!$A:$D,2,FALSE)*0.3)),"")</f>
      </c>
      <c r="I364" s="2">
        <f>IFERROR(IF(ISBLANK($A364),"",IF($A364="Ūdeņraža jonu koncentrācija",VLOOKUP(Dati!$A364,Normas!$A:$D,3,FALSE),VLOOKUP(Dati!$A364,Normas!$A:$D,3,FALSE)*0.3)),"")</f>
      </c>
    </row>
    <row r="365" spans="2:9" x14ac:dyDescent="0.2">
      <c r="B365">
        <f>IF(ISBLANK(A365),"",VLOOKUP(A365,Normas!A:D,4,FALSE))</f>
      </c>
      <c r="E365" s="2">
        <f>IF(ISBLANK(D365),"",INT(YEARFRAC(D365,'Vispārīga informācija'!$B$2)))</f>
      </c>
      <c r="F365" s="2">
        <f>IFERROR(IF(ISBLANK($A365),"",IF($A365="Ūdeņraža jonu koncentrācija",VLOOKUP(Dati!$A365,Normas!$A:$D,2,FALSE),VLOOKUP(Dati!$A365,Normas!$A:$D,2,FALSE)*0.6)),"")</f>
      </c>
      <c r="G365" s="2">
        <f>IFERROR(IF(ISBLANK($A365),"",IF($A365="Ūdeņraža jonu koncentrācija",VLOOKUP(Dati!$A365,Normas!$A:$D,3,FALSE),VLOOKUP(Dati!$A365,Normas!$A:$D,3,FALSE)*0.6)),"")</f>
      </c>
      <c r="H365" s="2">
        <f>IFERROR(IF(ISBLANK($A365),"",IF($A365="Ūdeņraža jonu koncentrācija",VLOOKUP(Dati!$A365,Normas!$A:$D,2,FALSE),VLOOKUP(Dati!$A365,Normas!$A:$D,2,FALSE)*0.3)),"")</f>
      </c>
      <c r="I365" s="2">
        <f>IFERROR(IF(ISBLANK($A365),"",IF($A365="Ūdeņraža jonu koncentrācija",VLOOKUP(Dati!$A365,Normas!$A:$D,3,FALSE),VLOOKUP(Dati!$A365,Normas!$A:$D,3,FALSE)*0.3)),"")</f>
      </c>
    </row>
    <row r="366" spans="2:9" x14ac:dyDescent="0.2">
      <c r="B366">
        <f>IF(ISBLANK(A366),"",VLOOKUP(A366,Normas!A:D,4,FALSE))</f>
      </c>
      <c r="E366" s="2">
        <f>IF(ISBLANK(D366),"",INT(YEARFRAC(D366,'Vispārīga informācija'!$B$2)))</f>
      </c>
      <c r="F366" s="2">
        <f>IFERROR(IF(ISBLANK($A366),"",IF($A366="Ūdeņraža jonu koncentrācija",VLOOKUP(Dati!$A366,Normas!$A:$D,2,FALSE),VLOOKUP(Dati!$A366,Normas!$A:$D,2,FALSE)*0.6)),"")</f>
      </c>
      <c r="G366" s="2">
        <f>IFERROR(IF(ISBLANK($A366),"",IF($A366="Ūdeņraža jonu koncentrācija",VLOOKUP(Dati!$A366,Normas!$A:$D,3,FALSE),VLOOKUP(Dati!$A366,Normas!$A:$D,3,FALSE)*0.6)),"")</f>
      </c>
      <c r="H366" s="2">
        <f>IFERROR(IF(ISBLANK($A366),"",IF($A366="Ūdeņraža jonu koncentrācija",VLOOKUP(Dati!$A366,Normas!$A:$D,2,FALSE),VLOOKUP(Dati!$A366,Normas!$A:$D,2,FALSE)*0.3)),"")</f>
      </c>
      <c r="I366" s="2">
        <f>IFERROR(IF(ISBLANK($A366),"",IF($A366="Ūdeņraža jonu koncentrācija",VLOOKUP(Dati!$A366,Normas!$A:$D,3,FALSE),VLOOKUP(Dati!$A366,Normas!$A:$D,3,FALSE)*0.3)),"")</f>
      </c>
    </row>
    <row r="367" spans="2:9" x14ac:dyDescent="0.2">
      <c r="B367">
        <f>IF(ISBLANK(A367),"",VLOOKUP(A367,Normas!A:D,4,FALSE))</f>
      </c>
      <c r="E367" s="2">
        <f>IF(ISBLANK(D367),"",INT(YEARFRAC(D367,'Vispārīga informācija'!$B$2)))</f>
      </c>
      <c r="F367" s="2">
        <f>IFERROR(IF(ISBLANK($A367),"",IF($A367="Ūdeņraža jonu koncentrācija",VLOOKUP(Dati!$A367,Normas!$A:$D,2,FALSE),VLOOKUP(Dati!$A367,Normas!$A:$D,2,FALSE)*0.6)),"")</f>
      </c>
      <c r="G367" s="2">
        <f>IFERROR(IF(ISBLANK($A367),"",IF($A367="Ūdeņraža jonu koncentrācija",VLOOKUP(Dati!$A367,Normas!$A:$D,3,FALSE),VLOOKUP(Dati!$A367,Normas!$A:$D,3,FALSE)*0.6)),"")</f>
      </c>
      <c r="H367" s="2">
        <f>IFERROR(IF(ISBLANK($A367),"",IF($A367="Ūdeņraža jonu koncentrācija",VLOOKUP(Dati!$A367,Normas!$A:$D,2,FALSE),VLOOKUP(Dati!$A367,Normas!$A:$D,2,FALSE)*0.3)),"")</f>
      </c>
      <c r="I367" s="2">
        <f>IFERROR(IF(ISBLANK($A367),"",IF($A367="Ūdeņraža jonu koncentrācija",VLOOKUP(Dati!$A367,Normas!$A:$D,3,FALSE),VLOOKUP(Dati!$A367,Normas!$A:$D,3,FALSE)*0.3)),"")</f>
      </c>
    </row>
    <row r="368" spans="2:9" x14ac:dyDescent="0.2">
      <c r="B368">
        <f>IF(ISBLANK(A368),"",VLOOKUP(A368,Normas!A:D,4,FALSE))</f>
      </c>
      <c r="E368" s="2">
        <f>IF(ISBLANK(D368),"",INT(YEARFRAC(D368,'Vispārīga informācija'!$B$2)))</f>
      </c>
      <c r="F368" s="2">
        <f>IFERROR(IF(ISBLANK($A368),"",IF($A368="Ūdeņraža jonu koncentrācija",VLOOKUP(Dati!$A368,Normas!$A:$D,2,FALSE),VLOOKUP(Dati!$A368,Normas!$A:$D,2,FALSE)*0.6)),"")</f>
      </c>
      <c r="G368" s="2">
        <f>IFERROR(IF(ISBLANK($A368),"",IF($A368="Ūdeņraža jonu koncentrācija",VLOOKUP(Dati!$A368,Normas!$A:$D,3,FALSE),VLOOKUP(Dati!$A368,Normas!$A:$D,3,FALSE)*0.6)),"")</f>
      </c>
      <c r="H368" s="2">
        <f>IFERROR(IF(ISBLANK($A368),"",IF($A368="Ūdeņraža jonu koncentrācija",VLOOKUP(Dati!$A368,Normas!$A:$D,2,FALSE),VLOOKUP(Dati!$A368,Normas!$A:$D,2,FALSE)*0.3)),"")</f>
      </c>
      <c r="I368" s="2">
        <f>IFERROR(IF(ISBLANK($A368),"",IF($A368="Ūdeņraža jonu koncentrācija",VLOOKUP(Dati!$A368,Normas!$A:$D,3,FALSE),VLOOKUP(Dati!$A368,Normas!$A:$D,3,FALSE)*0.3)),"")</f>
      </c>
    </row>
    <row r="369" spans="2:9" x14ac:dyDescent="0.2">
      <c r="B369">
        <f>IF(ISBLANK(A369),"",VLOOKUP(A369,Normas!A:D,4,FALSE))</f>
      </c>
      <c r="E369" s="2">
        <f>IF(ISBLANK(D369),"",INT(YEARFRAC(D369,'Vispārīga informācija'!$B$2)))</f>
      </c>
      <c r="F369" s="2">
        <f>IFERROR(IF(ISBLANK($A369),"",IF($A369="Ūdeņraža jonu koncentrācija",VLOOKUP(Dati!$A369,Normas!$A:$D,2,FALSE),VLOOKUP(Dati!$A369,Normas!$A:$D,2,FALSE)*0.6)),"")</f>
      </c>
      <c r="G369" s="2">
        <f>IFERROR(IF(ISBLANK($A369),"",IF($A369="Ūdeņraža jonu koncentrācija",VLOOKUP(Dati!$A369,Normas!$A:$D,3,FALSE),VLOOKUP(Dati!$A369,Normas!$A:$D,3,FALSE)*0.6)),"")</f>
      </c>
      <c r="H369" s="2">
        <f>IFERROR(IF(ISBLANK($A369),"",IF($A369="Ūdeņraža jonu koncentrācija",VLOOKUP(Dati!$A369,Normas!$A:$D,2,FALSE),VLOOKUP(Dati!$A369,Normas!$A:$D,2,FALSE)*0.3)),"")</f>
      </c>
      <c r="I369" s="2">
        <f>IFERROR(IF(ISBLANK($A369),"",IF($A369="Ūdeņraža jonu koncentrācija",VLOOKUP(Dati!$A369,Normas!$A:$D,3,FALSE),VLOOKUP(Dati!$A369,Normas!$A:$D,3,FALSE)*0.3)),"")</f>
      </c>
    </row>
    <row r="370" spans="2:9" x14ac:dyDescent="0.2">
      <c r="B370">
        <f>IF(ISBLANK(A370),"",VLOOKUP(A370,Normas!A:D,4,FALSE))</f>
      </c>
      <c r="E370" s="2">
        <f>IF(ISBLANK(D370),"",INT(YEARFRAC(D370,'Vispārīga informācija'!$B$2)))</f>
      </c>
      <c r="F370" s="2">
        <f>IFERROR(IF(ISBLANK($A370),"",IF($A370="Ūdeņraža jonu koncentrācija",VLOOKUP(Dati!$A370,Normas!$A:$D,2,FALSE),VLOOKUP(Dati!$A370,Normas!$A:$D,2,FALSE)*0.6)),"")</f>
      </c>
      <c r="G370" s="2">
        <f>IFERROR(IF(ISBLANK($A370),"",IF($A370="Ūdeņraža jonu koncentrācija",VLOOKUP(Dati!$A370,Normas!$A:$D,3,FALSE),VLOOKUP(Dati!$A370,Normas!$A:$D,3,FALSE)*0.6)),"")</f>
      </c>
      <c r="H370" s="2">
        <f>IFERROR(IF(ISBLANK($A370),"",IF($A370="Ūdeņraža jonu koncentrācija",VLOOKUP(Dati!$A370,Normas!$A:$D,2,FALSE),VLOOKUP(Dati!$A370,Normas!$A:$D,2,FALSE)*0.3)),"")</f>
      </c>
      <c r="I370" s="2">
        <f>IFERROR(IF(ISBLANK($A370),"",IF($A370="Ūdeņraža jonu koncentrācija",VLOOKUP(Dati!$A370,Normas!$A:$D,3,FALSE),VLOOKUP(Dati!$A370,Normas!$A:$D,3,FALSE)*0.3)),"")</f>
      </c>
    </row>
    <row r="371" spans="2:9" x14ac:dyDescent="0.2">
      <c r="B371">
        <f>IF(ISBLANK(A371),"",VLOOKUP(A371,Normas!A:D,4,FALSE))</f>
      </c>
      <c r="E371" s="2">
        <f>IF(ISBLANK(D371),"",INT(YEARFRAC(D371,'Vispārīga informācija'!$B$2)))</f>
      </c>
      <c r="F371" s="2">
        <f>IFERROR(IF(ISBLANK($A371),"",IF($A371="Ūdeņraža jonu koncentrācija",VLOOKUP(Dati!$A371,Normas!$A:$D,2,FALSE),VLOOKUP(Dati!$A371,Normas!$A:$D,2,FALSE)*0.6)),"")</f>
      </c>
      <c r="G371" s="2">
        <f>IFERROR(IF(ISBLANK($A371),"",IF($A371="Ūdeņraža jonu koncentrācija",VLOOKUP(Dati!$A371,Normas!$A:$D,3,FALSE),VLOOKUP(Dati!$A371,Normas!$A:$D,3,FALSE)*0.6)),"")</f>
      </c>
      <c r="H371" s="2">
        <f>IFERROR(IF(ISBLANK($A371),"",IF($A371="Ūdeņraža jonu koncentrācija",VLOOKUP(Dati!$A371,Normas!$A:$D,2,FALSE),VLOOKUP(Dati!$A371,Normas!$A:$D,2,FALSE)*0.3)),"")</f>
      </c>
      <c r="I371" s="2">
        <f>IFERROR(IF(ISBLANK($A371),"",IF($A371="Ūdeņraža jonu koncentrācija",VLOOKUP(Dati!$A371,Normas!$A:$D,3,FALSE),VLOOKUP(Dati!$A371,Normas!$A:$D,3,FALSE)*0.3)),"")</f>
      </c>
    </row>
    <row r="372" spans="2:9" x14ac:dyDescent="0.2">
      <c r="B372">
        <f>IF(ISBLANK(A372),"",VLOOKUP(A372,Normas!A:D,4,FALSE))</f>
      </c>
      <c r="E372" s="2">
        <f>IF(ISBLANK(D372),"",INT(YEARFRAC(D372,'Vispārīga informācija'!$B$2)))</f>
      </c>
      <c r="F372" s="2">
        <f>IFERROR(IF(ISBLANK($A372),"",IF($A372="Ūdeņraža jonu koncentrācija",VLOOKUP(Dati!$A372,Normas!$A:$D,2,FALSE),VLOOKUP(Dati!$A372,Normas!$A:$D,2,FALSE)*0.6)),"")</f>
      </c>
      <c r="G372" s="2">
        <f>IFERROR(IF(ISBLANK($A372),"",IF($A372="Ūdeņraža jonu koncentrācija",VLOOKUP(Dati!$A372,Normas!$A:$D,3,FALSE),VLOOKUP(Dati!$A372,Normas!$A:$D,3,FALSE)*0.6)),"")</f>
      </c>
      <c r="H372" s="2">
        <f>IFERROR(IF(ISBLANK($A372),"",IF($A372="Ūdeņraža jonu koncentrācija",VLOOKUP(Dati!$A372,Normas!$A:$D,2,FALSE),VLOOKUP(Dati!$A372,Normas!$A:$D,2,FALSE)*0.3)),"")</f>
      </c>
      <c r="I372" s="2">
        <f>IFERROR(IF(ISBLANK($A372),"",IF($A372="Ūdeņraža jonu koncentrācija",VLOOKUP(Dati!$A372,Normas!$A:$D,3,FALSE),VLOOKUP(Dati!$A372,Normas!$A:$D,3,FALSE)*0.3)),"")</f>
      </c>
    </row>
    <row r="373" spans="2:9" x14ac:dyDescent="0.2">
      <c r="B373">
        <f>IF(ISBLANK(A373),"",VLOOKUP(A373,Normas!A:D,4,FALSE))</f>
      </c>
      <c r="E373" s="2">
        <f>IF(ISBLANK(D373),"",INT(YEARFRAC(D373,'Vispārīga informācija'!$B$2)))</f>
      </c>
      <c r="F373" s="2">
        <f>IFERROR(IF(ISBLANK($A373),"",IF($A373="Ūdeņraža jonu koncentrācija",VLOOKUP(Dati!$A373,Normas!$A:$D,2,FALSE),VLOOKUP(Dati!$A373,Normas!$A:$D,2,FALSE)*0.6)),"")</f>
      </c>
      <c r="G373" s="2">
        <f>IFERROR(IF(ISBLANK($A373),"",IF($A373="Ūdeņraža jonu koncentrācija",VLOOKUP(Dati!$A373,Normas!$A:$D,3,FALSE),VLOOKUP(Dati!$A373,Normas!$A:$D,3,FALSE)*0.6)),"")</f>
      </c>
      <c r="H373" s="2">
        <f>IFERROR(IF(ISBLANK($A373),"",IF($A373="Ūdeņraža jonu koncentrācija",VLOOKUP(Dati!$A373,Normas!$A:$D,2,FALSE),VLOOKUP(Dati!$A373,Normas!$A:$D,2,FALSE)*0.3)),"")</f>
      </c>
      <c r="I373" s="2">
        <f>IFERROR(IF(ISBLANK($A373),"",IF($A373="Ūdeņraža jonu koncentrācija",VLOOKUP(Dati!$A373,Normas!$A:$D,3,FALSE),VLOOKUP(Dati!$A373,Normas!$A:$D,3,FALSE)*0.3)),"")</f>
      </c>
    </row>
    <row r="374" spans="2:9" x14ac:dyDescent="0.2">
      <c r="B374">
        <f>IF(ISBLANK(A374),"",VLOOKUP(A374,Normas!A:D,4,FALSE))</f>
      </c>
      <c r="E374" s="2">
        <f>IF(ISBLANK(D374),"",INT(YEARFRAC(D374,'Vispārīga informācija'!$B$2)))</f>
      </c>
      <c r="F374" s="2">
        <f>IFERROR(IF(ISBLANK($A374),"",IF($A374="Ūdeņraža jonu koncentrācija",VLOOKUP(Dati!$A374,Normas!$A:$D,2,FALSE),VLOOKUP(Dati!$A374,Normas!$A:$D,2,FALSE)*0.6)),"")</f>
      </c>
      <c r="G374" s="2">
        <f>IFERROR(IF(ISBLANK($A374),"",IF($A374="Ūdeņraža jonu koncentrācija",VLOOKUP(Dati!$A374,Normas!$A:$D,3,FALSE),VLOOKUP(Dati!$A374,Normas!$A:$D,3,FALSE)*0.6)),"")</f>
      </c>
      <c r="H374" s="2">
        <f>IFERROR(IF(ISBLANK($A374),"",IF($A374="Ūdeņraža jonu koncentrācija",VLOOKUP(Dati!$A374,Normas!$A:$D,2,FALSE),VLOOKUP(Dati!$A374,Normas!$A:$D,2,FALSE)*0.3)),"")</f>
      </c>
      <c r="I374" s="2">
        <f>IFERROR(IF(ISBLANK($A374),"",IF($A374="Ūdeņraža jonu koncentrācija",VLOOKUP(Dati!$A374,Normas!$A:$D,3,FALSE),VLOOKUP(Dati!$A374,Normas!$A:$D,3,FALSE)*0.3)),"")</f>
      </c>
    </row>
    <row r="375" spans="2:9" x14ac:dyDescent="0.2">
      <c r="B375">
        <f>IF(ISBLANK(A375),"",VLOOKUP(A375,Normas!A:D,4,FALSE))</f>
      </c>
      <c r="E375" s="2">
        <f>IF(ISBLANK(D375),"",INT(YEARFRAC(D375,'Vispārīga informācija'!$B$2)))</f>
      </c>
      <c r="F375" s="2">
        <f>IFERROR(IF(ISBLANK($A375),"",IF($A375="Ūdeņraža jonu koncentrācija",VLOOKUP(Dati!$A375,Normas!$A:$D,2,FALSE),VLOOKUP(Dati!$A375,Normas!$A:$D,2,FALSE)*0.6)),"")</f>
      </c>
      <c r="G375" s="2">
        <f>IFERROR(IF(ISBLANK($A375),"",IF($A375="Ūdeņraža jonu koncentrācija",VLOOKUP(Dati!$A375,Normas!$A:$D,3,FALSE),VLOOKUP(Dati!$A375,Normas!$A:$D,3,FALSE)*0.6)),"")</f>
      </c>
      <c r="H375" s="2">
        <f>IFERROR(IF(ISBLANK($A375),"",IF($A375="Ūdeņraža jonu koncentrācija",VLOOKUP(Dati!$A375,Normas!$A:$D,2,FALSE),VLOOKUP(Dati!$A375,Normas!$A:$D,2,FALSE)*0.3)),"")</f>
      </c>
      <c r="I375" s="2">
        <f>IFERROR(IF(ISBLANK($A375),"",IF($A375="Ūdeņraža jonu koncentrācija",VLOOKUP(Dati!$A375,Normas!$A:$D,3,FALSE),VLOOKUP(Dati!$A375,Normas!$A:$D,3,FALSE)*0.3)),"")</f>
      </c>
    </row>
    <row r="376" spans="2:9" x14ac:dyDescent="0.2">
      <c r="B376">
        <f>IF(ISBLANK(A376),"",VLOOKUP(A376,Normas!A:D,4,FALSE))</f>
      </c>
      <c r="E376" s="2">
        <f>IF(ISBLANK(D376),"",INT(YEARFRAC(D376,'Vispārīga informācija'!$B$2)))</f>
      </c>
      <c r="F376" s="2">
        <f>IFERROR(IF(ISBLANK($A376),"",IF($A376="Ūdeņraža jonu koncentrācija",VLOOKUP(Dati!$A376,Normas!$A:$D,2,FALSE),VLOOKUP(Dati!$A376,Normas!$A:$D,2,FALSE)*0.6)),"")</f>
      </c>
      <c r="G376" s="2">
        <f>IFERROR(IF(ISBLANK($A376),"",IF($A376="Ūdeņraža jonu koncentrācija",VLOOKUP(Dati!$A376,Normas!$A:$D,3,FALSE),VLOOKUP(Dati!$A376,Normas!$A:$D,3,FALSE)*0.6)),"")</f>
      </c>
      <c r="H376" s="2">
        <f>IFERROR(IF(ISBLANK($A376),"",IF($A376="Ūdeņraža jonu koncentrācija",VLOOKUP(Dati!$A376,Normas!$A:$D,2,FALSE),VLOOKUP(Dati!$A376,Normas!$A:$D,2,FALSE)*0.3)),"")</f>
      </c>
      <c r="I376" s="2">
        <f>IFERROR(IF(ISBLANK($A376),"",IF($A376="Ūdeņraža jonu koncentrācija",VLOOKUP(Dati!$A376,Normas!$A:$D,3,FALSE),VLOOKUP(Dati!$A376,Normas!$A:$D,3,FALSE)*0.3)),"")</f>
      </c>
    </row>
    <row r="377" spans="2:9" x14ac:dyDescent="0.2">
      <c r="B377">
        <f>IF(ISBLANK(A377),"",VLOOKUP(A377,Normas!A:D,4,FALSE))</f>
      </c>
      <c r="E377" s="2">
        <f>IF(ISBLANK(D377),"",INT(YEARFRAC(D377,'Vispārīga informācija'!$B$2)))</f>
      </c>
      <c r="F377" s="2">
        <f>IFERROR(IF(ISBLANK($A377),"",IF($A377="Ūdeņraža jonu koncentrācija",VLOOKUP(Dati!$A377,Normas!$A:$D,2,FALSE),VLOOKUP(Dati!$A377,Normas!$A:$D,2,FALSE)*0.6)),"")</f>
      </c>
      <c r="G377" s="2">
        <f>IFERROR(IF(ISBLANK($A377),"",IF($A377="Ūdeņraža jonu koncentrācija",VLOOKUP(Dati!$A377,Normas!$A:$D,3,FALSE),VLOOKUP(Dati!$A377,Normas!$A:$D,3,FALSE)*0.6)),"")</f>
      </c>
      <c r="H377" s="2">
        <f>IFERROR(IF(ISBLANK($A377),"",IF($A377="Ūdeņraža jonu koncentrācija",VLOOKUP(Dati!$A377,Normas!$A:$D,2,FALSE),VLOOKUP(Dati!$A377,Normas!$A:$D,2,FALSE)*0.3)),"")</f>
      </c>
      <c r="I377" s="2">
        <f>IFERROR(IF(ISBLANK($A377),"",IF($A377="Ūdeņraža jonu koncentrācija",VLOOKUP(Dati!$A377,Normas!$A:$D,3,FALSE),VLOOKUP(Dati!$A377,Normas!$A:$D,3,FALSE)*0.3)),"")</f>
      </c>
    </row>
    <row r="378" spans="2:9" x14ac:dyDescent="0.2">
      <c r="B378">
        <f>IF(ISBLANK(A378),"",VLOOKUP(A378,Normas!A:D,4,FALSE))</f>
      </c>
      <c r="E378" s="2">
        <f>IF(ISBLANK(D378),"",INT(YEARFRAC(D378,'Vispārīga informācija'!$B$2)))</f>
      </c>
      <c r="F378" s="2">
        <f>IFERROR(IF(ISBLANK($A378),"",IF($A378="Ūdeņraža jonu koncentrācija",VLOOKUP(Dati!$A378,Normas!$A:$D,2,FALSE),VLOOKUP(Dati!$A378,Normas!$A:$D,2,FALSE)*0.6)),"")</f>
      </c>
      <c r="G378" s="2">
        <f>IFERROR(IF(ISBLANK($A378),"",IF($A378="Ūdeņraža jonu koncentrācija",VLOOKUP(Dati!$A378,Normas!$A:$D,3,FALSE),VLOOKUP(Dati!$A378,Normas!$A:$D,3,FALSE)*0.6)),"")</f>
      </c>
      <c r="H378" s="2">
        <f>IFERROR(IF(ISBLANK($A378),"",IF($A378="Ūdeņraža jonu koncentrācija",VLOOKUP(Dati!$A378,Normas!$A:$D,2,FALSE),VLOOKUP(Dati!$A378,Normas!$A:$D,2,FALSE)*0.3)),"")</f>
      </c>
      <c r="I378" s="2">
        <f>IFERROR(IF(ISBLANK($A378),"",IF($A378="Ūdeņraža jonu koncentrācija",VLOOKUP(Dati!$A378,Normas!$A:$D,3,FALSE),VLOOKUP(Dati!$A378,Normas!$A:$D,3,FALSE)*0.3)),"")</f>
      </c>
    </row>
    <row r="379" spans="2:9" x14ac:dyDescent="0.2">
      <c r="B379">
        <f>IF(ISBLANK(A379),"",VLOOKUP(A379,Normas!A:D,4,FALSE))</f>
      </c>
      <c r="E379" s="2">
        <f>IF(ISBLANK(D379),"",INT(YEARFRAC(D379,'Vispārīga informācija'!$B$2)))</f>
      </c>
      <c r="F379" s="2">
        <f>IFERROR(IF(ISBLANK($A379),"",IF($A379="Ūdeņraža jonu koncentrācija",VLOOKUP(Dati!$A379,Normas!$A:$D,2,FALSE),VLOOKUP(Dati!$A379,Normas!$A:$D,2,FALSE)*0.6)),"")</f>
      </c>
      <c r="G379" s="2">
        <f>IFERROR(IF(ISBLANK($A379),"",IF($A379="Ūdeņraža jonu koncentrācija",VLOOKUP(Dati!$A379,Normas!$A:$D,3,FALSE),VLOOKUP(Dati!$A379,Normas!$A:$D,3,FALSE)*0.6)),"")</f>
      </c>
      <c r="H379" s="2">
        <f>IFERROR(IF(ISBLANK($A379),"",IF($A379="Ūdeņraža jonu koncentrācija",VLOOKUP(Dati!$A379,Normas!$A:$D,2,FALSE),VLOOKUP(Dati!$A379,Normas!$A:$D,2,FALSE)*0.3)),"")</f>
      </c>
      <c r="I379" s="2">
        <f>IFERROR(IF(ISBLANK($A379),"",IF($A379="Ūdeņraža jonu koncentrācija",VLOOKUP(Dati!$A379,Normas!$A:$D,3,FALSE),VLOOKUP(Dati!$A379,Normas!$A:$D,3,FALSE)*0.3)),"")</f>
      </c>
    </row>
    <row r="380" spans="2:9" x14ac:dyDescent="0.2">
      <c r="B380">
        <f>IF(ISBLANK(A380),"",VLOOKUP(A380,Normas!A:D,4,FALSE))</f>
      </c>
      <c r="E380" s="2">
        <f>IF(ISBLANK(D380),"",INT(YEARFRAC(D380,'Vispārīga informācija'!$B$2)))</f>
      </c>
      <c r="F380" s="2">
        <f>IFERROR(IF(ISBLANK($A380),"",IF($A380="Ūdeņraža jonu koncentrācija",VLOOKUP(Dati!$A380,Normas!$A:$D,2,FALSE),VLOOKUP(Dati!$A380,Normas!$A:$D,2,FALSE)*0.6)),"")</f>
      </c>
      <c r="G380" s="2">
        <f>IFERROR(IF(ISBLANK($A380),"",IF($A380="Ūdeņraža jonu koncentrācija",VLOOKUP(Dati!$A380,Normas!$A:$D,3,FALSE),VLOOKUP(Dati!$A380,Normas!$A:$D,3,FALSE)*0.6)),"")</f>
      </c>
      <c r="H380" s="2">
        <f>IFERROR(IF(ISBLANK($A380),"",IF($A380="Ūdeņraža jonu koncentrācija",VLOOKUP(Dati!$A380,Normas!$A:$D,2,FALSE),VLOOKUP(Dati!$A380,Normas!$A:$D,2,FALSE)*0.3)),"")</f>
      </c>
      <c r="I380" s="2">
        <f>IFERROR(IF(ISBLANK($A380),"",IF($A380="Ūdeņraža jonu koncentrācija",VLOOKUP(Dati!$A380,Normas!$A:$D,3,FALSE),VLOOKUP(Dati!$A380,Normas!$A:$D,3,FALSE)*0.3)),"")</f>
      </c>
    </row>
    <row r="381" spans="2:9" x14ac:dyDescent="0.2">
      <c r="B381">
        <f>IF(ISBLANK(A381),"",VLOOKUP(A381,Normas!A:D,4,FALSE))</f>
      </c>
      <c r="E381" s="2">
        <f>IF(ISBLANK(D381),"",INT(YEARFRAC(D381,'Vispārīga informācija'!$B$2)))</f>
      </c>
      <c r="F381" s="2">
        <f>IFERROR(IF(ISBLANK($A381),"",IF($A381="Ūdeņraža jonu koncentrācija",VLOOKUP(Dati!$A381,Normas!$A:$D,2,FALSE),VLOOKUP(Dati!$A381,Normas!$A:$D,2,FALSE)*0.6)),"")</f>
      </c>
      <c r="G381" s="2">
        <f>IFERROR(IF(ISBLANK($A381),"",IF($A381="Ūdeņraža jonu koncentrācija",VLOOKUP(Dati!$A381,Normas!$A:$D,3,FALSE),VLOOKUP(Dati!$A381,Normas!$A:$D,3,FALSE)*0.6)),"")</f>
      </c>
      <c r="H381" s="2">
        <f>IFERROR(IF(ISBLANK($A381),"",IF($A381="Ūdeņraža jonu koncentrācija",VLOOKUP(Dati!$A381,Normas!$A:$D,2,FALSE),VLOOKUP(Dati!$A381,Normas!$A:$D,2,FALSE)*0.3)),"")</f>
      </c>
      <c r="I381" s="2">
        <f>IFERROR(IF(ISBLANK($A381),"",IF($A381="Ūdeņraža jonu koncentrācija",VLOOKUP(Dati!$A381,Normas!$A:$D,3,FALSE),VLOOKUP(Dati!$A381,Normas!$A:$D,3,FALSE)*0.3)),"")</f>
      </c>
    </row>
    <row r="382" spans="2:9" x14ac:dyDescent="0.2">
      <c r="B382">
        <f>IF(ISBLANK(A382),"",VLOOKUP(A382,Normas!A:D,4,FALSE))</f>
      </c>
      <c r="E382" s="2">
        <f>IF(ISBLANK(D382),"",INT(YEARFRAC(D382,'Vispārīga informācija'!$B$2)))</f>
      </c>
      <c r="F382" s="2">
        <f>IFERROR(IF(ISBLANK($A382),"",IF($A382="Ūdeņraža jonu koncentrācija",VLOOKUP(Dati!$A382,Normas!$A:$D,2,FALSE),VLOOKUP(Dati!$A382,Normas!$A:$D,2,FALSE)*0.6)),"")</f>
      </c>
      <c r="G382" s="2">
        <f>IFERROR(IF(ISBLANK($A382),"",IF($A382="Ūdeņraža jonu koncentrācija",VLOOKUP(Dati!$A382,Normas!$A:$D,3,FALSE),VLOOKUP(Dati!$A382,Normas!$A:$D,3,FALSE)*0.6)),"")</f>
      </c>
      <c r="H382" s="2">
        <f>IFERROR(IF(ISBLANK($A382),"",IF($A382="Ūdeņraža jonu koncentrācija",VLOOKUP(Dati!$A382,Normas!$A:$D,2,FALSE),VLOOKUP(Dati!$A382,Normas!$A:$D,2,FALSE)*0.3)),"")</f>
      </c>
      <c r="I382" s="2">
        <f>IFERROR(IF(ISBLANK($A382),"",IF($A382="Ūdeņraža jonu koncentrācija",VLOOKUP(Dati!$A382,Normas!$A:$D,3,FALSE),VLOOKUP(Dati!$A382,Normas!$A:$D,3,FALSE)*0.3)),"")</f>
      </c>
    </row>
    <row r="383" spans="2:9" x14ac:dyDescent="0.2">
      <c r="B383">
        <f>IF(ISBLANK(A383),"",VLOOKUP(A383,Normas!A:D,4,FALSE))</f>
      </c>
      <c r="E383" s="2">
        <f>IF(ISBLANK(D383),"",INT(YEARFRAC(D383,'Vispārīga informācija'!$B$2)))</f>
      </c>
      <c r="F383" s="2">
        <f>IFERROR(IF(ISBLANK($A383),"",IF($A383="Ūdeņraža jonu koncentrācija",VLOOKUP(Dati!$A383,Normas!$A:$D,2,FALSE),VLOOKUP(Dati!$A383,Normas!$A:$D,2,FALSE)*0.6)),"")</f>
      </c>
      <c r="G383" s="2">
        <f>IFERROR(IF(ISBLANK($A383),"",IF($A383="Ūdeņraža jonu koncentrācija",VLOOKUP(Dati!$A383,Normas!$A:$D,3,FALSE),VLOOKUP(Dati!$A383,Normas!$A:$D,3,FALSE)*0.6)),"")</f>
      </c>
      <c r="H383" s="2">
        <f>IFERROR(IF(ISBLANK($A383),"",IF($A383="Ūdeņraža jonu koncentrācija",VLOOKUP(Dati!$A383,Normas!$A:$D,2,FALSE),VLOOKUP(Dati!$A383,Normas!$A:$D,2,FALSE)*0.3)),"")</f>
      </c>
      <c r="I383" s="2">
        <f>IFERROR(IF(ISBLANK($A383),"",IF($A383="Ūdeņraža jonu koncentrācija",VLOOKUP(Dati!$A383,Normas!$A:$D,3,FALSE),VLOOKUP(Dati!$A383,Normas!$A:$D,3,FALSE)*0.3)),"")</f>
      </c>
    </row>
    <row r="384" spans="2:9" x14ac:dyDescent="0.2">
      <c r="B384">
        <f>IF(ISBLANK(A384),"",VLOOKUP(A384,Normas!A:D,4,FALSE))</f>
      </c>
      <c r="E384" s="2">
        <f>IF(ISBLANK(D384),"",INT(YEARFRAC(D384,'Vispārīga informācija'!$B$2)))</f>
      </c>
      <c r="F384" s="2">
        <f>IFERROR(IF(ISBLANK($A384),"",IF($A384="Ūdeņraža jonu koncentrācija",VLOOKUP(Dati!$A384,Normas!$A:$D,2,FALSE),VLOOKUP(Dati!$A384,Normas!$A:$D,2,FALSE)*0.6)),"")</f>
      </c>
      <c r="G384" s="2">
        <f>IFERROR(IF(ISBLANK($A384),"",IF($A384="Ūdeņraža jonu koncentrācija",VLOOKUP(Dati!$A384,Normas!$A:$D,3,FALSE),VLOOKUP(Dati!$A384,Normas!$A:$D,3,FALSE)*0.6)),"")</f>
      </c>
      <c r="H384" s="2">
        <f>IFERROR(IF(ISBLANK($A384),"",IF($A384="Ūdeņraža jonu koncentrācija",VLOOKUP(Dati!$A384,Normas!$A:$D,2,FALSE),VLOOKUP(Dati!$A384,Normas!$A:$D,2,FALSE)*0.3)),"")</f>
      </c>
      <c r="I384" s="2">
        <f>IFERROR(IF(ISBLANK($A384),"",IF($A384="Ūdeņraža jonu koncentrācija",VLOOKUP(Dati!$A384,Normas!$A:$D,3,FALSE),VLOOKUP(Dati!$A384,Normas!$A:$D,3,FALSE)*0.3)),"")</f>
      </c>
    </row>
    <row r="385" spans="2:9" x14ac:dyDescent="0.2">
      <c r="B385">
        <f>IF(ISBLANK(A385),"",VLOOKUP(A385,Normas!A:D,4,FALSE))</f>
      </c>
      <c r="E385" s="2">
        <f>IF(ISBLANK(D385),"",INT(YEARFRAC(D385,'Vispārīga informācija'!$B$2)))</f>
      </c>
      <c r="F385" s="2">
        <f>IFERROR(IF(ISBLANK($A385),"",IF($A385="Ūdeņraža jonu koncentrācija",VLOOKUP(Dati!$A385,Normas!$A:$D,2,FALSE),VLOOKUP(Dati!$A385,Normas!$A:$D,2,FALSE)*0.6)),"")</f>
      </c>
      <c r="G385" s="2">
        <f>IFERROR(IF(ISBLANK($A385),"",IF($A385="Ūdeņraža jonu koncentrācija",VLOOKUP(Dati!$A385,Normas!$A:$D,3,FALSE),VLOOKUP(Dati!$A385,Normas!$A:$D,3,FALSE)*0.6)),"")</f>
      </c>
      <c r="H385" s="2">
        <f>IFERROR(IF(ISBLANK($A385),"",IF($A385="Ūdeņraža jonu koncentrācija",VLOOKUP(Dati!$A385,Normas!$A:$D,2,FALSE),VLOOKUP(Dati!$A385,Normas!$A:$D,2,FALSE)*0.3)),"")</f>
      </c>
      <c r="I385" s="2">
        <f>IFERROR(IF(ISBLANK($A385),"",IF($A385="Ūdeņraža jonu koncentrācija",VLOOKUP(Dati!$A385,Normas!$A:$D,3,FALSE),VLOOKUP(Dati!$A385,Normas!$A:$D,3,FALSE)*0.3)),"")</f>
      </c>
    </row>
    <row r="386" spans="2:9" x14ac:dyDescent="0.2">
      <c r="B386">
        <f>IF(ISBLANK(A386),"",VLOOKUP(A386,Normas!A:D,4,FALSE))</f>
      </c>
      <c r="E386" s="2">
        <f>IF(ISBLANK(D386),"",INT(YEARFRAC(D386,'Vispārīga informācija'!$B$2)))</f>
      </c>
      <c r="F386" s="2">
        <f>IFERROR(IF(ISBLANK($A386),"",IF($A386="Ūdeņraža jonu koncentrācija",VLOOKUP(Dati!$A386,Normas!$A:$D,2,FALSE),VLOOKUP(Dati!$A386,Normas!$A:$D,2,FALSE)*0.6)),"")</f>
      </c>
      <c r="G386" s="2">
        <f>IFERROR(IF(ISBLANK($A386),"",IF($A386="Ūdeņraža jonu koncentrācija",VLOOKUP(Dati!$A386,Normas!$A:$D,3,FALSE),VLOOKUP(Dati!$A386,Normas!$A:$D,3,FALSE)*0.6)),"")</f>
      </c>
      <c r="H386" s="2">
        <f>IFERROR(IF(ISBLANK($A386),"",IF($A386="Ūdeņraža jonu koncentrācija",VLOOKUP(Dati!$A386,Normas!$A:$D,2,FALSE),VLOOKUP(Dati!$A386,Normas!$A:$D,2,FALSE)*0.3)),"")</f>
      </c>
      <c r="I386" s="2">
        <f>IFERROR(IF(ISBLANK($A386),"",IF($A386="Ūdeņraža jonu koncentrācija",VLOOKUP(Dati!$A386,Normas!$A:$D,3,FALSE),VLOOKUP(Dati!$A386,Normas!$A:$D,3,FALSE)*0.3)),"")</f>
      </c>
    </row>
    <row r="387" spans="2:9" x14ac:dyDescent="0.2">
      <c r="B387">
        <f>IF(ISBLANK(A387),"",VLOOKUP(A387,Normas!A:D,4,FALSE))</f>
      </c>
      <c r="E387" s="2">
        <f>IF(ISBLANK(D387),"",INT(YEARFRAC(D387,'Vispārīga informācija'!$B$2)))</f>
      </c>
      <c r="F387" s="2">
        <f>IFERROR(IF(ISBLANK($A387),"",IF($A387="Ūdeņraža jonu koncentrācija",VLOOKUP(Dati!$A387,Normas!$A:$D,2,FALSE),VLOOKUP(Dati!$A387,Normas!$A:$D,2,FALSE)*0.6)),"")</f>
      </c>
      <c r="G387" s="2">
        <f>IFERROR(IF(ISBLANK($A387),"",IF($A387="Ūdeņraža jonu koncentrācija",VLOOKUP(Dati!$A387,Normas!$A:$D,3,FALSE),VLOOKUP(Dati!$A387,Normas!$A:$D,3,FALSE)*0.6)),"")</f>
      </c>
      <c r="H387" s="2">
        <f>IFERROR(IF(ISBLANK($A387),"",IF($A387="Ūdeņraža jonu koncentrācija",VLOOKUP(Dati!$A387,Normas!$A:$D,2,FALSE),VLOOKUP(Dati!$A387,Normas!$A:$D,2,FALSE)*0.3)),"")</f>
      </c>
      <c r="I387" s="2">
        <f>IFERROR(IF(ISBLANK($A387),"",IF($A387="Ūdeņraža jonu koncentrācija",VLOOKUP(Dati!$A387,Normas!$A:$D,3,FALSE),VLOOKUP(Dati!$A387,Normas!$A:$D,3,FALSE)*0.3)),"")</f>
      </c>
    </row>
    <row r="388" spans="2:9" x14ac:dyDescent="0.2">
      <c r="B388">
        <f>IF(ISBLANK(A388),"",VLOOKUP(A388,Normas!A:D,4,FALSE))</f>
      </c>
      <c r="E388" s="2">
        <f>IF(ISBLANK(D388),"",INT(YEARFRAC(D388,'Vispārīga informācija'!$B$2)))</f>
      </c>
      <c r="F388" s="2">
        <f>IFERROR(IF(ISBLANK($A388),"",IF($A388="Ūdeņraža jonu koncentrācija",VLOOKUP(Dati!$A388,Normas!$A:$D,2,FALSE),VLOOKUP(Dati!$A388,Normas!$A:$D,2,FALSE)*0.6)),"")</f>
      </c>
      <c r="G388" s="2">
        <f>IFERROR(IF(ISBLANK($A388),"",IF($A388="Ūdeņraža jonu koncentrācija",VLOOKUP(Dati!$A388,Normas!$A:$D,3,FALSE),VLOOKUP(Dati!$A388,Normas!$A:$D,3,FALSE)*0.6)),"")</f>
      </c>
      <c r="H388" s="2">
        <f>IFERROR(IF(ISBLANK($A388),"",IF($A388="Ūdeņraža jonu koncentrācija",VLOOKUP(Dati!$A388,Normas!$A:$D,2,FALSE),VLOOKUP(Dati!$A388,Normas!$A:$D,2,FALSE)*0.3)),"")</f>
      </c>
      <c r="I388" s="2">
        <f>IFERROR(IF(ISBLANK($A388),"",IF($A388="Ūdeņraža jonu koncentrācija",VLOOKUP(Dati!$A388,Normas!$A:$D,3,FALSE),VLOOKUP(Dati!$A388,Normas!$A:$D,3,FALSE)*0.3)),"")</f>
      </c>
    </row>
    <row r="389" spans="2:9" x14ac:dyDescent="0.2">
      <c r="B389">
        <f>IF(ISBLANK(A389),"",VLOOKUP(A389,Normas!A:D,4,FALSE))</f>
      </c>
      <c r="E389" s="2">
        <f>IF(ISBLANK(D389),"",INT(YEARFRAC(D389,'Vispārīga informācija'!$B$2)))</f>
      </c>
      <c r="F389" s="2">
        <f>IFERROR(IF(ISBLANK($A389),"",IF($A389="Ūdeņraža jonu koncentrācija",VLOOKUP(Dati!$A389,Normas!$A:$D,2,FALSE),VLOOKUP(Dati!$A389,Normas!$A:$D,2,FALSE)*0.6)),"")</f>
      </c>
      <c r="G389" s="2">
        <f>IFERROR(IF(ISBLANK($A389),"",IF($A389="Ūdeņraža jonu koncentrācija",VLOOKUP(Dati!$A389,Normas!$A:$D,3,FALSE),VLOOKUP(Dati!$A389,Normas!$A:$D,3,FALSE)*0.6)),"")</f>
      </c>
      <c r="H389" s="2">
        <f>IFERROR(IF(ISBLANK($A389),"",IF($A389="Ūdeņraža jonu koncentrācija",VLOOKUP(Dati!$A389,Normas!$A:$D,2,FALSE),VLOOKUP(Dati!$A389,Normas!$A:$D,2,FALSE)*0.3)),"")</f>
      </c>
      <c r="I389" s="2">
        <f>IFERROR(IF(ISBLANK($A389),"",IF($A389="Ūdeņraža jonu koncentrācija",VLOOKUP(Dati!$A389,Normas!$A:$D,3,FALSE),VLOOKUP(Dati!$A389,Normas!$A:$D,3,FALSE)*0.3)),"")</f>
      </c>
    </row>
    <row r="390" spans="2:9" x14ac:dyDescent="0.2">
      <c r="B390">
        <f>IF(ISBLANK(A390),"",VLOOKUP(A390,Normas!A:D,4,FALSE))</f>
      </c>
      <c r="E390" s="2">
        <f>IF(ISBLANK(D390),"",INT(YEARFRAC(D390,'Vispārīga informācija'!$B$2)))</f>
      </c>
      <c r="F390" s="2">
        <f>IFERROR(IF(ISBLANK($A390),"",IF($A390="Ūdeņraža jonu koncentrācija",VLOOKUP(Dati!$A390,Normas!$A:$D,2,FALSE),VLOOKUP(Dati!$A390,Normas!$A:$D,2,FALSE)*0.6)),"")</f>
      </c>
      <c r="G390" s="2">
        <f>IFERROR(IF(ISBLANK($A390),"",IF($A390="Ūdeņraža jonu koncentrācija",VLOOKUP(Dati!$A390,Normas!$A:$D,3,FALSE),VLOOKUP(Dati!$A390,Normas!$A:$D,3,FALSE)*0.6)),"")</f>
      </c>
      <c r="H390" s="2">
        <f>IFERROR(IF(ISBLANK($A390),"",IF($A390="Ūdeņraža jonu koncentrācija",VLOOKUP(Dati!$A390,Normas!$A:$D,2,FALSE),VLOOKUP(Dati!$A390,Normas!$A:$D,2,FALSE)*0.3)),"")</f>
      </c>
      <c r="I390" s="2">
        <f>IFERROR(IF(ISBLANK($A390),"",IF($A390="Ūdeņraža jonu koncentrācija",VLOOKUP(Dati!$A390,Normas!$A:$D,3,FALSE),VLOOKUP(Dati!$A390,Normas!$A:$D,3,FALSE)*0.3)),"")</f>
      </c>
    </row>
    <row r="391" spans="2:9" x14ac:dyDescent="0.2">
      <c r="B391">
        <f>IF(ISBLANK(A391),"",VLOOKUP(A391,Normas!A:D,4,FALSE))</f>
      </c>
      <c r="E391" s="2">
        <f>IF(ISBLANK(D391),"",INT(YEARFRAC(D391,'Vispārīga informācija'!$B$2)))</f>
      </c>
      <c r="F391" s="2">
        <f>IFERROR(IF(ISBLANK($A391),"",IF($A391="Ūdeņraža jonu koncentrācija",VLOOKUP(Dati!$A391,Normas!$A:$D,2,FALSE),VLOOKUP(Dati!$A391,Normas!$A:$D,2,FALSE)*0.6)),"")</f>
      </c>
      <c r="G391" s="2">
        <f>IFERROR(IF(ISBLANK($A391),"",IF($A391="Ūdeņraža jonu koncentrācija",VLOOKUP(Dati!$A391,Normas!$A:$D,3,FALSE),VLOOKUP(Dati!$A391,Normas!$A:$D,3,FALSE)*0.6)),"")</f>
      </c>
      <c r="H391" s="2">
        <f>IFERROR(IF(ISBLANK($A391),"",IF($A391="Ūdeņraža jonu koncentrācija",VLOOKUP(Dati!$A391,Normas!$A:$D,2,FALSE),VLOOKUP(Dati!$A391,Normas!$A:$D,2,FALSE)*0.3)),"")</f>
      </c>
      <c r="I391" s="2">
        <f>IFERROR(IF(ISBLANK($A391),"",IF($A391="Ūdeņraža jonu koncentrācija",VLOOKUP(Dati!$A391,Normas!$A:$D,3,FALSE),VLOOKUP(Dati!$A391,Normas!$A:$D,3,FALSE)*0.3)),"")</f>
      </c>
    </row>
    <row r="392" spans="2:9" x14ac:dyDescent="0.2">
      <c r="B392">
        <f>IF(ISBLANK(A392),"",VLOOKUP(A392,Normas!A:D,4,FALSE))</f>
      </c>
      <c r="E392" s="2">
        <f>IF(ISBLANK(D392),"",INT(YEARFRAC(D392,'Vispārīga informācija'!$B$2)))</f>
      </c>
      <c r="F392" s="2">
        <f>IFERROR(IF(ISBLANK($A392),"",IF($A392="Ūdeņraža jonu koncentrācija",VLOOKUP(Dati!$A392,Normas!$A:$D,2,FALSE),VLOOKUP(Dati!$A392,Normas!$A:$D,2,FALSE)*0.6)),"")</f>
      </c>
      <c r="G392" s="2">
        <f>IFERROR(IF(ISBLANK($A392),"",IF($A392="Ūdeņraža jonu koncentrācija",VLOOKUP(Dati!$A392,Normas!$A:$D,3,FALSE),VLOOKUP(Dati!$A392,Normas!$A:$D,3,FALSE)*0.6)),"")</f>
      </c>
      <c r="H392" s="2">
        <f>IFERROR(IF(ISBLANK($A392),"",IF($A392="Ūdeņraža jonu koncentrācija",VLOOKUP(Dati!$A392,Normas!$A:$D,2,FALSE),VLOOKUP(Dati!$A392,Normas!$A:$D,2,FALSE)*0.3)),"")</f>
      </c>
      <c r="I392" s="2">
        <f>IFERROR(IF(ISBLANK($A392),"",IF($A392="Ūdeņraža jonu koncentrācija",VLOOKUP(Dati!$A392,Normas!$A:$D,3,FALSE),VLOOKUP(Dati!$A392,Normas!$A:$D,3,FALSE)*0.3)),"")</f>
      </c>
    </row>
    <row r="393" spans="2:9" x14ac:dyDescent="0.2">
      <c r="B393">
        <f>IF(ISBLANK(A393),"",VLOOKUP(A393,Normas!A:D,4,FALSE))</f>
      </c>
      <c r="E393" s="2">
        <f>IF(ISBLANK(D393),"",INT(YEARFRAC(D393,'Vispārīga informācija'!$B$2)))</f>
      </c>
      <c r="F393" s="2">
        <f>IFERROR(IF(ISBLANK($A393),"",IF($A393="Ūdeņraža jonu koncentrācija",VLOOKUP(Dati!$A393,Normas!$A:$D,2,FALSE),VLOOKUP(Dati!$A393,Normas!$A:$D,2,FALSE)*0.6)),"")</f>
      </c>
      <c r="G393" s="2">
        <f>IFERROR(IF(ISBLANK($A393),"",IF($A393="Ūdeņraža jonu koncentrācija",VLOOKUP(Dati!$A393,Normas!$A:$D,3,FALSE),VLOOKUP(Dati!$A393,Normas!$A:$D,3,FALSE)*0.6)),"")</f>
      </c>
      <c r="H393" s="2">
        <f>IFERROR(IF(ISBLANK($A393),"",IF($A393="Ūdeņraža jonu koncentrācija",VLOOKUP(Dati!$A393,Normas!$A:$D,2,FALSE),VLOOKUP(Dati!$A393,Normas!$A:$D,2,FALSE)*0.3)),"")</f>
      </c>
      <c r="I393" s="2">
        <f>IFERROR(IF(ISBLANK($A393),"",IF($A393="Ūdeņraža jonu koncentrācija",VLOOKUP(Dati!$A393,Normas!$A:$D,3,FALSE),VLOOKUP(Dati!$A393,Normas!$A:$D,3,FALSE)*0.3)),"")</f>
      </c>
    </row>
    <row r="394" spans="2:9" x14ac:dyDescent="0.2">
      <c r="B394">
        <f>IF(ISBLANK(A394),"",VLOOKUP(A394,Normas!A:D,4,FALSE))</f>
      </c>
      <c r="E394" s="2">
        <f>IF(ISBLANK(D394),"",INT(YEARFRAC(D394,'Vispārīga informācija'!$B$2)))</f>
      </c>
      <c r="F394" s="2">
        <f>IFERROR(IF(ISBLANK($A394),"",IF($A394="Ūdeņraža jonu koncentrācija",VLOOKUP(Dati!$A394,Normas!$A:$D,2,FALSE),VLOOKUP(Dati!$A394,Normas!$A:$D,2,FALSE)*0.6)),"")</f>
      </c>
      <c r="G394" s="2">
        <f>IFERROR(IF(ISBLANK($A394),"",IF($A394="Ūdeņraža jonu koncentrācija",VLOOKUP(Dati!$A394,Normas!$A:$D,3,FALSE),VLOOKUP(Dati!$A394,Normas!$A:$D,3,FALSE)*0.6)),"")</f>
      </c>
      <c r="H394" s="2">
        <f>IFERROR(IF(ISBLANK($A394),"",IF($A394="Ūdeņraža jonu koncentrācija",VLOOKUP(Dati!$A394,Normas!$A:$D,2,FALSE),VLOOKUP(Dati!$A394,Normas!$A:$D,2,FALSE)*0.3)),"")</f>
      </c>
      <c r="I394" s="2">
        <f>IFERROR(IF(ISBLANK($A394),"",IF($A394="Ūdeņraža jonu koncentrācija",VLOOKUP(Dati!$A394,Normas!$A:$D,3,FALSE),VLOOKUP(Dati!$A394,Normas!$A:$D,3,FALSE)*0.3)),"")</f>
      </c>
    </row>
    <row r="395" spans="2:9" x14ac:dyDescent="0.2">
      <c r="B395">
        <f>IF(ISBLANK(A395),"",VLOOKUP(A395,Normas!A:D,4,FALSE))</f>
      </c>
      <c r="E395" s="2">
        <f>IF(ISBLANK(D395),"",INT(YEARFRAC(D395,'Vispārīga informācija'!$B$2)))</f>
      </c>
      <c r="F395" s="2">
        <f>IFERROR(IF(ISBLANK($A395),"",IF($A395="Ūdeņraža jonu koncentrācija",VLOOKUP(Dati!$A395,Normas!$A:$D,2,FALSE),VLOOKUP(Dati!$A395,Normas!$A:$D,2,FALSE)*0.6)),"")</f>
      </c>
      <c r="G395" s="2">
        <f>IFERROR(IF(ISBLANK($A395),"",IF($A395="Ūdeņraža jonu koncentrācija",VLOOKUP(Dati!$A395,Normas!$A:$D,3,FALSE),VLOOKUP(Dati!$A395,Normas!$A:$D,3,FALSE)*0.6)),"")</f>
      </c>
      <c r="H395" s="2">
        <f>IFERROR(IF(ISBLANK($A395),"",IF($A395="Ūdeņraža jonu koncentrācija",VLOOKUP(Dati!$A395,Normas!$A:$D,2,FALSE),VLOOKUP(Dati!$A395,Normas!$A:$D,2,FALSE)*0.3)),"")</f>
      </c>
      <c r="I395" s="2">
        <f>IFERROR(IF(ISBLANK($A395),"",IF($A395="Ūdeņraža jonu koncentrācija",VLOOKUP(Dati!$A395,Normas!$A:$D,3,FALSE),VLOOKUP(Dati!$A395,Normas!$A:$D,3,FALSE)*0.3)),"")</f>
      </c>
    </row>
    <row r="396" spans="2:9" x14ac:dyDescent="0.2">
      <c r="B396">
        <f>IF(ISBLANK(A396),"",VLOOKUP(A396,Normas!A:D,4,FALSE))</f>
      </c>
      <c r="E396" s="2">
        <f>IF(ISBLANK(D396),"",INT(YEARFRAC(D396,'Vispārīga informācija'!$B$2)))</f>
      </c>
      <c r="F396" s="2">
        <f>IFERROR(IF(ISBLANK($A396),"",IF($A396="Ūdeņraža jonu koncentrācija",VLOOKUP(Dati!$A396,Normas!$A:$D,2,FALSE),VLOOKUP(Dati!$A396,Normas!$A:$D,2,FALSE)*0.6)),"")</f>
      </c>
      <c r="G396" s="2">
        <f>IFERROR(IF(ISBLANK($A396),"",IF($A396="Ūdeņraža jonu koncentrācija",VLOOKUP(Dati!$A396,Normas!$A:$D,3,FALSE),VLOOKUP(Dati!$A396,Normas!$A:$D,3,FALSE)*0.6)),"")</f>
      </c>
      <c r="H396" s="2">
        <f>IFERROR(IF(ISBLANK($A396),"",IF($A396="Ūdeņraža jonu koncentrācija",VLOOKUP(Dati!$A396,Normas!$A:$D,2,FALSE),VLOOKUP(Dati!$A396,Normas!$A:$D,2,FALSE)*0.3)),"")</f>
      </c>
      <c r="I396" s="2">
        <f>IFERROR(IF(ISBLANK($A396),"",IF($A396="Ūdeņraža jonu koncentrācija",VLOOKUP(Dati!$A396,Normas!$A:$D,3,FALSE),VLOOKUP(Dati!$A396,Normas!$A:$D,3,FALSE)*0.3)),"")</f>
      </c>
    </row>
    <row r="397" spans="2:9" x14ac:dyDescent="0.2">
      <c r="B397">
        <f>IF(ISBLANK(A397),"",VLOOKUP(A397,Normas!A:D,4,FALSE))</f>
      </c>
      <c r="E397" s="2">
        <f>IF(ISBLANK(D397),"",INT(YEARFRAC(D397,'Vispārīga informācija'!$B$2)))</f>
      </c>
      <c r="F397" s="2">
        <f>IFERROR(IF(ISBLANK($A397),"",IF($A397="Ūdeņraža jonu koncentrācija",VLOOKUP(Dati!$A397,Normas!$A:$D,2,FALSE),VLOOKUP(Dati!$A397,Normas!$A:$D,2,FALSE)*0.6)),"")</f>
      </c>
      <c r="G397" s="2">
        <f>IFERROR(IF(ISBLANK($A397),"",IF($A397="Ūdeņraža jonu koncentrācija",VLOOKUP(Dati!$A397,Normas!$A:$D,3,FALSE),VLOOKUP(Dati!$A397,Normas!$A:$D,3,FALSE)*0.6)),"")</f>
      </c>
      <c r="H397" s="2">
        <f>IFERROR(IF(ISBLANK($A397),"",IF($A397="Ūdeņraža jonu koncentrācija",VLOOKUP(Dati!$A397,Normas!$A:$D,2,FALSE),VLOOKUP(Dati!$A397,Normas!$A:$D,2,FALSE)*0.3)),"")</f>
      </c>
      <c r="I397" s="2">
        <f>IFERROR(IF(ISBLANK($A397),"",IF($A397="Ūdeņraža jonu koncentrācija",VLOOKUP(Dati!$A397,Normas!$A:$D,3,FALSE),VLOOKUP(Dati!$A397,Normas!$A:$D,3,FALSE)*0.3)),"")</f>
      </c>
    </row>
    <row r="398" spans="2:9" x14ac:dyDescent="0.2">
      <c r="B398">
        <f>IF(ISBLANK(A398),"",VLOOKUP(A398,Normas!A:D,4,FALSE))</f>
      </c>
      <c r="E398" s="2">
        <f>IF(ISBLANK(D398),"",INT(YEARFRAC(D398,'Vispārīga informācija'!$B$2)))</f>
      </c>
      <c r="F398" s="2">
        <f>IFERROR(IF(ISBLANK($A398),"",IF($A398="Ūdeņraža jonu koncentrācija",VLOOKUP(Dati!$A398,Normas!$A:$D,2,FALSE),VLOOKUP(Dati!$A398,Normas!$A:$D,2,FALSE)*0.6)),"")</f>
      </c>
      <c r="G398" s="2">
        <f>IFERROR(IF(ISBLANK($A398),"",IF($A398="Ūdeņraža jonu koncentrācija",VLOOKUP(Dati!$A398,Normas!$A:$D,3,FALSE),VLOOKUP(Dati!$A398,Normas!$A:$D,3,FALSE)*0.6)),"")</f>
      </c>
      <c r="H398" s="2">
        <f>IFERROR(IF(ISBLANK($A398),"",IF($A398="Ūdeņraža jonu koncentrācija",VLOOKUP(Dati!$A398,Normas!$A:$D,2,FALSE),VLOOKUP(Dati!$A398,Normas!$A:$D,2,FALSE)*0.3)),"")</f>
      </c>
      <c r="I398" s="2">
        <f>IFERROR(IF(ISBLANK($A398),"",IF($A398="Ūdeņraža jonu koncentrācija",VLOOKUP(Dati!$A398,Normas!$A:$D,3,FALSE),VLOOKUP(Dati!$A398,Normas!$A:$D,3,FALSE)*0.3)),"")</f>
      </c>
    </row>
    <row r="399" spans="2:9" x14ac:dyDescent="0.2">
      <c r="B399">
        <f>IF(ISBLANK(A399),"",VLOOKUP(A399,Normas!A:D,4,FALSE))</f>
      </c>
      <c r="E399" s="2">
        <f>IF(ISBLANK(D399),"",INT(YEARFRAC(D399,'Vispārīga informācija'!$B$2)))</f>
      </c>
      <c r="F399" s="2">
        <f>IFERROR(IF(ISBLANK($A399),"",IF($A399="Ūdeņraža jonu koncentrācija",VLOOKUP(Dati!$A399,Normas!$A:$D,2,FALSE),VLOOKUP(Dati!$A399,Normas!$A:$D,2,FALSE)*0.6)),"")</f>
      </c>
      <c r="G399" s="2">
        <f>IFERROR(IF(ISBLANK($A399),"",IF($A399="Ūdeņraža jonu koncentrācija",VLOOKUP(Dati!$A399,Normas!$A:$D,3,FALSE),VLOOKUP(Dati!$A399,Normas!$A:$D,3,FALSE)*0.6)),"")</f>
      </c>
      <c r="H399" s="2">
        <f>IFERROR(IF(ISBLANK($A399),"",IF($A399="Ūdeņraža jonu koncentrācija",VLOOKUP(Dati!$A399,Normas!$A:$D,2,FALSE),VLOOKUP(Dati!$A399,Normas!$A:$D,2,FALSE)*0.3)),"")</f>
      </c>
      <c r="I399" s="2">
        <f>IFERROR(IF(ISBLANK($A399),"",IF($A399="Ūdeņraža jonu koncentrācija",VLOOKUP(Dati!$A399,Normas!$A:$D,3,FALSE),VLOOKUP(Dati!$A399,Normas!$A:$D,3,FALSE)*0.3)),"")</f>
      </c>
    </row>
    <row r="400" spans="2:9" x14ac:dyDescent="0.2">
      <c r="B400">
        <f>IF(ISBLANK(A400),"",VLOOKUP(A400,Normas!A:D,4,FALSE))</f>
      </c>
      <c r="E400" s="2">
        <f>IF(ISBLANK(D400),"",INT(YEARFRAC(D400,'Vispārīga informācija'!$B$2)))</f>
      </c>
      <c r="F400" s="2">
        <f>IFERROR(IF(ISBLANK($A400),"",IF($A400="Ūdeņraža jonu koncentrācija",VLOOKUP(Dati!$A400,Normas!$A:$D,2,FALSE),VLOOKUP(Dati!$A400,Normas!$A:$D,2,FALSE)*0.6)),"")</f>
      </c>
      <c r="G400" s="2">
        <f>IFERROR(IF(ISBLANK($A400),"",IF($A400="Ūdeņraža jonu koncentrācija",VLOOKUP(Dati!$A400,Normas!$A:$D,3,FALSE),VLOOKUP(Dati!$A400,Normas!$A:$D,3,FALSE)*0.6)),"")</f>
      </c>
      <c r="H400" s="2">
        <f>IFERROR(IF(ISBLANK($A400),"",IF($A400="Ūdeņraža jonu koncentrācija",VLOOKUP(Dati!$A400,Normas!$A:$D,2,FALSE),VLOOKUP(Dati!$A400,Normas!$A:$D,2,FALSE)*0.3)),"")</f>
      </c>
      <c r="I400" s="2">
        <f>IFERROR(IF(ISBLANK($A400),"",IF($A400="Ūdeņraža jonu koncentrācija",VLOOKUP(Dati!$A400,Normas!$A:$D,3,FALSE),VLOOKUP(Dati!$A400,Normas!$A:$D,3,FALSE)*0.3)),"")</f>
      </c>
    </row>
    <row r="401" spans="2:9" x14ac:dyDescent="0.2">
      <c r="B401">
        <f>IF(ISBLANK(A401),"",VLOOKUP(A401,Normas!A:D,4,FALSE))</f>
      </c>
      <c r="E401" s="2">
        <f>IF(ISBLANK(D401),"",INT(YEARFRAC(D401,'Vispārīga informācija'!$B$2)))</f>
      </c>
      <c r="F401" s="2">
        <f>IFERROR(IF(ISBLANK($A401),"",IF($A401="Ūdeņraža jonu koncentrācija",VLOOKUP(Dati!$A401,Normas!$A:$D,2,FALSE),VLOOKUP(Dati!$A401,Normas!$A:$D,2,FALSE)*0.6)),"")</f>
      </c>
      <c r="G401" s="2">
        <f>IFERROR(IF(ISBLANK($A401),"",IF($A401="Ūdeņraža jonu koncentrācija",VLOOKUP(Dati!$A401,Normas!$A:$D,3,FALSE),VLOOKUP(Dati!$A401,Normas!$A:$D,3,FALSE)*0.6)),"")</f>
      </c>
      <c r="H401" s="2">
        <f>IFERROR(IF(ISBLANK($A401),"",IF($A401="Ūdeņraža jonu koncentrācija",VLOOKUP(Dati!$A401,Normas!$A:$D,2,FALSE),VLOOKUP(Dati!$A401,Normas!$A:$D,2,FALSE)*0.3)),"")</f>
      </c>
      <c r="I401" s="2">
        <f>IFERROR(IF(ISBLANK($A401),"",IF($A401="Ūdeņraža jonu koncentrācija",VLOOKUP(Dati!$A401,Normas!$A:$D,3,FALSE),VLOOKUP(Dati!$A401,Normas!$A:$D,3,FALSE)*0.3)),"")</f>
      </c>
    </row>
    <row r="402" spans="2:9" x14ac:dyDescent="0.2">
      <c r="B402">
        <f>IF(ISBLANK(A402),"",VLOOKUP(A402,Normas!A:D,4,FALSE))</f>
      </c>
      <c r="E402" s="2">
        <f>IF(ISBLANK(D402),"",INT(YEARFRAC(D402,'Vispārīga informācija'!$B$2)))</f>
      </c>
      <c r="F402" s="2">
        <f>IFERROR(IF(ISBLANK($A402),"",IF($A402="Ūdeņraža jonu koncentrācija",VLOOKUP(Dati!$A402,Normas!$A:$D,2,FALSE),VLOOKUP(Dati!$A402,Normas!$A:$D,2,FALSE)*0.6)),"")</f>
      </c>
      <c r="G402" s="2">
        <f>IFERROR(IF(ISBLANK($A402),"",IF($A402="Ūdeņraža jonu koncentrācija",VLOOKUP(Dati!$A402,Normas!$A:$D,3,FALSE),VLOOKUP(Dati!$A402,Normas!$A:$D,3,FALSE)*0.6)),"")</f>
      </c>
      <c r="H402" s="2">
        <f>IFERROR(IF(ISBLANK($A402),"",IF($A402="Ūdeņraža jonu koncentrācija",VLOOKUP(Dati!$A402,Normas!$A:$D,2,FALSE),VLOOKUP(Dati!$A402,Normas!$A:$D,2,FALSE)*0.3)),"")</f>
      </c>
      <c r="I402" s="2">
        <f>IFERROR(IF(ISBLANK($A402),"",IF($A402="Ūdeņraža jonu koncentrācija",VLOOKUP(Dati!$A402,Normas!$A:$D,3,FALSE),VLOOKUP(Dati!$A402,Normas!$A:$D,3,FALSE)*0.3)),"")</f>
      </c>
    </row>
    <row r="403" spans="2:9" x14ac:dyDescent="0.2">
      <c r="B403">
        <f>IF(ISBLANK(A403),"",VLOOKUP(A403,Normas!A:D,4,FALSE))</f>
      </c>
      <c r="E403" s="2">
        <f>IF(ISBLANK(D403),"",INT(YEARFRAC(D403,'Vispārīga informācija'!$B$2)))</f>
      </c>
      <c r="F403" s="2">
        <f>IFERROR(IF(ISBLANK($A403),"",IF($A403="Ūdeņraža jonu koncentrācija",VLOOKUP(Dati!$A403,Normas!$A:$D,2,FALSE),VLOOKUP(Dati!$A403,Normas!$A:$D,2,FALSE)*0.6)),"")</f>
      </c>
      <c r="G403" s="2">
        <f>IFERROR(IF(ISBLANK($A403),"",IF($A403="Ūdeņraža jonu koncentrācija",VLOOKUP(Dati!$A403,Normas!$A:$D,3,FALSE),VLOOKUP(Dati!$A403,Normas!$A:$D,3,FALSE)*0.6)),"")</f>
      </c>
      <c r="H403" s="2">
        <f>IFERROR(IF(ISBLANK($A403),"",IF($A403="Ūdeņraža jonu koncentrācija",VLOOKUP(Dati!$A403,Normas!$A:$D,2,FALSE),VLOOKUP(Dati!$A403,Normas!$A:$D,2,FALSE)*0.3)),"")</f>
      </c>
      <c r="I403" s="2">
        <f>IFERROR(IF(ISBLANK($A403),"",IF($A403="Ūdeņraža jonu koncentrācija",VLOOKUP(Dati!$A403,Normas!$A:$D,3,FALSE),VLOOKUP(Dati!$A403,Normas!$A:$D,3,FALSE)*0.3)),"")</f>
      </c>
    </row>
    <row r="404" spans="2:9" x14ac:dyDescent="0.2">
      <c r="B404">
        <f>IF(ISBLANK(A404),"",VLOOKUP(A404,Normas!A:D,4,FALSE))</f>
      </c>
      <c r="E404" s="2">
        <f>IF(ISBLANK(D404),"",INT(YEARFRAC(D404,'Vispārīga informācija'!$B$2)))</f>
      </c>
      <c r="F404" s="2">
        <f>IFERROR(IF(ISBLANK($A404),"",IF($A404="Ūdeņraža jonu koncentrācija",VLOOKUP(Dati!$A404,Normas!$A:$D,2,FALSE),VLOOKUP(Dati!$A404,Normas!$A:$D,2,FALSE)*0.6)),"")</f>
      </c>
      <c r="G404" s="2">
        <f>IFERROR(IF(ISBLANK($A404),"",IF($A404="Ūdeņraža jonu koncentrācija",VLOOKUP(Dati!$A404,Normas!$A:$D,3,FALSE),VLOOKUP(Dati!$A404,Normas!$A:$D,3,FALSE)*0.6)),"")</f>
      </c>
      <c r="H404" s="2">
        <f>IFERROR(IF(ISBLANK($A404),"",IF($A404="Ūdeņraža jonu koncentrācija",VLOOKUP(Dati!$A404,Normas!$A:$D,2,FALSE),VLOOKUP(Dati!$A404,Normas!$A:$D,2,FALSE)*0.3)),"")</f>
      </c>
      <c r="I404" s="2">
        <f>IFERROR(IF(ISBLANK($A404),"",IF($A404="Ūdeņraža jonu koncentrācija",VLOOKUP(Dati!$A404,Normas!$A:$D,3,FALSE),VLOOKUP(Dati!$A404,Normas!$A:$D,3,FALSE)*0.3)),"")</f>
      </c>
    </row>
    <row r="405" spans="2:9" x14ac:dyDescent="0.2">
      <c r="B405">
        <f>IF(ISBLANK(A405),"",VLOOKUP(A405,Normas!A:D,4,FALSE))</f>
      </c>
      <c r="E405" s="2">
        <f>IF(ISBLANK(D405),"",INT(YEARFRAC(D405,'Vispārīga informācija'!$B$2)))</f>
      </c>
      <c r="F405" s="2">
        <f>IFERROR(IF(ISBLANK($A405),"",IF($A405="Ūdeņraža jonu koncentrācija",VLOOKUP(Dati!$A405,Normas!$A:$D,2,FALSE),VLOOKUP(Dati!$A405,Normas!$A:$D,2,FALSE)*0.6)),"")</f>
      </c>
      <c r="G405" s="2">
        <f>IFERROR(IF(ISBLANK($A405),"",IF($A405="Ūdeņraža jonu koncentrācija",VLOOKUP(Dati!$A405,Normas!$A:$D,3,FALSE),VLOOKUP(Dati!$A405,Normas!$A:$D,3,FALSE)*0.6)),"")</f>
      </c>
      <c r="H405" s="2">
        <f>IFERROR(IF(ISBLANK($A405),"",IF($A405="Ūdeņraža jonu koncentrācija",VLOOKUP(Dati!$A405,Normas!$A:$D,2,FALSE),VLOOKUP(Dati!$A405,Normas!$A:$D,2,FALSE)*0.3)),"")</f>
      </c>
      <c r="I405" s="2">
        <f>IFERROR(IF(ISBLANK($A405),"",IF($A405="Ūdeņraža jonu koncentrācija",VLOOKUP(Dati!$A405,Normas!$A:$D,3,FALSE),VLOOKUP(Dati!$A405,Normas!$A:$D,3,FALSE)*0.3)),"")</f>
      </c>
    </row>
    <row r="406" spans="2:9" x14ac:dyDescent="0.2">
      <c r="B406">
        <f>IF(ISBLANK(A406),"",VLOOKUP(A406,Normas!A:D,4,FALSE))</f>
      </c>
      <c r="E406" s="2">
        <f>IF(ISBLANK(D406),"",INT(YEARFRAC(D406,'Vispārīga informācija'!$B$2)))</f>
      </c>
      <c r="F406" s="2">
        <f>IFERROR(IF(ISBLANK($A406),"",IF($A406="Ūdeņraža jonu koncentrācija",VLOOKUP(Dati!$A406,Normas!$A:$D,2,FALSE),VLOOKUP(Dati!$A406,Normas!$A:$D,2,FALSE)*0.6)),"")</f>
      </c>
      <c r="G406" s="2">
        <f>IFERROR(IF(ISBLANK($A406),"",IF($A406="Ūdeņraža jonu koncentrācija",VLOOKUP(Dati!$A406,Normas!$A:$D,3,FALSE),VLOOKUP(Dati!$A406,Normas!$A:$D,3,FALSE)*0.6)),"")</f>
      </c>
      <c r="H406" s="2">
        <f>IFERROR(IF(ISBLANK($A406),"",IF($A406="Ūdeņraža jonu koncentrācija",VLOOKUP(Dati!$A406,Normas!$A:$D,2,FALSE),VLOOKUP(Dati!$A406,Normas!$A:$D,2,FALSE)*0.3)),"")</f>
      </c>
      <c r="I406" s="2">
        <f>IFERROR(IF(ISBLANK($A406),"",IF($A406="Ūdeņraža jonu koncentrācija",VLOOKUP(Dati!$A406,Normas!$A:$D,3,FALSE),VLOOKUP(Dati!$A406,Normas!$A:$D,3,FALSE)*0.3)),"")</f>
      </c>
    </row>
    <row r="407" spans="2:9" x14ac:dyDescent="0.2">
      <c r="B407">
        <f>IF(ISBLANK(A407),"",VLOOKUP(A407,Normas!A:D,4,FALSE))</f>
      </c>
      <c r="E407" s="2">
        <f>IF(ISBLANK(D407),"",INT(YEARFRAC(D407,'Vispārīga informācija'!$B$2)))</f>
      </c>
      <c r="F407" s="2">
        <f>IFERROR(IF(ISBLANK($A407),"",IF($A407="Ūdeņraža jonu koncentrācija",VLOOKUP(Dati!$A407,Normas!$A:$D,2,FALSE),VLOOKUP(Dati!$A407,Normas!$A:$D,2,FALSE)*0.6)),"")</f>
      </c>
      <c r="G407" s="2">
        <f>IFERROR(IF(ISBLANK($A407),"",IF($A407="Ūdeņraža jonu koncentrācija",VLOOKUP(Dati!$A407,Normas!$A:$D,3,FALSE),VLOOKUP(Dati!$A407,Normas!$A:$D,3,FALSE)*0.6)),"")</f>
      </c>
      <c r="H407" s="2">
        <f>IFERROR(IF(ISBLANK($A407),"",IF($A407="Ūdeņraža jonu koncentrācija",VLOOKUP(Dati!$A407,Normas!$A:$D,2,FALSE),VLOOKUP(Dati!$A407,Normas!$A:$D,2,FALSE)*0.3)),"")</f>
      </c>
      <c r="I407" s="2">
        <f>IFERROR(IF(ISBLANK($A407),"",IF($A407="Ūdeņraža jonu koncentrācija",VLOOKUP(Dati!$A407,Normas!$A:$D,3,FALSE),VLOOKUP(Dati!$A407,Normas!$A:$D,3,FALSE)*0.3)),"")</f>
      </c>
    </row>
    <row r="408" spans="2:9" x14ac:dyDescent="0.2">
      <c r="B408">
        <f>IF(ISBLANK(A408),"",VLOOKUP(A408,Normas!A:D,4,FALSE))</f>
      </c>
      <c r="E408" s="2">
        <f>IF(ISBLANK(D408),"",INT(YEARFRAC(D408,'Vispārīga informācija'!$B$2)))</f>
      </c>
      <c r="F408" s="2">
        <f>IFERROR(IF(ISBLANK($A408),"",IF($A408="Ūdeņraža jonu koncentrācija",VLOOKUP(Dati!$A408,Normas!$A:$D,2,FALSE),VLOOKUP(Dati!$A408,Normas!$A:$D,2,FALSE)*0.6)),"")</f>
      </c>
      <c r="G408" s="2">
        <f>IFERROR(IF(ISBLANK($A408),"",IF($A408="Ūdeņraža jonu koncentrācija",VLOOKUP(Dati!$A408,Normas!$A:$D,3,FALSE),VLOOKUP(Dati!$A408,Normas!$A:$D,3,FALSE)*0.6)),"")</f>
      </c>
      <c r="H408" s="2">
        <f>IFERROR(IF(ISBLANK($A408),"",IF($A408="Ūdeņraža jonu koncentrācija",VLOOKUP(Dati!$A408,Normas!$A:$D,2,FALSE),VLOOKUP(Dati!$A408,Normas!$A:$D,2,FALSE)*0.3)),"")</f>
      </c>
      <c r="I408" s="2">
        <f>IFERROR(IF(ISBLANK($A408),"",IF($A408="Ūdeņraža jonu koncentrācija",VLOOKUP(Dati!$A408,Normas!$A:$D,3,FALSE),VLOOKUP(Dati!$A408,Normas!$A:$D,3,FALSE)*0.3)),"")</f>
      </c>
    </row>
    <row r="409" spans="2:9" x14ac:dyDescent="0.2">
      <c r="B409">
        <f>IF(ISBLANK(A409),"",VLOOKUP(A409,Normas!A:D,4,FALSE))</f>
      </c>
      <c r="E409" s="2">
        <f>IF(ISBLANK(D409),"",INT(YEARFRAC(D409,'Vispārīga informācija'!$B$2)))</f>
      </c>
      <c r="F409" s="2">
        <f>IFERROR(IF(ISBLANK($A409),"",IF($A409="Ūdeņraža jonu koncentrācija",VLOOKUP(Dati!$A409,Normas!$A:$D,2,FALSE),VLOOKUP(Dati!$A409,Normas!$A:$D,2,FALSE)*0.6)),"")</f>
      </c>
      <c r="G409" s="2">
        <f>IFERROR(IF(ISBLANK($A409),"",IF($A409="Ūdeņraža jonu koncentrācija",VLOOKUP(Dati!$A409,Normas!$A:$D,3,FALSE),VLOOKUP(Dati!$A409,Normas!$A:$D,3,FALSE)*0.6)),"")</f>
      </c>
      <c r="H409" s="2">
        <f>IFERROR(IF(ISBLANK($A409),"",IF($A409="Ūdeņraža jonu koncentrācija",VLOOKUP(Dati!$A409,Normas!$A:$D,2,FALSE),VLOOKUP(Dati!$A409,Normas!$A:$D,2,FALSE)*0.3)),"")</f>
      </c>
      <c r="I409" s="2">
        <f>IFERROR(IF(ISBLANK($A409),"",IF($A409="Ūdeņraža jonu koncentrācija",VLOOKUP(Dati!$A409,Normas!$A:$D,3,FALSE),VLOOKUP(Dati!$A409,Normas!$A:$D,3,FALSE)*0.3)),"")</f>
      </c>
    </row>
    <row r="410" spans="2:9" x14ac:dyDescent="0.2">
      <c r="B410">
        <f>IF(ISBLANK(A410),"",VLOOKUP(A410,Normas!A:D,4,FALSE))</f>
      </c>
      <c r="E410" s="2">
        <f>IF(ISBLANK(D410),"",INT(YEARFRAC(D410,'Vispārīga informācija'!$B$2)))</f>
      </c>
      <c r="F410" s="2">
        <f>IFERROR(IF(ISBLANK($A410),"",IF($A410="Ūdeņraža jonu koncentrācija",VLOOKUP(Dati!$A410,Normas!$A:$D,2,FALSE),VLOOKUP(Dati!$A410,Normas!$A:$D,2,FALSE)*0.6)),"")</f>
      </c>
      <c r="G410" s="2">
        <f>IFERROR(IF(ISBLANK($A410),"",IF($A410="Ūdeņraža jonu koncentrācija",VLOOKUP(Dati!$A410,Normas!$A:$D,3,FALSE),VLOOKUP(Dati!$A410,Normas!$A:$D,3,FALSE)*0.6)),"")</f>
      </c>
      <c r="H410" s="2">
        <f>IFERROR(IF(ISBLANK($A410),"",IF($A410="Ūdeņraža jonu koncentrācija",VLOOKUP(Dati!$A410,Normas!$A:$D,2,FALSE),VLOOKUP(Dati!$A410,Normas!$A:$D,2,FALSE)*0.3)),"")</f>
      </c>
      <c r="I410" s="2">
        <f>IFERROR(IF(ISBLANK($A410),"",IF($A410="Ūdeņraža jonu koncentrācija",VLOOKUP(Dati!$A410,Normas!$A:$D,3,FALSE),VLOOKUP(Dati!$A410,Normas!$A:$D,3,FALSE)*0.3)),"")</f>
      </c>
    </row>
    <row r="411" spans="2:9" x14ac:dyDescent="0.2">
      <c r="B411">
        <f>IF(ISBLANK(A411),"",VLOOKUP(A411,Normas!A:D,4,FALSE))</f>
      </c>
      <c r="E411" s="2">
        <f>IF(ISBLANK(D411),"",INT(YEARFRAC(D411,'Vispārīga informācija'!$B$2)))</f>
      </c>
      <c r="F411" s="2">
        <f>IFERROR(IF(ISBLANK($A411),"",IF($A411="Ūdeņraža jonu koncentrācija",VLOOKUP(Dati!$A411,Normas!$A:$D,2,FALSE),VLOOKUP(Dati!$A411,Normas!$A:$D,2,FALSE)*0.6)),"")</f>
      </c>
      <c r="G411" s="2">
        <f>IFERROR(IF(ISBLANK($A411),"",IF($A411="Ūdeņraža jonu koncentrācija",VLOOKUP(Dati!$A411,Normas!$A:$D,3,FALSE),VLOOKUP(Dati!$A411,Normas!$A:$D,3,FALSE)*0.6)),"")</f>
      </c>
      <c r="H411" s="2">
        <f>IFERROR(IF(ISBLANK($A411),"",IF($A411="Ūdeņraža jonu koncentrācija",VLOOKUP(Dati!$A411,Normas!$A:$D,2,FALSE),VLOOKUP(Dati!$A411,Normas!$A:$D,2,FALSE)*0.3)),"")</f>
      </c>
      <c r="I411" s="2">
        <f>IFERROR(IF(ISBLANK($A411),"",IF($A411="Ūdeņraža jonu koncentrācija",VLOOKUP(Dati!$A411,Normas!$A:$D,3,FALSE),VLOOKUP(Dati!$A411,Normas!$A:$D,3,FALSE)*0.3)),"")</f>
      </c>
    </row>
    <row r="412" spans="2:9" x14ac:dyDescent="0.2">
      <c r="B412">
        <f>IF(ISBLANK(A412),"",VLOOKUP(A412,Normas!A:D,4,FALSE))</f>
      </c>
      <c r="E412" s="2">
        <f>IF(ISBLANK(D412),"",INT(YEARFRAC(D412,'Vispārīga informācija'!$B$2)))</f>
      </c>
      <c r="F412" s="2">
        <f>IFERROR(IF(ISBLANK($A412),"",IF($A412="Ūdeņraža jonu koncentrācija",VLOOKUP(Dati!$A412,Normas!$A:$D,2,FALSE),VLOOKUP(Dati!$A412,Normas!$A:$D,2,FALSE)*0.6)),"")</f>
      </c>
      <c r="G412" s="2">
        <f>IFERROR(IF(ISBLANK($A412),"",IF($A412="Ūdeņraža jonu koncentrācija",VLOOKUP(Dati!$A412,Normas!$A:$D,3,FALSE),VLOOKUP(Dati!$A412,Normas!$A:$D,3,FALSE)*0.6)),"")</f>
      </c>
      <c r="H412" s="2">
        <f>IFERROR(IF(ISBLANK($A412),"",IF($A412="Ūdeņraža jonu koncentrācija",VLOOKUP(Dati!$A412,Normas!$A:$D,2,FALSE),VLOOKUP(Dati!$A412,Normas!$A:$D,2,FALSE)*0.3)),"")</f>
      </c>
      <c r="I412" s="2">
        <f>IFERROR(IF(ISBLANK($A412),"",IF($A412="Ūdeņraža jonu koncentrācija",VLOOKUP(Dati!$A412,Normas!$A:$D,3,FALSE),VLOOKUP(Dati!$A412,Normas!$A:$D,3,FALSE)*0.3)),"")</f>
      </c>
    </row>
    <row r="413" spans="2:9" x14ac:dyDescent="0.2">
      <c r="B413">
        <f>IF(ISBLANK(A413),"",VLOOKUP(A413,Normas!A:D,4,FALSE))</f>
      </c>
      <c r="E413" s="2">
        <f>IF(ISBLANK(D413),"",INT(YEARFRAC(D413,'Vispārīga informācija'!$B$2)))</f>
      </c>
      <c r="F413" s="2">
        <f>IFERROR(IF(ISBLANK($A413),"",IF($A413="Ūdeņraža jonu koncentrācija",VLOOKUP(Dati!$A413,Normas!$A:$D,2,FALSE),VLOOKUP(Dati!$A413,Normas!$A:$D,2,FALSE)*0.6)),"")</f>
      </c>
      <c r="G413" s="2">
        <f>IFERROR(IF(ISBLANK($A413),"",IF($A413="Ūdeņraža jonu koncentrācija",VLOOKUP(Dati!$A413,Normas!$A:$D,3,FALSE),VLOOKUP(Dati!$A413,Normas!$A:$D,3,FALSE)*0.6)),"")</f>
      </c>
      <c r="H413" s="2">
        <f>IFERROR(IF(ISBLANK($A413),"",IF($A413="Ūdeņraža jonu koncentrācija",VLOOKUP(Dati!$A413,Normas!$A:$D,2,FALSE),VLOOKUP(Dati!$A413,Normas!$A:$D,2,FALSE)*0.3)),"")</f>
      </c>
      <c r="I413" s="2">
        <f>IFERROR(IF(ISBLANK($A413),"",IF($A413="Ūdeņraža jonu koncentrācija",VLOOKUP(Dati!$A413,Normas!$A:$D,3,FALSE),VLOOKUP(Dati!$A413,Normas!$A:$D,3,FALSE)*0.3)),"")</f>
      </c>
    </row>
    <row r="414" spans="2:9" x14ac:dyDescent="0.2">
      <c r="B414">
        <f>IF(ISBLANK(A414),"",VLOOKUP(A414,Normas!A:D,4,FALSE))</f>
      </c>
      <c r="E414" s="2">
        <f>IF(ISBLANK(D414),"",INT(YEARFRAC(D414,'Vispārīga informācija'!$B$2)))</f>
      </c>
      <c r="F414" s="2">
        <f>IFERROR(IF(ISBLANK($A414),"",IF($A414="Ūdeņraža jonu koncentrācija",VLOOKUP(Dati!$A414,Normas!$A:$D,2,FALSE),VLOOKUP(Dati!$A414,Normas!$A:$D,2,FALSE)*0.6)),"")</f>
      </c>
      <c r="G414" s="2">
        <f>IFERROR(IF(ISBLANK($A414),"",IF($A414="Ūdeņraža jonu koncentrācija",VLOOKUP(Dati!$A414,Normas!$A:$D,3,FALSE),VLOOKUP(Dati!$A414,Normas!$A:$D,3,FALSE)*0.6)),"")</f>
      </c>
      <c r="H414" s="2">
        <f>IFERROR(IF(ISBLANK($A414),"",IF($A414="Ūdeņraža jonu koncentrācija",VLOOKUP(Dati!$A414,Normas!$A:$D,2,FALSE),VLOOKUP(Dati!$A414,Normas!$A:$D,2,FALSE)*0.3)),"")</f>
      </c>
      <c r="I414" s="2">
        <f>IFERROR(IF(ISBLANK($A414),"",IF($A414="Ūdeņraža jonu koncentrācija",VLOOKUP(Dati!$A414,Normas!$A:$D,3,FALSE),VLOOKUP(Dati!$A414,Normas!$A:$D,3,FALSE)*0.3)),"")</f>
      </c>
    </row>
    <row r="415" spans="2:9" x14ac:dyDescent="0.2">
      <c r="B415">
        <f>IF(ISBLANK(A415),"",VLOOKUP(A415,Normas!A:D,4,FALSE))</f>
      </c>
      <c r="E415" s="2">
        <f>IF(ISBLANK(D415),"",INT(YEARFRAC(D415,'Vispārīga informācija'!$B$2)))</f>
      </c>
      <c r="F415" s="2">
        <f>IFERROR(IF(ISBLANK($A415),"",IF($A415="Ūdeņraža jonu koncentrācija",VLOOKUP(Dati!$A415,Normas!$A:$D,2,FALSE),VLOOKUP(Dati!$A415,Normas!$A:$D,2,FALSE)*0.6)),"")</f>
      </c>
      <c r="G415" s="2">
        <f>IFERROR(IF(ISBLANK($A415),"",IF($A415="Ūdeņraža jonu koncentrācija",VLOOKUP(Dati!$A415,Normas!$A:$D,3,FALSE),VLOOKUP(Dati!$A415,Normas!$A:$D,3,FALSE)*0.6)),"")</f>
      </c>
      <c r="H415" s="2">
        <f>IFERROR(IF(ISBLANK($A415),"",IF($A415="Ūdeņraža jonu koncentrācija",VLOOKUP(Dati!$A415,Normas!$A:$D,2,FALSE),VLOOKUP(Dati!$A415,Normas!$A:$D,2,FALSE)*0.3)),"")</f>
      </c>
      <c r="I415" s="2">
        <f>IFERROR(IF(ISBLANK($A415),"",IF($A415="Ūdeņraža jonu koncentrācija",VLOOKUP(Dati!$A415,Normas!$A:$D,3,FALSE),VLOOKUP(Dati!$A415,Normas!$A:$D,3,FALSE)*0.3)),"")</f>
      </c>
    </row>
    <row r="416" spans="2:9" x14ac:dyDescent="0.2">
      <c r="B416">
        <f>IF(ISBLANK(A416),"",VLOOKUP(A416,Normas!A:D,4,FALSE))</f>
      </c>
      <c r="E416" s="2">
        <f>IF(ISBLANK(D416),"",INT(YEARFRAC(D416,'Vispārīga informācija'!$B$2)))</f>
      </c>
      <c r="F416" s="2">
        <f>IFERROR(IF(ISBLANK($A416),"",IF($A416="Ūdeņraža jonu koncentrācija",VLOOKUP(Dati!$A416,Normas!$A:$D,2,FALSE),VLOOKUP(Dati!$A416,Normas!$A:$D,2,FALSE)*0.6)),"")</f>
      </c>
      <c r="G416" s="2">
        <f>IFERROR(IF(ISBLANK($A416),"",IF($A416="Ūdeņraža jonu koncentrācija",VLOOKUP(Dati!$A416,Normas!$A:$D,3,FALSE),VLOOKUP(Dati!$A416,Normas!$A:$D,3,FALSE)*0.6)),"")</f>
      </c>
      <c r="H416" s="2">
        <f>IFERROR(IF(ISBLANK($A416),"",IF($A416="Ūdeņraža jonu koncentrācija",VLOOKUP(Dati!$A416,Normas!$A:$D,2,FALSE),VLOOKUP(Dati!$A416,Normas!$A:$D,2,FALSE)*0.3)),"")</f>
      </c>
      <c r="I416" s="2">
        <f>IFERROR(IF(ISBLANK($A416),"",IF($A416="Ūdeņraža jonu koncentrācija",VLOOKUP(Dati!$A416,Normas!$A:$D,3,FALSE),VLOOKUP(Dati!$A416,Normas!$A:$D,3,FALSE)*0.3)),"")</f>
      </c>
    </row>
    <row r="417" spans="2:9" x14ac:dyDescent="0.2">
      <c r="B417">
        <f>IF(ISBLANK(A417),"",VLOOKUP(A417,Normas!A:D,4,FALSE))</f>
      </c>
      <c r="E417" s="2">
        <f>IF(ISBLANK(D417),"",INT(YEARFRAC(D417,'Vispārīga informācija'!$B$2)))</f>
      </c>
      <c r="F417" s="2">
        <f>IFERROR(IF(ISBLANK($A417),"",IF($A417="Ūdeņraža jonu koncentrācija",VLOOKUP(Dati!$A417,Normas!$A:$D,2,FALSE),VLOOKUP(Dati!$A417,Normas!$A:$D,2,FALSE)*0.6)),"")</f>
      </c>
      <c r="G417" s="2">
        <f>IFERROR(IF(ISBLANK($A417),"",IF($A417="Ūdeņraža jonu koncentrācija",VLOOKUP(Dati!$A417,Normas!$A:$D,3,FALSE),VLOOKUP(Dati!$A417,Normas!$A:$D,3,FALSE)*0.6)),"")</f>
      </c>
      <c r="H417" s="2">
        <f>IFERROR(IF(ISBLANK($A417),"",IF($A417="Ūdeņraža jonu koncentrācija",VLOOKUP(Dati!$A417,Normas!$A:$D,2,FALSE),VLOOKUP(Dati!$A417,Normas!$A:$D,2,FALSE)*0.3)),"")</f>
      </c>
      <c r="I417" s="2">
        <f>IFERROR(IF(ISBLANK($A417),"",IF($A417="Ūdeņraža jonu koncentrācija",VLOOKUP(Dati!$A417,Normas!$A:$D,3,FALSE),VLOOKUP(Dati!$A417,Normas!$A:$D,3,FALSE)*0.3)),"")</f>
      </c>
    </row>
    <row r="418" spans="2:9" x14ac:dyDescent="0.2">
      <c r="B418">
        <f>IF(ISBLANK(A418),"",VLOOKUP(A418,Normas!A:D,4,FALSE))</f>
      </c>
      <c r="E418" s="2">
        <f>IF(ISBLANK(D418),"",INT(YEARFRAC(D418,'Vispārīga informācija'!$B$2)))</f>
      </c>
      <c r="F418" s="2">
        <f>IFERROR(IF(ISBLANK($A418),"",IF($A418="Ūdeņraža jonu koncentrācija",VLOOKUP(Dati!$A418,Normas!$A:$D,2,FALSE),VLOOKUP(Dati!$A418,Normas!$A:$D,2,FALSE)*0.6)),"")</f>
      </c>
      <c r="G418" s="2">
        <f>IFERROR(IF(ISBLANK($A418),"",IF($A418="Ūdeņraža jonu koncentrācija",VLOOKUP(Dati!$A418,Normas!$A:$D,3,FALSE),VLOOKUP(Dati!$A418,Normas!$A:$D,3,FALSE)*0.6)),"")</f>
      </c>
      <c r="H418" s="2">
        <f>IFERROR(IF(ISBLANK($A418),"",IF($A418="Ūdeņraža jonu koncentrācija",VLOOKUP(Dati!$A418,Normas!$A:$D,2,FALSE),VLOOKUP(Dati!$A418,Normas!$A:$D,2,FALSE)*0.3)),"")</f>
      </c>
      <c r="I418" s="2">
        <f>IFERROR(IF(ISBLANK($A418),"",IF($A418="Ūdeņraža jonu koncentrācija",VLOOKUP(Dati!$A418,Normas!$A:$D,3,FALSE),VLOOKUP(Dati!$A418,Normas!$A:$D,3,FALSE)*0.3)),"")</f>
      </c>
    </row>
    <row r="419" spans="2:9" x14ac:dyDescent="0.2">
      <c r="B419">
        <f>IF(ISBLANK(A419),"",VLOOKUP(A419,Normas!A:D,4,FALSE))</f>
      </c>
      <c r="E419" s="2">
        <f>IF(ISBLANK(D419),"",INT(YEARFRAC(D419,'Vispārīga informācija'!$B$2)))</f>
      </c>
      <c r="F419" s="2">
        <f>IFERROR(IF(ISBLANK($A419),"",IF($A419="Ūdeņraža jonu koncentrācija",VLOOKUP(Dati!$A419,Normas!$A:$D,2,FALSE),VLOOKUP(Dati!$A419,Normas!$A:$D,2,FALSE)*0.6)),"")</f>
      </c>
      <c r="G419" s="2">
        <f>IFERROR(IF(ISBLANK($A419),"",IF($A419="Ūdeņraža jonu koncentrācija",VLOOKUP(Dati!$A419,Normas!$A:$D,3,FALSE),VLOOKUP(Dati!$A419,Normas!$A:$D,3,FALSE)*0.6)),"")</f>
      </c>
      <c r="H419" s="2">
        <f>IFERROR(IF(ISBLANK($A419),"",IF($A419="Ūdeņraža jonu koncentrācija",VLOOKUP(Dati!$A419,Normas!$A:$D,2,FALSE),VLOOKUP(Dati!$A419,Normas!$A:$D,2,FALSE)*0.3)),"")</f>
      </c>
      <c r="I419" s="2">
        <f>IFERROR(IF(ISBLANK($A419),"",IF($A419="Ūdeņraža jonu koncentrācija",VLOOKUP(Dati!$A419,Normas!$A:$D,3,FALSE),VLOOKUP(Dati!$A419,Normas!$A:$D,3,FALSE)*0.3)),"")</f>
      </c>
    </row>
    <row r="420" spans="2:9" x14ac:dyDescent="0.2">
      <c r="B420">
        <f>IF(ISBLANK(A420),"",VLOOKUP(A420,Normas!A:D,4,FALSE))</f>
      </c>
      <c r="E420" s="2">
        <f>IF(ISBLANK(D420),"",INT(YEARFRAC(D420,'Vispārīga informācija'!$B$2)))</f>
      </c>
      <c r="F420" s="2">
        <f>IFERROR(IF(ISBLANK($A420),"",IF($A420="Ūdeņraža jonu koncentrācija",VLOOKUP(Dati!$A420,Normas!$A:$D,2,FALSE),VLOOKUP(Dati!$A420,Normas!$A:$D,2,FALSE)*0.6)),"")</f>
      </c>
      <c r="G420" s="2">
        <f>IFERROR(IF(ISBLANK($A420),"",IF($A420="Ūdeņraža jonu koncentrācija",VLOOKUP(Dati!$A420,Normas!$A:$D,3,FALSE),VLOOKUP(Dati!$A420,Normas!$A:$D,3,FALSE)*0.6)),"")</f>
      </c>
      <c r="H420" s="2">
        <f>IFERROR(IF(ISBLANK($A420),"",IF($A420="Ūdeņraža jonu koncentrācija",VLOOKUP(Dati!$A420,Normas!$A:$D,2,FALSE),VLOOKUP(Dati!$A420,Normas!$A:$D,2,FALSE)*0.3)),"")</f>
      </c>
      <c r="I420" s="2">
        <f>IFERROR(IF(ISBLANK($A420),"",IF($A420="Ūdeņraža jonu koncentrācija",VLOOKUP(Dati!$A420,Normas!$A:$D,3,FALSE),VLOOKUP(Dati!$A420,Normas!$A:$D,3,FALSE)*0.3)),"")</f>
      </c>
    </row>
    <row r="421" spans="2:9" x14ac:dyDescent="0.2">
      <c r="B421">
        <f>IF(ISBLANK(A421),"",VLOOKUP(A421,Normas!A:D,4,FALSE))</f>
      </c>
      <c r="E421" s="2">
        <f>IF(ISBLANK(D421),"",INT(YEARFRAC(D421,'Vispārīga informācija'!$B$2)))</f>
      </c>
      <c r="F421" s="2">
        <f>IFERROR(IF(ISBLANK($A421),"",IF($A421="Ūdeņraža jonu koncentrācija",VLOOKUP(Dati!$A421,Normas!$A:$D,2,FALSE),VLOOKUP(Dati!$A421,Normas!$A:$D,2,FALSE)*0.6)),"")</f>
      </c>
      <c r="G421" s="2">
        <f>IFERROR(IF(ISBLANK($A421),"",IF($A421="Ūdeņraža jonu koncentrācija",VLOOKUP(Dati!$A421,Normas!$A:$D,3,FALSE),VLOOKUP(Dati!$A421,Normas!$A:$D,3,FALSE)*0.6)),"")</f>
      </c>
      <c r="H421" s="2">
        <f>IFERROR(IF(ISBLANK($A421),"",IF($A421="Ūdeņraža jonu koncentrācija",VLOOKUP(Dati!$A421,Normas!$A:$D,2,FALSE),VLOOKUP(Dati!$A421,Normas!$A:$D,2,FALSE)*0.3)),"")</f>
      </c>
      <c r="I421" s="2">
        <f>IFERROR(IF(ISBLANK($A421),"",IF($A421="Ūdeņraža jonu koncentrācija",VLOOKUP(Dati!$A421,Normas!$A:$D,3,FALSE),VLOOKUP(Dati!$A421,Normas!$A:$D,3,FALSE)*0.3)),"")</f>
      </c>
    </row>
    <row r="422" spans="2:9" x14ac:dyDescent="0.2">
      <c r="B422">
        <f>IF(ISBLANK(A422),"",VLOOKUP(A422,Normas!A:D,4,FALSE))</f>
      </c>
      <c r="E422" s="2">
        <f>IF(ISBLANK(D422),"",INT(YEARFRAC(D422,'Vispārīga informācija'!$B$2)))</f>
      </c>
      <c r="F422" s="2">
        <f>IFERROR(IF(ISBLANK($A422),"",IF($A422="Ūdeņraža jonu koncentrācija",VLOOKUP(Dati!$A422,Normas!$A:$D,2,FALSE),VLOOKUP(Dati!$A422,Normas!$A:$D,2,FALSE)*0.6)),"")</f>
      </c>
      <c r="G422" s="2">
        <f>IFERROR(IF(ISBLANK($A422),"",IF($A422="Ūdeņraža jonu koncentrācija",VLOOKUP(Dati!$A422,Normas!$A:$D,3,FALSE),VLOOKUP(Dati!$A422,Normas!$A:$D,3,FALSE)*0.6)),"")</f>
      </c>
      <c r="H422" s="2">
        <f>IFERROR(IF(ISBLANK($A422),"",IF($A422="Ūdeņraža jonu koncentrācija",VLOOKUP(Dati!$A422,Normas!$A:$D,2,FALSE),VLOOKUP(Dati!$A422,Normas!$A:$D,2,FALSE)*0.3)),"")</f>
      </c>
      <c r="I422" s="2">
        <f>IFERROR(IF(ISBLANK($A422),"",IF($A422="Ūdeņraža jonu koncentrācija",VLOOKUP(Dati!$A422,Normas!$A:$D,3,FALSE),VLOOKUP(Dati!$A422,Normas!$A:$D,3,FALSE)*0.3)),"")</f>
      </c>
    </row>
    <row r="423" spans="2:9" x14ac:dyDescent="0.2">
      <c r="B423">
        <f>IF(ISBLANK(A423),"",VLOOKUP(A423,Normas!A:D,4,FALSE))</f>
      </c>
      <c r="E423" s="2">
        <f>IF(ISBLANK(D423),"",INT(YEARFRAC(D423,'Vispārīga informācija'!$B$2)))</f>
      </c>
      <c r="F423" s="2">
        <f>IFERROR(IF(ISBLANK($A423),"",IF($A423="Ūdeņraža jonu koncentrācija",VLOOKUP(Dati!$A423,Normas!$A:$D,2,FALSE),VLOOKUP(Dati!$A423,Normas!$A:$D,2,FALSE)*0.6)),"")</f>
      </c>
      <c r="G423" s="2">
        <f>IFERROR(IF(ISBLANK($A423),"",IF($A423="Ūdeņraža jonu koncentrācija",VLOOKUP(Dati!$A423,Normas!$A:$D,3,FALSE),VLOOKUP(Dati!$A423,Normas!$A:$D,3,FALSE)*0.6)),"")</f>
      </c>
      <c r="H423" s="2">
        <f>IFERROR(IF(ISBLANK($A423),"",IF($A423="Ūdeņraža jonu koncentrācija",VLOOKUP(Dati!$A423,Normas!$A:$D,2,FALSE),VLOOKUP(Dati!$A423,Normas!$A:$D,2,FALSE)*0.3)),"")</f>
      </c>
      <c r="I423" s="2">
        <f>IFERROR(IF(ISBLANK($A423),"",IF($A423="Ūdeņraža jonu koncentrācija",VLOOKUP(Dati!$A423,Normas!$A:$D,3,FALSE),VLOOKUP(Dati!$A423,Normas!$A:$D,3,FALSE)*0.3)),"")</f>
      </c>
    </row>
    <row r="424" spans="2:9" x14ac:dyDescent="0.2">
      <c r="B424">
        <f>IF(ISBLANK(A424),"",VLOOKUP(A424,Normas!A:D,4,FALSE))</f>
      </c>
      <c r="E424" s="2">
        <f>IF(ISBLANK(D424),"",INT(YEARFRAC(D424,'Vispārīga informācija'!$B$2)))</f>
      </c>
      <c r="F424" s="2">
        <f>IFERROR(IF(ISBLANK($A424),"",IF($A424="Ūdeņraža jonu koncentrācija",VLOOKUP(Dati!$A424,Normas!$A:$D,2,FALSE),VLOOKUP(Dati!$A424,Normas!$A:$D,2,FALSE)*0.6)),"")</f>
      </c>
      <c r="G424" s="2">
        <f>IFERROR(IF(ISBLANK($A424),"",IF($A424="Ūdeņraža jonu koncentrācija",VLOOKUP(Dati!$A424,Normas!$A:$D,3,FALSE),VLOOKUP(Dati!$A424,Normas!$A:$D,3,FALSE)*0.6)),"")</f>
      </c>
      <c r="H424" s="2">
        <f>IFERROR(IF(ISBLANK($A424),"",IF($A424="Ūdeņraža jonu koncentrācija",VLOOKUP(Dati!$A424,Normas!$A:$D,2,FALSE),VLOOKUP(Dati!$A424,Normas!$A:$D,2,FALSE)*0.3)),"")</f>
      </c>
      <c r="I424" s="2">
        <f>IFERROR(IF(ISBLANK($A424),"",IF($A424="Ūdeņraža jonu koncentrācija",VLOOKUP(Dati!$A424,Normas!$A:$D,3,FALSE),VLOOKUP(Dati!$A424,Normas!$A:$D,3,FALSE)*0.3)),"")</f>
      </c>
    </row>
    <row r="425" spans="2:9" x14ac:dyDescent="0.2">
      <c r="B425">
        <f>IF(ISBLANK(A425),"",VLOOKUP(A425,Normas!A:D,4,FALSE))</f>
      </c>
      <c r="E425" s="2">
        <f>IF(ISBLANK(D425),"",INT(YEARFRAC(D425,'Vispārīga informācija'!$B$2)))</f>
      </c>
      <c r="F425" s="2">
        <f>IFERROR(IF(ISBLANK($A425),"",IF($A425="Ūdeņraža jonu koncentrācija",VLOOKUP(Dati!$A425,Normas!$A:$D,2,FALSE),VLOOKUP(Dati!$A425,Normas!$A:$D,2,FALSE)*0.6)),"")</f>
      </c>
      <c r="G425" s="2">
        <f>IFERROR(IF(ISBLANK($A425),"",IF($A425="Ūdeņraža jonu koncentrācija",VLOOKUP(Dati!$A425,Normas!$A:$D,3,FALSE),VLOOKUP(Dati!$A425,Normas!$A:$D,3,FALSE)*0.6)),"")</f>
      </c>
      <c r="H425" s="2">
        <f>IFERROR(IF(ISBLANK($A425),"",IF($A425="Ūdeņraža jonu koncentrācija",VLOOKUP(Dati!$A425,Normas!$A:$D,2,FALSE),VLOOKUP(Dati!$A425,Normas!$A:$D,2,FALSE)*0.3)),"")</f>
      </c>
      <c r="I425" s="2">
        <f>IFERROR(IF(ISBLANK($A425),"",IF($A425="Ūdeņraža jonu koncentrācija",VLOOKUP(Dati!$A425,Normas!$A:$D,3,FALSE),VLOOKUP(Dati!$A425,Normas!$A:$D,3,FALSE)*0.3)),"")</f>
      </c>
    </row>
    <row r="426" spans="2:9" x14ac:dyDescent="0.2">
      <c r="B426">
        <f>IF(ISBLANK(A426),"",VLOOKUP(A426,Normas!A:D,4,FALSE))</f>
      </c>
      <c r="E426" s="2">
        <f>IF(ISBLANK(D426),"",INT(YEARFRAC(D426,'Vispārīga informācija'!$B$2)))</f>
      </c>
      <c r="F426" s="2">
        <f>IFERROR(IF(ISBLANK($A426),"",IF($A426="Ūdeņraža jonu koncentrācija",VLOOKUP(Dati!$A426,Normas!$A:$D,2,FALSE),VLOOKUP(Dati!$A426,Normas!$A:$D,2,FALSE)*0.6)),"")</f>
      </c>
      <c r="G426" s="2">
        <f>IFERROR(IF(ISBLANK($A426),"",IF($A426="Ūdeņraža jonu koncentrācija",VLOOKUP(Dati!$A426,Normas!$A:$D,3,FALSE),VLOOKUP(Dati!$A426,Normas!$A:$D,3,FALSE)*0.6)),"")</f>
      </c>
      <c r="H426" s="2">
        <f>IFERROR(IF(ISBLANK($A426),"",IF($A426="Ūdeņraža jonu koncentrācija",VLOOKUP(Dati!$A426,Normas!$A:$D,2,FALSE),VLOOKUP(Dati!$A426,Normas!$A:$D,2,FALSE)*0.3)),"")</f>
      </c>
      <c r="I426" s="2">
        <f>IFERROR(IF(ISBLANK($A426),"",IF($A426="Ūdeņraža jonu koncentrācija",VLOOKUP(Dati!$A426,Normas!$A:$D,3,FALSE),VLOOKUP(Dati!$A426,Normas!$A:$D,3,FALSE)*0.3)),"")</f>
      </c>
    </row>
    <row r="427" spans="2:9" x14ac:dyDescent="0.2">
      <c r="B427">
        <f>IF(ISBLANK(A427),"",VLOOKUP(A427,Normas!A:D,4,FALSE))</f>
      </c>
      <c r="E427" s="2">
        <f>IF(ISBLANK(D427),"",INT(YEARFRAC(D427,'Vispārīga informācija'!$B$2)))</f>
      </c>
      <c r="F427" s="2">
        <f>IFERROR(IF(ISBLANK($A427),"",IF($A427="Ūdeņraža jonu koncentrācija",VLOOKUP(Dati!$A427,Normas!$A:$D,2,FALSE),VLOOKUP(Dati!$A427,Normas!$A:$D,2,FALSE)*0.6)),"")</f>
      </c>
      <c r="G427" s="2">
        <f>IFERROR(IF(ISBLANK($A427),"",IF($A427="Ūdeņraža jonu koncentrācija",VLOOKUP(Dati!$A427,Normas!$A:$D,3,FALSE),VLOOKUP(Dati!$A427,Normas!$A:$D,3,FALSE)*0.6)),"")</f>
      </c>
      <c r="H427" s="2">
        <f>IFERROR(IF(ISBLANK($A427),"",IF($A427="Ūdeņraža jonu koncentrācija",VLOOKUP(Dati!$A427,Normas!$A:$D,2,FALSE),VLOOKUP(Dati!$A427,Normas!$A:$D,2,FALSE)*0.3)),"")</f>
      </c>
      <c r="I427" s="2">
        <f>IFERROR(IF(ISBLANK($A427),"",IF($A427="Ūdeņraža jonu koncentrācija",VLOOKUP(Dati!$A427,Normas!$A:$D,3,FALSE),VLOOKUP(Dati!$A427,Normas!$A:$D,3,FALSE)*0.3)),"")</f>
      </c>
    </row>
    <row r="428" spans="2:9" x14ac:dyDescent="0.2">
      <c r="B428">
        <f>IF(ISBLANK(A428),"",VLOOKUP(A428,Normas!A:D,4,FALSE))</f>
      </c>
      <c r="E428" s="2">
        <f>IF(ISBLANK(D428),"",INT(YEARFRAC(D428,'Vispārīga informācija'!$B$2)))</f>
      </c>
      <c r="F428" s="2">
        <f>IFERROR(IF(ISBLANK($A428),"",IF($A428="Ūdeņraža jonu koncentrācija",VLOOKUP(Dati!$A428,Normas!$A:$D,2,FALSE),VLOOKUP(Dati!$A428,Normas!$A:$D,2,FALSE)*0.6)),"")</f>
      </c>
      <c r="G428" s="2">
        <f>IFERROR(IF(ISBLANK($A428),"",IF($A428="Ūdeņraža jonu koncentrācija",VLOOKUP(Dati!$A428,Normas!$A:$D,3,FALSE),VLOOKUP(Dati!$A428,Normas!$A:$D,3,FALSE)*0.6)),"")</f>
      </c>
      <c r="H428" s="2">
        <f>IFERROR(IF(ISBLANK($A428),"",IF($A428="Ūdeņraža jonu koncentrācija",VLOOKUP(Dati!$A428,Normas!$A:$D,2,FALSE),VLOOKUP(Dati!$A428,Normas!$A:$D,2,FALSE)*0.3)),"")</f>
      </c>
      <c r="I428" s="2">
        <f>IFERROR(IF(ISBLANK($A428),"",IF($A428="Ūdeņraža jonu koncentrācija",VLOOKUP(Dati!$A428,Normas!$A:$D,3,FALSE),VLOOKUP(Dati!$A428,Normas!$A:$D,3,FALSE)*0.3)),"")</f>
      </c>
    </row>
    <row r="429" spans="2:9" x14ac:dyDescent="0.2">
      <c r="B429">
        <f>IF(ISBLANK(A429),"",VLOOKUP(A429,Normas!A:D,4,FALSE))</f>
      </c>
      <c r="E429" s="2">
        <f>IF(ISBLANK(D429),"",INT(YEARFRAC(D429,'Vispārīga informācija'!$B$2)))</f>
      </c>
      <c r="F429" s="2">
        <f>IFERROR(IF(ISBLANK($A429),"",IF($A429="Ūdeņraža jonu koncentrācija",VLOOKUP(Dati!$A429,Normas!$A:$D,2,FALSE),VLOOKUP(Dati!$A429,Normas!$A:$D,2,FALSE)*0.6)),"")</f>
      </c>
      <c r="G429" s="2">
        <f>IFERROR(IF(ISBLANK($A429),"",IF($A429="Ūdeņraža jonu koncentrācija",VLOOKUP(Dati!$A429,Normas!$A:$D,3,FALSE),VLOOKUP(Dati!$A429,Normas!$A:$D,3,FALSE)*0.6)),"")</f>
      </c>
      <c r="H429" s="2">
        <f>IFERROR(IF(ISBLANK($A429),"",IF($A429="Ūdeņraža jonu koncentrācija",VLOOKUP(Dati!$A429,Normas!$A:$D,2,FALSE),VLOOKUP(Dati!$A429,Normas!$A:$D,2,FALSE)*0.3)),"")</f>
      </c>
      <c r="I429" s="2">
        <f>IFERROR(IF(ISBLANK($A429),"",IF($A429="Ūdeņraža jonu koncentrācija",VLOOKUP(Dati!$A429,Normas!$A:$D,3,FALSE),VLOOKUP(Dati!$A429,Normas!$A:$D,3,FALSE)*0.3)),"")</f>
      </c>
    </row>
    <row r="430" spans="2:9" x14ac:dyDescent="0.2">
      <c r="B430">
        <f>IF(ISBLANK(A430),"",VLOOKUP(A430,Normas!A:D,4,FALSE))</f>
      </c>
      <c r="E430" s="2">
        <f>IF(ISBLANK(D430),"",INT(YEARFRAC(D430,'Vispārīga informācija'!$B$2)))</f>
      </c>
      <c r="F430" s="2">
        <f>IFERROR(IF(ISBLANK($A430),"",IF($A430="Ūdeņraža jonu koncentrācija",VLOOKUP(Dati!$A430,Normas!$A:$D,2,FALSE),VLOOKUP(Dati!$A430,Normas!$A:$D,2,FALSE)*0.6)),"")</f>
      </c>
      <c r="G430" s="2">
        <f>IFERROR(IF(ISBLANK($A430),"",IF($A430="Ūdeņraža jonu koncentrācija",VLOOKUP(Dati!$A430,Normas!$A:$D,3,FALSE),VLOOKUP(Dati!$A430,Normas!$A:$D,3,FALSE)*0.6)),"")</f>
      </c>
      <c r="H430" s="2">
        <f>IFERROR(IF(ISBLANK($A430),"",IF($A430="Ūdeņraža jonu koncentrācija",VLOOKUP(Dati!$A430,Normas!$A:$D,2,FALSE),VLOOKUP(Dati!$A430,Normas!$A:$D,2,FALSE)*0.3)),"")</f>
      </c>
      <c r="I430" s="2">
        <f>IFERROR(IF(ISBLANK($A430),"",IF($A430="Ūdeņraža jonu koncentrācija",VLOOKUP(Dati!$A430,Normas!$A:$D,3,FALSE),VLOOKUP(Dati!$A430,Normas!$A:$D,3,FALSE)*0.3)),"")</f>
      </c>
    </row>
    <row r="431" spans="2:9" x14ac:dyDescent="0.2">
      <c r="B431">
        <f>IF(ISBLANK(A431),"",VLOOKUP(A431,Normas!A:D,4,FALSE))</f>
      </c>
      <c r="E431" s="2">
        <f>IF(ISBLANK(D431),"",INT(YEARFRAC(D431,'Vispārīga informācija'!$B$2)))</f>
      </c>
      <c r="F431" s="2">
        <f>IFERROR(IF(ISBLANK($A431),"",IF($A431="Ūdeņraža jonu koncentrācija",VLOOKUP(Dati!$A431,Normas!$A:$D,2,FALSE),VLOOKUP(Dati!$A431,Normas!$A:$D,2,FALSE)*0.6)),"")</f>
      </c>
      <c r="G431" s="2">
        <f>IFERROR(IF(ISBLANK($A431),"",IF($A431="Ūdeņraža jonu koncentrācija",VLOOKUP(Dati!$A431,Normas!$A:$D,3,FALSE),VLOOKUP(Dati!$A431,Normas!$A:$D,3,FALSE)*0.6)),"")</f>
      </c>
      <c r="H431" s="2">
        <f>IFERROR(IF(ISBLANK($A431),"",IF($A431="Ūdeņraža jonu koncentrācija",VLOOKUP(Dati!$A431,Normas!$A:$D,2,FALSE),VLOOKUP(Dati!$A431,Normas!$A:$D,2,FALSE)*0.3)),"")</f>
      </c>
      <c r="I431" s="2">
        <f>IFERROR(IF(ISBLANK($A431),"",IF($A431="Ūdeņraža jonu koncentrācija",VLOOKUP(Dati!$A431,Normas!$A:$D,3,FALSE),VLOOKUP(Dati!$A431,Normas!$A:$D,3,FALSE)*0.3)),"")</f>
      </c>
    </row>
    <row r="432" spans="2:9" x14ac:dyDescent="0.2">
      <c r="B432">
        <f>IF(ISBLANK(A432),"",VLOOKUP(A432,Normas!A:D,4,FALSE))</f>
      </c>
      <c r="E432" s="2">
        <f>IF(ISBLANK(D432),"",INT(YEARFRAC(D432,'Vispārīga informācija'!$B$2)))</f>
      </c>
      <c r="F432" s="2">
        <f>IFERROR(IF(ISBLANK($A432),"",IF($A432="Ūdeņraža jonu koncentrācija",VLOOKUP(Dati!$A432,Normas!$A:$D,2,FALSE),VLOOKUP(Dati!$A432,Normas!$A:$D,2,FALSE)*0.6)),"")</f>
      </c>
      <c r="G432" s="2">
        <f>IFERROR(IF(ISBLANK($A432),"",IF($A432="Ūdeņraža jonu koncentrācija",VLOOKUP(Dati!$A432,Normas!$A:$D,3,FALSE),VLOOKUP(Dati!$A432,Normas!$A:$D,3,FALSE)*0.6)),"")</f>
      </c>
      <c r="H432" s="2">
        <f>IFERROR(IF(ISBLANK($A432),"",IF($A432="Ūdeņraža jonu koncentrācija",VLOOKUP(Dati!$A432,Normas!$A:$D,2,FALSE),VLOOKUP(Dati!$A432,Normas!$A:$D,2,FALSE)*0.3)),"")</f>
      </c>
      <c r="I432" s="2">
        <f>IFERROR(IF(ISBLANK($A432),"",IF($A432="Ūdeņraža jonu koncentrācija",VLOOKUP(Dati!$A432,Normas!$A:$D,3,FALSE),VLOOKUP(Dati!$A432,Normas!$A:$D,3,FALSE)*0.3)),"")</f>
      </c>
    </row>
    <row r="433" spans="2:9" x14ac:dyDescent="0.2">
      <c r="B433">
        <f>IF(ISBLANK(A433),"",VLOOKUP(A433,Normas!A:D,4,FALSE))</f>
      </c>
      <c r="E433" s="2">
        <f>IF(ISBLANK(D433),"",INT(YEARFRAC(D433,'Vispārīga informācija'!$B$2)))</f>
      </c>
      <c r="F433" s="2">
        <f>IFERROR(IF(ISBLANK($A433),"",IF($A433="Ūdeņraža jonu koncentrācija",VLOOKUP(Dati!$A433,Normas!$A:$D,2,FALSE),VLOOKUP(Dati!$A433,Normas!$A:$D,2,FALSE)*0.6)),"")</f>
      </c>
      <c r="G433" s="2">
        <f>IFERROR(IF(ISBLANK($A433),"",IF($A433="Ūdeņraža jonu koncentrācija",VLOOKUP(Dati!$A433,Normas!$A:$D,3,FALSE),VLOOKUP(Dati!$A433,Normas!$A:$D,3,FALSE)*0.6)),"")</f>
      </c>
      <c r="H433" s="2">
        <f>IFERROR(IF(ISBLANK($A433),"",IF($A433="Ūdeņraža jonu koncentrācija",VLOOKUP(Dati!$A433,Normas!$A:$D,2,FALSE),VLOOKUP(Dati!$A433,Normas!$A:$D,2,FALSE)*0.3)),"")</f>
      </c>
      <c r="I433" s="2">
        <f>IFERROR(IF(ISBLANK($A433),"",IF($A433="Ūdeņraža jonu koncentrācija",VLOOKUP(Dati!$A433,Normas!$A:$D,3,FALSE),VLOOKUP(Dati!$A433,Normas!$A:$D,3,FALSE)*0.3)),"")</f>
      </c>
    </row>
    <row r="434" spans="2:9" x14ac:dyDescent="0.2">
      <c r="B434">
        <f>IF(ISBLANK(A434),"",VLOOKUP(A434,Normas!A:D,4,FALSE))</f>
      </c>
      <c r="E434" s="2">
        <f>IF(ISBLANK(D434),"",INT(YEARFRAC(D434,'Vispārīga informācija'!$B$2)))</f>
      </c>
      <c r="F434" s="2">
        <f>IFERROR(IF(ISBLANK($A434),"",IF($A434="Ūdeņraža jonu koncentrācija",VLOOKUP(Dati!$A434,Normas!$A:$D,2,FALSE),VLOOKUP(Dati!$A434,Normas!$A:$D,2,FALSE)*0.6)),"")</f>
      </c>
      <c r="G434" s="2">
        <f>IFERROR(IF(ISBLANK($A434),"",IF($A434="Ūdeņraža jonu koncentrācija",VLOOKUP(Dati!$A434,Normas!$A:$D,3,FALSE),VLOOKUP(Dati!$A434,Normas!$A:$D,3,FALSE)*0.6)),"")</f>
      </c>
      <c r="H434" s="2">
        <f>IFERROR(IF(ISBLANK($A434),"",IF($A434="Ūdeņraža jonu koncentrācija",VLOOKUP(Dati!$A434,Normas!$A:$D,2,FALSE),VLOOKUP(Dati!$A434,Normas!$A:$D,2,FALSE)*0.3)),"")</f>
      </c>
      <c r="I434" s="2">
        <f>IFERROR(IF(ISBLANK($A434),"",IF($A434="Ūdeņraža jonu koncentrācija",VLOOKUP(Dati!$A434,Normas!$A:$D,3,FALSE),VLOOKUP(Dati!$A434,Normas!$A:$D,3,FALSE)*0.3)),"")</f>
      </c>
    </row>
    <row r="435" spans="2:9" x14ac:dyDescent="0.2">
      <c r="B435">
        <f>IF(ISBLANK(A435),"",VLOOKUP(A435,Normas!A:D,4,FALSE))</f>
      </c>
      <c r="E435" s="2">
        <f>IF(ISBLANK(D435),"",INT(YEARFRAC(D435,'Vispārīga informācija'!$B$2)))</f>
      </c>
      <c r="F435" s="2">
        <f>IFERROR(IF(ISBLANK($A435),"",IF($A435="Ūdeņraža jonu koncentrācija",VLOOKUP(Dati!$A435,Normas!$A:$D,2,FALSE),VLOOKUP(Dati!$A435,Normas!$A:$D,2,FALSE)*0.6)),"")</f>
      </c>
      <c r="G435" s="2">
        <f>IFERROR(IF(ISBLANK($A435),"",IF($A435="Ūdeņraža jonu koncentrācija",VLOOKUP(Dati!$A435,Normas!$A:$D,3,FALSE),VLOOKUP(Dati!$A435,Normas!$A:$D,3,FALSE)*0.6)),"")</f>
      </c>
      <c r="H435" s="2">
        <f>IFERROR(IF(ISBLANK($A435),"",IF($A435="Ūdeņraža jonu koncentrācija",VLOOKUP(Dati!$A435,Normas!$A:$D,2,FALSE),VLOOKUP(Dati!$A435,Normas!$A:$D,2,FALSE)*0.3)),"")</f>
      </c>
      <c r="I435" s="2">
        <f>IFERROR(IF(ISBLANK($A435),"",IF($A435="Ūdeņraža jonu koncentrācija",VLOOKUP(Dati!$A435,Normas!$A:$D,3,FALSE),VLOOKUP(Dati!$A435,Normas!$A:$D,3,FALSE)*0.3)),"")</f>
      </c>
    </row>
    <row r="436" spans="2:9" x14ac:dyDescent="0.2">
      <c r="B436">
        <f>IF(ISBLANK(A436),"",VLOOKUP(A436,Normas!A:D,4,FALSE))</f>
      </c>
      <c r="E436" s="2">
        <f>IF(ISBLANK(D436),"",INT(YEARFRAC(D436,'Vispārīga informācija'!$B$2)))</f>
      </c>
      <c r="F436" s="2">
        <f>IFERROR(IF(ISBLANK($A436),"",IF($A436="Ūdeņraža jonu koncentrācija",VLOOKUP(Dati!$A436,Normas!$A:$D,2,FALSE),VLOOKUP(Dati!$A436,Normas!$A:$D,2,FALSE)*0.6)),"")</f>
      </c>
      <c r="G436" s="2">
        <f>IFERROR(IF(ISBLANK($A436),"",IF($A436="Ūdeņraža jonu koncentrācija",VLOOKUP(Dati!$A436,Normas!$A:$D,3,FALSE),VLOOKUP(Dati!$A436,Normas!$A:$D,3,FALSE)*0.6)),"")</f>
      </c>
      <c r="H436" s="2">
        <f>IFERROR(IF(ISBLANK($A436),"",IF($A436="Ūdeņraža jonu koncentrācija",VLOOKUP(Dati!$A436,Normas!$A:$D,2,FALSE),VLOOKUP(Dati!$A436,Normas!$A:$D,2,FALSE)*0.3)),"")</f>
      </c>
      <c r="I436" s="2">
        <f>IFERROR(IF(ISBLANK($A436),"",IF($A436="Ūdeņraža jonu koncentrācija",VLOOKUP(Dati!$A436,Normas!$A:$D,3,FALSE),VLOOKUP(Dati!$A436,Normas!$A:$D,3,FALSE)*0.3)),"")</f>
      </c>
    </row>
    <row r="437" spans="2:9" x14ac:dyDescent="0.2">
      <c r="B437">
        <f>IF(ISBLANK(A437),"",VLOOKUP(A437,Normas!A:D,4,FALSE))</f>
      </c>
      <c r="E437" s="2">
        <f>IF(ISBLANK(D437),"",INT(YEARFRAC(D437,'Vispārīga informācija'!$B$2)))</f>
      </c>
      <c r="F437" s="2">
        <f>IFERROR(IF(ISBLANK($A437),"",IF($A437="Ūdeņraža jonu koncentrācija",VLOOKUP(Dati!$A437,Normas!$A:$D,2,FALSE),VLOOKUP(Dati!$A437,Normas!$A:$D,2,FALSE)*0.6)),"")</f>
      </c>
      <c r="G437" s="2">
        <f>IFERROR(IF(ISBLANK($A437),"",IF($A437="Ūdeņraža jonu koncentrācija",VLOOKUP(Dati!$A437,Normas!$A:$D,3,FALSE),VLOOKUP(Dati!$A437,Normas!$A:$D,3,FALSE)*0.6)),"")</f>
      </c>
      <c r="H437" s="2">
        <f>IFERROR(IF(ISBLANK($A437),"",IF($A437="Ūdeņraža jonu koncentrācija",VLOOKUP(Dati!$A437,Normas!$A:$D,2,FALSE),VLOOKUP(Dati!$A437,Normas!$A:$D,2,FALSE)*0.3)),"")</f>
      </c>
      <c r="I437" s="2">
        <f>IFERROR(IF(ISBLANK($A437),"",IF($A437="Ūdeņraža jonu koncentrācija",VLOOKUP(Dati!$A437,Normas!$A:$D,3,FALSE),VLOOKUP(Dati!$A437,Normas!$A:$D,3,FALSE)*0.3)),"")</f>
      </c>
    </row>
    <row r="438" spans="2:9" x14ac:dyDescent="0.2">
      <c r="B438">
        <f>IF(ISBLANK(A438),"",VLOOKUP(A438,Normas!A:D,4,FALSE))</f>
      </c>
      <c r="E438" s="2">
        <f>IF(ISBLANK(D438),"",INT(YEARFRAC(D438,'Vispārīga informācija'!$B$2)))</f>
      </c>
      <c r="F438" s="2">
        <f>IFERROR(IF(ISBLANK($A438),"",IF($A438="Ūdeņraža jonu koncentrācija",VLOOKUP(Dati!$A438,Normas!$A:$D,2,FALSE),VLOOKUP(Dati!$A438,Normas!$A:$D,2,FALSE)*0.6)),"")</f>
      </c>
      <c r="G438" s="2">
        <f>IFERROR(IF(ISBLANK($A438),"",IF($A438="Ūdeņraža jonu koncentrācija",VLOOKUP(Dati!$A438,Normas!$A:$D,3,FALSE),VLOOKUP(Dati!$A438,Normas!$A:$D,3,FALSE)*0.6)),"")</f>
      </c>
      <c r="H438" s="2">
        <f>IFERROR(IF(ISBLANK($A438),"",IF($A438="Ūdeņraža jonu koncentrācija",VLOOKUP(Dati!$A438,Normas!$A:$D,2,FALSE),VLOOKUP(Dati!$A438,Normas!$A:$D,2,FALSE)*0.3)),"")</f>
      </c>
      <c r="I438" s="2">
        <f>IFERROR(IF(ISBLANK($A438),"",IF($A438="Ūdeņraža jonu koncentrācija",VLOOKUP(Dati!$A438,Normas!$A:$D,3,FALSE),VLOOKUP(Dati!$A438,Normas!$A:$D,3,FALSE)*0.3)),"")</f>
      </c>
    </row>
    <row r="439" spans="2:9" x14ac:dyDescent="0.2">
      <c r="B439">
        <f>IF(ISBLANK(A439),"",VLOOKUP(A439,Normas!A:D,4,FALSE))</f>
      </c>
      <c r="E439" s="2">
        <f>IF(ISBLANK(D439),"",INT(YEARFRAC(D439,'Vispārīga informācija'!$B$2)))</f>
      </c>
      <c r="F439" s="2">
        <f>IFERROR(IF(ISBLANK($A439),"",IF($A439="Ūdeņraža jonu koncentrācija",VLOOKUP(Dati!$A439,Normas!$A:$D,2,FALSE),VLOOKUP(Dati!$A439,Normas!$A:$D,2,FALSE)*0.6)),"")</f>
      </c>
      <c r="G439" s="2">
        <f>IFERROR(IF(ISBLANK($A439),"",IF($A439="Ūdeņraža jonu koncentrācija",VLOOKUP(Dati!$A439,Normas!$A:$D,3,FALSE),VLOOKUP(Dati!$A439,Normas!$A:$D,3,FALSE)*0.6)),"")</f>
      </c>
      <c r="H439" s="2">
        <f>IFERROR(IF(ISBLANK($A439),"",IF($A439="Ūdeņraža jonu koncentrācija",VLOOKUP(Dati!$A439,Normas!$A:$D,2,FALSE),VLOOKUP(Dati!$A439,Normas!$A:$D,2,FALSE)*0.3)),"")</f>
      </c>
      <c r="I439" s="2">
        <f>IFERROR(IF(ISBLANK($A439),"",IF($A439="Ūdeņraža jonu koncentrācija",VLOOKUP(Dati!$A439,Normas!$A:$D,3,FALSE),VLOOKUP(Dati!$A439,Normas!$A:$D,3,FALSE)*0.3)),"")</f>
      </c>
    </row>
    <row r="440" spans="2:9" x14ac:dyDescent="0.2">
      <c r="B440">
        <f>IF(ISBLANK(A440),"",VLOOKUP(A440,Normas!A:D,4,FALSE))</f>
      </c>
      <c r="E440" s="2">
        <f>IF(ISBLANK(D440),"",INT(YEARFRAC(D440,'Vispārīga informācija'!$B$2)))</f>
      </c>
      <c r="F440" s="2">
        <f>IFERROR(IF(ISBLANK($A440),"",IF($A440="Ūdeņraža jonu koncentrācija",VLOOKUP(Dati!$A440,Normas!$A:$D,2,FALSE),VLOOKUP(Dati!$A440,Normas!$A:$D,2,FALSE)*0.6)),"")</f>
      </c>
      <c r="G440" s="2">
        <f>IFERROR(IF(ISBLANK($A440),"",IF($A440="Ūdeņraža jonu koncentrācija",VLOOKUP(Dati!$A440,Normas!$A:$D,3,FALSE),VLOOKUP(Dati!$A440,Normas!$A:$D,3,FALSE)*0.6)),"")</f>
      </c>
      <c r="H440" s="2">
        <f>IFERROR(IF(ISBLANK($A440),"",IF($A440="Ūdeņraža jonu koncentrācija",VLOOKUP(Dati!$A440,Normas!$A:$D,2,FALSE),VLOOKUP(Dati!$A440,Normas!$A:$D,2,FALSE)*0.3)),"")</f>
      </c>
      <c r="I440" s="2">
        <f>IFERROR(IF(ISBLANK($A440),"",IF($A440="Ūdeņraža jonu koncentrācija",VLOOKUP(Dati!$A440,Normas!$A:$D,3,FALSE),VLOOKUP(Dati!$A440,Normas!$A:$D,3,FALSE)*0.3)),"")</f>
      </c>
    </row>
    <row r="441" spans="2:9" x14ac:dyDescent="0.2">
      <c r="B441">
        <f>IF(ISBLANK(A441),"",VLOOKUP(A441,Normas!A:D,4,FALSE))</f>
      </c>
      <c r="E441" s="2">
        <f>IF(ISBLANK(D441),"",INT(YEARFRAC(D441,'Vispārīga informācija'!$B$2)))</f>
      </c>
      <c r="F441" s="2">
        <f>IFERROR(IF(ISBLANK($A441),"",IF($A441="Ūdeņraža jonu koncentrācija",VLOOKUP(Dati!$A441,Normas!$A:$D,2,FALSE),VLOOKUP(Dati!$A441,Normas!$A:$D,2,FALSE)*0.6)),"")</f>
      </c>
      <c r="G441" s="2">
        <f>IFERROR(IF(ISBLANK($A441),"",IF($A441="Ūdeņraža jonu koncentrācija",VLOOKUP(Dati!$A441,Normas!$A:$D,3,FALSE),VLOOKUP(Dati!$A441,Normas!$A:$D,3,FALSE)*0.6)),"")</f>
      </c>
      <c r="H441" s="2">
        <f>IFERROR(IF(ISBLANK($A441),"",IF($A441="Ūdeņraža jonu koncentrācija",VLOOKUP(Dati!$A441,Normas!$A:$D,2,FALSE),VLOOKUP(Dati!$A441,Normas!$A:$D,2,FALSE)*0.3)),"")</f>
      </c>
      <c r="I441" s="2">
        <f>IFERROR(IF(ISBLANK($A441),"",IF($A441="Ūdeņraža jonu koncentrācija",VLOOKUP(Dati!$A441,Normas!$A:$D,3,FALSE),VLOOKUP(Dati!$A441,Normas!$A:$D,3,FALSE)*0.3)),"")</f>
      </c>
    </row>
    <row r="442" spans="2:9" x14ac:dyDescent="0.2">
      <c r="B442">
        <f>IF(ISBLANK(A442),"",VLOOKUP(A442,Normas!A:D,4,FALSE))</f>
      </c>
      <c r="E442" s="2">
        <f>IF(ISBLANK(D442),"",INT(YEARFRAC(D442,'Vispārīga informācija'!$B$2)))</f>
      </c>
      <c r="F442" s="2">
        <f>IFERROR(IF(ISBLANK($A442),"",IF($A442="Ūdeņraža jonu koncentrācija",VLOOKUP(Dati!$A442,Normas!$A:$D,2,FALSE),VLOOKUP(Dati!$A442,Normas!$A:$D,2,FALSE)*0.6)),"")</f>
      </c>
      <c r="G442" s="2">
        <f>IFERROR(IF(ISBLANK($A442),"",IF($A442="Ūdeņraža jonu koncentrācija",VLOOKUP(Dati!$A442,Normas!$A:$D,3,FALSE),VLOOKUP(Dati!$A442,Normas!$A:$D,3,FALSE)*0.6)),"")</f>
      </c>
      <c r="H442" s="2">
        <f>IFERROR(IF(ISBLANK($A442),"",IF($A442="Ūdeņraža jonu koncentrācija",VLOOKUP(Dati!$A442,Normas!$A:$D,2,FALSE),VLOOKUP(Dati!$A442,Normas!$A:$D,2,FALSE)*0.3)),"")</f>
      </c>
      <c r="I442" s="2">
        <f>IFERROR(IF(ISBLANK($A442),"",IF($A442="Ūdeņraža jonu koncentrācija",VLOOKUP(Dati!$A442,Normas!$A:$D,3,FALSE),VLOOKUP(Dati!$A442,Normas!$A:$D,3,FALSE)*0.3)),"")</f>
      </c>
    </row>
    <row r="443" spans="2:9" x14ac:dyDescent="0.2">
      <c r="B443">
        <f>IF(ISBLANK(A443),"",VLOOKUP(A443,Normas!A:D,4,FALSE))</f>
      </c>
      <c r="E443" s="2">
        <f>IF(ISBLANK(D443),"",INT(YEARFRAC(D443,'Vispārīga informācija'!$B$2)))</f>
      </c>
      <c r="F443" s="2">
        <f>IFERROR(IF(ISBLANK($A443),"",IF($A443="Ūdeņraža jonu koncentrācija",VLOOKUP(Dati!$A443,Normas!$A:$D,2,FALSE),VLOOKUP(Dati!$A443,Normas!$A:$D,2,FALSE)*0.6)),"")</f>
      </c>
      <c r="G443" s="2">
        <f>IFERROR(IF(ISBLANK($A443),"",IF($A443="Ūdeņraža jonu koncentrācija",VLOOKUP(Dati!$A443,Normas!$A:$D,3,FALSE),VLOOKUP(Dati!$A443,Normas!$A:$D,3,FALSE)*0.6)),"")</f>
      </c>
      <c r="H443" s="2">
        <f>IFERROR(IF(ISBLANK($A443),"",IF($A443="Ūdeņraža jonu koncentrācija",VLOOKUP(Dati!$A443,Normas!$A:$D,2,FALSE),VLOOKUP(Dati!$A443,Normas!$A:$D,2,FALSE)*0.3)),"")</f>
      </c>
      <c r="I443" s="2">
        <f>IFERROR(IF(ISBLANK($A443),"",IF($A443="Ūdeņraža jonu koncentrācija",VLOOKUP(Dati!$A443,Normas!$A:$D,3,FALSE),VLOOKUP(Dati!$A443,Normas!$A:$D,3,FALSE)*0.3)),"")</f>
      </c>
    </row>
    <row r="444" spans="2:9" x14ac:dyDescent="0.2">
      <c r="B444">
        <f>IF(ISBLANK(A444),"",VLOOKUP(A444,Normas!A:D,4,FALSE))</f>
      </c>
      <c r="E444" s="2">
        <f>IF(ISBLANK(D444),"",INT(YEARFRAC(D444,'Vispārīga informācija'!$B$2)))</f>
      </c>
      <c r="F444" s="2">
        <f>IFERROR(IF(ISBLANK($A444),"",IF($A444="Ūdeņraža jonu koncentrācija",VLOOKUP(Dati!$A444,Normas!$A:$D,2,FALSE),VLOOKUP(Dati!$A444,Normas!$A:$D,2,FALSE)*0.6)),"")</f>
      </c>
      <c r="G444" s="2">
        <f>IFERROR(IF(ISBLANK($A444),"",IF($A444="Ūdeņraža jonu koncentrācija",VLOOKUP(Dati!$A444,Normas!$A:$D,3,FALSE),VLOOKUP(Dati!$A444,Normas!$A:$D,3,FALSE)*0.6)),"")</f>
      </c>
      <c r="H444" s="2">
        <f>IFERROR(IF(ISBLANK($A444),"",IF($A444="Ūdeņraža jonu koncentrācija",VLOOKUP(Dati!$A444,Normas!$A:$D,2,FALSE),VLOOKUP(Dati!$A444,Normas!$A:$D,2,FALSE)*0.3)),"")</f>
      </c>
      <c r="I444" s="2">
        <f>IFERROR(IF(ISBLANK($A444),"",IF($A444="Ūdeņraža jonu koncentrācija",VLOOKUP(Dati!$A444,Normas!$A:$D,3,FALSE),VLOOKUP(Dati!$A444,Normas!$A:$D,3,FALSE)*0.3)),"")</f>
      </c>
    </row>
    <row r="445" spans="2:9" x14ac:dyDescent="0.2">
      <c r="B445">
        <f>IF(ISBLANK(A445),"",VLOOKUP(A445,Normas!A:D,4,FALSE))</f>
      </c>
      <c r="E445" s="2">
        <f>IF(ISBLANK(D445),"",INT(YEARFRAC(D445,'Vispārīga informācija'!$B$2)))</f>
      </c>
      <c r="F445" s="2">
        <f>IFERROR(IF(ISBLANK($A445),"",IF($A445="Ūdeņraža jonu koncentrācija",VLOOKUP(Dati!$A445,Normas!$A:$D,2,FALSE),VLOOKUP(Dati!$A445,Normas!$A:$D,2,FALSE)*0.6)),"")</f>
      </c>
      <c r="G445" s="2">
        <f>IFERROR(IF(ISBLANK($A445),"",IF($A445="Ūdeņraža jonu koncentrācija",VLOOKUP(Dati!$A445,Normas!$A:$D,3,FALSE),VLOOKUP(Dati!$A445,Normas!$A:$D,3,FALSE)*0.6)),"")</f>
      </c>
      <c r="H445" s="2">
        <f>IFERROR(IF(ISBLANK($A445),"",IF($A445="Ūdeņraža jonu koncentrācija",VLOOKUP(Dati!$A445,Normas!$A:$D,2,FALSE),VLOOKUP(Dati!$A445,Normas!$A:$D,2,FALSE)*0.3)),"")</f>
      </c>
      <c r="I445" s="2">
        <f>IFERROR(IF(ISBLANK($A445),"",IF($A445="Ūdeņraža jonu koncentrācija",VLOOKUP(Dati!$A445,Normas!$A:$D,3,FALSE),VLOOKUP(Dati!$A445,Normas!$A:$D,3,FALSE)*0.3)),"")</f>
      </c>
    </row>
    <row r="446" spans="2:9" x14ac:dyDescent="0.2">
      <c r="B446">
        <f>IF(ISBLANK(A446),"",VLOOKUP(A446,Normas!A:D,4,FALSE))</f>
      </c>
      <c r="E446" s="2">
        <f>IF(ISBLANK(D446),"",INT(YEARFRAC(D446,'Vispārīga informācija'!$B$2)))</f>
      </c>
      <c r="F446" s="2">
        <f>IFERROR(IF(ISBLANK($A446),"",IF($A446="Ūdeņraža jonu koncentrācija",VLOOKUP(Dati!$A446,Normas!$A:$D,2,FALSE),VLOOKUP(Dati!$A446,Normas!$A:$D,2,FALSE)*0.6)),"")</f>
      </c>
      <c r="G446" s="2">
        <f>IFERROR(IF(ISBLANK($A446),"",IF($A446="Ūdeņraža jonu koncentrācija",VLOOKUP(Dati!$A446,Normas!$A:$D,3,FALSE),VLOOKUP(Dati!$A446,Normas!$A:$D,3,FALSE)*0.6)),"")</f>
      </c>
      <c r="H446" s="2">
        <f>IFERROR(IF(ISBLANK($A446),"",IF($A446="Ūdeņraža jonu koncentrācija",VLOOKUP(Dati!$A446,Normas!$A:$D,2,FALSE),VLOOKUP(Dati!$A446,Normas!$A:$D,2,FALSE)*0.3)),"")</f>
      </c>
      <c r="I446" s="2">
        <f>IFERROR(IF(ISBLANK($A446),"",IF($A446="Ūdeņraža jonu koncentrācija",VLOOKUP(Dati!$A446,Normas!$A:$D,3,FALSE),VLOOKUP(Dati!$A446,Normas!$A:$D,3,FALSE)*0.3)),"")</f>
      </c>
    </row>
    <row r="447" spans="2:9" x14ac:dyDescent="0.2">
      <c r="B447">
        <f>IF(ISBLANK(A447),"",VLOOKUP(A447,Normas!A:D,4,FALSE))</f>
      </c>
      <c r="E447" s="2">
        <f>IF(ISBLANK(D447),"",INT(YEARFRAC(D447,'Vispārīga informācija'!$B$2)))</f>
      </c>
      <c r="F447" s="2">
        <f>IFERROR(IF(ISBLANK($A447),"",IF($A447="Ūdeņraža jonu koncentrācija",VLOOKUP(Dati!$A447,Normas!$A:$D,2,FALSE),VLOOKUP(Dati!$A447,Normas!$A:$D,2,FALSE)*0.6)),"")</f>
      </c>
      <c r="G447" s="2">
        <f>IFERROR(IF(ISBLANK($A447),"",IF($A447="Ūdeņraža jonu koncentrācija",VLOOKUP(Dati!$A447,Normas!$A:$D,3,FALSE),VLOOKUP(Dati!$A447,Normas!$A:$D,3,FALSE)*0.6)),"")</f>
      </c>
      <c r="H447" s="2">
        <f>IFERROR(IF(ISBLANK($A447),"",IF($A447="Ūdeņraža jonu koncentrācija",VLOOKUP(Dati!$A447,Normas!$A:$D,2,FALSE),VLOOKUP(Dati!$A447,Normas!$A:$D,2,FALSE)*0.3)),"")</f>
      </c>
      <c r="I447" s="2">
        <f>IFERROR(IF(ISBLANK($A447),"",IF($A447="Ūdeņraža jonu koncentrācija",VLOOKUP(Dati!$A447,Normas!$A:$D,3,FALSE),VLOOKUP(Dati!$A447,Normas!$A:$D,3,FALSE)*0.3)),"")</f>
      </c>
    </row>
    <row r="448" spans="2:9" x14ac:dyDescent="0.2">
      <c r="B448">
        <f>IF(ISBLANK(A448),"",VLOOKUP(A448,Normas!A:D,4,FALSE))</f>
      </c>
      <c r="E448" s="2">
        <f>IF(ISBLANK(D448),"",INT(YEARFRAC(D448,'Vispārīga informācija'!$B$2)))</f>
      </c>
      <c r="F448" s="2">
        <f>IFERROR(IF(ISBLANK($A448),"",IF($A448="Ūdeņraža jonu koncentrācija",VLOOKUP(Dati!$A448,Normas!$A:$D,2,FALSE),VLOOKUP(Dati!$A448,Normas!$A:$D,2,FALSE)*0.6)),"")</f>
      </c>
      <c r="G448" s="2">
        <f>IFERROR(IF(ISBLANK($A448),"",IF($A448="Ūdeņraža jonu koncentrācija",VLOOKUP(Dati!$A448,Normas!$A:$D,3,FALSE),VLOOKUP(Dati!$A448,Normas!$A:$D,3,FALSE)*0.6)),"")</f>
      </c>
      <c r="H448" s="2">
        <f>IFERROR(IF(ISBLANK($A448),"",IF($A448="Ūdeņraža jonu koncentrācija",VLOOKUP(Dati!$A448,Normas!$A:$D,2,FALSE),VLOOKUP(Dati!$A448,Normas!$A:$D,2,FALSE)*0.3)),"")</f>
      </c>
      <c r="I448" s="2">
        <f>IFERROR(IF(ISBLANK($A448),"",IF($A448="Ūdeņraža jonu koncentrācija",VLOOKUP(Dati!$A448,Normas!$A:$D,3,FALSE),VLOOKUP(Dati!$A448,Normas!$A:$D,3,FALSE)*0.3)),"")</f>
      </c>
    </row>
    <row r="449" spans="2:9" x14ac:dyDescent="0.2">
      <c r="B449">
        <f>IF(ISBLANK(A449),"",VLOOKUP(A449,Normas!A:D,4,FALSE))</f>
      </c>
      <c r="E449" s="2">
        <f>IF(ISBLANK(D449),"",INT(YEARFRAC(D449,'Vispārīga informācija'!$B$2)))</f>
      </c>
      <c r="F449" s="2">
        <f>IFERROR(IF(ISBLANK($A449),"",IF($A449="Ūdeņraža jonu koncentrācija",VLOOKUP(Dati!$A449,Normas!$A:$D,2,FALSE),VLOOKUP(Dati!$A449,Normas!$A:$D,2,FALSE)*0.6)),"")</f>
      </c>
      <c r="G449" s="2">
        <f>IFERROR(IF(ISBLANK($A449),"",IF($A449="Ūdeņraža jonu koncentrācija",VLOOKUP(Dati!$A449,Normas!$A:$D,3,FALSE),VLOOKUP(Dati!$A449,Normas!$A:$D,3,FALSE)*0.6)),"")</f>
      </c>
      <c r="H449" s="2">
        <f>IFERROR(IF(ISBLANK($A449),"",IF($A449="Ūdeņraža jonu koncentrācija",VLOOKUP(Dati!$A449,Normas!$A:$D,2,FALSE),VLOOKUP(Dati!$A449,Normas!$A:$D,2,FALSE)*0.3)),"")</f>
      </c>
      <c r="I449" s="2">
        <f>IFERROR(IF(ISBLANK($A449),"",IF($A449="Ūdeņraža jonu koncentrācija",VLOOKUP(Dati!$A449,Normas!$A:$D,3,FALSE),VLOOKUP(Dati!$A449,Normas!$A:$D,3,FALSE)*0.3)),"")</f>
      </c>
    </row>
    <row r="450" spans="2:9" x14ac:dyDescent="0.2">
      <c r="B450">
        <f>IF(ISBLANK(A450),"",VLOOKUP(A450,Normas!A:D,4,FALSE))</f>
      </c>
      <c r="E450" s="2">
        <f>IF(ISBLANK(D450),"",INT(YEARFRAC(D450,'Vispārīga informācija'!$B$2)))</f>
      </c>
      <c r="F450" s="2">
        <f>IFERROR(IF(ISBLANK($A450),"",IF($A450="Ūdeņraža jonu koncentrācija",VLOOKUP(Dati!$A450,Normas!$A:$D,2,FALSE),VLOOKUP(Dati!$A450,Normas!$A:$D,2,FALSE)*0.6)),"")</f>
      </c>
      <c r="G450" s="2">
        <f>IFERROR(IF(ISBLANK($A450),"",IF($A450="Ūdeņraža jonu koncentrācija",VLOOKUP(Dati!$A450,Normas!$A:$D,3,FALSE),VLOOKUP(Dati!$A450,Normas!$A:$D,3,FALSE)*0.6)),"")</f>
      </c>
      <c r="H450" s="2">
        <f>IFERROR(IF(ISBLANK($A450),"",IF($A450="Ūdeņraža jonu koncentrācija",VLOOKUP(Dati!$A450,Normas!$A:$D,2,FALSE),VLOOKUP(Dati!$A450,Normas!$A:$D,2,FALSE)*0.3)),"")</f>
      </c>
      <c r="I450" s="2">
        <f>IFERROR(IF(ISBLANK($A450),"",IF($A450="Ūdeņraža jonu koncentrācija",VLOOKUP(Dati!$A450,Normas!$A:$D,3,FALSE),VLOOKUP(Dati!$A450,Normas!$A:$D,3,FALSE)*0.3)),"")</f>
      </c>
    </row>
    <row r="451" spans="2:9" x14ac:dyDescent="0.2">
      <c r="B451">
        <f>IF(ISBLANK(A451),"",VLOOKUP(A451,Normas!A:D,4,FALSE))</f>
      </c>
      <c r="E451" s="2">
        <f>IF(ISBLANK(D451),"",INT(YEARFRAC(D451,'Vispārīga informācija'!$B$2)))</f>
      </c>
      <c r="F451" s="2">
        <f>IFERROR(IF(ISBLANK($A451),"",IF($A451="Ūdeņraža jonu koncentrācija",VLOOKUP(Dati!$A451,Normas!$A:$D,2,FALSE),VLOOKUP(Dati!$A451,Normas!$A:$D,2,FALSE)*0.6)),"")</f>
      </c>
      <c r="G451" s="2">
        <f>IFERROR(IF(ISBLANK($A451),"",IF($A451="Ūdeņraža jonu koncentrācija",VLOOKUP(Dati!$A451,Normas!$A:$D,3,FALSE),VLOOKUP(Dati!$A451,Normas!$A:$D,3,FALSE)*0.6)),"")</f>
      </c>
      <c r="H451" s="2">
        <f>IFERROR(IF(ISBLANK($A451),"",IF($A451="Ūdeņraža jonu koncentrācija",VLOOKUP(Dati!$A451,Normas!$A:$D,2,FALSE),VLOOKUP(Dati!$A451,Normas!$A:$D,2,FALSE)*0.3)),"")</f>
      </c>
      <c r="I451" s="2">
        <f>IFERROR(IF(ISBLANK($A451),"",IF($A451="Ūdeņraža jonu koncentrācija",VLOOKUP(Dati!$A451,Normas!$A:$D,3,FALSE),VLOOKUP(Dati!$A451,Normas!$A:$D,3,FALSE)*0.3)),"")</f>
      </c>
    </row>
    <row r="452" spans="2:9" x14ac:dyDescent="0.2">
      <c r="B452">
        <f>IF(ISBLANK(A452),"",VLOOKUP(A452,Normas!A:D,4,FALSE))</f>
      </c>
      <c r="E452" s="2">
        <f>IF(ISBLANK(D452),"",INT(YEARFRAC(D452,'Vispārīga informācija'!$B$2)))</f>
      </c>
      <c r="F452" s="2">
        <f>IFERROR(IF(ISBLANK($A452),"",IF($A452="Ūdeņraža jonu koncentrācija",VLOOKUP(Dati!$A452,Normas!$A:$D,2,FALSE),VLOOKUP(Dati!$A452,Normas!$A:$D,2,FALSE)*0.6)),"")</f>
      </c>
      <c r="G452" s="2">
        <f>IFERROR(IF(ISBLANK($A452),"",IF($A452="Ūdeņraža jonu koncentrācija",VLOOKUP(Dati!$A452,Normas!$A:$D,3,FALSE),VLOOKUP(Dati!$A452,Normas!$A:$D,3,FALSE)*0.6)),"")</f>
      </c>
      <c r="H452" s="2">
        <f>IFERROR(IF(ISBLANK($A452),"",IF($A452="Ūdeņraža jonu koncentrācija",VLOOKUP(Dati!$A452,Normas!$A:$D,2,FALSE),VLOOKUP(Dati!$A452,Normas!$A:$D,2,FALSE)*0.3)),"")</f>
      </c>
      <c r="I452" s="2">
        <f>IFERROR(IF(ISBLANK($A452),"",IF($A452="Ūdeņraža jonu koncentrācija",VLOOKUP(Dati!$A452,Normas!$A:$D,3,FALSE),VLOOKUP(Dati!$A452,Normas!$A:$D,3,FALSE)*0.3)),"")</f>
      </c>
    </row>
    <row r="453" spans="2:9" x14ac:dyDescent="0.2">
      <c r="B453">
        <f>IF(ISBLANK(A453),"",VLOOKUP(A453,Normas!A:D,4,FALSE))</f>
      </c>
      <c r="E453" s="2">
        <f>IF(ISBLANK(D453),"",INT(YEARFRAC(D453,'Vispārīga informācija'!$B$2)))</f>
      </c>
      <c r="F453" s="2">
        <f>IFERROR(IF(ISBLANK($A453),"",IF($A453="Ūdeņraža jonu koncentrācija",VLOOKUP(Dati!$A453,Normas!$A:$D,2,FALSE),VLOOKUP(Dati!$A453,Normas!$A:$D,2,FALSE)*0.6)),"")</f>
      </c>
      <c r="G453" s="2">
        <f>IFERROR(IF(ISBLANK($A453),"",IF($A453="Ūdeņraža jonu koncentrācija",VLOOKUP(Dati!$A453,Normas!$A:$D,3,FALSE),VLOOKUP(Dati!$A453,Normas!$A:$D,3,FALSE)*0.6)),"")</f>
      </c>
      <c r="H453" s="2">
        <f>IFERROR(IF(ISBLANK($A453),"",IF($A453="Ūdeņraža jonu koncentrācija",VLOOKUP(Dati!$A453,Normas!$A:$D,2,FALSE),VLOOKUP(Dati!$A453,Normas!$A:$D,2,FALSE)*0.3)),"")</f>
      </c>
      <c r="I453" s="2">
        <f>IFERROR(IF(ISBLANK($A453),"",IF($A453="Ūdeņraža jonu koncentrācija",VLOOKUP(Dati!$A453,Normas!$A:$D,3,FALSE),VLOOKUP(Dati!$A453,Normas!$A:$D,3,FALSE)*0.3)),"")</f>
      </c>
    </row>
    <row r="454" spans="2:9" x14ac:dyDescent="0.2">
      <c r="B454">
        <f>IF(ISBLANK(A454),"",VLOOKUP(A454,Normas!A:D,4,FALSE))</f>
      </c>
      <c r="E454" s="2">
        <f>IF(ISBLANK(D454),"",INT(YEARFRAC(D454,'Vispārīga informācija'!$B$2)))</f>
      </c>
      <c r="F454" s="2">
        <f>IFERROR(IF(ISBLANK($A454),"",IF($A454="Ūdeņraža jonu koncentrācija",VLOOKUP(Dati!$A454,Normas!$A:$D,2,FALSE),VLOOKUP(Dati!$A454,Normas!$A:$D,2,FALSE)*0.6)),"")</f>
      </c>
      <c r="G454" s="2">
        <f>IFERROR(IF(ISBLANK($A454),"",IF($A454="Ūdeņraža jonu koncentrācija",VLOOKUP(Dati!$A454,Normas!$A:$D,3,FALSE),VLOOKUP(Dati!$A454,Normas!$A:$D,3,FALSE)*0.6)),"")</f>
      </c>
      <c r="H454" s="2">
        <f>IFERROR(IF(ISBLANK($A454),"",IF($A454="Ūdeņraža jonu koncentrācija",VLOOKUP(Dati!$A454,Normas!$A:$D,2,FALSE),VLOOKUP(Dati!$A454,Normas!$A:$D,2,FALSE)*0.3)),"")</f>
      </c>
      <c r="I454" s="2">
        <f>IFERROR(IF(ISBLANK($A454),"",IF($A454="Ūdeņraža jonu koncentrācija",VLOOKUP(Dati!$A454,Normas!$A:$D,3,FALSE),VLOOKUP(Dati!$A454,Normas!$A:$D,3,FALSE)*0.3)),"")</f>
      </c>
    </row>
    <row r="455" spans="2:9" x14ac:dyDescent="0.2">
      <c r="B455">
        <f>IF(ISBLANK(A455),"",VLOOKUP(A455,Normas!A:D,4,FALSE))</f>
      </c>
      <c r="E455" s="2">
        <f>IF(ISBLANK(D455),"",INT(YEARFRAC(D455,'Vispārīga informācija'!$B$2)))</f>
      </c>
      <c r="F455" s="2">
        <f>IFERROR(IF(ISBLANK($A455),"",IF($A455="Ūdeņraža jonu koncentrācija",VLOOKUP(Dati!$A455,Normas!$A:$D,2,FALSE),VLOOKUP(Dati!$A455,Normas!$A:$D,2,FALSE)*0.6)),"")</f>
      </c>
      <c r="G455" s="2">
        <f>IFERROR(IF(ISBLANK($A455),"",IF($A455="Ūdeņraža jonu koncentrācija",VLOOKUP(Dati!$A455,Normas!$A:$D,3,FALSE),VLOOKUP(Dati!$A455,Normas!$A:$D,3,FALSE)*0.6)),"")</f>
      </c>
      <c r="H455" s="2">
        <f>IFERROR(IF(ISBLANK($A455),"",IF($A455="Ūdeņraža jonu koncentrācija",VLOOKUP(Dati!$A455,Normas!$A:$D,2,FALSE),VLOOKUP(Dati!$A455,Normas!$A:$D,2,FALSE)*0.3)),"")</f>
      </c>
      <c r="I455" s="2">
        <f>IFERROR(IF(ISBLANK($A455),"",IF($A455="Ūdeņraža jonu koncentrācija",VLOOKUP(Dati!$A455,Normas!$A:$D,3,FALSE),VLOOKUP(Dati!$A455,Normas!$A:$D,3,FALSE)*0.3)),"")</f>
      </c>
    </row>
    <row r="456" spans="2:9" x14ac:dyDescent="0.2">
      <c r="B456">
        <f>IF(ISBLANK(A456),"",VLOOKUP(A456,Normas!A:D,4,FALSE))</f>
      </c>
      <c r="E456" s="2">
        <f>IF(ISBLANK(D456),"",INT(YEARFRAC(D456,'Vispārīga informācija'!$B$2)))</f>
      </c>
      <c r="F456" s="2">
        <f>IFERROR(IF(ISBLANK($A456),"",IF($A456="Ūdeņraža jonu koncentrācija",VLOOKUP(Dati!$A456,Normas!$A:$D,2,FALSE),VLOOKUP(Dati!$A456,Normas!$A:$D,2,FALSE)*0.6)),"")</f>
      </c>
      <c r="G456" s="2">
        <f>IFERROR(IF(ISBLANK($A456),"",IF($A456="Ūdeņraža jonu koncentrācija",VLOOKUP(Dati!$A456,Normas!$A:$D,3,FALSE),VLOOKUP(Dati!$A456,Normas!$A:$D,3,FALSE)*0.6)),"")</f>
      </c>
      <c r="H456" s="2">
        <f>IFERROR(IF(ISBLANK($A456),"",IF($A456="Ūdeņraža jonu koncentrācija",VLOOKUP(Dati!$A456,Normas!$A:$D,2,FALSE),VLOOKUP(Dati!$A456,Normas!$A:$D,2,FALSE)*0.3)),"")</f>
      </c>
      <c r="I456" s="2">
        <f>IFERROR(IF(ISBLANK($A456),"",IF($A456="Ūdeņraža jonu koncentrācija",VLOOKUP(Dati!$A456,Normas!$A:$D,3,FALSE),VLOOKUP(Dati!$A456,Normas!$A:$D,3,FALSE)*0.3)),"")</f>
      </c>
    </row>
    <row r="457" spans="2:9" x14ac:dyDescent="0.2">
      <c r="B457">
        <f>IF(ISBLANK(A457),"",VLOOKUP(A457,Normas!A:D,4,FALSE))</f>
      </c>
      <c r="E457" s="2">
        <f>IF(ISBLANK(D457),"",INT(YEARFRAC(D457,'Vispārīga informācija'!$B$2)))</f>
      </c>
      <c r="F457" s="2">
        <f>IFERROR(IF(ISBLANK($A457),"",IF($A457="Ūdeņraža jonu koncentrācija",VLOOKUP(Dati!$A457,Normas!$A:$D,2,FALSE),VLOOKUP(Dati!$A457,Normas!$A:$D,2,FALSE)*0.6)),"")</f>
      </c>
      <c r="G457" s="2">
        <f>IFERROR(IF(ISBLANK($A457),"",IF($A457="Ūdeņraža jonu koncentrācija",VLOOKUP(Dati!$A457,Normas!$A:$D,3,FALSE),VLOOKUP(Dati!$A457,Normas!$A:$D,3,FALSE)*0.6)),"")</f>
      </c>
      <c r="H457" s="2">
        <f>IFERROR(IF(ISBLANK($A457),"",IF($A457="Ūdeņraža jonu koncentrācija",VLOOKUP(Dati!$A457,Normas!$A:$D,2,FALSE),VLOOKUP(Dati!$A457,Normas!$A:$D,2,FALSE)*0.3)),"")</f>
      </c>
      <c r="I457" s="2">
        <f>IFERROR(IF(ISBLANK($A457),"",IF($A457="Ūdeņraža jonu koncentrācija",VLOOKUP(Dati!$A457,Normas!$A:$D,3,FALSE),VLOOKUP(Dati!$A457,Normas!$A:$D,3,FALSE)*0.3)),"")</f>
      </c>
    </row>
    <row r="458" spans="2:9" x14ac:dyDescent="0.2">
      <c r="B458">
        <f>IF(ISBLANK(A458),"",VLOOKUP(A458,Normas!A:D,4,FALSE))</f>
      </c>
      <c r="E458" s="2">
        <f>IF(ISBLANK(D458),"",INT(YEARFRAC(D458,'Vispārīga informācija'!$B$2)))</f>
      </c>
      <c r="F458" s="2">
        <f>IFERROR(IF(ISBLANK($A458),"",IF($A458="Ūdeņraža jonu koncentrācija",VLOOKUP(Dati!$A458,Normas!$A:$D,2,FALSE),VLOOKUP(Dati!$A458,Normas!$A:$D,2,FALSE)*0.6)),"")</f>
      </c>
      <c r="G458" s="2">
        <f>IFERROR(IF(ISBLANK($A458),"",IF($A458="Ūdeņraža jonu koncentrācija",VLOOKUP(Dati!$A458,Normas!$A:$D,3,FALSE),VLOOKUP(Dati!$A458,Normas!$A:$D,3,FALSE)*0.6)),"")</f>
      </c>
      <c r="H458" s="2">
        <f>IFERROR(IF(ISBLANK($A458),"",IF($A458="Ūdeņraža jonu koncentrācija",VLOOKUP(Dati!$A458,Normas!$A:$D,2,FALSE),VLOOKUP(Dati!$A458,Normas!$A:$D,2,FALSE)*0.3)),"")</f>
      </c>
      <c r="I458" s="2">
        <f>IFERROR(IF(ISBLANK($A458),"",IF($A458="Ūdeņraža jonu koncentrācija",VLOOKUP(Dati!$A458,Normas!$A:$D,3,FALSE),VLOOKUP(Dati!$A458,Normas!$A:$D,3,FALSE)*0.3)),"")</f>
      </c>
    </row>
    <row r="459" spans="2:9" x14ac:dyDescent="0.2">
      <c r="B459">
        <f>IF(ISBLANK(A459),"",VLOOKUP(A459,Normas!A:D,4,FALSE))</f>
      </c>
      <c r="E459" s="2">
        <f>IF(ISBLANK(D459),"",INT(YEARFRAC(D459,'Vispārīga informācija'!$B$2)))</f>
      </c>
      <c r="F459" s="2">
        <f>IFERROR(IF(ISBLANK($A459),"",IF($A459="Ūdeņraža jonu koncentrācija",VLOOKUP(Dati!$A459,Normas!$A:$D,2,FALSE),VLOOKUP(Dati!$A459,Normas!$A:$D,2,FALSE)*0.6)),"")</f>
      </c>
      <c r="G459" s="2">
        <f>IFERROR(IF(ISBLANK($A459),"",IF($A459="Ūdeņraža jonu koncentrācija",VLOOKUP(Dati!$A459,Normas!$A:$D,3,FALSE),VLOOKUP(Dati!$A459,Normas!$A:$D,3,FALSE)*0.6)),"")</f>
      </c>
      <c r="H459" s="2">
        <f>IFERROR(IF(ISBLANK($A459),"",IF($A459="Ūdeņraža jonu koncentrācija",VLOOKUP(Dati!$A459,Normas!$A:$D,2,FALSE),VLOOKUP(Dati!$A459,Normas!$A:$D,2,FALSE)*0.3)),"")</f>
      </c>
      <c r="I459" s="2">
        <f>IFERROR(IF(ISBLANK($A459),"",IF($A459="Ūdeņraža jonu koncentrācija",VLOOKUP(Dati!$A459,Normas!$A:$D,3,FALSE),VLOOKUP(Dati!$A459,Normas!$A:$D,3,FALSE)*0.3)),"")</f>
      </c>
    </row>
    <row r="460" spans="2:9" x14ac:dyDescent="0.2">
      <c r="B460">
        <f>IF(ISBLANK(A460),"",VLOOKUP(A460,Normas!A:D,4,FALSE))</f>
      </c>
      <c r="E460" s="2">
        <f>IF(ISBLANK(D460),"",INT(YEARFRAC(D460,'Vispārīga informācija'!$B$2)))</f>
      </c>
      <c r="F460" s="2">
        <f>IFERROR(IF(ISBLANK($A460),"",IF($A460="Ūdeņraža jonu koncentrācija",VLOOKUP(Dati!$A460,Normas!$A:$D,2,FALSE),VLOOKUP(Dati!$A460,Normas!$A:$D,2,FALSE)*0.6)),"")</f>
      </c>
      <c r="G460" s="2">
        <f>IFERROR(IF(ISBLANK($A460),"",IF($A460="Ūdeņraža jonu koncentrācija",VLOOKUP(Dati!$A460,Normas!$A:$D,3,FALSE),VLOOKUP(Dati!$A460,Normas!$A:$D,3,FALSE)*0.6)),"")</f>
      </c>
      <c r="H460" s="2">
        <f>IFERROR(IF(ISBLANK($A460),"",IF($A460="Ūdeņraža jonu koncentrācija",VLOOKUP(Dati!$A460,Normas!$A:$D,2,FALSE),VLOOKUP(Dati!$A460,Normas!$A:$D,2,FALSE)*0.3)),"")</f>
      </c>
      <c r="I460" s="2">
        <f>IFERROR(IF(ISBLANK($A460),"",IF($A460="Ūdeņraža jonu koncentrācija",VLOOKUP(Dati!$A460,Normas!$A:$D,3,FALSE),VLOOKUP(Dati!$A460,Normas!$A:$D,3,FALSE)*0.3)),"")</f>
      </c>
    </row>
    <row r="461" spans="2:9" x14ac:dyDescent="0.2">
      <c r="B461">
        <f>IF(ISBLANK(A461),"",VLOOKUP(A461,Normas!A:D,4,FALSE))</f>
      </c>
      <c r="E461" s="2">
        <f>IF(ISBLANK(D461),"",INT(YEARFRAC(D461,'Vispārīga informācija'!$B$2)))</f>
      </c>
      <c r="F461" s="2">
        <f>IFERROR(IF(ISBLANK($A461),"",IF($A461="Ūdeņraža jonu koncentrācija",VLOOKUP(Dati!$A461,Normas!$A:$D,2,FALSE),VLOOKUP(Dati!$A461,Normas!$A:$D,2,FALSE)*0.6)),"")</f>
      </c>
      <c r="G461" s="2">
        <f>IFERROR(IF(ISBLANK($A461),"",IF($A461="Ūdeņraža jonu koncentrācija",VLOOKUP(Dati!$A461,Normas!$A:$D,3,FALSE),VLOOKUP(Dati!$A461,Normas!$A:$D,3,FALSE)*0.6)),"")</f>
      </c>
      <c r="H461" s="2">
        <f>IFERROR(IF(ISBLANK($A461),"",IF($A461="Ūdeņraža jonu koncentrācija",VLOOKUP(Dati!$A461,Normas!$A:$D,2,FALSE),VLOOKUP(Dati!$A461,Normas!$A:$D,2,FALSE)*0.3)),"")</f>
      </c>
      <c r="I461" s="2">
        <f>IFERROR(IF(ISBLANK($A461),"",IF($A461="Ūdeņraža jonu koncentrācija",VLOOKUP(Dati!$A461,Normas!$A:$D,3,FALSE),VLOOKUP(Dati!$A461,Normas!$A:$D,3,FALSE)*0.3)),"")</f>
      </c>
    </row>
    <row r="462" spans="2:9" x14ac:dyDescent="0.2">
      <c r="B462">
        <f>IF(ISBLANK(A462),"",VLOOKUP(A462,Normas!A:D,4,FALSE))</f>
      </c>
      <c r="E462" s="2">
        <f>IF(ISBLANK(D462),"",INT(YEARFRAC(D462,'Vispārīga informācija'!$B$2)))</f>
      </c>
      <c r="F462" s="2">
        <f>IFERROR(IF(ISBLANK($A462),"",IF($A462="Ūdeņraža jonu koncentrācija",VLOOKUP(Dati!$A462,Normas!$A:$D,2,FALSE),VLOOKUP(Dati!$A462,Normas!$A:$D,2,FALSE)*0.6)),"")</f>
      </c>
      <c r="G462" s="2">
        <f>IFERROR(IF(ISBLANK($A462),"",IF($A462="Ūdeņraža jonu koncentrācija",VLOOKUP(Dati!$A462,Normas!$A:$D,3,FALSE),VLOOKUP(Dati!$A462,Normas!$A:$D,3,FALSE)*0.6)),"")</f>
      </c>
      <c r="H462" s="2">
        <f>IFERROR(IF(ISBLANK($A462),"",IF($A462="Ūdeņraža jonu koncentrācija",VLOOKUP(Dati!$A462,Normas!$A:$D,2,FALSE),VLOOKUP(Dati!$A462,Normas!$A:$D,2,FALSE)*0.3)),"")</f>
      </c>
      <c r="I462" s="2">
        <f>IFERROR(IF(ISBLANK($A462),"",IF($A462="Ūdeņraža jonu koncentrācija",VLOOKUP(Dati!$A462,Normas!$A:$D,3,FALSE),VLOOKUP(Dati!$A462,Normas!$A:$D,3,FALSE)*0.3)),"")</f>
      </c>
    </row>
    <row r="463" spans="2:9" x14ac:dyDescent="0.2">
      <c r="B463">
        <f>IF(ISBLANK(A463),"",VLOOKUP(A463,Normas!A:D,4,FALSE))</f>
      </c>
      <c r="E463" s="2">
        <f>IF(ISBLANK(D463),"",INT(YEARFRAC(D463,'Vispārīga informācija'!$B$2)))</f>
      </c>
      <c r="F463" s="2">
        <f>IFERROR(IF(ISBLANK($A463),"",IF($A463="Ūdeņraža jonu koncentrācija",VLOOKUP(Dati!$A463,Normas!$A:$D,2,FALSE),VLOOKUP(Dati!$A463,Normas!$A:$D,2,FALSE)*0.6)),"")</f>
      </c>
      <c r="G463" s="2">
        <f>IFERROR(IF(ISBLANK($A463),"",IF($A463="Ūdeņraža jonu koncentrācija",VLOOKUP(Dati!$A463,Normas!$A:$D,3,FALSE),VLOOKUP(Dati!$A463,Normas!$A:$D,3,FALSE)*0.6)),"")</f>
      </c>
      <c r="H463" s="2">
        <f>IFERROR(IF(ISBLANK($A463),"",IF($A463="Ūdeņraža jonu koncentrācija",VLOOKUP(Dati!$A463,Normas!$A:$D,2,FALSE),VLOOKUP(Dati!$A463,Normas!$A:$D,2,FALSE)*0.3)),"")</f>
      </c>
      <c r="I463" s="2">
        <f>IFERROR(IF(ISBLANK($A463),"",IF($A463="Ūdeņraža jonu koncentrācija",VLOOKUP(Dati!$A463,Normas!$A:$D,3,FALSE),VLOOKUP(Dati!$A463,Normas!$A:$D,3,FALSE)*0.3)),"")</f>
      </c>
    </row>
    <row r="464" spans="2:9" x14ac:dyDescent="0.2">
      <c r="B464">
        <f>IF(ISBLANK(A464),"",VLOOKUP(A464,Normas!A:D,4,FALSE))</f>
      </c>
      <c r="E464" s="2">
        <f>IF(ISBLANK(D464),"",INT(YEARFRAC(D464,'Vispārīga informācija'!$B$2)))</f>
      </c>
      <c r="F464" s="2">
        <f>IFERROR(IF(ISBLANK($A464),"",IF($A464="Ūdeņraža jonu koncentrācija",VLOOKUP(Dati!$A464,Normas!$A:$D,2,FALSE),VLOOKUP(Dati!$A464,Normas!$A:$D,2,FALSE)*0.6)),"")</f>
      </c>
      <c r="G464" s="2">
        <f>IFERROR(IF(ISBLANK($A464),"",IF($A464="Ūdeņraža jonu koncentrācija",VLOOKUP(Dati!$A464,Normas!$A:$D,3,FALSE),VLOOKUP(Dati!$A464,Normas!$A:$D,3,FALSE)*0.6)),"")</f>
      </c>
      <c r="H464" s="2">
        <f>IFERROR(IF(ISBLANK($A464),"",IF($A464="Ūdeņraža jonu koncentrācija",VLOOKUP(Dati!$A464,Normas!$A:$D,2,FALSE),VLOOKUP(Dati!$A464,Normas!$A:$D,2,FALSE)*0.3)),"")</f>
      </c>
      <c r="I464" s="2">
        <f>IFERROR(IF(ISBLANK($A464),"",IF($A464="Ūdeņraža jonu koncentrācija",VLOOKUP(Dati!$A464,Normas!$A:$D,3,FALSE),VLOOKUP(Dati!$A464,Normas!$A:$D,3,FALSE)*0.3)),"")</f>
      </c>
    </row>
    <row r="465" spans="2:9" x14ac:dyDescent="0.2">
      <c r="B465">
        <f>IF(ISBLANK(A465),"",VLOOKUP(A465,Normas!A:D,4,FALSE))</f>
      </c>
      <c r="E465" s="2">
        <f>IF(ISBLANK(D465),"",INT(YEARFRAC(D465,'Vispārīga informācija'!$B$2)))</f>
      </c>
      <c r="F465" s="2">
        <f>IFERROR(IF(ISBLANK($A465),"",IF($A465="Ūdeņraža jonu koncentrācija",VLOOKUP(Dati!$A465,Normas!$A:$D,2,FALSE),VLOOKUP(Dati!$A465,Normas!$A:$D,2,FALSE)*0.6)),"")</f>
      </c>
      <c r="G465" s="2">
        <f>IFERROR(IF(ISBLANK($A465),"",IF($A465="Ūdeņraža jonu koncentrācija",VLOOKUP(Dati!$A465,Normas!$A:$D,3,FALSE),VLOOKUP(Dati!$A465,Normas!$A:$D,3,FALSE)*0.6)),"")</f>
      </c>
      <c r="H465" s="2">
        <f>IFERROR(IF(ISBLANK($A465),"",IF($A465="Ūdeņraža jonu koncentrācija",VLOOKUP(Dati!$A465,Normas!$A:$D,2,FALSE),VLOOKUP(Dati!$A465,Normas!$A:$D,2,FALSE)*0.3)),"")</f>
      </c>
      <c r="I465" s="2">
        <f>IFERROR(IF(ISBLANK($A465),"",IF($A465="Ūdeņraža jonu koncentrācija",VLOOKUP(Dati!$A465,Normas!$A:$D,3,FALSE),VLOOKUP(Dati!$A465,Normas!$A:$D,3,FALSE)*0.3)),"")</f>
      </c>
    </row>
    <row r="466" spans="2:9" x14ac:dyDescent="0.2">
      <c r="B466">
        <f>IF(ISBLANK(A466),"",VLOOKUP(A466,Normas!A:D,4,FALSE))</f>
      </c>
      <c r="E466" s="2">
        <f>IF(ISBLANK(D466),"",INT(YEARFRAC(D466,'Vispārīga informācija'!$B$2)))</f>
      </c>
      <c r="F466" s="2">
        <f>IFERROR(IF(ISBLANK($A466),"",IF($A466="Ūdeņraža jonu koncentrācija",VLOOKUP(Dati!$A466,Normas!$A:$D,2,FALSE),VLOOKUP(Dati!$A466,Normas!$A:$D,2,FALSE)*0.6)),"")</f>
      </c>
      <c r="G466" s="2">
        <f>IFERROR(IF(ISBLANK($A466),"",IF($A466="Ūdeņraža jonu koncentrācija",VLOOKUP(Dati!$A466,Normas!$A:$D,3,FALSE),VLOOKUP(Dati!$A466,Normas!$A:$D,3,FALSE)*0.6)),"")</f>
      </c>
      <c r="H466" s="2">
        <f>IFERROR(IF(ISBLANK($A466),"",IF($A466="Ūdeņraža jonu koncentrācija",VLOOKUP(Dati!$A466,Normas!$A:$D,2,FALSE),VLOOKUP(Dati!$A466,Normas!$A:$D,2,FALSE)*0.3)),"")</f>
      </c>
      <c r="I466" s="2">
        <f>IFERROR(IF(ISBLANK($A466),"",IF($A466="Ūdeņraža jonu koncentrācija",VLOOKUP(Dati!$A466,Normas!$A:$D,3,FALSE),VLOOKUP(Dati!$A466,Normas!$A:$D,3,FALSE)*0.3)),"")</f>
      </c>
    </row>
    <row r="467" spans="2:9" x14ac:dyDescent="0.2">
      <c r="B467">
        <f>IF(ISBLANK(A467),"",VLOOKUP(A467,Normas!A:D,4,FALSE))</f>
      </c>
      <c r="E467" s="2">
        <f>IF(ISBLANK(D467),"",INT(YEARFRAC(D467,'Vispārīga informācija'!$B$2)))</f>
      </c>
      <c r="F467" s="2">
        <f>IFERROR(IF(ISBLANK($A467),"",IF($A467="Ūdeņraža jonu koncentrācija",VLOOKUP(Dati!$A467,Normas!$A:$D,2,FALSE),VLOOKUP(Dati!$A467,Normas!$A:$D,2,FALSE)*0.6)),"")</f>
      </c>
      <c r="G467" s="2">
        <f>IFERROR(IF(ISBLANK($A467),"",IF($A467="Ūdeņraža jonu koncentrācija",VLOOKUP(Dati!$A467,Normas!$A:$D,3,FALSE),VLOOKUP(Dati!$A467,Normas!$A:$D,3,FALSE)*0.6)),"")</f>
      </c>
      <c r="H467" s="2">
        <f>IFERROR(IF(ISBLANK($A467),"",IF($A467="Ūdeņraža jonu koncentrācija",VLOOKUP(Dati!$A467,Normas!$A:$D,2,FALSE),VLOOKUP(Dati!$A467,Normas!$A:$D,2,FALSE)*0.3)),"")</f>
      </c>
      <c r="I467" s="2">
        <f>IFERROR(IF(ISBLANK($A467),"",IF($A467="Ūdeņraža jonu koncentrācija",VLOOKUP(Dati!$A467,Normas!$A:$D,3,FALSE),VLOOKUP(Dati!$A467,Normas!$A:$D,3,FALSE)*0.3)),"")</f>
      </c>
    </row>
    <row r="468" spans="2:9" x14ac:dyDescent="0.2">
      <c r="B468">
        <f>IF(ISBLANK(A468),"",VLOOKUP(A468,Normas!A:D,4,FALSE))</f>
      </c>
      <c r="E468" s="2">
        <f>IF(ISBLANK(D468),"",INT(YEARFRAC(D468,'Vispārīga informācija'!$B$2)))</f>
      </c>
      <c r="F468" s="2">
        <f>IFERROR(IF(ISBLANK($A468),"",IF($A468="Ūdeņraža jonu koncentrācija",VLOOKUP(Dati!$A468,Normas!$A:$D,2,FALSE),VLOOKUP(Dati!$A468,Normas!$A:$D,2,FALSE)*0.6)),"")</f>
      </c>
      <c r="G468" s="2">
        <f>IFERROR(IF(ISBLANK($A468),"",IF($A468="Ūdeņraža jonu koncentrācija",VLOOKUP(Dati!$A468,Normas!$A:$D,3,FALSE),VLOOKUP(Dati!$A468,Normas!$A:$D,3,FALSE)*0.6)),"")</f>
      </c>
      <c r="H468" s="2">
        <f>IFERROR(IF(ISBLANK($A468),"",IF($A468="Ūdeņraža jonu koncentrācija",VLOOKUP(Dati!$A468,Normas!$A:$D,2,FALSE),VLOOKUP(Dati!$A468,Normas!$A:$D,2,FALSE)*0.3)),"")</f>
      </c>
      <c r="I468" s="2">
        <f>IFERROR(IF(ISBLANK($A468),"",IF($A468="Ūdeņraža jonu koncentrācija",VLOOKUP(Dati!$A468,Normas!$A:$D,3,FALSE),VLOOKUP(Dati!$A468,Normas!$A:$D,3,FALSE)*0.3)),"")</f>
      </c>
    </row>
    <row r="469" spans="2:9" x14ac:dyDescent="0.2">
      <c r="B469">
        <f>IF(ISBLANK(A469),"",VLOOKUP(A469,Normas!A:D,4,FALSE))</f>
      </c>
      <c r="E469" s="2">
        <f>IF(ISBLANK(D469),"",INT(YEARFRAC(D469,'Vispārīga informācija'!$B$2)))</f>
      </c>
      <c r="F469" s="2">
        <f>IFERROR(IF(ISBLANK($A469),"",IF($A469="Ūdeņraža jonu koncentrācija",VLOOKUP(Dati!$A469,Normas!$A:$D,2,FALSE),VLOOKUP(Dati!$A469,Normas!$A:$D,2,FALSE)*0.6)),"")</f>
      </c>
      <c r="G469" s="2">
        <f>IFERROR(IF(ISBLANK($A469),"",IF($A469="Ūdeņraža jonu koncentrācija",VLOOKUP(Dati!$A469,Normas!$A:$D,3,FALSE),VLOOKUP(Dati!$A469,Normas!$A:$D,3,FALSE)*0.6)),"")</f>
      </c>
      <c r="H469" s="2">
        <f>IFERROR(IF(ISBLANK($A469),"",IF($A469="Ūdeņraža jonu koncentrācija",VLOOKUP(Dati!$A469,Normas!$A:$D,2,FALSE),VLOOKUP(Dati!$A469,Normas!$A:$D,2,FALSE)*0.3)),"")</f>
      </c>
      <c r="I469" s="2">
        <f>IFERROR(IF(ISBLANK($A469),"",IF($A469="Ūdeņraža jonu koncentrācija",VLOOKUP(Dati!$A469,Normas!$A:$D,3,FALSE),VLOOKUP(Dati!$A469,Normas!$A:$D,3,FALSE)*0.3)),"")</f>
      </c>
    </row>
    <row r="470" spans="2:9" x14ac:dyDescent="0.2">
      <c r="B470">
        <f>IF(ISBLANK(A470),"",VLOOKUP(A470,Normas!A:D,4,FALSE))</f>
      </c>
      <c r="E470" s="2">
        <f>IF(ISBLANK(D470),"",INT(YEARFRAC(D470,'Vispārīga informācija'!$B$2)))</f>
      </c>
      <c r="F470" s="2">
        <f>IFERROR(IF(ISBLANK($A470),"",IF($A470="Ūdeņraža jonu koncentrācija",VLOOKUP(Dati!$A470,Normas!$A:$D,2,FALSE),VLOOKUP(Dati!$A470,Normas!$A:$D,2,FALSE)*0.6)),"")</f>
      </c>
      <c r="G470" s="2">
        <f>IFERROR(IF(ISBLANK($A470),"",IF($A470="Ūdeņraža jonu koncentrācija",VLOOKUP(Dati!$A470,Normas!$A:$D,3,FALSE),VLOOKUP(Dati!$A470,Normas!$A:$D,3,FALSE)*0.6)),"")</f>
      </c>
      <c r="H470" s="2">
        <f>IFERROR(IF(ISBLANK($A470),"",IF($A470="Ūdeņraža jonu koncentrācija",VLOOKUP(Dati!$A470,Normas!$A:$D,2,FALSE),VLOOKUP(Dati!$A470,Normas!$A:$D,2,FALSE)*0.3)),"")</f>
      </c>
      <c r="I470" s="2">
        <f>IFERROR(IF(ISBLANK($A470),"",IF($A470="Ūdeņraža jonu koncentrācija",VLOOKUP(Dati!$A470,Normas!$A:$D,3,FALSE),VLOOKUP(Dati!$A470,Normas!$A:$D,3,FALSE)*0.3)),"")</f>
      </c>
    </row>
    <row r="471" spans="2:9" x14ac:dyDescent="0.2">
      <c r="B471">
        <f>IF(ISBLANK(A471),"",VLOOKUP(A471,Normas!A:D,4,FALSE))</f>
      </c>
      <c r="E471" s="2">
        <f>IF(ISBLANK(D471),"",INT(YEARFRAC(D471,'Vispārīga informācija'!$B$2)))</f>
      </c>
      <c r="F471" s="2">
        <f>IFERROR(IF(ISBLANK($A471),"",IF($A471="Ūdeņraža jonu koncentrācija",VLOOKUP(Dati!$A471,Normas!$A:$D,2,FALSE),VLOOKUP(Dati!$A471,Normas!$A:$D,2,FALSE)*0.6)),"")</f>
      </c>
      <c r="G471" s="2">
        <f>IFERROR(IF(ISBLANK($A471),"",IF($A471="Ūdeņraža jonu koncentrācija",VLOOKUP(Dati!$A471,Normas!$A:$D,3,FALSE),VLOOKUP(Dati!$A471,Normas!$A:$D,3,FALSE)*0.6)),"")</f>
      </c>
      <c r="H471" s="2">
        <f>IFERROR(IF(ISBLANK($A471),"",IF($A471="Ūdeņraža jonu koncentrācija",VLOOKUP(Dati!$A471,Normas!$A:$D,2,FALSE),VLOOKUP(Dati!$A471,Normas!$A:$D,2,FALSE)*0.3)),"")</f>
      </c>
      <c r="I471" s="2">
        <f>IFERROR(IF(ISBLANK($A471),"",IF($A471="Ūdeņraža jonu koncentrācija",VLOOKUP(Dati!$A471,Normas!$A:$D,3,FALSE),VLOOKUP(Dati!$A471,Normas!$A:$D,3,FALSE)*0.3)),"")</f>
      </c>
    </row>
    <row r="472" spans="2:9" x14ac:dyDescent="0.2">
      <c r="B472">
        <f>IF(ISBLANK(A472),"",VLOOKUP(A472,Normas!A:D,4,FALSE))</f>
      </c>
      <c r="E472" s="2">
        <f>IF(ISBLANK(D472),"",INT(YEARFRAC(D472,'Vispārīga informācija'!$B$2)))</f>
      </c>
      <c r="F472" s="2">
        <f>IFERROR(IF(ISBLANK($A472),"",IF($A472="Ūdeņraža jonu koncentrācija",VLOOKUP(Dati!$A472,Normas!$A:$D,2,FALSE),VLOOKUP(Dati!$A472,Normas!$A:$D,2,FALSE)*0.6)),"")</f>
      </c>
      <c r="G472" s="2">
        <f>IFERROR(IF(ISBLANK($A472),"",IF($A472="Ūdeņraža jonu koncentrācija",VLOOKUP(Dati!$A472,Normas!$A:$D,3,FALSE),VLOOKUP(Dati!$A472,Normas!$A:$D,3,FALSE)*0.6)),"")</f>
      </c>
      <c r="H472" s="2">
        <f>IFERROR(IF(ISBLANK($A472),"",IF($A472="Ūdeņraža jonu koncentrācija",VLOOKUP(Dati!$A472,Normas!$A:$D,2,FALSE),VLOOKUP(Dati!$A472,Normas!$A:$D,2,FALSE)*0.3)),"")</f>
      </c>
      <c r="I472" s="2">
        <f>IFERROR(IF(ISBLANK($A472),"",IF($A472="Ūdeņraža jonu koncentrācija",VLOOKUP(Dati!$A472,Normas!$A:$D,3,FALSE),VLOOKUP(Dati!$A472,Normas!$A:$D,3,FALSE)*0.3)),"")</f>
      </c>
    </row>
    <row r="473" spans="2:9" x14ac:dyDescent="0.2">
      <c r="B473">
        <f>IF(ISBLANK(A473),"",VLOOKUP(A473,Normas!A:D,4,FALSE))</f>
      </c>
      <c r="E473" s="2">
        <f>IF(ISBLANK(D473),"",INT(YEARFRAC(D473,'Vispārīga informācija'!$B$2)))</f>
      </c>
      <c r="F473" s="2">
        <f>IFERROR(IF(ISBLANK($A473),"",IF($A473="Ūdeņraža jonu koncentrācija",VLOOKUP(Dati!$A473,Normas!$A:$D,2,FALSE),VLOOKUP(Dati!$A473,Normas!$A:$D,2,FALSE)*0.6)),"")</f>
      </c>
      <c r="G473" s="2">
        <f>IFERROR(IF(ISBLANK($A473),"",IF($A473="Ūdeņraža jonu koncentrācija",VLOOKUP(Dati!$A473,Normas!$A:$D,3,FALSE),VLOOKUP(Dati!$A473,Normas!$A:$D,3,FALSE)*0.6)),"")</f>
      </c>
      <c r="H473" s="2">
        <f>IFERROR(IF(ISBLANK($A473),"",IF($A473="Ūdeņraža jonu koncentrācija",VLOOKUP(Dati!$A473,Normas!$A:$D,2,FALSE),VLOOKUP(Dati!$A473,Normas!$A:$D,2,FALSE)*0.3)),"")</f>
      </c>
      <c r="I473" s="2">
        <f>IFERROR(IF(ISBLANK($A473),"",IF($A473="Ūdeņraža jonu koncentrācija",VLOOKUP(Dati!$A473,Normas!$A:$D,3,FALSE),VLOOKUP(Dati!$A473,Normas!$A:$D,3,FALSE)*0.3)),"")</f>
      </c>
    </row>
    <row r="474" spans="2:9" x14ac:dyDescent="0.2">
      <c r="B474">
        <f>IF(ISBLANK(A474),"",VLOOKUP(A474,Normas!A:D,4,FALSE))</f>
      </c>
      <c r="E474" s="2">
        <f>IF(ISBLANK(D474),"",INT(YEARFRAC(D474,'Vispārīga informācija'!$B$2)))</f>
      </c>
      <c r="F474" s="2">
        <f>IFERROR(IF(ISBLANK($A474),"",IF($A474="Ūdeņraža jonu koncentrācija",VLOOKUP(Dati!$A474,Normas!$A:$D,2,FALSE),VLOOKUP(Dati!$A474,Normas!$A:$D,2,FALSE)*0.6)),"")</f>
      </c>
      <c r="G474" s="2">
        <f>IFERROR(IF(ISBLANK($A474),"",IF($A474="Ūdeņraža jonu koncentrācija",VLOOKUP(Dati!$A474,Normas!$A:$D,3,FALSE),VLOOKUP(Dati!$A474,Normas!$A:$D,3,FALSE)*0.6)),"")</f>
      </c>
      <c r="H474" s="2">
        <f>IFERROR(IF(ISBLANK($A474),"",IF($A474="Ūdeņraža jonu koncentrācija",VLOOKUP(Dati!$A474,Normas!$A:$D,2,FALSE),VLOOKUP(Dati!$A474,Normas!$A:$D,2,FALSE)*0.3)),"")</f>
      </c>
      <c r="I474" s="2">
        <f>IFERROR(IF(ISBLANK($A474),"",IF($A474="Ūdeņraža jonu koncentrācija",VLOOKUP(Dati!$A474,Normas!$A:$D,3,FALSE),VLOOKUP(Dati!$A474,Normas!$A:$D,3,FALSE)*0.3)),"")</f>
      </c>
    </row>
    <row r="475" spans="2:9" x14ac:dyDescent="0.2">
      <c r="B475">
        <f>IF(ISBLANK(A475),"",VLOOKUP(A475,Normas!A:D,4,FALSE))</f>
      </c>
      <c r="E475" s="2">
        <f>IF(ISBLANK(D475),"",INT(YEARFRAC(D475,'Vispārīga informācija'!$B$2)))</f>
      </c>
      <c r="F475" s="2">
        <f>IFERROR(IF(ISBLANK($A475),"",IF($A475="Ūdeņraža jonu koncentrācija",VLOOKUP(Dati!$A475,Normas!$A:$D,2,FALSE),VLOOKUP(Dati!$A475,Normas!$A:$D,2,FALSE)*0.6)),"")</f>
      </c>
      <c r="G475" s="2">
        <f>IFERROR(IF(ISBLANK($A475),"",IF($A475="Ūdeņraža jonu koncentrācija",VLOOKUP(Dati!$A475,Normas!$A:$D,3,FALSE),VLOOKUP(Dati!$A475,Normas!$A:$D,3,FALSE)*0.6)),"")</f>
      </c>
      <c r="H475" s="2">
        <f>IFERROR(IF(ISBLANK($A475),"",IF($A475="Ūdeņraža jonu koncentrācija",VLOOKUP(Dati!$A475,Normas!$A:$D,2,FALSE),VLOOKUP(Dati!$A475,Normas!$A:$D,2,FALSE)*0.3)),"")</f>
      </c>
      <c r="I475" s="2">
        <f>IFERROR(IF(ISBLANK($A475),"",IF($A475="Ūdeņraža jonu koncentrācija",VLOOKUP(Dati!$A475,Normas!$A:$D,3,FALSE),VLOOKUP(Dati!$A475,Normas!$A:$D,3,FALSE)*0.3)),"")</f>
      </c>
    </row>
    <row r="476" spans="2:9" x14ac:dyDescent="0.2">
      <c r="B476">
        <f>IF(ISBLANK(A476),"",VLOOKUP(A476,Normas!A:D,4,FALSE))</f>
      </c>
      <c r="E476" s="2">
        <f>IF(ISBLANK(D476),"",INT(YEARFRAC(D476,'Vispārīga informācija'!$B$2)))</f>
      </c>
      <c r="F476" s="2">
        <f>IFERROR(IF(ISBLANK($A476),"",IF($A476="Ūdeņraža jonu koncentrācija",VLOOKUP(Dati!$A476,Normas!$A:$D,2,FALSE),VLOOKUP(Dati!$A476,Normas!$A:$D,2,FALSE)*0.6)),"")</f>
      </c>
      <c r="G476" s="2">
        <f>IFERROR(IF(ISBLANK($A476),"",IF($A476="Ūdeņraža jonu koncentrācija",VLOOKUP(Dati!$A476,Normas!$A:$D,3,FALSE),VLOOKUP(Dati!$A476,Normas!$A:$D,3,FALSE)*0.6)),"")</f>
      </c>
      <c r="H476" s="2">
        <f>IFERROR(IF(ISBLANK($A476),"",IF($A476="Ūdeņraža jonu koncentrācija",VLOOKUP(Dati!$A476,Normas!$A:$D,2,FALSE),VLOOKUP(Dati!$A476,Normas!$A:$D,2,FALSE)*0.3)),"")</f>
      </c>
      <c r="I476" s="2">
        <f>IFERROR(IF(ISBLANK($A476),"",IF($A476="Ūdeņraža jonu koncentrācija",VLOOKUP(Dati!$A476,Normas!$A:$D,3,FALSE),VLOOKUP(Dati!$A476,Normas!$A:$D,3,FALSE)*0.3)),"")</f>
      </c>
    </row>
    <row r="477" spans="2:9" x14ac:dyDescent="0.2">
      <c r="B477">
        <f>IF(ISBLANK(A477),"",VLOOKUP(A477,Normas!A:D,4,FALSE))</f>
      </c>
      <c r="E477" s="2">
        <f>IF(ISBLANK(D477),"",INT(YEARFRAC(D477,'Vispārīga informācija'!$B$2)))</f>
      </c>
      <c r="F477" s="2">
        <f>IFERROR(IF(ISBLANK($A477),"",IF($A477="Ūdeņraža jonu koncentrācija",VLOOKUP(Dati!$A477,Normas!$A:$D,2,FALSE),VLOOKUP(Dati!$A477,Normas!$A:$D,2,FALSE)*0.6)),"")</f>
      </c>
      <c r="G477" s="2">
        <f>IFERROR(IF(ISBLANK($A477),"",IF($A477="Ūdeņraža jonu koncentrācija",VLOOKUP(Dati!$A477,Normas!$A:$D,3,FALSE),VLOOKUP(Dati!$A477,Normas!$A:$D,3,FALSE)*0.6)),"")</f>
      </c>
      <c r="H477" s="2">
        <f>IFERROR(IF(ISBLANK($A477),"",IF($A477="Ūdeņraža jonu koncentrācija",VLOOKUP(Dati!$A477,Normas!$A:$D,2,FALSE),VLOOKUP(Dati!$A477,Normas!$A:$D,2,FALSE)*0.3)),"")</f>
      </c>
      <c r="I477" s="2">
        <f>IFERROR(IF(ISBLANK($A477),"",IF($A477="Ūdeņraža jonu koncentrācija",VLOOKUP(Dati!$A477,Normas!$A:$D,3,FALSE),VLOOKUP(Dati!$A477,Normas!$A:$D,3,FALSE)*0.3)),"")</f>
      </c>
    </row>
    <row r="478" spans="2:9" x14ac:dyDescent="0.2">
      <c r="B478">
        <f>IF(ISBLANK(A478),"",VLOOKUP(A478,Normas!A:D,4,FALSE))</f>
      </c>
      <c r="E478" s="2">
        <f>IF(ISBLANK(D478),"",INT(YEARFRAC(D478,'Vispārīga informācija'!$B$2)))</f>
      </c>
      <c r="F478" s="2">
        <f>IFERROR(IF(ISBLANK($A478),"",IF($A478="Ūdeņraža jonu koncentrācija",VLOOKUP(Dati!$A478,Normas!$A:$D,2,FALSE),VLOOKUP(Dati!$A478,Normas!$A:$D,2,FALSE)*0.6)),"")</f>
      </c>
      <c r="G478" s="2">
        <f>IFERROR(IF(ISBLANK($A478),"",IF($A478="Ūdeņraža jonu koncentrācija",VLOOKUP(Dati!$A478,Normas!$A:$D,3,FALSE),VLOOKUP(Dati!$A478,Normas!$A:$D,3,FALSE)*0.6)),"")</f>
      </c>
      <c r="H478" s="2">
        <f>IFERROR(IF(ISBLANK($A478),"",IF($A478="Ūdeņraža jonu koncentrācija",VLOOKUP(Dati!$A478,Normas!$A:$D,2,FALSE),VLOOKUP(Dati!$A478,Normas!$A:$D,2,FALSE)*0.3)),"")</f>
      </c>
      <c r="I478" s="2">
        <f>IFERROR(IF(ISBLANK($A478),"",IF($A478="Ūdeņraža jonu koncentrācija",VLOOKUP(Dati!$A478,Normas!$A:$D,3,FALSE),VLOOKUP(Dati!$A478,Normas!$A:$D,3,FALSE)*0.3)),"")</f>
      </c>
    </row>
    <row r="479" spans="2:9" x14ac:dyDescent="0.2">
      <c r="B479">
        <f>IF(ISBLANK(A479),"",VLOOKUP(A479,Normas!A:D,4,FALSE))</f>
      </c>
      <c r="E479" s="2">
        <f>IF(ISBLANK(D479),"",INT(YEARFRAC(D479,'Vispārīga informācija'!$B$2)))</f>
      </c>
      <c r="F479" s="2">
        <f>IFERROR(IF(ISBLANK($A479),"",IF($A479="Ūdeņraža jonu koncentrācija",VLOOKUP(Dati!$A479,Normas!$A:$D,2,FALSE),VLOOKUP(Dati!$A479,Normas!$A:$D,2,FALSE)*0.6)),"")</f>
      </c>
      <c r="G479" s="2">
        <f>IFERROR(IF(ISBLANK($A479),"",IF($A479="Ūdeņraža jonu koncentrācija",VLOOKUP(Dati!$A479,Normas!$A:$D,3,FALSE),VLOOKUP(Dati!$A479,Normas!$A:$D,3,FALSE)*0.6)),"")</f>
      </c>
      <c r="H479" s="2">
        <f>IFERROR(IF(ISBLANK($A479),"",IF($A479="Ūdeņraža jonu koncentrācija",VLOOKUP(Dati!$A479,Normas!$A:$D,2,FALSE),VLOOKUP(Dati!$A479,Normas!$A:$D,2,FALSE)*0.3)),"")</f>
      </c>
      <c r="I479" s="2">
        <f>IFERROR(IF(ISBLANK($A479),"",IF($A479="Ūdeņraža jonu koncentrācija",VLOOKUP(Dati!$A479,Normas!$A:$D,3,FALSE),VLOOKUP(Dati!$A479,Normas!$A:$D,3,FALSE)*0.3)),"")</f>
      </c>
    </row>
    <row r="480" spans="2:9" x14ac:dyDescent="0.2">
      <c r="B480">
        <f>IF(ISBLANK(A480),"",VLOOKUP(A480,Normas!A:D,4,FALSE))</f>
      </c>
      <c r="E480" s="2">
        <f>IF(ISBLANK(D480),"",INT(YEARFRAC(D480,'Vispārīga informācija'!$B$2)))</f>
      </c>
      <c r="F480" s="2">
        <f>IFERROR(IF(ISBLANK($A480),"",IF($A480="Ūdeņraža jonu koncentrācija",VLOOKUP(Dati!$A480,Normas!$A:$D,2,FALSE),VLOOKUP(Dati!$A480,Normas!$A:$D,2,FALSE)*0.6)),"")</f>
      </c>
      <c r="G480" s="2">
        <f>IFERROR(IF(ISBLANK($A480),"",IF($A480="Ūdeņraža jonu koncentrācija",VLOOKUP(Dati!$A480,Normas!$A:$D,3,FALSE),VLOOKUP(Dati!$A480,Normas!$A:$D,3,FALSE)*0.6)),"")</f>
      </c>
      <c r="H480" s="2">
        <f>IFERROR(IF(ISBLANK($A480),"",IF($A480="Ūdeņraža jonu koncentrācija",VLOOKUP(Dati!$A480,Normas!$A:$D,2,FALSE),VLOOKUP(Dati!$A480,Normas!$A:$D,2,FALSE)*0.3)),"")</f>
      </c>
      <c r="I480" s="2">
        <f>IFERROR(IF(ISBLANK($A480),"",IF($A480="Ūdeņraža jonu koncentrācija",VLOOKUP(Dati!$A480,Normas!$A:$D,3,FALSE),VLOOKUP(Dati!$A480,Normas!$A:$D,3,FALSE)*0.3)),"")</f>
      </c>
    </row>
    <row r="481" spans="2:9" x14ac:dyDescent="0.2">
      <c r="B481">
        <f>IF(ISBLANK(A481),"",VLOOKUP(A481,Normas!A:D,4,FALSE))</f>
      </c>
      <c r="E481" s="2">
        <f>IF(ISBLANK(D481),"",INT(YEARFRAC(D481,'Vispārīga informācija'!$B$2)))</f>
      </c>
      <c r="F481" s="2">
        <f>IFERROR(IF(ISBLANK($A481),"",IF($A481="Ūdeņraža jonu koncentrācija",VLOOKUP(Dati!$A481,Normas!$A:$D,2,FALSE),VLOOKUP(Dati!$A481,Normas!$A:$D,2,FALSE)*0.6)),"")</f>
      </c>
      <c r="G481" s="2">
        <f>IFERROR(IF(ISBLANK($A481),"",IF($A481="Ūdeņraža jonu koncentrācija",VLOOKUP(Dati!$A481,Normas!$A:$D,3,FALSE),VLOOKUP(Dati!$A481,Normas!$A:$D,3,FALSE)*0.6)),"")</f>
      </c>
      <c r="H481" s="2">
        <f>IFERROR(IF(ISBLANK($A481),"",IF($A481="Ūdeņraža jonu koncentrācija",VLOOKUP(Dati!$A481,Normas!$A:$D,2,FALSE),VLOOKUP(Dati!$A481,Normas!$A:$D,2,FALSE)*0.3)),"")</f>
      </c>
      <c r="I481" s="2">
        <f>IFERROR(IF(ISBLANK($A481),"",IF($A481="Ūdeņraža jonu koncentrācija",VLOOKUP(Dati!$A481,Normas!$A:$D,3,FALSE),VLOOKUP(Dati!$A481,Normas!$A:$D,3,FALSE)*0.3)),"")</f>
      </c>
    </row>
    <row r="482" spans="2:9" x14ac:dyDescent="0.2">
      <c r="B482">
        <f>IF(ISBLANK(A482),"",VLOOKUP(A482,Normas!A:D,4,FALSE))</f>
      </c>
      <c r="E482" s="2">
        <f>IF(ISBLANK(D482),"",INT(YEARFRAC(D482,'Vispārīga informācija'!$B$2)))</f>
      </c>
      <c r="F482" s="2">
        <f>IFERROR(IF(ISBLANK($A482),"",IF($A482="Ūdeņraža jonu koncentrācija",VLOOKUP(Dati!$A482,Normas!$A:$D,2,FALSE),VLOOKUP(Dati!$A482,Normas!$A:$D,2,FALSE)*0.6)),"")</f>
      </c>
      <c r="G482" s="2">
        <f>IFERROR(IF(ISBLANK($A482),"",IF($A482="Ūdeņraža jonu koncentrācija",VLOOKUP(Dati!$A482,Normas!$A:$D,3,FALSE),VLOOKUP(Dati!$A482,Normas!$A:$D,3,FALSE)*0.6)),"")</f>
      </c>
      <c r="H482" s="2">
        <f>IFERROR(IF(ISBLANK($A482),"",IF($A482="Ūdeņraža jonu koncentrācija",VLOOKUP(Dati!$A482,Normas!$A:$D,2,FALSE),VLOOKUP(Dati!$A482,Normas!$A:$D,2,FALSE)*0.3)),"")</f>
      </c>
      <c r="I482" s="2">
        <f>IFERROR(IF(ISBLANK($A482),"",IF($A482="Ūdeņraža jonu koncentrācija",VLOOKUP(Dati!$A482,Normas!$A:$D,3,FALSE),VLOOKUP(Dati!$A482,Normas!$A:$D,3,FALSE)*0.3)),"")</f>
      </c>
    </row>
    <row r="483" spans="2:9" x14ac:dyDescent="0.2">
      <c r="B483">
        <f>IF(ISBLANK(A483),"",VLOOKUP(A483,Normas!A:D,4,FALSE))</f>
      </c>
      <c r="E483" s="2">
        <f>IF(ISBLANK(D483),"",INT(YEARFRAC(D483,'Vispārīga informācija'!$B$2)))</f>
      </c>
      <c r="F483" s="2">
        <f>IFERROR(IF(ISBLANK($A483),"",IF($A483="Ūdeņraža jonu koncentrācija",VLOOKUP(Dati!$A483,Normas!$A:$D,2,FALSE),VLOOKUP(Dati!$A483,Normas!$A:$D,2,FALSE)*0.6)),"")</f>
      </c>
      <c r="G483" s="2">
        <f>IFERROR(IF(ISBLANK($A483),"",IF($A483="Ūdeņraža jonu koncentrācija",VLOOKUP(Dati!$A483,Normas!$A:$D,3,FALSE),VLOOKUP(Dati!$A483,Normas!$A:$D,3,FALSE)*0.6)),"")</f>
      </c>
      <c r="H483" s="2">
        <f>IFERROR(IF(ISBLANK($A483),"",IF($A483="Ūdeņraža jonu koncentrācija",VLOOKUP(Dati!$A483,Normas!$A:$D,2,FALSE),VLOOKUP(Dati!$A483,Normas!$A:$D,2,FALSE)*0.3)),"")</f>
      </c>
      <c r="I483" s="2">
        <f>IFERROR(IF(ISBLANK($A483),"",IF($A483="Ūdeņraža jonu koncentrācija",VLOOKUP(Dati!$A483,Normas!$A:$D,3,FALSE),VLOOKUP(Dati!$A483,Normas!$A:$D,3,FALSE)*0.3)),"")</f>
      </c>
    </row>
    <row r="484" spans="2:9" x14ac:dyDescent="0.2">
      <c r="B484">
        <f>IF(ISBLANK(A484),"",VLOOKUP(A484,Normas!A:D,4,FALSE))</f>
      </c>
      <c r="E484" s="2">
        <f>IF(ISBLANK(D484),"",INT(YEARFRAC(D484,'Vispārīga informācija'!$B$2)))</f>
      </c>
      <c r="F484" s="2">
        <f>IFERROR(IF(ISBLANK($A484),"",IF($A484="Ūdeņraža jonu koncentrācija",VLOOKUP(Dati!$A484,Normas!$A:$D,2,FALSE),VLOOKUP(Dati!$A484,Normas!$A:$D,2,FALSE)*0.6)),"")</f>
      </c>
      <c r="G484" s="2">
        <f>IFERROR(IF(ISBLANK($A484),"",IF($A484="Ūdeņraža jonu koncentrācija",VLOOKUP(Dati!$A484,Normas!$A:$D,3,FALSE),VLOOKUP(Dati!$A484,Normas!$A:$D,3,FALSE)*0.6)),"")</f>
      </c>
      <c r="H484" s="2">
        <f>IFERROR(IF(ISBLANK($A484),"",IF($A484="Ūdeņraža jonu koncentrācija",VLOOKUP(Dati!$A484,Normas!$A:$D,2,FALSE),VLOOKUP(Dati!$A484,Normas!$A:$D,2,FALSE)*0.3)),"")</f>
      </c>
      <c r="I484" s="2">
        <f>IFERROR(IF(ISBLANK($A484),"",IF($A484="Ūdeņraža jonu koncentrācija",VLOOKUP(Dati!$A484,Normas!$A:$D,3,FALSE),VLOOKUP(Dati!$A484,Normas!$A:$D,3,FALSE)*0.3)),"")</f>
      </c>
    </row>
    <row r="485" spans="2:9" x14ac:dyDescent="0.2">
      <c r="B485">
        <f>IF(ISBLANK(A485),"",VLOOKUP(A485,Normas!A:D,4,FALSE))</f>
      </c>
      <c r="E485" s="2">
        <f>IF(ISBLANK(D485),"",INT(YEARFRAC(D485,'Vispārīga informācija'!$B$2)))</f>
      </c>
      <c r="F485" s="2">
        <f>IFERROR(IF(ISBLANK($A485),"",IF($A485="Ūdeņraža jonu koncentrācija",VLOOKUP(Dati!$A485,Normas!$A:$D,2,FALSE),VLOOKUP(Dati!$A485,Normas!$A:$D,2,FALSE)*0.6)),"")</f>
      </c>
      <c r="G485" s="2">
        <f>IFERROR(IF(ISBLANK($A485),"",IF($A485="Ūdeņraža jonu koncentrācija",VLOOKUP(Dati!$A485,Normas!$A:$D,3,FALSE),VLOOKUP(Dati!$A485,Normas!$A:$D,3,FALSE)*0.6)),"")</f>
      </c>
      <c r="H485" s="2">
        <f>IFERROR(IF(ISBLANK($A485),"",IF($A485="Ūdeņraža jonu koncentrācija",VLOOKUP(Dati!$A485,Normas!$A:$D,2,FALSE),VLOOKUP(Dati!$A485,Normas!$A:$D,2,FALSE)*0.3)),"")</f>
      </c>
      <c r="I485" s="2">
        <f>IFERROR(IF(ISBLANK($A485),"",IF($A485="Ūdeņraža jonu koncentrācija",VLOOKUP(Dati!$A485,Normas!$A:$D,3,FALSE),VLOOKUP(Dati!$A485,Normas!$A:$D,3,FALSE)*0.3)),"")</f>
      </c>
    </row>
    <row r="486" spans="2:9" x14ac:dyDescent="0.2">
      <c r="B486">
        <f>IF(ISBLANK(A486),"",VLOOKUP(A486,Normas!A:D,4,FALSE))</f>
      </c>
      <c r="E486" s="2">
        <f>IF(ISBLANK(D486),"",INT(YEARFRAC(D486,'Vispārīga informācija'!$B$2)))</f>
      </c>
      <c r="F486" s="2">
        <f>IFERROR(IF(ISBLANK($A486),"",IF($A486="Ūdeņraža jonu koncentrācija",VLOOKUP(Dati!$A486,Normas!$A:$D,2,FALSE),VLOOKUP(Dati!$A486,Normas!$A:$D,2,FALSE)*0.6)),"")</f>
      </c>
      <c r="G486" s="2">
        <f>IFERROR(IF(ISBLANK($A486),"",IF($A486="Ūdeņraža jonu koncentrācija",VLOOKUP(Dati!$A486,Normas!$A:$D,3,FALSE),VLOOKUP(Dati!$A486,Normas!$A:$D,3,FALSE)*0.6)),"")</f>
      </c>
      <c r="H486" s="2">
        <f>IFERROR(IF(ISBLANK($A486),"",IF($A486="Ūdeņraža jonu koncentrācija",VLOOKUP(Dati!$A486,Normas!$A:$D,2,FALSE),VLOOKUP(Dati!$A486,Normas!$A:$D,2,FALSE)*0.3)),"")</f>
      </c>
      <c r="I486" s="2">
        <f>IFERROR(IF(ISBLANK($A486),"",IF($A486="Ūdeņraža jonu koncentrācija",VLOOKUP(Dati!$A486,Normas!$A:$D,3,FALSE),VLOOKUP(Dati!$A486,Normas!$A:$D,3,FALSE)*0.3)),"")</f>
      </c>
    </row>
    <row r="487" spans="2:9" x14ac:dyDescent="0.2">
      <c r="B487">
        <f>IF(ISBLANK(A487),"",VLOOKUP(A487,Normas!A:D,4,FALSE))</f>
      </c>
      <c r="E487" s="2">
        <f>IF(ISBLANK(D487),"",INT(YEARFRAC(D487,'Vispārīga informācija'!$B$2)))</f>
      </c>
      <c r="F487" s="2">
        <f>IFERROR(IF(ISBLANK($A487),"",IF($A487="Ūdeņraža jonu koncentrācija",VLOOKUP(Dati!$A487,Normas!$A:$D,2,FALSE),VLOOKUP(Dati!$A487,Normas!$A:$D,2,FALSE)*0.6)),"")</f>
      </c>
      <c r="G487" s="2">
        <f>IFERROR(IF(ISBLANK($A487),"",IF($A487="Ūdeņraža jonu koncentrācija",VLOOKUP(Dati!$A487,Normas!$A:$D,3,FALSE),VLOOKUP(Dati!$A487,Normas!$A:$D,3,FALSE)*0.6)),"")</f>
      </c>
      <c r="H487" s="2">
        <f>IFERROR(IF(ISBLANK($A487),"",IF($A487="Ūdeņraža jonu koncentrācija",VLOOKUP(Dati!$A487,Normas!$A:$D,2,FALSE),VLOOKUP(Dati!$A487,Normas!$A:$D,2,FALSE)*0.3)),"")</f>
      </c>
      <c r="I487" s="2">
        <f>IFERROR(IF(ISBLANK($A487),"",IF($A487="Ūdeņraža jonu koncentrācija",VLOOKUP(Dati!$A487,Normas!$A:$D,3,FALSE),VLOOKUP(Dati!$A487,Normas!$A:$D,3,FALSE)*0.3)),"")</f>
      </c>
    </row>
    <row r="488" spans="2:9" x14ac:dyDescent="0.2">
      <c r="B488">
        <f>IF(ISBLANK(A488),"",VLOOKUP(A488,Normas!A:D,4,FALSE))</f>
      </c>
      <c r="E488" s="2">
        <f>IF(ISBLANK(D488),"",INT(YEARFRAC(D488,'Vispārīga informācija'!$B$2)))</f>
      </c>
      <c r="F488" s="2">
        <f>IFERROR(IF(ISBLANK($A488),"",IF($A488="Ūdeņraža jonu koncentrācija",VLOOKUP(Dati!$A488,Normas!$A:$D,2,FALSE),VLOOKUP(Dati!$A488,Normas!$A:$D,2,FALSE)*0.6)),"")</f>
      </c>
      <c r="G488" s="2">
        <f>IFERROR(IF(ISBLANK($A488),"",IF($A488="Ūdeņraža jonu koncentrācija",VLOOKUP(Dati!$A488,Normas!$A:$D,3,FALSE),VLOOKUP(Dati!$A488,Normas!$A:$D,3,FALSE)*0.6)),"")</f>
      </c>
      <c r="H488" s="2">
        <f>IFERROR(IF(ISBLANK($A488),"",IF($A488="Ūdeņraža jonu koncentrācija",VLOOKUP(Dati!$A488,Normas!$A:$D,2,FALSE),VLOOKUP(Dati!$A488,Normas!$A:$D,2,FALSE)*0.3)),"")</f>
      </c>
      <c r="I488" s="2">
        <f>IFERROR(IF(ISBLANK($A488),"",IF($A488="Ūdeņraža jonu koncentrācija",VLOOKUP(Dati!$A488,Normas!$A:$D,3,FALSE),VLOOKUP(Dati!$A488,Normas!$A:$D,3,FALSE)*0.3)),"")</f>
      </c>
    </row>
    <row r="489" spans="2:9" x14ac:dyDescent="0.2">
      <c r="B489">
        <f>IF(ISBLANK(A489),"",VLOOKUP(A489,Normas!A:D,4,FALSE))</f>
      </c>
      <c r="E489" s="2">
        <f>IF(ISBLANK(D489),"",INT(YEARFRAC(D489,'Vispārīga informācija'!$B$2)))</f>
      </c>
      <c r="F489" s="2">
        <f>IFERROR(IF(ISBLANK($A489),"",IF($A489="Ūdeņraža jonu koncentrācija",VLOOKUP(Dati!$A489,Normas!$A:$D,2,FALSE),VLOOKUP(Dati!$A489,Normas!$A:$D,2,FALSE)*0.6)),"")</f>
      </c>
      <c r="G489" s="2">
        <f>IFERROR(IF(ISBLANK($A489),"",IF($A489="Ūdeņraža jonu koncentrācija",VLOOKUP(Dati!$A489,Normas!$A:$D,3,FALSE),VLOOKUP(Dati!$A489,Normas!$A:$D,3,FALSE)*0.6)),"")</f>
      </c>
      <c r="H489" s="2">
        <f>IFERROR(IF(ISBLANK($A489),"",IF($A489="Ūdeņraža jonu koncentrācija",VLOOKUP(Dati!$A489,Normas!$A:$D,2,FALSE),VLOOKUP(Dati!$A489,Normas!$A:$D,2,FALSE)*0.3)),"")</f>
      </c>
      <c r="I489" s="2">
        <f>IFERROR(IF(ISBLANK($A489),"",IF($A489="Ūdeņraža jonu koncentrācija",VLOOKUP(Dati!$A489,Normas!$A:$D,3,FALSE),VLOOKUP(Dati!$A489,Normas!$A:$D,3,FALSE)*0.3)),"")</f>
      </c>
    </row>
    <row r="490" spans="2:9" x14ac:dyDescent="0.2">
      <c r="B490">
        <f>IF(ISBLANK(A490),"",VLOOKUP(A490,Normas!A:D,4,FALSE))</f>
      </c>
      <c r="E490" s="2">
        <f>IF(ISBLANK(D490),"",INT(YEARFRAC(D490,'Vispārīga informācija'!$B$2)))</f>
      </c>
      <c r="F490" s="2">
        <f>IFERROR(IF(ISBLANK($A490),"",IF($A490="Ūdeņraža jonu koncentrācija",VLOOKUP(Dati!$A490,Normas!$A:$D,2,FALSE),VLOOKUP(Dati!$A490,Normas!$A:$D,2,FALSE)*0.6)),"")</f>
      </c>
      <c r="G490" s="2">
        <f>IFERROR(IF(ISBLANK($A490),"",IF($A490="Ūdeņraža jonu koncentrācija",VLOOKUP(Dati!$A490,Normas!$A:$D,3,FALSE),VLOOKUP(Dati!$A490,Normas!$A:$D,3,FALSE)*0.6)),"")</f>
      </c>
      <c r="H490" s="2">
        <f>IFERROR(IF(ISBLANK($A490),"",IF($A490="Ūdeņraža jonu koncentrācija",VLOOKUP(Dati!$A490,Normas!$A:$D,2,FALSE),VLOOKUP(Dati!$A490,Normas!$A:$D,2,FALSE)*0.3)),"")</f>
      </c>
      <c r="I490" s="2">
        <f>IFERROR(IF(ISBLANK($A490),"",IF($A490="Ūdeņraža jonu koncentrācija",VLOOKUP(Dati!$A490,Normas!$A:$D,3,FALSE),VLOOKUP(Dati!$A490,Normas!$A:$D,3,FALSE)*0.3)),"")</f>
      </c>
    </row>
    <row r="491" spans="2:9" x14ac:dyDescent="0.2">
      <c r="B491">
        <f>IF(ISBLANK(A491),"",VLOOKUP(A491,Normas!A:D,4,FALSE))</f>
      </c>
      <c r="E491" s="2">
        <f>IF(ISBLANK(D491),"",INT(YEARFRAC(D491,'Vispārīga informācija'!$B$2)))</f>
      </c>
      <c r="F491" s="2">
        <f>IFERROR(IF(ISBLANK($A491),"",IF($A491="Ūdeņraža jonu koncentrācija",VLOOKUP(Dati!$A491,Normas!$A:$D,2,FALSE),VLOOKUP(Dati!$A491,Normas!$A:$D,2,FALSE)*0.6)),"")</f>
      </c>
      <c r="G491" s="2">
        <f>IFERROR(IF(ISBLANK($A491),"",IF($A491="Ūdeņraža jonu koncentrācija",VLOOKUP(Dati!$A491,Normas!$A:$D,3,FALSE),VLOOKUP(Dati!$A491,Normas!$A:$D,3,FALSE)*0.6)),"")</f>
      </c>
      <c r="H491" s="2">
        <f>IFERROR(IF(ISBLANK($A491),"",IF($A491="Ūdeņraža jonu koncentrācija",VLOOKUP(Dati!$A491,Normas!$A:$D,2,FALSE),VLOOKUP(Dati!$A491,Normas!$A:$D,2,FALSE)*0.3)),"")</f>
      </c>
      <c r="I491" s="2">
        <f>IFERROR(IF(ISBLANK($A491),"",IF($A491="Ūdeņraža jonu koncentrācija",VLOOKUP(Dati!$A491,Normas!$A:$D,3,FALSE),VLOOKUP(Dati!$A491,Normas!$A:$D,3,FALSE)*0.3)),"")</f>
      </c>
    </row>
    <row r="492" spans="2:9" x14ac:dyDescent="0.2">
      <c r="B492">
        <f>IF(ISBLANK(A492),"",VLOOKUP(A492,Normas!A:D,4,FALSE))</f>
      </c>
      <c r="E492" s="2">
        <f>IF(ISBLANK(D492),"",INT(YEARFRAC(D492,'Vispārīga informācija'!$B$2)))</f>
      </c>
      <c r="F492" s="2">
        <f>IFERROR(IF(ISBLANK($A492),"",IF($A492="Ūdeņraža jonu koncentrācija",VLOOKUP(Dati!$A492,Normas!$A:$D,2,FALSE),VLOOKUP(Dati!$A492,Normas!$A:$D,2,FALSE)*0.6)),"")</f>
      </c>
      <c r="G492" s="2">
        <f>IFERROR(IF(ISBLANK($A492),"",IF($A492="Ūdeņraža jonu koncentrācija",VLOOKUP(Dati!$A492,Normas!$A:$D,3,FALSE),VLOOKUP(Dati!$A492,Normas!$A:$D,3,FALSE)*0.6)),"")</f>
      </c>
      <c r="H492" s="2">
        <f>IFERROR(IF(ISBLANK($A492),"",IF($A492="Ūdeņraža jonu koncentrācija",VLOOKUP(Dati!$A492,Normas!$A:$D,2,FALSE),VLOOKUP(Dati!$A492,Normas!$A:$D,2,FALSE)*0.3)),"")</f>
      </c>
      <c r="I492" s="2">
        <f>IFERROR(IF(ISBLANK($A492),"",IF($A492="Ūdeņraža jonu koncentrācija",VLOOKUP(Dati!$A492,Normas!$A:$D,3,FALSE),VLOOKUP(Dati!$A492,Normas!$A:$D,3,FALSE)*0.3)),"")</f>
      </c>
    </row>
    <row r="493" spans="2:9" x14ac:dyDescent="0.2">
      <c r="B493">
        <f>IF(ISBLANK(A493),"",VLOOKUP(A493,Normas!A:D,4,FALSE))</f>
      </c>
      <c r="E493" s="2">
        <f>IF(ISBLANK(D493),"",INT(YEARFRAC(D493,'Vispārīga informācija'!$B$2)))</f>
      </c>
      <c r="F493" s="2">
        <f>IFERROR(IF(ISBLANK($A493),"",IF($A493="Ūdeņraža jonu koncentrācija",VLOOKUP(Dati!$A493,Normas!$A:$D,2,FALSE),VLOOKUP(Dati!$A493,Normas!$A:$D,2,FALSE)*0.6)),"")</f>
      </c>
      <c r="G493" s="2">
        <f>IFERROR(IF(ISBLANK($A493),"",IF($A493="Ūdeņraža jonu koncentrācija",VLOOKUP(Dati!$A493,Normas!$A:$D,3,FALSE),VLOOKUP(Dati!$A493,Normas!$A:$D,3,FALSE)*0.6)),"")</f>
      </c>
      <c r="H493" s="2">
        <f>IFERROR(IF(ISBLANK($A493),"",IF($A493="Ūdeņraža jonu koncentrācija",VLOOKUP(Dati!$A493,Normas!$A:$D,2,FALSE),VLOOKUP(Dati!$A493,Normas!$A:$D,2,FALSE)*0.3)),"")</f>
      </c>
      <c r="I493" s="2">
        <f>IFERROR(IF(ISBLANK($A493),"",IF($A493="Ūdeņraža jonu koncentrācija",VLOOKUP(Dati!$A493,Normas!$A:$D,3,FALSE),VLOOKUP(Dati!$A493,Normas!$A:$D,3,FALSE)*0.3)),"")</f>
      </c>
    </row>
    <row r="494" spans="2:9" x14ac:dyDescent="0.2">
      <c r="B494">
        <f>IF(ISBLANK(A494),"",VLOOKUP(A494,Normas!A:D,4,FALSE))</f>
      </c>
      <c r="E494" s="2">
        <f>IF(ISBLANK(D494),"",INT(YEARFRAC(D494,'Vispārīga informācija'!$B$2)))</f>
      </c>
      <c r="F494" s="2">
        <f>IFERROR(IF(ISBLANK($A494),"",IF($A494="Ūdeņraža jonu koncentrācija",VLOOKUP(Dati!$A494,Normas!$A:$D,2,FALSE),VLOOKUP(Dati!$A494,Normas!$A:$D,2,FALSE)*0.6)),"")</f>
      </c>
      <c r="G494" s="2">
        <f>IFERROR(IF(ISBLANK($A494),"",IF($A494="Ūdeņraža jonu koncentrācija",VLOOKUP(Dati!$A494,Normas!$A:$D,3,FALSE),VLOOKUP(Dati!$A494,Normas!$A:$D,3,FALSE)*0.6)),"")</f>
      </c>
      <c r="H494" s="2">
        <f>IFERROR(IF(ISBLANK($A494),"",IF($A494="Ūdeņraža jonu koncentrācija",VLOOKUP(Dati!$A494,Normas!$A:$D,2,FALSE),VLOOKUP(Dati!$A494,Normas!$A:$D,2,FALSE)*0.3)),"")</f>
      </c>
      <c r="I494" s="2">
        <f>IFERROR(IF(ISBLANK($A494),"",IF($A494="Ūdeņraža jonu koncentrācija",VLOOKUP(Dati!$A494,Normas!$A:$D,3,FALSE),VLOOKUP(Dati!$A494,Normas!$A:$D,3,FALSE)*0.3)),"")</f>
      </c>
    </row>
    <row r="495" spans="2:9" x14ac:dyDescent="0.2">
      <c r="B495">
        <f>IF(ISBLANK(A495),"",VLOOKUP(A495,Normas!A:D,4,FALSE))</f>
      </c>
      <c r="E495" s="2">
        <f>IF(ISBLANK(D495),"",INT(YEARFRAC(D495,'Vispārīga informācija'!$B$2)))</f>
      </c>
      <c r="F495" s="2">
        <f>IFERROR(IF(ISBLANK($A495),"",IF($A495="Ūdeņraža jonu koncentrācija",VLOOKUP(Dati!$A495,Normas!$A:$D,2,FALSE),VLOOKUP(Dati!$A495,Normas!$A:$D,2,FALSE)*0.6)),"")</f>
      </c>
      <c r="G495" s="2">
        <f>IFERROR(IF(ISBLANK($A495),"",IF($A495="Ūdeņraža jonu koncentrācija",VLOOKUP(Dati!$A495,Normas!$A:$D,3,FALSE),VLOOKUP(Dati!$A495,Normas!$A:$D,3,FALSE)*0.6)),"")</f>
      </c>
      <c r="H495" s="2">
        <f>IFERROR(IF(ISBLANK($A495),"",IF($A495="Ūdeņraža jonu koncentrācija",VLOOKUP(Dati!$A495,Normas!$A:$D,2,FALSE),VLOOKUP(Dati!$A495,Normas!$A:$D,2,FALSE)*0.3)),"")</f>
      </c>
      <c r="I495" s="2">
        <f>IFERROR(IF(ISBLANK($A495),"",IF($A495="Ūdeņraža jonu koncentrācija",VLOOKUP(Dati!$A495,Normas!$A:$D,3,FALSE),VLOOKUP(Dati!$A495,Normas!$A:$D,3,FALSE)*0.3)),"")</f>
      </c>
    </row>
    <row r="496" spans="2:9" x14ac:dyDescent="0.2">
      <c r="B496">
        <f>IF(ISBLANK(A496),"",VLOOKUP(A496,Normas!A:D,4,FALSE))</f>
      </c>
      <c r="E496" s="2">
        <f>IF(ISBLANK(D496),"",INT(YEARFRAC(D496,'Vispārīga informācija'!$B$2)))</f>
      </c>
      <c r="F496" s="2">
        <f>IFERROR(IF(ISBLANK($A496),"",IF($A496="Ūdeņraža jonu koncentrācija",VLOOKUP(Dati!$A496,Normas!$A:$D,2,FALSE),VLOOKUP(Dati!$A496,Normas!$A:$D,2,FALSE)*0.6)),"")</f>
      </c>
      <c r="G496" s="2">
        <f>IFERROR(IF(ISBLANK($A496),"",IF($A496="Ūdeņraža jonu koncentrācija",VLOOKUP(Dati!$A496,Normas!$A:$D,3,FALSE),VLOOKUP(Dati!$A496,Normas!$A:$D,3,FALSE)*0.6)),"")</f>
      </c>
      <c r="H496" s="2">
        <f>IFERROR(IF(ISBLANK($A496),"",IF($A496="Ūdeņraža jonu koncentrācija",VLOOKUP(Dati!$A496,Normas!$A:$D,2,FALSE),VLOOKUP(Dati!$A496,Normas!$A:$D,2,FALSE)*0.3)),"")</f>
      </c>
      <c r="I496" s="2">
        <f>IFERROR(IF(ISBLANK($A496),"",IF($A496="Ūdeņraža jonu koncentrācija",VLOOKUP(Dati!$A496,Normas!$A:$D,3,FALSE),VLOOKUP(Dati!$A496,Normas!$A:$D,3,FALSE)*0.3)),"")</f>
      </c>
    </row>
    <row r="497" spans="2:9" x14ac:dyDescent="0.2">
      <c r="B497">
        <f>IF(ISBLANK(A497),"",VLOOKUP(A497,Normas!A:D,4,FALSE))</f>
      </c>
      <c r="E497" s="2">
        <f>IF(ISBLANK(D497),"",INT(YEARFRAC(D497,'Vispārīga informācija'!$B$2)))</f>
      </c>
      <c r="F497" s="2">
        <f>IFERROR(IF(ISBLANK($A497),"",IF($A497="Ūdeņraža jonu koncentrācija",VLOOKUP(Dati!$A497,Normas!$A:$D,2,FALSE),VLOOKUP(Dati!$A497,Normas!$A:$D,2,FALSE)*0.6)),"")</f>
      </c>
      <c r="G497" s="2">
        <f>IFERROR(IF(ISBLANK($A497),"",IF($A497="Ūdeņraža jonu koncentrācija",VLOOKUP(Dati!$A497,Normas!$A:$D,3,FALSE),VLOOKUP(Dati!$A497,Normas!$A:$D,3,FALSE)*0.6)),"")</f>
      </c>
      <c r="H497" s="2">
        <f>IFERROR(IF(ISBLANK($A497),"",IF($A497="Ūdeņraža jonu koncentrācija",VLOOKUP(Dati!$A497,Normas!$A:$D,2,FALSE),VLOOKUP(Dati!$A497,Normas!$A:$D,2,FALSE)*0.3)),"")</f>
      </c>
      <c r="I497" s="2">
        <f>IFERROR(IF(ISBLANK($A497),"",IF($A497="Ūdeņraža jonu koncentrācija",VLOOKUP(Dati!$A497,Normas!$A:$D,3,FALSE),VLOOKUP(Dati!$A497,Normas!$A:$D,3,FALSE)*0.3)),"")</f>
      </c>
    </row>
    <row r="498" spans="2:9" x14ac:dyDescent="0.2">
      <c r="B498">
        <f>IF(ISBLANK(A498),"",VLOOKUP(A498,Normas!A:D,4,FALSE))</f>
      </c>
      <c r="E498" s="2">
        <f>IF(ISBLANK(D498),"",INT(YEARFRAC(D498,'Vispārīga informācija'!$B$2)))</f>
      </c>
      <c r="F498" s="2">
        <f>IFERROR(IF(ISBLANK($A498),"",IF($A498="Ūdeņraža jonu koncentrācija",VLOOKUP(Dati!$A498,Normas!$A:$D,2,FALSE),VLOOKUP(Dati!$A498,Normas!$A:$D,2,FALSE)*0.6)),"")</f>
      </c>
      <c r="G498" s="2">
        <f>IFERROR(IF(ISBLANK($A498),"",IF($A498="Ūdeņraža jonu koncentrācija",VLOOKUP(Dati!$A498,Normas!$A:$D,3,FALSE),VLOOKUP(Dati!$A498,Normas!$A:$D,3,FALSE)*0.6)),"")</f>
      </c>
      <c r="H498" s="2">
        <f>IFERROR(IF(ISBLANK($A498),"",IF($A498="Ūdeņraža jonu koncentrācija",VLOOKUP(Dati!$A498,Normas!$A:$D,2,FALSE),VLOOKUP(Dati!$A498,Normas!$A:$D,2,FALSE)*0.3)),"")</f>
      </c>
      <c r="I498" s="2">
        <f>IFERROR(IF(ISBLANK($A498),"",IF($A498="Ūdeņraža jonu koncentrācija",VLOOKUP(Dati!$A498,Normas!$A:$D,3,FALSE),VLOOKUP(Dati!$A498,Normas!$A:$D,3,FALSE)*0.3)),"")</f>
      </c>
    </row>
    <row r="499" spans="2:9" x14ac:dyDescent="0.2">
      <c r="B499">
        <f>IF(ISBLANK(A499),"",VLOOKUP(A499,Normas!A:D,4,FALSE))</f>
      </c>
      <c r="E499" s="2">
        <f>IF(ISBLANK(D499),"",INT(YEARFRAC(D499,'Vispārīga informācija'!$B$2)))</f>
      </c>
      <c r="F499" s="2">
        <f>IFERROR(IF(ISBLANK($A499),"",IF($A499="Ūdeņraža jonu koncentrācija",VLOOKUP(Dati!$A499,Normas!$A:$D,2,FALSE),VLOOKUP(Dati!$A499,Normas!$A:$D,2,FALSE)*0.6)),"")</f>
      </c>
      <c r="G499" s="2">
        <f>IFERROR(IF(ISBLANK($A499),"",IF($A499="Ūdeņraža jonu koncentrācija",VLOOKUP(Dati!$A499,Normas!$A:$D,3,FALSE),VLOOKUP(Dati!$A499,Normas!$A:$D,3,FALSE)*0.6)),"")</f>
      </c>
      <c r="H499" s="2">
        <f>IFERROR(IF(ISBLANK($A499),"",IF($A499="Ūdeņraža jonu koncentrācija",VLOOKUP(Dati!$A499,Normas!$A:$D,2,FALSE),VLOOKUP(Dati!$A499,Normas!$A:$D,2,FALSE)*0.3)),"")</f>
      </c>
      <c r="I499" s="2">
        <f>IFERROR(IF(ISBLANK($A499),"",IF($A499="Ūdeņraža jonu koncentrācija",VLOOKUP(Dati!$A499,Normas!$A:$D,3,FALSE),VLOOKUP(Dati!$A499,Normas!$A:$D,3,FALSE)*0.3)),"")</f>
      </c>
    </row>
    <row r="500" spans="2:9" x14ac:dyDescent="0.2">
      <c r="B500">
        <f>IF(ISBLANK(A500),"",VLOOKUP(A500,Normas!A:D,4,FALSE))</f>
      </c>
      <c r="E500" s="2">
        <f>IF(ISBLANK(D500),"",INT(YEARFRAC(D500,'Vispārīga informācija'!$B$2)))</f>
      </c>
      <c r="F500" s="2">
        <f>IFERROR(IF(ISBLANK($A500),"",IF($A500="Ūdeņraža jonu koncentrācija",VLOOKUP(Dati!$A500,Normas!$A:$D,2,FALSE),VLOOKUP(Dati!$A500,Normas!$A:$D,2,FALSE)*0.6)),"")</f>
      </c>
      <c r="G500" s="2">
        <f>IFERROR(IF(ISBLANK($A500),"",IF($A500="Ūdeņraža jonu koncentrācija",VLOOKUP(Dati!$A500,Normas!$A:$D,3,FALSE),VLOOKUP(Dati!$A500,Normas!$A:$D,3,FALSE)*0.6)),"")</f>
      </c>
      <c r="H500" s="2">
        <f>IFERROR(IF(ISBLANK($A500),"",IF($A500="Ūdeņraža jonu koncentrācija",VLOOKUP(Dati!$A500,Normas!$A:$D,2,FALSE),VLOOKUP(Dati!$A500,Normas!$A:$D,2,FALSE)*0.3)),"")</f>
      </c>
      <c r="I500" s="2">
        <f>IFERROR(IF(ISBLANK($A500),"",IF($A500="Ūdeņraža jonu koncentrācija",VLOOKUP(Dati!$A500,Normas!$A:$D,3,FALSE),VLOOKUP(Dati!$A500,Normas!$A:$D,3,FALSE)*0.3)),"")</f>
      </c>
    </row>
    <row r="501" spans="2:9" x14ac:dyDescent="0.2">
      <c r="B501">
        <f>IF(ISBLANK(A501),"",VLOOKUP(A501,Normas!A:D,4,FALSE))</f>
      </c>
      <c r="E501" s="2">
        <f>IF(ISBLANK(D501),"",INT(YEARFRAC(D501,'Vispārīga informācija'!$B$2)))</f>
      </c>
      <c r="F501" s="2">
        <f>IFERROR(IF(ISBLANK($A501),"",IF($A501="Ūdeņraža jonu koncentrācija",VLOOKUP(Dati!$A501,Normas!$A:$D,2,FALSE),VLOOKUP(Dati!$A501,Normas!$A:$D,2,FALSE)*0.6)),"")</f>
      </c>
      <c r="G501" s="2">
        <f>IFERROR(IF(ISBLANK($A501),"",IF($A501="Ūdeņraža jonu koncentrācija",VLOOKUP(Dati!$A501,Normas!$A:$D,3,FALSE),VLOOKUP(Dati!$A501,Normas!$A:$D,3,FALSE)*0.6)),"")</f>
      </c>
      <c r="H501" s="2">
        <f>IFERROR(IF(ISBLANK($A501),"",IF($A501="Ūdeņraža jonu koncentrācija",VLOOKUP(Dati!$A501,Normas!$A:$D,2,FALSE),VLOOKUP(Dati!$A501,Normas!$A:$D,2,FALSE)*0.3)),"")</f>
      </c>
      <c r="I501" s="2">
        <f>IFERROR(IF(ISBLANK($A501),"",IF($A501="Ūdeņraža jonu koncentrācija",VLOOKUP(Dati!$A501,Normas!$A:$D,3,FALSE),VLOOKUP(Dati!$A501,Normas!$A:$D,3,FALSE)*0.3)),"")</f>
      </c>
    </row>
    <row r="502" spans="2:9" x14ac:dyDescent="0.2">
      <c r="B502">
        <f>IF(ISBLANK(A502),"",VLOOKUP(A502,Normas!A:D,4,FALSE))</f>
      </c>
      <c r="E502" s="2">
        <f>IF(ISBLANK(D502),"",INT(YEARFRAC(D502,'Vispārīga informācija'!$B$2)))</f>
      </c>
      <c r="F502" s="2">
        <f>IFERROR(IF(ISBLANK($A502),"",IF($A502="Ūdeņraža jonu koncentrācija",VLOOKUP(Dati!$A502,Normas!$A:$D,2,FALSE),VLOOKUP(Dati!$A502,Normas!$A:$D,2,FALSE)*0.6)),"")</f>
      </c>
      <c r="G502" s="2">
        <f>IFERROR(IF(ISBLANK($A502),"",IF($A502="Ūdeņraža jonu koncentrācija",VLOOKUP(Dati!$A502,Normas!$A:$D,3,FALSE),VLOOKUP(Dati!$A502,Normas!$A:$D,3,FALSE)*0.6)),"")</f>
      </c>
      <c r="H502" s="2">
        <f>IFERROR(IF(ISBLANK($A502),"",IF($A502="Ūdeņraža jonu koncentrācija",VLOOKUP(Dati!$A502,Normas!$A:$D,2,FALSE),VLOOKUP(Dati!$A502,Normas!$A:$D,2,FALSE)*0.3)),"")</f>
      </c>
      <c r="I502" s="2">
        <f>IFERROR(IF(ISBLANK($A502),"",IF($A502="Ūdeņraža jonu koncentrācija",VLOOKUP(Dati!$A502,Normas!$A:$D,3,FALSE),VLOOKUP(Dati!$A502,Normas!$A:$D,3,FALSE)*0.3)),"")</f>
      </c>
    </row>
    <row r="503" spans="2:9" x14ac:dyDescent="0.2">
      <c r="B503">
        <f>IF(ISBLANK(A503),"",VLOOKUP(A503,Normas!A:D,4,FALSE))</f>
      </c>
      <c r="E503" s="2">
        <f>IF(ISBLANK(D503),"",INT(YEARFRAC(D503,'Vispārīga informācija'!$B$2)))</f>
      </c>
      <c r="F503" s="2">
        <f>IFERROR(IF(ISBLANK($A503),"",IF($A503="Ūdeņraža jonu koncentrācija",VLOOKUP(Dati!$A503,Normas!$A:$D,2,FALSE),VLOOKUP(Dati!$A503,Normas!$A:$D,2,FALSE)*0.6)),"")</f>
      </c>
      <c r="G503" s="2">
        <f>IFERROR(IF(ISBLANK($A503),"",IF($A503="Ūdeņraža jonu koncentrācija",VLOOKUP(Dati!$A503,Normas!$A:$D,3,FALSE),VLOOKUP(Dati!$A503,Normas!$A:$D,3,FALSE)*0.6)),"")</f>
      </c>
      <c r="H503" s="2">
        <f>IFERROR(IF(ISBLANK($A503),"",IF($A503="Ūdeņraža jonu koncentrācija",VLOOKUP(Dati!$A503,Normas!$A:$D,2,FALSE),VLOOKUP(Dati!$A503,Normas!$A:$D,2,FALSE)*0.3)),"")</f>
      </c>
      <c r="I503" s="2">
        <f>IFERROR(IF(ISBLANK($A503),"",IF($A503="Ūdeņraža jonu koncentrācija",VLOOKUP(Dati!$A503,Normas!$A:$D,3,FALSE),VLOOKUP(Dati!$A503,Normas!$A:$D,3,FALSE)*0.3)),"")</f>
      </c>
    </row>
    <row r="504" spans="2:9" x14ac:dyDescent="0.2">
      <c r="B504">
        <f>IF(ISBLANK(A504),"",VLOOKUP(A504,Normas!A:D,4,FALSE))</f>
      </c>
      <c r="E504" s="2">
        <f>IF(ISBLANK(D504),"",INT(YEARFRAC(D504,'Vispārīga informācija'!$B$2)))</f>
      </c>
      <c r="F504" s="2">
        <f>IFERROR(IF(ISBLANK($A504),"",IF($A504="Ūdeņraža jonu koncentrācija",VLOOKUP(Dati!$A504,Normas!$A:$D,2,FALSE),VLOOKUP(Dati!$A504,Normas!$A:$D,2,FALSE)*0.6)),"")</f>
      </c>
      <c r="G504" s="2">
        <f>IFERROR(IF(ISBLANK($A504),"",IF($A504="Ūdeņraža jonu koncentrācija",VLOOKUP(Dati!$A504,Normas!$A:$D,3,FALSE),VLOOKUP(Dati!$A504,Normas!$A:$D,3,FALSE)*0.6)),"")</f>
      </c>
      <c r="H504" s="2">
        <f>IFERROR(IF(ISBLANK($A504),"",IF($A504="Ūdeņraža jonu koncentrācija",VLOOKUP(Dati!$A504,Normas!$A:$D,2,FALSE),VLOOKUP(Dati!$A504,Normas!$A:$D,2,FALSE)*0.3)),"")</f>
      </c>
      <c r="I504" s="2">
        <f>IFERROR(IF(ISBLANK($A504),"",IF($A504="Ūdeņraža jonu koncentrācija",VLOOKUP(Dati!$A504,Normas!$A:$D,3,FALSE),VLOOKUP(Dati!$A504,Normas!$A:$D,3,FALSE)*0.3)),"")</f>
      </c>
    </row>
    <row r="505" spans="2:9" x14ac:dyDescent="0.2">
      <c r="B505">
        <f>IF(ISBLANK(A505),"",VLOOKUP(A505,Normas!A:D,4,FALSE))</f>
      </c>
      <c r="E505" s="2">
        <f>IF(ISBLANK(D505),"",INT(YEARFRAC(D505,'Vispārīga informācija'!$B$2)))</f>
      </c>
      <c r="F505" s="2">
        <f>IFERROR(IF(ISBLANK($A505),"",IF($A505="Ūdeņraža jonu koncentrācija",VLOOKUP(Dati!$A505,Normas!$A:$D,2,FALSE),VLOOKUP(Dati!$A505,Normas!$A:$D,2,FALSE)*0.6)),"")</f>
      </c>
      <c r="G505" s="2">
        <f>IFERROR(IF(ISBLANK($A505),"",IF($A505="Ūdeņraža jonu koncentrācija",VLOOKUP(Dati!$A505,Normas!$A:$D,3,FALSE),VLOOKUP(Dati!$A505,Normas!$A:$D,3,FALSE)*0.6)),"")</f>
      </c>
      <c r="H505" s="2">
        <f>IFERROR(IF(ISBLANK($A505),"",IF($A505="Ūdeņraža jonu koncentrācija",VLOOKUP(Dati!$A505,Normas!$A:$D,2,FALSE),VLOOKUP(Dati!$A505,Normas!$A:$D,2,FALSE)*0.3)),"")</f>
      </c>
      <c r="I505" s="2">
        <f>IFERROR(IF(ISBLANK($A505),"",IF($A505="Ūdeņraža jonu koncentrācija",VLOOKUP(Dati!$A505,Normas!$A:$D,3,FALSE),VLOOKUP(Dati!$A505,Normas!$A:$D,3,FALSE)*0.3)),"")</f>
      </c>
    </row>
    <row r="506" spans="2:9" x14ac:dyDescent="0.2">
      <c r="B506">
        <f>IF(ISBLANK(A506),"",VLOOKUP(A506,Normas!A:D,4,FALSE))</f>
      </c>
      <c r="E506" s="2">
        <f>IF(ISBLANK(D506),"",INT(YEARFRAC(D506,'Vispārīga informācija'!$B$2)))</f>
      </c>
      <c r="F506" s="2">
        <f>IFERROR(IF(ISBLANK($A506),"",IF($A506="Ūdeņraža jonu koncentrācija",VLOOKUP(Dati!$A506,Normas!$A:$D,2,FALSE),VLOOKUP(Dati!$A506,Normas!$A:$D,2,FALSE)*0.6)),"")</f>
      </c>
      <c r="G506" s="2">
        <f>IFERROR(IF(ISBLANK($A506),"",IF($A506="Ūdeņraža jonu koncentrācija",VLOOKUP(Dati!$A506,Normas!$A:$D,3,FALSE),VLOOKUP(Dati!$A506,Normas!$A:$D,3,FALSE)*0.6)),"")</f>
      </c>
      <c r="H506" s="2">
        <f>IFERROR(IF(ISBLANK($A506),"",IF($A506="Ūdeņraža jonu koncentrācija",VLOOKUP(Dati!$A506,Normas!$A:$D,2,FALSE),VLOOKUP(Dati!$A506,Normas!$A:$D,2,FALSE)*0.3)),"")</f>
      </c>
      <c r="I506" s="2">
        <f>IFERROR(IF(ISBLANK($A506),"",IF($A506="Ūdeņraža jonu koncentrācija",VLOOKUP(Dati!$A506,Normas!$A:$D,3,FALSE),VLOOKUP(Dati!$A506,Normas!$A:$D,3,FALSE)*0.3)),"")</f>
      </c>
    </row>
    <row r="507" spans="2:9" x14ac:dyDescent="0.2">
      <c r="B507">
        <f>IF(ISBLANK(A507),"",VLOOKUP(A507,Normas!A:D,4,FALSE))</f>
      </c>
      <c r="E507" s="2">
        <f>IF(ISBLANK(D507),"",INT(YEARFRAC(D507,'Vispārīga informācija'!$B$2)))</f>
      </c>
      <c r="F507" s="2">
        <f>IFERROR(IF(ISBLANK($A507),"",IF($A507="Ūdeņraža jonu koncentrācija",VLOOKUP(Dati!$A507,Normas!$A:$D,2,FALSE),VLOOKUP(Dati!$A507,Normas!$A:$D,2,FALSE)*0.6)),"")</f>
      </c>
      <c r="G507" s="2">
        <f>IFERROR(IF(ISBLANK($A507),"",IF($A507="Ūdeņraža jonu koncentrācija",VLOOKUP(Dati!$A507,Normas!$A:$D,3,FALSE),VLOOKUP(Dati!$A507,Normas!$A:$D,3,FALSE)*0.6)),"")</f>
      </c>
      <c r="H507" s="2">
        <f>IFERROR(IF(ISBLANK($A507),"",IF($A507="Ūdeņraža jonu koncentrācija",VLOOKUP(Dati!$A507,Normas!$A:$D,2,FALSE),VLOOKUP(Dati!$A507,Normas!$A:$D,2,FALSE)*0.3)),"")</f>
      </c>
      <c r="I507" s="2">
        <f>IFERROR(IF(ISBLANK($A507),"",IF($A507="Ūdeņraža jonu koncentrācija",VLOOKUP(Dati!$A507,Normas!$A:$D,3,FALSE),VLOOKUP(Dati!$A507,Normas!$A:$D,3,FALSE)*0.3)),"")</f>
      </c>
    </row>
    <row r="508" spans="2:9" x14ac:dyDescent="0.2">
      <c r="B508">
        <f>IF(ISBLANK(A508),"",VLOOKUP(A508,Normas!A:D,4,FALSE))</f>
      </c>
      <c r="E508" s="2">
        <f>IF(ISBLANK(D508),"",INT(YEARFRAC(D508,'Vispārīga informācija'!$B$2)))</f>
      </c>
      <c r="F508" s="2">
        <f>IFERROR(IF(ISBLANK($A508),"",IF($A508="Ūdeņraža jonu koncentrācija",VLOOKUP(Dati!$A508,Normas!$A:$D,2,FALSE),VLOOKUP(Dati!$A508,Normas!$A:$D,2,FALSE)*0.6)),"")</f>
      </c>
      <c r="G508" s="2">
        <f>IFERROR(IF(ISBLANK($A508),"",IF($A508="Ūdeņraža jonu koncentrācija",VLOOKUP(Dati!$A508,Normas!$A:$D,3,FALSE),VLOOKUP(Dati!$A508,Normas!$A:$D,3,FALSE)*0.6)),"")</f>
      </c>
      <c r="H508" s="2">
        <f>IFERROR(IF(ISBLANK($A508),"",IF($A508="Ūdeņraža jonu koncentrācija",VLOOKUP(Dati!$A508,Normas!$A:$D,2,FALSE),VLOOKUP(Dati!$A508,Normas!$A:$D,2,FALSE)*0.3)),"")</f>
      </c>
      <c r="I508" s="2">
        <f>IFERROR(IF(ISBLANK($A508),"",IF($A508="Ūdeņraža jonu koncentrācija",VLOOKUP(Dati!$A508,Normas!$A:$D,3,FALSE),VLOOKUP(Dati!$A508,Normas!$A:$D,3,FALSE)*0.3)),"")</f>
      </c>
    </row>
    <row r="509" spans="2:9" x14ac:dyDescent="0.2">
      <c r="B509">
        <f>IF(ISBLANK(A509),"",VLOOKUP(A509,Normas!A:D,4,FALSE))</f>
      </c>
      <c r="E509" s="2">
        <f>IF(ISBLANK(D509),"",INT(YEARFRAC(D509,'Vispārīga informācija'!$B$2)))</f>
      </c>
      <c r="F509" s="2">
        <f>IFERROR(IF(ISBLANK($A509),"",IF($A509="Ūdeņraža jonu koncentrācija",VLOOKUP(Dati!$A509,Normas!$A:$D,2,FALSE),VLOOKUP(Dati!$A509,Normas!$A:$D,2,FALSE)*0.6)),"")</f>
      </c>
      <c r="G509" s="2">
        <f>IFERROR(IF(ISBLANK($A509),"",IF($A509="Ūdeņraža jonu koncentrācija",VLOOKUP(Dati!$A509,Normas!$A:$D,3,FALSE),VLOOKUP(Dati!$A509,Normas!$A:$D,3,FALSE)*0.6)),"")</f>
      </c>
      <c r="H509" s="2">
        <f>IFERROR(IF(ISBLANK($A509),"",IF($A509="Ūdeņraža jonu koncentrācija",VLOOKUP(Dati!$A509,Normas!$A:$D,2,FALSE),VLOOKUP(Dati!$A509,Normas!$A:$D,2,FALSE)*0.3)),"")</f>
      </c>
      <c r="I509" s="2">
        <f>IFERROR(IF(ISBLANK($A509),"",IF($A509="Ūdeņraža jonu koncentrācija",VLOOKUP(Dati!$A509,Normas!$A:$D,3,FALSE),VLOOKUP(Dati!$A509,Normas!$A:$D,3,FALSE)*0.3)),"")</f>
      </c>
    </row>
    <row r="510" spans="2:9" x14ac:dyDescent="0.2">
      <c r="B510">
        <f>IF(ISBLANK(A510),"",VLOOKUP(A510,Normas!A:D,4,FALSE))</f>
      </c>
      <c r="E510" s="2">
        <f>IF(ISBLANK(D510),"",INT(YEARFRAC(D510,'Vispārīga informācija'!$B$2)))</f>
      </c>
      <c r="F510" s="2">
        <f>IFERROR(IF(ISBLANK($A510),"",IF($A510="Ūdeņraža jonu koncentrācija",VLOOKUP(Dati!$A510,Normas!$A:$D,2,FALSE),VLOOKUP(Dati!$A510,Normas!$A:$D,2,FALSE)*0.6)),"")</f>
      </c>
      <c r="G510" s="2">
        <f>IFERROR(IF(ISBLANK($A510),"",IF($A510="Ūdeņraža jonu koncentrācija",VLOOKUP(Dati!$A510,Normas!$A:$D,3,FALSE),VLOOKUP(Dati!$A510,Normas!$A:$D,3,FALSE)*0.6)),"")</f>
      </c>
      <c r="H510" s="2">
        <f>IFERROR(IF(ISBLANK($A510),"",IF($A510="Ūdeņraža jonu koncentrācija",VLOOKUP(Dati!$A510,Normas!$A:$D,2,FALSE),VLOOKUP(Dati!$A510,Normas!$A:$D,2,FALSE)*0.3)),"")</f>
      </c>
      <c r="I510" s="2">
        <f>IFERROR(IF(ISBLANK($A510),"",IF($A510="Ūdeņraža jonu koncentrācija",VLOOKUP(Dati!$A510,Normas!$A:$D,3,FALSE),VLOOKUP(Dati!$A510,Normas!$A:$D,3,FALSE)*0.3)),"")</f>
      </c>
    </row>
    <row r="511" spans="2:9" x14ac:dyDescent="0.2">
      <c r="B511">
        <f>IF(ISBLANK(A511),"",VLOOKUP(A511,Normas!A:D,4,FALSE))</f>
      </c>
      <c r="E511" s="2">
        <f>IF(ISBLANK(D511),"",INT(YEARFRAC(D511,'Vispārīga informācija'!$B$2)))</f>
      </c>
      <c r="F511" s="2">
        <f>IFERROR(IF(ISBLANK($A511),"",IF($A511="Ūdeņraža jonu koncentrācija",VLOOKUP(Dati!$A511,Normas!$A:$D,2,FALSE),VLOOKUP(Dati!$A511,Normas!$A:$D,2,FALSE)*0.6)),"")</f>
      </c>
      <c r="G511" s="2">
        <f>IFERROR(IF(ISBLANK($A511),"",IF($A511="Ūdeņraža jonu koncentrācija",VLOOKUP(Dati!$A511,Normas!$A:$D,3,FALSE),VLOOKUP(Dati!$A511,Normas!$A:$D,3,FALSE)*0.6)),"")</f>
      </c>
      <c r="H511" s="2">
        <f>IFERROR(IF(ISBLANK($A511),"",IF($A511="Ūdeņraža jonu koncentrācija",VLOOKUP(Dati!$A511,Normas!$A:$D,2,FALSE),VLOOKUP(Dati!$A511,Normas!$A:$D,2,FALSE)*0.3)),"")</f>
      </c>
      <c r="I511" s="2">
        <f>IFERROR(IF(ISBLANK($A511),"",IF($A511="Ūdeņraža jonu koncentrācija",VLOOKUP(Dati!$A511,Normas!$A:$D,3,FALSE),VLOOKUP(Dati!$A511,Normas!$A:$D,3,FALSE)*0.3)),"")</f>
      </c>
    </row>
    <row r="512" spans="2:9" x14ac:dyDescent="0.2">
      <c r="B512">
        <f>IF(ISBLANK(A512),"",VLOOKUP(A512,Normas!A:D,4,FALSE))</f>
      </c>
      <c r="E512" s="2">
        <f>IF(ISBLANK(D512),"",INT(YEARFRAC(D512,'Vispārīga informācija'!$B$2)))</f>
      </c>
      <c r="F512" s="2">
        <f>IFERROR(IF(ISBLANK($A512),"",IF($A512="Ūdeņraža jonu koncentrācija",VLOOKUP(Dati!$A512,Normas!$A:$D,2,FALSE),VLOOKUP(Dati!$A512,Normas!$A:$D,2,FALSE)*0.6)),"")</f>
      </c>
      <c r="G512" s="2">
        <f>IFERROR(IF(ISBLANK($A512),"",IF($A512="Ūdeņraža jonu koncentrācija",VLOOKUP(Dati!$A512,Normas!$A:$D,3,FALSE),VLOOKUP(Dati!$A512,Normas!$A:$D,3,FALSE)*0.6)),"")</f>
      </c>
      <c r="H512" s="2">
        <f>IFERROR(IF(ISBLANK($A512),"",IF($A512="Ūdeņraža jonu koncentrācija",VLOOKUP(Dati!$A512,Normas!$A:$D,2,FALSE),VLOOKUP(Dati!$A512,Normas!$A:$D,2,FALSE)*0.3)),"")</f>
      </c>
      <c r="I512" s="2">
        <f>IFERROR(IF(ISBLANK($A512),"",IF($A512="Ūdeņraža jonu koncentrācija",VLOOKUP(Dati!$A512,Normas!$A:$D,3,FALSE),VLOOKUP(Dati!$A512,Normas!$A:$D,3,FALSE)*0.3)),"")</f>
      </c>
    </row>
    <row r="513" spans="2:9" x14ac:dyDescent="0.2">
      <c r="B513">
        <f>IF(ISBLANK(A513),"",VLOOKUP(A513,Normas!A:D,4,FALSE))</f>
      </c>
      <c r="E513" s="2">
        <f>IF(ISBLANK(D513),"",INT(YEARFRAC(D513,'Vispārīga informācija'!$B$2)))</f>
      </c>
      <c r="F513" s="2">
        <f>IFERROR(IF(ISBLANK($A513),"",IF($A513="Ūdeņraža jonu koncentrācija",VLOOKUP(Dati!$A513,Normas!$A:$D,2,FALSE),VLOOKUP(Dati!$A513,Normas!$A:$D,2,FALSE)*0.6)),"")</f>
      </c>
      <c r="G513" s="2">
        <f>IFERROR(IF(ISBLANK($A513),"",IF($A513="Ūdeņraža jonu koncentrācija",VLOOKUP(Dati!$A513,Normas!$A:$D,3,FALSE),VLOOKUP(Dati!$A513,Normas!$A:$D,3,FALSE)*0.6)),"")</f>
      </c>
      <c r="H513" s="2">
        <f>IFERROR(IF(ISBLANK($A513),"",IF($A513="Ūdeņraža jonu koncentrācija",VLOOKUP(Dati!$A513,Normas!$A:$D,2,FALSE),VLOOKUP(Dati!$A513,Normas!$A:$D,2,FALSE)*0.3)),"")</f>
      </c>
      <c r="I513" s="2">
        <f>IFERROR(IF(ISBLANK($A513),"",IF($A513="Ūdeņraža jonu koncentrācija",VLOOKUP(Dati!$A513,Normas!$A:$D,3,FALSE),VLOOKUP(Dati!$A513,Normas!$A:$D,3,FALSE)*0.3)),"")</f>
      </c>
    </row>
    <row r="514" spans="2:9" x14ac:dyDescent="0.2">
      <c r="B514">
        <f>IF(ISBLANK(A514),"",VLOOKUP(A514,Normas!A:D,4,FALSE))</f>
      </c>
      <c r="E514" s="2">
        <f>IF(ISBLANK(D514),"",INT(YEARFRAC(D514,'Vispārīga informācija'!$B$2)))</f>
      </c>
      <c r="F514" s="2">
        <f>IFERROR(IF(ISBLANK($A514),"",IF($A514="Ūdeņraža jonu koncentrācija",VLOOKUP(Dati!$A514,Normas!$A:$D,2,FALSE),VLOOKUP(Dati!$A514,Normas!$A:$D,2,FALSE)*0.6)),"")</f>
      </c>
      <c r="G514" s="2">
        <f>IFERROR(IF(ISBLANK($A514),"",IF($A514="Ūdeņraža jonu koncentrācija",VLOOKUP(Dati!$A514,Normas!$A:$D,3,FALSE),VLOOKUP(Dati!$A514,Normas!$A:$D,3,FALSE)*0.6)),"")</f>
      </c>
      <c r="H514" s="2">
        <f>IFERROR(IF(ISBLANK($A514),"",IF($A514="Ūdeņraža jonu koncentrācija",VLOOKUP(Dati!$A514,Normas!$A:$D,2,FALSE),VLOOKUP(Dati!$A514,Normas!$A:$D,2,FALSE)*0.3)),"")</f>
      </c>
      <c r="I514" s="2">
        <f>IFERROR(IF(ISBLANK($A514),"",IF($A514="Ūdeņraža jonu koncentrācija",VLOOKUP(Dati!$A514,Normas!$A:$D,3,FALSE),VLOOKUP(Dati!$A514,Normas!$A:$D,3,FALSE)*0.3)),"")</f>
      </c>
    </row>
    <row r="515" spans="2:9" x14ac:dyDescent="0.2">
      <c r="B515">
        <f>IF(ISBLANK(A515),"",VLOOKUP(A515,Normas!A:D,4,FALSE))</f>
      </c>
      <c r="E515" s="2">
        <f>IF(ISBLANK(D515),"",INT(YEARFRAC(D515,'Vispārīga informācija'!$B$2)))</f>
      </c>
      <c r="F515" s="2">
        <f>IFERROR(IF(ISBLANK($A515),"",IF($A515="Ūdeņraža jonu koncentrācija",VLOOKUP(Dati!$A515,Normas!$A:$D,2,FALSE),VLOOKUP(Dati!$A515,Normas!$A:$D,2,FALSE)*0.6)),"")</f>
      </c>
      <c r="G515" s="2">
        <f>IFERROR(IF(ISBLANK($A515),"",IF($A515="Ūdeņraža jonu koncentrācija",VLOOKUP(Dati!$A515,Normas!$A:$D,3,FALSE),VLOOKUP(Dati!$A515,Normas!$A:$D,3,FALSE)*0.6)),"")</f>
      </c>
      <c r="H515" s="2">
        <f>IFERROR(IF(ISBLANK($A515),"",IF($A515="Ūdeņraža jonu koncentrācija",VLOOKUP(Dati!$A515,Normas!$A:$D,2,FALSE),VLOOKUP(Dati!$A515,Normas!$A:$D,2,FALSE)*0.3)),"")</f>
      </c>
      <c r="I515" s="2">
        <f>IFERROR(IF(ISBLANK($A515),"",IF($A515="Ūdeņraža jonu koncentrācija",VLOOKUP(Dati!$A515,Normas!$A:$D,3,FALSE),VLOOKUP(Dati!$A515,Normas!$A:$D,3,FALSE)*0.3)),"")</f>
      </c>
    </row>
    <row r="516" spans="2:9" x14ac:dyDescent="0.2">
      <c r="B516">
        <f>IF(ISBLANK(A516),"",VLOOKUP(A516,Normas!A:D,4,FALSE))</f>
      </c>
      <c r="E516" s="2">
        <f>IF(ISBLANK(D516),"",INT(YEARFRAC(D516,'Vispārīga informācija'!$B$2)))</f>
      </c>
      <c r="F516" s="2">
        <f>IFERROR(IF(ISBLANK($A516),"",IF($A516="Ūdeņraža jonu koncentrācija",VLOOKUP(Dati!$A516,Normas!$A:$D,2,FALSE),VLOOKUP(Dati!$A516,Normas!$A:$D,2,FALSE)*0.6)),"")</f>
      </c>
      <c r="G516" s="2">
        <f>IFERROR(IF(ISBLANK($A516),"",IF($A516="Ūdeņraža jonu koncentrācija",VLOOKUP(Dati!$A516,Normas!$A:$D,3,FALSE),VLOOKUP(Dati!$A516,Normas!$A:$D,3,FALSE)*0.6)),"")</f>
      </c>
      <c r="H516" s="2">
        <f>IFERROR(IF(ISBLANK($A516),"",IF($A516="Ūdeņraža jonu koncentrācija",VLOOKUP(Dati!$A516,Normas!$A:$D,2,FALSE),VLOOKUP(Dati!$A516,Normas!$A:$D,2,FALSE)*0.3)),"")</f>
      </c>
      <c r="I516" s="2">
        <f>IFERROR(IF(ISBLANK($A516),"",IF($A516="Ūdeņraža jonu koncentrācija",VLOOKUP(Dati!$A516,Normas!$A:$D,3,FALSE),VLOOKUP(Dati!$A516,Normas!$A:$D,3,FALSE)*0.3)),"")</f>
      </c>
    </row>
    <row r="517" spans="2:9" x14ac:dyDescent="0.2">
      <c r="B517">
        <f>IF(ISBLANK(A517),"",VLOOKUP(A517,Normas!A:D,4,FALSE))</f>
      </c>
      <c r="E517" s="2">
        <f>IF(ISBLANK(D517),"",INT(YEARFRAC(D517,'Vispārīga informācija'!$B$2)))</f>
      </c>
      <c r="F517" s="2">
        <f>IFERROR(IF(ISBLANK($A517),"",IF($A517="Ūdeņraža jonu koncentrācija",VLOOKUP(Dati!$A517,Normas!$A:$D,2,FALSE),VLOOKUP(Dati!$A517,Normas!$A:$D,2,FALSE)*0.6)),"")</f>
      </c>
      <c r="G517" s="2">
        <f>IFERROR(IF(ISBLANK($A517),"",IF($A517="Ūdeņraža jonu koncentrācija",VLOOKUP(Dati!$A517,Normas!$A:$D,3,FALSE),VLOOKUP(Dati!$A517,Normas!$A:$D,3,FALSE)*0.6)),"")</f>
      </c>
      <c r="H517" s="2">
        <f>IFERROR(IF(ISBLANK($A517),"",IF($A517="Ūdeņraža jonu koncentrācija",VLOOKUP(Dati!$A517,Normas!$A:$D,2,FALSE),VLOOKUP(Dati!$A517,Normas!$A:$D,2,FALSE)*0.3)),"")</f>
      </c>
      <c r="I517" s="2">
        <f>IFERROR(IF(ISBLANK($A517),"",IF($A517="Ūdeņraža jonu koncentrācija",VLOOKUP(Dati!$A517,Normas!$A:$D,3,FALSE),VLOOKUP(Dati!$A517,Normas!$A:$D,3,FALSE)*0.3)),"")</f>
      </c>
    </row>
    <row r="518" spans="2:9" x14ac:dyDescent="0.2">
      <c r="B518">
        <f>IF(ISBLANK(A518),"",VLOOKUP(A518,Normas!A:D,4,FALSE))</f>
      </c>
      <c r="E518" s="2">
        <f>IF(ISBLANK(D518),"",INT(YEARFRAC(D518,'Vispārīga informācija'!$B$2)))</f>
      </c>
      <c r="F518" s="2">
        <f>IFERROR(IF(ISBLANK($A518),"",IF($A518="Ūdeņraža jonu koncentrācija",VLOOKUP(Dati!$A518,Normas!$A:$D,2,FALSE),VLOOKUP(Dati!$A518,Normas!$A:$D,2,FALSE)*0.6)),"")</f>
      </c>
      <c r="G518" s="2">
        <f>IFERROR(IF(ISBLANK($A518),"",IF($A518="Ūdeņraža jonu koncentrācija",VLOOKUP(Dati!$A518,Normas!$A:$D,3,FALSE),VLOOKUP(Dati!$A518,Normas!$A:$D,3,FALSE)*0.6)),"")</f>
      </c>
      <c r="H518" s="2">
        <f>IFERROR(IF(ISBLANK($A518),"",IF($A518="Ūdeņraža jonu koncentrācija",VLOOKUP(Dati!$A518,Normas!$A:$D,2,FALSE),VLOOKUP(Dati!$A518,Normas!$A:$D,2,FALSE)*0.3)),"")</f>
      </c>
      <c r="I518" s="2">
        <f>IFERROR(IF(ISBLANK($A518),"",IF($A518="Ūdeņraža jonu koncentrācija",VLOOKUP(Dati!$A518,Normas!$A:$D,3,FALSE),VLOOKUP(Dati!$A518,Normas!$A:$D,3,FALSE)*0.3)),"")</f>
      </c>
    </row>
    <row r="519" spans="2:9" x14ac:dyDescent="0.2">
      <c r="B519">
        <f>IF(ISBLANK(A519),"",VLOOKUP(A519,Normas!A:D,4,FALSE))</f>
      </c>
      <c r="E519" s="2">
        <f>IF(ISBLANK(D519),"",INT(YEARFRAC(D519,'Vispārīga informācija'!$B$2)))</f>
      </c>
      <c r="F519" s="2">
        <f>IFERROR(IF(ISBLANK($A519),"",IF($A519="Ūdeņraža jonu koncentrācija",VLOOKUP(Dati!$A519,Normas!$A:$D,2,FALSE),VLOOKUP(Dati!$A519,Normas!$A:$D,2,FALSE)*0.6)),"")</f>
      </c>
      <c r="G519" s="2">
        <f>IFERROR(IF(ISBLANK($A519),"",IF($A519="Ūdeņraža jonu koncentrācija",VLOOKUP(Dati!$A519,Normas!$A:$D,3,FALSE),VLOOKUP(Dati!$A519,Normas!$A:$D,3,FALSE)*0.6)),"")</f>
      </c>
      <c r="H519" s="2">
        <f>IFERROR(IF(ISBLANK($A519),"",IF($A519="Ūdeņraža jonu koncentrācija",VLOOKUP(Dati!$A519,Normas!$A:$D,2,FALSE),VLOOKUP(Dati!$A519,Normas!$A:$D,2,FALSE)*0.3)),"")</f>
      </c>
      <c r="I519" s="2">
        <f>IFERROR(IF(ISBLANK($A519),"",IF($A519="Ūdeņraža jonu koncentrācija",VLOOKUP(Dati!$A519,Normas!$A:$D,3,FALSE),VLOOKUP(Dati!$A519,Normas!$A:$D,3,FALSE)*0.3)),"")</f>
      </c>
    </row>
    <row r="520" spans="2:9" x14ac:dyDescent="0.2">
      <c r="B520">
        <f>IF(ISBLANK(A520),"",VLOOKUP(A520,Normas!A:D,4,FALSE))</f>
      </c>
      <c r="E520" s="2">
        <f>IF(ISBLANK(D520),"",INT(YEARFRAC(D520,'Vispārīga informācija'!$B$2)))</f>
      </c>
      <c r="F520" s="2">
        <f>IFERROR(IF(ISBLANK($A520),"",IF($A520="Ūdeņraža jonu koncentrācija",VLOOKUP(Dati!$A520,Normas!$A:$D,2,FALSE),VLOOKUP(Dati!$A520,Normas!$A:$D,2,FALSE)*0.6)),"")</f>
      </c>
      <c r="G520" s="2">
        <f>IFERROR(IF(ISBLANK($A520),"",IF($A520="Ūdeņraža jonu koncentrācija",VLOOKUP(Dati!$A520,Normas!$A:$D,3,FALSE),VLOOKUP(Dati!$A520,Normas!$A:$D,3,FALSE)*0.6)),"")</f>
      </c>
      <c r="H520" s="2">
        <f>IFERROR(IF(ISBLANK($A520),"",IF($A520="Ūdeņraža jonu koncentrācija",VLOOKUP(Dati!$A520,Normas!$A:$D,2,FALSE),VLOOKUP(Dati!$A520,Normas!$A:$D,2,FALSE)*0.3)),"")</f>
      </c>
      <c r="I520" s="2">
        <f>IFERROR(IF(ISBLANK($A520),"",IF($A520="Ūdeņraža jonu koncentrācija",VLOOKUP(Dati!$A520,Normas!$A:$D,3,FALSE),VLOOKUP(Dati!$A520,Normas!$A:$D,3,FALSE)*0.3)),"")</f>
      </c>
    </row>
    <row r="521" spans="2:9" x14ac:dyDescent="0.2">
      <c r="B521">
        <f>IF(ISBLANK(A521),"",VLOOKUP(A521,Normas!A:D,4,FALSE))</f>
      </c>
      <c r="E521" s="2">
        <f>IF(ISBLANK(D521),"",INT(YEARFRAC(D521,'Vispārīga informācija'!$B$2)))</f>
      </c>
      <c r="F521" s="2">
        <f>IFERROR(IF(ISBLANK($A521),"",IF($A521="Ūdeņraža jonu koncentrācija",VLOOKUP(Dati!$A521,Normas!$A:$D,2,FALSE),VLOOKUP(Dati!$A521,Normas!$A:$D,2,FALSE)*0.6)),"")</f>
      </c>
      <c r="G521" s="2">
        <f>IFERROR(IF(ISBLANK($A521),"",IF($A521="Ūdeņraža jonu koncentrācija",VLOOKUP(Dati!$A521,Normas!$A:$D,3,FALSE),VLOOKUP(Dati!$A521,Normas!$A:$D,3,FALSE)*0.6)),"")</f>
      </c>
      <c r="H521" s="2">
        <f>IFERROR(IF(ISBLANK($A521),"",IF($A521="Ūdeņraža jonu koncentrācija",VLOOKUP(Dati!$A521,Normas!$A:$D,2,FALSE),VLOOKUP(Dati!$A521,Normas!$A:$D,2,FALSE)*0.3)),"")</f>
      </c>
      <c r="I521" s="2">
        <f>IFERROR(IF(ISBLANK($A521),"",IF($A521="Ūdeņraža jonu koncentrācija",VLOOKUP(Dati!$A521,Normas!$A:$D,3,FALSE),VLOOKUP(Dati!$A521,Normas!$A:$D,3,FALSE)*0.3)),"")</f>
      </c>
    </row>
    <row r="522" spans="2:9" x14ac:dyDescent="0.2">
      <c r="B522">
        <f>IF(ISBLANK(A522),"",VLOOKUP(A522,Normas!A:D,4,FALSE))</f>
      </c>
      <c r="E522" s="2">
        <f>IF(ISBLANK(D522),"",INT(YEARFRAC(D522,'Vispārīga informācija'!$B$2)))</f>
      </c>
      <c r="F522" s="2">
        <f>IFERROR(IF(ISBLANK($A522),"",IF($A522="Ūdeņraža jonu koncentrācija",VLOOKUP(Dati!$A522,Normas!$A:$D,2,FALSE),VLOOKUP(Dati!$A522,Normas!$A:$D,2,FALSE)*0.6)),"")</f>
      </c>
      <c r="G522" s="2">
        <f>IFERROR(IF(ISBLANK($A522),"",IF($A522="Ūdeņraža jonu koncentrācija",VLOOKUP(Dati!$A522,Normas!$A:$D,3,FALSE),VLOOKUP(Dati!$A522,Normas!$A:$D,3,FALSE)*0.6)),"")</f>
      </c>
      <c r="H522" s="2">
        <f>IFERROR(IF(ISBLANK($A522),"",IF($A522="Ūdeņraža jonu koncentrācija",VLOOKUP(Dati!$A522,Normas!$A:$D,2,FALSE),VLOOKUP(Dati!$A522,Normas!$A:$D,2,FALSE)*0.3)),"")</f>
      </c>
      <c r="I522" s="2">
        <f>IFERROR(IF(ISBLANK($A522),"",IF($A522="Ūdeņraža jonu koncentrācija",VLOOKUP(Dati!$A522,Normas!$A:$D,3,FALSE),VLOOKUP(Dati!$A522,Normas!$A:$D,3,FALSE)*0.3)),"")</f>
      </c>
    </row>
    <row r="523" spans="2:9" x14ac:dyDescent="0.2">
      <c r="B523">
        <f>IF(ISBLANK(A523),"",VLOOKUP(A523,Normas!A:D,4,FALSE))</f>
      </c>
      <c r="E523" s="2">
        <f>IF(ISBLANK(D523),"",INT(YEARFRAC(D523,'Vispārīga informācija'!$B$2)))</f>
      </c>
      <c r="F523" s="2">
        <f>IFERROR(IF(ISBLANK($A523),"",IF($A523="Ūdeņraža jonu koncentrācija",VLOOKUP(Dati!$A523,Normas!$A:$D,2,FALSE),VLOOKUP(Dati!$A523,Normas!$A:$D,2,FALSE)*0.6)),"")</f>
      </c>
      <c r="G523" s="2">
        <f>IFERROR(IF(ISBLANK($A523),"",IF($A523="Ūdeņraža jonu koncentrācija",VLOOKUP(Dati!$A523,Normas!$A:$D,3,FALSE),VLOOKUP(Dati!$A523,Normas!$A:$D,3,FALSE)*0.6)),"")</f>
      </c>
      <c r="H523" s="2">
        <f>IFERROR(IF(ISBLANK($A523),"",IF($A523="Ūdeņraža jonu koncentrācija",VLOOKUP(Dati!$A523,Normas!$A:$D,2,FALSE),VLOOKUP(Dati!$A523,Normas!$A:$D,2,FALSE)*0.3)),"")</f>
      </c>
      <c r="I523" s="2">
        <f>IFERROR(IF(ISBLANK($A523),"",IF($A523="Ūdeņraža jonu koncentrācija",VLOOKUP(Dati!$A523,Normas!$A:$D,3,FALSE),VLOOKUP(Dati!$A523,Normas!$A:$D,3,FALSE)*0.3)),"")</f>
      </c>
    </row>
    <row r="524" spans="2:9" x14ac:dyDescent="0.2">
      <c r="B524">
        <f>IF(ISBLANK(A524),"",VLOOKUP(A524,Normas!A:D,4,FALSE))</f>
      </c>
      <c r="E524" s="2">
        <f>IF(ISBLANK(D524),"",INT(YEARFRAC(D524,'Vispārīga informācija'!$B$2)))</f>
      </c>
      <c r="F524" s="2">
        <f>IFERROR(IF(ISBLANK($A524),"",IF($A524="Ūdeņraža jonu koncentrācija",VLOOKUP(Dati!$A524,Normas!$A:$D,2,FALSE),VLOOKUP(Dati!$A524,Normas!$A:$D,2,FALSE)*0.6)),"")</f>
      </c>
      <c r="G524" s="2">
        <f>IFERROR(IF(ISBLANK($A524),"",IF($A524="Ūdeņraža jonu koncentrācija",VLOOKUP(Dati!$A524,Normas!$A:$D,3,FALSE),VLOOKUP(Dati!$A524,Normas!$A:$D,3,FALSE)*0.6)),"")</f>
      </c>
      <c r="H524" s="2">
        <f>IFERROR(IF(ISBLANK($A524),"",IF($A524="Ūdeņraža jonu koncentrācija",VLOOKUP(Dati!$A524,Normas!$A:$D,2,FALSE),VLOOKUP(Dati!$A524,Normas!$A:$D,2,FALSE)*0.3)),"")</f>
      </c>
      <c r="I524" s="2">
        <f>IFERROR(IF(ISBLANK($A524),"",IF($A524="Ūdeņraža jonu koncentrācija",VLOOKUP(Dati!$A524,Normas!$A:$D,3,FALSE),VLOOKUP(Dati!$A524,Normas!$A:$D,3,FALSE)*0.3)),"")</f>
      </c>
    </row>
    <row r="525" spans="2:9" x14ac:dyDescent="0.2">
      <c r="B525">
        <f>IF(ISBLANK(A525),"",VLOOKUP(A525,Normas!A:D,4,FALSE))</f>
      </c>
      <c r="E525" s="2">
        <f>IF(ISBLANK(D525),"",INT(YEARFRAC(D525,'Vispārīga informācija'!$B$2)))</f>
      </c>
      <c r="F525" s="2">
        <f>IFERROR(IF(ISBLANK($A525),"",IF($A525="Ūdeņraža jonu koncentrācija",VLOOKUP(Dati!$A525,Normas!$A:$D,2,FALSE),VLOOKUP(Dati!$A525,Normas!$A:$D,2,FALSE)*0.6)),"")</f>
      </c>
      <c r="G525" s="2">
        <f>IFERROR(IF(ISBLANK($A525),"",IF($A525="Ūdeņraža jonu koncentrācija",VLOOKUP(Dati!$A525,Normas!$A:$D,3,FALSE),VLOOKUP(Dati!$A525,Normas!$A:$D,3,FALSE)*0.6)),"")</f>
      </c>
      <c r="H525" s="2">
        <f>IFERROR(IF(ISBLANK($A525),"",IF($A525="Ūdeņraža jonu koncentrācija",VLOOKUP(Dati!$A525,Normas!$A:$D,2,FALSE),VLOOKUP(Dati!$A525,Normas!$A:$D,2,FALSE)*0.3)),"")</f>
      </c>
      <c r="I525" s="2">
        <f>IFERROR(IF(ISBLANK($A525),"",IF($A525="Ūdeņraža jonu koncentrācija",VLOOKUP(Dati!$A525,Normas!$A:$D,3,FALSE),VLOOKUP(Dati!$A525,Normas!$A:$D,3,FALSE)*0.3)),"")</f>
      </c>
    </row>
    <row r="526" spans="2:9" x14ac:dyDescent="0.2">
      <c r="B526">
        <f>IF(ISBLANK(A526),"",VLOOKUP(A526,Normas!A:D,4,FALSE))</f>
      </c>
      <c r="E526" s="2">
        <f>IF(ISBLANK(D526),"",INT(YEARFRAC(D526,'Vispārīga informācija'!$B$2)))</f>
      </c>
      <c r="F526" s="2">
        <f>IFERROR(IF(ISBLANK($A526),"",IF($A526="Ūdeņraža jonu koncentrācija",VLOOKUP(Dati!$A526,Normas!$A:$D,2,FALSE),VLOOKUP(Dati!$A526,Normas!$A:$D,2,FALSE)*0.6)),"")</f>
      </c>
      <c r="G526" s="2">
        <f>IFERROR(IF(ISBLANK($A526),"",IF($A526="Ūdeņraža jonu koncentrācija",VLOOKUP(Dati!$A526,Normas!$A:$D,3,FALSE),VLOOKUP(Dati!$A526,Normas!$A:$D,3,FALSE)*0.6)),"")</f>
      </c>
      <c r="H526" s="2">
        <f>IFERROR(IF(ISBLANK($A526),"",IF($A526="Ūdeņraža jonu koncentrācija",VLOOKUP(Dati!$A526,Normas!$A:$D,2,FALSE),VLOOKUP(Dati!$A526,Normas!$A:$D,2,FALSE)*0.3)),"")</f>
      </c>
      <c r="I526" s="2">
        <f>IFERROR(IF(ISBLANK($A526),"",IF($A526="Ūdeņraža jonu koncentrācija",VLOOKUP(Dati!$A526,Normas!$A:$D,3,FALSE),VLOOKUP(Dati!$A526,Normas!$A:$D,3,FALSE)*0.3)),"")</f>
      </c>
    </row>
    <row r="527" spans="2:9" x14ac:dyDescent="0.2">
      <c r="B527">
        <f>IF(ISBLANK(A527),"",VLOOKUP(A527,Normas!A:D,4,FALSE))</f>
      </c>
      <c r="E527" s="2">
        <f>IF(ISBLANK(D527),"",INT(YEARFRAC(D527,'Vispārīga informācija'!$B$2)))</f>
      </c>
      <c r="F527" s="2">
        <f>IFERROR(IF(ISBLANK($A527),"",IF($A527="Ūdeņraža jonu koncentrācija",VLOOKUP(Dati!$A527,Normas!$A:$D,2,FALSE),VLOOKUP(Dati!$A527,Normas!$A:$D,2,FALSE)*0.6)),"")</f>
      </c>
      <c r="G527" s="2">
        <f>IFERROR(IF(ISBLANK($A527),"",IF($A527="Ūdeņraža jonu koncentrācija",VLOOKUP(Dati!$A527,Normas!$A:$D,3,FALSE),VLOOKUP(Dati!$A527,Normas!$A:$D,3,FALSE)*0.6)),"")</f>
      </c>
      <c r="H527" s="2">
        <f>IFERROR(IF(ISBLANK($A527),"",IF($A527="Ūdeņraža jonu koncentrācija",VLOOKUP(Dati!$A527,Normas!$A:$D,2,FALSE),VLOOKUP(Dati!$A527,Normas!$A:$D,2,FALSE)*0.3)),"")</f>
      </c>
      <c r="I527" s="2">
        <f>IFERROR(IF(ISBLANK($A527),"",IF($A527="Ūdeņraža jonu koncentrācija",VLOOKUP(Dati!$A527,Normas!$A:$D,3,FALSE),VLOOKUP(Dati!$A527,Normas!$A:$D,3,FALSE)*0.3)),"")</f>
      </c>
    </row>
    <row r="528" spans="2:9" x14ac:dyDescent="0.2">
      <c r="B528">
        <f>IF(ISBLANK(A528),"",VLOOKUP(A528,Normas!A:D,4,FALSE))</f>
      </c>
      <c r="E528" s="2">
        <f>IF(ISBLANK(D528),"",INT(YEARFRAC(D528,'Vispārīga informācija'!$B$2)))</f>
      </c>
      <c r="F528" s="2">
        <f>IFERROR(IF(ISBLANK($A528),"",IF($A528="Ūdeņraža jonu koncentrācija",VLOOKUP(Dati!$A528,Normas!$A:$D,2,FALSE),VLOOKUP(Dati!$A528,Normas!$A:$D,2,FALSE)*0.6)),"")</f>
      </c>
      <c r="G528" s="2">
        <f>IFERROR(IF(ISBLANK($A528),"",IF($A528="Ūdeņraža jonu koncentrācija",VLOOKUP(Dati!$A528,Normas!$A:$D,3,FALSE),VLOOKUP(Dati!$A528,Normas!$A:$D,3,FALSE)*0.6)),"")</f>
      </c>
      <c r="H528" s="2">
        <f>IFERROR(IF(ISBLANK($A528),"",IF($A528="Ūdeņraža jonu koncentrācija",VLOOKUP(Dati!$A528,Normas!$A:$D,2,FALSE),VLOOKUP(Dati!$A528,Normas!$A:$D,2,FALSE)*0.3)),"")</f>
      </c>
      <c r="I528" s="2">
        <f>IFERROR(IF(ISBLANK($A528),"",IF($A528="Ūdeņraža jonu koncentrācija",VLOOKUP(Dati!$A528,Normas!$A:$D,3,FALSE),VLOOKUP(Dati!$A528,Normas!$A:$D,3,FALSE)*0.3)),"")</f>
      </c>
    </row>
    <row r="529" spans="2:9" x14ac:dyDescent="0.2">
      <c r="B529">
        <f>IF(ISBLANK(A529),"",VLOOKUP(A529,Normas!A:D,4,FALSE))</f>
      </c>
      <c r="E529" s="2">
        <f>IF(ISBLANK(D529),"",INT(YEARFRAC(D529,'Vispārīga informācija'!$B$2)))</f>
      </c>
      <c r="F529" s="2">
        <f>IFERROR(IF(ISBLANK($A529),"",IF($A529="Ūdeņraža jonu koncentrācija",VLOOKUP(Dati!$A529,Normas!$A:$D,2,FALSE),VLOOKUP(Dati!$A529,Normas!$A:$D,2,FALSE)*0.6)),"")</f>
      </c>
      <c r="G529" s="2">
        <f>IFERROR(IF(ISBLANK($A529),"",IF($A529="Ūdeņraža jonu koncentrācija",VLOOKUP(Dati!$A529,Normas!$A:$D,3,FALSE),VLOOKUP(Dati!$A529,Normas!$A:$D,3,FALSE)*0.6)),"")</f>
      </c>
      <c r="H529" s="2">
        <f>IFERROR(IF(ISBLANK($A529),"",IF($A529="Ūdeņraža jonu koncentrācija",VLOOKUP(Dati!$A529,Normas!$A:$D,2,FALSE),VLOOKUP(Dati!$A529,Normas!$A:$D,2,FALSE)*0.3)),"")</f>
      </c>
      <c r="I529" s="2">
        <f>IFERROR(IF(ISBLANK($A529),"",IF($A529="Ūdeņraža jonu koncentrācija",VLOOKUP(Dati!$A529,Normas!$A:$D,3,FALSE),VLOOKUP(Dati!$A529,Normas!$A:$D,3,FALSE)*0.3)),"")</f>
      </c>
    </row>
    <row r="530" spans="2:9" x14ac:dyDescent="0.2">
      <c r="B530">
        <f>IF(ISBLANK(A530),"",VLOOKUP(A530,Normas!A:D,4,FALSE))</f>
      </c>
      <c r="E530" s="2">
        <f>IF(ISBLANK(D530),"",INT(YEARFRAC(D530,'Vispārīga informācija'!$B$2)))</f>
      </c>
      <c r="F530" s="2">
        <f>IFERROR(IF(ISBLANK($A530),"",IF($A530="Ūdeņraža jonu koncentrācija",VLOOKUP(Dati!$A530,Normas!$A:$D,2,FALSE),VLOOKUP(Dati!$A530,Normas!$A:$D,2,FALSE)*0.6)),"")</f>
      </c>
      <c r="G530" s="2">
        <f>IFERROR(IF(ISBLANK($A530),"",IF($A530="Ūdeņraža jonu koncentrācija",VLOOKUP(Dati!$A530,Normas!$A:$D,3,FALSE),VLOOKUP(Dati!$A530,Normas!$A:$D,3,FALSE)*0.6)),"")</f>
      </c>
      <c r="H530" s="2">
        <f>IFERROR(IF(ISBLANK($A530),"",IF($A530="Ūdeņraža jonu koncentrācija",VLOOKUP(Dati!$A530,Normas!$A:$D,2,FALSE),VLOOKUP(Dati!$A530,Normas!$A:$D,2,FALSE)*0.3)),"")</f>
      </c>
      <c r="I530" s="2">
        <f>IFERROR(IF(ISBLANK($A530),"",IF($A530="Ūdeņraža jonu koncentrācija",VLOOKUP(Dati!$A530,Normas!$A:$D,3,FALSE),VLOOKUP(Dati!$A530,Normas!$A:$D,3,FALSE)*0.3)),"")</f>
      </c>
    </row>
    <row r="531" spans="2:9" x14ac:dyDescent="0.2">
      <c r="B531">
        <f>IF(ISBLANK(A531),"",VLOOKUP(A531,Normas!A:D,4,FALSE))</f>
      </c>
      <c r="E531" s="2">
        <f>IF(ISBLANK(D531),"",INT(YEARFRAC(D531,'Vispārīga informācija'!$B$2)))</f>
      </c>
      <c r="F531" s="2">
        <f>IFERROR(IF(ISBLANK($A531),"",IF($A531="Ūdeņraža jonu koncentrācija",VLOOKUP(Dati!$A531,Normas!$A:$D,2,FALSE),VLOOKUP(Dati!$A531,Normas!$A:$D,2,FALSE)*0.6)),"")</f>
      </c>
      <c r="G531" s="2">
        <f>IFERROR(IF(ISBLANK($A531),"",IF($A531="Ūdeņraža jonu koncentrācija",VLOOKUP(Dati!$A531,Normas!$A:$D,3,FALSE),VLOOKUP(Dati!$A531,Normas!$A:$D,3,FALSE)*0.6)),"")</f>
      </c>
      <c r="H531" s="2">
        <f>IFERROR(IF(ISBLANK($A531),"",IF($A531="Ūdeņraža jonu koncentrācija",VLOOKUP(Dati!$A531,Normas!$A:$D,2,FALSE),VLOOKUP(Dati!$A531,Normas!$A:$D,2,FALSE)*0.3)),"")</f>
      </c>
      <c r="I531" s="2">
        <f>IFERROR(IF(ISBLANK($A531),"",IF($A531="Ūdeņraža jonu koncentrācija",VLOOKUP(Dati!$A531,Normas!$A:$D,3,FALSE),VLOOKUP(Dati!$A531,Normas!$A:$D,3,FALSE)*0.3)),"")</f>
      </c>
    </row>
    <row r="532" spans="2:9" x14ac:dyDescent="0.2">
      <c r="B532">
        <f>IF(ISBLANK(A532),"",VLOOKUP(A532,Normas!A:D,4,FALSE))</f>
      </c>
      <c r="E532" s="2">
        <f>IF(ISBLANK(D532),"",INT(YEARFRAC(D532,'Vispārīga informācija'!$B$2)))</f>
      </c>
      <c r="F532" s="2">
        <f>IFERROR(IF(ISBLANK($A532),"",IF($A532="Ūdeņraža jonu koncentrācija",VLOOKUP(Dati!$A532,Normas!$A:$D,2,FALSE),VLOOKUP(Dati!$A532,Normas!$A:$D,2,FALSE)*0.6)),"")</f>
      </c>
      <c r="G532" s="2">
        <f>IFERROR(IF(ISBLANK($A532),"",IF($A532="Ūdeņraža jonu koncentrācija",VLOOKUP(Dati!$A532,Normas!$A:$D,3,FALSE),VLOOKUP(Dati!$A532,Normas!$A:$D,3,FALSE)*0.6)),"")</f>
      </c>
      <c r="H532" s="2">
        <f>IFERROR(IF(ISBLANK($A532),"",IF($A532="Ūdeņraža jonu koncentrācija",VLOOKUP(Dati!$A532,Normas!$A:$D,2,FALSE),VLOOKUP(Dati!$A532,Normas!$A:$D,2,FALSE)*0.3)),"")</f>
      </c>
      <c r="I532" s="2">
        <f>IFERROR(IF(ISBLANK($A532),"",IF($A532="Ūdeņraža jonu koncentrācija",VLOOKUP(Dati!$A532,Normas!$A:$D,3,FALSE),VLOOKUP(Dati!$A532,Normas!$A:$D,3,FALSE)*0.3)),"")</f>
      </c>
    </row>
    <row r="533" spans="2:9" x14ac:dyDescent="0.2">
      <c r="B533">
        <f>IF(ISBLANK(A533),"",VLOOKUP(A533,Normas!A:D,4,FALSE))</f>
      </c>
      <c r="E533" s="2">
        <f>IF(ISBLANK(D533),"",INT(YEARFRAC(D533,'Vispārīga informācija'!$B$2)))</f>
      </c>
      <c r="F533" s="2">
        <f>IFERROR(IF(ISBLANK($A533),"",IF($A533="Ūdeņraža jonu koncentrācija",VLOOKUP(Dati!$A533,Normas!$A:$D,2,FALSE),VLOOKUP(Dati!$A533,Normas!$A:$D,2,FALSE)*0.6)),"")</f>
      </c>
      <c r="G533" s="2">
        <f>IFERROR(IF(ISBLANK($A533),"",IF($A533="Ūdeņraža jonu koncentrācija",VLOOKUP(Dati!$A533,Normas!$A:$D,3,FALSE),VLOOKUP(Dati!$A533,Normas!$A:$D,3,FALSE)*0.6)),"")</f>
      </c>
      <c r="H533" s="2">
        <f>IFERROR(IF(ISBLANK($A533),"",IF($A533="Ūdeņraža jonu koncentrācija",VLOOKUP(Dati!$A533,Normas!$A:$D,2,FALSE),VLOOKUP(Dati!$A533,Normas!$A:$D,2,FALSE)*0.3)),"")</f>
      </c>
      <c r="I533" s="2">
        <f>IFERROR(IF(ISBLANK($A533),"",IF($A533="Ūdeņraža jonu koncentrācija",VLOOKUP(Dati!$A533,Normas!$A:$D,3,FALSE),VLOOKUP(Dati!$A533,Normas!$A:$D,3,FALSE)*0.3)),"")</f>
      </c>
    </row>
    <row r="534" spans="2:9" x14ac:dyDescent="0.2">
      <c r="B534">
        <f>IF(ISBLANK(A534),"",VLOOKUP(A534,Normas!A:D,4,FALSE))</f>
      </c>
      <c r="E534" s="2">
        <f>IF(ISBLANK(D534),"",INT(YEARFRAC(D534,'Vispārīga informācija'!$B$2)))</f>
      </c>
      <c r="F534" s="2">
        <f>IFERROR(IF(ISBLANK($A534),"",IF($A534="Ūdeņraža jonu koncentrācija",VLOOKUP(Dati!$A534,Normas!$A:$D,2,FALSE),VLOOKUP(Dati!$A534,Normas!$A:$D,2,FALSE)*0.6)),"")</f>
      </c>
      <c r="G534" s="2">
        <f>IFERROR(IF(ISBLANK($A534),"",IF($A534="Ūdeņraža jonu koncentrācija",VLOOKUP(Dati!$A534,Normas!$A:$D,3,FALSE),VLOOKUP(Dati!$A534,Normas!$A:$D,3,FALSE)*0.6)),"")</f>
      </c>
      <c r="H534" s="2">
        <f>IFERROR(IF(ISBLANK($A534),"",IF($A534="Ūdeņraža jonu koncentrācija",VLOOKUP(Dati!$A534,Normas!$A:$D,2,FALSE),VLOOKUP(Dati!$A534,Normas!$A:$D,2,FALSE)*0.3)),"")</f>
      </c>
      <c r="I534" s="2">
        <f>IFERROR(IF(ISBLANK($A534),"",IF($A534="Ūdeņraža jonu koncentrācija",VLOOKUP(Dati!$A534,Normas!$A:$D,3,FALSE),VLOOKUP(Dati!$A534,Normas!$A:$D,3,FALSE)*0.3)),"")</f>
      </c>
    </row>
    <row r="535" spans="2:9" x14ac:dyDescent="0.2">
      <c r="B535">
        <f>IF(ISBLANK(A535),"",VLOOKUP(A535,Normas!A:D,4,FALSE))</f>
      </c>
      <c r="E535" s="2">
        <f>IF(ISBLANK(D535),"",INT(YEARFRAC(D535,'Vispārīga informācija'!$B$2)))</f>
      </c>
      <c r="F535" s="2">
        <f>IFERROR(IF(ISBLANK($A535),"",IF($A535="Ūdeņraža jonu koncentrācija",VLOOKUP(Dati!$A535,Normas!$A:$D,2,FALSE),VLOOKUP(Dati!$A535,Normas!$A:$D,2,FALSE)*0.6)),"")</f>
      </c>
      <c r="G535" s="2">
        <f>IFERROR(IF(ISBLANK($A535),"",IF($A535="Ūdeņraža jonu koncentrācija",VLOOKUP(Dati!$A535,Normas!$A:$D,3,FALSE),VLOOKUP(Dati!$A535,Normas!$A:$D,3,FALSE)*0.6)),"")</f>
      </c>
      <c r="H535" s="2">
        <f>IFERROR(IF(ISBLANK($A535),"",IF($A535="Ūdeņraža jonu koncentrācija",VLOOKUP(Dati!$A535,Normas!$A:$D,2,FALSE),VLOOKUP(Dati!$A535,Normas!$A:$D,2,FALSE)*0.3)),"")</f>
      </c>
      <c r="I535" s="2">
        <f>IFERROR(IF(ISBLANK($A535),"",IF($A535="Ūdeņraža jonu koncentrācija",VLOOKUP(Dati!$A535,Normas!$A:$D,3,FALSE),VLOOKUP(Dati!$A535,Normas!$A:$D,3,FALSE)*0.3)),"")</f>
      </c>
    </row>
    <row r="536" spans="2:9" x14ac:dyDescent="0.2">
      <c r="B536">
        <f>IF(ISBLANK(A536),"",VLOOKUP(A536,Normas!A:D,4,FALSE))</f>
      </c>
      <c r="E536" s="2">
        <f>IF(ISBLANK(D536),"",INT(YEARFRAC(D536,'Vispārīga informācija'!$B$2)))</f>
      </c>
      <c r="F536" s="2">
        <f>IFERROR(IF(ISBLANK($A536),"",IF($A536="Ūdeņraža jonu koncentrācija",VLOOKUP(Dati!$A536,Normas!$A:$D,2,FALSE),VLOOKUP(Dati!$A536,Normas!$A:$D,2,FALSE)*0.6)),"")</f>
      </c>
      <c r="G536" s="2">
        <f>IFERROR(IF(ISBLANK($A536),"",IF($A536="Ūdeņraža jonu koncentrācija",VLOOKUP(Dati!$A536,Normas!$A:$D,3,FALSE),VLOOKUP(Dati!$A536,Normas!$A:$D,3,FALSE)*0.6)),"")</f>
      </c>
      <c r="H536" s="2">
        <f>IFERROR(IF(ISBLANK($A536),"",IF($A536="Ūdeņraža jonu koncentrācija",VLOOKUP(Dati!$A536,Normas!$A:$D,2,FALSE),VLOOKUP(Dati!$A536,Normas!$A:$D,2,FALSE)*0.3)),"")</f>
      </c>
      <c r="I536" s="2">
        <f>IFERROR(IF(ISBLANK($A536),"",IF($A536="Ūdeņraža jonu koncentrācija",VLOOKUP(Dati!$A536,Normas!$A:$D,3,FALSE),VLOOKUP(Dati!$A536,Normas!$A:$D,3,FALSE)*0.3)),"")</f>
      </c>
    </row>
    <row r="537" spans="2:9" x14ac:dyDescent="0.2">
      <c r="B537">
        <f>IF(ISBLANK(A537),"",VLOOKUP(A537,Normas!A:D,4,FALSE))</f>
      </c>
      <c r="E537" s="2">
        <f>IF(ISBLANK(D537),"",INT(YEARFRAC(D537,'Vispārīga informācija'!$B$2)))</f>
      </c>
      <c r="F537" s="2">
        <f>IFERROR(IF(ISBLANK($A537),"",IF($A537="Ūdeņraža jonu koncentrācija",VLOOKUP(Dati!$A537,Normas!$A:$D,2,FALSE),VLOOKUP(Dati!$A537,Normas!$A:$D,2,FALSE)*0.6)),"")</f>
      </c>
      <c r="G537" s="2">
        <f>IFERROR(IF(ISBLANK($A537),"",IF($A537="Ūdeņraža jonu koncentrācija",VLOOKUP(Dati!$A537,Normas!$A:$D,3,FALSE),VLOOKUP(Dati!$A537,Normas!$A:$D,3,FALSE)*0.6)),"")</f>
      </c>
      <c r="H537" s="2">
        <f>IFERROR(IF(ISBLANK($A537),"",IF($A537="Ūdeņraža jonu koncentrācija",VLOOKUP(Dati!$A537,Normas!$A:$D,2,FALSE),VLOOKUP(Dati!$A537,Normas!$A:$D,2,FALSE)*0.3)),"")</f>
      </c>
      <c r="I537" s="2">
        <f>IFERROR(IF(ISBLANK($A537),"",IF($A537="Ūdeņraža jonu koncentrācija",VLOOKUP(Dati!$A537,Normas!$A:$D,3,FALSE),VLOOKUP(Dati!$A537,Normas!$A:$D,3,FALSE)*0.3)),"")</f>
      </c>
    </row>
    <row r="538" spans="2:9" x14ac:dyDescent="0.2">
      <c r="B538">
        <f>IF(ISBLANK(A538),"",VLOOKUP(A538,Normas!A:D,4,FALSE))</f>
      </c>
      <c r="E538" s="2">
        <f>IF(ISBLANK(D538),"",INT(YEARFRAC(D538,'Vispārīga informācija'!$B$2)))</f>
      </c>
      <c r="F538" s="2">
        <f>IFERROR(IF(ISBLANK($A538),"",IF($A538="Ūdeņraža jonu koncentrācija",VLOOKUP(Dati!$A538,Normas!$A:$D,2,FALSE),VLOOKUP(Dati!$A538,Normas!$A:$D,2,FALSE)*0.6)),"")</f>
      </c>
      <c r="G538" s="2">
        <f>IFERROR(IF(ISBLANK($A538),"",IF($A538="Ūdeņraža jonu koncentrācija",VLOOKUP(Dati!$A538,Normas!$A:$D,3,FALSE),VLOOKUP(Dati!$A538,Normas!$A:$D,3,FALSE)*0.6)),"")</f>
      </c>
      <c r="H538" s="2">
        <f>IFERROR(IF(ISBLANK($A538),"",IF($A538="Ūdeņraža jonu koncentrācija",VLOOKUP(Dati!$A538,Normas!$A:$D,2,FALSE),VLOOKUP(Dati!$A538,Normas!$A:$D,2,FALSE)*0.3)),"")</f>
      </c>
      <c r="I538" s="2">
        <f>IFERROR(IF(ISBLANK($A538),"",IF($A538="Ūdeņraža jonu koncentrācija",VLOOKUP(Dati!$A538,Normas!$A:$D,3,FALSE),VLOOKUP(Dati!$A538,Normas!$A:$D,3,FALSE)*0.3)),"")</f>
      </c>
    </row>
    <row r="539" spans="2:9" x14ac:dyDescent="0.2">
      <c r="B539">
        <f>IF(ISBLANK(A539),"",VLOOKUP(A539,Normas!A:D,4,FALSE))</f>
      </c>
      <c r="E539" s="2">
        <f>IF(ISBLANK(D539),"",INT(YEARFRAC(D539,'Vispārīga informācija'!$B$2)))</f>
      </c>
      <c r="F539" s="2">
        <f>IFERROR(IF(ISBLANK($A539),"",IF($A539="Ūdeņraža jonu koncentrācija",VLOOKUP(Dati!$A539,Normas!$A:$D,2,FALSE),VLOOKUP(Dati!$A539,Normas!$A:$D,2,FALSE)*0.6)),"")</f>
      </c>
      <c r="G539" s="2">
        <f>IFERROR(IF(ISBLANK($A539),"",IF($A539="Ūdeņraža jonu koncentrācija",VLOOKUP(Dati!$A539,Normas!$A:$D,3,FALSE),VLOOKUP(Dati!$A539,Normas!$A:$D,3,FALSE)*0.6)),"")</f>
      </c>
      <c r="H539" s="2">
        <f>IFERROR(IF(ISBLANK($A539),"",IF($A539="Ūdeņraža jonu koncentrācija",VLOOKUP(Dati!$A539,Normas!$A:$D,2,FALSE),VLOOKUP(Dati!$A539,Normas!$A:$D,2,FALSE)*0.3)),"")</f>
      </c>
      <c r="I539" s="2">
        <f>IFERROR(IF(ISBLANK($A539),"",IF($A539="Ūdeņraža jonu koncentrācija",VLOOKUP(Dati!$A539,Normas!$A:$D,3,FALSE),VLOOKUP(Dati!$A539,Normas!$A:$D,3,FALSE)*0.3)),"")</f>
      </c>
    </row>
    <row r="540" spans="2:9" x14ac:dyDescent="0.2">
      <c r="B540">
        <f>IF(ISBLANK(A540),"",VLOOKUP(A540,Normas!A:D,4,FALSE))</f>
      </c>
      <c r="E540" s="2">
        <f>IF(ISBLANK(D540),"",INT(YEARFRAC(D540,'Vispārīga informācija'!$B$2)))</f>
      </c>
      <c r="F540" s="2">
        <f>IFERROR(IF(ISBLANK($A540),"",IF($A540="Ūdeņraža jonu koncentrācija",VLOOKUP(Dati!$A540,Normas!$A:$D,2,FALSE),VLOOKUP(Dati!$A540,Normas!$A:$D,2,FALSE)*0.6)),"")</f>
      </c>
      <c r="G540" s="2">
        <f>IFERROR(IF(ISBLANK($A540),"",IF($A540="Ūdeņraža jonu koncentrācija",VLOOKUP(Dati!$A540,Normas!$A:$D,3,FALSE),VLOOKUP(Dati!$A540,Normas!$A:$D,3,FALSE)*0.6)),"")</f>
      </c>
      <c r="H540" s="2">
        <f>IFERROR(IF(ISBLANK($A540),"",IF($A540="Ūdeņraža jonu koncentrācija",VLOOKUP(Dati!$A540,Normas!$A:$D,2,FALSE),VLOOKUP(Dati!$A540,Normas!$A:$D,2,FALSE)*0.3)),"")</f>
      </c>
      <c r="I540" s="2">
        <f>IFERROR(IF(ISBLANK($A540),"",IF($A540="Ūdeņraža jonu koncentrācija",VLOOKUP(Dati!$A540,Normas!$A:$D,3,FALSE),VLOOKUP(Dati!$A540,Normas!$A:$D,3,FALSE)*0.3)),"")</f>
      </c>
    </row>
    <row r="541" spans="2:9" x14ac:dyDescent="0.2">
      <c r="B541">
        <f>IF(ISBLANK(A541),"",VLOOKUP(A541,Normas!A:D,4,FALSE))</f>
      </c>
      <c r="E541" s="2">
        <f>IF(ISBLANK(D541),"",INT(YEARFRAC(D541,'Vispārīga informācija'!$B$2)))</f>
      </c>
      <c r="F541" s="2">
        <f>IFERROR(IF(ISBLANK($A541),"",IF($A541="Ūdeņraža jonu koncentrācija",VLOOKUP(Dati!$A541,Normas!$A:$D,2,FALSE),VLOOKUP(Dati!$A541,Normas!$A:$D,2,FALSE)*0.6)),"")</f>
      </c>
      <c r="G541" s="2">
        <f>IFERROR(IF(ISBLANK($A541),"",IF($A541="Ūdeņraža jonu koncentrācija",VLOOKUP(Dati!$A541,Normas!$A:$D,3,FALSE),VLOOKUP(Dati!$A541,Normas!$A:$D,3,FALSE)*0.6)),"")</f>
      </c>
      <c r="H541" s="2">
        <f>IFERROR(IF(ISBLANK($A541),"",IF($A541="Ūdeņraža jonu koncentrācija",VLOOKUP(Dati!$A541,Normas!$A:$D,2,FALSE),VLOOKUP(Dati!$A541,Normas!$A:$D,2,FALSE)*0.3)),"")</f>
      </c>
      <c r="I541" s="2">
        <f>IFERROR(IF(ISBLANK($A541),"",IF($A541="Ūdeņraža jonu koncentrācija",VLOOKUP(Dati!$A541,Normas!$A:$D,3,FALSE),VLOOKUP(Dati!$A541,Normas!$A:$D,3,FALSE)*0.3)),"")</f>
      </c>
    </row>
    <row r="542" spans="2:9" x14ac:dyDescent="0.2">
      <c r="B542">
        <f>IF(ISBLANK(A542),"",VLOOKUP(A542,Normas!A:D,4,FALSE))</f>
      </c>
      <c r="E542" s="2">
        <f>IF(ISBLANK(D542),"",INT(YEARFRAC(D542,'Vispārīga informācija'!$B$2)))</f>
      </c>
      <c r="F542" s="2">
        <f>IFERROR(IF(ISBLANK($A542),"",IF($A542="Ūdeņraža jonu koncentrācija",VLOOKUP(Dati!$A542,Normas!$A:$D,2,FALSE),VLOOKUP(Dati!$A542,Normas!$A:$D,2,FALSE)*0.6)),"")</f>
      </c>
      <c r="G542" s="2">
        <f>IFERROR(IF(ISBLANK($A542),"",IF($A542="Ūdeņraža jonu koncentrācija",VLOOKUP(Dati!$A542,Normas!$A:$D,3,FALSE),VLOOKUP(Dati!$A542,Normas!$A:$D,3,FALSE)*0.6)),"")</f>
      </c>
      <c r="H542" s="2">
        <f>IFERROR(IF(ISBLANK($A542),"",IF($A542="Ūdeņraža jonu koncentrācija",VLOOKUP(Dati!$A542,Normas!$A:$D,2,FALSE),VLOOKUP(Dati!$A542,Normas!$A:$D,2,FALSE)*0.3)),"")</f>
      </c>
      <c r="I542" s="2">
        <f>IFERROR(IF(ISBLANK($A542),"",IF($A542="Ūdeņraža jonu koncentrācija",VLOOKUP(Dati!$A542,Normas!$A:$D,3,FALSE),VLOOKUP(Dati!$A542,Normas!$A:$D,3,FALSE)*0.3)),"")</f>
      </c>
    </row>
    <row r="543" spans="2:9" x14ac:dyDescent="0.2">
      <c r="B543">
        <f>IF(ISBLANK(A543),"",VLOOKUP(A543,Normas!A:D,4,FALSE))</f>
      </c>
      <c r="E543" s="2">
        <f>IF(ISBLANK(D543),"",INT(YEARFRAC(D543,'Vispārīga informācija'!$B$2)))</f>
      </c>
      <c r="F543" s="2">
        <f>IFERROR(IF(ISBLANK($A543),"",IF($A543="Ūdeņraža jonu koncentrācija",VLOOKUP(Dati!$A543,Normas!$A:$D,2,FALSE),VLOOKUP(Dati!$A543,Normas!$A:$D,2,FALSE)*0.6)),"")</f>
      </c>
      <c r="G543" s="2">
        <f>IFERROR(IF(ISBLANK($A543),"",IF($A543="Ūdeņraža jonu koncentrācija",VLOOKUP(Dati!$A543,Normas!$A:$D,3,FALSE),VLOOKUP(Dati!$A543,Normas!$A:$D,3,FALSE)*0.6)),"")</f>
      </c>
      <c r="H543" s="2">
        <f>IFERROR(IF(ISBLANK($A543),"",IF($A543="Ūdeņraža jonu koncentrācija",VLOOKUP(Dati!$A543,Normas!$A:$D,2,FALSE),VLOOKUP(Dati!$A543,Normas!$A:$D,2,FALSE)*0.3)),"")</f>
      </c>
      <c r="I543" s="2">
        <f>IFERROR(IF(ISBLANK($A543),"",IF($A543="Ūdeņraža jonu koncentrācija",VLOOKUP(Dati!$A543,Normas!$A:$D,3,FALSE),VLOOKUP(Dati!$A543,Normas!$A:$D,3,FALSE)*0.3)),"")</f>
      </c>
    </row>
    <row r="544" spans="2:9" x14ac:dyDescent="0.2">
      <c r="B544">
        <f>IF(ISBLANK(A544),"",VLOOKUP(A544,Normas!A:D,4,FALSE))</f>
      </c>
      <c r="E544" s="2">
        <f>IF(ISBLANK(D544),"",INT(YEARFRAC(D544,'Vispārīga informācija'!$B$2)))</f>
      </c>
      <c r="F544" s="2">
        <f>IFERROR(IF(ISBLANK($A544),"",IF($A544="Ūdeņraža jonu koncentrācija",VLOOKUP(Dati!$A544,Normas!$A:$D,2,FALSE),VLOOKUP(Dati!$A544,Normas!$A:$D,2,FALSE)*0.6)),"")</f>
      </c>
      <c r="G544" s="2">
        <f>IFERROR(IF(ISBLANK($A544),"",IF($A544="Ūdeņraža jonu koncentrācija",VLOOKUP(Dati!$A544,Normas!$A:$D,3,FALSE),VLOOKUP(Dati!$A544,Normas!$A:$D,3,FALSE)*0.6)),"")</f>
      </c>
      <c r="H544" s="2">
        <f>IFERROR(IF(ISBLANK($A544),"",IF($A544="Ūdeņraža jonu koncentrācija",VLOOKUP(Dati!$A544,Normas!$A:$D,2,FALSE),VLOOKUP(Dati!$A544,Normas!$A:$D,2,FALSE)*0.3)),"")</f>
      </c>
      <c r="I544" s="2">
        <f>IFERROR(IF(ISBLANK($A544),"",IF($A544="Ūdeņraža jonu koncentrācija",VLOOKUP(Dati!$A544,Normas!$A:$D,3,FALSE),VLOOKUP(Dati!$A544,Normas!$A:$D,3,FALSE)*0.3)),"")</f>
      </c>
    </row>
    <row r="545" spans="2:9" x14ac:dyDescent="0.2">
      <c r="B545">
        <f>IF(ISBLANK(A545),"",VLOOKUP(A545,Normas!A:D,4,FALSE))</f>
      </c>
      <c r="E545" s="2">
        <f>IF(ISBLANK(D545),"",INT(YEARFRAC(D545,'Vispārīga informācija'!$B$2)))</f>
      </c>
      <c r="F545" s="2">
        <f>IFERROR(IF(ISBLANK($A545),"",IF($A545="Ūdeņraža jonu koncentrācija",VLOOKUP(Dati!$A545,Normas!$A:$D,2,FALSE),VLOOKUP(Dati!$A545,Normas!$A:$D,2,FALSE)*0.6)),"")</f>
      </c>
      <c r="G545" s="2">
        <f>IFERROR(IF(ISBLANK($A545),"",IF($A545="Ūdeņraža jonu koncentrācija",VLOOKUP(Dati!$A545,Normas!$A:$D,3,FALSE),VLOOKUP(Dati!$A545,Normas!$A:$D,3,FALSE)*0.6)),"")</f>
      </c>
      <c r="H545" s="2">
        <f>IFERROR(IF(ISBLANK($A545),"",IF($A545="Ūdeņraža jonu koncentrācija",VLOOKUP(Dati!$A545,Normas!$A:$D,2,FALSE),VLOOKUP(Dati!$A545,Normas!$A:$D,2,FALSE)*0.3)),"")</f>
      </c>
      <c r="I545" s="2">
        <f>IFERROR(IF(ISBLANK($A545),"",IF($A545="Ūdeņraža jonu koncentrācija",VLOOKUP(Dati!$A545,Normas!$A:$D,3,FALSE),VLOOKUP(Dati!$A545,Normas!$A:$D,3,FALSE)*0.3)),"")</f>
      </c>
    </row>
    <row r="546" spans="2:9" x14ac:dyDescent="0.2">
      <c r="B546">
        <f>IF(ISBLANK(A546),"",VLOOKUP(A546,Normas!A:D,4,FALSE))</f>
      </c>
      <c r="E546" s="2">
        <f>IF(ISBLANK(D546),"",INT(YEARFRAC(D546,'Vispārīga informācija'!$B$2)))</f>
      </c>
      <c r="F546" s="2">
        <f>IFERROR(IF(ISBLANK($A546),"",IF($A546="Ūdeņraža jonu koncentrācija",VLOOKUP(Dati!$A546,Normas!$A:$D,2,FALSE),VLOOKUP(Dati!$A546,Normas!$A:$D,2,FALSE)*0.6)),"")</f>
      </c>
      <c r="G546" s="2">
        <f>IFERROR(IF(ISBLANK($A546),"",IF($A546="Ūdeņraža jonu koncentrācija",VLOOKUP(Dati!$A546,Normas!$A:$D,3,FALSE),VLOOKUP(Dati!$A546,Normas!$A:$D,3,FALSE)*0.6)),"")</f>
      </c>
      <c r="H546" s="2">
        <f>IFERROR(IF(ISBLANK($A546),"",IF($A546="Ūdeņraža jonu koncentrācija",VLOOKUP(Dati!$A546,Normas!$A:$D,2,FALSE),VLOOKUP(Dati!$A546,Normas!$A:$D,2,FALSE)*0.3)),"")</f>
      </c>
      <c r="I546" s="2">
        <f>IFERROR(IF(ISBLANK($A546),"",IF($A546="Ūdeņraža jonu koncentrācija",VLOOKUP(Dati!$A546,Normas!$A:$D,3,FALSE),VLOOKUP(Dati!$A546,Normas!$A:$D,3,FALSE)*0.3)),"")</f>
      </c>
    </row>
    <row r="547" spans="2:9" x14ac:dyDescent="0.2">
      <c r="B547">
        <f>IF(ISBLANK(A547),"",VLOOKUP(A547,Normas!A:D,4,FALSE))</f>
      </c>
      <c r="E547" s="2">
        <f>IF(ISBLANK(D547),"",INT(YEARFRAC(D547,'Vispārīga informācija'!$B$2)))</f>
      </c>
      <c r="F547" s="2">
        <f>IFERROR(IF(ISBLANK($A547),"",IF($A547="Ūdeņraža jonu koncentrācija",VLOOKUP(Dati!$A547,Normas!$A:$D,2,FALSE),VLOOKUP(Dati!$A547,Normas!$A:$D,2,FALSE)*0.6)),"")</f>
      </c>
      <c r="G547" s="2">
        <f>IFERROR(IF(ISBLANK($A547),"",IF($A547="Ūdeņraža jonu koncentrācija",VLOOKUP(Dati!$A547,Normas!$A:$D,3,FALSE),VLOOKUP(Dati!$A547,Normas!$A:$D,3,FALSE)*0.6)),"")</f>
      </c>
      <c r="H547" s="2">
        <f>IFERROR(IF(ISBLANK($A547),"",IF($A547="Ūdeņraža jonu koncentrācija",VLOOKUP(Dati!$A547,Normas!$A:$D,2,FALSE),VLOOKUP(Dati!$A547,Normas!$A:$D,2,FALSE)*0.3)),"")</f>
      </c>
      <c r="I547" s="2">
        <f>IFERROR(IF(ISBLANK($A547),"",IF($A547="Ūdeņraža jonu koncentrācija",VLOOKUP(Dati!$A547,Normas!$A:$D,3,FALSE),VLOOKUP(Dati!$A547,Normas!$A:$D,3,FALSE)*0.3)),"")</f>
      </c>
    </row>
    <row r="548" spans="2:9" x14ac:dyDescent="0.2">
      <c r="B548">
        <f>IF(ISBLANK(A548),"",VLOOKUP(A548,Normas!A:D,4,FALSE))</f>
      </c>
      <c r="E548" s="2">
        <f>IF(ISBLANK(D548),"",INT(YEARFRAC(D548,'Vispārīga informācija'!$B$2)))</f>
      </c>
      <c r="F548" s="2">
        <f>IFERROR(IF(ISBLANK($A548),"",IF($A548="Ūdeņraža jonu koncentrācija",VLOOKUP(Dati!$A548,Normas!$A:$D,2,FALSE),VLOOKUP(Dati!$A548,Normas!$A:$D,2,FALSE)*0.6)),"")</f>
      </c>
      <c r="G548" s="2">
        <f>IFERROR(IF(ISBLANK($A548),"",IF($A548="Ūdeņraža jonu koncentrācija",VLOOKUP(Dati!$A548,Normas!$A:$D,3,FALSE),VLOOKUP(Dati!$A548,Normas!$A:$D,3,FALSE)*0.6)),"")</f>
      </c>
      <c r="H548" s="2">
        <f>IFERROR(IF(ISBLANK($A548),"",IF($A548="Ūdeņraža jonu koncentrācija",VLOOKUP(Dati!$A548,Normas!$A:$D,2,FALSE),VLOOKUP(Dati!$A548,Normas!$A:$D,2,FALSE)*0.3)),"")</f>
      </c>
      <c r="I548" s="2">
        <f>IFERROR(IF(ISBLANK($A548),"",IF($A548="Ūdeņraža jonu koncentrācija",VLOOKUP(Dati!$A548,Normas!$A:$D,3,FALSE),VLOOKUP(Dati!$A548,Normas!$A:$D,3,FALSE)*0.3)),"")</f>
      </c>
    </row>
    <row r="549" spans="2:9" x14ac:dyDescent="0.2">
      <c r="B549">
        <f>IF(ISBLANK(A549),"",VLOOKUP(A549,Normas!A:D,4,FALSE))</f>
      </c>
      <c r="E549" s="2">
        <f>IF(ISBLANK(D549),"",INT(YEARFRAC(D549,'Vispārīga informācija'!$B$2)))</f>
      </c>
      <c r="F549" s="2">
        <f>IFERROR(IF(ISBLANK($A549),"",IF($A549="Ūdeņraža jonu koncentrācija",VLOOKUP(Dati!$A549,Normas!$A:$D,2,FALSE),VLOOKUP(Dati!$A549,Normas!$A:$D,2,FALSE)*0.6)),"")</f>
      </c>
      <c r="G549" s="2">
        <f>IFERROR(IF(ISBLANK($A549),"",IF($A549="Ūdeņraža jonu koncentrācija",VLOOKUP(Dati!$A549,Normas!$A:$D,3,FALSE),VLOOKUP(Dati!$A549,Normas!$A:$D,3,FALSE)*0.6)),"")</f>
      </c>
      <c r="H549" s="2">
        <f>IFERROR(IF(ISBLANK($A549),"",IF($A549="Ūdeņraža jonu koncentrācija",VLOOKUP(Dati!$A549,Normas!$A:$D,2,FALSE),VLOOKUP(Dati!$A549,Normas!$A:$D,2,FALSE)*0.3)),"")</f>
      </c>
      <c r="I549" s="2">
        <f>IFERROR(IF(ISBLANK($A549),"",IF($A549="Ūdeņraža jonu koncentrācija",VLOOKUP(Dati!$A549,Normas!$A:$D,3,FALSE),VLOOKUP(Dati!$A549,Normas!$A:$D,3,FALSE)*0.3)),"")</f>
      </c>
    </row>
    <row r="550" spans="2:9" x14ac:dyDescent="0.2">
      <c r="B550">
        <f>IF(ISBLANK(A550),"",VLOOKUP(A550,Normas!A:D,4,FALSE))</f>
      </c>
      <c r="E550" s="2">
        <f>IF(ISBLANK(D550),"",INT(YEARFRAC(D550,'Vispārīga informācija'!$B$2)))</f>
      </c>
      <c r="F550" s="2">
        <f>IFERROR(IF(ISBLANK($A550),"",IF($A550="Ūdeņraža jonu koncentrācija",VLOOKUP(Dati!$A550,Normas!$A:$D,2,FALSE),VLOOKUP(Dati!$A550,Normas!$A:$D,2,FALSE)*0.6)),"")</f>
      </c>
      <c r="G550" s="2">
        <f>IFERROR(IF(ISBLANK($A550),"",IF($A550="Ūdeņraža jonu koncentrācija",VLOOKUP(Dati!$A550,Normas!$A:$D,3,FALSE),VLOOKUP(Dati!$A550,Normas!$A:$D,3,FALSE)*0.6)),"")</f>
      </c>
      <c r="H550" s="2">
        <f>IFERROR(IF(ISBLANK($A550),"",IF($A550="Ūdeņraža jonu koncentrācija",VLOOKUP(Dati!$A550,Normas!$A:$D,2,FALSE),VLOOKUP(Dati!$A550,Normas!$A:$D,2,FALSE)*0.3)),"")</f>
      </c>
      <c r="I550" s="2">
        <f>IFERROR(IF(ISBLANK($A550),"",IF($A550="Ūdeņraža jonu koncentrācija",VLOOKUP(Dati!$A550,Normas!$A:$D,3,FALSE),VLOOKUP(Dati!$A550,Normas!$A:$D,3,FALSE)*0.3)),"")</f>
      </c>
    </row>
    <row r="551" spans="2:9" x14ac:dyDescent="0.2">
      <c r="B551">
        <f>IF(ISBLANK(A551),"",VLOOKUP(A551,Normas!A:D,4,FALSE))</f>
      </c>
      <c r="E551" s="2">
        <f>IF(ISBLANK(D551),"",INT(YEARFRAC(D551,'Vispārīga informācija'!$B$2)))</f>
      </c>
      <c r="F551" s="2">
        <f>IFERROR(IF(ISBLANK($A551),"",IF($A551="Ūdeņraža jonu koncentrācija",VLOOKUP(Dati!$A551,Normas!$A:$D,2,FALSE),VLOOKUP(Dati!$A551,Normas!$A:$D,2,FALSE)*0.6)),"")</f>
      </c>
      <c r="G551" s="2">
        <f>IFERROR(IF(ISBLANK($A551),"",IF($A551="Ūdeņraža jonu koncentrācija",VLOOKUP(Dati!$A551,Normas!$A:$D,3,FALSE),VLOOKUP(Dati!$A551,Normas!$A:$D,3,FALSE)*0.6)),"")</f>
      </c>
      <c r="H551" s="2">
        <f>IFERROR(IF(ISBLANK($A551),"",IF($A551="Ūdeņraža jonu koncentrācija",VLOOKUP(Dati!$A551,Normas!$A:$D,2,FALSE),VLOOKUP(Dati!$A551,Normas!$A:$D,2,FALSE)*0.3)),"")</f>
      </c>
      <c r="I551" s="2">
        <f>IFERROR(IF(ISBLANK($A551),"",IF($A551="Ūdeņraža jonu koncentrācija",VLOOKUP(Dati!$A551,Normas!$A:$D,3,FALSE),VLOOKUP(Dati!$A551,Normas!$A:$D,3,FALSE)*0.3)),"")</f>
      </c>
    </row>
    <row r="552" spans="2:9" x14ac:dyDescent="0.2">
      <c r="B552">
        <f>IF(ISBLANK(A552),"",VLOOKUP(A552,Normas!A:D,4,FALSE))</f>
      </c>
      <c r="E552" s="2">
        <f>IF(ISBLANK(D552),"",INT(YEARFRAC(D552,'Vispārīga informācija'!$B$2)))</f>
      </c>
      <c r="F552" s="2">
        <f>IFERROR(IF(ISBLANK($A552),"",IF($A552="Ūdeņraža jonu koncentrācija",VLOOKUP(Dati!$A552,Normas!$A:$D,2,FALSE),VLOOKUP(Dati!$A552,Normas!$A:$D,2,FALSE)*0.6)),"")</f>
      </c>
      <c r="G552" s="2">
        <f>IFERROR(IF(ISBLANK($A552),"",IF($A552="Ūdeņraža jonu koncentrācija",VLOOKUP(Dati!$A552,Normas!$A:$D,3,FALSE),VLOOKUP(Dati!$A552,Normas!$A:$D,3,FALSE)*0.6)),"")</f>
      </c>
      <c r="H552" s="2">
        <f>IFERROR(IF(ISBLANK($A552),"",IF($A552="Ūdeņraža jonu koncentrācija",VLOOKUP(Dati!$A552,Normas!$A:$D,2,FALSE),VLOOKUP(Dati!$A552,Normas!$A:$D,2,FALSE)*0.3)),"")</f>
      </c>
      <c r="I552" s="2">
        <f>IFERROR(IF(ISBLANK($A552),"",IF($A552="Ūdeņraža jonu koncentrācija",VLOOKUP(Dati!$A552,Normas!$A:$D,3,FALSE),VLOOKUP(Dati!$A552,Normas!$A:$D,3,FALSE)*0.3)),"")</f>
      </c>
    </row>
    <row r="553" spans="2:9" x14ac:dyDescent="0.2">
      <c r="B553">
        <f>IF(ISBLANK(A553),"",VLOOKUP(A553,Normas!A:D,4,FALSE))</f>
      </c>
      <c r="E553" s="2">
        <f>IF(ISBLANK(D553),"",INT(YEARFRAC(D553,'Vispārīga informācija'!$B$2)))</f>
      </c>
      <c r="F553" s="2">
        <f>IFERROR(IF(ISBLANK($A553),"",IF($A553="Ūdeņraža jonu koncentrācija",VLOOKUP(Dati!$A553,Normas!$A:$D,2,FALSE),VLOOKUP(Dati!$A553,Normas!$A:$D,2,FALSE)*0.6)),"")</f>
      </c>
      <c r="G553" s="2">
        <f>IFERROR(IF(ISBLANK($A553),"",IF($A553="Ūdeņraža jonu koncentrācija",VLOOKUP(Dati!$A553,Normas!$A:$D,3,FALSE),VLOOKUP(Dati!$A553,Normas!$A:$D,3,FALSE)*0.6)),"")</f>
      </c>
      <c r="H553" s="2">
        <f>IFERROR(IF(ISBLANK($A553),"",IF($A553="Ūdeņraža jonu koncentrācija",VLOOKUP(Dati!$A553,Normas!$A:$D,2,FALSE),VLOOKUP(Dati!$A553,Normas!$A:$D,2,FALSE)*0.3)),"")</f>
      </c>
      <c r="I553" s="2">
        <f>IFERROR(IF(ISBLANK($A553),"",IF($A553="Ūdeņraža jonu koncentrācija",VLOOKUP(Dati!$A553,Normas!$A:$D,3,FALSE),VLOOKUP(Dati!$A553,Normas!$A:$D,3,FALSE)*0.3)),"")</f>
      </c>
    </row>
    <row r="554" spans="2:9" x14ac:dyDescent="0.2">
      <c r="B554">
        <f>IF(ISBLANK(A554),"",VLOOKUP(A554,Normas!A:D,4,FALSE))</f>
      </c>
      <c r="E554" s="2">
        <f>IF(ISBLANK(D554),"",INT(YEARFRAC(D554,'Vispārīga informācija'!$B$2)))</f>
      </c>
      <c r="F554" s="2">
        <f>IFERROR(IF(ISBLANK($A554),"",IF($A554="Ūdeņraža jonu koncentrācija",VLOOKUP(Dati!$A554,Normas!$A:$D,2,FALSE),VLOOKUP(Dati!$A554,Normas!$A:$D,2,FALSE)*0.6)),"")</f>
      </c>
      <c r="G554" s="2">
        <f>IFERROR(IF(ISBLANK($A554),"",IF($A554="Ūdeņraža jonu koncentrācija",VLOOKUP(Dati!$A554,Normas!$A:$D,3,FALSE),VLOOKUP(Dati!$A554,Normas!$A:$D,3,FALSE)*0.6)),"")</f>
      </c>
      <c r="H554" s="2">
        <f>IFERROR(IF(ISBLANK($A554),"",IF($A554="Ūdeņraža jonu koncentrācija",VLOOKUP(Dati!$A554,Normas!$A:$D,2,FALSE),VLOOKUP(Dati!$A554,Normas!$A:$D,2,FALSE)*0.3)),"")</f>
      </c>
      <c r="I554" s="2">
        <f>IFERROR(IF(ISBLANK($A554),"",IF($A554="Ūdeņraža jonu koncentrācija",VLOOKUP(Dati!$A554,Normas!$A:$D,3,FALSE),VLOOKUP(Dati!$A554,Normas!$A:$D,3,FALSE)*0.3)),"")</f>
      </c>
    </row>
    <row r="555" spans="2:9" x14ac:dyDescent="0.2">
      <c r="B555">
        <f>IF(ISBLANK(A555),"",VLOOKUP(A555,Normas!A:D,4,FALSE))</f>
      </c>
      <c r="E555" s="2">
        <f>IF(ISBLANK(D555),"",INT(YEARFRAC(D555,'Vispārīga informācija'!$B$2)))</f>
      </c>
      <c r="F555" s="2">
        <f>IFERROR(IF(ISBLANK($A555),"",IF($A555="Ūdeņraža jonu koncentrācija",VLOOKUP(Dati!$A555,Normas!$A:$D,2,FALSE),VLOOKUP(Dati!$A555,Normas!$A:$D,2,FALSE)*0.6)),"")</f>
      </c>
      <c r="G555" s="2">
        <f>IFERROR(IF(ISBLANK($A555),"",IF($A555="Ūdeņraža jonu koncentrācija",VLOOKUP(Dati!$A555,Normas!$A:$D,3,FALSE),VLOOKUP(Dati!$A555,Normas!$A:$D,3,FALSE)*0.6)),"")</f>
      </c>
      <c r="H555" s="2">
        <f>IFERROR(IF(ISBLANK($A555),"",IF($A555="Ūdeņraža jonu koncentrācija",VLOOKUP(Dati!$A555,Normas!$A:$D,2,FALSE),VLOOKUP(Dati!$A555,Normas!$A:$D,2,FALSE)*0.3)),"")</f>
      </c>
      <c r="I555" s="2">
        <f>IFERROR(IF(ISBLANK($A555),"",IF($A555="Ūdeņraža jonu koncentrācija",VLOOKUP(Dati!$A555,Normas!$A:$D,3,FALSE),VLOOKUP(Dati!$A555,Normas!$A:$D,3,FALSE)*0.3)),"")</f>
      </c>
    </row>
    <row r="556" spans="2:9" x14ac:dyDescent="0.2">
      <c r="B556">
        <f>IF(ISBLANK(A556),"",VLOOKUP(A556,Normas!A:D,4,FALSE))</f>
      </c>
      <c r="E556" s="2">
        <f>IF(ISBLANK(D556),"",INT(YEARFRAC(D556,'Vispārīga informācija'!$B$2)))</f>
      </c>
      <c r="F556" s="2">
        <f>IFERROR(IF(ISBLANK($A556),"",IF($A556="Ūdeņraža jonu koncentrācija",VLOOKUP(Dati!$A556,Normas!$A:$D,2,FALSE),VLOOKUP(Dati!$A556,Normas!$A:$D,2,FALSE)*0.6)),"")</f>
      </c>
      <c r="G556" s="2">
        <f>IFERROR(IF(ISBLANK($A556),"",IF($A556="Ūdeņraža jonu koncentrācija",VLOOKUP(Dati!$A556,Normas!$A:$D,3,FALSE),VLOOKUP(Dati!$A556,Normas!$A:$D,3,FALSE)*0.6)),"")</f>
      </c>
      <c r="H556" s="2">
        <f>IFERROR(IF(ISBLANK($A556),"",IF($A556="Ūdeņraža jonu koncentrācija",VLOOKUP(Dati!$A556,Normas!$A:$D,2,FALSE),VLOOKUP(Dati!$A556,Normas!$A:$D,2,FALSE)*0.3)),"")</f>
      </c>
      <c r="I556" s="2">
        <f>IFERROR(IF(ISBLANK($A556),"",IF($A556="Ūdeņraža jonu koncentrācija",VLOOKUP(Dati!$A556,Normas!$A:$D,3,FALSE),VLOOKUP(Dati!$A556,Normas!$A:$D,3,FALSE)*0.3)),"")</f>
      </c>
    </row>
    <row r="557" spans="2:9" x14ac:dyDescent="0.2">
      <c r="B557">
        <f>IF(ISBLANK(A557),"",VLOOKUP(A557,Normas!A:D,4,FALSE))</f>
      </c>
      <c r="E557" s="2">
        <f>IF(ISBLANK(D557),"",INT(YEARFRAC(D557,'Vispārīga informācija'!$B$2)))</f>
      </c>
      <c r="F557" s="2">
        <f>IFERROR(IF(ISBLANK($A557),"",IF($A557="Ūdeņraža jonu koncentrācija",VLOOKUP(Dati!$A557,Normas!$A:$D,2,FALSE),VLOOKUP(Dati!$A557,Normas!$A:$D,2,FALSE)*0.6)),"")</f>
      </c>
      <c r="G557" s="2">
        <f>IFERROR(IF(ISBLANK($A557),"",IF($A557="Ūdeņraža jonu koncentrācija",VLOOKUP(Dati!$A557,Normas!$A:$D,3,FALSE),VLOOKUP(Dati!$A557,Normas!$A:$D,3,FALSE)*0.6)),"")</f>
      </c>
      <c r="H557" s="2">
        <f>IFERROR(IF(ISBLANK($A557),"",IF($A557="Ūdeņraža jonu koncentrācija",VLOOKUP(Dati!$A557,Normas!$A:$D,2,FALSE),VLOOKUP(Dati!$A557,Normas!$A:$D,2,FALSE)*0.3)),"")</f>
      </c>
      <c r="I557" s="2">
        <f>IFERROR(IF(ISBLANK($A557),"",IF($A557="Ūdeņraža jonu koncentrācija",VLOOKUP(Dati!$A557,Normas!$A:$D,3,FALSE),VLOOKUP(Dati!$A557,Normas!$A:$D,3,FALSE)*0.3)),"")</f>
      </c>
    </row>
    <row r="558" spans="2:9" x14ac:dyDescent="0.2">
      <c r="B558">
        <f>IF(ISBLANK(A558),"",VLOOKUP(A558,Normas!A:D,4,FALSE))</f>
      </c>
      <c r="E558" s="2">
        <f>IF(ISBLANK(D558),"",INT(YEARFRAC(D558,'Vispārīga informācija'!$B$2)))</f>
      </c>
      <c r="F558" s="2">
        <f>IFERROR(IF(ISBLANK($A558),"",IF($A558="Ūdeņraža jonu koncentrācija",VLOOKUP(Dati!$A558,Normas!$A:$D,2,FALSE),VLOOKUP(Dati!$A558,Normas!$A:$D,2,FALSE)*0.6)),"")</f>
      </c>
      <c r="G558" s="2">
        <f>IFERROR(IF(ISBLANK($A558),"",IF($A558="Ūdeņraža jonu koncentrācija",VLOOKUP(Dati!$A558,Normas!$A:$D,3,FALSE),VLOOKUP(Dati!$A558,Normas!$A:$D,3,FALSE)*0.6)),"")</f>
      </c>
      <c r="H558" s="2">
        <f>IFERROR(IF(ISBLANK($A558),"",IF($A558="Ūdeņraža jonu koncentrācija",VLOOKUP(Dati!$A558,Normas!$A:$D,2,FALSE),VLOOKUP(Dati!$A558,Normas!$A:$D,2,FALSE)*0.3)),"")</f>
      </c>
      <c r="I558" s="2">
        <f>IFERROR(IF(ISBLANK($A558),"",IF($A558="Ūdeņraža jonu koncentrācija",VLOOKUP(Dati!$A558,Normas!$A:$D,3,FALSE),VLOOKUP(Dati!$A558,Normas!$A:$D,3,FALSE)*0.3)),"")</f>
      </c>
    </row>
    <row r="559" spans="2:9" x14ac:dyDescent="0.2">
      <c r="B559">
        <f>IF(ISBLANK(A559),"",VLOOKUP(A559,Normas!A:D,4,FALSE))</f>
      </c>
      <c r="E559" s="2">
        <f>IF(ISBLANK(D559),"",INT(YEARFRAC(D559,'Vispārīga informācija'!$B$2)))</f>
      </c>
      <c r="F559" s="2">
        <f>IFERROR(IF(ISBLANK($A559),"",IF($A559="Ūdeņraža jonu koncentrācija",VLOOKUP(Dati!$A559,Normas!$A:$D,2,FALSE),VLOOKUP(Dati!$A559,Normas!$A:$D,2,FALSE)*0.6)),"")</f>
      </c>
      <c r="G559" s="2">
        <f>IFERROR(IF(ISBLANK($A559),"",IF($A559="Ūdeņraža jonu koncentrācija",VLOOKUP(Dati!$A559,Normas!$A:$D,3,FALSE),VLOOKUP(Dati!$A559,Normas!$A:$D,3,FALSE)*0.6)),"")</f>
      </c>
      <c r="H559" s="2">
        <f>IFERROR(IF(ISBLANK($A559),"",IF($A559="Ūdeņraža jonu koncentrācija",VLOOKUP(Dati!$A559,Normas!$A:$D,2,FALSE),VLOOKUP(Dati!$A559,Normas!$A:$D,2,FALSE)*0.3)),"")</f>
      </c>
      <c r="I559" s="2">
        <f>IFERROR(IF(ISBLANK($A559),"",IF($A559="Ūdeņraža jonu koncentrācija",VLOOKUP(Dati!$A559,Normas!$A:$D,3,FALSE),VLOOKUP(Dati!$A559,Normas!$A:$D,3,FALSE)*0.3)),"")</f>
      </c>
    </row>
    <row r="560" spans="2:9" x14ac:dyDescent="0.2">
      <c r="B560">
        <f>IF(ISBLANK(A560),"",VLOOKUP(A560,Normas!A:D,4,FALSE))</f>
      </c>
      <c r="E560" s="2">
        <f>IF(ISBLANK(D560),"",INT(YEARFRAC(D560,'Vispārīga informācija'!$B$2)))</f>
      </c>
      <c r="F560" s="2">
        <f>IFERROR(IF(ISBLANK($A560),"",IF($A560="Ūdeņraža jonu koncentrācija",VLOOKUP(Dati!$A560,Normas!$A:$D,2,FALSE),VLOOKUP(Dati!$A560,Normas!$A:$D,2,FALSE)*0.6)),"")</f>
      </c>
      <c r="G560" s="2">
        <f>IFERROR(IF(ISBLANK($A560),"",IF($A560="Ūdeņraža jonu koncentrācija",VLOOKUP(Dati!$A560,Normas!$A:$D,3,FALSE),VLOOKUP(Dati!$A560,Normas!$A:$D,3,FALSE)*0.6)),"")</f>
      </c>
      <c r="H560" s="2">
        <f>IFERROR(IF(ISBLANK($A560),"",IF($A560="Ūdeņraža jonu koncentrācija",VLOOKUP(Dati!$A560,Normas!$A:$D,2,FALSE),VLOOKUP(Dati!$A560,Normas!$A:$D,2,FALSE)*0.3)),"")</f>
      </c>
      <c r="I560" s="2">
        <f>IFERROR(IF(ISBLANK($A560),"",IF($A560="Ūdeņraža jonu koncentrācija",VLOOKUP(Dati!$A560,Normas!$A:$D,3,FALSE),VLOOKUP(Dati!$A560,Normas!$A:$D,3,FALSE)*0.3)),"")</f>
      </c>
    </row>
    <row r="561" spans="2:9" x14ac:dyDescent="0.2">
      <c r="B561">
        <f>IF(ISBLANK(A561),"",VLOOKUP(A561,Normas!A:D,4,FALSE))</f>
      </c>
      <c r="E561" s="2">
        <f>IF(ISBLANK(D561),"",INT(YEARFRAC(D561,'Vispārīga informācija'!$B$2)))</f>
      </c>
      <c r="F561" s="2">
        <f>IFERROR(IF(ISBLANK($A561),"",IF($A561="Ūdeņraža jonu koncentrācija",VLOOKUP(Dati!$A561,Normas!$A:$D,2,FALSE),VLOOKUP(Dati!$A561,Normas!$A:$D,2,FALSE)*0.6)),"")</f>
      </c>
      <c r="G561" s="2">
        <f>IFERROR(IF(ISBLANK($A561),"",IF($A561="Ūdeņraža jonu koncentrācija",VLOOKUP(Dati!$A561,Normas!$A:$D,3,FALSE),VLOOKUP(Dati!$A561,Normas!$A:$D,3,FALSE)*0.6)),"")</f>
      </c>
      <c r="H561" s="2">
        <f>IFERROR(IF(ISBLANK($A561),"",IF($A561="Ūdeņraža jonu koncentrācija",VLOOKUP(Dati!$A561,Normas!$A:$D,2,FALSE),VLOOKUP(Dati!$A561,Normas!$A:$D,2,FALSE)*0.3)),"")</f>
      </c>
      <c r="I561" s="2">
        <f>IFERROR(IF(ISBLANK($A561),"",IF($A561="Ūdeņraža jonu koncentrācija",VLOOKUP(Dati!$A561,Normas!$A:$D,3,FALSE),VLOOKUP(Dati!$A561,Normas!$A:$D,3,FALSE)*0.3)),"")</f>
      </c>
    </row>
    <row r="562" spans="2:9" x14ac:dyDescent="0.2">
      <c r="B562">
        <f>IF(ISBLANK(A562),"",VLOOKUP(A562,Normas!A:D,4,FALSE))</f>
      </c>
      <c r="E562" s="2">
        <f>IF(ISBLANK(D562),"",INT(YEARFRAC(D562,'Vispārīga informācija'!$B$2)))</f>
      </c>
      <c r="F562" s="2">
        <f>IFERROR(IF(ISBLANK($A562),"",IF($A562="Ūdeņraža jonu koncentrācija",VLOOKUP(Dati!$A562,Normas!$A:$D,2,FALSE),VLOOKUP(Dati!$A562,Normas!$A:$D,2,FALSE)*0.6)),"")</f>
      </c>
      <c r="G562" s="2">
        <f>IFERROR(IF(ISBLANK($A562),"",IF($A562="Ūdeņraža jonu koncentrācija",VLOOKUP(Dati!$A562,Normas!$A:$D,3,FALSE),VLOOKUP(Dati!$A562,Normas!$A:$D,3,FALSE)*0.6)),"")</f>
      </c>
      <c r="H562" s="2">
        <f>IFERROR(IF(ISBLANK($A562),"",IF($A562="Ūdeņraža jonu koncentrācija",VLOOKUP(Dati!$A562,Normas!$A:$D,2,FALSE),VLOOKUP(Dati!$A562,Normas!$A:$D,2,FALSE)*0.3)),"")</f>
      </c>
      <c r="I562" s="2">
        <f>IFERROR(IF(ISBLANK($A562),"",IF($A562="Ūdeņraža jonu koncentrācija",VLOOKUP(Dati!$A562,Normas!$A:$D,3,FALSE),VLOOKUP(Dati!$A562,Normas!$A:$D,3,FALSE)*0.3)),"")</f>
      </c>
    </row>
    <row r="563" spans="2:9" x14ac:dyDescent="0.2">
      <c r="B563">
        <f>IF(ISBLANK(A563),"",VLOOKUP(A563,Normas!A:D,4,FALSE))</f>
      </c>
      <c r="E563" s="2">
        <f>IF(ISBLANK(D563),"",INT(YEARFRAC(D563,'Vispārīga informācija'!$B$2)))</f>
      </c>
      <c r="F563" s="2">
        <f>IFERROR(IF(ISBLANK($A563),"",IF($A563="Ūdeņraža jonu koncentrācija",VLOOKUP(Dati!$A563,Normas!$A:$D,2,FALSE),VLOOKUP(Dati!$A563,Normas!$A:$D,2,FALSE)*0.6)),"")</f>
      </c>
      <c r="G563" s="2">
        <f>IFERROR(IF(ISBLANK($A563),"",IF($A563="Ūdeņraža jonu koncentrācija",VLOOKUP(Dati!$A563,Normas!$A:$D,3,FALSE),VLOOKUP(Dati!$A563,Normas!$A:$D,3,FALSE)*0.6)),"")</f>
      </c>
      <c r="H563" s="2">
        <f>IFERROR(IF(ISBLANK($A563),"",IF($A563="Ūdeņraža jonu koncentrācija",VLOOKUP(Dati!$A563,Normas!$A:$D,2,FALSE),VLOOKUP(Dati!$A563,Normas!$A:$D,2,FALSE)*0.3)),"")</f>
      </c>
      <c r="I563" s="2">
        <f>IFERROR(IF(ISBLANK($A563),"",IF($A563="Ūdeņraža jonu koncentrācija",VLOOKUP(Dati!$A563,Normas!$A:$D,3,FALSE),VLOOKUP(Dati!$A563,Normas!$A:$D,3,FALSE)*0.3)),"")</f>
      </c>
    </row>
    <row r="564" spans="2:9" x14ac:dyDescent="0.2">
      <c r="B564">
        <f>IF(ISBLANK(A564),"",VLOOKUP(A564,Normas!A:D,4,FALSE))</f>
      </c>
      <c r="E564" s="2">
        <f>IF(ISBLANK(D564),"",INT(YEARFRAC(D564,'Vispārīga informācija'!$B$2)))</f>
      </c>
      <c r="F564" s="2">
        <f>IFERROR(IF(ISBLANK($A564),"",IF($A564="Ūdeņraža jonu koncentrācija",VLOOKUP(Dati!$A564,Normas!$A:$D,2,FALSE),VLOOKUP(Dati!$A564,Normas!$A:$D,2,FALSE)*0.6)),"")</f>
      </c>
      <c r="G564" s="2">
        <f>IFERROR(IF(ISBLANK($A564),"",IF($A564="Ūdeņraža jonu koncentrācija",VLOOKUP(Dati!$A564,Normas!$A:$D,3,FALSE),VLOOKUP(Dati!$A564,Normas!$A:$D,3,FALSE)*0.6)),"")</f>
      </c>
      <c r="H564" s="2">
        <f>IFERROR(IF(ISBLANK($A564),"",IF($A564="Ūdeņraža jonu koncentrācija",VLOOKUP(Dati!$A564,Normas!$A:$D,2,FALSE),VLOOKUP(Dati!$A564,Normas!$A:$D,2,FALSE)*0.3)),"")</f>
      </c>
      <c r="I564" s="2">
        <f>IFERROR(IF(ISBLANK($A564),"",IF($A564="Ūdeņraža jonu koncentrācija",VLOOKUP(Dati!$A564,Normas!$A:$D,3,FALSE),VLOOKUP(Dati!$A564,Normas!$A:$D,3,FALSE)*0.3)),"")</f>
      </c>
    </row>
    <row r="565" spans="2:9" x14ac:dyDescent="0.2">
      <c r="B565">
        <f>IF(ISBLANK(A565),"",VLOOKUP(A565,Normas!A:D,4,FALSE))</f>
      </c>
      <c r="E565" s="2">
        <f>IF(ISBLANK(D565),"",INT(YEARFRAC(D565,'Vispārīga informācija'!$B$2)))</f>
      </c>
      <c r="F565" s="2">
        <f>IFERROR(IF(ISBLANK($A565),"",IF($A565="Ūdeņraža jonu koncentrācija",VLOOKUP(Dati!$A565,Normas!$A:$D,2,FALSE),VLOOKUP(Dati!$A565,Normas!$A:$D,2,FALSE)*0.6)),"")</f>
      </c>
      <c r="G565" s="2">
        <f>IFERROR(IF(ISBLANK($A565),"",IF($A565="Ūdeņraža jonu koncentrācija",VLOOKUP(Dati!$A565,Normas!$A:$D,3,FALSE),VLOOKUP(Dati!$A565,Normas!$A:$D,3,FALSE)*0.6)),"")</f>
      </c>
      <c r="H565" s="2">
        <f>IFERROR(IF(ISBLANK($A565),"",IF($A565="Ūdeņraža jonu koncentrācija",VLOOKUP(Dati!$A565,Normas!$A:$D,2,FALSE),VLOOKUP(Dati!$A565,Normas!$A:$D,2,FALSE)*0.3)),"")</f>
      </c>
      <c r="I565" s="2">
        <f>IFERROR(IF(ISBLANK($A565),"",IF($A565="Ūdeņraža jonu koncentrācija",VLOOKUP(Dati!$A565,Normas!$A:$D,3,FALSE),VLOOKUP(Dati!$A565,Normas!$A:$D,3,FALSE)*0.3)),"")</f>
      </c>
    </row>
    <row r="566" spans="2:9" x14ac:dyDescent="0.2">
      <c r="B566">
        <f>IF(ISBLANK(A566),"",VLOOKUP(A566,Normas!A:D,4,FALSE))</f>
      </c>
      <c r="E566" s="2">
        <f>IF(ISBLANK(D566),"",INT(YEARFRAC(D566,'Vispārīga informācija'!$B$2)))</f>
      </c>
      <c r="F566" s="2">
        <f>IFERROR(IF(ISBLANK($A566),"",IF($A566="Ūdeņraža jonu koncentrācija",VLOOKUP(Dati!$A566,Normas!$A:$D,2,FALSE),VLOOKUP(Dati!$A566,Normas!$A:$D,2,FALSE)*0.6)),"")</f>
      </c>
      <c r="G566" s="2">
        <f>IFERROR(IF(ISBLANK($A566),"",IF($A566="Ūdeņraža jonu koncentrācija",VLOOKUP(Dati!$A566,Normas!$A:$D,3,FALSE),VLOOKUP(Dati!$A566,Normas!$A:$D,3,FALSE)*0.6)),"")</f>
      </c>
      <c r="H566" s="2">
        <f>IFERROR(IF(ISBLANK($A566),"",IF($A566="Ūdeņraža jonu koncentrācija",VLOOKUP(Dati!$A566,Normas!$A:$D,2,FALSE),VLOOKUP(Dati!$A566,Normas!$A:$D,2,FALSE)*0.3)),"")</f>
      </c>
      <c r="I566" s="2">
        <f>IFERROR(IF(ISBLANK($A566),"",IF($A566="Ūdeņraža jonu koncentrācija",VLOOKUP(Dati!$A566,Normas!$A:$D,3,FALSE),VLOOKUP(Dati!$A566,Normas!$A:$D,3,FALSE)*0.3)),"")</f>
      </c>
    </row>
    <row r="567" spans="2:9" x14ac:dyDescent="0.2">
      <c r="B567">
        <f>IF(ISBLANK(A567),"",VLOOKUP(A567,Normas!A:D,4,FALSE))</f>
      </c>
      <c r="E567" s="2">
        <f>IF(ISBLANK(D567),"",INT(YEARFRAC(D567,'Vispārīga informācija'!$B$2)))</f>
      </c>
      <c r="F567" s="2">
        <f>IFERROR(IF(ISBLANK($A567),"",IF($A567="Ūdeņraža jonu koncentrācija",VLOOKUP(Dati!$A567,Normas!$A:$D,2,FALSE),VLOOKUP(Dati!$A567,Normas!$A:$D,2,FALSE)*0.6)),"")</f>
      </c>
      <c r="G567" s="2">
        <f>IFERROR(IF(ISBLANK($A567),"",IF($A567="Ūdeņraža jonu koncentrācija",VLOOKUP(Dati!$A567,Normas!$A:$D,3,FALSE),VLOOKUP(Dati!$A567,Normas!$A:$D,3,FALSE)*0.6)),"")</f>
      </c>
      <c r="H567" s="2">
        <f>IFERROR(IF(ISBLANK($A567),"",IF($A567="Ūdeņraža jonu koncentrācija",VLOOKUP(Dati!$A567,Normas!$A:$D,2,FALSE),VLOOKUP(Dati!$A567,Normas!$A:$D,2,FALSE)*0.3)),"")</f>
      </c>
      <c r="I567" s="2">
        <f>IFERROR(IF(ISBLANK($A567),"",IF($A567="Ūdeņraža jonu koncentrācija",VLOOKUP(Dati!$A567,Normas!$A:$D,3,FALSE),VLOOKUP(Dati!$A567,Normas!$A:$D,3,FALSE)*0.3)),"")</f>
      </c>
    </row>
    <row r="568" spans="2:9" x14ac:dyDescent="0.2">
      <c r="B568">
        <f>IF(ISBLANK(A568),"",VLOOKUP(A568,Normas!A:D,4,FALSE))</f>
      </c>
      <c r="E568" s="2">
        <f>IF(ISBLANK(D568),"",INT(YEARFRAC(D568,'Vispārīga informācija'!$B$2)))</f>
      </c>
      <c r="F568" s="2">
        <f>IFERROR(IF(ISBLANK($A568),"",IF($A568="Ūdeņraža jonu koncentrācija",VLOOKUP(Dati!$A568,Normas!$A:$D,2,FALSE),VLOOKUP(Dati!$A568,Normas!$A:$D,2,FALSE)*0.6)),"")</f>
      </c>
      <c r="G568" s="2">
        <f>IFERROR(IF(ISBLANK($A568),"",IF($A568="Ūdeņraža jonu koncentrācija",VLOOKUP(Dati!$A568,Normas!$A:$D,3,FALSE),VLOOKUP(Dati!$A568,Normas!$A:$D,3,FALSE)*0.6)),"")</f>
      </c>
      <c r="H568" s="2">
        <f>IFERROR(IF(ISBLANK($A568),"",IF($A568="Ūdeņraža jonu koncentrācija",VLOOKUP(Dati!$A568,Normas!$A:$D,2,FALSE),VLOOKUP(Dati!$A568,Normas!$A:$D,2,FALSE)*0.3)),"")</f>
      </c>
      <c r="I568" s="2">
        <f>IFERROR(IF(ISBLANK($A568),"",IF($A568="Ūdeņraža jonu koncentrācija",VLOOKUP(Dati!$A568,Normas!$A:$D,3,FALSE),VLOOKUP(Dati!$A568,Normas!$A:$D,3,FALSE)*0.3)),"")</f>
      </c>
    </row>
    <row r="569" spans="2:9" x14ac:dyDescent="0.2">
      <c r="B569">
        <f>IF(ISBLANK(A569),"",VLOOKUP(A569,Normas!A:D,4,FALSE))</f>
      </c>
      <c r="E569" s="2">
        <f>IF(ISBLANK(D569),"",INT(YEARFRAC(D569,'Vispārīga informācija'!$B$2)))</f>
      </c>
      <c r="F569" s="2">
        <f>IFERROR(IF(ISBLANK($A569),"",IF($A569="Ūdeņraža jonu koncentrācija",VLOOKUP(Dati!$A569,Normas!$A:$D,2,FALSE),VLOOKUP(Dati!$A569,Normas!$A:$D,2,FALSE)*0.6)),"")</f>
      </c>
      <c r="G569" s="2">
        <f>IFERROR(IF(ISBLANK($A569),"",IF($A569="Ūdeņraža jonu koncentrācija",VLOOKUP(Dati!$A569,Normas!$A:$D,3,FALSE),VLOOKUP(Dati!$A569,Normas!$A:$D,3,FALSE)*0.6)),"")</f>
      </c>
      <c r="H569" s="2">
        <f>IFERROR(IF(ISBLANK($A569),"",IF($A569="Ūdeņraža jonu koncentrācija",VLOOKUP(Dati!$A569,Normas!$A:$D,2,FALSE),VLOOKUP(Dati!$A569,Normas!$A:$D,2,FALSE)*0.3)),"")</f>
      </c>
      <c r="I569" s="2">
        <f>IFERROR(IF(ISBLANK($A569),"",IF($A569="Ūdeņraža jonu koncentrācija",VLOOKUP(Dati!$A569,Normas!$A:$D,3,FALSE),VLOOKUP(Dati!$A569,Normas!$A:$D,3,FALSE)*0.3)),"")</f>
      </c>
    </row>
    <row r="570" spans="2:9" x14ac:dyDescent="0.2">
      <c r="B570">
        <f>IF(ISBLANK(A570),"",VLOOKUP(A570,Normas!A:D,4,FALSE))</f>
      </c>
      <c r="E570" s="2">
        <f>IF(ISBLANK(D570),"",INT(YEARFRAC(D570,'Vispārīga informācija'!$B$2)))</f>
      </c>
      <c r="F570" s="2">
        <f>IFERROR(IF(ISBLANK($A570),"",IF($A570="Ūdeņraža jonu koncentrācija",VLOOKUP(Dati!$A570,Normas!$A:$D,2,FALSE),VLOOKUP(Dati!$A570,Normas!$A:$D,2,FALSE)*0.6)),"")</f>
      </c>
      <c r="G570" s="2">
        <f>IFERROR(IF(ISBLANK($A570),"",IF($A570="Ūdeņraža jonu koncentrācija",VLOOKUP(Dati!$A570,Normas!$A:$D,3,FALSE),VLOOKUP(Dati!$A570,Normas!$A:$D,3,FALSE)*0.6)),"")</f>
      </c>
      <c r="H570" s="2">
        <f>IFERROR(IF(ISBLANK($A570),"",IF($A570="Ūdeņraža jonu koncentrācija",VLOOKUP(Dati!$A570,Normas!$A:$D,2,FALSE),VLOOKUP(Dati!$A570,Normas!$A:$D,2,FALSE)*0.3)),"")</f>
      </c>
      <c r="I570" s="2">
        <f>IFERROR(IF(ISBLANK($A570),"",IF($A570="Ūdeņraža jonu koncentrācija",VLOOKUP(Dati!$A570,Normas!$A:$D,3,FALSE),VLOOKUP(Dati!$A570,Normas!$A:$D,3,FALSE)*0.3)),"")</f>
      </c>
    </row>
    <row r="571" spans="2:9" x14ac:dyDescent="0.2">
      <c r="B571">
        <f>IF(ISBLANK(A571),"",VLOOKUP(A571,Normas!A:D,4,FALSE))</f>
      </c>
      <c r="E571" s="2">
        <f>IF(ISBLANK(D571),"",INT(YEARFRAC(D571,'Vispārīga informācija'!$B$2)))</f>
      </c>
      <c r="F571" s="2">
        <f>IFERROR(IF(ISBLANK($A571),"",IF($A571="Ūdeņraža jonu koncentrācija",VLOOKUP(Dati!$A571,Normas!$A:$D,2,FALSE),VLOOKUP(Dati!$A571,Normas!$A:$D,2,FALSE)*0.6)),"")</f>
      </c>
      <c r="G571" s="2">
        <f>IFERROR(IF(ISBLANK($A571),"",IF($A571="Ūdeņraža jonu koncentrācija",VLOOKUP(Dati!$A571,Normas!$A:$D,3,FALSE),VLOOKUP(Dati!$A571,Normas!$A:$D,3,FALSE)*0.6)),"")</f>
      </c>
      <c r="H571" s="2">
        <f>IFERROR(IF(ISBLANK($A571),"",IF($A571="Ūdeņraža jonu koncentrācija",VLOOKUP(Dati!$A571,Normas!$A:$D,2,FALSE),VLOOKUP(Dati!$A571,Normas!$A:$D,2,FALSE)*0.3)),"")</f>
      </c>
      <c r="I571" s="2">
        <f>IFERROR(IF(ISBLANK($A571),"",IF($A571="Ūdeņraža jonu koncentrācija",VLOOKUP(Dati!$A571,Normas!$A:$D,3,FALSE),VLOOKUP(Dati!$A571,Normas!$A:$D,3,FALSE)*0.3)),"")</f>
      </c>
    </row>
    <row r="572" spans="2:9" x14ac:dyDescent="0.2">
      <c r="B572">
        <f>IF(ISBLANK(A572),"",VLOOKUP(A572,Normas!A:D,4,FALSE))</f>
      </c>
      <c r="E572" s="2">
        <f>IF(ISBLANK(D572),"",INT(YEARFRAC(D572,'Vispārīga informācija'!$B$2)))</f>
      </c>
      <c r="F572" s="2">
        <f>IFERROR(IF(ISBLANK($A572),"",IF($A572="Ūdeņraža jonu koncentrācija",VLOOKUP(Dati!$A572,Normas!$A:$D,2,FALSE),VLOOKUP(Dati!$A572,Normas!$A:$D,2,FALSE)*0.6)),"")</f>
      </c>
      <c r="G572" s="2">
        <f>IFERROR(IF(ISBLANK($A572),"",IF($A572="Ūdeņraža jonu koncentrācija",VLOOKUP(Dati!$A572,Normas!$A:$D,3,FALSE),VLOOKUP(Dati!$A572,Normas!$A:$D,3,FALSE)*0.6)),"")</f>
      </c>
      <c r="H572" s="2">
        <f>IFERROR(IF(ISBLANK($A572),"",IF($A572="Ūdeņraža jonu koncentrācija",VLOOKUP(Dati!$A572,Normas!$A:$D,2,FALSE),VLOOKUP(Dati!$A572,Normas!$A:$D,2,FALSE)*0.3)),"")</f>
      </c>
      <c r="I572" s="2">
        <f>IFERROR(IF(ISBLANK($A572),"",IF($A572="Ūdeņraža jonu koncentrācija",VLOOKUP(Dati!$A572,Normas!$A:$D,3,FALSE),VLOOKUP(Dati!$A572,Normas!$A:$D,3,FALSE)*0.3)),"")</f>
      </c>
    </row>
    <row r="573" spans="2:9" x14ac:dyDescent="0.2">
      <c r="B573">
        <f>IF(ISBLANK(A573),"",VLOOKUP(A573,Normas!A:D,4,FALSE))</f>
      </c>
      <c r="E573" s="2">
        <f>IF(ISBLANK(D573),"",INT(YEARFRAC(D573,'Vispārīga informācija'!$B$2)))</f>
      </c>
      <c r="F573" s="2">
        <f>IFERROR(IF(ISBLANK($A573),"",IF($A573="Ūdeņraža jonu koncentrācija",VLOOKUP(Dati!$A573,Normas!$A:$D,2,FALSE),VLOOKUP(Dati!$A573,Normas!$A:$D,2,FALSE)*0.6)),"")</f>
      </c>
      <c r="G573" s="2">
        <f>IFERROR(IF(ISBLANK($A573),"",IF($A573="Ūdeņraža jonu koncentrācija",VLOOKUP(Dati!$A573,Normas!$A:$D,3,FALSE),VLOOKUP(Dati!$A573,Normas!$A:$D,3,FALSE)*0.6)),"")</f>
      </c>
      <c r="H573" s="2">
        <f>IFERROR(IF(ISBLANK($A573),"",IF($A573="Ūdeņraža jonu koncentrācija",VLOOKUP(Dati!$A573,Normas!$A:$D,2,FALSE),VLOOKUP(Dati!$A573,Normas!$A:$D,2,FALSE)*0.3)),"")</f>
      </c>
      <c r="I573" s="2">
        <f>IFERROR(IF(ISBLANK($A573),"",IF($A573="Ūdeņraža jonu koncentrācija",VLOOKUP(Dati!$A573,Normas!$A:$D,3,FALSE),VLOOKUP(Dati!$A573,Normas!$A:$D,3,FALSE)*0.3)),"")</f>
      </c>
    </row>
    <row r="574" spans="2:9" x14ac:dyDescent="0.2">
      <c r="B574">
        <f>IF(ISBLANK(A574),"",VLOOKUP(A574,Normas!A:D,4,FALSE))</f>
      </c>
      <c r="E574" s="2">
        <f>IF(ISBLANK(D574),"",INT(YEARFRAC(D574,'Vispārīga informācija'!$B$2)))</f>
      </c>
      <c r="F574" s="2">
        <f>IFERROR(IF(ISBLANK($A574),"",IF($A574="Ūdeņraža jonu koncentrācija",VLOOKUP(Dati!$A574,Normas!$A:$D,2,FALSE),VLOOKUP(Dati!$A574,Normas!$A:$D,2,FALSE)*0.6)),"")</f>
      </c>
      <c r="G574" s="2">
        <f>IFERROR(IF(ISBLANK($A574),"",IF($A574="Ūdeņraža jonu koncentrācija",VLOOKUP(Dati!$A574,Normas!$A:$D,3,FALSE),VLOOKUP(Dati!$A574,Normas!$A:$D,3,FALSE)*0.6)),"")</f>
      </c>
      <c r="H574" s="2">
        <f>IFERROR(IF(ISBLANK($A574),"",IF($A574="Ūdeņraža jonu koncentrācija",VLOOKUP(Dati!$A574,Normas!$A:$D,2,FALSE),VLOOKUP(Dati!$A574,Normas!$A:$D,2,FALSE)*0.3)),"")</f>
      </c>
      <c r="I574" s="2">
        <f>IFERROR(IF(ISBLANK($A574),"",IF($A574="Ūdeņraža jonu koncentrācija",VLOOKUP(Dati!$A574,Normas!$A:$D,3,FALSE),VLOOKUP(Dati!$A574,Normas!$A:$D,3,FALSE)*0.3)),"")</f>
      </c>
    </row>
    <row r="575" spans="2:9" x14ac:dyDescent="0.2">
      <c r="B575">
        <f>IF(ISBLANK(A575),"",VLOOKUP(A575,Normas!A:D,4,FALSE))</f>
      </c>
      <c r="E575" s="2">
        <f>IF(ISBLANK(D575),"",INT(YEARFRAC(D575,'Vispārīga informācija'!$B$2)))</f>
      </c>
      <c r="F575" s="2">
        <f>IFERROR(IF(ISBLANK($A575),"",IF($A575="Ūdeņraža jonu koncentrācija",VLOOKUP(Dati!$A575,Normas!$A:$D,2,FALSE),VLOOKUP(Dati!$A575,Normas!$A:$D,2,FALSE)*0.6)),"")</f>
      </c>
      <c r="G575" s="2">
        <f>IFERROR(IF(ISBLANK($A575),"",IF($A575="Ūdeņraža jonu koncentrācija",VLOOKUP(Dati!$A575,Normas!$A:$D,3,FALSE),VLOOKUP(Dati!$A575,Normas!$A:$D,3,FALSE)*0.6)),"")</f>
      </c>
      <c r="H575" s="2">
        <f>IFERROR(IF(ISBLANK($A575),"",IF($A575="Ūdeņraža jonu koncentrācija",VLOOKUP(Dati!$A575,Normas!$A:$D,2,FALSE),VLOOKUP(Dati!$A575,Normas!$A:$D,2,FALSE)*0.3)),"")</f>
      </c>
      <c r="I575" s="2">
        <f>IFERROR(IF(ISBLANK($A575),"",IF($A575="Ūdeņraža jonu koncentrācija",VLOOKUP(Dati!$A575,Normas!$A:$D,3,FALSE),VLOOKUP(Dati!$A575,Normas!$A:$D,3,FALSE)*0.3)),"")</f>
      </c>
    </row>
    <row r="576" spans="2:9" x14ac:dyDescent="0.2">
      <c r="B576">
        <f>IF(ISBLANK(A576),"",VLOOKUP(A576,Normas!A:D,4,FALSE))</f>
      </c>
      <c r="E576" s="2">
        <f>IF(ISBLANK(D576),"",INT(YEARFRAC(D576,'Vispārīga informācija'!$B$2)))</f>
      </c>
      <c r="F576" s="2">
        <f>IFERROR(IF(ISBLANK($A576),"",IF($A576="Ūdeņraža jonu koncentrācija",VLOOKUP(Dati!$A576,Normas!$A:$D,2,FALSE),VLOOKUP(Dati!$A576,Normas!$A:$D,2,FALSE)*0.6)),"")</f>
      </c>
      <c r="G576" s="2">
        <f>IFERROR(IF(ISBLANK($A576),"",IF($A576="Ūdeņraža jonu koncentrācija",VLOOKUP(Dati!$A576,Normas!$A:$D,3,FALSE),VLOOKUP(Dati!$A576,Normas!$A:$D,3,FALSE)*0.6)),"")</f>
      </c>
      <c r="H576" s="2">
        <f>IFERROR(IF(ISBLANK($A576),"",IF($A576="Ūdeņraža jonu koncentrācija",VLOOKUP(Dati!$A576,Normas!$A:$D,2,FALSE),VLOOKUP(Dati!$A576,Normas!$A:$D,2,FALSE)*0.3)),"")</f>
      </c>
      <c r="I576" s="2">
        <f>IFERROR(IF(ISBLANK($A576),"",IF($A576="Ūdeņraža jonu koncentrācija",VLOOKUP(Dati!$A576,Normas!$A:$D,3,FALSE),VLOOKUP(Dati!$A576,Normas!$A:$D,3,FALSE)*0.3)),"")</f>
      </c>
    </row>
    <row r="577" spans="2:9" x14ac:dyDescent="0.2">
      <c r="B577">
        <f>IF(ISBLANK(A577),"",VLOOKUP(A577,Normas!A:D,4,FALSE))</f>
      </c>
      <c r="E577" s="2">
        <f>IF(ISBLANK(D577),"",INT(YEARFRAC(D577,'Vispārīga informācija'!$B$2)))</f>
      </c>
      <c r="F577" s="2">
        <f>IFERROR(IF(ISBLANK($A577),"",IF($A577="Ūdeņraža jonu koncentrācija",VLOOKUP(Dati!$A577,Normas!$A:$D,2,FALSE),VLOOKUP(Dati!$A577,Normas!$A:$D,2,FALSE)*0.6)),"")</f>
      </c>
      <c r="G577" s="2">
        <f>IFERROR(IF(ISBLANK($A577),"",IF($A577="Ūdeņraža jonu koncentrācija",VLOOKUP(Dati!$A577,Normas!$A:$D,3,FALSE),VLOOKUP(Dati!$A577,Normas!$A:$D,3,FALSE)*0.6)),"")</f>
      </c>
      <c r="H577" s="2">
        <f>IFERROR(IF(ISBLANK($A577),"",IF($A577="Ūdeņraža jonu koncentrācija",VLOOKUP(Dati!$A577,Normas!$A:$D,2,FALSE),VLOOKUP(Dati!$A577,Normas!$A:$D,2,FALSE)*0.3)),"")</f>
      </c>
      <c r="I577" s="2">
        <f>IFERROR(IF(ISBLANK($A577),"",IF($A577="Ūdeņraža jonu koncentrācija",VLOOKUP(Dati!$A577,Normas!$A:$D,3,FALSE),VLOOKUP(Dati!$A577,Normas!$A:$D,3,FALSE)*0.3)),"")</f>
      </c>
    </row>
    <row r="578" spans="2:9" x14ac:dyDescent="0.2">
      <c r="B578">
        <f>IF(ISBLANK(A578),"",VLOOKUP(A578,Normas!A:D,4,FALSE))</f>
      </c>
      <c r="E578" s="2">
        <f>IF(ISBLANK(D578),"",INT(YEARFRAC(D578,'Vispārīga informācija'!$B$2)))</f>
      </c>
      <c r="F578" s="2">
        <f>IFERROR(IF(ISBLANK($A578),"",IF($A578="Ūdeņraža jonu koncentrācija",VLOOKUP(Dati!$A578,Normas!$A:$D,2,FALSE),VLOOKUP(Dati!$A578,Normas!$A:$D,2,FALSE)*0.6)),"")</f>
      </c>
      <c r="G578" s="2">
        <f>IFERROR(IF(ISBLANK($A578),"",IF($A578="Ūdeņraža jonu koncentrācija",VLOOKUP(Dati!$A578,Normas!$A:$D,3,FALSE),VLOOKUP(Dati!$A578,Normas!$A:$D,3,FALSE)*0.6)),"")</f>
      </c>
      <c r="H578" s="2">
        <f>IFERROR(IF(ISBLANK($A578),"",IF($A578="Ūdeņraža jonu koncentrācija",VLOOKUP(Dati!$A578,Normas!$A:$D,2,FALSE),VLOOKUP(Dati!$A578,Normas!$A:$D,2,FALSE)*0.3)),"")</f>
      </c>
      <c r="I578" s="2">
        <f>IFERROR(IF(ISBLANK($A578),"",IF($A578="Ūdeņraža jonu koncentrācija",VLOOKUP(Dati!$A578,Normas!$A:$D,3,FALSE),VLOOKUP(Dati!$A578,Normas!$A:$D,3,FALSE)*0.3)),"")</f>
      </c>
    </row>
    <row r="579" spans="2:9" x14ac:dyDescent="0.2">
      <c r="B579">
        <f>IF(ISBLANK(A579),"",VLOOKUP(A579,Normas!A:D,4,FALSE))</f>
      </c>
      <c r="E579" s="2">
        <f>IF(ISBLANK(D579),"",INT(YEARFRAC(D579,'Vispārīga informācija'!$B$2)))</f>
      </c>
      <c r="F579" s="2">
        <f>IFERROR(IF(ISBLANK($A579),"",IF($A579="Ūdeņraža jonu koncentrācija",VLOOKUP(Dati!$A579,Normas!$A:$D,2,FALSE),VLOOKUP(Dati!$A579,Normas!$A:$D,2,FALSE)*0.6)),"")</f>
      </c>
      <c r="G579" s="2">
        <f>IFERROR(IF(ISBLANK($A579),"",IF($A579="Ūdeņraža jonu koncentrācija",VLOOKUP(Dati!$A579,Normas!$A:$D,3,FALSE),VLOOKUP(Dati!$A579,Normas!$A:$D,3,FALSE)*0.6)),"")</f>
      </c>
      <c r="H579" s="2">
        <f>IFERROR(IF(ISBLANK($A579),"",IF($A579="Ūdeņraža jonu koncentrācija",VLOOKUP(Dati!$A579,Normas!$A:$D,2,FALSE),VLOOKUP(Dati!$A579,Normas!$A:$D,2,FALSE)*0.3)),"")</f>
      </c>
      <c r="I579" s="2">
        <f>IFERROR(IF(ISBLANK($A579),"",IF($A579="Ūdeņraža jonu koncentrācija",VLOOKUP(Dati!$A579,Normas!$A:$D,3,FALSE),VLOOKUP(Dati!$A579,Normas!$A:$D,3,FALSE)*0.3)),"")</f>
      </c>
    </row>
    <row r="580" spans="2:9" x14ac:dyDescent="0.2">
      <c r="B580">
        <f>IF(ISBLANK(A580),"",VLOOKUP(A580,Normas!A:D,4,FALSE))</f>
      </c>
      <c r="E580" s="2">
        <f>IF(ISBLANK(D580),"",INT(YEARFRAC(D580,'Vispārīga informācija'!$B$2)))</f>
      </c>
      <c r="F580" s="2">
        <f>IFERROR(IF(ISBLANK($A580),"",IF($A580="Ūdeņraža jonu koncentrācija",VLOOKUP(Dati!$A580,Normas!$A:$D,2,FALSE),VLOOKUP(Dati!$A580,Normas!$A:$D,2,FALSE)*0.6)),"")</f>
      </c>
      <c r="G580" s="2">
        <f>IFERROR(IF(ISBLANK($A580),"",IF($A580="Ūdeņraža jonu koncentrācija",VLOOKUP(Dati!$A580,Normas!$A:$D,3,FALSE),VLOOKUP(Dati!$A580,Normas!$A:$D,3,FALSE)*0.6)),"")</f>
      </c>
      <c r="H580" s="2">
        <f>IFERROR(IF(ISBLANK($A580),"",IF($A580="Ūdeņraža jonu koncentrācija",VLOOKUP(Dati!$A580,Normas!$A:$D,2,FALSE),VLOOKUP(Dati!$A580,Normas!$A:$D,2,FALSE)*0.3)),"")</f>
      </c>
      <c r="I580" s="2">
        <f>IFERROR(IF(ISBLANK($A580),"",IF($A580="Ūdeņraža jonu koncentrācija",VLOOKUP(Dati!$A580,Normas!$A:$D,3,FALSE),VLOOKUP(Dati!$A580,Normas!$A:$D,3,FALSE)*0.3)),"")</f>
      </c>
    </row>
    <row r="581" spans="2:9" x14ac:dyDescent="0.2">
      <c r="B581">
        <f>IF(ISBLANK(A581),"",VLOOKUP(A581,Normas!A:D,4,FALSE))</f>
      </c>
      <c r="E581" s="2">
        <f>IF(ISBLANK(D581),"",INT(YEARFRAC(D581,'Vispārīga informācija'!$B$2)))</f>
      </c>
      <c r="F581" s="2">
        <f>IFERROR(IF(ISBLANK($A581),"",IF($A581="Ūdeņraža jonu koncentrācija",VLOOKUP(Dati!$A581,Normas!$A:$D,2,FALSE),VLOOKUP(Dati!$A581,Normas!$A:$D,2,FALSE)*0.6)),"")</f>
      </c>
      <c r="G581" s="2">
        <f>IFERROR(IF(ISBLANK($A581),"",IF($A581="Ūdeņraža jonu koncentrācija",VLOOKUP(Dati!$A581,Normas!$A:$D,3,FALSE),VLOOKUP(Dati!$A581,Normas!$A:$D,3,FALSE)*0.6)),"")</f>
      </c>
      <c r="H581" s="2">
        <f>IFERROR(IF(ISBLANK($A581),"",IF($A581="Ūdeņraža jonu koncentrācija",VLOOKUP(Dati!$A581,Normas!$A:$D,2,FALSE),VLOOKUP(Dati!$A581,Normas!$A:$D,2,FALSE)*0.3)),"")</f>
      </c>
      <c r="I581" s="2">
        <f>IFERROR(IF(ISBLANK($A581),"",IF($A581="Ūdeņraža jonu koncentrācija",VLOOKUP(Dati!$A581,Normas!$A:$D,3,FALSE),VLOOKUP(Dati!$A581,Normas!$A:$D,3,FALSE)*0.3)),"")</f>
      </c>
    </row>
    <row r="582" spans="2:9" x14ac:dyDescent="0.2">
      <c r="B582">
        <f>IF(ISBLANK(A582),"",VLOOKUP(A582,Normas!A:D,4,FALSE))</f>
      </c>
      <c r="E582" s="2">
        <f>IF(ISBLANK(D582),"",INT(YEARFRAC(D582,'Vispārīga informācija'!$B$2)))</f>
      </c>
      <c r="F582" s="2">
        <f>IFERROR(IF(ISBLANK($A582),"",IF($A582="Ūdeņraža jonu koncentrācija",VLOOKUP(Dati!$A582,Normas!$A:$D,2,FALSE),VLOOKUP(Dati!$A582,Normas!$A:$D,2,FALSE)*0.6)),"")</f>
      </c>
      <c r="G582" s="2">
        <f>IFERROR(IF(ISBLANK($A582),"",IF($A582="Ūdeņraža jonu koncentrācija",VLOOKUP(Dati!$A582,Normas!$A:$D,3,FALSE),VLOOKUP(Dati!$A582,Normas!$A:$D,3,FALSE)*0.6)),"")</f>
      </c>
      <c r="H582" s="2">
        <f>IFERROR(IF(ISBLANK($A582),"",IF($A582="Ūdeņraža jonu koncentrācija",VLOOKUP(Dati!$A582,Normas!$A:$D,2,FALSE),VLOOKUP(Dati!$A582,Normas!$A:$D,2,FALSE)*0.3)),"")</f>
      </c>
      <c r="I582" s="2">
        <f>IFERROR(IF(ISBLANK($A582),"",IF($A582="Ūdeņraža jonu koncentrācija",VLOOKUP(Dati!$A582,Normas!$A:$D,3,FALSE),VLOOKUP(Dati!$A582,Normas!$A:$D,3,FALSE)*0.3)),"")</f>
      </c>
    </row>
    <row r="583" spans="2:9" x14ac:dyDescent="0.2">
      <c r="B583">
        <f>IF(ISBLANK(A583),"",VLOOKUP(A583,Normas!A:D,4,FALSE))</f>
      </c>
      <c r="E583" s="2">
        <f>IF(ISBLANK(D583),"",INT(YEARFRAC(D583,'Vispārīga informācija'!$B$2)))</f>
      </c>
      <c r="F583" s="2">
        <f>IFERROR(IF(ISBLANK($A583),"",IF($A583="Ūdeņraža jonu koncentrācija",VLOOKUP(Dati!$A583,Normas!$A:$D,2,FALSE),VLOOKUP(Dati!$A583,Normas!$A:$D,2,FALSE)*0.6)),"")</f>
      </c>
      <c r="G583" s="2">
        <f>IFERROR(IF(ISBLANK($A583),"",IF($A583="Ūdeņraža jonu koncentrācija",VLOOKUP(Dati!$A583,Normas!$A:$D,3,FALSE),VLOOKUP(Dati!$A583,Normas!$A:$D,3,FALSE)*0.6)),"")</f>
      </c>
      <c r="H583" s="2">
        <f>IFERROR(IF(ISBLANK($A583),"",IF($A583="Ūdeņraža jonu koncentrācija",VLOOKUP(Dati!$A583,Normas!$A:$D,2,FALSE),VLOOKUP(Dati!$A583,Normas!$A:$D,2,FALSE)*0.3)),"")</f>
      </c>
      <c r="I583" s="2">
        <f>IFERROR(IF(ISBLANK($A583),"",IF($A583="Ūdeņraža jonu koncentrācija",VLOOKUP(Dati!$A583,Normas!$A:$D,3,FALSE),VLOOKUP(Dati!$A583,Normas!$A:$D,3,FALSE)*0.3)),"")</f>
      </c>
    </row>
    <row r="584" spans="2:9" x14ac:dyDescent="0.2">
      <c r="B584">
        <f>IF(ISBLANK(A584),"",VLOOKUP(A584,Normas!A:D,4,FALSE))</f>
      </c>
      <c r="E584" s="2">
        <f>IF(ISBLANK(D584),"",INT(YEARFRAC(D584,'Vispārīga informācija'!$B$2)))</f>
      </c>
      <c r="F584" s="2">
        <f>IFERROR(IF(ISBLANK($A584),"",IF($A584="Ūdeņraža jonu koncentrācija",VLOOKUP(Dati!$A584,Normas!$A:$D,2,FALSE),VLOOKUP(Dati!$A584,Normas!$A:$D,2,FALSE)*0.6)),"")</f>
      </c>
      <c r="G584" s="2">
        <f>IFERROR(IF(ISBLANK($A584),"",IF($A584="Ūdeņraža jonu koncentrācija",VLOOKUP(Dati!$A584,Normas!$A:$D,3,FALSE),VLOOKUP(Dati!$A584,Normas!$A:$D,3,FALSE)*0.6)),"")</f>
      </c>
      <c r="H584" s="2">
        <f>IFERROR(IF(ISBLANK($A584),"",IF($A584="Ūdeņraža jonu koncentrācija",VLOOKUP(Dati!$A584,Normas!$A:$D,2,FALSE),VLOOKUP(Dati!$A584,Normas!$A:$D,2,FALSE)*0.3)),"")</f>
      </c>
      <c r="I584" s="2">
        <f>IFERROR(IF(ISBLANK($A584),"",IF($A584="Ūdeņraža jonu koncentrācija",VLOOKUP(Dati!$A584,Normas!$A:$D,3,FALSE),VLOOKUP(Dati!$A584,Normas!$A:$D,3,FALSE)*0.3)),"")</f>
      </c>
    </row>
    <row r="585" spans="2:9" x14ac:dyDescent="0.2">
      <c r="B585">
        <f>IF(ISBLANK(A585),"",VLOOKUP(A585,Normas!A:D,4,FALSE))</f>
      </c>
      <c r="E585" s="2">
        <f>IF(ISBLANK(D585),"",INT(YEARFRAC(D585,'Vispārīga informācija'!$B$2)))</f>
      </c>
      <c r="F585" s="2">
        <f>IFERROR(IF(ISBLANK($A585),"",IF($A585="Ūdeņraža jonu koncentrācija",VLOOKUP(Dati!$A585,Normas!$A:$D,2,FALSE),VLOOKUP(Dati!$A585,Normas!$A:$D,2,FALSE)*0.6)),"")</f>
      </c>
      <c r="G585" s="2">
        <f>IFERROR(IF(ISBLANK($A585),"",IF($A585="Ūdeņraža jonu koncentrācija",VLOOKUP(Dati!$A585,Normas!$A:$D,3,FALSE),VLOOKUP(Dati!$A585,Normas!$A:$D,3,FALSE)*0.6)),"")</f>
      </c>
      <c r="H585" s="2">
        <f>IFERROR(IF(ISBLANK($A585),"",IF($A585="Ūdeņraža jonu koncentrācija",VLOOKUP(Dati!$A585,Normas!$A:$D,2,FALSE),VLOOKUP(Dati!$A585,Normas!$A:$D,2,FALSE)*0.3)),"")</f>
      </c>
      <c r="I585" s="2">
        <f>IFERROR(IF(ISBLANK($A585),"",IF($A585="Ūdeņraža jonu koncentrācija",VLOOKUP(Dati!$A585,Normas!$A:$D,3,FALSE),VLOOKUP(Dati!$A585,Normas!$A:$D,3,FALSE)*0.3)),"")</f>
      </c>
    </row>
    <row r="586" spans="2:9" x14ac:dyDescent="0.2">
      <c r="B586">
        <f>IF(ISBLANK(A586),"",VLOOKUP(A586,Normas!A:D,4,FALSE))</f>
      </c>
      <c r="E586" s="2">
        <f>IF(ISBLANK(D586),"",INT(YEARFRAC(D586,'Vispārīga informācija'!$B$2)))</f>
      </c>
      <c r="F586" s="2">
        <f>IFERROR(IF(ISBLANK($A586),"",IF($A586="Ūdeņraža jonu koncentrācija",VLOOKUP(Dati!$A586,Normas!$A:$D,2,FALSE),VLOOKUP(Dati!$A586,Normas!$A:$D,2,FALSE)*0.6)),"")</f>
      </c>
      <c r="G586" s="2">
        <f>IFERROR(IF(ISBLANK($A586),"",IF($A586="Ūdeņraža jonu koncentrācija",VLOOKUP(Dati!$A586,Normas!$A:$D,3,FALSE),VLOOKUP(Dati!$A586,Normas!$A:$D,3,FALSE)*0.6)),"")</f>
      </c>
      <c r="H586" s="2">
        <f>IFERROR(IF(ISBLANK($A586),"",IF($A586="Ūdeņraža jonu koncentrācija",VLOOKUP(Dati!$A586,Normas!$A:$D,2,FALSE),VLOOKUP(Dati!$A586,Normas!$A:$D,2,FALSE)*0.3)),"")</f>
      </c>
      <c r="I586" s="2">
        <f>IFERROR(IF(ISBLANK($A586),"",IF($A586="Ūdeņraža jonu koncentrācija",VLOOKUP(Dati!$A586,Normas!$A:$D,3,FALSE),VLOOKUP(Dati!$A586,Normas!$A:$D,3,FALSE)*0.3)),"")</f>
      </c>
    </row>
    <row r="587" spans="2:9" x14ac:dyDescent="0.2">
      <c r="B587">
        <f>IF(ISBLANK(A587),"",VLOOKUP(A587,Normas!A:D,4,FALSE))</f>
      </c>
      <c r="E587" s="2">
        <f>IF(ISBLANK(D587),"",INT(YEARFRAC(D587,'Vispārīga informācija'!$B$2)))</f>
      </c>
      <c r="F587" s="2">
        <f>IFERROR(IF(ISBLANK($A587),"",IF($A587="Ūdeņraža jonu koncentrācija",VLOOKUP(Dati!$A587,Normas!$A:$D,2,FALSE),VLOOKUP(Dati!$A587,Normas!$A:$D,2,FALSE)*0.6)),"")</f>
      </c>
      <c r="G587" s="2">
        <f>IFERROR(IF(ISBLANK($A587),"",IF($A587="Ūdeņraža jonu koncentrācija",VLOOKUP(Dati!$A587,Normas!$A:$D,3,FALSE),VLOOKUP(Dati!$A587,Normas!$A:$D,3,FALSE)*0.6)),"")</f>
      </c>
      <c r="H587" s="2">
        <f>IFERROR(IF(ISBLANK($A587),"",IF($A587="Ūdeņraža jonu koncentrācija",VLOOKUP(Dati!$A587,Normas!$A:$D,2,FALSE),VLOOKUP(Dati!$A587,Normas!$A:$D,2,FALSE)*0.3)),"")</f>
      </c>
      <c r="I587" s="2">
        <f>IFERROR(IF(ISBLANK($A587),"",IF($A587="Ūdeņraža jonu koncentrācija",VLOOKUP(Dati!$A587,Normas!$A:$D,3,FALSE),VLOOKUP(Dati!$A587,Normas!$A:$D,3,FALSE)*0.3)),"")</f>
      </c>
    </row>
    <row r="588" spans="2:9" x14ac:dyDescent="0.2">
      <c r="B588">
        <f>IF(ISBLANK(A588),"",VLOOKUP(A588,Normas!A:D,4,FALSE))</f>
      </c>
      <c r="E588" s="2">
        <f>IF(ISBLANK(D588),"",INT(YEARFRAC(D588,'Vispārīga informācija'!$B$2)))</f>
      </c>
      <c r="F588" s="2">
        <f>IFERROR(IF(ISBLANK($A588),"",IF($A588="Ūdeņraža jonu koncentrācija",VLOOKUP(Dati!$A588,Normas!$A:$D,2,FALSE),VLOOKUP(Dati!$A588,Normas!$A:$D,2,FALSE)*0.6)),"")</f>
      </c>
      <c r="G588" s="2">
        <f>IFERROR(IF(ISBLANK($A588),"",IF($A588="Ūdeņraža jonu koncentrācija",VLOOKUP(Dati!$A588,Normas!$A:$D,3,FALSE),VLOOKUP(Dati!$A588,Normas!$A:$D,3,FALSE)*0.6)),"")</f>
      </c>
      <c r="H588" s="2">
        <f>IFERROR(IF(ISBLANK($A588),"",IF($A588="Ūdeņraža jonu koncentrācija",VLOOKUP(Dati!$A588,Normas!$A:$D,2,FALSE),VLOOKUP(Dati!$A588,Normas!$A:$D,2,FALSE)*0.3)),"")</f>
      </c>
      <c r="I588" s="2">
        <f>IFERROR(IF(ISBLANK($A588),"",IF($A588="Ūdeņraža jonu koncentrācija",VLOOKUP(Dati!$A588,Normas!$A:$D,3,FALSE),VLOOKUP(Dati!$A588,Normas!$A:$D,3,FALSE)*0.3)),"")</f>
      </c>
    </row>
    <row r="589" spans="2:9" x14ac:dyDescent="0.2">
      <c r="B589">
        <f>IF(ISBLANK(A589),"",VLOOKUP(A589,Normas!A:D,4,FALSE))</f>
      </c>
      <c r="E589" s="2">
        <f>IF(ISBLANK(D589),"",INT(YEARFRAC(D589,'Vispārīga informācija'!$B$2)))</f>
      </c>
      <c r="F589" s="2">
        <f>IFERROR(IF(ISBLANK($A589),"",IF($A589="Ūdeņraža jonu koncentrācija",VLOOKUP(Dati!$A589,Normas!$A:$D,2,FALSE),VLOOKUP(Dati!$A589,Normas!$A:$D,2,FALSE)*0.6)),"")</f>
      </c>
      <c r="G589" s="2">
        <f>IFERROR(IF(ISBLANK($A589),"",IF($A589="Ūdeņraža jonu koncentrācija",VLOOKUP(Dati!$A589,Normas!$A:$D,3,FALSE),VLOOKUP(Dati!$A589,Normas!$A:$D,3,FALSE)*0.6)),"")</f>
      </c>
      <c r="H589" s="2">
        <f>IFERROR(IF(ISBLANK($A589),"",IF($A589="Ūdeņraža jonu koncentrācija",VLOOKUP(Dati!$A589,Normas!$A:$D,2,FALSE),VLOOKUP(Dati!$A589,Normas!$A:$D,2,FALSE)*0.3)),"")</f>
      </c>
      <c r="I589" s="2">
        <f>IFERROR(IF(ISBLANK($A589),"",IF($A589="Ūdeņraža jonu koncentrācija",VLOOKUP(Dati!$A589,Normas!$A:$D,3,FALSE),VLOOKUP(Dati!$A589,Normas!$A:$D,3,FALSE)*0.3)),"")</f>
      </c>
    </row>
    <row r="590" spans="2:9" x14ac:dyDescent="0.2">
      <c r="B590">
        <f>IF(ISBLANK(A590),"",VLOOKUP(A590,Normas!A:D,4,FALSE))</f>
      </c>
      <c r="E590" s="2">
        <f>IF(ISBLANK(D590),"",INT(YEARFRAC(D590,'Vispārīga informācija'!$B$2)))</f>
      </c>
      <c r="F590" s="2">
        <f>IFERROR(IF(ISBLANK($A590),"",IF($A590="Ūdeņraža jonu koncentrācija",VLOOKUP(Dati!$A590,Normas!$A:$D,2,FALSE),VLOOKUP(Dati!$A590,Normas!$A:$D,2,FALSE)*0.6)),"")</f>
      </c>
      <c r="G590" s="2">
        <f>IFERROR(IF(ISBLANK($A590),"",IF($A590="Ūdeņraža jonu koncentrācija",VLOOKUP(Dati!$A590,Normas!$A:$D,3,FALSE),VLOOKUP(Dati!$A590,Normas!$A:$D,3,FALSE)*0.6)),"")</f>
      </c>
      <c r="H590" s="2">
        <f>IFERROR(IF(ISBLANK($A590),"",IF($A590="Ūdeņraža jonu koncentrācija",VLOOKUP(Dati!$A590,Normas!$A:$D,2,FALSE),VLOOKUP(Dati!$A590,Normas!$A:$D,2,FALSE)*0.3)),"")</f>
      </c>
      <c r="I590" s="2">
        <f>IFERROR(IF(ISBLANK($A590),"",IF($A590="Ūdeņraža jonu koncentrācija",VLOOKUP(Dati!$A590,Normas!$A:$D,3,FALSE),VLOOKUP(Dati!$A590,Normas!$A:$D,3,FALSE)*0.3)),"")</f>
      </c>
    </row>
    <row r="591" spans="2:9" x14ac:dyDescent="0.2">
      <c r="B591">
        <f>IF(ISBLANK(A591),"",VLOOKUP(A591,Normas!A:D,4,FALSE))</f>
      </c>
      <c r="E591" s="2">
        <f>IF(ISBLANK(D591),"",INT(YEARFRAC(D591,'Vispārīga informācija'!$B$2)))</f>
      </c>
      <c r="F591" s="2">
        <f>IFERROR(IF(ISBLANK($A591),"",IF($A591="Ūdeņraža jonu koncentrācija",VLOOKUP(Dati!$A591,Normas!$A:$D,2,FALSE),VLOOKUP(Dati!$A591,Normas!$A:$D,2,FALSE)*0.6)),"")</f>
      </c>
      <c r="G591" s="2">
        <f>IFERROR(IF(ISBLANK($A591),"",IF($A591="Ūdeņraža jonu koncentrācija",VLOOKUP(Dati!$A591,Normas!$A:$D,3,FALSE),VLOOKUP(Dati!$A591,Normas!$A:$D,3,FALSE)*0.6)),"")</f>
      </c>
      <c r="H591" s="2">
        <f>IFERROR(IF(ISBLANK($A591),"",IF($A591="Ūdeņraža jonu koncentrācija",VLOOKUP(Dati!$A591,Normas!$A:$D,2,FALSE),VLOOKUP(Dati!$A591,Normas!$A:$D,2,FALSE)*0.3)),"")</f>
      </c>
      <c r="I591" s="2">
        <f>IFERROR(IF(ISBLANK($A591),"",IF($A591="Ūdeņraža jonu koncentrācija",VLOOKUP(Dati!$A591,Normas!$A:$D,3,FALSE),VLOOKUP(Dati!$A591,Normas!$A:$D,3,FALSE)*0.3)),"")</f>
      </c>
    </row>
    <row r="592" spans="2:9" x14ac:dyDescent="0.2">
      <c r="B592">
        <f>IF(ISBLANK(A592),"",VLOOKUP(A592,Normas!A:D,4,FALSE))</f>
      </c>
      <c r="E592" s="2">
        <f>IF(ISBLANK(D592),"",INT(YEARFRAC(D592,'Vispārīga informācija'!$B$2)))</f>
      </c>
      <c r="F592" s="2">
        <f>IFERROR(IF(ISBLANK($A592),"",IF($A592="Ūdeņraža jonu koncentrācija",VLOOKUP(Dati!$A592,Normas!$A:$D,2,FALSE),VLOOKUP(Dati!$A592,Normas!$A:$D,2,FALSE)*0.6)),"")</f>
      </c>
      <c r="G592" s="2">
        <f>IFERROR(IF(ISBLANK($A592),"",IF($A592="Ūdeņraža jonu koncentrācija",VLOOKUP(Dati!$A592,Normas!$A:$D,3,FALSE),VLOOKUP(Dati!$A592,Normas!$A:$D,3,FALSE)*0.6)),"")</f>
      </c>
      <c r="H592" s="2">
        <f>IFERROR(IF(ISBLANK($A592),"",IF($A592="Ūdeņraža jonu koncentrācija",VLOOKUP(Dati!$A592,Normas!$A:$D,2,FALSE),VLOOKUP(Dati!$A592,Normas!$A:$D,2,FALSE)*0.3)),"")</f>
      </c>
      <c r="I592" s="2">
        <f>IFERROR(IF(ISBLANK($A592),"",IF($A592="Ūdeņraža jonu koncentrācija",VLOOKUP(Dati!$A592,Normas!$A:$D,3,FALSE),VLOOKUP(Dati!$A592,Normas!$A:$D,3,FALSE)*0.3)),"")</f>
      </c>
    </row>
    <row r="593" spans="2:9" x14ac:dyDescent="0.2">
      <c r="B593">
        <f>IF(ISBLANK(A593),"",VLOOKUP(A593,Normas!A:D,4,FALSE))</f>
      </c>
      <c r="E593" s="2">
        <f>IF(ISBLANK(D593),"",INT(YEARFRAC(D593,'Vispārīga informācija'!$B$2)))</f>
      </c>
      <c r="F593" s="2">
        <f>IFERROR(IF(ISBLANK($A593),"",IF($A593="Ūdeņraža jonu koncentrācija",VLOOKUP(Dati!$A593,Normas!$A:$D,2,FALSE),VLOOKUP(Dati!$A593,Normas!$A:$D,2,FALSE)*0.6)),"")</f>
      </c>
      <c r="G593" s="2">
        <f>IFERROR(IF(ISBLANK($A593),"",IF($A593="Ūdeņraža jonu koncentrācija",VLOOKUP(Dati!$A593,Normas!$A:$D,3,FALSE),VLOOKUP(Dati!$A593,Normas!$A:$D,3,FALSE)*0.6)),"")</f>
      </c>
      <c r="H593" s="2">
        <f>IFERROR(IF(ISBLANK($A593),"",IF($A593="Ūdeņraža jonu koncentrācija",VLOOKUP(Dati!$A593,Normas!$A:$D,2,FALSE),VLOOKUP(Dati!$A593,Normas!$A:$D,2,FALSE)*0.3)),"")</f>
      </c>
      <c r="I593" s="2">
        <f>IFERROR(IF(ISBLANK($A593),"",IF($A593="Ūdeņraža jonu koncentrācija",VLOOKUP(Dati!$A593,Normas!$A:$D,3,FALSE),VLOOKUP(Dati!$A593,Normas!$A:$D,3,FALSE)*0.3)),"")</f>
      </c>
    </row>
    <row r="594" spans="2:9" x14ac:dyDescent="0.2">
      <c r="B594">
        <f>IF(ISBLANK(A594),"",VLOOKUP(A594,Normas!A:D,4,FALSE))</f>
      </c>
      <c r="E594" s="2">
        <f>IF(ISBLANK(D594),"",INT(YEARFRAC(D594,'Vispārīga informācija'!$B$2)))</f>
      </c>
      <c r="F594" s="2">
        <f>IFERROR(IF(ISBLANK($A594),"",IF($A594="Ūdeņraža jonu koncentrācija",VLOOKUP(Dati!$A594,Normas!$A:$D,2,FALSE),VLOOKUP(Dati!$A594,Normas!$A:$D,2,FALSE)*0.6)),"")</f>
      </c>
      <c r="G594" s="2">
        <f>IFERROR(IF(ISBLANK($A594),"",IF($A594="Ūdeņraža jonu koncentrācija",VLOOKUP(Dati!$A594,Normas!$A:$D,3,FALSE),VLOOKUP(Dati!$A594,Normas!$A:$D,3,FALSE)*0.6)),"")</f>
      </c>
      <c r="H594" s="2">
        <f>IFERROR(IF(ISBLANK($A594),"",IF($A594="Ūdeņraža jonu koncentrācija",VLOOKUP(Dati!$A594,Normas!$A:$D,2,FALSE),VLOOKUP(Dati!$A594,Normas!$A:$D,2,FALSE)*0.3)),"")</f>
      </c>
      <c r="I594" s="2">
        <f>IFERROR(IF(ISBLANK($A594),"",IF($A594="Ūdeņraža jonu koncentrācija",VLOOKUP(Dati!$A594,Normas!$A:$D,3,FALSE),VLOOKUP(Dati!$A594,Normas!$A:$D,3,FALSE)*0.3)),"")</f>
      </c>
    </row>
    <row r="595" spans="2:9" x14ac:dyDescent="0.2">
      <c r="B595">
        <f>IF(ISBLANK(A595),"",VLOOKUP(A595,Normas!A:D,4,FALSE))</f>
      </c>
      <c r="E595" s="2">
        <f>IF(ISBLANK(D595),"",INT(YEARFRAC(D595,'Vispārīga informācija'!$B$2)))</f>
      </c>
      <c r="F595" s="2">
        <f>IFERROR(IF(ISBLANK($A595),"",IF($A595="Ūdeņraža jonu koncentrācija",VLOOKUP(Dati!$A595,Normas!$A:$D,2,FALSE),VLOOKUP(Dati!$A595,Normas!$A:$D,2,FALSE)*0.6)),"")</f>
      </c>
      <c r="G595" s="2">
        <f>IFERROR(IF(ISBLANK($A595),"",IF($A595="Ūdeņraža jonu koncentrācija",VLOOKUP(Dati!$A595,Normas!$A:$D,3,FALSE),VLOOKUP(Dati!$A595,Normas!$A:$D,3,FALSE)*0.6)),"")</f>
      </c>
      <c r="H595" s="2">
        <f>IFERROR(IF(ISBLANK($A595),"",IF($A595="Ūdeņraža jonu koncentrācija",VLOOKUP(Dati!$A595,Normas!$A:$D,2,FALSE),VLOOKUP(Dati!$A595,Normas!$A:$D,2,FALSE)*0.3)),"")</f>
      </c>
      <c r="I595" s="2">
        <f>IFERROR(IF(ISBLANK($A595),"",IF($A595="Ūdeņraža jonu koncentrācija",VLOOKUP(Dati!$A595,Normas!$A:$D,3,FALSE),VLOOKUP(Dati!$A595,Normas!$A:$D,3,FALSE)*0.3)),"")</f>
      </c>
    </row>
    <row r="596" spans="2:9" x14ac:dyDescent="0.2">
      <c r="B596">
        <f>IF(ISBLANK(A596),"",VLOOKUP(A596,Normas!A:D,4,FALSE))</f>
      </c>
      <c r="E596" s="2">
        <f>IF(ISBLANK(D596),"",INT(YEARFRAC(D596,'Vispārīga informācija'!$B$2)))</f>
      </c>
      <c r="F596" s="2">
        <f>IFERROR(IF(ISBLANK($A596),"",IF($A596="Ūdeņraža jonu koncentrācija",VLOOKUP(Dati!$A596,Normas!$A:$D,2,FALSE),VLOOKUP(Dati!$A596,Normas!$A:$D,2,FALSE)*0.6)),"")</f>
      </c>
      <c r="G596" s="2">
        <f>IFERROR(IF(ISBLANK($A596),"",IF($A596="Ūdeņraža jonu koncentrācija",VLOOKUP(Dati!$A596,Normas!$A:$D,3,FALSE),VLOOKUP(Dati!$A596,Normas!$A:$D,3,FALSE)*0.6)),"")</f>
      </c>
      <c r="H596" s="2">
        <f>IFERROR(IF(ISBLANK($A596),"",IF($A596="Ūdeņraža jonu koncentrācija",VLOOKUP(Dati!$A596,Normas!$A:$D,2,FALSE),VLOOKUP(Dati!$A596,Normas!$A:$D,2,FALSE)*0.3)),"")</f>
      </c>
      <c r="I596" s="2">
        <f>IFERROR(IF(ISBLANK($A596),"",IF($A596="Ūdeņraža jonu koncentrācija",VLOOKUP(Dati!$A596,Normas!$A:$D,3,FALSE),VLOOKUP(Dati!$A596,Normas!$A:$D,3,FALSE)*0.3)),"")</f>
      </c>
    </row>
    <row r="597" spans="2:9" x14ac:dyDescent="0.2">
      <c r="B597">
        <f>IF(ISBLANK(A597),"",VLOOKUP(A597,Normas!A:D,4,FALSE))</f>
      </c>
      <c r="E597" s="2">
        <f>IF(ISBLANK(D597),"",INT(YEARFRAC(D597,'Vispārīga informācija'!$B$2)))</f>
      </c>
      <c r="F597" s="2">
        <f>IFERROR(IF(ISBLANK($A597),"",IF($A597="Ūdeņraža jonu koncentrācija",VLOOKUP(Dati!$A597,Normas!$A:$D,2,FALSE),VLOOKUP(Dati!$A597,Normas!$A:$D,2,FALSE)*0.6)),"")</f>
      </c>
      <c r="G597" s="2">
        <f>IFERROR(IF(ISBLANK($A597),"",IF($A597="Ūdeņraža jonu koncentrācija",VLOOKUP(Dati!$A597,Normas!$A:$D,3,FALSE),VLOOKUP(Dati!$A597,Normas!$A:$D,3,FALSE)*0.6)),"")</f>
      </c>
      <c r="H597" s="2">
        <f>IFERROR(IF(ISBLANK($A597),"",IF($A597="Ūdeņraža jonu koncentrācija",VLOOKUP(Dati!$A597,Normas!$A:$D,2,FALSE),VLOOKUP(Dati!$A597,Normas!$A:$D,2,FALSE)*0.3)),"")</f>
      </c>
      <c r="I597" s="2">
        <f>IFERROR(IF(ISBLANK($A597),"",IF($A597="Ūdeņraža jonu koncentrācija",VLOOKUP(Dati!$A597,Normas!$A:$D,3,FALSE),VLOOKUP(Dati!$A597,Normas!$A:$D,3,FALSE)*0.3)),"")</f>
      </c>
    </row>
    <row r="598" spans="2:9" x14ac:dyDescent="0.2">
      <c r="B598">
        <f>IF(ISBLANK(A598),"",VLOOKUP(A598,Normas!A:D,4,FALSE))</f>
      </c>
      <c r="E598" s="2">
        <f>IF(ISBLANK(D598),"",INT(YEARFRAC(D598,'Vispārīga informācija'!$B$2)))</f>
      </c>
      <c r="F598" s="2">
        <f>IFERROR(IF(ISBLANK($A598),"",IF($A598="Ūdeņraža jonu koncentrācija",VLOOKUP(Dati!$A598,Normas!$A:$D,2,FALSE),VLOOKUP(Dati!$A598,Normas!$A:$D,2,FALSE)*0.6)),"")</f>
      </c>
      <c r="G598" s="2">
        <f>IFERROR(IF(ISBLANK($A598),"",IF($A598="Ūdeņraža jonu koncentrācija",VLOOKUP(Dati!$A598,Normas!$A:$D,3,FALSE),VLOOKUP(Dati!$A598,Normas!$A:$D,3,FALSE)*0.6)),"")</f>
      </c>
      <c r="H598" s="2">
        <f>IFERROR(IF(ISBLANK($A598),"",IF($A598="Ūdeņraža jonu koncentrācija",VLOOKUP(Dati!$A598,Normas!$A:$D,2,FALSE),VLOOKUP(Dati!$A598,Normas!$A:$D,2,FALSE)*0.3)),"")</f>
      </c>
      <c r="I598" s="2">
        <f>IFERROR(IF(ISBLANK($A598),"",IF($A598="Ūdeņraža jonu koncentrācija",VLOOKUP(Dati!$A598,Normas!$A:$D,3,FALSE),VLOOKUP(Dati!$A598,Normas!$A:$D,3,FALSE)*0.3)),"")</f>
      </c>
    </row>
    <row r="599" spans="2:9" x14ac:dyDescent="0.2">
      <c r="B599">
        <f>IF(ISBLANK(A599),"",VLOOKUP(A599,Normas!A:D,4,FALSE))</f>
      </c>
      <c r="E599" s="2">
        <f>IF(ISBLANK(D599),"",INT(YEARFRAC(D599,'Vispārīga informācija'!$B$2)))</f>
      </c>
      <c r="F599" s="2">
        <f>IFERROR(IF(ISBLANK($A599),"",IF($A599="Ūdeņraža jonu koncentrācija",VLOOKUP(Dati!$A599,Normas!$A:$D,2,FALSE),VLOOKUP(Dati!$A599,Normas!$A:$D,2,FALSE)*0.6)),"")</f>
      </c>
      <c r="G599" s="2">
        <f>IFERROR(IF(ISBLANK($A599),"",IF($A599="Ūdeņraža jonu koncentrācija",VLOOKUP(Dati!$A599,Normas!$A:$D,3,FALSE),VLOOKUP(Dati!$A599,Normas!$A:$D,3,FALSE)*0.6)),"")</f>
      </c>
      <c r="H599" s="2">
        <f>IFERROR(IF(ISBLANK($A599),"",IF($A599="Ūdeņraža jonu koncentrācija",VLOOKUP(Dati!$A599,Normas!$A:$D,2,FALSE),VLOOKUP(Dati!$A599,Normas!$A:$D,2,FALSE)*0.3)),"")</f>
      </c>
      <c r="I599" s="2">
        <f>IFERROR(IF(ISBLANK($A599),"",IF($A599="Ūdeņraža jonu koncentrācija",VLOOKUP(Dati!$A599,Normas!$A:$D,3,FALSE),VLOOKUP(Dati!$A599,Normas!$A:$D,3,FALSE)*0.3)),"")</f>
      </c>
    </row>
    <row r="600" spans="2:9" x14ac:dyDescent="0.2">
      <c r="B600">
        <f>IF(ISBLANK(A600),"",VLOOKUP(A600,Normas!A:D,4,FALSE))</f>
      </c>
      <c r="E600" s="2">
        <f>IF(ISBLANK(D600),"",INT(YEARFRAC(D600,'Vispārīga informācija'!$B$2)))</f>
      </c>
      <c r="F600" s="2">
        <f>IFERROR(IF(ISBLANK($A600),"",IF($A600="Ūdeņraža jonu koncentrācija",VLOOKUP(Dati!$A600,Normas!$A:$D,2,FALSE),VLOOKUP(Dati!$A600,Normas!$A:$D,2,FALSE)*0.6)),"")</f>
      </c>
      <c r="G600" s="2">
        <f>IFERROR(IF(ISBLANK($A600),"",IF($A600="Ūdeņraža jonu koncentrācija",VLOOKUP(Dati!$A600,Normas!$A:$D,3,FALSE),VLOOKUP(Dati!$A600,Normas!$A:$D,3,FALSE)*0.6)),"")</f>
      </c>
      <c r="H600" s="2">
        <f>IFERROR(IF(ISBLANK($A600),"",IF($A600="Ūdeņraža jonu koncentrācija",VLOOKUP(Dati!$A600,Normas!$A:$D,2,FALSE),VLOOKUP(Dati!$A600,Normas!$A:$D,2,FALSE)*0.3)),"")</f>
      </c>
      <c r="I600" s="2">
        <f>IFERROR(IF(ISBLANK($A600),"",IF($A600="Ūdeņraža jonu koncentrācija",VLOOKUP(Dati!$A600,Normas!$A:$D,3,FALSE),VLOOKUP(Dati!$A600,Normas!$A:$D,3,FALSE)*0.3)),"")</f>
      </c>
    </row>
    <row r="601" spans="2:9" x14ac:dyDescent="0.2">
      <c r="B601">
        <f>IF(ISBLANK(A601),"",VLOOKUP(A601,Normas!A:D,4,FALSE))</f>
      </c>
      <c r="E601" s="2">
        <f>IF(ISBLANK(D601),"",INT(YEARFRAC(D601,'Vispārīga informācija'!$B$2)))</f>
      </c>
      <c r="F601" s="2">
        <f>IFERROR(IF(ISBLANK($A601),"",IF($A601="Ūdeņraža jonu koncentrācija",VLOOKUP(Dati!$A601,Normas!$A:$D,2,FALSE),VLOOKUP(Dati!$A601,Normas!$A:$D,2,FALSE)*0.6)),"")</f>
      </c>
      <c r="G601" s="2">
        <f>IFERROR(IF(ISBLANK($A601),"",IF($A601="Ūdeņraža jonu koncentrācija",VLOOKUP(Dati!$A601,Normas!$A:$D,3,FALSE),VLOOKUP(Dati!$A601,Normas!$A:$D,3,FALSE)*0.6)),"")</f>
      </c>
      <c r="H601" s="2">
        <f>IFERROR(IF(ISBLANK($A601),"",IF($A601="Ūdeņraža jonu koncentrācija",VLOOKUP(Dati!$A601,Normas!$A:$D,2,FALSE),VLOOKUP(Dati!$A601,Normas!$A:$D,2,FALSE)*0.3)),"")</f>
      </c>
      <c r="I601" s="2">
        <f>IFERROR(IF(ISBLANK($A601),"",IF($A601="Ūdeņraža jonu koncentrācija",VLOOKUP(Dati!$A601,Normas!$A:$D,3,FALSE),VLOOKUP(Dati!$A601,Normas!$A:$D,3,FALSE)*0.3)),"")</f>
      </c>
    </row>
    <row r="602" spans="2:9" x14ac:dyDescent="0.2">
      <c r="B602">
        <f>IF(ISBLANK(A602),"",VLOOKUP(A602,Normas!A:D,4,FALSE))</f>
      </c>
      <c r="E602" s="2">
        <f>IF(ISBLANK(D602),"",INT(YEARFRAC(D602,'Vispārīga informācija'!$B$2)))</f>
      </c>
      <c r="F602" s="2">
        <f>IFERROR(IF(ISBLANK($A602),"",IF($A602="Ūdeņraža jonu koncentrācija",VLOOKUP(Dati!$A602,Normas!$A:$D,2,FALSE),VLOOKUP(Dati!$A602,Normas!$A:$D,2,FALSE)*0.6)),"")</f>
      </c>
      <c r="G602" s="2">
        <f>IFERROR(IF(ISBLANK($A602),"",IF($A602="Ūdeņraža jonu koncentrācija",VLOOKUP(Dati!$A602,Normas!$A:$D,3,FALSE),VLOOKUP(Dati!$A602,Normas!$A:$D,3,FALSE)*0.6)),"")</f>
      </c>
      <c r="H602" s="2">
        <f>IFERROR(IF(ISBLANK($A602),"",IF($A602="Ūdeņraža jonu koncentrācija",VLOOKUP(Dati!$A602,Normas!$A:$D,2,FALSE),VLOOKUP(Dati!$A602,Normas!$A:$D,2,FALSE)*0.3)),"")</f>
      </c>
      <c r="I602" s="2">
        <f>IFERROR(IF(ISBLANK($A602),"",IF($A602="Ūdeņraža jonu koncentrācija",VLOOKUP(Dati!$A602,Normas!$A:$D,3,FALSE),VLOOKUP(Dati!$A602,Normas!$A:$D,3,FALSE)*0.3)),"")</f>
      </c>
    </row>
    <row r="603" spans="2:9" x14ac:dyDescent="0.2">
      <c r="B603">
        <f>IF(ISBLANK(A603),"",VLOOKUP(A603,Normas!A:D,4,FALSE))</f>
      </c>
      <c r="E603" s="2">
        <f>IF(ISBLANK(D603),"",INT(YEARFRAC(D603,'Vispārīga informācija'!$B$2)))</f>
      </c>
      <c r="F603" s="2">
        <f>IFERROR(IF(ISBLANK($A603),"",IF($A603="Ūdeņraža jonu koncentrācija",VLOOKUP(Dati!$A603,Normas!$A:$D,2,FALSE),VLOOKUP(Dati!$A603,Normas!$A:$D,2,FALSE)*0.6)),"")</f>
      </c>
      <c r="G603" s="2">
        <f>IFERROR(IF(ISBLANK($A603),"",IF($A603="Ūdeņraža jonu koncentrācija",VLOOKUP(Dati!$A603,Normas!$A:$D,3,FALSE),VLOOKUP(Dati!$A603,Normas!$A:$D,3,FALSE)*0.6)),"")</f>
      </c>
      <c r="H603" s="2">
        <f>IFERROR(IF(ISBLANK($A603),"",IF($A603="Ūdeņraža jonu koncentrācija",VLOOKUP(Dati!$A603,Normas!$A:$D,2,FALSE),VLOOKUP(Dati!$A603,Normas!$A:$D,2,FALSE)*0.3)),"")</f>
      </c>
      <c r="I603" s="2">
        <f>IFERROR(IF(ISBLANK($A603),"",IF($A603="Ūdeņraža jonu koncentrācija",VLOOKUP(Dati!$A603,Normas!$A:$D,3,FALSE),VLOOKUP(Dati!$A603,Normas!$A:$D,3,FALSE)*0.3)),"")</f>
      </c>
    </row>
    <row r="604" spans="2:9" x14ac:dyDescent="0.2">
      <c r="B604">
        <f>IF(ISBLANK(A604),"",VLOOKUP(A604,Normas!A:D,4,FALSE))</f>
      </c>
      <c r="E604" s="2">
        <f>IF(ISBLANK(D604),"",INT(YEARFRAC(D604,'Vispārīga informācija'!$B$2)))</f>
      </c>
      <c r="F604" s="2">
        <f>IFERROR(IF(ISBLANK($A604),"",IF($A604="Ūdeņraža jonu koncentrācija",VLOOKUP(Dati!$A604,Normas!$A:$D,2,FALSE),VLOOKUP(Dati!$A604,Normas!$A:$D,2,FALSE)*0.6)),"")</f>
      </c>
      <c r="G604" s="2">
        <f>IFERROR(IF(ISBLANK($A604),"",IF($A604="Ūdeņraža jonu koncentrācija",VLOOKUP(Dati!$A604,Normas!$A:$D,3,FALSE),VLOOKUP(Dati!$A604,Normas!$A:$D,3,FALSE)*0.6)),"")</f>
      </c>
      <c r="H604" s="2">
        <f>IFERROR(IF(ISBLANK($A604),"",IF($A604="Ūdeņraža jonu koncentrācija",VLOOKUP(Dati!$A604,Normas!$A:$D,2,FALSE),VLOOKUP(Dati!$A604,Normas!$A:$D,2,FALSE)*0.3)),"")</f>
      </c>
      <c r="I604" s="2">
        <f>IFERROR(IF(ISBLANK($A604),"",IF($A604="Ūdeņraža jonu koncentrācija",VLOOKUP(Dati!$A604,Normas!$A:$D,3,FALSE),VLOOKUP(Dati!$A604,Normas!$A:$D,3,FALSE)*0.3)),"")</f>
      </c>
    </row>
    <row r="605" spans="2:9" x14ac:dyDescent="0.2">
      <c r="B605">
        <f>IF(ISBLANK(A605),"",VLOOKUP(A605,Normas!A:D,4,FALSE))</f>
      </c>
      <c r="E605" s="2">
        <f>IF(ISBLANK(D605),"",INT(YEARFRAC(D605,'Vispārīga informācija'!$B$2)))</f>
      </c>
      <c r="F605" s="2">
        <f>IFERROR(IF(ISBLANK($A605),"",IF($A605="Ūdeņraža jonu koncentrācija",VLOOKUP(Dati!$A605,Normas!$A:$D,2,FALSE),VLOOKUP(Dati!$A605,Normas!$A:$D,2,FALSE)*0.6)),"")</f>
      </c>
      <c r="G605" s="2">
        <f>IFERROR(IF(ISBLANK($A605),"",IF($A605="Ūdeņraža jonu koncentrācija",VLOOKUP(Dati!$A605,Normas!$A:$D,3,FALSE),VLOOKUP(Dati!$A605,Normas!$A:$D,3,FALSE)*0.6)),"")</f>
      </c>
      <c r="H605" s="2">
        <f>IFERROR(IF(ISBLANK($A605),"",IF($A605="Ūdeņraža jonu koncentrācija",VLOOKUP(Dati!$A605,Normas!$A:$D,2,FALSE),VLOOKUP(Dati!$A605,Normas!$A:$D,2,FALSE)*0.3)),"")</f>
      </c>
      <c r="I605" s="2">
        <f>IFERROR(IF(ISBLANK($A605),"",IF($A605="Ūdeņraža jonu koncentrācija",VLOOKUP(Dati!$A605,Normas!$A:$D,3,FALSE),VLOOKUP(Dati!$A605,Normas!$A:$D,3,FALSE)*0.3)),"")</f>
      </c>
    </row>
    <row r="606" spans="2:9" x14ac:dyDescent="0.2">
      <c r="B606">
        <f>IF(ISBLANK(A606),"",VLOOKUP(A606,Normas!A:D,4,FALSE))</f>
      </c>
      <c r="E606" s="2">
        <f>IF(ISBLANK(D606),"",INT(YEARFRAC(D606,'Vispārīga informācija'!$B$2)))</f>
      </c>
      <c r="F606" s="2">
        <f>IFERROR(IF(ISBLANK($A606),"",IF($A606="Ūdeņraža jonu koncentrācija",VLOOKUP(Dati!$A606,Normas!$A:$D,2,FALSE),VLOOKUP(Dati!$A606,Normas!$A:$D,2,FALSE)*0.6)),"")</f>
      </c>
      <c r="G606" s="2">
        <f>IFERROR(IF(ISBLANK($A606),"",IF($A606="Ūdeņraža jonu koncentrācija",VLOOKUP(Dati!$A606,Normas!$A:$D,3,FALSE),VLOOKUP(Dati!$A606,Normas!$A:$D,3,FALSE)*0.6)),"")</f>
      </c>
      <c r="H606" s="2">
        <f>IFERROR(IF(ISBLANK($A606),"",IF($A606="Ūdeņraža jonu koncentrācija",VLOOKUP(Dati!$A606,Normas!$A:$D,2,FALSE),VLOOKUP(Dati!$A606,Normas!$A:$D,2,FALSE)*0.3)),"")</f>
      </c>
      <c r="I606" s="2">
        <f>IFERROR(IF(ISBLANK($A606),"",IF($A606="Ūdeņraža jonu koncentrācija",VLOOKUP(Dati!$A606,Normas!$A:$D,3,FALSE),VLOOKUP(Dati!$A606,Normas!$A:$D,3,FALSE)*0.3)),"")</f>
      </c>
    </row>
    <row r="607" spans="2:9" x14ac:dyDescent="0.2">
      <c r="B607">
        <f>IF(ISBLANK(A607),"",VLOOKUP(A607,Normas!A:D,4,FALSE))</f>
      </c>
      <c r="E607" s="2">
        <f>IF(ISBLANK(D607),"",INT(YEARFRAC(D607,'Vispārīga informācija'!$B$2)))</f>
      </c>
      <c r="F607" s="2">
        <f>IFERROR(IF(ISBLANK($A607),"",IF($A607="Ūdeņraža jonu koncentrācija",VLOOKUP(Dati!$A607,Normas!$A:$D,2,FALSE),VLOOKUP(Dati!$A607,Normas!$A:$D,2,FALSE)*0.6)),"")</f>
      </c>
      <c r="G607" s="2">
        <f>IFERROR(IF(ISBLANK($A607),"",IF($A607="Ūdeņraža jonu koncentrācija",VLOOKUP(Dati!$A607,Normas!$A:$D,3,FALSE),VLOOKUP(Dati!$A607,Normas!$A:$D,3,FALSE)*0.6)),"")</f>
      </c>
      <c r="H607" s="2">
        <f>IFERROR(IF(ISBLANK($A607),"",IF($A607="Ūdeņraža jonu koncentrācija",VLOOKUP(Dati!$A607,Normas!$A:$D,2,FALSE),VLOOKUP(Dati!$A607,Normas!$A:$D,2,FALSE)*0.3)),"")</f>
      </c>
      <c r="I607" s="2">
        <f>IFERROR(IF(ISBLANK($A607),"",IF($A607="Ūdeņraža jonu koncentrācija",VLOOKUP(Dati!$A607,Normas!$A:$D,3,FALSE),VLOOKUP(Dati!$A607,Normas!$A:$D,3,FALSE)*0.3)),"")</f>
      </c>
    </row>
    <row r="608" spans="2:9" x14ac:dyDescent="0.2">
      <c r="B608">
        <f>IF(ISBLANK(A608),"",VLOOKUP(A608,Normas!A:D,4,FALSE))</f>
      </c>
      <c r="E608" s="2">
        <f>IF(ISBLANK(D608),"",INT(YEARFRAC(D608,'Vispārīga informācija'!$B$2)))</f>
      </c>
      <c r="F608" s="2">
        <f>IFERROR(IF(ISBLANK($A608),"",IF($A608="Ūdeņraža jonu koncentrācija",VLOOKUP(Dati!$A608,Normas!$A:$D,2,FALSE),VLOOKUP(Dati!$A608,Normas!$A:$D,2,FALSE)*0.6)),"")</f>
      </c>
      <c r="G608" s="2">
        <f>IFERROR(IF(ISBLANK($A608),"",IF($A608="Ūdeņraža jonu koncentrācija",VLOOKUP(Dati!$A608,Normas!$A:$D,3,FALSE),VLOOKUP(Dati!$A608,Normas!$A:$D,3,FALSE)*0.6)),"")</f>
      </c>
      <c r="H608" s="2">
        <f>IFERROR(IF(ISBLANK($A608),"",IF($A608="Ūdeņraža jonu koncentrācija",VLOOKUP(Dati!$A608,Normas!$A:$D,2,FALSE),VLOOKUP(Dati!$A608,Normas!$A:$D,2,FALSE)*0.3)),"")</f>
      </c>
      <c r="I608" s="2">
        <f>IFERROR(IF(ISBLANK($A608),"",IF($A608="Ūdeņraža jonu koncentrācija",VLOOKUP(Dati!$A608,Normas!$A:$D,3,FALSE),VLOOKUP(Dati!$A608,Normas!$A:$D,3,FALSE)*0.3)),"")</f>
      </c>
    </row>
    <row r="609" spans="2:9" x14ac:dyDescent="0.2">
      <c r="B609">
        <f>IF(ISBLANK(A609),"",VLOOKUP(A609,Normas!A:D,4,FALSE))</f>
      </c>
      <c r="E609" s="2">
        <f>IF(ISBLANK(D609),"",INT(YEARFRAC(D609,'Vispārīga informācija'!$B$2)))</f>
      </c>
      <c r="F609" s="2">
        <f>IFERROR(IF(ISBLANK($A609),"",IF($A609="Ūdeņraža jonu koncentrācija",VLOOKUP(Dati!$A609,Normas!$A:$D,2,FALSE),VLOOKUP(Dati!$A609,Normas!$A:$D,2,FALSE)*0.6)),"")</f>
      </c>
      <c r="G609" s="2">
        <f>IFERROR(IF(ISBLANK($A609),"",IF($A609="Ūdeņraža jonu koncentrācija",VLOOKUP(Dati!$A609,Normas!$A:$D,3,FALSE),VLOOKUP(Dati!$A609,Normas!$A:$D,3,FALSE)*0.6)),"")</f>
      </c>
      <c r="H609" s="2">
        <f>IFERROR(IF(ISBLANK($A609),"",IF($A609="Ūdeņraža jonu koncentrācija",VLOOKUP(Dati!$A609,Normas!$A:$D,2,FALSE),VLOOKUP(Dati!$A609,Normas!$A:$D,2,FALSE)*0.3)),"")</f>
      </c>
      <c r="I609" s="2">
        <f>IFERROR(IF(ISBLANK($A609),"",IF($A609="Ūdeņraža jonu koncentrācija",VLOOKUP(Dati!$A609,Normas!$A:$D,3,FALSE),VLOOKUP(Dati!$A609,Normas!$A:$D,3,FALSE)*0.3)),"")</f>
      </c>
    </row>
    <row r="610" spans="2:9" x14ac:dyDescent="0.2">
      <c r="B610">
        <f>IF(ISBLANK(A610),"",VLOOKUP(A610,Normas!A:D,4,FALSE))</f>
      </c>
      <c r="E610" s="2">
        <f>IF(ISBLANK(D610),"",INT(YEARFRAC(D610,'Vispārīga informācija'!$B$2)))</f>
      </c>
      <c r="F610" s="2">
        <f>IFERROR(IF(ISBLANK($A610),"",IF($A610="Ūdeņraža jonu koncentrācija",VLOOKUP(Dati!$A610,Normas!$A:$D,2,FALSE),VLOOKUP(Dati!$A610,Normas!$A:$D,2,FALSE)*0.6)),"")</f>
      </c>
      <c r="G610" s="2">
        <f>IFERROR(IF(ISBLANK($A610),"",IF($A610="Ūdeņraža jonu koncentrācija",VLOOKUP(Dati!$A610,Normas!$A:$D,3,FALSE),VLOOKUP(Dati!$A610,Normas!$A:$D,3,FALSE)*0.6)),"")</f>
      </c>
      <c r="H610" s="2">
        <f>IFERROR(IF(ISBLANK($A610),"",IF($A610="Ūdeņraža jonu koncentrācija",VLOOKUP(Dati!$A610,Normas!$A:$D,2,FALSE),VLOOKUP(Dati!$A610,Normas!$A:$D,2,FALSE)*0.3)),"")</f>
      </c>
      <c r="I610" s="2">
        <f>IFERROR(IF(ISBLANK($A610),"",IF($A610="Ūdeņraža jonu koncentrācija",VLOOKUP(Dati!$A610,Normas!$A:$D,3,FALSE),VLOOKUP(Dati!$A610,Normas!$A:$D,3,FALSE)*0.3)),"")</f>
      </c>
    </row>
    <row r="611" spans="2:9" x14ac:dyDescent="0.2">
      <c r="B611">
        <f>IF(ISBLANK(A611),"",VLOOKUP(A611,Normas!A:D,4,FALSE))</f>
      </c>
      <c r="E611" s="2">
        <f>IF(ISBLANK(D611),"",INT(YEARFRAC(D611,'Vispārīga informācija'!$B$2)))</f>
      </c>
      <c r="F611" s="2">
        <f>IFERROR(IF(ISBLANK($A611),"",IF($A611="Ūdeņraža jonu koncentrācija",VLOOKUP(Dati!$A611,Normas!$A:$D,2,FALSE),VLOOKUP(Dati!$A611,Normas!$A:$D,2,FALSE)*0.6)),"")</f>
      </c>
      <c r="G611" s="2">
        <f>IFERROR(IF(ISBLANK($A611),"",IF($A611="Ūdeņraža jonu koncentrācija",VLOOKUP(Dati!$A611,Normas!$A:$D,3,FALSE),VLOOKUP(Dati!$A611,Normas!$A:$D,3,FALSE)*0.6)),"")</f>
      </c>
      <c r="H611" s="2">
        <f>IFERROR(IF(ISBLANK($A611),"",IF($A611="Ūdeņraža jonu koncentrācija",VLOOKUP(Dati!$A611,Normas!$A:$D,2,FALSE),VLOOKUP(Dati!$A611,Normas!$A:$D,2,FALSE)*0.3)),"")</f>
      </c>
      <c r="I611" s="2">
        <f>IFERROR(IF(ISBLANK($A611),"",IF($A611="Ūdeņraža jonu koncentrācija",VLOOKUP(Dati!$A611,Normas!$A:$D,3,FALSE),VLOOKUP(Dati!$A611,Normas!$A:$D,3,FALSE)*0.3)),"")</f>
      </c>
    </row>
    <row r="612" spans="2:9" x14ac:dyDescent="0.2">
      <c r="B612">
        <f>IF(ISBLANK(A612),"",VLOOKUP(A612,Normas!A:D,4,FALSE))</f>
      </c>
      <c r="E612" s="2">
        <f>IF(ISBLANK(D612),"",INT(YEARFRAC(D612,'Vispārīga informācija'!$B$2)))</f>
      </c>
      <c r="F612" s="2">
        <f>IFERROR(IF(ISBLANK($A612),"",IF($A612="Ūdeņraža jonu koncentrācija",VLOOKUP(Dati!$A612,Normas!$A:$D,2,FALSE),VLOOKUP(Dati!$A612,Normas!$A:$D,2,FALSE)*0.6)),"")</f>
      </c>
      <c r="G612" s="2">
        <f>IFERROR(IF(ISBLANK($A612),"",IF($A612="Ūdeņraža jonu koncentrācija",VLOOKUP(Dati!$A612,Normas!$A:$D,3,FALSE),VLOOKUP(Dati!$A612,Normas!$A:$D,3,FALSE)*0.6)),"")</f>
      </c>
      <c r="H612" s="2">
        <f>IFERROR(IF(ISBLANK($A612),"",IF($A612="Ūdeņraža jonu koncentrācija",VLOOKUP(Dati!$A612,Normas!$A:$D,2,FALSE),VLOOKUP(Dati!$A612,Normas!$A:$D,2,FALSE)*0.3)),"")</f>
      </c>
      <c r="I612" s="2">
        <f>IFERROR(IF(ISBLANK($A612),"",IF($A612="Ūdeņraža jonu koncentrācija",VLOOKUP(Dati!$A612,Normas!$A:$D,3,FALSE),VLOOKUP(Dati!$A612,Normas!$A:$D,3,FALSE)*0.3)),"")</f>
      </c>
    </row>
    <row r="613" spans="2:9" x14ac:dyDescent="0.2">
      <c r="B613">
        <f>IF(ISBLANK(A613),"",VLOOKUP(A613,Normas!A:D,4,FALSE))</f>
      </c>
      <c r="E613" s="2">
        <f>IF(ISBLANK(D613),"",INT(YEARFRAC(D613,'Vispārīga informācija'!$B$2)))</f>
      </c>
      <c r="F613" s="2">
        <f>IFERROR(IF(ISBLANK($A613),"",IF($A613="Ūdeņraža jonu koncentrācija",VLOOKUP(Dati!$A613,Normas!$A:$D,2,FALSE),VLOOKUP(Dati!$A613,Normas!$A:$D,2,FALSE)*0.6)),"")</f>
      </c>
      <c r="G613" s="2">
        <f>IFERROR(IF(ISBLANK($A613),"",IF($A613="Ūdeņraža jonu koncentrācija",VLOOKUP(Dati!$A613,Normas!$A:$D,3,FALSE),VLOOKUP(Dati!$A613,Normas!$A:$D,3,FALSE)*0.6)),"")</f>
      </c>
      <c r="H613" s="2">
        <f>IFERROR(IF(ISBLANK($A613),"",IF($A613="Ūdeņraža jonu koncentrācija",VLOOKUP(Dati!$A613,Normas!$A:$D,2,FALSE),VLOOKUP(Dati!$A613,Normas!$A:$D,2,FALSE)*0.3)),"")</f>
      </c>
      <c r="I613" s="2">
        <f>IFERROR(IF(ISBLANK($A613),"",IF($A613="Ūdeņraža jonu koncentrācija",VLOOKUP(Dati!$A613,Normas!$A:$D,3,FALSE),VLOOKUP(Dati!$A613,Normas!$A:$D,3,FALSE)*0.3)),"")</f>
      </c>
    </row>
    <row r="614" spans="2:9" x14ac:dyDescent="0.2">
      <c r="B614">
        <f>IF(ISBLANK(A614),"",VLOOKUP(A614,Normas!A:D,4,FALSE))</f>
      </c>
      <c r="E614" s="2">
        <f>IF(ISBLANK(D614),"",INT(YEARFRAC(D614,'Vispārīga informācija'!$B$2)))</f>
      </c>
      <c r="F614" s="2">
        <f>IFERROR(IF(ISBLANK($A614),"",IF($A614="Ūdeņraža jonu koncentrācija",VLOOKUP(Dati!$A614,Normas!$A:$D,2,FALSE),VLOOKUP(Dati!$A614,Normas!$A:$D,2,FALSE)*0.6)),"")</f>
      </c>
      <c r="G614" s="2">
        <f>IFERROR(IF(ISBLANK($A614),"",IF($A614="Ūdeņraža jonu koncentrācija",VLOOKUP(Dati!$A614,Normas!$A:$D,3,FALSE),VLOOKUP(Dati!$A614,Normas!$A:$D,3,FALSE)*0.6)),"")</f>
      </c>
      <c r="H614" s="2">
        <f>IFERROR(IF(ISBLANK($A614),"",IF($A614="Ūdeņraža jonu koncentrācija",VLOOKUP(Dati!$A614,Normas!$A:$D,2,FALSE),VLOOKUP(Dati!$A614,Normas!$A:$D,2,FALSE)*0.3)),"")</f>
      </c>
      <c r="I614" s="2">
        <f>IFERROR(IF(ISBLANK($A614),"",IF($A614="Ūdeņraža jonu koncentrācija",VLOOKUP(Dati!$A614,Normas!$A:$D,3,FALSE),VLOOKUP(Dati!$A614,Normas!$A:$D,3,FALSE)*0.3)),"")</f>
      </c>
    </row>
    <row r="615" spans="2:9" x14ac:dyDescent="0.2">
      <c r="B615">
        <f>IF(ISBLANK(A615),"",VLOOKUP(A615,Normas!A:D,4,FALSE))</f>
      </c>
      <c r="E615" s="2">
        <f>IF(ISBLANK(D615),"",INT(YEARFRAC(D615,'Vispārīga informācija'!$B$2)))</f>
      </c>
      <c r="F615" s="2">
        <f>IFERROR(IF(ISBLANK($A615),"",IF($A615="Ūdeņraža jonu koncentrācija",VLOOKUP(Dati!$A615,Normas!$A:$D,2,FALSE),VLOOKUP(Dati!$A615,Normas!$A:$D,2,FALSE)*0.6)),"")</f>
      </c>
      <c r="G615" s="2">
        <f>IFERROR(IF(ISBLANK($A615),"",IF($A615="Ūdeņraža jonu koncentrācija",VLOOKUP(Dati!$A615,Normas!$A:$D,3,FALSE),VLOOKUP(Dati!$A615,Normas!$A:$D,3,FALSE)*0.6)),"")</f>
      </c>
      <c r="H615" s="2">
        <f>IFERROR(IF(ISBLANK($A615),"",IF($A615="Ūdeņraža jonu koncentrācija",VLOOKUP(Dati!$A615,Normas!$A:$D,2,FALSE),VLOOKUP(Dati!$A615,Normas!$A:$D,2,FALSE)*0.3)),"")</f>
      </c>
      <c r="I615" s="2">
        <f>IFERROR(IF(ISBLANK($A615),"",IF($A615="Ūdeņraža jonu koncentrācija",VLOOKUP(Dati!$A615,Normas!$A:$D,3,FALSE),VLOOKUP(Dati!$A615,Normas!$A:$D,3,FALSE)*0.3)),"")</f>
      </c>
    </row>
    <row r="616" spans="2:9" x14ac:dyDescent="0.2">
      <c r="B616">
        <f>IF(ISBLANK(A616),"",VLOOKUP(A616,Normas!A:D,4,FALSE))</f>
      </c>
      <c r="E616" s="2">
        <f>IF(ISBLANK(D616),"",INT(YEARFRAC(D616,'Vispārīga informācija'!$B$2)))</f>
      </c>
      <c r="F616" s="2">
        <f>IFERROR(IF(ISBLANK($A616),"",IF($A616="Ūdeņraža jonu koncentrācija",VLOOKUP(Dati!$A616,Normas!$A:$D,2,FALSE),VLOOKUP(Dati!$A616,Normas!$A:$D,2,FALSE)*0.6)),"")</f>
      </c>
      <c r="G616" s="2">
        <f>IFERROR(IF(ISBLANK($A616),"",IF($A616="Ūdeņraža jonu koncentrācija",VLOOKUP(Dati!$A616,Normas!$A:$D,3,FALSE),VLOOKUP(Dati!$A616,Normas!$A:$D,3,FALSE)*0.6)),"")</f>
      </c>
      <c r="H616" s="2">
        <f>IFERROR(IF(ISBLANK($A616),"",IF($A616="Ūdeņraža jonu koncentrācija",VLOOKUP(Dati!$A616,Normas!$A:$D,2,FALSE),VLOOKUP(Dati!$A616,Normas!$A:$D,2,FALSE)*0.3)),"")</f>
      </c>
      <c r="I616" s="2">
        <f>IFERROR(IF(ISBLANK($A616),"",IF($A616="Ūdeņraža jonu koncentrācija",VLOOKUP(Dati!$A616,Normas!$A:$D,3,FALSE),VLOOKUP(Dati!$A616,Normas!$A:$D,3,FALSE)*0.3)),"")</f>
      </c>
    </row>
    <row r="617" spans="2:9" x14ac:dyDescent="0.2">
      <c r="B617">
        <f>IF(ISBLANK(A617),"",VLOOKUP(A617,Normas!A:D,4,FALSE))</f>
      </c>
      <c r="E617" s="2">
        <f>IF(ISBLANK(D617),"",INT(YEARFRAC(D617,'Vispārīga informācija'!$B$2)))</f>
      </c>
      <c r="F617" s="2">
        <f>IFERROR(IF(ISBLANK($A617),"",IF($A617="Ūdeņraža jonu koncentrācija",VLOOKUP(Dati!$A617,Normas!$A:$D,2,FALSE),VLOOKUP(Dati!$A617,Normas!$A:$D,2,FALSE)*0.6)),"")</f>
      </c>
      <c r="G617" s="2">
        <f>IFERROR(IF(ISBLANK($A617),"",IF($A617="Ūdeņraža jonu koncentrācija",VLOOKUP(Dati!$A617,Normas!$A:$D,3,FALSE),VLOOKUP(Dati!$A617,Normas!$A:$D,3,FALSE)*0.6)),"")</f>
      </c>
      <c r="H617" s="2">
        <f>IFERROR(IF(ISBLANK($A617),"",IF($A617="Ūdeņraža jonu koncentrācija",VLOOKUP(Dati!$A617,Normas!$A:$D,2,FALSE),VLOOKUP(Dati!$A617,Normas!$A:$D,2,FALSE)*0.3)),"")</f>
      </c>
      <c r="I617" s="2">
        <f>IFERROR(IF(ISBLANK($A617),"",IF($A617="Ūdeņraža jonu koncentrācija",VLOOKUP(Dati!$A617,Normas!$A:$D,3,FALSE),VLOOKUP(Dati!$A617,Normas!$A:$D,3,FALSE)*0.3)),"")</f>
      </c>
    </row>
    <row r="618" spans="2:9" x14ac:dyDescent="0.2">
      <c r="B618">
        <f>IF(ISBLANK(A618),"",VLOOKUP(A618,Normas!A:D,4,FALSE))</f>
      </c>
      <c r="E618" s="2">
        <f>IF(ISBLANK(D618),"",INT(YEARFRAC(D618,'Vispārīga informācija'!$B$2)))</f>
      </c>
      <c r="F618" s="2">
        <f>IFERROR(IF(ISBLANK($A618),"",IF($A618="Ūdeņraža jonu koncentrācija",VLOOKUP(Dati!$A618,Normas!$A:$D,2,FALSE),VLOOKUP(Dati!$A618,Normas!$A:$D,2,FALSE)*0.6)),"")</f>
      </c>
      <c r="G618" s="2">
        <f>IFERROR(IF(ISBLANK($A618),"",IF($A618="Ūdeņraža jonu koncentrācija",VLOOKUP(Dati!$A618,Normas!$A:$D,3,FALSE),VLOOKUP(Dati!$A618,Normas!$A:$D,3,FALSE)*0.6)),"")</f>
      </c>
      <c r="H618" s="2">
        <f>IFERROR(IF(ISBLANK($A618),"",IF($A618="Ūdeņraža jonu koncentrācija",VLOOKUP(Dati!$A618,Normas!$A:$D,2,FALSE),VLOOKUP(Dati!$A618,Normas!$A:$D,2,FALSE)*0.3)),"")</f>
      </c>
      <c r="I618" s="2">
        <f>IFERROR(IF(ISBLANK($A618),"",IF($A618="Ūdeņraža jonu koncentrācija",VLOOKUP(Dati!$A618,Normas!$A:$D,3,FALSE),VLOOKUP(Dati!$A618,Normas!$A:$D,3,FALSE)*0.3)),"")</f>
      </c>
    </row>
    <row r="619" spans="2:9" x14ac:dyDescent="0.2">
      <c r="B619">
        <f>IF(ISBLANK(A619),"",VLOOKUP(A619,Normas!A:D,4,FALSE))</f>
      </c>
      <c r="E619" s="2">
        <f>IF(ISBLANK(D619),"",INT(YEARFRAC(D619,'Vispārīga informācija'!$B$2)))</f>
      </c>
      <c r="F619" s="2">
        <f>IFERROR(IF(ISBLANK($A619),"",IF($A619="Ūdeņraža jonu koncentrācija",VLOOKUP(Dati!$A619,Normas!$A:$D,2,FALSE),VLOOKUP(Dati!$A619,Normas!$A:$D,2,FALSE)*0.6)),"")</f>
      </c>
      <c r="G619" s="2">
        <f>IFERROR(IF(ISBLANK($A619),"",IF($A619="Ūdeņraža jonu koncentrācija",VLOOKUP(Dati!$A619,Normas!$A:$D,3,FALSE),VLOOKUP(Dati!$A619,Normas!$A:$D,3,FALSE)*0.6)),"")</f>
      </c>
      <c r="H619" s="2">
        <f>IFERROR(IF(ISBLANK($A619),"",IF($A619="Ūdeņraža jonu koncentrācija",VLOOKUP(Dati!$A619,Normas!$A:$D,2,FALSE),VLOOKUP(Dati!$A619,Normas!$A:$D,2,FALSE)*0.3)),"")</f>
      </c>
      <c r="I619" s="2">
        <f>IFERROR(IF(ISBLANK($A619),"",IF($A619="Ūdeņraža jonu koncentrācija",VLOOKUP(Dati!$A619,Normas!$A:$D,3,FALSE),VLOOKUP(Dati!$A619,Normas!$A:$D,3,FALSE)*0.3)),"")</f>
      </c>
    </row>
    <row r="620" spans="2:9" x14ac:dyDescent="0.2">
      <c r="B620">
        <f>IF(ISBLANK(A620),"",VLOOKUP(A620,Normas!A:D,4,FALSE))</f>
      </c>
      <c r="E620" s="2">
        <f>IF(ISBLANK(D620),"",INT(YEARFRAC(D620,'Vispārīga informācija'!$B$2)))</f>
      </c>
      <c r="F620" s="2">
        <f>IFERROR(IF(ISBLANK($A620),"",IF($A620="Ūdeņraža jonu koncentrācija",VLOOKUP(Dati!$A620,Normas!$A:$D,2,FALSE),VLOOKUP(Dati!$A620,Normas!$A:$D,2,FALSE)*0.6)),"")</f>
      </c>
      <c r="G620" s="2">
        <f>IFERROR(IF(ISBLANK($A620),"",IF($A620="Ūdeņraža jonu koncentrācija",VLOOKUP(Dati!$A620,Normas!$A:$D,3,FALSE),VLOOKUP(Dati!$A620,Normas!$A:$D,3,FALSE)*0.6)),"")</f>
      </c>
      <c r="H620" s="2">
        <f>IFERROR(IF(ISBLANK($A620),"",IF($A620="Ūdeņraža jonu koncentrācija",VLOOKUP(Dati!$A620,Normas!$A:$D,2,FALSE),VLOOKUP(Dati!$A620,Normas!$A:$D,2,FALSE)*0.3)),"")</f>
      </c>
      <c r="I620" s="2">
        <f>IFERROR(IF(ISBLANK($A620),"",IF($A620="Ūdeņraža jonu koncentrācija",VLOOKUP(Dati!$A620,Normas!$A:$D,3,FALSE),VLOOKUP(Dati!$A620,Normas!$A:$D,3,FALSE)*0.3)),"")</f>
      </c>
    </row>
    <row r="621" spans="2:9" x14ac:dyDescent="0.2">
      <c r="B621">
        <f>IF(ISBLANK(A621),"",VLOOKUP(A621,Normas!A:D,4,FALSE))</f>
      </c>
      <c r="E621" s="2">
        <f>IF(ISBLANK(D621),"",INT(YEARFRAC(D621,'Vispārīga informācija'!$B$2)))</f>
      </c>
      <c r="F621" s="2">
        <f>IFERROR(IF(ISBLANK($A621),"",IF($A621="Ūdeņraža jonu koncentrācija",VLOOKUP(Dati!$A621,Normas!$A:$D,2,FALSE),VLOOKUP(Dati!$A621,Normas!$A:$D,2,FALSE)*0.6)),"")</f>
      </c>
      <c r="G621" s="2">
        <f>IFERROR(IF(ISBLANK($A621),"",IF($A621="Ūdeņraža jonu koncentrācija",VLOOKUP(Dati!$A621,Normas!$A:$D,3,FALSE),VLOOKUP(Dati!$A621,Normas!$A:$D,3,FALSE)*0.6)),"")</f>
      </c>
      <c r="H621" s="2">
        <f>IFERROR(IF(ISBLANK($A621),"",IF($A621="Ūdeņraža jonu koncentrācija",VLOOKUP(Dati!$A621,Normas!$A:$D,2,FALSE),VLOOKUP(Dati!$A621,Normas!$A:$D,2,FALSE)*0.3)),"")</f>
      </c>
      <c r="I621" s="2">
        <f>IFERROR(IF(ISBLANK($A621),"",IF($A621="Ūdeņraža jonu koncentrācija",VLOOKUP(Dati!$A621,Normas!$A:$D,3,FALSE),VLOOKUP(Dati!$A621,Normas!$A:$D,3,FALSE)*0.3)),"")</f>
      </c>
    </row>
    <row r="622" spans="2:9" x14ac:dyDescent="0.2">
      <c r="B622">
        <f>IF(ISBLANK(A622),"",VLOOKUP(A622,Normas!A:D,4,FALSE))</f>
      </c>
      <c r="E622" s="2">
        <f>IF(ISBLANK(D622),"",INT(YEARFRAC(D622,'Vispārīga informācija'!$B$2)))</f>
      </c>
      <c r="F622" s="2">
        <f>IFERROR(IF(ISBLANK($A622),"",IF($A622="Ūdeņraža jonu koncentrācija",VLOOKUP(Dati!$A622,Normas!$A:$D,2,FALSE),VLOOKUP(Dati!$A622,Normas!$A:$D,2,FALSE)*0.6)),"")</f>
      </c>
      <c r="G622" s="2">
        <f>IFERROR(IF(ISBLANK($A622),"",IF($A622="Ūdeņraža jonu koncentrācija",VLOOKUP(Dati!$A622,Normas!$A:$D,3,FALSE),VLOOKUP(Dati!$A622,Normas!$A:$D,3,FALSE)*0.6)),"")</f>
      </c>
      <c r="H622" s="2">
        <f>IFERROR(IF(ISBLANK($A622),"",IF($A622="Ūdeņraža jonu koncentrācija",VLOOKUP(Dati!$A622,Normas!$A:$D,2,FALSE),VLOOKUP(Dati!$A622,Normas!$A:$D,2,FALSE)*0.3)),"")</f>
      </c>
      <c r="I622" s="2">
        <f>IFERROR(IF(ISBLANK($A622),"",IF($A622="Ūdeņraža jonu koncentrācija",VLOOKUP(Dati!$A622,Normas!$A:$D,3,FALSE),VLOOKUP(Dati!$A622,Normas!$A:$D,3,FALSE)*0.3)),"")</f>
      </c>
    </row>
    <row r="623" spans="2:9" x14ac:dyDescent="0.2">
      <c r="B623">
        <f>IF(ISBLANK(A623),"",VLOOKUP(A623,Normas!A:D,4,FALSE))</f>
      </c>
      <c r="E623" s="2">
        <f>IF(ISBLANK(D623),"",INT(YEARFRAC(D623,'Vispārīga informācija'!$B$2)))</f>
      </c>
      <c r="F623" s="2">
        <f>IFERROR(IF(ISBLANK($A623),"",IF($A623="Ūdeņraža jonu koncentrācija",VLOOKUP(Dati!$A623,Normas!$A:$D,2,FALSE),VLOOKUP(Dati!$A623,Normas!$A:$D,2,FALSE)*0.6)),"")</f>
      </c>
      <c r="G623" s="2">
        <f>IFERROR(IF(ISBLANK($A623),"",IF($A623="Ūdeņraža jonu koncentrācija",VLOOKUP(Dati!$A623,Normas!$A:$D,3,FALSE),VLOOKUP(Dati!$A623,Normas!$A:$D,3,FALSE)*0.6)),"")</f>
      </c>
      <c r="H623" s="2">
        <f>IFERROR(IF(ISBLANK($A623),"",IF($A623="Ūdeņraža jonu koncentrācija",VLOOKUP(Dati!$A623,Normas!$A:$D,2,FALSE),VLOOKUP(Dati!$A623,Normas!$A:$D,2,FALSE)*0.3)),"")</f>
      </c>
      <c r="I623" s="2">
        <f>IFERROR(IF(ISBLANK($A623),"",IF($A623="Ūdeņraža jonu koncentrācija",VLOOKUP(Dati!$A623,Normas!$A:$D,3,FALSE),VLOOKUP(Dati!$A623,Normas!$A:$D,3,FALSE)*0.3)),"")</f>
      </c>
    </row>
    <row r="624" spans="2:9" x14ac:dyDescent="0.2">
      <c r="B624">
        <f>IF(ISBLANK(A624),"",VLOOKUP(A624,Normas!A:D,4,FALSE))</f>
      </c>
      <c r="E624" s="2">
        <f>IF(ISBLANK(D624),"",INT(YEARFRAC(D624,'Vispārīga informācija'!$B$2)))</f>
      </c>
      <c r="F624" s="2">
        <f>IFERROR(IF(ISBLANK($A624),"",IF($A624="Ūdeņraža jonu koncentrācija",VLOOKUP(Dati!$A624,Normas!$A:$D,2,FALSE),VLOOKUP(Dati!$A624,Normas!$A:$D,2,FALSE)*0.6)),"")</f>
      </c>
      <c r="G624" s="2">
        <f>IFERROR(IF(ISBLANK($A624),"",IF($A624="Ūdeņraža jonu koncentrācija",VLOOKUP(Dati!$A624,Normas!$A:$D,3,FALSE),VLOOKUP(Dati!$A624,Normas!$A:$D,3,FALSE)*0.6)),"")</f>
      </c>
      <c r="H624" s="2">
        <f>IFERROR(IF(ISBLANK($A624),"",IF($A624="Ūdeņraža jonu koncentrācija",VLOOKUP(Dati!$A624,Normas!$A:$D,2,FALSE),VLOOKUP(Dati!$A624,Normas!$A:$D,2,FALSE)*0.3)),"")</f>
      </c>
      <c r="I624" s="2">
        <f>IFERROR(IF(ISBLANK($A624),"",IF($A624="Ūdeņraža jonu koncentrācija",VLOOKUP(Dati!$A624,Normas!$A:$D,3,FALSE),VLOOKUP(Dati!$A624,Normas!$A:$D,3,FALSE)*0.3)),"")</f>
      </c>
    </row>
    <row r="625" spans="2:9" x14ac:dyDescent="0.2">
      <c r="B625">
        <f>IF(ISBLANK(A625),"",VLOOKUP(A625,Normas!A:D,4,FALSE))</f>
      </c>
      <c r="E625" s="2">
        <f>IF(ISBLANK(D625),"",INT(YEARFRAC(D625,'Vispārīga informācija'!$B$2)))</f>
      </c>
      <c r="F625" s="2">
        <f>IFERROR(IF(ISBLANK($A625),"",IF($A625="Ūdeņraža jonu koncentrācija",VLOOKUP(Dati!$A625,Normas!$A:$D,2,FALSE),VLOOKUP(Dati!$A625,Normas!$A:$D,2,FALSE)*0.6)),"")</f>
      </c>
      <c r="G625" s="2">
        <f>IFERROR(IF(ISBLANK($A625),"",IF($A625="Ūdeņraža jonu koncentrācija",VLOOKUP(Dati!$A625,Normas!$A:$D,3,FALSE),VLOOKUP(Dati!$A625,Normas!$A:$D,3,FALSE)*0.6)),"")</f>
      </c>
      <c r="H625" s="2">
        <f>IFERROR(IF(ISBLANK($A625),"",IF($A625="Ūdeņraža jonu koncentrācija",VLOOKUP(Dati!$A625,Normas!$A:$D,2,FALSE),VLOOKUP(Dati!$A625,Normas!$A:$D,2,FALSE)*0.3)),"")</f>
      </c>
      <c r="I625" s="2">
        <f>IFERROR(IF(ISBLANK($A625),"",IF($A625="Ūdeņraža jonu koncentrācija",VLOOKUP(Dati!$A625,Normas!$A:$D,3,FALSE),VLOOKUP(Dati!$A625,Normas!$A:$D,3,FALSE)*0.3)),"")</f>
      </c>
    </row>
    <row r="626" spans="2:9" x14ac:dyDescent="0.2">
      <c r="B626">
        <f>IF(ISBLANK(A626),"",VLOOKUP(A626,Normas!A:D,4,FALSE))</f>
      </c>
      <c r="E626" s="2">
        <f>IF(ISBLANK(D626),"",INT(YEARFRAC(D626,'Vispārīga informācija'!$B$2)))</f>
      </c>
      <c r="F626" s="2">
        <f>IFERROR(IF(ISBLANK($A626),"",IF($A626="Ūdeņraža jonu koncentrācija",VLOOKUP(Dati!$A626,Normas!$A:$D,2,FALSE),VLOOKUP(Dati!$A626,Normas!$A:$D,2,FALSE)*0.6)),"")</f>
      </c>
      <c r="G626" s="2">
        <f>IFERROR(IF(ISBLANK($A626),"",IF($A626="Ūdeņraža jonu koncentrācija",VLOOKUP(Dati!$A626,Normas!$A:$D,3,FALSE),VLOOKUP(Dati!$A626,Normas!$A:$D,3,FALSE)*0.6)),"")</f>
      </c>
      <c r="H626" s="2">
        <f>IFERROR(IF(ISBLANK($A626),"",IF($A626="Ūdeņraža jonu koncentrācija",VLOOKUP(Dati!$A626,Normas!$A:$D,2,FALSE),VLOOKUP(Dati!$A626,Normas!$A:$D,2,FALSE)*0.3)),"")</f>
      </c>
      <c r="I626" s="2">
        <f>IFERROR(IF(ISBLANK($A626),"",IF($A626="Ūdeņraža jonu koncentrācija",VLOOKUP(Dati!$A626,Normas!$A:$D,3,FALSE),VLOOKUP(Dati!$A626,Normas!$A:$D,3,FALSE)*0.3)),"")</f>
      </c>
    </row>
    <row r="627" spans="2:9" x14ac:dyDescent="0.2">
      <c r="B627">
        <f>IF(ISBLANK(A627),"",VLOOKUP(A627,Normas!A:D,4,FALSE))</f>
      </c>
      <c r="E627" s="2">
        <f>IF(ISBLANK(D627),"",INT(YEARFRAC(D627,'Vispārīga informācija'!$B$2)))</f>
      </c>
      <c r="F627" s="2">
        <f>IFERROR(IF(ISBLANK($A627),"",IF($A627="Ūdeņraža jonu koncentrācija",VLOOKUP(Dati!$A627,Normas!$A:$D,2,FALSE),VLOOKUP(Dati!$A627,Normas!$A:$D,2,FALSE)*0.6)),"")</f>
      </c>
      <c r="G627" s="2">
        <f>IFERROR(IF(ISBLANK($A627),"",IF($A627="Ūdeņraža jonu koncentrācija",VLOOKUP(Dati!$A627,Normas!$A:$D,3,FALSE),VLOOKUP(Dati!$A627,Normas!$A:$D,3,FALSE)*0.6)),"")</f>
      </c>
      <c r="H627" s="2">
        <f>IFERROR(IF(ISBLANK($A627),"",IF($A627="Ūdeņraža jonu koncentrācija",VLOOKUP(Dati!$A627,Normas!$A:$D,2,FALSE),VLOOKUP(Dati!$A627,Normas!$A:$D,2,FALSE)*0.3)),"")</f>
      </c>
      <c r="I627" s="2">
        <f>IFERROR(IF(ISBLANK($A627),"",IF($A627="Ūdeņraža jonu koncentrācija",VLOOKUP(Dati!$A627,Normas!$A:$D,3,FALSE),VLOOKUP(Dati!$A627,Normas!$A:$D,3,FALSE)*0.3)),"")</f>
      </c>
    </row>
    <row r="628" spans="2:9" x14ac:dyDescent="0.2">
      <c r="B628">
        <f>IF(ISBLANK(A628),"",VLOOKUP(A628,Normas!A:D,4,FALSE))</f>
      </c>
      <c r="E628" s="2">
        <f>IF(ISBLANK(D628),"",INT(YEARFRAC(D628,'Vispārīga informācija'!$B$2)))</f>
      </c>
      <c r="F628" s="2">
        <f>IFERROR(IF(ISBLANK($A628),"",IF($A628="Ūdeņraža jonu koncentrācija",VLOOKUP(Dati!$A628,Normas!$A:$D,2,FALSE),VLOOKUP(Dati!$A628,Normas!$A:$D,2,FALSE)*0.6)),"")</f>
      </c>
      <c r="G628" s="2">
        <f>IFERROR(IF(ISBLANK($A628),"",IF($A628="Ūdeņraža jonu koncentrācija",VLOOKUP(Dati!$A628,Normas!$A:$D,3,FALSE),VLOOKUP(Dati!$A628,Normas!$A:$D,3,FALSE)*0.6)),"")</f>
      </c>
      <c r="H628" s="2">
        <f>IFERROR(IF(ISBLANK($A628),"",IF($A628="Ūdeņraža jonu koncentrācija",VLOOKUP(Dati!$A628,Normas!$A:$D,2,FALSE),VLOOKUP(Dati!$A628,Normas!$A:$D,2,FALSE)*0.3)),"")</f>
      </c>
      <c r="I628" s="2">
        <f>IFERROR(IF(ISBLANK($A628),"",IF($A628="Ūdeņraža jonu koncentrācija",VLOOKUP(Dati!$A628,Normas!$A:$D,3,FALSE),VLOOKUP(Dati!$A628,Normas!$A:$D,3,FALSE)*0.3)),"")</f>
      </c>
    </row>
    <row r="629" spans="2:9" x14ac:dyDescent="0.2">
      <c r="B629">
        <f>IF(ISBLANK(A629),"",VLOOKUP(A629,Normas!A:D,4,FALSE))</f>
      </c>
      <c r="E629" s="2">
        <f>IF(ISBLANK(D629),"",INT(YEARFRAC(D629,'Vispārīga informācija'!$B$2)))</f>
      </c>
      <c r="F629" s="2">
        <f>IFERROR(IF(ISBLANK($A629),"",IF($A629="Ūdeņraža jonu koncentrācija",VLOOKUP(Dati!$A629,Normas!$A:$D,2,FALSE),VLOOKUP(Dati!$A629,Normas!$A:$D,2,FALSE)*0.6)),"")</f>
      </c>
      <c r="G629" s="2">
        <f>IFERROR(IF(ISBLANK($A629),"",IF($A629="Ūdeņraža jonu koncentrācija",VLOOKUP(Dati!$A629,Normas!$A:$D,3,FALSE),VLOOKUP(Dati!$A629,Normas!$A:$D,3,FALSE)*0.6)),"")</f>
      </c>
      <c r="H629" s="2">
        <f>IFERROR(IF(ISBLANK($A629),"",IF($A629="Ūdeņraža jonu koncentrācija",VLOOKUP(Dati!$A629,Normas!$A:$D,2,FALSE),VLOOKUP(Dati!$A629,Normas!$A:$D,2,FALSE)*0.3)),"")</f>
      </c>
      <c r="I629" s="2">
        <f>IFERROR(IF(ISBLANK($A629),"",IF($A629="Ūdeņraža jonu koncentrācija",VLOOKUP(Dati!$A629,Normas!$A:$D,3,FALSE),VLOOKUP(Dati!$A629,Normas!$A:$D,3,FALSE)*0.3)),"")</f>
      </c>
    </row>
    <row r="630" spans="2:9" x14ac:dyDescent="0.2">
      <c r="B630">
        <f>IF(ISBLANK(A630),"",VLOOKUP(A630,Normas!A:D,4,FALSE))</f>
      </c>
      <c r="E630" s="2">
        <f>IF(ISBLANK(D630),"",INT(YEARFRAC(D630,'Vispārīga informācija'!$B$2)))</f>
      </c>
      <c r="F630" s="2">
        <f>IFERROR(IF(ISBLANK($A630),"",IF($A630="Ūdeņraža jonu koncentrācija",VLOOKUP(Dati!$A630,Normas!$A:$D,2,FALSE),VLOOKUP(Dati!$A630,Normas!$A:$D,2,FALSE)*0.6)),"")</f>
      </c>
      <c r="G630" s="2">
        <f>IFERROR(IF(ISBLANK($A630),"",IF($A630="Ūdeņraža jonu koncentrācija",VLOOKUP(Dati!$A630,Normas!$A:$D,3,FALSE),VLOOKUP(Dati!$A630,Normas!$A:$D,3,FALSE)*0.6)),"")</f>
      </c>
      <c r="H630" s="2">
        <f>IFERROR(IF(ISBLANK($A630),"",IF($A630="Ūdeņraža jonu koncentrācija",VLOOKUP(Dati!$A630,Normas!$A:$D,2,FALSE),VLOOKUP(Dati!$A630,Normas!$A:$D,2,FALSE)*0.3)),"")</f>
      </c>
      <c r="I630" s="2">
        <f>IFERROR(IF(ISBLANK($A630),"",IF($A630="Ūdeņraža jonu koncentrācija",VLOOKUP(Dati!$A630,Normas!$A:$D,3,FALSE),VLOOKUP(Dati!$A630,Normas!$A:$D,3,FALSE)*0.3)),"")</f>
      </c>
    </row>
    <row r="631" spans="2:9" x14ac:dyDescent="0.2">
      <c r="B631">
        <f>IF(ISBLANK(A631),"",VLOOKUP(A631,Normas!A:D,4,FALSE))</f>
      </c>
      <c r="E631" s="2">
        <f>IF(ISBLANK(D631),"",INT(YEARFRAC(D631,'Vispārīga informācija'!$B$2)))</f>
      </c>
      <c r="F631" s="2">
        <f>IFERROR(IF(ISBLANK($A631),"",IF($A631="Ūdeņraža jonu koncentrācija",VLOOKUP(Dati!$A631,Normas!$A:$D,2,FALSE),VLOOKUP(Dati!$A631,Normas!$A:$D,2,FALSE)*0.6)),"")</f>
      </c>
      <c r="G631" s="2">
        <f>IFERROR(IF(ISBLANK($A631),"",IF($A631="Ūdeņraža jonu koncentrācija",VLOOKUP(Dati!$A631,Normas!$A:$D,3,FALSE),VLOOKUP(Dati!$A631,Normas!$A:$D,3,FALSE)*0.6)),"")</f>
      </c>
      <c r="H631" s="2">
        <f>IFERROR(IF(ISBLANK($A631),"",IF($A631="Ūdeņraža jonu koncentrācija",VLOOKUP(Dati!$A631,Normas!$A:$D,2,FALSE),VLOOKUP(Dati!$A631,Normas!$A:$D,2,FALSE)*0.3)),"")</f>
      </c>
      <c r="I631" s="2">
        <f>IFERROR(IF(ISBLANK($A631),"",IF($A631="Ūdeņraža jonu koncentrācija",VLOOKUP(Dati!$A631,Normas!$A:$D,3,FALSE),VLOOKUP(Dati!$A631,Normas!$A:$D,3,FALSE)*0.3)),"")</f>
      </c>
    </row>
    <row r="632" spans="2:9" x14ac:dyDescent="0.2">
      <c r="B632">
        <f>IF(ISBLANK(A632),"",VLOOKUP(A632,Normas!A:D,4,FALSE))</f>
      </c>
      <c r="E632" s="2">
        <f>IF(ISBLANK(D632),"",INT(YEARFRAC(D632,'Vispārīga informācija'!$B$2)))</f>
      </c>
      <c r="F632" s="2">
        <f>IFERROR(IF(ISBLANK($A632),"",IF($A632="Ūdeņraža jonu koncentrācija",VLOOKUP(Dati!$A632,Normas!$A:$D,2,FALSE),VLOOKUP(Dati!$A632,Normas!$A:$D,2,FALSE)*0.6)),"")</f>
      </c>
      <c r="G632" s="2">
        <f>IFERROR(IF(ISBLANK($A632),"",IF($A632="Ūdeņraža jonu koncentrācija",VLOOKUP(Dati!$A632,Normas!$A:$D,3,FALSE),VLOOKUP(Dati!$A632,Normas!$A:$D,3,FALSE)*0.6)),"")</f>
      </c>
      <c r="H632" s="2">
        <f>IFERROR(IF(ISBLANK($A632),"",IF($A632="Ūdeņraža jonu koncentrācija",VLOOKUP(Dati!$A632,Normas!$A:$D,2,FALSE),VLOOKUP(Dati!$A632,Normas!$A:$D,2,FALSE)*0.3)),"")</f>
      </c>
      <c r="I632" s="2">
        <f>IFERROR(IF(ISBLANK($A632),"",IF($A632="Ūdeņraža jonu koncentrācija",VLOOKUP(Dati!$A632,Normas!$A:$D,3,FALSE),VLOOKUP(Dati!$A632,Normas!$A:$D,3,FALSE)*0.3)),"")</f>
      </c>
    </row>
    <row r="633" spans="2:9" x14ac:dyDescent="0.2">
      <c r="B633">
        <f>IF(ISBLANK(A633),"",VLOOKUP(A633,Normas!A:D,4,FALSE))</f>
      </c>
      <c r="E633" s="2">
        <f>IF(ISBLANK(D633),"",INT(YEARFRAC(D633,'Vispārīga informācija'!$B$2)))</f>
      </c>
      <c r="F633" s="2">
        <f>IFERROR(IF(ISBLANK($A633),"",IF($A633="Ūdeņraža jonu koncentrācija",VLOOKUP(Dati!$A633,Normas!$A:$D,2,FALSE),VLOOKUP(Dati!$A633,Normas!$A:$D,2,FALSE)*0.6)),"")</f>
      </c>
      <c r="G633" s="2">
        <f>IFERROR(IF(ISBLANK($A633),"",IF($A633="Ūdeņraža jonu koncentrācija",VLOOKUP(Dati!$A633,Normas!$A:$D,3,FALSE),VLOOKUP(Dati!$A633,Normas!$A:$D,3,FALSE)*0.6)),"")</f>
      </c>
      <c r="H633" s="2">
        <f>IFERROR(IF(ISBLANK($A633),"",IF($A633="Ūdeņraža jonu koncentrācija",VLOOKUP(Dati!$A633,Normas!$A:$D,2,FALSE),VLOOKUP(Dati!$A633,Normas!$A:$D,2,FALSE)*0.3)),"")</f>
      </c>
      <c r="I633" s="2">
        <f>IFERROR(IF(ISBLANK($A633),"",IF($A633="Ūdeņraža jonu koncentrācija",VLOOKUP(Dati!$A633,Normas!$A:$D,3,FALSE),VLOOKUP(Dati!$A633,Normas!$A:$D,3,FALSE)*0.3)),"")</f>
      </c>
    </row>
    <row r="634" spans="2:9" x14ac:dyDescent="0.2">
      <c r="B634">
        <f>IF(ISBLANK(A634),"",VLOOKUP(A634,Normas!A:D,4,FALSE))</f>
      </c>
      <c r="E634" s="2">
        <f>IF(ISBLANK(D634),"",INT(YEARFRAC(D634,'Vispārīga informācija'!$B$2)))</f>
      </c>
      <c r="F634" s="2">
        <f>IFERROR(IF(ISBLANK($A634),"",IF($A634="Ūdeņraža jonu koncentrācija",VLOOKUP(Dati!$A634,Normas!$A:$D,2,FALSE),VLOOKUP(Dati!$A634,Normas!$A:$D,2,FALSE)*0.6)),"")</f>
      </c>
      <c r="G634" s="2">
        <f>IFERROR(IF(ISBLANK($A634),"",IF($A634="Ūdeņraža jonu koncentrācija",VLOOKUP(Dati!$A634,Normas!$A:$D,3,FALSE),VLOOKUP(Dati!$A634,Normas!$A:$D,3,FALSE)*0.6)),"")</f>
      </c>
      <c r="H634" s="2">
        <f>IFERROR(IF(ISBLANK($A634),"",IF($A634="Ūdeņraža jonu koncentrācija",VLOOKUP(Dati!$A634,Normas!$A:$D,2,FALSE),VLOOKUP(Dati!$A634,Normas!$A:$D,2,FALSE)*0.3)),"")</f>
      </c>
      <c r="I634" s="2">
        <f>IFERROR(IF(ISBLANK($A634),"",IF($A634="Ūdeņraža jonu koncentrācija",VLOOKUP(Dati!$A634,Normas!$A:$D,3,FALSE),VLOOKUP(Dati!$A634,Normas!$A:$D,3,FALSE)*0.3)),"")</f>
      </c>
    </row>
    <row r="635" spans="2:9" x14ac:dyDescent="0.2">
      <c r="B635">
        <f>IF(ISBLANK(A635),"",VLOOKUP(A635,Normas!A:D,4,FALSE))</f>
      </c>
      <c r="E635" s="2">
        <f>IF(ISBLANK(D635),"",INT(YEARFRAC(D635,'Vispārīga informācija'!$B$2)))</f>
      </c>
      <c r="F635" s="2">
        <f>IFERROR(IF(ISBLANK($A635),"",IF($A635="Ūdeņraža jonu koncentrācija",VLOOKUP(Dati!$A635,Normas!$A:$D,2,FALSE),VLOOKUP(Dati!$A635,Normas!$A:$D,2,FALSE)*0.6)),"")</f>
      </c>
      <c r="G635" s="2">
        <f>IFERROR(IF(ISBLANK($A635),"",IF($A635="Ūdeņraža jonu koncentrācija",VLOOKUP(Dati!$A635,Normas!$A:$D,3,FALSE),VLOOKUP(Dati!$A635,Normas!$A:$D,3,FALSE)*0.6)),"")</f>
      </c>
      <c r="H635" s="2">
        <f>IFERROR(IF(ISBLANK($A635),"",IF($A635="Ūdeņraža jonu koncentrācija",VLOOKUP(Dati!$A635,Normas!$A:$D,2,FALSE),VLOOKUP(Dati!$A635,Normas!$A:$D,2,FALSE)*0.3)),"")</f>
      </c>
      <c r="I635" s="2">
        <f>IFERROR(IF(ISBLANK($A635),"",IF($A635="Ūdeņraža jonu koncentrācija",VLOOKUP(Dati!$A635,Normas!$A:$D,3,FALSE),VLOOKUP(Dati!$A635,Normas!$A:$D,3,FALSE)*0.3)),"")</f>
      </c>
    </row>
    <row r="636" spans="2:9" x14ac:dyDescent="0.2">
      <c r="B636">
        <f>IF(ISBLANK(A636),"",VLOOKUP(A636,Normas!A:D,4,FALSE))</f>
      </c>
      <c r="E636" s="2">
        <f>IF(ISBLANK(D636),"",INT(YEARFRAC(D636,'Vispārīga informācija'!$B$2)))</f>
      </c>
      <c r="F636" s="2">
        <f>IFERROR(IF(ISBLANK($A636),"",IF($A636="Ūdeņraža jonu koncentrācija",VLOOKUP(Dati!$A636,Normas!$A:$D,2,FALSE),VLOOKUP(Dati!$A636,Normas!$A:$D,2,FALSE)*0.6)),"")</f>
      </c>
      <c r="G636" s="2">
        <f>IFERROR(IF(ISBLANK($A636),"",IF($A636="Ūdeņraža jonu koncentrācija",VLOOKUP(Dati!$A636,Normas!$A:$D,3,FALSE),VLOOKUP(Dati!$A636,Normas!$A:$D,3,FALSE)*0.6)),"")</f>
      </c>
      <c r="H636" s="2">
        <f>IFERROR(IF(ISBLANK($A636),"",IF($A636="Ūdeņraža jonu koncentrācija",VLOOKUP(Dati!$A636,Normas!$A:$D,2,FALSE),VLOOKUP(Dati!$A636,Normas!$A:$D,2,FALSE)*0.3)),"")</f>
      </c>
      <c r="I636" s="2">
        <f>IFERROR(IF(ISBLANK($A636),"",IF($A636="Ūdeņraža jonu koncentrācija",VLOOKUP(Dati!$A636,Normas!$A:$D,3,FALSE),VLOOKUP(Dati!$A636,Normas!$A:$D,3,FALSE)*0.3)),"")</f>
      </c>
    </row>
    <row r="637" spans="2:9" x14ac:dyDescent="0.2">
      <c r="B637">
        <f>IF(ISBLANK(A637),"",VLOOKUP(A637,Normas!A:D,4,FALSE))</f>
      </c>
      <c r="E637" s="2">
        <f>IF(ISBLANK(D637),"",INT(YEARFRAC(D637,'Vispārīga informācija'!$B$2)))</f>
      </c>
      <c r="F637" s="2">
        <f>IFERROR(IF(ISBLANK($A637),"",IF($A637="Ūdeņraža jonu koncentrācija",VLOOKUP(Dati!$A637,Normas!$A:$D,2,FALSE),VLOOKUP(Dati!$A637,Normas!$A:$D,2,FALSE)*0.6)),"")</f>
      </c>
      <c r="G637" s="2">
        <f>IFERROR(IF(ISBLANK($A637),"",IF($A637="Ūdeņraža jonu koncentrācija",VLOOKUP(Dati!$A637,Normas!$A:$D,3,FALSE),VLOOKUP(Dati!$A637,Normas!$A:$D,3,FALSE)*0.6)),"")</f>
      </c>
      <c r="H637" s="2">
        <f>IFERROR(IF(ISBLANK($A637),"",IF($A637="Ūdeņraža jonu koncentrācija",VLOOKUP(Dati!$A637,Normas!$A:$D,2,FALSE),VLOOKUP(Dati!$A637,Normas!$A:$D,2,FALSE)*0.3)),"")</f>
      </c>
      <c r="I637" s="2">
        <f>IFERROR(IF(ISBLANK($A637),"",IF($A637="Ūdeņraža jonu koncentrācija",VLOOKUP(Dati!$A637,Normas!$A:$D,3,FALSE),VLOOKUP(Dati!$A637,Normas!$A:$D,3,FALSE)*0.3)),"")</f>
      </c>
    </row>
    <row r="638" spans="2:9" x14ac:dyDescent="0.2">
      <c r="B638">
        <f>IF(ISBLANK(A638),"",VLOOKUP(A638,Normas!A:D,4,FALSE))</f>
      </c>
      <c r="E638" s="2">
        <f>IF(ISBLANK(D638),"",INT(YEARFRAC(D638,'Vispārīga informācija'!$B$2)))</f>
      </c>
      <c r="F638" s="2">
        <f>IFERROR(IF(ISBLANK($A638),"",IF($A638="Ūdeņraža jonu koncentrācija",VLOOKUP(Dati!$A638,Normas!$A:$D,2,FALSE),VLOOKUP(Dati!$A638,Normas!$A:$D,2,FALSE)*0.6)),"")</f>
      </c>
      <c r="G638" s="2">
        <f>IFERROR(IF(ISBLANK($A638),"",IF($A638="Ūdeņraža jonu koncentrācija",VLOOKUP(Dati!$A638,Normas!$A:$D,3,FALSE),VLOOKUP(Dati!$A638,Normas!$A:$D,3,FALSE)*0.6)),"")</f>
      </c>
      <c r="H638" s="2">
        <f>IFERROR(IF(ISBLANK($A638),"",IF($A638="Ūdeņraža jonu koncentrācija",VLOOKUP(Dati!$A638,Normas!$A:$D,2,FALSE),VLOOKUP(Dati!$A638,Normas!$A:$D,2,FALSE)*0.3)),"")</f>
      </c>
      <c r="I638" s="2">
        <f>IFERROR(IF(ISBLANK($A638),"",IF($A638="Ūdeņraža jonu koncentrācija",VLOOKUP(Dati!$A638,Normas!$A:$D,3,FALSE),VLOOKUP(Dati!$A638,Normas!$A:$D,3,FALSE)*0.3)),"")</f>
      </c>
    </row>
    <row r="639" spans="2:9" x14ac:dyDescent="0.2">
      <c r="B639">
        <f>IF(ISBLANK(A639),"",VLOOKUP(A639,Normas!A:D,4,FALSE))</f>
      </c>
      <c r="E639" s="2">
        <f>IF(ISBLANK(D639),"",INT(YEARFRAC(D639,'Vispārīga informācija'!$B$2)))</f>
      </c>
      <c r="F639" s="2">
        <f>IFERROR(IF(ISBLANK($A639),"",IF($A639="Ūdeņraža jonu koncentrācija",VLOOKUP(Dati!$A639,Normas!$A:$D,2,FALSE),VLOOKUP(Dati!$A639,Normas!$A:$D,2,FALSE)*0.6)),"")</f>
      </c>
      <c r="G639" s="2">
        <f>IFERROR(IF(ISBLANK($A639),"",IF($A639="Ūdeņraža jonu koncentrācija",VLOOKUP(Dati!$A639,Normas!$A:$D,3,FALSE),VLOOKUP(Dati!$A639,Normas!$A:$D,3,FALSE)*0.6)),"")</f>
      </c>
      <c r="H639" s="2">
        <f>IFERROR(IF(ISBLANK($A639),"",IF($A639="Ūdeņraža jonu koncentrācija",VLOOKUP(Dati!$A639,Normas!$A:$D,2,FALSE),VLOOKUP(Dati!$A639,Normas!$A:$D,2,FALSE)*0.3)),"")</f>
      </c>
      <c r="I639" s="2">
        <f>IFERROR(IF(ISBLANK($A639),"",IF($A639="Ūdeņraža jonu koncentrācija",VLOOKUP(Dati!$A639,Normas!$A:$D,3,FALSE),VLOOKUP(Dati!$A639,Normas!$A:$D,3,FALSE)*0.3)),"")</f>
      </c>
    </row>
    <row r="640" spans="2:9" x14ac:dyDescent="0.2">
      <c r="B640">
        <f>IF(ISBLANK(A640),"",VLOOKUP(A640,Normas!A:D,4,FALSE))</f>
      </c>
      <c r="E640" s="2">
        <f>IF(ISBLANK(D640),"",INT(YEARFRAC(D640,'Vispārīga informācija'!$B$2)))</f>
      </c>
      <c r="F640" s="2">
        <f>IFERROR(IF(ISBLANK($A640),"",IF($A640="Ūdeņraža jonu koncentrācija",VLOOKUP(Dati!$A640,Normas!$A:$D,2,FALSE),VLOOKUP(Dati!$A640,Normas!$A:$D,2,FALSE)*0.6)),"")</f>
      </c>
      <c r="G640" s="2">
        <f>IFERROR(IF(ISBLANK($A640),"",IF($A640="Ūdeņraža jonu koncentrācija",VLOOKUP(Dati!$A640,Normas!$A:$D,3,FALSE),VLOOKUP(Dati!$A640,Normas!$A:$D,3,FALSE)*0.6)),"")</f>
      </c>
      <c r="H640" s="2">
        <f>IFERROR(IF(ISBLANK($A640),"",IF($A640="Ūdeņraža jonu koncentrācija",VLOOKUP(Dati!$A640,Normas!$A:$D,2,FALSE),VLOOKUP(Dati!$A640,Normas!$A:$D,2,FALSE)*0.3)),"")</f>
      </c>
      <c r="I640" s="2">
        <f>IFERROR(IF(ISBLANK($A640),"",IF($A640="Ūdeņraža jonu koncentrācija",VLOOKUP(Dati!$A640,Normas!$A:$D,3,FALSE),VLOOKUP(Dati!$A640,Normas!$A:$D,3,FALSE)*0.3)),"")</f>
      </c>
    </row>
    <row r="641" spans="2:9" x14ac:dyDescent="0.2">
      <c r="B641">
        <f>IF(ISBLANK(A641),"",VLOOKUP(A641,Normas!A:D,4,FALSE))</f>
      </c>
      <c r="E641" s="2">
        <f>IF(ISBLANK(D641),"",INT(YEARFRAC(D641,'Vispārīga informācija'!$B$2)))</f>
      </c>
      <c r="F641" s="2">
        <f>IFERROR(IF(ISBLANK($A641),"",IF($A641="Ūdeņraža jonu koncentrācija",VLOOKUP(Dati!$A641,Normas!$A:$D,2,FALSE),VLOOKUP(Dati!$A641,Normas!$A:$D,2,FALSE)*0.6)),"")</f>
      </c>
      <c r="G641" s="2">
        <f>IFERROR(IF(ISBLANK($A641),"",IF($A641="Ūdeņraža jonu koncentrācija",VLOOKUP(Dati!$A641,Normas!$A:$D,3,FALSE),VLOOKUP(Dati!$A641,Normas!$A:$D,3,FALSE)*0.6)),"")</f>
      </c>
      <c r="H641" s="2">
        <f>IFERROR(IF(ISBLANK($A641),"",IF($A641="Ūdeņraža jonu koncentrācija",VLOOKUP(Dati!$A641,Normas!$A:$D,2,FALSE),VLOOKUP(Dati!$A641,Normas!$A:$D,2,FALSE)*0.3)),"")</f>
      </c>
      <c r="I641" s="2">
        <f>IFERROR(IF(ISBLANK($A641),"",IF($A641="Ūdeņraža jonu koncentrācija",VLOOKUP(Dati!$A641,Normas!$A:$D,3,FALSE),VLOOKUP(Dati!$A641,Normas!$A:$D,3,FALSE)*0.3)),"")</f>
      </c>
    </row>
    <row r="642" spans="2:9" x14ac:dyDescent="0.2">
      <c r="B642">
        <f>IF(ISBLANK(A642),"",VLOOKUP(A642,Normas!A:D,4,FALSE))</f>
      </c>
      <c r="E642" s="2">
        <f>IF(ISBLANK(D642),"",INT(YEARFRAC(D642,'Vispārīga informācija'!$B$2)))</f>
      </c>
      <c r="F642" s="2">
        <f>IFERROR(IF(ISBLANK($A642),"",IF($A642="Ūdeņraža jonu koncentrācija",VLOOKUP(Dati!$A642,Normas!$A:$D,2,FALSE),VLOOKUP(Dati!$A642,Normas!$A:$D,2,FALSE)*0.6)),"")</f>
      </c>
      <c r="G642" s="2">
        <f>IFERROR(IF(ISBLANK($A642),"",IF($A642="Ūdeņraža jonu koncentrācija",VLOOKUP(Dati!$A642,Normas!$A:$D,3,FALSE),VLOOKUP(Dati!$A642,Normas!$A:$D,3,FALSE)*0.6)),"")</f>
      </c>
      <c r="H642" s="2">
        <f>IFERROR(IF(ISBLANK($A642),"",IF($A642="Ūdeņraža jonu koncentrācija",VLOOKUP(Dati!$A642,Normas!$A:$D,2,FALSE),VLOOKUP(Dati!$A642,Normas!$A:$D,2,FALSE)*0.3)),"")</f>
      </c>
      <c r="I642" s="2">
        <f>IFERROR(IF(ISBLANK($A642),"",IF($A642="Ūdeņraža jonu koncentrācija",VLOOKUP(Dati!$A642,Normas!$A:$D,3,FALSE),VLOOKUP(Dati!$A642,Normas!$A:$D,3,FALSE)*0.3)),"")</f>
      </c>
    </row>
    <row r="643" spans="2:9" x14ac:dyDescent="0.2">
      <c r="B643">
        <f>IF(ISBLANK(A643),"",VLOOKUP(A643,Normas!A:D,4,FALSE))</f>
      </c>
      <c r="E643" s="2">
        <f>IF(ISBLANK(D643),"",INT(YEARFRAC(D643,'Vispārīga informācija'!$B$2)))</f>
      </c>
      <c r="F643" s="2">
        <f>IFERROR(IF(ISBLANK($A643),"",IF($A643="Ūdeņraža jonu koncentrācija",VLOOKUP(Dati!$A643,Normas!$A:$D,2,FALSE),VLOOKUP(Dati!$A643,Normas!$A:$D,2,FALSE)*0.6)),"")</f>
      </c>
      <c r="G643" s="2">
        <f>IFERROR(IF(ISBLANK($A643),"",IF($A643="Ūdeņraža jonu koncentrācija",VLOOKUP(Dati!$A643,Normas!$A:$D,3,FALSE),VLOOKUP(Dati!$A643,Normas!$A:$D,3,FALSE)*0.6)),"")</f>
      </c>
      <c r="H643" s="2">
        <f>IFERROR(IF(ISBLANK($A643),"",IF($A643="Ūdeņraža jonu koncentrācija",VLOOKUP(Dati!$A643,Normas!$A:$D,2,FALSE),VLOOKUP(Dati!$A643,Normas!$A:$D,2,FALSE)*0.3)),"")</f>
      </c>
      <c r="I643" s="2">
        <f>IFERROR(IF(ISBLANK($A643),"",IF($A643="Ūdeņraža jonu koncentrācija",VLOOKUP(Dati!$A643,Normas!$A:$D,3,FALSE),VLOOKUP(Dati!$A643,Normas!$A:$D,3,FALSE)*0.3)),"")</f>
      </c>
    </row>
    <row r="644" spans="2:9" x14ac:dyDescent="0.2">
      <c r="B644">
        <f>IF(ISBLANK(A644),"",VLOOKUP(A644,Normas!A:D,4,FALSE))</f>
      </c>
      <c r="E644" s="2">
        <f>IF(ISBLANK(D644),"",INT(YEARFRAC(D644,'Vispārīga informācija'!$B$2)))</f>
      </c>
      <c r="F644" s="2">
        <f>IFERROR(IF(ISBLANK($A644),"",IF($A644="Ūdeņraža jonu koncentrācija",VLOOKUP(Dati!$A644,Normas!$A:$D,2,FALSE),VLOOKUP(Dati!$A644,Normas!$A:$D,2,FALSE)*0.6)),"")</f>
      </c>
      <c r="G644" s="2">
        <f>IFERROR(IF(ISBLANK($A644),"",IF($A644="Ūdeņraža jonu koncentrācija",VLOOKUP(Dati!$A644,Normas!$A:$D,3,FALSE),VLOOKUP(Dati!$A644,Normas!$A:$D,3,FALSE)*0.6)),"")</f>
      </c>
      <c r="H644" s="2">
        <f>IFERROR(IF(ISBLANK($A644),"",IF($A644="Ūdeņraža jonu koncentrācija",VLOOKUP(Dati!$A644,Normas!$A:$D,2,FALSE),VLOOKUP(Dati!$A644,Normas!$A:$D,2,FALSE)*0.3)),"")</f>
      </c>
      <c r="I644" s="2">
        <f>IFERROR(IF(ISBLANK($A644),"",IF($A644="Ūdeņraža jonu koncentrācija",VLOOKUP(Dati!$A644,Normas!$A:$D,3,FALSE),VLOOKUP(Dati!$A644,Normas!$A:$D,3,FALSE)*0.3)),"")</f>
      </c>
    </row>
    <row r="645" spans="2:9" x14ac:dyDescent="0.2">
      <c r="B645">
        <f>IF(ISBLANK(A645),"",VLOOKUP(A645,Normas!A:D,4,FALSE))</f>
      </c>
      <c r="E645" s="2">
        <f>IF(ISBLANK(D645),"",INT(YEARFRAC(D645,'Vispārīga informācija'!$B$2)))</f>
      </c>
      <c r="F645" s="2">
        <f>IFERROR(IF(ISBLANK($A645),"",IF($A645="Ūdeņraža jonu koncentrācija",VLOOKUP(Dati!$A645,Normas!$A:$D,2,FALSE),VLOOKUP(Dati!$A645,Normas!$A:$D,2,FALSE)*0.6)),"")</f>
      </c>
      <c r="G645" s="2">
        <f>IFERROR(IF(ISBLANK($A645),"",IF($A645="Ūdeņraža jonu koncentrācija",VLOOKUP(Dati!$A645,Normas!$A:$D,3,FALSE),VLOOKUP(Dati!$A645,Normas!$A:$D,3,FALSE)*0.6)),"")</f>
      </c>
      <c r="H645" s="2">
        <f>IFERROR(IF(ISBLANK($A645),"",IF($A645="Ūdeņraža jonu koncentrācija",VLOOKUP(Dati!$A645,Normas!$A:$D,2,FALSE),VLOOKUP(Dati!$A645,Normas!$A:$D,2,FALSE)*0.3)),"")</f>
      </c>
      <c r="I645" s="2">
        <f>IFERROR(IF(ISBLANK($A645),"",IF($A645="Ūdeņraža jonu koncentrācija",VLOOKUP(Dati!$A645,Normas!$A:$D,3,FALSE),VLOOKUP(Dati!$A645,Normas!$A:$D,3,FALSE)*0.3)),"")</f>
      </c>
    </row>
    <row r="646" spans="2:9" x14ac:dyDescent="0.2">
      <c r="B646">
        <f>IF(ISBLANK(A646),"",VLOOKUP(A646,Normas!A:D,4,FALSE))</f>
      </c>
      <c r="E646" s="2">
        <f>IF(ISBLANK(D646),"",INT(YEARFRAC(D646,'Vispārīga informācija'!$B$2)))</f>
      </c>
      <c r="F646" s="2">
        <f>IFERROR(IF(ISBLANK($A646),"",IF($A646="Ūdeņraža jonu koncentrācija",VLOOKUP(Dati!$A646,Normas!$A:$D,2,FALSE),VLOOKUP(Dati!$A646,Normas!$A:$D,2,FALSE)*0.6)),"")</f>
      </c>
      <c r="G646" s="2">
        <f>IFERROR(IF(ISBLANK($A646),"",IF($A646="Ūdeņraža jonu koncentrācija",VLOOKUP(Dati!$A646,Normas!$A:$D,3,FALSE),VLOOKUP(Dati!$A646,Normas!$A:$D,3,FALSE)*0.6)),"")</f>
      </c>
      <c r="H646" s="2">
        <f>IFERROR(IF(ISBLANK($A646),"",IF($A646="Ūdeņraža jonu koncentrācija",VLOOKUP(Dati!$A646,Normas!$A:$D,2,FALSE),VLOOKUP(Dati!$A646,Normas!$A:$D,2,FALSE)*0.3)),"")</f>
      </c>
      <c r="I646" s="2">
        <f>IFERROR(IF(ISBLANK($A646),"",IF($A646="Ūdeņraža jonu koncentrācija",VLOOKUP(Dati!$A646,Normas!$A:$D,3,FALSE),VLOOKUP(Dati!$A646,Normas!$A:$D,3,FALSE)*0.3)),"")</f>
      </c>
    </row>
    <row r="647" spans="2:9" x14ac:dyDescent="0.2">
      <c r="B647">
        <f>IF(ISBLANK(A647),"",VLOOKUP(A647,Normas!A:D,4,FALSE))</f>
      </c>
      <c r="E647" s="2">
        <f>IF(ISBLANK(D647),"",INT(YEARFRAC(D647,'Vispārīga informācija'!$B$2)))</f>
      </c>
      <c r="F647" s="2">
        <f>IFERROR(IF(ISBLANK($A647),"",IF($A647="Ūdeņraža jonu koncentrācija",VLOOKUP(Dati!$A647,Normas!$A:$D,2,FALSE),VLOOKUP(Dati!$A647,Normas!$A:$D,2,FALSE)*0.6)),"")</f>
      </c>
      <c r="G647" s="2">
        <f>IFERROR(IF(ISBLANK($A647),"",IF($A647="Ūdeņraža jonu koncentrācija",VLOOKUP(Dati!$A647,Normas!$A:$D,3,FALSE),VLOOKUP(Dati!$A647,Normas!$A:$D,3,FALSE)*0.6)),"")</f>
      </c>
      <c r="H647" s="2">
        <f>IFERROR(IF(ISBLANK($A647),"",IF($A647="Ūdeņraža jonu koncentrācija",VLOOKUP(Dati!$A647,Normas!$A:$D,2,FALSE),VLOOKUP(Dati!$A647,Normas!$A:$D,2,FALSE)*0.3)),"")</f>
      </c>
      <c r="I647" s="2">
        <f>IFERROR(IF(ISBLANK($A647),"",IF($A647="Ūdeņraža jonu koncentrācija",VLOOKUP(Dati!$A647,Normas!$A:$D,3,FALSE),VLOOKUP(Dati!$A647,Normas!$A:$D,3,FALSE)*0.3)),"")</f>
      </c>
    </row>
    <row r="648" spans="2:9" x14ac:dyDescent="0.2">
      <c r="B648">
        <f>IF(ISBLANK(A648),"",VLOOKUP(A648,Normas!A:D,4,FALSE))</f>
      </c>
      <c r="E648" s="2">
        <f>IF(ISBLANK(D648),"",INT(YEARFRAC(D648,'Vispārīga informācija'!$B$2)))</f>
      </c>
      <c r="F648" s="2">
        <f>IFERROR(IF(ISBLANK($A648),"",IF($A648="Ūdeņraža jonu koncentrācija",VLOOKUP(Dati!$A648,Normas!$A:$D,2,FALSE),VLOOKUP(Dati!$A648,Normas!$A:$D,2,FALSE)*0.6)),"")</f>
      </c>
      <c r="G648" s="2">
        <f>IFERROR(IF(ISBLANK($A648),"",IF($A648="Ūdeņraža jonu koncentrācija",VLOOKUP(Dati!$A648,Normas!$A:$D,3,FALSE),VLOOKUP(Dati!$A648,Normas!$A:$D,3,FALSE)*0.6)),"")</f>
      </c>
      <c r="H648" s="2">
        <f>IFERROR(IF(ISBLANK($A648),"",IF($A648="Ūdeņraža jonu koncentrācija",VLOOKUP(Dati!$A648,Normas!$A:$D,2,FALSE),VLOOKUP(Dati!$A648,Normas!$A:$D,2,FALSE)*0.3)),"")</f>
      </c>
      <c r="I648" s="2">
        <f>IFERROR(IF(ISBLANK($A648),"",IF($A648="Ūdeņraža jonu koncentrācija",VLOOKUP(Dati!$A648,Normas!$A:$D,3,FALSE),VLOOKUP(Dati!$A648,Normas!$A:$D,3,FALSE)*0.3)),"")</f>
      </c>
    </row>
    <row r="649" spans="2:9" x14ac:dyDescent="0.2">
      <c r="B649">
        <f>IF(ISBLANK(A649),"",VLOOKUP(A649,Normas!A:D,4,FALSE))</f>
      </c>
      <c r="E649" s="2">
        <f>IF(ISBLANK(D649),"",INT(YEARFRAC(D649,'Vispārīga informācija'!$B$2)))</f>
      </c>
      <c r="F649" s="2">
        <f>IFERROR(IF(ISBLANK($A649),"",IF($A649="Ūdeņraža jonu koncentrācija",VLOOKUP(Dati!$A649,Normas!$A:$D,2,FALSE),VLOOKUP(Dati!$A649,Normas!$A:$D,2,FALSE)*0.6)),"")</f>
      </c>
      <c r="G649" s="2">
        <f>IFERROR(IF(ISBLANK($A649),"",IF($A649="Ūdeņraža jonu koncentrācija",VLOOKUP(Dati!$A649,Normas!$A:$D,3,FALSE),VLOOKUP(Dati!$A649,Normas!$A:$D,3,FALSE)*0.6)),"")</f>
      </c>
      <c r="H649" s="2">
        <f>IFERROR(IF(ISBLANK($A649),"",IF($A649="Ūdeņraža jonu koncentrācija",VLOOKUP(Dati!$A649,Normas!$A:$D,2,FALSE),VLOOKUP(Dati!$A649,Normas!$A:$D,2,FALSE)*0.3)),"")</f>
      </c>
      <c r="I649" s="2">
        <f>IFERROR(IF(ISBLANK($A649),"",IF($A649="Ūdeņraža jonu koncentrācija",VLOOKUP(Dati!$A649,Normas!$A:$D,3,FALSE),VLOOKUP(Dati!$A649,Normas!$A:$D,3,FALSE)*0.3)),"")</f>
      </c>
    </row>
    <row r="650" spans="2:9" x14ac:dyDescent="0.2">
      <c r="B650">
        <f>IF(ISBLANK(A650),"",VLOOKUP(A650,Normas!A:D,4,FALSE))</f>
      </c>
      <c r="E650" s="2">
        <f>IF(ISBLANK(D650),"",INT(YEARFRAC(D650,'Vispārīga informācija'!$B$2)))</f>
      </c>
      <c r="F650" s="2">
        <f>IFERROR(IF(ISBLANK($A650),"",IF($A650="Ūdeņraža jonu koncentrācija",VLOOKUP(Dati!$A650,Normas!$A:$D,2,FALSE),VLOOKUP(Dati!$A650,Normas!$A:$D,2,FALSE)*0.6)),"")</f>
      </c>
      <c r="G650" s="2">
        <f>IFERROR(IF(ISBLANK($A650),"",IF($A650="Ūdeņraža jonu koncentrācija",VLOOKUP(Dati!$A650,Normas!$A:$D,3,FALSE),VLOOKUP(Dati!$A650,Normas!$A:$D,3,FALSE)*0.6)),"")</f>
      </c>
      <c r="H650" s="2">
        <f>IFERROR(IF(ISBLANK($A650),"",IF($A650="Ūdeņraža jonu koncentrācija",VLOOKUP(Dati!$A650,Normas!$A:$D,2,FALSE),VLOOKUP(Dati!$A650,Normas!$A:$D,2,FALSE)*0.3)),"")</f>
      </c>
      <c r="I650" s="2">
        <f>IFERROR(IF(ISBLANK($A650),"",IF($A650="Ūdeņraža jonu koncentrācija",VLOOKUP(Dati!$A650,Normas!$A:$D,3,FALSE),VLOOKUP(Dati!$A650,Normas!$A:$D,3,FALSE)*0.3)),"")</f>
      </c>
    </row>
    <row r="651" spans="2:9" x14ac:dyDescent="0.2">
      <c r="B651">
        <f>IF(ISBLANK(A651),"",VLOOKUP(A651,Normas!A:D,4,FALSE))</f>
      </c>
      <c r="E651" s="2">
        <f>IF(ISBLANK(D651),"",INT(YEARFRAC(D651,'Vispārīga informācija'!$B$2)))</f>
      </c>
      <c r="F651" s="2">
        <f>IFERROR(IF(ISBLANK($A651),"",IF($A651="Ūdeņraža jonu koncentrācija",VLOOKUP(Dati!$A651,Normas!$A:$D,2,FALSE),VLOOKUP(Dati!$A651,Normas!$A:$D,2,FALSE)*0.6)),"")</f>
      </c>
      <c r="G651" s="2">
        <f>IFERROR(IF(ISBLANK($A651),"",IF($A651="Ūdeņraža jonu koncentrācija",VLOOKUP(Dati!$A651,Normas!$A:$D,3,FALSE),VLOOKUP(Dati!$A651,Normas!$A:$D,3,FALSE)*0.6)),"")</f>
      </c>
      <c r="H651" s="2">
        <f>IFERROR(IF(ISBLANK($A651),"",IF($A651="Ūdeņraža jonu koncentrācija",VLOOKUP(Dati!$A651,Normas!$A:$D,2,FALSE),VLOOKUP(Dati!$A651,Normas!$A:$D,2,FALSE)*0.3)),"")</f>
      </c>
      <c r="I651" s="2">
        <f>IFERROR(IF(ISBLANK($A651),"",IF($A651="Ūdeņraža jonu koncentrācija",VLOOKUP(Dati!$A651,Normas!$A:$D,3,FALSE),VLOOKUP(Dati!$A651,Normas!$A:$D,3,FALSE)*0.3)),"")</f>
      </c>
    </row>
    <row r="652" spans="2:9" x14ac:dyDescent="0.2">
      <c r="B652">
        <f>IF(ISBLANK(A652),"",VLOOKUP(A652,Normas!A:D,4,FALSE))</f>
      </c>
      <c r="E652" s="2">
        <f>IF(ISBLANK(D652),"",INT(YEARFRAC(D652,'Vispārīga informācija'!$B$2)))</f>
      </c>
      <c r="F652" s="2">
        <f>IFERROR(IF(ISBLANK($A652),"",IF($A652="Ūdeņraža jonu koncentrācija",VLOOKUP(Dati!$A652,Normas!$A:$D,2,FALSE),VLOOKUP(Dati!$A652,Normas!$A:$D,2,FALSE)*0.6)),"")</f>
      </c>
      <c r="G652" s="2">
        <f>IFERROR(IF(ISBLANK($A652),"",IF($A652="Ūdeņraža jonu koncentrācija",VLOOKUP(Dati!$A652,Normas!$A:$D,3,FALSE),VLOOKUP(Dati!$A652,Normas!$A:$D,3,FALSE)*0.6)),"")</f>
      </c>
      <c r="H652" s="2">
        <f>IFERROR(IF(ISBLANK($A652),"",IF($A652="Ūdeņraža jonu koncentrācija",VLOOKUP(Dati!$A652,Normas!$A:$D,2,FALSE),VLOOKUP(Dati!$A652,Normas!$A:$D,2,FALSE)*0.3)),"")</f>
      </c>
      <c r="I652" s="2">
        <f>IFERROR(IF(ISBLANK($A652),"",IF($A652="Ūdeņraža jonu koncentrācija",VLOOKUP(Dati!$A652,Normas!$A:$D,3,FALSE),VLOOKUP(Dati!$A652,Normas!$A:$D,3,FALSE)*0.3)),"")</f>
      </c>
    </row>
    <row r="653" spans="2:9" x14ac:dyDescent="0.2">
      <c r="B653">
        <f>IF(ISBLANK(A653),"",VLOOKUP(A653,Normas!A:D,4,FALSE))</f>
      </c>
      <c r="E653" s="2">
        <f>IF(ISBLANK(D653),"",INT(YEARFRAC(D653,'Vispārīga informācija'!$B$2)))</f>
      </c>
      <c r="F653" s="2">
        <f>IFERROR(IF(ISBLANK($A653),"",IF($A653="Ūdeņraža jonu koncentrācija",VLOOKUP(Dati!$A653,Normas!$A:$D,2,FALSE),VLOOKUP(Dati!$A653,Normas!$A:$D,2,FALSE)*0.6)),"")</f>
      </c>
      <c r="G653" s="2">
        <f>IFERROR(IF(ISBLANK($A653),"",IF($A653="Ūdeņraža jonu koncentrācija",VLOOKUP(Dati!$A653,Normas!$A:$D,3,FALSE),VLOOKUP(Dati!$A653,Normas!$A:$D,3,FALSE)*0.6)),"")</f>
      </c>
      <c r="H653" s="2">
        <f>IFERROR(IF(ISBLANK($A653),"",IF($A653="Ūdeņraža jonu koncentrācija",VLOOKUP(Dati!$A653,Normas!$A:$D,2,FALSE),VLOOKUP(Dati!$A653,Normas!$A:$D,2,FALSE)*0.3)),"")</f>
      </c>
      <c r="I653" s="2">
        <f>IFERROR(IF(ISBLANK($A653),"",IF($A653="Ūdeņraža jonu koncentrācija",VLOOKUP(Dati!$A653,Normas!$A:$D,3,FALSE),VLOOKUP(Dati!$A653,Normas!$A:$D,3,FALSE)*0.3)),"")</f>
      </c>
    </row>
    <row r="654" spans="2:9" x14ac:dyDescent="0.2">
      <c r="B654">
        <f>IF(ISBLANK(A654),"",VLOOKUP(A654,Normas!A:D,4,FALSE))</f>
      </c>
      <c r="E654" s="2">
        <f>IF(ISBLANK(D654),"",INT(YEARFRAC(D654,'Vispārīga informācija'!$B$2)))</f>
      </c>
      <c r="F654" s="2">
        <f>IFERROR(IF(ISBLANK($A654),"",IF($A654="Ūdeņraža jonu koncentrācija",VLOOKUP(Dati!$A654,Normas!$A:$D,2,FALSE),VLOOKUP(Dati!$A654,Normas!$A:$D,2,FALSE)*0.6)),"")</f>
      </c>
      <c r="G654" s="2">
        <f>IFERROR(IF(ISBLANK($A654),"",IF($A654="Ūdeņraža jonu koncentrācija",VLOOKUP(Dati!$A654,Normas!$A:$D,3,FALSE),VLOOKUP(Dati!$A654,Normas!$A:$D,3,FALSE)*0.6)),"")</f>
      </c>
      <c r="H654" s="2">
        <f>IFERROR(IF(ISBLANK($A654),"",IF($A654="Ūdeņraža jonu koncentrācija",VLOOKUP(Dati!$A654,Normas!$A:$D,2,FALSE),VLOOKUP(Dati!$A654,Normas!$A:$D,2,FALSE)*0.3)),"")</f>
      </c>
      <c r="I654" s="2">
        <f>IFERROR(IF(ISBLANK($A654),"",IF($A654="Ūdeņraža jonu koncentrācija",VLOOKUP(Dati!$A654,Normas!$A:$D,3,FALSE),VLOOKUP(Dati!$A654,Normas!$A:$D,3,FALSE)*0.3)),"")</f>
      </c>
    </row>
    <row r="655" spans="2:9" x14ac:dyDescent="0.2">
      <c r="B655">
        <f>IF(ISBLANK(A655),"",VLOOKUP(A655,Normas!A:D,4,FALSE))</f>
      </c>
      <c r="E655" s="2">
        <f>IF(ISBLANK(D655),"",INT(YEARFRAC(D655,'Vispārīga informācija'!$B$2)))</f>
      </c>
      <c r="F655" s="2">
        <f>IFERROR(IF(ISBLANK($A655),"",IF($A655="Ūdeņraža jonu koncentrācija",VLOOKUP(Dati!$A655,Normas!$A:$D,2,FALSE),VLOOKUP(Dati!$A655,Normas!$A:$D,2,FALSE)*0.6)),"")</f>
      </c>
      <c r="G655" s="2">
        <f>IFERROR(IF(ISBLANK($A655),"",IF($A655="Ūdeņraža jonu koncentrācija",VLOOKUP(Dati!$A655,Normas!$A:$D,3,FALSE),VLOOKUP(Dati!$A655,Normas!$A:$D,3,FALSE)*0.6)),"")</f>
      </c>
      <c r="H655" s="2">
        <f>IFERROR(IF(ISBLANK($A655),"",IF($A655="Ūdeņraža jonu koncentrācija",VLOOKUP(Dati!$A655,Normas!$A:$D,2,FALSE),VLOOKUP(Dati!$A655,Normas!$A:$D,2,FALSE)*0.3)),"")</f>
      </c>
      <c r="I655" s="2">
        <f>IFERROR(IF(ISBLANK($A655),"",IF($A655="Ūdeņraža jonu koncentrācija",VLOOKUP(Dati!$A655,Normas!$A:$D,3,FALSE),VLOOKUP(Dati!$A655,Normas!$A:$D,3,FALSE)*0.3)),"")</f>
      </c>
    </row>
    <row r="656" spans="2:9" x14ac:dyDescent="0.2">
      <c r="B656">
        <f>IF(ISBLANK(A656),"",VLOOKUP(A656,Normas!A:D,4,FALSE))</f>
      </c>
      <c r="E656" s="2">
        <f>IF(ISBLANK(D656),"",INT(YEARFRAC(D656,'Vispārīga informācija'!$B$2)))</f>
      </c>
      <c r="F656" s="2">
        <f>IFERROR(IF(ISBLANK($A656),"",IF($A656="Ūdeņraža jonu koncentrācija",VLOOKUP(Dati!$A656,Normas!$A:$D,2,FALSE),VLOOKUP(Dati!$A656,Normas!$A:$D,2,FALSE)*0.6)),"")</f>
      </c>
      <c r="G656" s="2">
        <f>IFERROR(IF(ISBLANK($A656),"",IF($A656="Ūdeņraža jonu koncentrācija",VLOOKUP(Dati!$A656,Normas!$A:$D,3,FALSE),VLOOKUP(Dati!$A656,Normas!$A:$D,3,FALSE)*0.6)),"")</f>
      </c>
      <c r="H656" s="2">
        <f>IFERROR(IF(ISBLANK($A656),"",IF($A656="Ūdeņraža jonu koncentrācija",VLOOKUP(Dati!$A656,Normas!$A:$D,2,FALSE),VLOOKUP(Dati!$A656,Normas!$A:$D,2,FALSE)*0.3)),"")</f>
      </c>
      <c r="I656" s="2">
        <f>IFERROR(IF(ISBLANK($A656),"",IF($A656="Ūdeņraža jonu koncentrācija",VLOOKUP(Dati!$A656,Normas!$A:$D,3,FALSE),VLOOKUP(Dati!$A656,Normas!$A:$D,3,FALSE)*0.3)),"")</f>
      </c>
    </row>
    <row r="657" spans="2:9" x14ac:dyDescent="0.2">
      <c r="B657">
        <f>IF(ISBLANK(A657),"",VLOOKUP(A657,Normas!A:D,4,FALSE))</f>
      </c>
      <c r="E657" s="2">
        <f>IF(ISBLANK(D657),"",INT(YEARFRAC(D657,'Vispārīga informācija'!$B$2)))</f>
      </c>
      <c r="F657" s="2">
        <f>IFERROR(IF(ISBLANK($A657),"",IF($A657="Ūdeņraža jonu koncentrācija",VLOOKUP(Dati!$A657,Normas!$A:$D,2,FALSE),VLOOKUP(Dati!$A657,Normas!$A:$D,2,FALSE)*0.6)),"")</f>
      </c>
      <c r="G657" s="2">
        <f>IFERROR(IF(ISBLANK($A657),"",IF($A657="Ūdeņraža jonu koncentrācija",VLOOKUP(Dati!$A657,Normas!$A:$D,3,FALSE),VLOOKUP(Dati!$A657,Normas!$A:$D,3,FALSE)*0.6)),"")</f>
      </c>
      <c r="H657" s="2">
        <f>IFERROR(IF(ISBLANK($A657),"",IF($A657="Ūdeņraža jonu koncentrācija",VLOOKUP(Dati!$A657,Normas!$A:$D,2,FALSE),VLOOKUP(Dati!$A657,Normas!$A:$D,2,FALSE)*0.3)),"")</f>
      </c>
      <c r="I657" s="2">
        <f>IFERROR(IF(ISBLANK($A657),"",IF($A657="Ūdeņraža jonu koncentrācija",VLOOKUP(Dati!$A657,Normas!$A:$D,3,FALSE),VLOOKUP(Dati!$A657,Normas!$A:$D,3,FALSE)*0.3)),"")</f>
      </c>
    </row>
    <row r="658" spans="2:9" x14ac:dyDescent="0.2">
      <c r="B658">
        <f>IF(ISBLANK(A658),"",VLOOKUP(A658,Normas!A:D,4,FALSE))</f>
      </c>
      <c r="E658" s="2">
        <f>IF(ISBLANK(D658),"",INT(YEARFRAC(D658,'Vispārīga informācija'!$B$2)))</f>
      </c>
      <c r="F658" s="2">
        <f>IFERROR(IF(ISBLANK($A658),"",IF($A658="Ūdeņraža jonu koncentrācija",VLOOKUP(Dati!$A658,Normas!$A:$D,2,FALSE),VLOOKUP(Dati!$A658,Normas!$A:$D,2,FALSE)*0.6)),"")</f>
      </c>
      <c r="G658" s="2">
        <f>IFERROR(IF(ISBLANK($A658),"",IF($A658="Ūdeņraža jonu koncentrācija",VLOOKUP(Dati!$A658,Normas!$A:$D,3,FALSE),VLOOKUP(Dati!$A658,Normas!$A:$D,3,FALSE)*0.6)),"")</f>
      </c>
      <c r="H658" s="2">
        <f>IFERROR(IF(ISBLANK($A658),"",IF($A658="Ūdeņraža jonu koncentrācija",VLOOKUP(Dati!$A658,Normas!$A:$D,2,FALSE),VLOOKUP(Dati!$A658,Normas!$A:$D,2,FALSE)*0.3)),"")</f>
      </c>
      <c r="I658" s="2">
        <f>IFERROR(IF(ISBLANK($A658),"",IF($A658="Ūdeņraža jonu koncentrācija",VLOOKUP(Dati!$A658,Normas!$A:$D,3,FALSE),VLOOKUP(Dati!$A658,Normas!$A:$D,3,FALSE)*0.3)),"")</f>
      </c>
    </row>
    <row r="659" spans="2:9" x14ac:dyDescent="0.2">
      <c r="B659">
        <f>IF(ISBLANK(A659),"",VLOOKUP(A659,Normas!A:D,4,FALSE))</f>
      </c>
      <c r="E659" s="2">
        <f>IF(ISBLANK(D659),"",INT(YEARFRAC(D659,'Vispārīga informācija'!$B$2)))</f>
      </c>
      <c r="F659" s="2">
        <f>IFERROR(IF(ISBLANK($A659),"",IF($A659="Ūdeņraža jonu koncentrācija",VLOOKUP(Dati!$A659,Normas!$A:$D,2,FALSE),VLOOKUP(Dati!$A659,Normas!$A:$D,2,FALSE)*0.6)),"")</f>
      </c>
      <c r="G659" s="2">
        <f>IFERROR(IF(ISBLANK($A659),"",IF($A659="Ūdeņraža jonu koncentrācija",VLOOKUP(Dati!$A659,Normas!$A:$D,3,FALSE),VLOOKUP(Dati!$A659,Normas!$A:$D,3,FALSE)*0.6)),"")</f>
      </c>
      <c r="H659" s="2">
        <f>IFERROR(IF(ISBLANK($A659),"",IF($A659="Ūdeņraža jonu koncentrācija",VLOOKUP(Dati!$A659,Normas!$A:$D,2,FALSE),VLOOKUP(Dati!$A659,Normas!$A:$D,2,FALSE)*0.3)),"")</f>
      </c>
      <c r="I659" s="2">
        <f>IFERROR(IF(ISBLANK($A659),"",IF($A659="Ūdeņraža jonu koncentrācija",VLOOKUP(Dati!$A659,Normas!$A:$D,3,FALSE),VLOOKUP(Dati!$A659,Normas!$A:$D,3,FALSE)*0.3)),"")</f>
      </c>
    </row>
    <row r="660" spans="2:9" x14ac:dyDescent="0.2">
      <c r="B660">
        <f>IF(ISBLANK(A660),"",VLOOKUP(A660,Normas!A:D,4,FALSE))</f>
      </c>
      <c r="E660" s="2">
        <f>IF(ISBLANK(D660),"",INT(YEARFRAC(D660,'Vispārīga informācija'!$B$2)))</f>
      </c>
      <c r="F660" s="2">
        <f>IFERROR(IF(ISBLANK($A660),"",IF($A660="Ūdeņraža jonu koncentrācija",VLOOKUP(Dati!$A660,Normas!$A:$D,2,FALSE),VLOOKUP(Dati!$A660,Normas!$A:$D,2,FALSE)*0.6)),"")</f>
      </c>
      <c r="G660" s="2">
        <f>IFERROR(IF(ISBLANK($A660),"",IF($A660="Ūdeņraža jonu koncentrācija",VLOOKUP(Dati!$A660,Normas!$A:$D,3,FALSE),VLOOKUP(Dati!$A660,Normas!$A:$D,3,FALSE)*0.6)),"")</f>
      </c>
      <c r="H660" s="2">
        <f>IFERROR(IF(ISBLANK($A660),"",IF($A660="Ūdeņraža jonu koncentrācija",VLOOKUP(Dati!$A660,Normas!$A:$D,2,FALSE),VLOOKUP(Dati!$A660,Normas!$A:$D,2,FALSE)*0.3)),"")</f>
      </c>
      <c r="I660" s="2">
        <f>IFERROR(IF(ISBLANK($A660),"",IF($A660="Ūdeņraža jonu koncentrācija",VLOOKUP(Dati!$A660,Normas!$A:$D,3,FALSE),VLOOKUP(Dati!$A660,Normas!$A:$D,3,FALSE)*0.3)),"")</f>
      </c>
    </row>
    <row r="661" spans="2:9" x14ac:dyDescent="0.2">
      <c r="B661">
        <f>IF(ISBLANK(A661),"",VLOOKUP(A661,Normas!A:D,4,FALSE))</f>
      </c>
      <c r="E661" s="2">
        <f>IF(ISBLANK(D661),"",INT(YEARFRAC(D661,'Vispārīga informācija'!$B$2)))</f>
      </c>
      <c r="F661" s="2">
        <f>IFERROR(IF(ISBLANK($A661),"",IF($A661="Ūdeņraža jonu koncentrācija",VLOOKUP(Dati!$A661,Normas!$A:$D,2,FALSE),VLOOKUP(Dati!$A661,Normas!$A:$D,2,FALSE)*0.6)),"")</f>
      </c>
      <c r="G661" s="2">
        <f>IFERROR(IF(ISBLANK($A661),"",IF($A661="Ūdeņraža jonu koncentrācija",VLOOKUP(Dati!$A661,Normas!$A:$D,3,FALSE),VLOOKUP(Dati!$A661,Normas!$A:$D,3,FALSE)*0.6)),"")</f>
      </c>
      <c r="H661" s="2">
        <f>IFERROR(IF(ISBLANK($A661),"",IF($A661="Ūdeņraža jonu koncentrācija",VLOOKUP(Dati!$A661,Normas!$A:$D,2,FALSE),VLOOKUP(Dati!$A661,Normas!$A:$D,2,FALSE)*0.3)),"")</f>
      </c>
      <c r="I661" s="2">
        <f>IFERROR(IF(ISBLANK($A661),"",IF($A661="Ūdeņraža jonu koncentrācija",VLOOKUP(Dati!$A661,Normas!$A:$D,3,FALSE),VLOOKUP(Dati!$A661,Normas!$A:$D,3,FALSE)*0.3)),"")</f>
      </c>
    </row>
    <row r="662" spans="2:9" x14ac:dyDescent="0.2">
      <c r="B662">
        <f>IF(ISBLANK(A662),"",VLOOKUP(A662,Normas!A:D,4,FALSE))</f>
      </c>
      <c r="E662" s="2">
        <f>IF(ISBLANK(D662),"",INT(YEARFRAC(D662,'Vispārīga informācija'!$B$2)))</f>
      </c>
      <c r="F662" s="2">
        <f>IFERROR(IF(ISBLANK($A662),"",IF($A662="Ūdeņraža jonu koncentrācija",VLOOKUP(Dati!$A662,Normas!$A:$D,2,FALSE),VLOOKUP(Dati!$A662,Normas!$A:$D,2,FALSE)*0.6)),"")</f>
      </c>
      <c r="G662" s="2">
        <f>IFERROR(IF(ISBLANK($A662),"",IF($A662="Ūdeņraža jonu koncentrācija",VLOOKUP(Dati!$A662,Normas!$A:$D,3,FALSE),VLOOKUP(Dati!$A662,Normas!$A:$D,3,FALSE)*0.6)),"")</f>
      </c>
      <c r="H662" s="2">
        <f>IFERROR(IF(ISBLANK($A662),"",IF($A662="Ūdeņraža jonu koncentrācija",VLOOKUP(Dati!$A662,Normas!$A:$D,2,FALSE),VLOOKUP(Dati!$A662,Normas!$A:$D,2,FALSE)*0.3)),"")</f>
      </c>
      <c r="I662" s="2">
        <f>IFERROR(IF(ISBLANK($A662),"",IF($A662="Ūdeņraža jonu koncentrācija",VLOOKUP(Dati!$A662,Normas!$A:$D,3,FALSE),VLOOKUP(Dati!$A662,Normas!$A:$D,3,FALSE)*0.3)),"")</f>
      </c>
    </row>
    <row r="663" spans="2:9" x14ac:dyDescent="0.2">
      <c r="B663">
        <f>IF(ISBLANK(A663),"",VLOOKUP(A663,Normas!A:D,4,FALSE))</f>
      </c>
      <c r="E663" s="2">
        <f>IF(ISBLANK(D663),"",INT(YEARFRAC(D663,'Vispārīga informācija'!$B$2)))</f>
      </c>
      <c r="F663" s="2">
        <f>IFERROR(IF(ISBLANK($A663),"",IF($A663="Ūdeņraža jonu koncentrācija",VLOOKUP(Dati!$A663,Normas!$A:$D,2,FALSE),VLOOKUP(Dati!$A663,Normas!$A:$D,2,FALSE)*0.6)),"")</f>
      </c>
      <c r="G663" s="2">
        <f>IFERROR(IF(ISBLANK($A663),"",IF($A663="Ūdeņraža jonu koncentrācija",VLOOKUP(Dati!$A663,Normas!$A:$D,3,FALSE),VLOOKUP(Dati!$A663,Normas!$A:$D,3,FALSE)*0.6)),"")</f>
      </c>
      <c r="H663" s="2">
        <f>IFERROR(IF(ISBLANK($A663),"",IF($A663="Ūdeņraža jonu koncentrācija",VLOOKUP(Dati!$A663,Normas!$A:$D,2,FALSE),VLOOKUP(Dati!$A663,Normas!$A:$D,2,FALSE)*0.3)),"")</f>
      </c>
      <c r="I663" s="2">
        <f>IFERROR(IF(ISBLANK($A663),"",IF($A663="Ūdeņraža jonu koncentrācija",VLOOKUP(Dati!$A663,Normas!$A:$D,3,FALSE),VLOOKUP(Dati!$A663,Normas!$A:$D,3,FALSE)*0.3)),"")</f>
      </c>
    </row>
    <row r="664" spans="2:9" x14ac:dyDescent="0.2">
      <c r="B664">
        <f>IF(ISBLANK(A664),"",VLOOKUP(A664,Normas!A:D,4,FALSE))</f>
      </c>
      <c r="E664" s="2">
        <f>IF(ISBLANK(D664),"",INT(YEARFRAC(D664,'Vispārīga informācija'!$B$2)))</f>
      </c>
      <c r="F664" s="2">
        <f>IFERROR(IF(ISBLANK($A664),"",IF($A664="Ūdeņraža jonu koncentrācija",VLOOKUP(Dati!$A664,Normas!$A:$D,2,FALSE),VLOOKUP(Dati!$A664,Normas!$A:$D,2,FALSE)*0.6)),"")</f>
      </c>
      <c r="G664" s="2">
        <f>IFERROR(IF(ISBLANK($A664),"",IF($A664="Ūdeņraža jonu koncentrācija",VLOOKUP(Dati!$A664,Normas!$A:$D,3,FALSE),VLOOKUP(Dati!$A664,Normas!$A:$D,3,FALSE)*0.6)),"")</f>
      </c>
      <c r="H664" s="2">
        <f>IFERROR(IF(ISBLANK($A664),"",IF($A664="Ūdeņraža jonu koncentrācija",VLOOKUP(Dati!$A664,Normas!$A:$D,2,FALSE),VLOOKUP(Dati!$A664,Normas!$A:$D,2,FALSE)*0.3)),"")</f>
      </c>
      <c r="I664" s="2">
        <f>IFERROR(IF(ISBLANK($A664),"",IF($A664="Ūdeņraža jonu koncentrācija",VLOOKUP(Dati!$A664,Normas!$A:$D,3,FALSE),VLOOKUP(Dati!$A664,Normas!$A:$D,3,FALSE)*0.3)),"")</f>
      </c>
    </row>
    <row r="665" spans="2:9" x14ac:dyDescent="0.2">
      <c r="B665">
        <f>IF(ISBLANK(A665),"",VLOOKUP(A665,Normas!A:D,4,FALSE))</f>
      </c>
      <c r="E665" s="2">
        <f>IF(ISBLANK(D665),"",INT(YEARFRAC(D665,'Vispārīga informācija'!$B$2)))</f>
      </c>
      <c r="F665" s="2">
        <f>IFERROR(IF(ISBLANK($A665),"",IF($A665="Ūdeņraža jonu koncentrācija",VLOOKUP(Dati!$A665,Normas!$A:$D,2,FALSE),VLOOKUP(Dati!$A665,Normas!$A:$D,2,FALSE)*0.6)),"")</f>
      </c>
      <c r="G665" s="2">
        <f>IFERROR(IF(ISBLANK($A665),"",IF($A665="Ūdeņraža jonu koncentrācija",VLOOKUP(Dati!$A665,Normas!$A:$D,3,FALSE),VLOOKUP(Dati!$A665,Normas!$A:$D,3,FALSE)*0.6)),"")</f>
      </c>
      <c r="H665" s="2">
        <f>IFERROR(IF(ISBLANK($A665),"",IF($A665="Ūdeņraža jonu koncentrācija",VLOOKUP(Dati!$A665,Normas!$A:$D,2,FALSE),VLOOKUP(Dati!$A665,Normas!$A:$D,2,FALSE)*0.3)),"")</f>
      </c>
      <c r="I665" s="2">
        <f>IFERROR(IF(ISBLANK($A665),"",IF($A665="Ūdeņraža jonu koncentrācija",VLOOKUP(Dati!$A665,Normas!$A:$D,3,FALSE),VLOOKUP(Dati!$A665,Normas!$A:$D,3,FALSE)*0.3)),"")</f>
      </c>
    </row>
    <row r="666" spans="2:9" x14ac:dyDescent="0.2">
      <c r="B666">
        <f>IF(ISBLANK(A666),"",VLOOKUP(A666,Normas!A:D,4,FALSE))</f>
      </c>
      <c r="E666" s="2">
        <f>IF(ISBLANK(D666),"",INT(YEARFRAC(D666,'Vispārīga informācija'!$B$2)))</f>
      </c>
      <c r="F666" s="2">
        <f>IFERROR(IF(ISBLANK($A666),"",IF($A666="Ūdeņraža jonu koncentrācija",VLOOKUP(Dati!$A666,Normas!$A:$D,2,FALSE),VLOOKUP(Dati!$A666,Normas!$A:$D,2,FALSE)*0.6)),"")</f>
      </c>
      <c r="G666" s="2">
        <f>IFERROR(IF(ISBLANK($A666),"",IF($A666="Ūdeņraža jonu koncentrācija",VLOOKUP(Dati!$A666,Normas!$A:$D,3,FALSE),VLOOKUP(Dati!$A666,Normas!$A:$D,3,FALSE)*0.6)),"")</f>
      </c>
      <c r="H666" s="2">
        <f>IFERROR(IF(ISBLANK($A666),"",IF($A666="Ūdeņraža jonu koncentrācija",VLOOKUP(Dati!$A666,Normas!$A:$D,2,FALSE),VLOOKUP(Dati!$A666,Normas!$A:$D,2,FALSE)*0.3)),"")</f>
      </c>
      <c r="I666" s="2">
        <f>IFERROR(IF(ISBLANK($A666),"",IF($A666="Ūdeņraža jonu koncentrācija",VLOOKUP(Dati!$A666,Normas!$A:$D,3,FALSE),VLOOKUP(Dati!$A666,Normas!$A:$D,3,FALSE)*0.3)),"")</f>
      </c>
    </row>
    <row r="667" spans="2:9" x14ac:dyDescent="0.2">
      <c r="B667">
        <f>IF(ISBLANK(A667),"",VLOOKUP(A667,Normas!A:D,4,FALSE))</f>
      </c>
      <c r="E667" s="2">
        <f>IF(ISBLANK(D667),"",INT(YEARFRAC(D667,'Vispārīga informācija'!$B$2)))</f>
      </c>
      <c r="F667" s="2">
        <f>IFERROR(IF(ISBLANK($A667),"",IF($A667="Ūdeņraža jonu koncentrācija",VLOOKUP(Dati!$A667,Normas!$A:$D,2,FALSE),VLOOKUP(Dati!$A667,Normas!$A:$D,2,FALSE)*0.6)),"")</f>
      </c>
      <c r="G667" s="2">
        <f>IFERROR(IF(ISBLANK($A667),"",IF($A667="Ūdeņraža jonu koncentrācija",VLOOKUP(Dati!$A667,Normas!$A:$D,3,FALSE),VLOOKUP(Dati!$A667,Normas!$A:$D,3,FALSE)*0.6)),"")</f>
      </c>
      <c r="H667" s="2">
        <f>IFERROR(IF(ISBLANK($A667),"",IF($A667="Ūdeņraža jonu koncentrācija",VLOOKUP(Dati!$A667,Normas!$A:$D,2,FALSE),VLOOKUP(Dati!$A667,Normas!$A:$D,2,FALSE)*0.3)),"")</f>
      </c>
      <c r="I667" s="2">
        <f>IFERROR(IF(ISBLANK($A667),"",IF($A667="Ūdeņraža jonu koncentrācija",VLOOKUP(Dati!$A667,Normas!$A:$D,3,FALSE),VLOOKUP(Dati!$A667,Normas!$A:$D,3,FALSE)*0.3)),"")</f>
      </c>
    </row>
    <row r="668" spans="2:9" x14ac:dyDescent="0.2">
      <c r="B668">
        <f>IF(ISBLANK(A668),"",VLOOKUP(A668,Normas!A:D,4,FALSE))</f>
      </c>
      <c r="E668" s="2">
        <f>IF(ISBLANK(D668),"",INT(YEARFRAC(D668,'Vispārīga informācija'!$B$2)))</f>
      </c>
      <c r="F668" s="2">
        <f>IFERROR(IF(ISBLANK($A668),"",IF($A668="Ūdeņraža jonu koncentrācija",VLOOKUP(Dati!$A668,Normas!$A:$D,2,FALSE),VLOOKUP(Dati!$A668,Normas!$A:$D,2,FALSE)*0.6)),"")</f>
      </c>
      <c r="G668" s="2">
        <f>IFERROR(IF(ISBLANK($A668),"",IF($A668="Ūdeņraža jonu koncentrācija",VLOOKUP(Dati!$A668,Normas!$A:$D,3,FALSE),VLOOKUP(Dati!$A668,Normas!$A:$D,3,FALSE)*0.6)),"")</f>
      </c>
      <c r="H668" s="2">
        <f>IFERROR(IF(ISBLANK($A668),"",IF($A668="Ūdeņraža jonu koncentrācija",VLOOKUP(Dati!$A668,Normas!$A:$D,2,FALSE),VLOOKUP(Dati!$A668,Normas!$A:$D,2,FALSE)*0.3)),"")</f>
      </c>
      <c r="I668" s="2">
        <f>IFERROR(IF(ISBLANK($A668),"",IF($A668="Ūdeņraža jonu koncentrācija",VLOOKUP(Dati!$A668,Normas!$A:$D,3,FALSE),VLOOKUP(Dati!$A668,Normas!$A:$D,3,FALSE)*0.3)),"")</f>
      </c>
    </row>
    <row r="669" spans="2:9" x14ac:dyDescent="0.2">
      <c r="B669">
        <f>IF(ISBLANK(A669),"",VLOOKUP(A669,Normas!A:D,4,FALSE))</f>
      </c>
      <c r="E669" s="2">
        <f>IF(ISBLANK(D669),"",INT(YEARFRAC(D669,'Vispārīga informācija'!$B$2)))</f>
      </c>
      <c r="F669" s="2">
        <f>IFERROR(IF(ISBLANK($A669),"",IF($A669="Ūdeņraža jonu koncentrācija",VLOOKUP(Dati!$A669,Normas!$A:$D,2,FALSE),VLOOKUP(Dati!$A669,Normas!$A:$D,2,FALSE)*0.6)),"")</f>
      </c>
      <c r="G669" s="2">
        <f>IFERROR(IF(ISBLANK($A669),"",IF($A669="Ūdeņraža jonu koncentrācija",VLOOKUP(Dati!$A669,Normas!$A:$D,3,FALSE),VLOOKUP(Dati!$A669,Normas!$A:$D,3,FALSE)*0.6)),"")</f>
      </c>
      <c r="H669" s="2">
        <f>IFERROR(IF(ISBLANK($A669),"",IF($A669="Ūdeņraža jonu koncentrācija",VLOOKUP(Dati!$A669,Normas!$A:$D,2,FALSE),VLOOKUP(Dati!$A669,Normas!$A:$D,2,FALSE)*0.3)),"")</f>
      </c>
      <c r="I669" s="2">
        <f>IFERROR(IF(ISBLANK($A669),"",IF($A669="Ūdeņraža jonu koncentrācija",VLOOKUP(Dati!$A669,Normas!$A:$D,3,FALSE),VLOOKUP(Dati!$A669,Normas!$A:$D,3,FALSE)*0.3)),"")</f>
      </c>
    </row>
    <row r="670" spans="2:9" x14ac:dyDescent="0.2">
      <c r="B670">
        <f>IF(ISBLANK(A670),"",VLOOKUP(A670,Normas!A:D,4,FALSE))</f>
      </c>
      <c r="E670" s="2">
        <f>IF(ISBLANK(D670),"",INT(YEARFRAC(D670,'Vispārīga informācija'!$B$2)))</f>
      </c>
      <c r="F670" s="2">
        <f>IFERROR(IF(ISBLANK($A670),"",IF($A670="Ūdeņraža jonu koncentrācija",VLOOKUP(Dati!$A670,Normas!$A:$D,2,FALSE),VLOOKUP(Dati!$A670,Normas!$A:$D,2,FALSE)*0.6)),"")</f>
      </c>
      <c r="G670" s="2">
        <f>IFERROR(IF(ISBLANK($A670),"",IF($A670="Ūdeņraža jonu koncentrācija",VLOOKUP(Dati!$A670,Normas!$A:$D,3,FALSE),VLOOKUP(Dati!$A670,Normas!$A:$D,3,FALSE)*0.6)),"")</f>
      </c>
      <c r="H670" s="2">
        <f>IFERROR(IF(ISBLANK($A670),"",IF($A670="Ūdeņraža jonu koncentrācija",VLOOKUP(Dati!$A670,Normas!$A:$D,2,FALSE),VLOOKUP(Dati!$A670,Normas!$A:$D,2,FALSE)*0.3)),"")</f>
      </c>
      <c r="I670" s="2">
        <f>IFERROR(IF(ISBLANK($A670),"",IF($A670="Ūdeņraža jonu koncentrācija",VLOOKUP(Dati!$A670,Normas!$A:$D,3,FALSE),VLOOKUP(Dati!$A670,Normas!$A:$D,3,FALSE)*0.3)),"")</f>
      </c>
    </row>
    <row r="671" spans="2:9" x14ac:dyDescent="0.2">
      <c r="B671">
        <f>IF(ISBLANK(A671),"",VLOOKUP(A671,Normas!A:D,4,FALSE))</f>
      </c>
      <c r="E671" s="2">
        <f>IF(ISBLANK(D671),"",INT(YEARFRAC(D671,'Vispārīga informācija'!$B$2)))</f>
      </c>
      <c r="F671" s="2">
        <f>IFERROR(IF(ISBLANK($A671),"",IF($A671="Ūdeņraža jonu koncentrācija",VLOOKUP(Dati!$A671,Normas!$A:$D,2,FALSE),VLOOKUP(Dati!$A671,Normas!$A:$D,2,FALSE)*0.6)),"")</f>
      </c>
      <c r="G671" s="2">
        <f>IFERROR(IF(ISBLANK($A671),"",IF($A671="Ūdeņraža jonu koncentrācija",VLOOKUP(Dati!$A671,Normas!$A:$D,3,FALSE),VLOOKUP(Dati!$A671,Normas!$A:$D,3,FALSE)*0.6)),"")</f>
      </c>
      <c r="H671" s="2">
        <f>IFERROR(IF(ISBLANK($A671),"",IF($A671="Ūdeņraža jonu koncentrācija",VLOOKUP(Dati!$A671,Normas!$A:$D,2,FALSE),VLOOKUP(Dati!$A671,Normas!$A:$D,2,FALSE)*0.3)),"")</f>
      </c>
      <c r="I671" s="2">
        <f>IFERROR(IF(ISBLANK($A671),"",IF($A671="Ūdeņraža jonu koncentrācija",VLOOKUP(Dati!$A671,Normas!$A:$D,3,FALSE),VLOOKUP(Dati!$A671,Normas!$A:$D,3,FALSE)*0.3)),"")</f>
      </c>
    </row>
    <row r="672" spans="2:9" x14ac:dyDescent="0.2">
      <c r="B672">
        <f>IF(ISBLANK(A672),"",VLOOKUP(A672,Normas!A:D,4,FALSE))</f>
      </c>
      <c r="E672" s="2">
        <f>IF(ISBLANK(D672),"",INT(YEARFRAC(D672,'Vispārīga informācija'!$B$2)))</f>
      </c>
      <c r="F672" s="2">
        <f>IFERROR(IF(ISBLANK($A672),"",IF($A672="Ūdeņraža jonu koncentrācija",VLOOKUP(Dati!$A672,Normas!$A:$D,2,FALSE),VLOOKUP(Dati!$A672,Normas!$A:$D,2,FALSE)*0.6)),"")</f>
      </c>
      <c r="G672" s="2">
        <f>IFERROR(IF(ISBLANK($A672),"",IF($A672="Ūdeņraža jonu koncentrācija",VLOOKUP(Dati!$A672,Normas!$A:$D,3,FALSE),VLOOKUP(Dati!$A672,Normas!$A:$D,3,FALSE)*0.6)),"")</f>
      </c>
      <c r="H672" s="2">
        <f>IFERROR(IF(ISBLANK($A672),"",IF($A672="Ūdeņraža jonu koncentrācija",VLOOKUP(Dati!$A672,Normas!$A:$D,2,FALSE),VLOOKUP(Dati!$A672,Normas!$A:$D,2,FALSE)*0.3)),"")</f>
      </c>
      <c r="I672" s="2">
        <f>IFERROR(IF(ISBLANK($A672),"",IF($A672="Ūdeņraža jonu koncentrācija",VLOOKUP(Dati!$A672,Normas!$A:$D,3,FALSE),VLOOKUP(Dati!$A672,Normas!$A:$D,3,FALSE)*0.3)),"")</f>
      </c>
    </row>
    <row r="673" spans="2:9" x14ac:dyDescent="0.2">
      <c r="B673">
        <f>IF(ISBLANK(A673),"",VLOOKUP(A673,Normas!A:D,4,FALSE))</f>
      </c>
      <c r="E673" s="2">
        <f>IF(ISBLANK(D673),"",INT(YEARFRAC(D673,'Vispārīga informācija'!$B$2)))</f>
      </c>
      <c r="F673" s="2">
        <f>IFERROR(IF(ISBLANK($A673),"",IF($A673="Ūdeņraža jonu koncentrācija",VLOOKUP(Dati!$A673,Normas!$A:$D,2,FALSE),VLOOKUP(Dati!$A673,Normas!$A:$D,2,FALSE)*0.6)),"")</f>
      </c>
      <c r="G673" s="2">
        <f>IFERROR(IF(ISBLANK($A673),"",IF($A673="Ūdeņraža jonu koncentrācija",VLOOKUP(Dati!$A673,Normas!$A:$D,3,FALSE),VLOOKUP(Dati!$A673,Normas!$A:$D,3,FALSE)*0.6)),"")</f>
      </c>
      <c r="H673" s="2">
        <f>IFERROR(IF(ISBLANK($A673),"",IF($A673="Ūdeņraža jonu koncentrācija",VLOOKUP(Dati!$A673,Normas!$A:$D,2,FALSE),VLOOKUP(Dati!$A673,Normas!$A:$D,2,FALSE)*0.3)),"")</f>
      </c>
      <c r="I673" s="2">
        <f>IFERROR(IF(ISBLANK($A673),"",IF($A673="Ūdeņraža jonu koncentrācija",VLOOKUP(Dati!$A673,Normas!$A:$D,3,FALSE),VLOOKUP(Dati!$A673,Normas!$A:$D,3,FALSE)*0.3)),"")</f>
      </c>
    </row>
    <row r="674" spans="2:9" x14ac:dyDescent="0.2">
      <c r="B674">
        <f>IF(ISBLANK(A674),"",VLOOKUP(A674,Normas!A:D,4,FALSE))</f>
      </c>
      <c r="E674" s="2">
        <f>IF(ISBLANK(D674),"",INT(YEARFRAC(D674,'Vispārīga informācija'!$B$2)))</f>
      </c>
      <c r="F674" s="2">
        <f>IFERROR(IF(ISBLANK($A674),"",IF($A674="Ūdeņraža jonu koncentrācija",VLOOKUP(Dati!$A674,Normas!$A:$D,2,FALSE),VLOOKUP(Dati!$A674,Normas!$A:$D,2,FALSE)*0.6)),"")</f>
      </c>
      <c r="G674" s="2">
        <f>IFERROR(IF(ISBLANK($A674),"",IF($A674="Ūdeņraža jonu koncentrācija",VLOOKUP(Dati!$A674,Normas!$A:$D,3,FALSE),VLOOKUP(Dati!$A674,Normas!$A:$D,3,FALSE)*0.6)),"")</f>
      </c>
      <c r="H674" s="2">
        <f>IFERROR(IF(ISBLANK($A674),"",IF($A674="Ūdeņraža jonu koncentrācija",VLOOKUP(Dati!$A674,Normas!$A:$D,2,FALSE),VLOOKUP(Dati!$A674,Normas!$A:$D,2,FALSE)*0.3)),"")</f>
      </c>
      <c r="I674" s="2">
        <f>IFERROR(IF(ISBLANK($A674),"",IF($A674="Ūdeņraža jonu koncentrācija",VLOOKUP(Dati!$A674,Normas!$A:$D,3,FALSE),VLOOKUP(Dati!$A674,Normas!$A:$D,3,FALSE)*0.3)),"")</f>
      </c>
    </row>
    <row r="675" spans="2:9" x14ac:dyDescent="0.2">
      <c r="B675">
        <f>IF(ISBLANK(A675),"",VLOOKUP(A675,Normas!A:D,4,FALSE))</f>
      </c>
      <c r="E675" s="2">
        <f>IF(ISBLANK(D675),"",INT(YEARFRAC(D675,'Vispārīga informācija'!$B$2)))</f>
      </c>
      <c r="F675" s="2">
        <f>IFERROR(IF(ISBLANK($A675),"",IF($A675="Ūdeņraža jonu koncentrācija",VLOOKUP(Dati!$A675,Normas!$A:$D,2,FALSE),VLOOKUP(Dati!$A675,Normas!$A:$D,2,FALSE)*0.6)),"")</f>
      </c>
      <c r="G675" s="2">
        <f>IFERROR(IF(ISBLANK($A675),"",IF($A675="Ūdeņraža jonu koncentrācija",VLOOKUP(Dati!$A675,Normas!$A:$D,3,FALSE),VLOOKUP(Dati!$A675,Normas!$A:$D,3,FALSE)*0.6)),"")</f>
      </c>
      <c r="H675" s="2">
        <f>IFERROR(IF(ISBLANK($A675),"",IF($A675="Ūdeņraža jonu koncentrācija",VLOOKUP(Dati!$A675,Normas!$A:$D,2,FALSE),VLOOKUP(Dati!$A675,Normas!$A:$D,2,FALSE)*0.3)),"")</f>
      </c>
      <c r="I675" s="2">
        <f>IFERROR(IF(ISBLANK($A675),"",IF($A675="Ūdeņraža jonu koncentrācija",VLOOKUP(Dati!$A675,Normas!$A:$D,3,FALSE),VLOOKUP(Dati!$A675,Normas!$A:$D,3,FALSE)*0.3)),"")</f>
      </c>
    </row>
    <row r="676" spans="2:9" x14ac:dyDescent="0.2">
      <c r="B676">
        <f>IF(ISBLANK(A676),"",VLOOKUP(A676,Normas!A:D,4,FALSE))</f>
      </c>
      <c r="E676" s="2">
        <f>IF(ISBLANK(D676),"",INT(YEARFRAC(D676,'Vispārīga informācija'!$B$2)))</f>
      </c>
      <c r="F676" s="2">
        <f>IFERROR(IF(ISBLANK($A676),"",IF($A676="Ūdeņraža jonu koncentrācija",VLOOKUP(Dati!$A676,Normas!$A:$D,2,FALSE),VLOOKUP(Dati!$A676,Normas!$A:$D,2,FALSE)*0.6)),"")</f>
      </c>
      <c r="G676" s="2">
        <f>IFERROR(IF(ISBLANK($A676),"",IF($A676="Ūdeņraža jonu koncentrācija",VLOOKUP(Dati!$A676,Normas!$A:$D,3,FALSE),VLOOKUP(Dati!$A676,Normas!$A:$D,3,FALSE)*0.6)),"")</f>
      </c>
      <c r="H676" s="2">
        <f>IFERROR(IF(ISBLANK($A676),"",IF($A676="Ūdeņraža jonu koncentrācija",VLOOKUP(Dati!$A676,Normas!$A:$D,2,FALSE),VLOOKUP(Dati!$A676,Normas!$A:$D,2,FALSE)*0.3)),"")</f>
      </c>
      <c r="I676" s="2">
        <f>IFERROR(IF(ISBLANK($A676),"",IF($A676="Ūdeņraža jonu koncentrācija",VLOOKUP(Dati!$A676,Normas!$A:$D,3,FALSE),VLOOKUP(Dati!$A676,Normas!$A:$D,3,FALSE)*0.3)),"")</f>
      </c>
    </row>
    <row r="677" spans="2:9" x14ac:dyDescent="0.2">
      <c r="B677">
        <f>IF(ISBLANK(A677),"",VLOOKUP(A677,Normas!A:D,4,FALSE))</f>
      </c>
      <c r="E677" s="2">
        <f>IF(ISBLANK(D677),"",INT(YEARFRAC(D677,'Vispārīga informācija'!$B$2)))</f>
      </c>
      <c r="F677" s="2">
        <f>IFERROR(IF(ISBLANK($A677),"",IF($A677="Ūdeņraža jonu koncentrācija",VLOOKUP(Dati!$A677,Normas!$A:$D,2,FALSE),VLOOKUP(Dati!$A677,Normas!$A:$D,2,FALSE)*0.6)),"")</f>
      </c>
      <c r="G677" s="2">
        <f>IFERROR(IF(ISBLANK($A677),"",IF($A677="Ūdeņraža jonu koncentrācija",VLOOKUP(Dati!$A677,Normas!$A:$D,3,FALSE),VLOOKUP(Dati!$A677,Normas!$A:$D,3,FALSE)*0.6)),"")</f>
      </c>
      <c r="H677" s="2">
        <f>IFERROR(IF(ISBLANK($A677),"",IF($A677="Ūdeņraža jonu koncentrācija",VLOOKUP(Dati!$A677,Normas!$A:$D,2,FALSE),VLOOKUP(Dati!$A677,Normas!$A:$D,2,FALSE)*0.3)),"")</f>
      </c>
      <c r="I677" s="2">
        <f>IFERROR(IF(ISBLANK($A677),"",IF($A677="Ūdeņraža jonu koncentrācija",VLOOKUP(Dati!$A677,Normas!$A:$D,3,FALSE),VLOOKUP(Dati!$A677,Normas!$A:$D,3,FALSE)*0.3)),"")</f>
      </c>
    </row>
    <row r="678" spans="2:9" x14ac:dyDescent="0.2">
      <c r="B678">
        <f>IF(ISBLANK(A678),"",VLOOKUP(A678,Normas!A:D,4,FALSE))</f>
      </c>
      <c r="E678" s="2">
        <f>IF(ISBLANK(D678),"",INT(YEARFRAC(D678,'Vispārīga informācija'!$B$2)))</f>
      </c>
      <c r="F678" s="2">
        <f>IFERROR(IF(ISBLANK($A678),"",IF($A678="Ūdeņraža jonu koncentrācija",VLOOKUP(Dati!$A678,Normas!$A:$D,2,FALSE),VLOOKUP(Dati!$A678,Normas!$A:$D,2,FALSE)*0.6)),"")</f>
      </c>
      <c r="G678" s="2">
        <f>IFERROR(IF(ISBLANK($A678),"",IF($A678="Ūdeņraža jonu koncentrācija",VLOOKUP(Dati!$A678,Normas!$A:$D,3,FALSE),VLOOKUP(Dati!$A678,Normas!$A:$D,3,FALSE)*0.6)),"")</f>
      </c>
      <c r="H678" s="2">
        <f>IFERROR(IF(ISBLANK($A678),"",IF($A678="Ūdeņraža jonu koncentrācija",VLOOKUP(Dati!$A678,Normas!$A:$D,2,FALSE),VLOOKUP(Dati!$A678,Normas!$A:$D,2,FALSE)*0.3)),"")</f>
      </c>
      <c r="I678" s="2">
        <f>IFERROR(IF(ISBLANK($A678),"",IF($A678="Ūdeņraža jonu koncentrācija",VLOOKUP(Dati!$A678,Normas!$A:$D,3,FALSE),VLOOKUP(Dati!$A678,Normas!$A:$D,3,FALSE)*0.3)),"")</f>
      </c>
    </row>
    <row r="679" spans="2:9" x14ac:dyDescent="0.2">
      <c r="B679">
        <f>IF(ISBLANK(A679),"",VLOOKUP(A679,Normas!A:D,4,FALSE))</f>
      </c>
      <c r="E679" s="2">
        <f>IF(ISBLANK(D679),"",INT(YEARFRAC(D679,'Vispārīga informācija'!$B$2)))</f>
      </c>
      <c r="F679" s="2">
        <f>IFERROR(IF(ISBLANK($A679),"",IF($A679="Ūdeņraža jonu koncentrācija",VLOOKUP(Dati!$A679,Normas!$A:$D,2,FALSE),VLOOKUP(Dati!$A679,Normas!$A:$D,2,FALSE)*0.6)),"")</f>
      </c>
      <c r="G679" s="2">
        <f>IFERROR(IF(ISBLANK($A679),"",IF($A679="Ūdeņraža jonu koncentrācija",VLOOKUP(Dati!$A679,Normas!$A:$D,3,FALSE),VLOOKUP(Dati!$A679,Normas!$A:$D,3,FALSE)*0.6)),"")</f>
      </c>
      <c r="H679" s="2">
        <f>IFERROR(IF(ISBLANK($A679),"",IF($A679="Ūdeņraža jonu koncentrācija",VLOOKUP(Dati!$A679,Normas!$A:$D,2,FALSE),VLOOKUP(Dati!$A679,Normas!$A:$D,2,FALSE)*0.3)),"")</f>
      </c>
      <c r="I679" s="2">
        <f>IFERROR(IF(ISBLANK($A679),"",IF($A679="Ūdeņraža jonu koncentrācija",VLOOKUP(Dati!$A679,Normas!$A:$D,3,FALSE),VLOOKUP(Dati!$A679,Normas!$A:$D,3,FALSE)*0.3)),"")</f>
      </c>
    </row>
    <row r="680" spans="2:9" x14ac:dyDescent="0.2">
      <c r="B680">
        <f>IF(ISBLANK(A680),"",VLOOKUP(A680,Normas!A:D,4,FALSE))</f>
      </c>
      <c r="E680" s="2">
        <f>IF(ISBLANK(D680),"",INT(YEARFRAC(D680,'Vispārīga informācija'!$B$2)))</f>
      </c>
      <c r="F680" s="2">
        <f>IFERROR(IF(ISBLANK($A680),"",IF($A680="Ūdeņraža jonu koncentrācija",VLOOKUP(Dati!$A680,Normas!$A:$D,2,FALSE),VLOOKUP(Dati!$A680,Normas!$A:$D,2,FALSE)*0.6)),"")</f>
      </c>
      <c r="G680" s="2">
        <f>IFERROR(IF(ISBLANK($A680),"",IF($A680="Ūdeņraža jonu koncentrācija",VLOOKUP(Dati!$A680,Normas!$A:$D,3,FALSE),VLOOKUP(Dati!$A680,Normas!$A:$D,3,FALSE)*0.6)),"")</f>
      </c>
      <c r="H680" s="2">
        <f>IFERROR(IF(ISBLANK($A680),"",IF($A680="Ūdeņraža jonu koncentrācija",VLOOKUP(Dati!$A680,Normas!$A:$D,2,FALSE),VLOOKUP(Dati!$A680,Normas!$A:$D,2,FALSE)*0.3)),"")</f>
      </c>
      <c r="I680" s="2">
        <f>IFERROR(IF(ISBLANK($A680),"",IF($A680="Ūdeņraža jonu koncentrācija",VLOOKUP(Dati!$A680,Normas!$A:$D,3,FALSE),VLOOKUP(Dati!$A680,Normas!$A:$D,3,FALSE)*0.3)),"")</f>
      </c>
    </row>
    <row r="681" spans="2:9" x14ac:dyDescent="0.2">
      <c r="B681">
        <f>IF(ISBLANK(A681),"",VLOOKUP(A681,Normas!A:D,4,FALSE))</f>
      </c>
      <c r="E681" s="2">
        <f>IF(ISBLANK(D681),"",INT(YEARFRAC(D681,'Vispārīga informācija'!$B$2)))</f>
      </c>
      <c r="F681" s="2">
        <f>IFERROR(IF(ISBLANK($A681),"",IF($A681="Ūdeņraža jonu koncentrācija",VLOOKUP(Dati!$A681,Normas!$A:$D,2,FALSE),VLOOKUP(Dati!$A681,Normas!$A:$D,2,FALSE)*0.6)),"")</f>
      </c>
      <c r="G681" s="2">
        <f>IFERROR(IF(ISBLANK($A681),"",IF($A681="Ūdeņraža jonu koncentrācija",VLOOKUP(Dati!$A681,Normas!$A:$D,3,FALSE),VLOOKUP(Dati!$A681,Normas!$A:$D,3,FALSE)*0.6)),"")</f>
      </c>
      <c r="H681" s="2">
        <f>IFERROR(IF(ISBLANK($A681),"",IF($A681="Ūdeņraža jonu koncentrācija",VLOOKUP(Dati!$A681,Normas!$A:$D,2,FALSE),VLOOKUP(Dati!$A681,Normas!$A:$D,2,FALSE)*0.3)),"")</f>
      </c>
      <c r="I681" s="2">
        <f>IFERROR(IF(ISBLANK($A681),"",IF($A681="Ūdeņraža jonu koncentrācija",VLOOKUP(Dati!$A681,Normas!$A:$D,3,FALSE),VLOOKUP(Dati!$A681,Normas!$A:$D,3,FALSE)*0.3)),"")</f>
      </c>
    </row>
    <row r="682" spans="2:9" x14ac:dyDescent="0.2">
      <c r="B682">
        <f>IF(ISBLANK(A682),"",VLOOKUP(A682,Normas!A:D,4,FALSE))</f>
      </c>
      <c r="E682" s="2">
        <f>IF(ISBLANK(D682),"",INT(YEARFRAC(D682,'Vispārīga informācija'!$B$2)))</f>
      </c>
      <c r="F682" s="2">
        <f>IFERROR(IF(ISBLANK($A682),"",IF($A682="Ūdeņraža jonu koncentrācija",VLOOKUP(Dati!$A682,Normas!$A:$D,2,FALSE),VLOOKUP(Dati!$A682,Normas!$A:$D,2,FALSE)*0.6)),"")</f>
      </c>
      <c r="G682" s="2">
        <f>IFERROR(IF(ISBLANK($A682),"",IF($A682="Ūdeņraža jonu koncentrācija",VLOOKUP(Dati!$A682,Normas!$A:$D,3,FALSE),VLOOKUP(Dati!$A682,Normas!$A:$D,3,FALSE)*0.6)),"")</f>
      </c>
      <c r="H682" s="2">
        <f>IFERROR(IF(ISBLANK($A682),"",IF($A682="Ūdeņraža jonu koncentrācija",VLOOKUP(Dati!$A682,Normas!$A:$D,2,FALSE),VLOOKUP(Dati!$A682,Normas!$A:$D,2,FALSE)*0.3)),"")</f>
      </c>
      <c r="I682" s="2">
        <f>IFERROR(IF(ISBLANK($A682),"",IF($A682="Ūdeņraža jonu koncentrācija",VLOOKUP(Dati!$A682,Normas!$A:$D,3,FALSE),VLOOKUP(Dati!$A682,Normas!$A:$D,3,FALSE)*0.3)),"")</f>
      </c>
    </row>
    <row r="683" spans="2:9" x14ac:dyDescent="0.2">
      <c r="B683">
        <f>IF(ISBLANK(A683),"",VLOOKUP(A683,Normas!A:D,4,FALSE))</f>
      </c>
      <c r="E683" s="2">
        <f>IF(ISBLANK(D683),"",INT(YEARFRAC(D683,'Vispārīga informācija'!$B$2)))</f>
      </c>
      <c r="F683" s="2">
        <f>IFERROR(IF(ISBLANK($A683),"",IF($A683="Ūdeņraža jonu koncentrācija",VLOOKUP(Dati!$A683,Normas!$A:$D,2,FALSE),VLOOKUP(Dati!$A683,Normas!$A:$D,2,FALSE)*0.6)),"")</f>
      </c>
      <c r="G683" s="2">
        <f>IFERROR(IF(ISBLANK($A683),"",IF($A683="Ūdeņraža jonu koncentrācija",VLOOKUP(Dati!$A683,Normas!$A:$D,3,FALSE),VLOOKUP(Dati!$A683,Normas!$A:$D,3,FALSE)*0.6)),"")</f>
      </c>
      <c r="H683" s="2">
        <f>IFERROR(IF(ISBLANK($A683),"",IF($A683="Ūdeņraža jonu koncentrācija",VLOOKUP(Dati!$A683,Normas!$A:$D,2,FALSE),VLOOKUP(Dati!$A683,Normas!$A:$D,2,FALSE)*0.3)),"")</f>
      </c>
      <c r="I683" s="2">
        <f>IFERROR(IF(ISBLANK($A683),"",IF($A683="Ūdeņraža jonu koncentrācija",VLOOKUP(Dati!$A683,Normas!$A:$D,3,FALSE),VLOOKUP(Dati!$A683,Normas!$A:$D,3,FALSE)*0.3)),"")</f>
      </c>
    </row>
    <row r="684" spans="2:9" x14ac:dyDescent="0.2">
      <c r="B684">
        <f>IF(ISBLANK(A684),"",VLOOKUP(A684,Normas!A:D,4,FALSE))</f>
      </c>
      <c r="E684" s="2">
        <f>IF(ISBLANK(D684),"",INT(YEARFRAC(D684,'Vispārīga informācija'!$B$2)))</f>
      </c>
      <c r="F684" s="2">
        <f>IFERROR(IF(ISBLANK($A684),"",IF($A684="Ūdeņraža jonu koncentrācija",VLOOKUP(Dati!$A684,Normas!$A:$D,2,FALSE),VLOOKUP(Dati!$A684,Normas!$A:$D,2,FALSE)*0.6)),"")</f>
      </c>
      <c r="G684" s="2">
        <f>IFERROR(IF(ISBLANK($A684),"",IF($A684="Ūdeņraža jonu koncentrācija",VLOOKUP(Dati!$A684,Normas!$A:$D,3,FALSE),VLOOKUP(Dati!$A684,Normas!$A:$D,3,FALSE)*0.6)),"")</f>
      </c>
      <c r="H684" s="2">
        <f>IFERROR(IF(ISBLANK($A684),"",IF($A684="Ūdeņraža jonu koncentrācija",VLOOKUP(Dati!$A684,Normas!$A:$D,2,FALSE),VLOOKUP(Dati!$A684,Normas!$A:$D,2,FALSE)*0.3)),"")</f>
      </c>
      <c r="I684" s="2">
        <f>IFERROR(IF(ISBLANK($A684),"",IF($A684="Ūdeņraža jonu koncentrācija",VLOOKUP(Dati!$A684,Normas!$A:$D,3,FALSE),VLOOKUP(Dati!$A684,Normas!$A:$D,3,FALSE)*0.3)),"")</f>
      </c>
    </row>
    <row r="685" spans="2:9" x14ac:dyDescent="0.2">
      <c r="B685">
        <f>IF(ISBLANK(A685),"",VLOOKUP(A685,Normas!A:D,4,FALSE))</f>
      </c>
      <c r="E685" s="2">
        <f>IF(ISBLANK(D685),"",INT(YEARFRAC(D685,'Vispārīga informācija'!$B$2)))</f>
      </c>
      <c r="F685" s="2">
        <f>IFERROR(IF(ISBLANK($A685),"",IF($A685="Ūdeņraža jonu koncentrācija",VLOOKUP(Dati!$A685,Normas!$A:$D,2,FALSE),VLOOKUP(Dati!$A685,Normas!$A:$D,2,FALSE)*0.6)),"")</f>
      </c>
      <c r="G685" s="2">
        <f>IFERROR(IF(ISBLANK($A685),"",IF($A685="Ūdeņraža jonu koncentrācija",VLOOKUP(Dati!$A685,Normas!$A:$D,3,FALSE),VLOOKUP(Dati!$A685,Normas!$A:$D,3,FALSE)*0.6)),"")</f>
      </c>
      <c r="H685" s="2">
        <f>IFERROR(IF(ISBLANK($A685),"",IF($A685="Ūdeņraža jonu koncentrācija",VLOOKUP(Dati!$A685,Normas!$A:$D,2,FALSE),VLOOKUP(Dati!$A685,Normas!$A:$D,2,FALSE)*0.3)),"")</f>
      </c>
      <c r="I685" s="2">
        <f>IFERROR(IF(ISBLANK($A685),"",IF($A685="Ūdeņraža jonu koncentrācija",VLOOKUP(Dati!$A685,Normas!$A:$D,3,FALSE),VLOOKUP(Dati!$A685,Normas!$A:$D,3,FALSE)*0.3)),"")</f>
      </c>
    </row>
    <row r="686" spans="2:9" x14ac:dyDescent="0.2">
      <c r="B686">
        <f>IF(ISBLANK(A686),"",VLOOKUP(A686,Normas!A:D,4,FALSE))</f>
      </c>
      <c r="E686" s="2">
        <f>IF(ISBLANK(D686),"",INT(YEARFRAC(D686,'Vispārīga informācija'!$B$2)))</f>
      </c>
      <c r="F686" s="2">
        <f>IFERROR(IF(ISBLANK($A686),"",IF($A686="Ūdeņraža jonu koncentrācija",VLOOKUP(Dati!$A686,Normas!$A:$D,2,FALSE),VLOOKUP(Dati!$A686,Normas!$A:$D,2,FALSE)*0.6)),"")</f>
      </c>
      <c r="G686" s="2">
        <f>IFERROR(IF(ISBLANK($A686),"",IF($A686="Ūdeņraža jonu koncentrācija",VLOOKUP(Dati!$A686,Normas!$A:$D,3,FALSE),VLOOKUP(Dati!$A686,Normas!$A:$D,3,FALSE)*0.6)),"")</f>
      </c>
      <c r="H686" s="2">
        <f>IFERROR(IF(ISBLANK($A686),"",IF($A686="Ūdeņraža jonu koncentrācija",VLOOKUP(Dati!$A686,Normas!$A:$D,2,FALSE),VLOOKUP(Dati!$A686,Normas!$A:$D,2,FALSE)*0.3)),"")</f>
      </c>
      <c r="I686" s="2">
        <f>IFERROR(IF(ISBLANK($A686),"",IF($A686="Ūdeņraža jonu koncentrācija",VLOOKUP(Dati!$A686,Normas!$A:$D,3,FALSE),VLOOKUP(Dati!$A686,Normas!$A:$D,3,FALSE)*0.3)),"")</f>
      </c>
    </row>
    <row r="687" spans="2:9" x14ac:dyDescent="0.2">
      <c r="B687">
        <f>IF(ISBLANK(A687),"",VLOOKUP(A687,Normas!A:D,4,FALSE))</f>
      </c>
      <c r="E687" s="2">
        <f>IF(ISBLANK(D687),"",INT(YEARFRAC(D687,'Vispārīga informācija'!$B$2)))</f>
      </c>
      <c r="F687" s="2">
        <f>IFERROR(IF(ISBLANK($A687),"",IF($A687="Ūdeņraža jonu koncentrācija",VLOOKUP(Dati!$A687,Normas!$A:$D,2,FALSE),VLOOKUP(Dati!$A687,Normas!$A:$D,2,FALSE)*0.6)),"")</f>
      </c>
      <c r="G687" s="2">
        <f>IFERROR(IF(ISBLANK($A687),"",IF($A687="Ūdeņraža jonu koncentrācija",VLOOKUP(Dati!$A687,Normas!$A:$D,3,FALSE),VLOOKUP(Dati!$A687,Normas!$A:$D,3,FALSE)*0.6)),"")</f>
      </c>
      <c r="H687" s="2">
        <f>IFERROR(IF(ISBLANK($A687),"",IF($A687="Ūdeņraža jonu koncentrācija",VLOOKUP(Dati!$A687,Normas!$A:$D,2,FALSE),VLOOKUP(Dati!$A687,Normas!$A:$D,2,FALSE)*0.3)),"")</f>
      </c>
      <c r="I687" s="2">
        <f>IFERROR(IF(ISBLANK($A687),"",IF($A687="Ūdeņraža jonu koncentrācija",VLOOKUP(Dati!$A687,Normas!$A:$D,3,FALSE),VLOOKUP(Dati!$A687,Normas!$A:$D,3,FALSE)*0.3)),"")</f>
      </c>
    </row>
    <row r="688" spans="2:9" x14ac:dyDescent="0.2">
      <c r="B688">
        <f>IF(ISBLANK(A688),"",VLOOKUP(A688,Normas!A:D,4,FALSE))</f>
      </c>
      <c r="E688" s="2">
        <f>IF(ISBLANK(D688),"",INT(YEARFRAC(D688,'Vispārīga informācija'!$B$2)))</f>
      </c>
      <c r="F688" s="2">
        <f>IFERROR(IF(ISBLANK($A688),"",IF($A688="Ūdeņraža jonu koncentrācija",VLOOKUP(Dati!$A688,Normas!$A:$D,2,FALSE),VLOOKUP(Dati!$A688,Normas!$A:$D,2,FALSE)*0.6)),"")</f>
      </c>
      <c r="G688" s="2">
        <f>IFERROR(IF(ISBLANK($A688),"",IF($A688="Ūdeņraža jonu koncentrācija",VLOOKUP(Dati!$A688,Normas!$A:$D,3,FALSE),VLOOKUP(Dati!$A688,Normas!$A:$D,3,FALSE)*0.6)),"")</f>
      </c>
      <c r="H688" s="2">
        <f>IFERROR(IF(ISBLANK($A688),"",IF($A688="Ūdeņraža jonu koncentrācija",VLOOKUP(Dati!$A688,Normas!$A:$D,2,FALSE),VLOOKUP(Dati!$A688,Normas!$A:$D,2,FALSE)*0.3)),"")</f>
      </c>
      <c r="I688" s="2">
        <f>IFERROR(IF(ISBLANK($A688),"",IF($A688="Ūdeņraža jonu koncentrācija",VLOOKUP(Dati!$A688,Normas!$A:$D,3,FALSE),VLOOKUP(Dati!$A688,Normas!$A:$D,3,FALSE)*0.3)),"")</f>
      </c>
    </row>
    <row r="689" spans="2:9" x14ac:dyDescent="0.2">
      <c r="B689">
        <f>IF(ISBLANK(A689),"",VLOOKUP(A689,Normas!A:D,4,FALSE))</f>
      </c>
      <c r="E689" s="2">
        <f>IF(ISBLANK(D689),"",INT(YEARFRAC(D689,'Vispārīga informācija'!$B$2)))</f>
      </c>
      <c r="F689" s="2">
        <f>IFERROR(IF(ISBLANK($A689),"",IF($A689="Ūdeņraža jonu koncentrācija",VLOOKUP(Dati!$A689,Normas!$A:$D,2,FALSE),VLOOKUP(Dati!$A689,Normas!$A:$D,2,FALSE)*0.6)),"")</f>
      </c>
      <c r="G689" s="2">
        <f>IFERROR(IF(ISBLANK($A689),"",IF($A689="Ūdeņraža jonu koncentrācija",VLOOKUP(Dati!$A689,Normas!$A:$D,3,FALSE),VLOOKUP(Dati!$A689,Normas!$A:$D,3,FALSE)*0.6)),"")</f>
      </c>
      <c r="H689" s="2">
        <f>IFERROR(IF(ISBLANK($A689),"",IF($A689="Ūdeņraža jonu koncentrācija",VLOOKUP(Dati!$A689,Normas!$A:$D,2,FALSE),VLOOKUP(Dati!$A689,Normas!$A:$D,2,FALSE)*0.3)),"")</f>
      </c>
      <c r="I689" s="2">
        <f>IFERROR(IF(ISBLANK($A689),"",IF($A689="Ūdeņraža jonu koncentrācija",VLOOKUP(Dati!$A689,Normas!$A:$D,3,FALSE),VLOOKUP(Dati!$A689,Normas!$A:$D,3,FALSE)*0.3)),"")</f>
      </c>
    </row>
    <row r="690" spans="2:9" x14ac:dyDescent="0.2">
      <c r="B690">
        <f>IF(ISBLANK(A690),"",VLOOKUP(A690,Normas!A:D,4,FALSE))</f>
      </c>
      <c r="E690" s="2">
        <f>IF(ISBLANK(D690),"",INT(YEARFRAC(D690,'Vispārīga informācija'!$B$2)))</f>
      </c>
      <c r="F690" s="2">
        <f>IFERROR(IF(ISBLANK($A690),"",IF($A690="Ūdeņraža jonu koncentrācija",VLOOKUP(Dati!$A690,Normas!$A:$D,2,FALSE),VLOOKUP(Dati!$A690,Normas!$A:$D,2,FALSE)*0.6)),"")</f>
      </c>
      <c r="G690" s="2">
        <f>IFERROR(IF(ISBLANK($A690),"",IF($A690="Ūdeņraža jonu koncentrācija",VLOOKUP(Dati!$A690,Normas!$A:$D,3,FALSE),VLOOKUP(Dati!$A690,Normas!$A:$D,3,FALSE)*0.6)),"")</f>
      </c>
      <c r="H690" s="2">
        <f>IFERROR(IF(ISBLANK($A690),"",IF($A690="Ūdeņraža jonu koncentrācija",VLOOKUP(Dati!$A690,Normas!$A:$D,2,FALSE),VLOOKUP(Dati!$A690,Normas!$A:$D,2,FALSE)*0.3)),"")</f>
      </c>
      <c r="I690" s="2">
        <f>IFERROR(IF(ISBLANK($A690),"",IF($A690="Ūdeņraža jonu koncentrācija",VLOOKUP(Dati!$A690,Normas!$A:$D,3,FALSE),VLOOKUP(Dati!$A690,Normas!$A:$D,3,FALSE)*0.3)),"")</f>
      </c>
    </row>
    <row r="691" spans="2:9" x14ac:dyDescent="0.2">
      <c r="B691">
        <f>IF(ISBLANK(A691),"",VLOOKUP(A691,Normas!A:D,4,FALSE))</f>
      </c>
      <c r="E691" s="2">
        <f>IF(ISBLANK(D691),"",INT(YEARFRAC(D691,'Vispārīga informācija'!$B$2)))</f>
      </c>
      <c r="F691" s="2">
        <f>IFERROR(IF(ISBLANK($A691),"",IF($A691="Ūdeņraža jonu koncentrācija",VLOOKUP(Dati!$A691,Normas!$A:$D,2,FALSE),VLOOKUP(Dati!$A691,Normas!$A:$D,2,FALSE)*0.6)),"")</f>
      </c>
      <c r="G691" s="2">
        <f>IFERROR(IF(ISBLANK($A691),"",IF($A691="Ūdeņraža jonu koncentrācija",VLOOKUP(Dati!$A691,Normas!$A:$D,3,FALSE),VLOOKUP(Dati!$A691,Normas!$A:$D,3,FALSE)*0.6)),"")</f>
      </c>
      <c r="H691" s="2">
        <f>IFERROR(IF(ISBLANK($A691),"",IF($A691="Ūdeņraža jonu koncentrācija",VLOOKUP(Dati!$A691,Normas!$A:$D,2,FALSE),VLOOKUP(Dati!$A691,Normas!$A:$D,2,FALSE)*0.3)),"")</f>
      </c>
      <c r="I691" s="2">
        <f>IFERROR(IF(ISBLANK($A691),"",IF($A691="Ūdeņraža jonu koncentrācija",VLOOKUP(Dati!$A691,Normas!$A:$D,3,FALSE),VLOOKUP(Dati!$A691,Normas!$A:$D,3,FALSE)*0.3)),"")</f>
      </c>
    </row>
    <row r="692" spans="2:9" x14ac:dyDescent="0.2">
      <c r="B692">
        <f>IF(ISBLANK(A692),"",VLOOKUP(A692,Normas!A:D,4,FALSE))</f>
      </c>
      <c r="E692" s="2">
        <f>IF(ISBLANK(D692),"",INT(YEARFRAC(D692,'Vispārīga informācija'!$B$2)))</f>
      </c>
      <c r="F692" s="2">
        <f>IFERROR(IF(ISBLANK($A692),"",IF($A692="Ūdeņraža jonu koncentrācija",VLOOKUP(Dati!$A692,Normas!$A:$D,2,FALSE),VLOOKUP(Dati!$A692,Normas!$A:$D,2,FALSE)*0.6)),"")</f>
      </c>
      <c r="G692" s="2">
        <f>IFERROR(IF(ISBLANK($A692),"",IF($A692="Ūdeņraža jonu koncentrācija",VLOOKUP(Dati!$A692,Normas!$A:$D,3,FALSE),VLOOKUP(Dati!$A692,Normas!$A:$D,3,FALSE)*0.6)),"")</f>
      </c>
      <c r="H692" s="2">
        <f>IFERROR(IF(ISBLANK($A692),"",IF($A692="Ūdeņraža jonu koncentrācija",VLOOKUP(Dati!$A692,Normas!$A:$D,2,FALSE),VLOOKUP(Dati!$A692,Normas!$A:$D,2,FALSE)*0.3)),"")</f>
      </c>
      <c r="I692" s="2">
        <f>IFERROR(IF(ISBLANK($A692),"",IF($A692="Ūdeņraža jonu koncentrācija",VLOOKUP(Dati!$A692,Normas!$A:$D,3,FALSE),VLOOKUP(Dati!$A692,Normas!$A:$D,3,FALSE)*0.3)),"")</f>
      </c>
    </row>
    <row r="693" spans="2:9" x14ac:dyDescent="0.2">
      <c r="B693">
        <f>IF(ISBLANK(A693),"",VLOOKUP(A693,Normas!A:D,4,FALSE))</f>
      </c>
      <c r="E693" s="2">
        <f>IF(ISBLANK(D693),"",INT(YEARFRAC(D693,'Vispārīga informācija'!$B$2)))</f>
      </c>
      <c r="F693" s="2">
        <f>IFERROR(IF(ISBLANK($A693),"",IF($A693="Ūdeņraža jonu koncentrācija",VLOOKUP(Dati!$A693,Normas!$A:$D,2,FALSE),VLOOKUP(Dati!$A693,Normas!$A:$D,2,FALSE)*0.6)),"")</f>
      </c>
      <c r="G693" s="2">
        <f>IFERROR(IF(ISBLANK($A693),"",IF($A693="Ūdeņraža jonu koncentrācija",VLOOKUP(Dati!$A693,Normas!$A:$D,3,FALSE),VLOOKUP(Dati!$A693,Normas!$A:$D,3,FALSE)*0.6)),"")</f>
      </c>
      <c r="H693" s="2">
        <f>IFERROR(IF(ISBLANK($A693),"",IF($A693="Ūdeņraža jonu koncentrācija",VLOOKUP(Dati!$A693,Normas!$A:$D,2,FALSE),VLOOKUP(Dati!$A693,Normas!$A:$D,2,FALSE)*0.3)),"")</f>
      </c>
      <c r="I693" s="2">
        <f>IFERROR(IF(ISBLANK($A693),"",IF($A693="Ūdeņraža jonu koncentrācija",VLOOKUP(Dati!$A693,Normas!$A:$D,3,FALSE),VLOOKUP(Dati!$A693,Normas!$A:$D,3,FALSE)*0.3)),"")</f>
      </c>
    </row>
    <row r="694" spans="2:9" x14ac:dyDescent="0.2">
      <c r="B694">
        <f>IF(ISBLANK(A694),"",VLOOKUP(A694,Normas!A:D,4,FALSE))</f>
      </c>
      <c r="E694" s="2">
        <f>IF(ISBLANK(D694),"",INT(YEARFRAC(D694,'Vispārīga informācija'!$B$2)))</f>
      </c>
      <c r="F694" s="2">
        <f>IFERROR(IF(ISBLANK($A694),"",IF($A694="Ūdeņraža jonu koncentrācija",VLOOKUP(Dati!$A694,Normas!$A:$D,2,FALSE),VLOOKUP(Dati!$A694,Normas!$A:$D,2,FALSE)*0.6)),"")</f>
      </c>
      <c r="G694" s="2">
        <f>IFERROR(IF(ISBLANK($A694),"",IF($A694="Ūdeņraža jonu koncentrācija",VLOOKUP(Dati!$A694,Normas!$A:$D,3,FALSE),VLOOKUP(Dati!$A694,Normas!$A:$D,3,FALSE)*0.6)),"")</f>
      </c>
      <c r="H694" s="2">
        <f>IFERROR(IF(ISBLANK($A694),"",IF($A694="Ūdeņraža jonu koncentrācija",VLOOKUP(Dati!$A694,Normas!$A:$D,2,FALSE),VLOOKUP(Dati!$A694,Normas!$A:$D,2,FALSE)*0.3)),"")</f>
      </c>
      <c r="I694" s="2">
        <f>IFERROR(IF(ISBLANK($A694),"",IF($A694="Ūdeņraža jonu koncentrācija",VLOOKUP(Dati!$A694,Normas!$A:$D,3,FALSE),VLOOKUP(Dati!$A694,Normas!$A:$D,3,FALSE)*0.3)),"")</f>
      </c>
    </row>
    <row r="695" spans="2:9" x14ac:dyDescent="0.2">
      <c r="B695">
        <f>IF(ISBLANK(A695),"",VLOOKUP(A695,Normas!A:D,4,FALSE))</f>
      </c>
      <c r="E695" s="2">
        <f>IF(ISBLANK(D695),"",INT(YEARFRAC(D695,'Vispārīga informācija'!$B$2)))</f>
      </c>
      <c r="F695" s="2">
        <f>IFERROR(IF(ISBLANK($A695),"",IF($A695="Ūdeņraža jonu koncentrācija",VLOOKUP(Dati!$A695,Normas!$A:$D,2,FALSE),VLOOKUP(Dati!$A695,Normas!$A:$D,2,FALSE)*0.6)),"")</f>
      </c>
      <c r="G695" s="2">
        <f>IFERROR(IF(ISBLANK($A695),"",IF($A695="Ūdeņraža jonu koncentrācija",VLOOKUP(Dati!$A695,Normas!$A:$D,3,FALSE),VLOOKUP(Dati!$A695,Normas!$A:$D,3,FALSE)*0.6)),"")</f>
      </c>
      <c r="H695" s="2">
        <f>IFERROR(IF(ISBLANK($A695),"",IF($A695="Ūdeņraža jonu koncentrācija",VLOOKUP(Dati!$A695,Normas!$A:$D,2,FALSE),VLOOKUP(Dati!$A695,Normas!$A:$D,2,FALSE)*0.3)),"")</f>
      </c>
      <c r="I695" s="2">
        <f>IFERROR(IF(ISBLANK($A695),"",IF($A695="Ūdeņraža jonu koncentrācija",VLOOKUP(Dati!$A695,Normas!$A:$D,3,FALSE),VLOOKUP(Dati!$A695,Normas!$A:$D,3,FALSE)*0.3)),"")</f>
      </c>
    </row>
    <row r="696" spans="2:9" x14ac:dyDescent="0.2">
      <c r="B696">
        <f>IF(ISBLANK(A696),"",VLOOKUP(A696,Normas!A:D,4,FALSE))</f>
      </c>
      <c r="E696" s="2">
        <f>IF(ISBLANK(D696),"",INT(YEARFRAC(D696,'Vispārīga informācija'!$B$2)))</f>
      </c>
      <c r="F696" s="2">
        <f>IFERROR(IF(ISBLANK($A696),"",IF($A696="Ūdeņraža jonu koncentrācija",VLOOKUP(Dati!$A696,Normas!$A:$D,2,FALSE),VLOOKUP(Dati!$A696,Normas!$A:$D,2,FALSE)*0.6)),"")</f>
      </c>
      <c r="G696" s="2">
        <f>IFERROR(IF(ISBLANK($A696),"",IF($A696="Ūdeņraža jonu koncentrācija",VLOOKUP(Dati!$A696,Normas!$A:$D,3,FALSE),VLOOKUP(Dati!$A696,Normas!$A:$D,3,FALSE)*0.6)),"")</f>
      </c>
      <c r="H696" s="2">
        <f>IFERROR(IF(ISBLANK($A696),"",IF($A696="Ūdeņraža jonu koncentrācija",VLOOKUP(Dati!$A696,Normas!$A:$D,2,FALSE),VLOOKUP(Dati!$A696,Normas!$A:$D,2,FALSE)*0.3)),"")</f>
      </c>
      <c r="I696" s="2">
        <f>IFERROR(IF(ISBLANK($A696),"",IF($A696="Ūdeņraža jonu koncentrācija",VLOOKUP(Dati!$A696,Normas!$A:$D,3,FALSE),VLOOKUP(Dati!$A696,Normas!$A:$D,3,FALSE)*0.3)),"")</f>
      </c>
    </row>
    <row r="697" spans="2:9" x14ac:dyDescent="0.2">
      <c r="B697">
        <f>IF(ISBLANK(A697),"",VLOOKUP(A697,Normas!A:D,4,FALSE))</f>
      </c>
      <c r="E697" s="2">
        <f>IF(ISBLANK(D697),"",INT(YEARFRAC(D697,'Vispārīga informācija'!$B$2)))</f>
      </c>
      <c r="F697" s="2">
        <f>IFERROR(IF(ISBLANK($A697),"",IF($A697="Ūdeņraža jonu koncentrācija",VLOOKUP(Dati!$A697,Normas!$A:$D,2,FALSE),VLOOKUP(Dati!$A697,Normas!$A:$D,2,FALSE)*0.6)),"")</f>
      </c>
      <c r="G697" s="2">
        <f>IFERROR(IF(ISBLANK($A697),"",IF($A697="Ūdeņraža jonu koncentrācija",VLOOKUP(Dati!$A697,Normas!$A:$D,3,FALSE),VLOOKUP(Dati!$A697,Normas!$A:$D,3,FALSE)*0.6)),"")</f>
      </c>
      <c r="H697" s="2">
        <f>IFERROR(IF(ISBLANK($A697),"",IF($A697="Ūdeņraža jonu koncentrācija",VLOOKUP(Dati!$A697,Normas!$A:$D,2,FALSE),VLOOKUP(Dati!$A697,Normas!$A:$D,2,FALSE)*0.3)),"")</f>
      </c>
      <c r="I697" s="2">
        <f>IFERROR(IF(ISBLANK($A697),"",IF($A697="Ūdeņraža jonu koncentrācija",VLOOKUP(Dati!$A697,Normas!$A:$D,3,FALSE),VLOOKUP(Dati!$A697,Normas!$A:$D,3,FALSE)*0.3)),"")</f>
      </c>
    </row>
    <row r="698" spans="2:9" x14ac:dyDescent="0.2">
      <c r="B698">
        <f>IF(ISBLANK(A698),"",VLOOKUP(A698,Normas!A:D,4,FALSE))</f>
      </c>
      <c r="E698" s="2">
        <f>IF(ISBLANK(D698),"",INT(YEARFRAC(D698,'Vispārīga informācija'!$B$2)))</f>
      </c>
      <c r="F698" s="2">
        <f>IFERROR(IF(ISBLANK($A698),"",IF($A698="Ūdeņraža jonu koncentrācija",VLOOKUP(Dati!$A698,Normas!$A:$D,2,FALSE),VLOOKUP(Dati!$A698,Normas!$A:$D,2,FALSE)*0.6)),"")</f>
      </c>
      <c r="G698" s="2">
        <f>IFERROR(IF(ISBLANK($A698),"",IF($A698="Ūdeņraža jonu koncentrācija",VLOOKUP(Dati!$A698,Normas!$A:$D,3,FALSE),VLOOKUP(Dati!$A698,Normas!$A:$D,3,FALSE)*0.6)),"")</f>
      </c>
      <c r="H698" s="2">
        <f>IFERROR(IF(ISBLANK($A698),"",IF($A698="Ūdeņraža jonu koncentrācija",VLOOKUP(Dati!$A698,Normas!$A:$D,2,FALSE),VLOOKUP(Dati!$A698,Normas!$A:$D,2,FALSE)*0.3)),"")</f>
      </c>
      <c r="I698" s="2">
        <f>IFERROR(IF(ISBLANK($A698),"",IF($A698="Ūdeņraža jonu koncentrācija",VLOOKUP(Dati!$A698,Normas!$A:$D,3,FALSE),VLOOKUP(Dati!$A698,Normas!$A:$D,3,FALSE)*0.3)),"")</f>
      </c>
    </row>
    <row r="699" spans="2:9" x14ac:dyDescent="0.2">
      <c r="B699">
        <f>IF(ISBLANK(A699),"",VLOOKUP(A699,Normas!A:D,4,FALSE))</f>
      </c>
      <c r="E699" s="2">
        <f>IF(ISBLANK(D699),"",INT(YEARFRAC(D699,'Vispārīga informācija'!$B$2)))</f>
      </c>
      <c r="F699" s="2">
        <f>IFERROR(IF(ISBLANK($A699),"",IF($A699="Ūdeņraža jonu koncentrācija",VLOOKUP(Dati!$A699,Normas!$A:$D,2,FALSE),VLOOKUP(Dati!$A699,Normas!$A:$D,2,FALSE)*0.6)),"")</f>
      </c>
      <c r="G699" s="2">
        <f>IFERROR(IF(ISBLANK($A699),"",IF($A699="Ūdeņraža jonu koncentrācija",VLOOKUP(Dati!$A699,Normas!$A:$D,3,FALSE),VLOOKUP(Dati!$A699,Normas!$A:$D,3,FALSE)*0.6)),"")</f>
      </c>
      <c r="H699" s="2">
        <f>IFERROR(IF(ISBLANK($A699),"",IF($A699="Ūdeņraža jonu koncentrācija",VLOOKUP(Dati!$A699,Normas!$A:$D,2,FALSE),VLOOKUP(Dati!$A699,Normas!$A:$D,2,FALSE)*0.3)),"")</f>
      </c>
      <c r="I699" s="2">
        <f>IFERROR(IF(ISBLANK($A699),"",IF($A699="Ūdeņraža jonu koncentrācija",VLOOKUP(Dati!$A699,Normas!$A:$D,3,FALSE),VLOOKUP(Dati!$A699,Normas!$A:$D,3,FALSE)*0.3)),"")</f>
      </c>
    </row>
    <row r="700" spans="2:9" x14ac:dyDescent="0.2">
      <c r="B700">
        <f>IF(ISBLANK(A700),"",VLOOKUP(A700,Normas!A:D,4,FALSE))</f>
      </c>
      <c r="E700" s="2">
        <f>IF(ISBLANK(D700),"",INT(YEARFRAC(D700,'Vispārīga informācija'!$B$2)))</f>
      </c>
      <c r="F700" s="2">
        <f>IFERROR(IF(ISBLANK($A700),"",IF($A700="Ūdeņraža jonu koncentrācija",VLOOKUP(Dati!$A700,Normas!$A:$D,2,FALSE),VLOOKUP(Dati!$A700,Normas!$A:$D,2,FALSE)*0.6)),"")</f>
      </c>
      <c r="G700" s="2">
        <f>IFERROR(IF(ISBLANK($A700),"",IF($A700="Ūdeņraža jonu koncentrācija",VLOOKUP(Dati!$A700,Normas!$A:$D,3,FALSE),VLOOKUP(Dati!$A700,Normas!$A:$D,3,FALSE)*0.6)),"")</f>
      </c>
      <c r="H700" s="2">
        <f>IFERROR(IF(ISBLANK($A700),"",IF($A700="Ūdeņraža jonu koncentrācija",VLOOKUP(Dati!$A700,Normas!$A:$D,2,FALSE),VLOOKUP(Dati!$A700,Normas!$A:$D,2,FALSE)*0.3)),"")</f>
      </c>
      <c r="I700" s="2">
        <f>IFERROR(IF(ISBLANK($A700),"",IF($A700="Ūdeņraža jonu koncentrācija",VLOOKUP(Dati!$A700,Normas!$A:$D,3,FALSE),VLOOKUP(Dati!$A700,Normas!$A:$D,3,FALSE)*0.3)),"")</f>
      </c>
    </row>
    <row r="701" spans="2:9" x14ac:dyDescent="0.2">
      <c r="B701">
        <f>IF(ISBLANK(A701),"",VLOOKUP(A701,Normas!A:D,4,FALSE))</f>
      </c>
      <c r="E701" s="2">
        <f>IF(ISBLANK(D701),"",INT(YEARFRAC(D701,'Vispārīga informācija'!$B$2)))</f>
      </c>
      <c r="F701" s="2">
        <f>IFERROR(IF(ISBLANK($A701),"",IF($A701="Ūdeņraža jonu koncentrācija",VLOOKUP(Dati!$A701,Normas!$A:$D,2,FALSE),VLOOKUP(Dati!$A701,Normas!$A:$D,2,FALSE)*0.6)),"")</f>
      </c>
      <c r="G701" s="2">
        <f>IFERROR(IF(ISBLANK($A701),"",IF($A701="Ūdeņraža jonu koncentrācija",VLOOKUP(Dati!$A701,Normas!$A:$D,3,FALSE),VLOOKUP(Dati!$A701,Normas!$A:$D,3,FALSE)*0.6)),"")</f>
      </c>
      <c r="H701" s="2">
        <f>IFERROR(IF(ISBLANK($A701),"",IF($A701="Ūdeņraža jonu koncentrācija",VLOOKUP(Dati!$A701,Normas!$A:$D,2,FALSE),VLOOKUP(Dati!$A701,Normas!$A:$D,2,FALSE)*0.3)),"")</f>
      </c>
      <c r="I701" s="2">
        <f>IFERROR(IF(ISBLANK($A701),"",IF($A701="Ūdeņraža jonu koncentrācija",VLOOKUP(Dati!$A701,Normas!$A:$D,3,FALSE),VLOOKUP(Dati!$A701,Normas!$A:$D,3,FALSE)*0.3)),"")</f>
      </c>
    </row>
    <row r="702" spans="2:9" x14ac:dyDescent="0.2">
      <c r="B702">
        <f>IF(ISBLANK(A702),"",VLOOKUP(A702,Normas!A:D,4,FALSE))</f>
      </c>
      <c r="E702" s="2">
        <f>IF(ISBLANK(D702),"",INT(YEARFRAC(D702,'Vispārīga informācija'!$B$2)))</f>
      </c>
      <c r="F702" s="2">
        <f>IFERROR(IF(ISBLANK($A702),"",IF($A702="Ūdeņraža jonu koncentrācija",VLOOKUP(Dati!$A702,Normas!$A:$D,2,FALSE),VLOOKUP(Dati!$A702,Normas!$A:$D,2,FALSE)*0.6)),"")</f>
      </c>
      <c r="G702" s="2">
        <f>IFERROR(IF(ISBLANK($A702),"",IF($A702="Ūdeņraža jonu koncentrācija",VLOOKUP(Dati!$A702,Normas!$A:$D,3,FALSE),VLOOKUP(Dati!$A702,Normas!$A:$D,3,FALSE)*0.6)),"")</f>
      </c>
      <c r="H702" s="2">
        <f>IFERROR(IF(ISBLANK($A702),"",IF($A702="Ūdeņraža jonu koncentrācija",VLOOKUP(Dati!$A702,Normas!$A:$D,2,FALSE),VLOOKUP(Dati!$A702,Normas!$A:$D,2,FALSE)*0.3)),"")</f>
      </c>
      <c r="I702" s="2">
        <f>IFERROR(IF(ISBLANK($A702),"",IF($A702="Ūdeņraža jonu koncentrācija",VLOOKUP(Dati!$A702,Normas!$A:$D,3,FALSE),VLOOKUP(Dati!$A702,Normas!$A:$D,3,FALSE)*0.3)),"")</f>
      </c>
    </row>
    <row r="703" spans="2:9" x14ac:dyDescent="0.2">
      <c r="B703">
        <f>IF(ISBLANK(A703),"",VLOOKUP(A703,Normas!A:D,4,FALSE))</f>
      </c>
      <c r="E703" s="2">
        <f>IF(ISBLANK(D703),"",INT(YEARFRAC(D703,'Vispārīga informācija'!$B$2)))</f>
      </c>
      <c r="F703" s="2">
        <f>IFERROR(IF(ISBLANK($A703),"",IF($A703="Ūdeņraža jonu koncentrācija",VLOOKUP(Dati!$A703,Normas!$A:$D,2,FALSE),VLOOKUP(Dati!$A703,Normas!$A:$D,2,FALSE)*0.6)),"")</f>
      </c>
      <c r="G703" s="2">
        <f>IFERROR(IF(ISBLANK($A703),"",IF($A703="Ūdeņraža jonu koncentrācija",VLOOKUP(Dati!$A703,Normas!$A:$D,3,FALSE),VLOOKUP(Dati!$A703,Normas!$A:$D,3,FALSE)*0.6)),"")</f>
      </c>
      <c r="H703" s="2">
        <f>IFERROR(IF(ISBLANK($A703),"",IF($A703="Ūdeņraža jonu koncentrācija",VLOOKUP(Dati!$A703,Normas!$A:$D,2,FALSE),VLOOKUP(Dati!$A703,Normas!$A:$D,2,FALSE)*0.3)),"")</f>
      </c>
      <c r="I703" s="2">
        <f>IFERROR(IF(ISBLANK($A703),"",IF($A703="Ūdeņraža jonu koncentrācija",VLOOKUP(Dati!$A703,Normas!$A:$D,3,FALSE),VLOOKUP(Dati!$A703,Normas!$A:$D,3,FALSE)*0.3)),"")</f>
      </c>
    </row>
    <row r="704" spans="2:9" x14ac:dyDescent="0.2">
      <c r="B704">
        <f>IF(ISBLANK(A704),"",VLOOKUP(A704,Normas!A:D,4,FALSE))</f>
      </c>
      <c r="E704" s="2">
        <f>IF(ISBLANK(D704),"",INT(YEARFRAC(D704,'Vispārīga informācija'!$B$2)))</f>
      </c>
      <c r="F704" s="2">
        <f>IFERROR(IF(ISBLANK($A704),"",IF($A704="Ūdeņraža jonu koncentrācija",VLOOKUP(Dati!$A704,Normas!$A:$D,2,FALSE),VLOOKUP(Dati!$A704,Normas!$A:$D,2,FALSE)*0.6)),"")</f>
      </c>
      <c r="G704" s="2">
        <f>IFERROR(IF(ISBLANK($A704),"",IF($A704="Ūdeņraža jonu koncentrācija",VLOOKUP(Dati!$A704,Normas!$A:$D,3,FALSE),VLOOKUP(Dati!$A704,Normas!$A:$D,3,FALSE)*0.6)),"")</f>
      </c>
      <c r="H704" s="2">
        <f>IFERROR(IF(ISBLANK($A704),"",IF($A704="Ūdeņraža jonu koncentrācija",VLOOKUP(Dati!$A704,Normas!$A:$D,2,FALSE),VLOOKUP(Dati!$A704,Normas!$A:$D,2,FALSE)*0.3)),"")</f>
      </c>
      <c r="I704" s="2">
        <f>IFERROR(IF(ISBLANK($A704),"",IF($A704="Ūdeņraža jonu koncentrācija",VLOOKUP(Dati!$A704,Normas!$A:$D,3,FALSE),VLOOKUP(Dati!$A704,Normas!$A:$D,3,FALSE)*0.3)),"")</f>
      </c>
    </row>
    <row r="705" spans="2:9" x14ac:dyDescent="0.2">
      <c r="B705">
        <f>IF(ISBLANK(A705),"",VLOOKUP(A705,Normas!A:D,4,FALSE))</f>
      </c>
      <c r="E705" s="2">
        <f>IF(ISBLANK(D705),"",INT(YEARFRAC(D705,'Vispārīga informācija'!$B$2)))</f>
      </c>
      <c r="F705" s="2">
        <f>IFERROR(IF(ISBLANK($A705),"",IF($A705="Ūdeņraža jonu koncentrācija",VLOOKUP(Dati!$A705,Normas!$A:$D,2,FALSE),VLOOKUP(Dati!$A705,Normas!$A:$D,2,FALSE)*0.6)),"")</f>
      </c>
      <c r="G705" s="2">
        <f>IFERROR(IF(ISBLANK($A705),"",IF($A705="Ūdeņraža jonu koncentrācija",VLOOKUP(Dati!$A705,Normas!$A:$D,3,FALSE),VLOOKUP(Dati!$A705,Normas!$A:$D,3,FALSE)*0.6)),"")</f>
      </c>
      <c r="H705" s="2">
        <f>IFERROR(IF(ISBLANK($A705),"",IF($A705="Ūdeņraža jonu koncentrācija",VLOOKUP(Dati!$A705,Normas!$A:$D,2,FALSE),VLOOKUP(Dati!$A705,Normas!$A:$D,2,FALSE)*0.3)),"")</f>
      </c>
      <c r="I705" s="2">
        <f>IFERROR(IF(ISBLANK($A705),"",IF($A705="Ūdeņraža jonu koncentrācija",VLOOKUP(Dati!$A705,Normas!$A:$D,3,FALSE),VLOOKUP(Dati!$A705,Normas!$A:$D,3,FALSE)*0.3)),"")</f>
      </c>
    </row>
    <row r="706" spans="2:9" x14ac:dyDescent="0.2">
      <c r="B706">
        <f>IF(ISBLANK(A706),"",VLOOKUP(A706,Normas!A:D,4,FALSE))</f>
      </c>
      <c r="E706" s="2">
        <f>IF(ISBLANK(D706),"",INT(YEARFRAC(D706,'Vispārīga informācija'!$B$2)))</f>
      </c>
      <c r="F706" s="2">
        <f>IFERROR(IF(ISBLANK($A706),"",IF($A706="Ūdeņraža jonu koncentrācija",VLOOKUP(Dati!$A706,Normas!$A:$D,2,FALSE),VLOOKUP(Dati!$A706,Normas!$A:$D,2,FALSE)*0.6)),"")</f>
      </c>
      <c r="G706" s="2">
        <f>IFERROR(IF(ISBLANK($A706),"",IF($A706="Ūdeņraža jonu koncentrācija",VLOOKUP(Dati!$A706,Normas!$A:$D,3,FALSE),VLOOKUP(Dati!$A706,Normas!$A:$D,3,FALSE)*0.6)),"")</f>
      </c>
      <c r="H706" s="2">
        <f>IFERROR(IF(ISBLANK($A706),"",IF($A706="Ūdeņraža jonu koncentrācija",VLOOKUP(Dati!$A706,Normas!$A:$D,2,FALSE),VLOOKUP(Dati!$A706,Normas!$A:$D,2,FALSE)*0.3)),"")</f>
      </c>
      <c r="I706" s="2">
        <f>IFERROR(IF(ISBLANK($A706),"",IF($A706="Ūdeņraža jonu koncentrācija",VLOOKUP(Dati!$A706,Normas!$A:$D,3,FALSE),VLOOKUP(Dati!$A706,Normas!$A:$D,3,FALSE)*0.3)),"")</f>
      </c>
    </row>
    <row r="707" spans="2:9" x14ac:dyDescent="0.2">
      <c r="B707">
        <f>IF(ISBLANK(A707),"",VLOOKUP(A707,Normas!A:D,4,FALSE))</f>
      </c>
      <c r="E707" s="2">
        <f>IF(ISBLANK(D707),"",INT(YEARFRAC(D707,'Vispārīga informācija'!$B$2)))</f>
      </c>
      <c r="F707" s="2">
        <f>IFERROR(IF(ISBLANK($A707),"",IF($A707="Ūdeņraža jonu koncentrācija",VLOOKUP(Dati!$A707,Normas!$A:$D,2,FALSE),VLOOKUP(Dati!$A707,Normas!$A:$D,2,FALSE)*0.6)),"")</f>
      </c>
      <c r="G707" s="2">
        <f>IFERROR(IF(ISBLANK($A707),"",IF($A707="Ūdeņraža jonu koncentrācija",VLOOKUP(Dati!$A707,Normas!$A:$D,3,FALSE),VLOOKUP(Dati!$A707,Normas!$A:$D,3,FALSE)*0.6)),"")</f>
      </c>
      <c r="H707" s="2">
        <f>IFERROR(IF(ISBLANK($A707),"",IF($A707="Ūdeņraža jonu koncentrācija",VLOOKUP(Dati!$A707,Normas!$A:$D,2,FALSE),VLOOKUP(Dati!$A707,Normas!$A:$D,2,FALSE)*0.3)),"")</f>
      </c>
      <c r="I707" s="2">
        <f>IFERROR(IF(ISBLANK($A707),"",IF($A707="Ūdeņraža jonu koncentrācija",VLOOKUP(Dati!$A707,Normas!$A:$D,3,FALSE),VLOOKUP(Dati!$A707,Normas!$A:$D,3,FALSE)*0.3)),"")</f>
      </c>
    </row>
    <row r="708" spans="2:9" x14ac:dyDescent="0.2">
      <c r="B708">
        <f>IF(ISBLANK(A708),"",VLOOKUP(A708,Normas!A:D,4,FALSE))</f>
      </c>
      <c r="E708" s="2">
        <f>IF(ISBLANK(D708),"",INT(YEARFRAC(D708,'Vispārīga informācija'!$B$2)))</f>
      </c>
      <c r="F708" s="2">
        <f>IFERROR(IF(ISBLANK($A708),"",IF($A708="Ūdeņraža jonu koncentrācija",VLOOKUP(Dati!$A708,Normas!$A:$D,2,FALSE),VLOOKUP(Dati!$A708,Normas!$A:$D,2,FALSE)*0.6)),"")</f>
      </c>
      <c r="G708" s="2">
        <f>IFERROR(IF(ISBLANK($A708),"",IF($A708="Ūdeņraža jonu koncentrācija",VLOOKUP(Dati!$A708,Normas!$A:$D,3,FALSE),VLOOKUP(Dati!$A708,Normas!$A:$D,3,FALSE)*0.6)),"")</f>
      </c>
      <c r="H708" s="2">
        <f>IFERROR(IF(ISBLANK($A708),"",IF($A708="Ūdeņraža jonu koncentrācija",VLOOKUP(Dati!$A708,Normas!$A:$D,2,FALSE),VLOOKUP(Dati!$A708,Normas!$A:$D,2,FALSE)*0.3)),"")</f>
      </c>
      <c r="I708" s="2">
        <f>IFERROR(IF(ISBLANK($A708),"",IF($A708="Ūdeņraža jonu koncentrācija",VLOOKUP(Dati!$A708,Normas!$A:$D,3,FALSE),VLOOKUP(Dati!$A708,Normas!$A:$D,3,FALSE)*0.3)),"")</f>
      </c>
    </row>
    <row r="709" spans="2:9" x14ac:dyDescent="0.2">
      <c r="B709">
        <f>IF(ISBLANK(A709),"",VLOOKUP(A709,Normas!A:D,4,FALSE))</f>
      </c>
      <c r="E709" s="2">
        <f>IF(ISBLANK(D709),"",INT(YEARFRAC(D709,'Vispārīga informācija'!$B$2)))</f>
      </c>
      <c r="F709" s="2">
        <f>IFERROR(IF(ISBLANK($A709),"",IF($A709="Ūdeņraža jonu koncentrācija",VLOOKUP(Dati!$A709,Normas!$A:$D,2,FALSE),VLOOKUP(Dati!$A709,Normas!$A:$D,2,FALSE)*0.6)),"")</f>
      </c>
      <c r="G709" s="2">
        <f>IFERROR(IF(ISBLANK($A709),"",IF($A709="Ūdeņraža jonu koncentrācija",VLOOKUP(Dati!$A709,Normas!$A:$D,3,FALSE),VLOOKUP(Dati!$A709,Normas!$A:$D,3,FALSE)*0.6)),"")</f>
      </c>
      <c r="H709" s="2">
        <f>IFERROR(IF(ISBLANK($A709),"",IF($A709="Ūdeņraža jonu koncentrācija",VLOOKUP(Dati!$A709,Normas!$A:$D,2,FALSE),VLOOKUP(Dati!$A709,Normas!$A:$D,2,FALSE)*0.3)),"")</f>
      </c>
      <c r="I709" s="2">
        <f>IFERROR(IF(ISBLANK($A709),"",IF($A709="Ūdeņraža jonu koncentrācija",VLOOKUP(Dati!$A709,Normas!$A:$D,3,FALSE),VLOOKUP(Dati!$A709,Normas!$A:$D,3,FALSE)*0.3)),"")</f>
      </c>
    </row>
    <row r="710" spans="2:9" x14ac:dyDescent="0.2">
      <c r="B710">
        <f>IF(ISBLANK(A710),"",VLOOKUP(A710,Normas!A:D,4,FALSE))</f>
      </c>
      <c r="E710" s="2">
        <f>IF(ISBLANK(D710),"",INT(YEARFRAC(D710,'Vispārīga informācija'!$B$2)))</f>
      </c>
      <c r="F710" s="2">
        <f>IFERROR(IF(ISBLANK($A710),"",IF($A710="Ūdeņraža jonu koncentrācija",VLOOKUP(Dati!$A710,Normas!$A:$D,2,FALSE),VLOOKUP(Dati!$A710,Normas!$A:$D,2,FALSE)*0.6)),"")</f>
      </c>
      <c r="G710" s="2">
        <f>IFERROR(IF(ISBLANK($A710),"",IF($A710="Ūdeņraža jonu koncentrācija",VLOOKUP(Dati!$A710,Normas!$A:$D,3,FALSE),VLOOKUP(Dati!$A710,Normas!$A:$D,3,FALSE)*0.6)),"")</f>
      </c>
      <c r="H710" s="2">
        <f>IFERROR(IF(ISBLANK($A710),"",IF($A710="Ūdeņraža jonu koncentrācija",VLOOKUP(Dati!$A710,Normas!$A:$D,2,FALSE),VLOOKUP(Dati!$A710,Normas!$A:$D,2,FALSE)*0.3)),"")</f>
      </c>
      <c r="I710" s="2">
        <f>IFERROR(IF(ISBLANK($A710),"",IF($A710="Ūdeņraža jonu koncentrācija",VLOOKUP(Dati!$A710,Normas!$A:$D,3,FALSE),VLOOKUP(Dati!$A710,Normas!$A:$D,3,FALSE)*0.3)),"")</f>
      </c>
    </row>
    <row r="711" spans="2:9" x14ac:dyDescent="0.2">
      <c r="B711">
        <f>IF(ISBLANK(A711),"",VLOOKUP(A711,Normas!A:D,4,FALSE))</f>
      </c>
      <c r="E711" s="2">
        <f>IF(ISBLANK(D711),"",INT(YEARFRAC(D711,'Vispārīga informācija'!$B$2)))</f>
      </c>
      <c r="F711" s="2">
        <f>IFERROR(IF(ISBLANK($A711),"",IF($A711="Ūdeņraža jonu koncentrācija",VLOOKUP(Dati!$A711,Normas!$A:$D,2,FALSE),VLOOKUP(Dati!$A711,Normas!$A:$D,2,FALSE)*0.6)),"")</f>
      </c>
      <c r="G711" s="2">
        <f>IFERROR(IF(ISBLANK($A711),"",IF($A711="Ūdeņraža jonu koncentrācija",VLOOKUP(Dati!$A711,Normas!$A:$D,3,FALSE),VLOOKUP(Dati!$A711,Normas!$A:$D,3,FALSE)*0.6)),"")</f>
      </c>
      <c r="H711" s="2">
        <f>IFERROR(IF(ISBLANK($A711),"",IF($A711="Ūdeņraža jonu koncentrācija",VLOOKUP(Dati!$A711,Normas!$A:$D,2,FALSE),VLOOKUP(Dati!$A711,Normas!$A:$D,2,FALSE)*0.3)),"")</f>
      </c>
      <c r="I711" s="2">
        <f>IFERROR(IF(ISBLANK($A711),"",IF($A711="Ūdeņraža jonu koncentrācija",VLOOKUP(Dati!$A711,Normas!$A:$D,3,FALSE),VLOOKUP(Dati!$A711,Normas!$A:$D,3,FALSE)*0.3)),"")</f>
      </c>
    </row>
    <row r="712" spans="2:9" x14ac:dyDescent="0.2">
      <c r="B712">
        <f>IF(ISBLANK(A712),"",VLOOKUP(A712,Normas!A:D,4,FALSE))</f>
      </c>
      <c r="E712" s="2">
        <f>IF(ISBLANK(D712),"",INT(YEARFRAC(D712,'Vispārīga informācija'!$B$2)))</f>
      </c>
      <c r="F712" s="2">
        <f>IFERROR(IF(ISBLANK($A712),"",IF($A712="Ūdeņraža jonu koncentrācija",VLOOKUP(Dati!$A712,Normas!$A:$D,2,FALSE),VLOOKUP(Dati!$A712,Normas!$A:$D,2,FALSE)*0.6)),"")</f>
      </c>
      <c r="G712" s="2">
        <f>IFERROR(IF(ISBLANK($A712),"",IF($A712="Ūdeņraža jonu koncentrācija",VLOOKUP(Dati!$A712,Normas!$A:$D,3,FALSE),VLOOKUP(Dati!$A712,Normas!$A:$D,3,FALSE)*0.6)),"")</f>
      </c>
      <c r="H712" s="2">
        <f>IFERROR(IF(ISBLANK($A712),"",IF($A712="Ūdeņraža jonu koncentrācija",VLOOKUP(Dati!$A712,Normas!$A:$D,2,FALSE),VLOOKUP(Dati!$A712,Normas!$A:$D,2,FALSE)*0.3)),"")</f>
      </c>
      <c r="I712" s="2">
        <f>IFERROR(IF(ISBLANK($A712),"",IF($A712="Ūdeņraža jonu koncentrācija",VLOOKUP(Dati!$A712,Normas!$A:$D,3,FALSE),VLOOKUP(Dati!$A712,Normas!$A:$D,3,FALSE)*0.3)),"")</f>
      </c>
    </row>
    <row r="713" spans="2:9" x14ac:dyDescent="0.2">
      <c r="B713">
        <f>IF(ISBLANK(A713),"",VLOOKUP(A713,Normas!A:D,4,FALSE))</f>
      </c>
      <c r="E713" s="2">
        <f>IF(ISBLANK(D713),"",INT(YEARFRAC(D713,'Vispārīga informācija'!$B$2)))</f>
      </c>
      <c r="F713" s="2">
        <f>IFERROR(IF(ISBLANK($A713),"",IF($A713="Ūdeņraža jonu koncentrācija",VLOOKUP(Dati!$A713,Normas!$A:$D,2,FALSE),VLOOKUP(Dati!$A713,Normas!$A:$D,2,FALSE)*0.6)),"")</f>
      </c>
      <c r="G713" s="2">
        <f>IFERROR(IF(ISBLANK($A713),"",IF($A713="Ūdeņraža jonu koncentrācija",VLOOKUP(Dati!$A713,Normas!$A:$D,3,FALSE),VLOOKUP(Dati!$A713,Normas!$A:$D,3,FALSE)*0.6)),"")</f>
      </c>
      <c r="H713" s="2">
        <f>IFERROR(IF(ISBLANK($A713),"",IF($A713="Ūdeņraža jonu koncentrācija",VLOOKUP(Dati!$A713,Normas!$A:$D,2,FALSE),VLOOKUP(Dati!$A713,Normas!$A:$D,2,FALSE)*0.3)),"")</f>
      </c>
      <c r="I713" s="2">
        <f>IFERROR(IF(ISBLANK($A713),"",IF($A713="Ūdeņraža jonu koncentrācija",VLOOKUP(Dati!$A713,Normas!$A:$D,3,FALSE),VLOOKUP(Dati!$A713,Normas!$A:$D,3,FALSE)*0.3)),"")</f>
      </c>
    </row>
    <row r="714" spans="2:9" x14ac:dyDescent="0.2">
      <c r="B714">
        <f>IF(ISBLANK(A714),"",VLOOKUP(A714,Normas!A:D,4,FALSE))</f>
      </c>
      <c r="E714" s="2">
        <f>IF(ISBLANK(D714),"",INT(YEARFRAC(D714,'Vispārīga informācija'!$B$2)))</f>
      </c>
      <c r="F714" s="2">
        <f>IFERROR(IF(ISBLANK($A714),"",IF($A714="Ūdeņraža jonu koncentrācija",VLOOKUP(Dati!$A714,Normas!$A:$D,2,FALSE),VLOOKUP(Dati!$A714,Normas!$A:$D,2,FALSE)*0.6)),"")</f>
      </c>
      <c r="G714" s="2">
        <f>IFERROR(IF(ISBLANK($A714),"",IF($A714="Ūdeņraža jonu koncentrācija",VLOOKUP(Dati!$A714,Normas!$A:$D,3,FALSE),VLOOKUP(Dati!$A714,Normas!$A:$D,3,FALSE)*0.6)),"")</f>
      </c>
      <c r="H714" s="2">
        <f>IFERROR(IF(ISBLANK($A714),"",IF($A714="Ūdeņraža jonu koncentrācija",VLOOKUP(Dati!$A714,Normas!$A:$D,2,FALSE),VLOOKUP(Dati!$A714,Normas!$A:$D,2,FALSE)*0.3)),"")</f>
      </c>
      <c r="I714" s="2">
        <f>IFERROR(IF(ISBLANK($A714),"",IF($A714="Ūdeņraža jonu koncentrācija",VLOOKUP(Dati!$A714,Normas!$A:$D,3,FALSE),VLOOKUP(Dati!$A714,Normas!$A:$D,3,FALSE)*0.3)),"")</f>
      </c>
    </row>
    <row r="715" spans="2:9" x14ac:dyDescent="0.2">
      <c r="B715">
        <f>IF(ISBLANK(A715),"",VLOOKUP(A715,Normas!A:D,4,FALSE))</f>
      </c>
      <c r="E715" s="2">
        <f>IF(ISBLANK(D715),"",INT(YEARFRAC(D715,'Vispārīga informācija'!$B$2)))</f>
      </c>
      <c r="F715" s="2">
        <f>IFERROR(IF(ISBLANK($A715),"",IF($A715="Ūdeņraža jonu koncentrācija",VLOOKUP(Dati!$A715,Normas!$A:$D,2,FALSE),VLOOKUP(Dati!$A715,Normas!$A:$D,2,FALSE)*0.6)),"")</f>
      </c>
      <c r="G715" s="2">
        <f>IFERROR(IF(ISBLANK($A715),"",IF($A715="Ūdeņraža jonu koncentrācija",VLOOKUP(Dati!$A715,Normas!$A:$D,3,FALSE),VLOOKUP(Dati!$A715,Normas!$A:$D,3,FALSE)*0.6)),"")</f>
      </c>
      <c r="H715" s="2">
        <f>IFERROR(IF(ISBLANK($A715),"",IF($A715="Ūdeņraža jonu koncentrācija",VLOOKUP(Dati!$A715,Normas!$A:$D,2,FALSE),VLOOKUP(Dati!$A715,Normas!$A:$D,2,FALSE)*0.3)),"")</f>
      </c>
      <c r="I715" s="2">
        <f>IFERROR(IF(ISBLANK($A715),"",IF($A715="Ūdeņraža jonu koncentrācija",VLOOKUP(Dati!$A715,Normas!$A:$D,3,FALSE),VLOOKUP(Dati!$A715,Normas!$A:$D,3,FALSE)*0.3)),"")</f>
      </c>
    </row>
    <row r="716" spans="2:9" x14ac:dyDescent="0.2">
      <c r="B716">
        <f>IF(ISBLANK(A716),"",VLOOKUP(A716,Normas!A:D,4,FALSE))</f>
      </c>
      <c r="E716" s="2">
        <f>IF(ISBLANK(D716),"",INT(YEARFRAC(D716,'Vispārīga informācija'!$B$2)))</f>
      </c>
      <c r="F716" s="2">
        <f>IFERROR(IF(ISBLANK($A716),"",IF($A716="Ūdeņraža jonu koncentrācija",VLOOKUP(Dati!$A716,Normas!$A:$D,2,FALSE),VLOOKUP(Dati!$A716,Normas!$A:$D,2,FALSE)*0.6)),"")</f>
      </c>
      <c r="G716" s="2">
        <f>IFERROR(IF(ISBLANK($A716),"",IF($A716="Ūdeņraža jonu koncentrācija",VLOOKUP(Dati!$A716,Normas!$A:$D,3,FALSE),VLOOKUP(Dati!$A716,Normas!$A:$D,3,FALSE)*0.6)),"")</f>
      </c>
      <c r="H716" s="2">
        <f>IFERROR(IF(ISBLANK($A716),"",IF($A716="Ūdeņraža jonu koncentrācija",VLOOKUP(Dati!$A716,Normas!$A:$D,2,FALSE),VLOOKUP(Dati!$A716,Normas!$A:$D,2,FALSE)*0.3)),"")</f>
      </c>
      <c r="I716" s="2">
        <f>IFERROR(IF(ISBLANK($A716),"",IF($A716="Ūdeņraža jonu koncentrācija",VLOOKUP(Dati!$A716,Normas!$A:$D,3,FALSE),VLOOKUP(Dati!$A716,Normas!$A:$D,3,FALSE)*0.3)),"")</f>
      </c>
    </row>
    <row r="717" spans="2:9" x14ac:dyDescent="0.2">
      <c r="B717">
        <f>IF(ISBLANK(A717),"",VLOOKUP(A717,Normas!A:D,4,FALSE))</f>
      </c>
      <c r="E717" s="2">
        <f>IF(ISBLANK(D717),"",INT(YEARFRAC(D717,'Vispārīga informācija'!$B$2)))</f>
      </c>
      <c r="F717" s="2">
        <f>IFERROR(IF(ISBLANK($A717),"",IF($A717="Ūdeņraža jonu koncentrācija",VLOOKUP(Dati!$A717,Normas!$A:$D,2,FALSE),VLOOKUP(Dati!$A717,Normas!$A:$D,2,FALSE)*0.6)),"")</f>
      </c>
      <c r="G717" s="2">
        <f>IFERROR(IF(ISBLANK($A717),"",IF($A717="Ūdeņraža jonu koncentrācija",VLOOKUP(Dati!$A717,Normas!$A:$D,3,FALSE),VLOOKUP(Dati!$A717,Normas!$A:$D,3,FALSE)*0.6)),"")</f>
      </c>
      <c r="H717" s="2">
        <f>IFERROR(IF(ISBLANK($A717),"",IF($A717="Ūdeņraža jonu koncentrācija",VLOOKUP(Dati!$A717,Normas!$A:$D,2,FALSE),VLOOKUP(Dati!$A717,Normas!$A:$D,2,FALSE)*0.3)),"")</f>
      </c>
      <c r="I717" s="2">
        <f>IFERROR(IF(ISBLANK($A717),"",IF($A717="Ūdeņraža jonu koncentrācija",VLOOKUP(Dati!$A717,Normas!$A:$D,3,FALSE),VLOOKUP(Dati!$A717,Normas!$A:$D,3,FALSE)*0.3)),"")</f>
      </c>
    </row>
    <row r="718" spans="2:9" x14ac:dyDescent="0.2">
      <c r="B718">
        <f>IF(ISBLANK(A718),"",VLOOKUP(A718,Normas!A:D,4,FALSE))</f>
      </c>
      <c r="E718" s="2">
        <f>IF(ISBLANK(D718),"",INT(YEARFRAC(D718,'Vispārīga informācija'!$B$2)))</f>
      </c>
      <c r="F718" s="2">
        <f>IFERROR(IF(ISBLANK($A718),"",IF($A718="Ūdeņraža jonu koncentrācija",VLOOKUP(Dati!$A718,Normas!$A:$D,2,FALSE),VLOOKUP(Dati!$A718,Normas!$A:$D,2,FALSE)*0.6)),"")</f>
      </c>
      <c r="G718" s="2">
        <f>IFERROR(IF(ISBLANK($A718),"",IF($A718="Ūdeņraža jonu koncentrācija",VLOOKUP(Dati!$A718,Normas!$A:$D,3,FALSE),VLOOKUP(Dati!$A718,Normas!$A:$D,3,FALSE)*0.6)),"")</f>
      </c>
      <c r="H718" s="2">
        <f>IFERROR(IF(ISBLANK($A718),"",IF($A718="Ūdeņraža jonu koncentrācija",VLOOKUP(Dati!$A718,Normas!$A:$D,2,FALSE),VLOOKUP(Dati!$A718,Normas!$A:$D,2,FALSE)*0.3)),"")</f>
      </c>
      <c r="I718" s="2">
        <f>IFERROR(IF(ISBLANK($A718),"",IF($A718="Ūdeņraža jonu koncentrācija",VLOOKUP(Dati!$A718,Normas!$A:$D,3,FALSE),VLOOKUP(Dati!$A718,Normas!$A:$D,3,FALSE)*0.3)),"")</f>
      </c>
    </row>
    <row r="719" spans="2:9" x14ac:dyDescent="0.2">
      <c r="B719">
        <f>IF(ISBLANK(A719),"",VLOOKUP(A719,Normas!A:D,4,FALSE))</f>
      </c>
      <c r="E719" s="2">
        <f>IF(ISBLANK(D719),"",INT(YEARFRAC(D719,'Vispārīga informācija'!$B$2)))</f>
      </c>
      <c r="F719" s="2">
        <f>IFERROR(IF(ISBLANK($A719),"",IF($A719="Ūdeņraža jonu koncentrācija",VLOOKUP(Dati!$A719,Normas!$A:$D,2,FALSE),VLOOKUP(Dati!$A719,Normas!$A:$D,2,FALSE)*0.6)),"")</f>
      </c>
      <c r="G719" s="2">
        <f>IFERROR(IF(ISBLANK($A719),"",IF($A719="Ūdeņraža jonu koncentrācija",VLOOKUP(Dati!$A719,Normas!$A:$D,3,FALSE),VLOOKUP(Dati!$A719,Normas!$A:$D,3,FALSE)*0.6)),"")</f>
      </c>
      <c r="H719" s="2">
        <f>IFERROR(IF(ISBLANK($A719),"",IF($A719="Ūdeņraža jonu koncentrācija",VLOOKUP(Dati!$A719,Normas!$A:$D,2,FALSE),VLOOKUP(Dati!$A719,Normas!$A:$D,2,FALSE)*0.3)),"")</f>
      </c>
      <c r="I719" s="2">
        <f>IFERROR(IF(ISBLANK($A719),"",IF($A719="Ūdeņraža jonu koncentrācija",VLOOKUP(Dati!$A719,Normas!$A:$D,3,FALSE),VLOOKUP(Dati!$A719,Normas!$A:$D,3,FALSE)*0.3)),"")</f>
      </c>
    </row>
    <row r="720" spans="2:9" x14ac:dyDescent="0.2">
      <c r="B720">
        <f>IF(ISBLANK(A720),"",VLOOKUP(A720,Normas!A:D,4,FALSE))</f>
      </c>
      <c r="E720" s="2">
        <f>IF(ISBLANK(D720),"",INT(YEARFRAC(D720,'Vispārīga informācija'!$B$2)))</f>
      </c>
      <c r="F720" s="2">
        <f>IFERROR(IF(ISBLANK($A720),"",IF($A720="Ūdeņraža jonu koncentrācija",VLOOKUP(Dati!$A720,Normas!$A:$D,2,FALSE),VLOOKUP(Dati!$A720,Normas!$A:$D,2,FALSE)*0.6)),"")</f>
      </c>
      <c r="G720" s="2">
        <f>IFERROR(IF(ISBLANK($A720),"",IF($A720="Ūdeņraža jonu koncentrācija",VLOOKUP(Dati!$A720,Normas!$A:$D,3,FALSE),VLOOKUP(Dati!$A720,Normas!$A:$D,3,FALSE)*0.6)),"")</f>
      </c>
      <c r="H720" s="2">
        <f>IFERROR(IF(ISBLANK($A720),"",IF($A720="Ūdeņraža jonu koncentrācija",VLOOKUP(Dati!$A720,Normas!$A:$D,2,FALSE),VLOOKUP(Dati!$A720,Normas!$A:$D,2,FALSE)*0.3)),"")</f>
      </c>
      <c r="I720" s="2">
        <f>IFERROR(IF(ISBLANK($A720),"",IF($A720="Ūdeņraža jonu koncentrācija",VLOOKUP(Dati!$A720,Normas!$A:$D,3,FALSE),VLOOKUP(Dati!$A720,Normas!$A:$D,3,FALSE)*0.3)),"")</f>
      </c>
    </row>
    <row r="721" spans="2:9" x14ac:dyDescent="0.2">
      <c r="B721">
        <f>IF(ISBLANK(A721),"",VLOOKUP(A721,Normas!A:D,4,FALSE))</f>
      </c>
      <c r="E721" s="2">
        <f>IF(ISBLANK(D721),"",INT(YEARFRAC(D721,'Vispārīga informācija'!$B$2)))</f>
      </c>
      <c r="F721" s="2">
        <f>IFERROR(IF(ISBLANK($A721),"",IF($A721="Ūdeņraža jonu koncentrācija",VLOOKUP(Dati!$A721,Normas!$A:$D,2,FALSE),VLOOKUP(Dati!$A721,Normas!$A:$D,2,FALSE)*0.6)),"")</f>
      </c>
      <c r="G721" s="2">
        <f>IFERROR(IF(ISBLANK($A721),"",IF($A721="Ūdeņraža jonu koncentrācija",VLOOKUP(Dati!$A721,Normas!$A:$D,3,FALSE),VLOOKUP(Dati!$A721,Normas!$A:$D,3,FALSE)*0.6)),"")</f>
      </c>
      <c r="H721" s="2">
        <f>IFERROR(IF(ISBLANK($A721),"",IF($A721="Ūdeņraža jonu koncentrācija",VLOOKUP(Dati!$A721,Normas!$A:$D,2,FALSE),VLOOKUP(Dati!$A721,Normas!$A:$D,2,FALSE)*0.3)),"")</f>
      </c>
      <c r="I721" s="2">
        <f>IFERROR(IF(ISBLANK($A721),"",IF($A721="Ūdeņraža jonu koncentrācija",VLOOKUP(Dati!$A721,Normas!$A:$D,3,FALSE),VLOOKUP(Dati!$A721,Normas!$A:$D,3,FALSE)*0.3)),"")</f>
      </c>
    </row>
    <row r="722" spans="2:9" x14ac:dyDescent="0.2">
      <c r="B722">
        <f>IF(ISBLANK(A722),"",VLOOKUP(A722,Normas!A:D,4,FALSE))</f>
      </c>
      <c r="E722" s="2">
        <f>IF(ISBLANK(D722),"",INT(YEARFRAC(D722,'Vispārīga informācija'!$B$2)))</f>
      </c>
      <c r="F722" s="2">
        <f>IFERROR(IF(ISBLANK($A722),"",IF($A722="Ūdeņraža jonu koncentrācija",VLOOKUP(Dati!$A722,Normas!$A:$D,2,FALSE),VLOOKUP(Dati!$A722,Normas!$A:$D,2,FALSE)*0.6)),"")</f>
      </c>
      <c r="G722" s="2">
        <f>IFERROR(IF(ISBLANK($A722),"",IF($A722="Ūdeņraža jonu koncentrācija",VLOOKUP(Dati!$A722,Normas!$A:$D,3,FALSE),VLOOKUP(Dati!$A722,Normas!$A:$D,3,FALSE)*0.6)),"")</f>
      </c>
      <c r="H722" s="2">
        <f>IFERROR(IF(ISBLANK($A722),"",IF($A722="Ūdeņraža jonu koncentrācija",VLOOKUP(Dati!$A722,Normas!$A:$D,2,FALSE),VLOOKUP(Dati!$A722,Normas!$A:$D,2,FALSE)*0.3)),"")</f>
      </c>
      <c r="I722" s="2">
        <f>IFERROR(IF(ISBLANK($A722),"",IF($A722="Ūdeņraža jonu koncentrācija",VLOOKUP(Dati!$A722,Normas!$A:$D,3,FALSE),VLOOKUP(Dati!$A722,Normas!$A:$D,3,FALSE)*0.3)),"")</f>
      </c>
    </row>
    <row r="723" spans="2:9" x14ac:dyDescent="0.2">
      <c r="B723">
        <f>IF(ISBLANK(A723),"",VLOOKUP(A723,Normas!A:D,4,FALSE))</f>
      </c>
      <c r="E723" s="2">
        <f>IF(ISBLANK(D723),"",INT(YEARFRAC(D723,'Vispārīga informācija'!$B$2)))</f>
      </c>
      <c r="F723" s="2">
        <f>IFERROR(IF(ISBLANK($A723),"",IF($A723="Ūdeņraža jonu koncentrācija",VLOOKUP(Dati!$A723,Normas!$A:$D,2,FALSE),VLOOKUP(Dati!$A723,Normas!$A:$D,2,FALSE)*0.6)),"")</f>
      </c>
      <c r="G723" s="2">
        <f>IFERROR(IF(ISBLANK($A723),"",IF($A723="Ūdeņraža jonu koncentrācija",VLOOKUP(Dati!$A723,Normas!$A:$D,3,FALSE),VLOOKUP(Dati!$A723,Normas!$A:$D,3,FALSE)*0.6)),"")</f>
      </c>
      <c r="H723" s="2">
        <f>IFERROR(IF(ISBLANK($A723),"",IF($A723="Ūdeņraža jonu koncentrācija",VLOOKUP(Dati!$A723,Normas!$A:$D,2,FALSE),VLOOKUP(Dati!$A723,Normas!$A:$D,2,FALSE)*0.3)),"")</f>
      </c>
      <c r="I723" s="2">
        <f>IFERROR(IF(ISBLANK($A723),"",IF($A723="Ūdeņraža jonu koncentrācija",VLOOKUP(Dati!$A723,Normas!$A:$D,3,FALSE),VLOOKUP(Dati!$A723,Normas!$A:$D,3,FALSE)*0.3)),"")</f>
      </c>
    </row>
    <row r="724" spans="2:9" x14ac:dyDescent="0.2">
      <c r="B724">
        <f>IF(ISBLANK(A724),"",VLOOKUP(A724,Normas!A:D,4,FALSE))</f>
      </c>
      <c r="E724" s="2">
        <f>IF(ISBLANK(D724),"",INT(YEARFRAC(D724,'Vispārīga informācija'!$B$2)))</f>
      </c>
      <c r="F724" s="2">
        <f>IFERROR(IF(ISBLANK($A724),"",IF($A724="Ūdeņraža jonu koncentrācija",VLOOKUP(Dati!$A724,Normas!$A:$D,2,FALSE),VLOOKUP(Dati!$A724,Normas!$A:$D,2,FALSE)*0.6)),"")</f>
      </c>
      <c r="G724" s="2">
        <f>IFERROR(IF(ISBLANK($A724),"",IF($A724="Ūdeņraža jonu koncentrācija",VLOOKUP(Dati!$A724,Normas!$A:$D,3,FALSE),VLOOKUP(Dati!$A724,Normas!$A:$D,3,FALSE)*0.6)),"")</f>
      </c>
      <c r="H724" s="2">
        <f>IFERROR(IF(ISBLANK($A724),"",IF($A724="Ūdeņraža jonu koncentrācija",VLOOKUP(Dati!$A724,Normas!$A:$D,2,FALSE),VLOOKUP(Dati!$A724,Normas!$A:$D,2,FALSE)*0.3)),"")</f>
      </c>
      <c r="I724" s="2">
        <f>IFERROR(IF(ISBLANK($A724),"",IF($A724="Ūdeņraža jonu koncentrācija",VLOOKUP(Dati!$A724,Normas!$A:$D,3,FALSE),VLOOKUP(Dati!$A724,Normas!$A:$D,3,FALSE)*0.3)),"")</f>
      </c>
    </row>
    <row r="725" spans="2:9" x14ac:dyDescent="0.2">
      <c r="B725">
        <f>IF(ISBLANK(A725),"",VLOOKUP(A725,Normas!A:D,4,FALSE))</f>
      </c>
      <c r="E725" s="2">
        <f>IF(ISBLANK(D725),"",INT(YEARFRAC(D725,'Vispārīga informācija'!$B$2)))</f>
      </c>
      <c r="F725" s="2">
        <f>IFERROR(IF(ISBLANK($A725),"",IF($A725="Ūdeņraža jonu koncentrācija",VLOOKUP(Dati!$A725,Normas!$A:$D,2,FALSE),VLOOKUP(Dati!$A725,Normas!$A:$D,2,FALSE)*0.6)),"")</f>
      </c>
      <c r="G725" s="2">
        <f>IFERROR(IF(ISBLANK($A725),"",IF($A725="Ūdeņraža jonu koncentrācija",VLOOKUP(Dati!$A725,Normas!$A:$D,3,FALSE),VLOOKUP(Dati!$A725,Normas!$A:$D,3,FALSE)*0.6)),"")</f>
      </c>
      <c r="H725" s="2">
        <f>IFERROR(IF(ISBLANK($A725),"",IF($A725="Ūdeņraža jonu koncentrācija",VLOOKUP(Dati!$A725,Normas!$A:$D,2,FALSE),VLOOKUP(Dati!$A725,Normas!$A:$D,2,FALSE)*0.3)),"")</f>
      </c>
      <c r="I725" s="2">
        <f>IFERROR(IF(ISBLANK($A725),"",IF($A725="Ūdeņraža jonu koncentrācija",VLOOKUP(Dati!$A725,Normas!$A:$D,3,FALSE),VLOOKUP(Dati!$A725,Normas!$A:$D,3,FALSE)*0.3)),"")</f>
      </c>
    </row>
    <row r="726" spans="2:9" x14ac:dyDescent="0.2">
      <c r="B726">
        <f>IF(ISBLANK(A726),"",VLOOKUP(A726,Normas!A:D,4,FALSE))</f>
      </c>
      <c r="E726" s="2">
        <f>IF(ISBLANK(D726),"",INT(YEARFRAC(D726,'Vispārīga informācija'!$B$2)))</f>
      </c>
      <c r="F726" s="2">
        <f>IFERROR(IF(ISBLANK($A726),"",IF($A726="Ūdeņraža jonu koncentrācija",VLOOKUP(Dati!$A726,Normas!$A:$D,2,FALSE),VLOOKUP(Dati!$A726,Normas!$A:$D,2,FALSE)*0.6)),"")</f>
      </c>
      <c r="G726" s="2">
        <f>IFERROR(IF(ISBLANK($A726),"",IF($A726="Ūdeņraža jonu koncentrācija",VLOOKUP(Dati!$A726,Normas!$A:$D,3,FALSE),VLOOKUP(Dati!$A726,Normas!$A:$D,3,FALSE)*0.6)),"")</f>
      </c>
      <c r="H726" s="2">
        <f>IFERROR(IF(ISBLANK($A726),"",IF($A726="Ūdeņraža jonu koncentrācija",VLOOKUP(Dati!$A726,Normas!$A:$D,2,FALSE),VLOOKUP(Dati!$A726,Normas!$A:$D,2,FALSE)*0.3)),"")</f>
      </c>
      <c r="I726" s="2">
        <f>IFERROR(IF(ISBLANK($A726),"",IF($A726="Ūdeņraža jonu koncentrācija",VLOOKUP(Dati!$A726,Normas!$A:$D,3,FALSE),VLOOKUP(Dati!$A726,Normas!$A:$D,3,FALSE)*0.3)),"")</f>
      </c>
    </row>
    <row r="727" spans="2:9" x14ac:dyDescent="0.2">
      <c r="B727">
        <f>IF(ISBLANK(A727),"",VLOOKUP(A727,Normas!A:D,4,FALSE))</f>
      </c>
      <c r="E727" s="2">
        <f>IF(ISBLANK(D727),"",INT(YEARFRAC(D727,'Vispārīga informācija'!$B$2)))</f>
      </c>
      <c r="F727" s="2">
        <f>IFERROR(IF(ISBLANK($A727),"",IF($A727="Ūdeņraža jonu koncentrācija",VLOOKUP(Dati!$A727,Normas!$A:$D,2,FALSE),VLOOKUP(Dati!$A727,Normas!$A:$D,2,FALSE)*0.6)),"")</f>
      </c>
      <c r="G727" s="2">
        <f>IFERROR(IF(ISBLANK($A727),"",IF($A727="Ūdeņraža jonu koncentrācija",VLOOKUP(Dati!$A727,Normas!$A:$D,3,FALSE),VLOOKUP(Dati!$A727,Normas!$A:$D,3,FALSE)*0.6)),"")</f>
      </c>
      <c r="H727" s="2">
        <f>IFERROR(IF(ISBLANK($A727),"",IF($A727="Ūdeņraža jonu koncentrācija",VLOOKUP(Dati!$A727,Normas!$A:$D,2,FALSE),VLOOKUP(Dati!$A727,Normas!$A:$D,2,FALSE)*0.3)),"")</f>
      </c>
      <c r="I727" s="2">
        <f>IFERROR(IF(ISBLANK($A727),"",IF($A727="Ūdeņraža jonu koncentrācija",VLOOKUP(Dati!$A727,Normas!$A:$D,3,FALSE),VLOOKUP(Dati!$A727,Normas!$A:$D,3,FALSE)*0.3)),"")</f>
      </c>
    </row>
    <row r="728" spans="2:9" x14ac:dyDescent="0.2">
      <c r="B728">
        <f>IF(ISBLANK(A728),"",VLOOKUP(A728,Normas!A:D,4,FALSE))</f>
      </c>
      <c r="E728" s="2">
        <f>IF(ISBLANK(D728),"",INT(YEARFRAC(D728,'Vispārīga informācija'!$B$2)))</f>
      </c>
      <c r="F728" s="2">
        <f>IFERROR(IF(ISBLANK($A728),"",IF($A728="Ūdeņraža jonu koncentrācija",VLOOKUP(Dati!$A728,Normas!$A:$D,2,FALSE),VLOOKUP(Dati!$A728,Normas!$A:$D,2,FALSE)*0.6)),"")</f>
      </c>
      <c r="G728" s="2">
        <f>IFERROR(IF(ISBLANK($A728),"",IF($A728="Ūdeņraža jonu koncentrācija",VLOOKUP(Dati!$A728,Normas!$A:$D,3,FALSE),VLOOKUP(Dati!$A728,Normas!$A:$D,3,FALSE)*0.6)),"")</f>
      </c>
      <c r="H728" s="2">
        <f>IFERROR(IF(ISBLANK($A728),"",IF($A728="Ūdeņraža jonu koncentrācija",VLOOKUP(Dati!$A728,Normas!$A:$D,2,FALSE),VLOOKUP(Dati!$A728,Normas!$A:$D,2,FALSE)*0.3)),"")</f>
      </c>
      <c r="I728" s="2">
        <f>IFERROR(IF(ISBLANK($A728),"",IF($A728="Ūdeņraža jonu koncentrācija",VLOOKUP(Dati!$A728,Normas!$A:$D,3,FALSE),VLOOKUP(Dati!$A728,Normas!$A:$D,3,FALSE)*0.3)),"")</f>
      </c>
    </row>
    <row r="729" spans="2:9" x14ac:dyDescent="0.2">
      <c r="B729">
        <f>IF(ISBLANK(A729),"",VLOOKUP(A729,Normas!A:D,4,FALSE))</f>
      </c>
      <c r="E729" s="2">
        <f>IF(ISBLANK(D729),"",INT(YEARFRAC(D729,'Vispārīga informācija'!$B$2)))</f>
      </c>
      <c r="F729" s="2">
        <f>IFERROR(IF(ISBLANK($A729),"",IF($A729="Ūdeņraža jonu koncentrācija",VLOOKUP(Dati!$A729,Normas!$A:$D,2,FALSE),VLOOKUP(Dati!$A729,Normas!$A:$D,2,FALSE)*0.6)),"")</f>
      </c>
      <c r="G729" s="2">
        <f>IFERROR(IF(ISBLANK($A729),"",IF($A729="Ūdeņraža jonu koncentrācija",VLOOKUP(Dati!$A729,Normas!$A:$D,3,FALSE),VLOOKUP(Dati!$A729,Normas!$A:$D,3,FALSE)*0.6)),"")</f>
      </c>
      <c r="H729" s="2">
        <f>IFERROR(IF(ISBLANK($A729),"",IF($A729="Ūdeņraža jonu koncentrācija",VLOOKUP(Dati!$A729,Normas!$A:$D,2,FALSE),VLOOKUP(Dati!$A729,Normas!$A:$D,2,FALSE)*0.3)),"")</f>
      </c>
      <c r="I729" s="2">
        <f>IFERROR(IF(ISBLANK($A729),"",IF($A729="Ūdeņraža jonu koncentrācija",VLOOKUP(Dati!$A729,Normas!$A:$D,3,FALSE),VLOOKUP(Dati!$A729,Normas!$A:$D,3,FALSE)*0.3)),"")</f>
      </c>
    </row>
    <row r="730" spans="2:9" x14ac:dyDescent="0.2">
      <c r="B730">
        <f>IF(ISBLANK(A730),"",VLOOKUP(A730,Normas!A:D,4,FALSE))</f>
      </c>
      <c r="E730" s="2">
        <f>IF(ISBLANK(D730),"",INT(YEARFRAC(D730,'Vispārīga informācija'!$B$2)))</f>
      </c>
      <c r="F730" s="2">
        <f>IFERROR(IF(ISBLANK($A730),"",IF($A730="Ūdeņraža jonu koncentrācija",VLOOKUP(Dati!$A730,Normas!$A:$D,2,FALSE),VLOOKUP(Dati!$A730,Normas!$A:$D,2,FALSE)*0.6)),"")</f>
      </c>
      <c r="G730" s="2">
        <f>IFERROR(IF(ISBLANK($A730),"",IF($A730="Ūdeņraža jonu koncentrācija",VLOOKUP(Dati!$A730,Normas!$A:$D,3,FALSE),VLOOKUP(Dati!$A730,Normas!$A:$D,3,FALSE)*0.6)),"")</f>
      </c>
      <c r="H730" s="2">
        <f>IFERROR(IF(ISBLANK($A730),"",IF($A730="Ūdeņraža jonu koncentrācija",VLOOKUP(Dati!$A730,Normas!$A:$D,2,FALSE),VLOOKUP(Dati!$A730,Normas!$A:$D,2,FALSE)*0.3)),"")</f>
      </c>
      <c r="I730" s="2">
        <f>IFERROR(IF(ISBLANK($A730),"",IF($A730="Ūdeņraža jonu koncentrācija",VLOOKUP(Dati!$A730,Normas!$A:$D,3,FALSE),VLOOKUP(Dati!$A730,Normas!$A:$D,3,FALSE)*0.3)),"")</f>
      </c>
    </row>
    <row r="731" spans="2:9" x14ac:dyDescent="0.2">
      <c r="B731">
        <f>IF(ISBLANK(A731),"",VLOOKUP(A731,Normas!A:D,4,FALSE))</f>
      </c>
      <c r="E731" s="2">
        <f>IF(ISBLANK(D731),"",INT(YEARFRAC(D731,'Vispārīga informācija'!$B$2)))</f>
      </c>
      <c r="F731" s="2">
        <f>IFERROR(IF(ISBLANK($A731),"",IF($A731="Ūdeņraža jonu koncentrācija",VLOOKUP(Dati!$A731,Normas!$A:$D,2,FALSE),VLOOKUP(Dati!$A731,Normas!$A:$D,2,FALSE)*0.6)),"")</f>
      </c>
      <c r="G731" s="2">
        <f>IFERROR(IF(ISBLANK($A731),"",IF($A731="Ūdeņraža jonu koncentrācija",VLOOKUP(Dati!$A731,Normas!$A:$D,3,FALSE),VLOOKUP(Dati!$A731,Normas!$A:$D,3,FALSE)*0.6)),"")</f>
      </c>
      <c r="H731" s="2">
        <f>IFERROR(IF(ISBLANK($A731),"",IF($A731="Ūdeņraža jonu koncentrācija",VLOOKUP(Dati!$A731,Normas!$A:$D,2,FALSE),VLOOKUP(Dati!$A731,Normas!$A:$D,2,FALSE)*0.3)),"")</f>
      </c>
      <c r="I731" s="2">
        <f>IFERROR(IF(ISBLANK($A731),"",IF($A731="Ūdeņraža jonu koncentrācija",VLOOKUP(Dati!$A731,Normas!$A:$D,3,FALSE),VLOOKUP(Dati!$A731,Normas!$A:$D,3,FALSE)*0.3)),"")</f>
      </c>
    </row>
    <row r="732" spans="2:9" x14ac:dyDescent="0.2">
      <c r="B732">
        <f>IF(ISBLANK(A732),"",VLOOKUP(A732,Normas!A:D,4,FALSE))</f>
      </c>
      <c r="E732" s="2">
        <f>IF(ISBLANK(D732),"",INT(YEARFRAC(D732,'Vispārīga informācija'!$B$2)))</f>
      </c>
      <c r="F732" s="2">
        <f>IFERROR(IF(ISBLANK($A732),"",IF($A732="Ūdeņraža jonu koncentrācija",VLOOKUP(Dati!$A732,Normas!$A:$D,2,FALSE),VLOOKUP(Dati!$A732,Normas!$A:$D,2,FALSE)*0.6)),"")</f>
      </c>
      <c r="G732" s="2">
        <f>IFERROR(IF(ISBLANK($A732),"",IF($A732="Ūdeņraža jonu koncentrācija",VLOOKUP(Dati!$A732,Normas!$A:$D,3,FALSE),VLOOKUP(Dati!$A732,Normas!$A:$D,3,FALSE)*0.6)),"")</f>
      </c>
      <c r="H732" s="2">
        <f>IFERROR(IF(ISBLANK($A732),"",IF($A732="Ūdeņraža jonu koncentrācija",VLOOKUP(Dati!$A732,Normas!$A:$D,2,FALSE),VLOOKUP(Dati!$A732,Normas!$A:$D,2,FALSE)*0.3)),"")</f>
      </c>
      <c r="I732" s="2">
        <f>IFERROR(IF(ISBLANK($A732),"",IF($A732="Ūdeņraža jonu koncentrācija",VLOOKUP(Dati!$A732,Normas!$A:$D,3,FALSE),VLOOKUP(Dati!$A732,Normas!$A:$D,3,FALSE)*0.3)),"")</f>
      </c>
    </row>
    <row r="733" spans="2:9" x14ac:dyDescent="0.2">
      <c r="B733">
        <f>IF(ISBLANK(A733),"",VLOOKUP(A733,Normas!A:D,4,FALSE))</f>
      </c>
      <c r="E733" s="2">
        <f>IF(ISBLANK(D733),"",INT(YEARFRAC(D733,'Vispārīga informācija'!$B$2)))</f>
      </c>
      <c r="F733" s="2">
        <f>IFERROR(IF(ISBLANK($A733),"",IF($A733="Ūdeņraža jonu koncentrācija",VLOOKUP(Dati!$A733,Normas!$A:$D,2,FALSE),VLOOKUP(Dati!$A733,Normas!$A:$D,2,FALSE)*0.6)),"")</f>
      </c>
      <c r="G733" s="2">
        <f>IFERROR(IF(ISBLANK($A733),"",IF($A733="Ūdeņraža jonu koncentrācija",VLOOKUP(Dati!$A733,Normas!$A:$D,3,FALSE),VLOOKUP(Dati!$A733,Normas!$A:$D,3,FALSE)*0.6)),"")</f>
      </c>
      <c r="H733" s="2">
        <f>IFERROR(IF(ISBLANK($A733),"",IF($A733="Ūdeņraža jonu koncentrācija",VLOOKUP(Dati!$A733,Normas!$A:$D,2,FALSE),VLOOKUP(Dati!$A733,Normas!$A:$D,2,FALSE)*0.3)),"")</f>
      </c>
      <c r="I733" s="2">
        <f>IFERROR(IF(ISBLANK($A733),"",IF($A733="Ūdeņraža jonu koncentrācija",VLOOKUP(Dati!$A733,Normas!$A:$D,3,FALSE),VLOOKUP(Dati!$A733,Normas!$A:$D,3,FALSE)*0.3)),"")</f>
      </c>
    </row>
    <row r="734" spans="2:9" x14ac:dyDescent="0.2">
      <c r="B734">
        <f>IF(ISBLANK(A734),"",VLOOKUP(A734,Normas!A:D,4,FALSE))</f>
      </c>
      <c r="E734" s="2">
        <f>IF(ISBLANK(D734),"",INT(YEARFRAC(D734,'Vispārīga informācija'!$B$2)))</f>
      </c>
      <c r="F734" s="2">
        <f>IFERROR(IF(ISBLANK($A734),"",IF($A734="Ūdeņraža jonu koncentrācija",VLOOKUP(Dati!$A734,Normas!$A:$D,2,FALSE),VLOOKUP(Dati!$A734,Normas!$A:$D,2,FALSE)*0.6)),"")</f>
      </c>
      <c r="G734" s="2">
        <f>IFERROR(IF(ISBLANK($A734),"",IF($A734="Ūdeņraža jonu koncentrācija",VLOOKUP(Dati!$A734,Normas!$A:$D,3,FALSE),VLOOKUP(Dati!$A734,Normas!$A:$D,3,FALSE)*0.6)),"")</f>
      </c>
      <c r="H734" s="2">
        <f>IFERROR(IF(ISBLANK($A734),"",IF($A734="Ūdeņraža jonu koncentrācija",VLOOKUP(Dati!$A734,Normas!$A:$D,2,FALSE),VLOOKUP(Dati!$A734,Normas!$A:$D,2,FALSE)*0.3)),"")</f>
      </c>
      <c r="I734" s="2">
        <f>IFERROR(IF(ISBLANK($A734),"",IF($A734="Ūdeņraža jonu koncentrācija",VLOOKUP(Dati!$A734,Normas!$A:$D,3,FALSE),VLOOKUP(Dati!$A734,Normas!$A:$D,3,FALSE)*0.3)),"")</f>
      </c>
    </row>
    <row r="735" spans="2:9" x14ac:dyDescent="0.2">
      <c r="B735">
        <f>IF(ISBLANK(A735),"",VLOOKUP(A735,Normas!A:D,4,FALSE))</f>
      </c>
      <c r="E735" s="2">
        <f>IF(ISBLANK(D735),"",INT(YEARFRAC(D735,'Vispārīga informācija'!$B$2)))</f>
      </c>
      <c r="F735" s="2">
        <f>IFERROR(IF(ISBLANK($A735),"",IF($A735="Ūdeņraža jonu koncentrācija",VLOOKUP(Dati!$A735,Normas!$A:$D,2,FALSE),VLOOKUP(Dati!$A735,Normas!$A:$D,2,FALSE)*0.6)),"")</f>
      </c>
      <c r="G735" s="2">
        <f>IFERROR(IF(ISBLANK($A735),"",IF($A735="Ūdeņraža jonu koncentrācija",VLOOKUP(Dati!$A735,Normas!$A:$D,3,FALSE),VLOOKUP(Dati!$A735,Normas!$A:$D,3,FALSE)*0.6)),"")</f>
      </c>
      <c r="H735" s="2">
        <f>IFERROR(IF(ISBLANK($A735),"",IF($A735="Ūdeņraža jonu koncentrācija",VLOOKUP(Dati!$A735,Normas!$A:$D,2,FALSE),VLOOKUP(Dati!$A735,Normas!$A:$D,2,FALSE)*0.3)),"")</f>
      </c>
      <c r="I735" s="2">
        <f>IFERROR(IF(ISBLANK($A735),"",IF($A735="Ūdeņraža jonu koncentrācija",VLOOKUP(Dati!$A735,Normas!$A:$D,3,FALSE),VLOOKUP(Dati!$A735,Normas!$A:$D,3,FALSE)*0.3)),"")</f>
      </c>
    </row>
    <row r="736" spans="2:9" x14ac:dyDescent="0.2">
      <c r="B736">
        <f>IF(ISBLANK(A736),"",VLOOKUP(A736,Normas!A:D,4,FALSE))</f>
      </c>
      <c r="E736" s="2">
        <f>IF(ISBLANK(D736),"",INT(YEARFRAC(D736,'Vispārīga informācija'!$B$2)))</f>
      </c>
      <c r="F736" s="2">
        <f>IFERROR(IF(ISBLANK($A736),"",IF($A736="Ūdeņraža jonu koncentrācija",VLOOKUP(Dati!$A736,Normas!$A:$D,2,FALSE),VLOOKUP(Dati!$A736,Normas!$A:$D,2,FALSE)*0.6)),"")</f>
      </c>
      <c r="G736" s="2">
        <f>IFERROR(IF(ISBLANK($A736),"",IF($A736="Ūdeņraža jonu koncentrācija",VLOOKUP(Dati!$A736,Normas!$A:$D,3,FALSE),VLOOKUP(Dati!$A736,Normas!$A:$D,3,FALSE)*0.6)),"")</f>
      </c>
      <c r="H736" s="2">
        <f>IFERROR(IF(ISBLANK($A736),"",IF($A736="Ūdeņraža jonu koncentrācija",VLOOKUP(Dati!$A736,Normas!$A:$D,2,FALSE),VLOOKUP(Dati!$A736,Normas!$A:$D,2,FALSE)*0.3)),"")</f>
      </c>
      <c r="I736" s="2">
        <f>IFERROR(IF(ISBLANK($A736),"",IF($A736="Ūdeņraža jonu koncentrācija",VLOOKUP(Dati!$A736,Normas!$A:$D,3,FALSE),VLOOKUP(Dati!$A736,Normas!$A:$D,3,FALSE)*0.3)),"")</f>
      </c>
    </row>
    <row r="737" spans="2:9" x14ac:dyDescent="0.2">
      <c r="B737">
        <f>IF(ISBLANK(A737),"",VLOOKUP(A737,Normas!A:D,4,FALSE))</f>
      </c>
      <c r="E737" s="2">
        <f>IF(ISBLANK(D737),"",INT(YEARFRAC(D737,'Vispārīga informācija'!$B$2)))</f>
      </c>
      <c r="F737" s="2">
        <f>IFERROR(IF(ISBLANK($A737),"",IF($A737="Ūdeņraža jonu koncentrācija",VLOOKUP(Dati!$A737,Normas!$A:$D,2,FALSE),VLOOKUP(Dati!$A737,Normas!$A:$D,2,FALSE)*0.6)),"")</f>
      </c>
      <c r="G737" s="2">
        <f>IFERROR(IF(ISBLANK($A737),"",IF($A737="Ūdeņraža jonu koncentrācija",VLOOKUP(Dati!$A737,Normas!$A:$D,3,FALSE),VLOOKUP(Dati!$A737,Normas!$A:$D,3,FALSE)*0.6)),"")</f>
      </c>
      <c r="H737" s="2">
        <f>IFERROR(IF(ISBLANK($A737),"",IF($A737="Ūdeņraža jonu koncentrācija",VLOOKUP(Dati!$A737,Normas!$A:$D,2,FALSE),VLOOKUP(Dati!$A737,Normas!$A:$D,2,FALSE)*0.3)),"")</f>
      </c>
      <c r="I737" s="2">
        <f>IFERROR(IF(ISBLANK($A737),"",IF($A737="Ūdeņraža jonu koncentrācija",VLOOKUP(Dati!$A737,Normas!$A:$D,3,FALSE),VLOOKUP(Dati!$A737,Normas!$A:$D,3,FALSE)*0.3)),"")</f>
      </c>
    </row>
    <row r="738" spans="2:9" x14ac:dyDescent="0.2">
      <c r="B738">
        <f>IF(ISBLANK(A738),"",VLOOKUP(A738,Normas!A:D,4,FALSE))</f>
      </c>
      <c r="E738" s="2">
        <f>IF(ISBLANK(D738),"",INT(YEARFRAC(D738,'Vispārīga informācija'!$B$2)))</f>
      </c>
      <c r="F738" s="2">
        <f>IFERROR(IF(ISBLANK($A738),"",IF($A738="Ūdeņraža jonu koncentrācija",VLOOKUP(Dati!$A738,Normas!$A:$D,2,FALSE),VLOOKUP(Dati!$A738,Normas!$A:$D,2,FALSE)*0.6)),"")</f>
      </c>
      <c r="G738" s="2">
        <f>IFERROR(IF(ISBLANK($A738),"",IF($A738="Ūdeņraža jonu koncentrācija",VLOOKUP(Dati!$A738,Normas!$A:$D,3,FALSE),VLOOKUP(Dati!$A738,Normas!$A:$D,3,FALSE)*0.6)),"")</f>
      </c>
      <c r="H738" s="2">
        <f>IFERROR(IF(ISBLANK($A738),"",IF($A738="Ūdeņraža jonu koncentrācija",VLOOKUP(Dati!$A738,Normas!$A:$D,2,FALSE),VLOOKUP(Dati!$A738,Normas!$A:$D,2,FALSE)*0.3)),"")</f>
      </c>
      <c r="I738" s="2">
        <f>IFERROR(IF(ISBLANK($A738),"",IF($A738="Ūdeņraža jonu koncentrācija",VLOOKUP(Dati!$A738,Normas!$A:$D,3,FALSE),VLOOKUP(Dati!$A738,Normas!$A:$D,3,FALSE)*0.3)),"")</f>
      </c>
    </row>
    <row r="739" spans="2:9" x14ac:dyDescent="0.2">
      <c r="B739">
        <f>IF(ISBLANK(A739),"",VLOOKUP(A739,Normas!A:D,4,FALSE))</f>
      </c>
      <c r="E739" s="2">
        <f>IF(ISBLANK(D739),"",INT(YEARFRAC(D739,'Vispārīga informācija'!$B$2)))</f>
      </c>
      <c r="F739" s="2">
        <f>IFERROR(IF(ISBLANK($A739),"",IF($A739="Ūdeņraža jonu koncentrācija",VLOOKUP(Dati!$A739,Normas!$A:$D,2,FALSE),VLOOKUP(Dati!$A739,Normas!$A:$D,2,FALSE)*0.6)),"")</f>
      </c>
      <c r="G739" s="2">
        <f>IFERROR(IF(ISBLANK($A739),"",IF($A739="Ūdeņraža jonu koncentrācija",VLOOKUP(Dati!$A739,Normas!$A:$D,3,FALSE),VLOOKUP(Dati!$A739,Normas!$A:$D,3,FALSE)*0.6)),"")</f>
      </c>
      <c r="H739" s="2">
        <f>IFERROR(IF(ISBLANK($A739),"",IF($A739="Ūdeņraža jonu koncentrācija",VLOOKUP(Dati!$A739,Normas!$A:$D,2,FALSE),VLOOKUP(Dati!$A739,Normas!$A:$D,2,FALSE)*0.3)),"")</f>
      </c>
      <c r="I739" s="2">
        <f>IFERROR(IF(ISBLANK($A739),"",IF($A739="Ūdeņraža jonu koncentrācija",VLOOKUP(Dati!$A739,Normas!$A:$D,3,FALSE),VLOOKUP(Dati!$A739,Normas!$A:$D,3,FALSE)*0.3)),"")</f>
      </c>
    </row>
    <row r="740" spans="2:9" x14ac:dyDescent="0.2">
      <c r="B740">
        <f>IF(ISBLANK(A740),"",VLOOKUP(A740,Normas!A:D,4,FALSE))</f>
      </c>
      <c r="E740" s="2">
        <f>IF(ISBLANK(D740),"",INT(YEARFRAC(D740,'Vispārīga informācija'!$B$2)))</f>
      </c>
      <c r="F740" s="2">
        <f>IFERROR(IF(ISBLANK($A740),"",IF($A740="Ūdeņraža jonu koncentrācija",VLOOKUP(Dati!$A740,Normas!$A:$D,2,FALSE),VLOOKUP(Dati!$A740,Normas!$A:$D,2,FALSE)*0.6)),"")</f>
      </c>
      <c r="G740" s="2">
        <f>IFERROR(IF(ISBLANK($A740),"",IF($A740="Ūdeņraža jonu koncentrācija",VLOOKUP(Dati!$A740,Normas!$A:$D,3,FALSE),VLOOKUP(Dati!$A740,Normas!$A:$D,3,FALSE)*0.6)),"")</f>
      </c>
      <c r="H740" s="2">
        <f>IFERROR(IF(ISBLANK($A740),"",IF($A740="Ūdeņraža jonu koncentrācija",VLOOKUP(Dati!$A740,Normas!$A:$D,2,FALSE),VLOOKUP(Dati!$A740,Normas!$A:$D,2,FALSE)*0.3)),"")</f>
      </c>
      <c r="I740" s="2">
        <f>IFERROR(IF(ISBLANK($A740),"",IF($A740="Ūdeņraža jonu koncentrācija",VLOOKUP(Dati!$A740,Normas!$A:$D,3,FALSE),VLOOKUP(Dati!$A740,Normas!$A:$D,3,FALSE)*0.3)),"")</f>
      </c>
    </row>
    <row r="741" spans="2:9" x14ac:dyDescent="0.2">
      <c r="B741">
        <f>IF(ISBLANK(A741),"",VLOOKUP(A741,Normas!A:D,4,FALSE))</f>
      </c>
      <c r="E741" s="2">
        <f>IF(ISBLANK(D741),"",INT(YEARFRAC(D741,'Vispārīga informācija'!$B$2)))</f>
      </c>
      <c r="F741" s="2">
        <f>IFERROR(IF(ISBLANK($A741),"",IF($A741="Ūdeņraža jonu koncentrācija",VLOOKUP(Dati!$A741,Normas!$A:$D,2,FALSE),VLOOKUP(Dati!$A741,Normas!$A:$D,2,FALSE)*0.6)),"")</f>
      </c>
      <c r="G741" s="2">
        <f>IFERROR(IF(ISBLANK($A741),"",IF($A741="Ūdeņraža jonu koncentrācija",VLOOKUP(Dati!$A741,Normas!$A:$D,3,FALSE),VLOOKUP(Dati!$A741,Normas!$A:$D,3,FALSE)*0.6)),"")</f>
      </c>
      <c r="H741" s="2">
        <f>IFERROR(IF(ISBLANK($A741),"",IF($A741="Ūdeņraža jonu koncentrācija",VLOOKUP(Dati!$A741,Normas!$A:$D,2,FALSE),VLOOKUP(Dati!$A741,Normas!$A:$D,2,FALSE)*0.3)),"")</f>
      </c>
      <c r="I741" s="2">
        <f>IFERROR(IF(ISBLANK($A741),"",IF($A741="Ūdeņraža jonu koncentrācija",VLOOKUP(Dati!$A741,Normas!$A:$D,3,FALSE),VLOOKUP(Dati!$A741,Normas!$A:$D,3,FALSE)*0.3)),"")</f>
      </c>
    </row>
    <row r="742" spans="2:9" x14ac:dyDescent="0.2">
      <c r="B742">
        <f>IF(ISBLANK(A742),"",VLOOKUP(A742,Normas!A:D,4,FALSE))</f>
      </c>
      <c r="E742" s="2">
        <f>IF(ISBLANK(D742),"",INT(YEARFRAC(D742,'Vispārīga informācija'!$B$2)))</f>
      </c>
      <c r="F742" s="2">
        <f>IFERROR(IF(ISBLANK($A742),"",IF($A742="Ūdeņraža jonu koncentrācija",VLOOKUP(Dati!$A742,Normas!$A:$D,2,FALSE),VLOOKUP(Dati!$A742,Normas!$A:$D,2,FALSE)*0.6)),"")</f>
      </c>
      <c r="G742" s="2">
        <f>IFERROR(IF(ISBLANK($A742),"",IF($A742="Ūdeņraža jonu koncentrācija",VLOOKUP(Dati!$A742,Normas!$A:$D,3,FALSE),VLOOKUP(Dati!$A742,Normas!$A:$D,3,FALSE)*0.6)),"")</f>
      </c>
      <c r="H742" s="2">
        <f>IFERROR(IF(ISBLANK($A742),"",IF($A742="Ūdeņraža jonu koncentrācija",VLOOKUP(Dati!$A742,Normas!$A:$D,2,FALSE),VLOOKUP(Dati!$A742,Normas!$A:$D,2,FALSE)*0.3)),"")</f>
      </c>
      <c r="I742" s="2">
        <f>IFERROR(IF(ISBLANK($A742),"",IF($A742="Ūdeņraža jonu koncentrācija",VLOOKUP(Dati!$A742,Normas!$A:$D,3,FALSE),VLOOKUP(Dati!$A742,Normas!$A:$D,3,FALSE)*0.3)),"")</f>
      </c>
    </row>
    <row r="743" spans="2:9" x14ac:dyDescent="0.2">
      <c r="B743">
        <f>IF(ISBLANK(A743),"",VLOOKUP(A743,Normas!A:D,4,FALSE))</f>
      </c>
      <c r="E743" s="2">
        <f>IF(ISBLANK(D743),"",INT(YEARFRAC(D743,'Vispārīga informācija'!$B$2)))</f>
      </c>
      <c r="F743" s="2">
        <f>IFERROR(IF(ISBLANK($A743),"",IF($A743="Ūdeņraža jonu koncentrācija",VLOOKUP(Dati!$A743,Normas!$A:$D,2,FALSE),VLOOKUP(Dati!$A743,Normas!$A:$D,2,FALSE)*0.6)),"")</f>
      </c>
      <c r="G743" s="2">
        <f>IFERROR(IF(ISBLANK($A743),"",IF($A743="Ūdeņraža jonu koncentrācija",VLOOKUP(Dati!$A743,Normas!$A:$D,3,FALSE),VLOOKUP(Dati!$A743,Normas!$A:$D,3,FALSE)*0.6)),"")</f>
      </c>
      <c r="H743" s="2">
        <f>IFERROR(IF(ISBLANK($A743),"",IF($A743="Ūdeņraža jonu koncentrācija",VLOOKUP(Dati!$A743,Normas!$A:$D,2,FALSE),VLOOKUP(Dati!$A743,Normas!$A:$D,2,FALSE)*0.3)),"")</f>
      </c>
      <c r="I743" s="2">
        <f>IFERROR(IF(ISBLANK($A743),"",IF($A743="Ūdeņraža jonu koncentrācija",VLOOKUP(Dati!$A743,Normas!$A:$D,3,FALSE),VLOOKUP(Dati!$A743,Normas!$A:$D,3,FALSE)*0.3)),"")</f>
      </c>
    </row>
    <row r="744" spans="2:9" x14ac:dyDescent="0.2">
      <c r="B744">
        <f>IF(ISBLANK(A744),"",VLOOKUP(A744,Normas!A:D,4,FALSE))</f>
      </c>
      <c r="E744" s="2">
        <f>IF(ISBLANK(D744),"",INT(YEARFRAC(D744,'Vispārīga informācija'!$B$2)))</f>
      </c>
      <c r="F744" s="2">
        <f>IFERROR(IF(ISBLANK($A744),"",IF($A744="Ūdeņraža jonu koncentrācija",VLOOKUP(Dati!$A744,Normas!$A:$D,2,FALSE),VLOOKUP(Dati!$A744,Normas!$A:$D,2,FALSE)*0.6)),"")</f>
      </c>
      <c r="G744" s="2">
        <f>IFERROR(IF(ISBLANK($A744),"",IF($A744="Ūdeņraža jonu koncentrācija",VLOOKUP(Dati!$A744,Normas!$A:$D,3,FALSE),VLOOKUP(Dati!$A744,Normas!$A:$D,3,FALSE)*0.6)),"")</f>
      </c>
      <c r="H744" s="2">
        <f>IFERROR(IF(ISBLANK($A744),"",IF($A744="Ūdeņraža jonu koncentrācija",VLOOKUP(Dati!$A744,Normas!$A:$D,2,FALSE),VLOOKUP(Dati!$A744,Normas!$A:$D,2,FALSE)*0.3)),"")</f>
      </c>
      <c r="I744" s="2">
        <f>IFERROR(IF(ISBLANK($A744),"",IF($A744="Ūdeņraža jonu koncentrācija",VLOOKUP(Dati!$A744,Normas!$A:$D,3,FALSE),VLOOKUP(Dati!$A744,Normas!$A:$D,3,FALSE)*0.3)),"")</f>
      </c>
    </row>
    <row r="745" spans="2:9" x14ac:dyDescent="0.2">
      <c r="B745">
        <f>IF(ISBLANK(A745),"",VLOOKUP(A745,Normas!A:D,4,FALSE))</f>
      </c>
      <c r="E745" s="2">
        <f>IF(ISBLANK(D745),"",INT(YEARFRAC(D745,'Vispārīga informācija'!$B$2)))</f>
      </c>
      <c r="F745" s="2">
        <f>IFERROR(IF(ISBLANK($A745),"",IF($A745="Ūdeņraža jonu koncentrācija",VLOOKUP(Dati!$A745,Normas!$A:$D,2,FALSE),VLOOKUP(Dati!$A745,Normas!$A:$D,2,FALSE)*0.6)),"")</f>
      </c>
      <c r="G745" s="2">
        <f>IFERROR(IF(ISBLANK($A745),"",IF($A745="Ūdeņraža jonu koncentrācija",VLOOKUP(Dati!$A745,Normas!$A:$D,3,FALSE),VLOOKUP(Dati!$A745,Normas!$A:$D,3,FALSE)*0.6)),"")</f>
      </c>
      <c r="H745" s="2">
        <f>IFERROR(IF(ISBLANK($A745),"",IF($A745="Ūdeņraža jonu koncentrācija",VLOOKUP(Dati!$A745,Normas!$A:$D,2,FALSE),VLOOKUP(Dati!$A745,Normas!$A:$D,2,FALSE)*0.3)),"")</f>
      </c>
      <c r="I745" s="2">
        <f>IFERROR(IF(ISBLANK($A745),"",IF($A745="Ūdeņraža jonu koncentrācija",VLOOKUP(Dati!$A745,Normas!$A:$D,3,FALSE),VLOOKUP(Dati!$A745,Normas!$A:$D,3,FALSE)*0.3)),"")</f>
      </c>
    </row>
    <row r="746" spans="2:9" x14ac:dyDescent="0.2">
      <c r="B746">
        <f>IF(ISBLANK(A746),"",VLOOKUP(A746,Normas!A:D,4,FALSE))</f>
      </c>
      <c r="E746" s="2">
        <f>IF(ISBLANK(D746),"",INT(YEARFRAC(D746,'Vispārīga informācija'!$B$2)))</f>
      </c>
      <c r="F746" s="2">
        <f>IFERROR(IF(ISBLANK($A746),"",IF($A746="Ūdeņraža jonu koncentrācija",VLOOKUP(Dati!$A746,Normas!$A:$D,2,FALSE),VLOOKUP(Dati!$A746,Normas!$A:$D,2,FALSE)*0.6)),"")</f>
      </c>
      <c r="G746" s="2">
        <f>IFERROR(IF(ISBLANK($A746),"",IF($A746="Ūdeņraža jonu koncentrācija",VLOOKUP(Dati!$A746,Normas!$A:$D,3,FALSE),VLOOKUP(Dati!$A746,Normas!$A:$D,3,FALSE)*0.6)),"")</f>
      </c>
      <c r="H746" s="2">
        <f>IFERROR(IF(ISBLANK($A746),"",IF($A746="Ūdeņraža jonu koncentrācija",VLOOKUP(Dati!$A746,Normas!$A:$D,2,FALSE),VLOOKUP(Dati!$A746,Normas!$A:$D,2,FALSE)*0.3)),"")</f>
      </c>
      <c r="I746" s="2">
        <f>IFERROR(IF(ISBLANK($A746),"",IF($A746="Ūdeņraža jonu koncentrācija",VLOOKUP(Dati!$A746,Normas!$A:$D,3,FALSE),VLOOKUP(Dati!$A746,Normas!$A:$D,3,FALSE)*0.3)),"")</f>
      </c>
    </row>
    <row r="747" spans="2:9" x14ac:dyDescent="0.2">
      <c r="B747">
        <f>IF(ISBLANK(A747),"",VLOOKUP(A747,Normas!A:D,4,FALSE))</f>
      </c>
      <c r="E747" s="2">
        <f>IF(ISBLANK(D747),"",INT(YEARFRAC(D747,'Vispārīga informācija'!$B$2)))</f>
      </c>
      <c r="F747" s="2">
        <f>IFERROR(IF(ISBLANK($A747),"",IF($A747="Ūdeņraža jonu koncentrācija",VLOOKUP(Dati!$A747,Normas!$A:$D,2,FALSE),VLOOKUP(Dati!$A747,Normas!$A:$D,2,FALSE)*0.6)),"")</f>
      </c>
      <c r="G747" s="2">
        <f>IFERROR(IF(ISBLANK($A747),"",IF($A747="Ūdeņraža jonu koncentrācija",VLOOKUP(Dati!$A747,Normas!$A:$D,3,FALSE),VLOOKUP(Dati!$A747,Normas!$A:$D,3,FALSE)*0.6)),"")</f>
      </c>
      <c r="H747" s="2">
        <f>IFERROR(IF(ISBLANK($A747),"",IF($A747="Ūdeņraža jonu koncentrācija",VLOOKUP(Dati!$A747,Normas!$A:$D,2,FALSE),VLOOKUP(Dati!$A747,Normas!$A:$D,2,FALSE)*0.3)),"")</f>
      </c>
      <c r="I747" s="2">
        <f>IFERROR(IF(ISBLANK($A747),"",IF($A747="Ūdeņraža jonu koncentrācija",VLOOKUP(Dati!$A747,Normas!$A:$D,3,FALSE),VLOOKUP(Dati!$A747,Normas!$A:$D,3,FALSE)*0.3)),"")</f>
      </c>
    </row>
    <row r="748" spans="2:9" x14ac:dyDescent="0.2">
      <c r="B748">
        <f>IF(ISBLANK(A748),"",VLOOKUP(A748,Normas!A:D,4,FALSE))</f>
      </c>
      <c r="E748" s="2">
        <f>IF(ISBLANK(D748),"",INT(YEARFRAC(D748,'Vispārīga informācija'!$B$2)))</f>
      </c>
      <c r="F748" s="2">
        <f>IFERROR(IF(ISBLANK($A748),"",IF($A748="Ūdeņraža jonu koncentrācija",VLOOKUP(Dati!$A748,Normas!$A:$D,2,FALSE),VLOOKUP(Dati!$A748,Normas!$A:$D,2,FALSE)*0.6)),"")</f>
      </c>
      <c r="G748" s="2">
        <f>IFERROR(IF(ISBLANK($A748),"",IF($A748="Ūdeņraža jonu koncentrācija",VLOOKUP(Dati!$A748,Normas!$A:$D,3,FALSE),VLOOKUP(Dati!$A748,Normas!$A:$D,3,FALSE)*0.6)),"")</f>
      </c>
      <c r="H748" s="2">
        <f>IFERROR(IF(ISBLANK($A748),"",IF($A748="Ūdeņraža jonu koncentrācija",VLOOKUP(Dati!$A748,Normas!$A:$D,2,FALSE),VLOOKUP(Dati!$A748,Normas!$A:$D,2,FALSE)*0.3)),"")</f>
      </c>
      <c r="I748" s="2">
        <f>IFERROR(IF(ISBLANK($A748),"",IF($A748="Ūdeņraža jonu koncentrācija",VLOOKUP(Dati!$A748,Normas!$A:$D,3,FALSE),VLOOKUP(Dati!$A748,Normas!$A:$D,3,FALSE)*0.3)),"")</f>
      </c>
    </row>
    <row r="749" spans="2:9" x14ac:dyDescent="0.2">
      <c r="B749">
        <f>IF(ISBLANK(A749),"",VLOOKUP(A749,Normas!A:D,4,FALSE))</f>
      </c>
      <c r="E749" s="2">
        <f>IF(ISBLANK(D749),"",INT(YEARFRAC(D749,'Vispārīga informācija'!$B$2)))</f>
      </c>
      <c r="F749" s="2">
        <f>IFERROR(IF(ISBLANK($A749),"",IF($A749="Ūdeņraža jonu koncentrācija",VLOOKUP(Dati!$A749,Normas!$A:$D,2,FALSE),VLOOKUP(Dati!$A749,Normas!$A:$D,2,FALSE)*0.6)),"")</f>
      </c>
      <c r="G749" s="2">
        <f>IFERROR(IF(ISBLANK($A749),"",IF($A749="Ūdeņraža jonu koncentrācija",VLOOKUP(Dati!$A749,Normas!$A:$D,3,FALSE),VLOOKUP(Dati!$A749,Normas!$A:$D,3,FALSE)*0.6)),"")</f>
      </c>
      <c r="H749" s="2">
        <f>IFERROR(IF(ISBLANK($A749),"",IF($A749="Ūdeņraža jonu koncentrācija",VLOOKUP(Dati!$A749,Normas!$A:$D,2,FALSE),VLOOKUP(Dati!$A749,Normas!$A:$D,2,FALSE)*0.3)),"")</f>
      </c>
      <c r="I749" s="2">
        <f>IFERROR(IF(ISBLANK($A749),"",IF($A749="Ūdeņraža jonu koncentrācija",VLOOKUP(Dati!$A749,Normas!$A:$D,3,FALSE),VLOOKUP(Dati!$A749,Normas!$A:$D,3,FALSE)*0.3)),"")</f>
      </c>
    </row>
    <row r="750" spans="2:9" x14ac:dyDescent="0.2">
      <c r="B750">
        <f>IF(ISBLANK(A750),"",VLOOKUP(A750,Normas!A:D,4,FALSE))</f>
      </c>
      <c r="E750" s="2">
        <f>IF(ISBLANK(D750),"",INT(YEARFRAC(D750,'Vispārīga informācija'!$B$2)))</f>
      </c>
      <c r="F750" s="2">
        <f>IFERROR(IF(ISBLANK($A750),"",IF($A750="Ūdeņraža jonu koncentrācija",VLOOKUP(Dati!$A750,Normas!$A:$D,2,FALSE),VLOOKUP(Dati!$A750,Normas!$A:$D,2,FALSE)*0.6)),"")</f>
      </c>
      <c r="G750" s="2">
        <f>IFERROR(IF(ISBLANK($A750),"",IF($A750="Ūdeņraža jonu koncentrācija",VLOOKUP(Dati!$A750,Normas!$A:$D,3,FALSE),VLOOKUP(Dati!$A750,Normas!$A:$D,3,FALSE)*0.6)),"")</f>
      </c>
      <c r="H750" s="2">
        <f>IFERROR(IF(ISBLANK($A750),"",IF($A750="Ūdeņraža jonu koncentrācija",VLOOKUP(Dati!$A750,Normas!$A:$D,2,FALSE),VLOOKUP(Dati!$A750,Normas!$A:$D,2,FALSE)*0.3)),"")</f>
      </c>
      <c r="I750" s="2">
        <f>IFERROR(IF(ISBLANK($A750),"",IF($A750="Ūdeņraža jonu koncentrācija",VLOOKUP(Dati!$A750,Normas!$A:$D,3,FALSE),VLOOKUP(Dati!$A750,Normas!$A:$D,3,FALSE)*0.3)),"")</f>
      </c>
    </row>
    <row r="751" spans="2:9" x14ac:dyDescent="0.2">
      <c r="B751">
        <f>IF(ISBLANK(A751),"",VLOOKUP(A751,Normas!A:D,4,FALSE))</f>
      </c>
      <c r="E751" s="2">
        <f>IF(ISBLANK(D751),"",INT(YEARFRAC(D751,'Vispārīga informācija'!$B$2)))</f>
      </c>
      <c r="F751" s="2">
        <f>IFERROR(IF(ISBLANK($A751),"",IF($A751="Ūdeņraža jonu koncentrācija",VLOOKUP(Dati!$A751,Normas!$A:$D,2,FALSE),VLOOKUP(Dati!$A751,Normas!$A:$D,2,FALSE)*0.6)),"")</f>
      </c>
      <c r="G751" s="2">
        <f>IFERROR(IF(ISBLANK($A751),"",IF($A751="Ūdeņraža jonu koncentrācija",VLOOKUP(Dati!$A751,Normas!$A:$D,3,FALSE),VLOOKUP(Dati!$A751,Normas!$A:$D,3,FALSE)*0.6)),"")</f>
      </c>
      <c r="H751" s="2">
        <f>IFERROR(IF(ISBLANK($A751),"",IF($A751="Ūdeņraža jonu koncentrācija",VLOOKUP(Dati!$A751,Normas!$A:$D,2,FALSE),VLOOKUP(Dati!$A751,Normas!$A:$D,2,FALSE)*0.3)),"")</f>
      </c>
      <c r="I751" s="2">
        <f>IFERROR(IF(ISBLANK($A751),"",IF($A751="Ūdeņraža jonu koncentrācija",VLOOKUP(Dati!$A751,Normas!$A:$D,3,FALSE),VLOOKUP(Dati!$A751,Normas!$A:$D,3,FALSE)*0.3)),"")</f>
      </c>
    </row>
    <row r="752" spans="2:9" x14ac:dyDescent="0.2">
      <c r="B752">
        <f>IF(ISBLANK(A752),"",VLOOKUP(A752,Normas!A:D,4,FALSE))</f>
      </c>
      <c r="E752" s="2">
        <f>IF(ISBLANK(D752),"",INT(YEARFRAC(D752,'Vispārīga informācija'!$B$2)))</f>
      </c>
      <c r="F752" s="2">
        <f>IFERROR(IF(ISBLANK($A752),"",IF($A752="Ūdeņraža jonu koncentrācija",VLOOKUP(Dati!$A752,Normas!$A:$D,2,FALSE),VLOOKUP(Dati!$A752,Normas!$A:$D,2,FALSE)*0.6)),"")</f>
      </c>
      <c r="G752" s="2">
        <f>IFERROR(IF(ISBLANK($A752),"",IF($A752="Ūdeņraža jonu koncentrācija",VLOOKUP(Dati!$A752,Normas!$A:$D,3,FALSE),VLOOKUP(Dati!$A752,Normas!$A:$D,3,FALSE)*0.6)),"")</f>
      </c>
      <c r="H752" s="2">
        <f>IFERROR(IF(ISBLANK($A752),"",IF($A752="Ūdeņraža jonu koncentrācija",VLOOKUP(Dati!$A752,Normas!$A:$D,2,FALSE),VLOOKUP(Dati!$A752,Normas!$A:$D,2,FALSE)*0.3)),"")</f>
      </c>
      <c r="I752" s="2">
        <f>IFERROR(IF(ISBLANK($A752),"",IF($A752="Ūdeņraža jonu koncentrācija",VLOOKUP(Dati!$A752,Normas!$A:$D,3,FALSE),VLOOKUP(Dati!$A752,Normas!$A:$D,3,FALSE)*0.3)),"")</f>
      </c>
    </row>
    <row r="753" spans="2:9" x14ac:dyDescent="0.2">
      <c r="B753">
        <f>IF(ISBLANK(A753),"",VLOOKUP(A753,Normas!A:D,4,FALSE))</f>
      </c>
      <c r="E753" s="2">
        <f>IF(ISBLANK(D753),"",INT(YEARFRAC(D753,'Vispārīga informācija'!$B$2)))</f>
      </c>
      <c r="F753" s="2">
        <f>IFERROR(IF(ISBLANK($A753),"",IF($A753="Ūdeņraža jonu koncentrācija",VLOOKUP(Dati!$A753,Normas!$A:$D,2,FALSE),VLOOKUP(Dati!$A753,Normas!$A:$D,2,FALSE)*0.6)),"")</f>
      </c>
      <c r="G753" s="2">
        <f>IFERROR(IF(ISBLANK($A753),"",IF($A753="Ūdeņraža jonu koncentrācija",VLOOKUP(Dati!$A753,Normas!$A:$D,3,FALSE),VLOOKUP(Dati!$A753,Normas!$A:$D,3,FALSE)*0.6)),"")</f>
      </c>
      <c r="H753" s="2">
        <f>IFERROR(IF(ISBLANK($A753),"",IF($A753="Ūdeņraža jonu koncentrācija",VLOOKUP(Dati!$A753,Normas!$A:$D,2,FALSE),VLOOKUP(Dati!$A753,Normas!$A:$D,2,FALSE)*0.3)),"")</f>
      </c>
      <c r="I753" s="2">
        <f>IFERROR(IF(ISBLANK($A753),"",IF($A753="Ūdeņraža jonu koncentrācija",VLOOKUP(Dati!$A753,Normas!$A:$D,3,FALSE),VLOOKUP(Dati!$A753,Normas!$A:$D,3,FALSE)*0.3)),"")</f>
      </c>
    </row>
    <row r="754" spans="2:9" x14ac:dyDescent="0.2">
      <c r="B754">
        <f>IF(ISBLANK(A754),"",VLOOKUP(A754,Normas!A:D,4,FALSE))</f>
      </c>
      <c r="E754" s="2">
        <f>IF(ISBLANK(D754),"",INT(YEARFRAC(D754,'Vispārīga informācija'!$B$2)))</f>
      </c>
      <c r="F754" s="2">
        <f>IFERROR(IF(ISBLANK($A754),"",IF($A754="Ūdeņraža jonu koncentrācija",VLOOKUP(Dati!$A754,Normas!$A:$D,2,FALSE),VLOOKUP(Dati!$A754,Normas!$A:$D,2,FALSE)*0.6)),"")</f>
      </c>
      <c r="G754" s="2">
        <f>IFERROR(IF(ISBLANK($A754),"",IF($A754="Ūdeņraža jonu koncentrācija",VLOOKUP(Dati!$A754,Normas!$A:$D,3,FALSE),VLOOKUP(Dati!$A754,Normas!$A:$D,3,FALSE)*0.6)),"")</f>
      </c>
      <c r="H754" s="2">
        <f>IFERROR(IF(ISBLANK($A754),"",IF($A754="Ūdeņraža jonu koncentrācija",VLOOKUP(Dati!$A754,Normas!$A:$D,2,FALSE),VLOOKUP(Dati!$A754,Normas!$A:$D,2,FALSE)*0.3)),"")</f>
      </c>
      <c r="I754" s="2">
        <f>IFERROR(IF(ISBLANK($A754),"",IF($A754="Ūdeņraža jonu koncentrācija",VLOOKUP(Dati!$A754,Normas!$A:$D,3,FALSE),VLOOKUP(Dati!$A754,Normas!$A:$D,3,FALSE)*0.3)),"")</f>
      </c>
    </row>
    <row r="755" spans="2:9" x14ac:dyDescent="0.2">
      <c r="B755">
        <f>IF(ISBLANK(A755),"",VLOOKUP(A755,Normas!A:D,4,FALSE))</f>
      </c>
      <c r="E755" s="2">
        <f>IF(ISBLANK(D755),"",INT(YEARFRAC(D755,'Vispārīga informācija'!$B$2)))</f>
      </c>
      <c r="F755" s="2">
        <f>IFERROR(IF(ISBLANK($A755),"",IF($A755="Ūdeņraža jonu koncentrācija",VLOOKUP(Dati!$A755,Normas!$A:$D,2,FALSE),VLOOKUP(Dati!$A755,Normas!$A:$D,2,FALSE)*0.6)),"")</f>
      </c>
      <c r="G755" s="2">
        <f>IFERROR(IF(ISBLANK($A755),"",IF($A755="Ūdeņraža jonu koncentrācija",VLOOKUP(Dati!$A755,Normas!$A:$D,3,FALSE),VLOOKUP(Dati!$A755,Normas!$A:$D,3,FALSE)*0.6)),"")</f>
      </c>
      <c r="H755" s="2">
        <f>IFERROR(IF(ISBLANK($A755),"",IF($A755="Ūdeņraža jonu koncentrācija",VLOOKUP(Dati!$A755,Normas!$A:$D,2,FALSE),VLOOKUP(Dati!$A755,Normas!$A:$D,2,FALSE)*0.3)),"")</f>
      </c>
      <c r="I755" s="2">
        <f>IFERROR(IF(ISBLANK($A755),"",IF($A755="Ūdeņraža jonu koncentrācija",VLOOKUP(Dati!$A755,Normas!$A:$D,3,FALSE),VLOOKUP(Dati!$A755,Normas!$A:$D,3,FALSE)*0.3)),"")</f>
      </c>
    </row>
    <row r="756" spans="2:9" x14ac:dyDescent="0.2">
      <c r="B756">
        <f>IF(ISBLANK(A756),"",VLOOKUP(A756,Normas!A:D,4,FALSE))</f>
      </c>
      <c r="E756" s="2">
        <f>IF(ISBLANK(D756),"",INT(YEARFRAC(D756,'Vispārīga informācija'!$B$2)))</f>
      </c>
      <c r="F756" s="2">
        <f>IFERROR(IF(ISBLANK($A756),"",IF($A756="Ūdeņraža jonu koncentrācija",VLOOKUP(Dati!$A756,Normas!$A:$D,2,FALSE),VLOOKUP(Dati!$A756,Normas!$A:$D,2,FALSE)*0.6)),"")</f>
      </c>
      <c r="G756" s="2">
        <f>IFERROR(IF(ISBLANK($A756),"",IF($A756="Ūdeņraža jonu koncentrācija",VLOOKUP(Dati!$A756,Normas!$A:$D,3,FALSE),VLOOKUP(Dati!$A756,Normas!$A:$D,3,FALSE)*0.6)),"")</f>
      </c>
      <c r="H756" s="2">
        <f>IFERROR(IF(ISBLANK($A756),"",IF($A756="Ūdeņraža jonu koncentrācija",VLOOKUP(Dati!$A756,Normas!$A:$D,2,FALSE),VLOOKUP(Dati!$A756,Normas!$A:$D,2,FALSE)*0.3)),"")</f>
      </c>
      <c r="I756" s="2">
        <f>IFERROR(IF(ISBLANK($A756),"",IF($A756="Ūdeņraža jonu koncentrācija",VLOOKUP(Dati!$A756,Normas!$A:$D,3,FALSE),VLOOKUP(Dati!$A756,Normas!$A:$D,3,FALSE)*0.3)),"")</f>
      </c>
    </row>
    <row r="757" spans="2:9" x14ac:dyDescent="0.2">
      <c r="B757">
        <f>IF(ISBLANK(A757),"",VLOOKUP(A757,Normas!A:D,4,FALSE))</f>
      </c>
      <c r="E757" s="2">
        <f>IF(ISBLANK(D757),"",INT(YEARFRAC(D757,'Vispārīga informācija'!$B$2)))</f>
      </c>
      <c r="F757" s="2">
        <f>IFERROR(IF(ISBLANK($A757),"",IF($A757="Ūdeņraža jonu koncentrācija",VLOOKUP(Dati!$A757,Normas!$A:$D,2,FALSE),VLOOKUP(Dati!$A757,Normas!$A:$D,2,FALSE)*0.6)),"")</f>
      </c>
      <c r="G757" s="2">
        <f>IFERROR(IF(ISBLANK($A757),"",IF($A757="Ūdeņraža jonu koncentrācija",VLOOKUP(Dati!$A757,Normas!$A:$D,3,FALSE),VLOOKUP(Dati!$A757,Normas!$A:$D,3,FALSE)*0.6)),"")</f>
      </c>
      <c r="H757" s="2">
        <f>IFERROR(IF(ISBLANK($A757),"",IF($A757="Ūdeņraža jonu koncentrācija",VLOOKUP(Dati!$A757,Normas!$A:$D,2,FALSE),VLOOKUP(Dati!$A757,Normas!$A:$D,2,FALSE)*0.3)),"")</f>
      </c>
      <c r="I757" s="2">
        <f>IFERROR(IF(ISBLANK($A757),"",IF($A757="Ūdeņraža jonu koncentrācija",VLOOKUP(Dati!$A757,Normas!$A:$D,3,FALSE),VLOOKUP(Dati!$A757,Normas!$A:$D,3,FALSE)*0.3)),"")</f>
      </c>
    </row>
    <row r="758" spans="2:9" x14ac:dyDescent="0.2">
      <c r="B758">
        <f>IF(ISBLANK(A758),"",VLOOKUP(A758,Normas!A:D,4,FALSE))</f>
      </c>
      <c r="E758" s="2">
        <f>IF(ISBLANK(D758),"",INT(YEARFRAC(D758,'Vispārīga informācija'!$B$2)))</f>
      </c>
      <c r="F758" s="2">
        <f>IFERROR(IF(ISBLANK($A758),"",IF($A758="Ūdeņraža jonu koncentrācija",VLOOKUP(Dati!$A758,Normas!$A:$D,2,FALSE),VLOOKUP(Dati!$A758,Normas!$A:$D,2,FALSE)*0.6)),"")</f>
      </c>
      <c r="G758" s="2">
        <f>IFERROR(IF(ISBLANK($A758),"",IF($A758="Ūdeņraža jonu koncentrācija",VLOOKUP(Dati!$A758,Normas!$A:$D,3,FALSE),VLOOKUP(Dati!$A758,Normas!$A:$D,3,FALSE)*0.6)),"")</f>
      </c>
      <c r="H758" s="2">
        <f>IFERROR(IF(ISBLANK($A758),"",IF($A758="Ūdeņraža jonu koncentrācija",VLOOKUP(Dati!$A758,Normas!$A:$D,2,FALSE),VLOOKUP(Dati!$A758,Normas!$A:$D,2,FALSE)*0.3)),"")</f>
      </c>
      <c r="I758" s="2">
        <f>IFERROR(IF(ISBLANK($A758),"",IF($A758="Ūdeņraža jonu koncentrācija",VLOOKUP(Dati!$A758,Normas!$A:$D,3,FALSE),VLOOKUP(Dati!$A758,Normas!$A:$D,3,FALSE)*0.3)),"")</f>
      </c>
    </row>
    <row r="759" spans="2:9" x14ac:dyDescent="0.2">
      <c r="B759">
        <f>IF(ISBLANK(A759),"",VLOOKUP(A759,Normas!A:D,4,FALSE))</f>
      </c>
      <c r="E759" s="2">
        <f>IF(ISBLANK(D759),"",INT(YEARFRAC(D759,'Vispārīga informācija'!$B$2)))</f>
      </c>
      <c r="F759" s="2">
        <f>IFERROR(IF(ISBLANK($A759),"",IF($A759="Ūdeņraža jonu koncentrācija",VLOOKUP(Dati!$A759,Normas!$A:$D,2,FALSE),VLOOKUP(Dati!$A759,Normas!$A:$D,2,FALSE)*0.6)),"")</f>
      </c>
      <c r="G759" s="2">
        <f>IFERROR(IF(ISBLANK($A759),"",IF($A759="Ūdeņraža jonu koncentrācija",VLOOKUP(Dati!$A759,Normas!$A:$D,3,FALSE),VLOOKUP(Dati!$A759,Normas!$A:$D,3,FALSE)*0.6)),"")</f>
      </c>
      <c r="H759" s="2">
        <f>IFERROR(IF(ISBLANK($A759),"",IF($A759="Ūdeņraža jonu koncentrācija",VLOOKUP(Dati!$A759,Normas!$A:$D,2,FALSE),VLOOKUP(Dati!$A759,Normas!$A:$D,2,FALSE)*0.3)),"")</f>
      </c>
      <c r="I759" s="2">
        <f>IFERROR(IF(ISBLANK($A759),"",IF($A759="Ūdeņraža jonu koncentrācija",VLOOKUP(Dati!$A759,Normas!$A:$D,3,FALSE),VLOOKUP(Dati!$A759,Normas!$A:$D,3,FALSE)*0.3)),"")</f>
      </c>
    </row>
    <row r="760" spans="2:9" x14ac:dyDescent="0.2">
      <c r="B760">
        <f>IF(ISBLANK(A760),"",VLOOKUP(A760,Normas!A:D,4,FALSE))</f>
      </c>
      <c r="E760" s="2">
        <f>IF(ISBLANK(D760),"",INT(YEARFRAC(D760,'Vispārīga informācija'!$B$2)))</f>
      </c>
      <c r="F760" s="2">
        <f>IFERROR(IF(ISBLANK($A760),"",IF($A760="Ūdeņraža jonu koncentrācija",VLOOKUP(Dati!$A760,Normas!$A:$D,2,FALSE),VLOOKUP(Dati!$A760,Normas!$A:$D,2,FALSE)*0.6)),"")</f>
      </c>
      <c r="G760" s="2">
        <f>IFERROR(IF(ISBLANK($A760),"",IF($A760="Ūdeņraža jonu koncentrācija",VLOOKUP(Dati!$A760,Normas!$A:$D,3,FALSE),VLOOKUP(Dati!$A760,Normas!$A:$D,3,FALSE)*0.6)),"")</f>
      </c>
      <c r="H760" s="2">
        <f>IFERROR(IF(ISBLANK($A760),"",IF($A760="Ūdeņraža jonu koncentrācija",VLOOKUP(Dati!$A760,Normas!$A:$D,2,FALSE),VLOOKUP(Dati!$A760,Normas!$A:$D,2,FALSE)*0.3)),"")</f>
      </c>
      <c r="I760" s="2">
        <f>IFERROR(IF(ISBLANK($A760),"",IF($A760="Ūdeņraža jonu koncentrācija",VLOOKUP(Dati!$A760,Normas!$A:$D,3,FALSE),VLOOKUP(Dati!$A760,Normas!$A:$D,3,FALSE)*0.3)),"")</f>
      </c>
    </row>
    <row r="761" spans="2:9" x14ac:dyDescent="0.2">
      <c r="B761">
        <f>IF(ISBLANK(A761),"",VLOOKUP(A761,Normas!A:D,4,FALSE))</f>
      </c>
      <c r="E761" s="2">
        <f>IF(ISBLANK(D761),"",INT(YEARFRAC(D761,'Vispārīga informācija'!$B$2)))</f>
      </c>
      <c r="F761" s="2">
        <f>IFERROR(IF(ISBLANK($A761),"",IF($A761="Ūdeņraža jonu koncentrācija",VLOOKUP(Dati!$A761,Normas!$A:$D,2,FALSE),VLOOKUP(Dati!$A761,Normas!$A:$D,2,FALSE)*0.6)),"")</f>
      </c>
      <c r="G761" s="2">
        <f>IFERROR(IF(ISBLANK($A761),"",IF($A761="Ūdeņraža jonu koncentrācija",VLOOKUP(Dati!$A761,Normas!$A:$D,3,FALSE),VLOOKUP(Dati!$A761,Normas!$A:$D,3,FALSE)*0.6)),"")</f>
      </c>
      <c r="H761" s="2">
        <f>IFERROR(IF(ISBLANK($A761),"",IF($A761="Ūdeņraža jonu koncentrācija",VLOOKUP(Dati!$A761,Normas!$A:$D,2,FALSE),VLOOKUP(Dati!$A761,Normas!$A:$D,2,FALSE)*0.3)),"")</f>
      </c>
      <c r="I761" s="2">
        <f>IFERROR(IF(ISBLANK($A761),"",IF($A761="Ūdeņraža jonu koncentrācija",VLOOKUP(Dati!$A761,Normas!$A:$D,3,FALSE),VLOOKUP(Dati!$A761,Normas!$A:$D,3,FALSE)*0.3)),"")</f>
      </c>
    </row>
    <row r="762" spans="2:9" x14ac:dyDescent="0.2">
      <c r="B762">
        <f>IF(ISBLANK(A762),"",VLOOKUP(A762,Normas!A:D,4,FALSE))</f>
      </c>
      <c r="E762" s="2">
        <f>IF(ISBLANK(D762),"",INT(YEARFRAC(D762,'Vispārīga informācija'!$B$2)))</f>
      </c>
      <c r="F762" s="2">
        <f>IFERROR(IF(ISBLANK($A762),"",IF($A762="Ūdeņraža jonu koncentrācija",VLOOKUP(Dati!$A762,Normas!$A:$D,2,FALSE),VLOOKUP(Dati!$A762,Normas!$A:$D,2,FALSE)*0.6)),"")</f>
      </c>
      <c r="G762" s="2">
        <f>IFERROR(IF(ISBLANK($A762),"",IF($A762="Ūdeņraža jonu koncentrācija",VLOOKUP(Dati!$A762,Normas!$A:$D,3,FALSE),VLOOKUP(Dati!$A762,Normas!$A:$D,3,FALSE)*0.6)),"")</f>
      </c>
      <c r="H762" s="2">
        <f>IFERROR(IF(ISBLANK($A762),"",IF($A762="Ūdeņraža jonu koncentrācija",VLOOKUP(Dati!$A762,Normas!$A:$D,2,FALSE),VLOOKUP(Dati!$A762,Normas!$A:$D,2,FALSE)*0.3)),"")</f>
      </c>
      <c r="I762" s="2">
        <f>IFERROR(IF(ISBLANK($A762),"",IF($A762="Ūdeņraža jonu koncentrācija",VLOOKUP(Dati!$A762,Normas!$A:$D,3,FALSE),VLOOKUP(Dati!$A762,Normas!$A:$D,3,FALSE)*0.3)),"")</f>
      </c>
    </row>
    <row r="763" spans="2:9" x14ac:dyDescent="0.2">
      <c r="B763">
        <f>IF(ISBLANK(A763),"",VLOOKUP(A763,Normas!A:D,4,FALSE))</f>
      </c>
      <c r="E763" s="2">
        <f>IF(ISBLANK(D763),"",INT(YEARFRAC(D763,'Vispārīga informācija'!$B$2)))</f>
      </c>
      <c r="F763" s="2">
        <f>IFERROR(IF(ISBLANK($A763),"",IF($A763="Ūdeņraža jonu koncentrācija",VLOOKUP(Dati!$A763,Normas!$A:$D,2,FALSE),VLOOKUP(Dati!$A763,Normas!$A:$D,2,FALSE)*0.6)),"")</f>
      </c>
      <c r="G763" s="2">
        <f>IFERROR(IF(ISBLANK($A763),"",IF($A763="Ūdeņraža jonu koncentrācija",VLOOKUP(Dati!$A763,Normas!$A:$D,3,FALSE),VLOOKUP(Dati!$A763,Normas!$A:$D,3,FALSE)*0.6)),"")</f>
      </c>
      <c r="H763" s="2">
        <f>IFERROR(IF(ISBLANK($A763),"",IF($A763="Ūdeņraža jonu koncentrācija",VLOOKUP(Dati!$A763,Normas!$A:$D,2,FALSE),VLOOKUP(Dati!$A763,Normas!$A:$D,2,FALSE)*0.3)),"")</f>
      </c>
      <c r="I763" s="2">
        <f>IFERROR(IF(ISBLANK($A763),"",IF($A763="Ūdeņraža jonu koncentrācija",VLOOKUP(Dati!$A763,Normas!$A:$D,3,FALSE),VLOOKUP(Dati!$A763,Normas!$A:$D,3,FALSE)*0.3)),"")</f>
      </c>
    </row>
    <row r="764" spans="2:9" x14ac:dyDescent="0.2">
      <c r="B764">
        <f>IF(ISBLANK(A764),"",VLOOKUP(A764,Normas!A:D,4,FALSE))</f>
      </c>
      <c r="E764" s="2">
        <f>IF(ISBLANK(D764),"",INT(YEARFRAC(D764,'Vispārīga informācija'!$B$2)))</f>
      </c>
      <c r="F764" s="2">
        <f>IFERROR(IF(ISBLANK($A764),"",IF($A764="Ūdeņraža jonu koncentrācija",VLOOKUP(Dati!$A764,Normas!$A:$D,2,FALSE),VLOOKUP(Dati!$A764,Normas!$A:$D,2,FALSE)*0.6)),"")</f>
      </c>
      <c r="G764" s="2">
        <f>IFERROR(IF(ISBLANK($A764),"",IF($A764="Ūdeņraža jonu koncentrācija",VLOOKUP(Dati!$A764,Normas!$A:$D,3,FALSE),VLOOKUP(Dati!$A764,Normas!$A:$D,3,FALSE)*0.6)),"")</f>
      </c>
      <c r="H764" s="2">
        <f>IFERROR(IF(ISBLANK($A764),"",IF($A764="Ūdeņraža jonu koncentrācija",VLOOKUP(Dati!$A764,Normas!$A:$D,2,FALSE),VLOOKUP(Dati!$A764,Normas!$A:$D,2,FALSE)*0.3)),"")</f>
      </c>
      <c r="I764" s="2">
        <f>IFERROR(IF(ISBLANK($A764),"",IF($A764="Ūdeņraža jonu koncentrācija",VLOOKUP(Dati!$A764,Normas!$A:$D,3,FALSE),VLOOKUP(Dati!$A764,Normas!$A:$D,3,FALSE)*0.3)),"")</f>
      </c>
    </row>
    <row r="765" spans="2:9" x14ac:dyDescent="0.2">
      <c r="B765">
        <f>IF(ISBLANK(A765),"",VLOOKUP(A765,Normas!A:D,4,FALSE))</f>
      </c>
      <c r="E765" s="2">
        <f>IF(ISBLANK(D765),"",INT(YEARFRAC(D765,'Vispārīga informācija'!$B$2)))</f>
      </c>
      <c r="F765" s="2">
        <f>IFERROR(IF(ISBLANK($A765),"",IF($A765="Ūdeņraža jonu koncentrācija",VLOOKUP(Dati!$A765,Normas!$A:$D,2,FALSE),VLOOKUP(Dati!$A765,Normas!$A:$D,2,FALSE)*0.6)),"")</f>
      </c>
      <c r="G765" s="2">
        <f>IFERROR(IF(ISBLANK($A765),"",IF($A765="Ūdeņraža jonu koncentrācija",VLOOKUP(Dati!$A765,Normas!$A:$D,3,FALSE),VLOOKUP(Dati!$A765,Normas!$A:$D,3,FALSE)*0.6)),"")</f>
      </c>
      <c r="H765" s="2">
        <f>IFERROR(IF(ISBLANK($A765),"",IF($A765="Ūdeņraža jonu koncentrācija",VLOOKUP(Dati!$A765,Normas!$A:$D,2,FALSE),VLOOKUP(Dati!$A765,Normas!$A:$D,2,FALSE)*0.3)),"")</f>
      </c>
      <c r="I765" s="2">
        <f>IFERROR(IF(ISBLANK($A765),"",IF($A765="Ūdeņraža jonu koncentrācija",VLOOKUP(Dati!$A765,Normas!$A:$D,3,FALSE),VLOOKUP(Dati!$A765,Normas!$A:$D,3,FALSE)*0.3)),"")</f>
      </c>
    </row>
    <row r="766" spans="2:9" x14ac:dyDescent="0.2">
      <c r="B766">
        <f>IF(ISBLANK(A766),"",VLOOKUP(A766,Normas!A:D,4,FALSE))</f>
      </c>
      <c r="E766" s="2">
        <f>IF(ISBLANK(D766),"",INT(YEARFRAC(D766,'Vispārīga informācija'!$B$2)))</f>
      </c>
      <c r="F766" s="2">
        <f>IFERROR(IF(ISBLANK($A766),"",IF($A766="Ūdeņraža jonu koncentrācija",VLOOKUP(Dati!$A766,Normas!$A:$D,2,FALSE),VLOOKUP(Dati!$A766,Normas!$A:$D,2,FALSE)*0.6)),"")</f>
      </c>
      <c r="G766" s="2">
        <f>IFERROR(IF(ISBLANK($A766),"",IF($A766="Ūdeņraža jonu koncentrācija",VLOOKUP(Dati!$A766,Normas!$A:$D,3,FALSE),VLOOKUP(Dati!$A766,Normas!$A:$D,3,FALSE)*0.6)),"")</f>
      </c>
      <c r="H766" s="2">
        <f>IFERROR(IF(ISBLANK($A766),"",IF($A766="Ūdeņraža jonu koncentrācija",VLOOKUP(Dati!$A766,Normas!$A:$D,2,FALSE),VLOOKUP(Dati!$A766,Normas!$A:$D,2,FALSE)*0.3)),"")</f>
      </c>
      <c r="I766" s="2">
        <f>IFERROR(IF(ISBLANK($A766),"",IF($A766="Ūdeņraža jonu koncentrācija",VLOOKUP(Dati!$A766,Normas!$A:$D,3,FALSE),VLOOKUP(Dati!$A766,Normas!$A:$D,3,FALSE)*0.3)),"")</f>
      </c>
    </row>
    <row r="767" spans="2:9" x14ac:dyDescent="0.2">
      <c r="B767">
        <f>IF(ISBLANK(A767),"",VLOOKUP(A767,Normas!A:D,4,FALSE))</f>
      </c>
      <c r="E767" s="2">
        <f>IF(ISBLANK(D767),"",INT(YEARFRAC(D767,'Vispārīga informācija'!$B$2)))</f>
      </c>
      <c r="F767" s="2">
        <f>IFERROR(IF(ISBLANK($A767),"",IF($A767="Ūdeņraža jonu koncentrācija",VLOOKUP(Dati!$A767,Normas!$A:$D,2,FALSE),VLOOKUP(Dati!$A767,Normas!$A:$D,2,FALSE)*0.6)),"")</f>
      </c>
      <c r="G767" s="2">
        <f>IFERROR(IF(ISBLANK($A767),"",IF($A767="Ūdeņraža jonu koncentrācija",VLOOKUP(Dati!$A767,Normas!$A:$D,3,FALSE),VLOOKUP(Dati!$A767,Normas!$A:$D,3,FALSE)*0.6)),"")</f>
      </c>
      <c r="H767" s="2">
        <f>IFERROR(IF(ISBLANK($A767),"",IF($A767="Ūdeņraža jonu koncentrācija",VLOOKUP(Dati!$A767,Normas!$A:$D,2,FALSE),VLOOKUP(Dati!$A767,Normas!$A:$D,2,FALSE)*0.3)),"")</f>
      </c>
      <c r="I767" s="2">
        <f>IFERROR(IF(ISBLANK($A767),"",IF($A767="Ūdeņraža jonu koncentrācija",VLOOKUP(Dati!$A767,Normas!$A:$D,3,FALSE),VLOOKUP(Dati!$A767,Normas!$A:$D,3,FALSE)*0.3)),"")</f>
      </c>
    </row>
    <row r="768" spans="2:9" x14ac:dyDescent="0.2">
      <c r="B768">
        <f>IF(ISBLANK(A768),"",VLOOKUP(A768,Normas!A:D,4,FALSE))</f>
      </c>
      <c r="E768" s="2">
        <f>IF(ISBLANK(D768),"",INT(YEARFRAC(D768,'Vispārīga informācija'!$B$2)))</f>
      </c>
      <c r="F768" s="2">
        <f>IFERROR(IF(ISBLANK($A768),"",IF($A768="Ūdeņraža jonu koncentrācija",VLOOKUP(Dati!$A768,Normas!$A:$D,2,FALSE),VLOOKUP(Dati!$A768,Normas!$A:$D,2,FALSE)*0.6)),"")</f>
      </c>
      <c r="G768" s="2">
        <f>IFERROR(IF(ISBLANK($A768),"",IF($A768="Ūdeņraža jonu koncentrācija",VLOOKUP(Dati!$A768,Normas!$A:$D,3,FALSE),VLOOKUP(Dati!$A768,Normas!$A:$D,3,FALSE)*0.6)),"")</f>
      </c>
      <c r="H768" s="2">
        <f>IFERROR(IF(ISBLANK($A768),"",IF($A768="Ūdeņraža jonu koncentrācija",VLOOKUP(Dati!$A768,Normas!$A:$D,2,FALSE),VLOOKUP(Dati!$A768,Normas!$A:$D,2,FALSE)*0.3)),"")</f>
      </c>
      <c r="I768" s="2">
        <f>IFERROR(IF(ISBLANK($A768),"",IF($A768="Ūdeņraža jonu koncentrācija",VLOOKUP(Dati!$A768,Normas!$A:$D,3,FALSE),VLOOKUP(Dati!$A768,Normas!$A:$D,3,FALSE)*0.3)),"")</f>
      </c>
    </row>
    <row r="769" spans="2:9" x14ac:dyDescent="0.2">
      <c r="B769">
        <f>IF(ISBLANK(A769),"",VLOOKUP(A769,Normas!A:D,4,FALSE))</f>
      </c>
      <c r="E769" s="2">
        <f>IF(ISBLANK(D769),"",INT(YEARFRAC(D769,'Vispārīga informācija'!$B$2)))</f>
      </c>
      <c r="F769" s="2">
        <f>IFERROR(IF(ISBLANK($A769),"",IF($A769="Ūdeņraža jonu koncentrācija",VLOOKUP(Dati!$A769,Normas!$A:$D,2,FALSE),VLOOKUP(Dati!$A769,Normas!$A:$D,2,FALSE)*0.6)),"")</f>
      </c>
      <c r="G769" s="2">
        <f>IFERROR(IF(ISBLANK($A769),"",IF($A769="Ūdeņraža jonu koncentrācija",VLOOKUP(Dati!$A769,Normas!$A:$D,3,FALSE),VLOOKUP(Dati!$A769,Normas!$A:$D,3,FALSE)*0.6)),"")</f>
      </c>
      <c r="H769" s="2">
        <f>IFERROR(IF(ISBLANK($A769),"",IF($A769="Ūdeņraža jonu koncentrācija",VLOOKUP(Dati!$A769,Normas!$A:$D,2,FALSE),VLOOKUP(Dati!$A769,Normas!$A:$D,2,FALSE)*0.3)),"")</f>
      </c>
      <c r="I769" s="2">
        <f>IFERROR(IF(ISBLANK($A769),"",IF($A769="Ūdeņraža jonu koncentrācija",VLOOKUP(Dati!$A769,Normas!$A:$D,3,FALSE),VLOOKUP(Dati!$A769,Normas!$A:$D,3,FALSE)*0.3)),"")</f>
      </c>
    </row>
    <row r="770" spans="2:9" x14ac:dyDescent="0.2">
      <c r="B770">
        <f>IF(ISBLANK(A770),"",VLOOKUP(A770,Normas!A:D,4,FALSE))</f>
      </c>
      <c r="E770" s="2">
        <f>IF(ISBLANK(D770),"",INT(YEARFRAC(D770,'Vispārīga informācija'!$B$2)))</f>
      </c>
      <c r="F770" s="2">
        <f>IFERROR(IF(ISBLANK($A770),"",IF($A770="Ūdeņraža jonu koncentrācija",VLOOKUP(Dati!$A770,Normas!$A:$D,2,FALSE),VLOOKUP(Dati!$A770,Normas!$A:$D,2,FALSE)*0.6)),"")</f>
      </c>
      <c r="G770" s="2">
        <f>IFERROR(IF(ISBLANK($A770),"",IF($A770="Ūdeņraža jonu koncentrācija",VLOOKUP(Dati!$A770,Normas!$A:$D,3,FALSE),VLOOKUP(Dati!$A770,Normas!$A:$D,3,FALSE)*0.6)),"")</f>
      </c>
      <c r="H770" s="2">
        <f>IFERROR(IF(ISBLANK($A770),"",IF($A770="Ūdeņraža jonu koncentrācija",VLOOKUP(Dati!$A770,Normas!$A:$D,2,FALSE),VLOOKUP(Dati!$A770,Normas!$A:$D,2,FALSE)*0.3)),"")</f>
      </c>
      <c r="I770" s="2">
        <f>IFERROR(IF(ISBLANK($A770),"",IF($A770="Ūdeņraža jonu koncentrācija",VLOOKUP(Dati!$A770,Normas!$A:$D,3,FALSE),VLOOKUP(Dati!$A770,Normas!$A:$D,3,FALSE)*0.3)),"")</f>
      </c>
    </row>
    <row r="771" spans="2:9" x14ac:dyDescent="0.2">
      <c r="B771">
        <f>IF(ISBLANK(A771),"",VLOOKUP(A771,Normas!A:D,4,FALSE))</f>
      </c>
      <c r="E771" s="2">
        <f>IF(ISBLANK(D771),"",INT(YEARFRAC(D771,'Vispārīga informācija'!$B$2)))</f>
      </c>
      <c r="F771" s="2">
        <f>IFERROR(IF(ISBLANK($A771),"",IF($A771="Ūdeņraža jonu koncentrācija",VLOOKUP(Dati!$A771,Normas!$A:$D,2,FALSE),VLOOKUP(Dati!$A771,Normas!$A:$D,2,FALSE)*0.6)),"")</f>
      </c>
      <c r="G771" s="2">
        <f>IFERROR(IF(ISBLANK($A771),"",IF($A771="Ūdeņraža jonu koncentrācija",VLOOKUP(Dati!$A771,Normas!$A:$D,3,FALSE),VLOOKUP(Dati!$A771,Normas!$A:$D,3,FALSE)*0.6)),"")</f>
      </c>
      <c r="H771" s="2">
        <f>IFERROR(IF(ISBLANK($A771),"",IF($A771="Ūdeņraža jonu koncentrācija",VLOOKUP(Dati!$A771,Normas!$A:$D,2,FALSE),VLOOKUP(Dati!$A771,Normas!$A:$D,2,FALSE)*0.3)),"")</f>
      </c>
      <c r="I771" s="2">
        <f>IFERROR(IF(ISBLANK($A771),"",IF($A771="Ūdeņraža jonu koncentrācija",VLOOKUP(Dati!$A771,Normas!$A:$D,3,FALSE),VLOOKUP(Dati!$A771,Normas!$A:$D,3,FALSE)*0.3)),"")</f>
      </c>
    </row>
    <row r="772" spans="2:9" x14ac:dyDescent="0.2">
      <c r="B772">
        <f>IF(ISBLANK(A772),"",VLOOKUP(A772,Normas!A:D,4,FALSE))</f>
      </c>
      <c r="E772" s="2">
        <f>IF(ISBLANK(D772),"",INT(YEARFRAC(D772,'Vispārīga informācija'!$B$2)))</f>
      </c>
      <c r="F772" s="2">
        <f>IFERROR(IF(ISBLANK($A772),"",IF($A772="Ūdeņraža jonu koncentrācija",VLOOKUP(Dati!$A772,Normas!$A:$D,2,FALSE),VLOOKUP(Dati!$A772,Normas!$A:$D,2,FALSE)*0.6)),"")</f>
      </c>
      <c r="G772" s="2">
        <f>IFERROR(IF(ISBLANK($A772),"",IF($A772="Ūdeņraža jonu koncentrācija",VLOOKUP(Dati!$A772,Normas!$A:$D,3,FALSE),VLOOKUP(Dati!$A772,Normas!$A:$D,3,FALSE)*0.6)),"")</f>
      </c>
      <c r="H772" s="2">
        <f>IFERROR(IF(ISBLANK($A772),"",IF($A772="Ūdeņraža jonu koncentrācija",VLOOKUP(Dati!$A772,Normas!$A:$D,2,FALSE),VLOOKUP(Dati!$A772,Normas!$A:$D,2,FALSE)*0.3)),"")</f>
      </c>
      <c r="I772" s="2">
        <f>IFERROR(IF(ISBLANK($A772),"",IF($A772="Ūdeņraža jonu koncentrācija",VLOOKUP(Dati!$A772,Normas!$A:$D,3,FALSE),VLOOKUP(Dati!$A772,Normas!$A:$D,3,FALSE)*0.3)),"")</f>
      </c>
    </row>
    <row r="773" spans="2:9" x14ac:dyDescent="0.2">
      <c r="B773">
        <f>IF(ISBLANK(A773),"",VLOOKUP(A773,Normas!A:D,4,FALSE))</f>
      </c>
      <c r="E773" s="2">
        <f>IF(ISBLANK(D773),"",INT(YEARFRAC(D773,'Vispārīga informācija'!$B$2)))</f>
      </c>
      <c r="F773" s="2">
        <f>IFERROR(IF(ISBLANK($A773),"",IF($A773="Ūdeņraža jonu koncentrācija",VLOOKUP(Dati!$A773,Normas!$A:$D,2,FALSE),VLOOKUP(Dati!$A773,Normas!$A:$D,2,FALSE)*0.6)),"")</f>
      </c>
      <c r="G773" s="2">
        <f>IFERROR(IF(ISBLANK($A773),"",IF($A773="Ūdeņraža jonu koncentrācija",VLOOKUP(Dati!$A773,Normas!$A:$D,3,FALSE),VLOOKUP(Dati!$A773,Normas!$A:$D,3,FALSE)*0.6)),"")</f>
      </c>
      <c r="H773" s="2">
        <f>IFERROR(IF(ISBLANK($A773),"",IF($A773="Ūdeņraža jonu koncentrācija",VLOOKUP(Dati!$A773,Normas!$A:$D,2,FALSE),VLOOKUP(Dati!$A773,Normas!$A:$D,2,FALSE)*0.3)),"")</f>
      </c>
      <c r="I773" s="2">
        <f>IFERROR(IF(ISBLANK($A773),"",IF($A773="Ūdeņraža jonu koncentrācija",VLOOKUP(Dati!$A773,Normas!$A:$D,3,FALSE),VLOOKUP(Dati!$A773,Normas!$A:$D,3,FALSE)*0.3)),"")</f>
      </c>
    </row>
    <row r="774" spans="2:9" x14ac:dyDescent="0.2">
      <c r="B774">
        <f>IF(ISBLANK(A774),"",VLOOKUP(A774,Normas!A:D,4,FALSE))</f>
      </c>
      <c r="E774" s="2">
        <f>IF(ISBLANK(D774),"",INT(YEARFRAC(D774,'Vispārīga informācija'!$B$2)))</f>
      </c>
      <c r="F774" s="2">
        <f>IFERROR(IF(ISBLANK($A774),"",IF($A774="Ūdeņraža jonu koncentrācija",VLOOKUP(Dati!$A774,Normas!$A:$D,2,FALSE),VLOOKUP(Dati!$A774,Normas!$A:$D,2,FALSE)*0.6)),"")</f>
      </c>
      <c r="G774" s="2">
        <f>IFERROR(IF(ISBLANK($A774),"",IF($A774="Ūdeņraža jonu koncentrācija",VLOOKUP(Dati!$A774,Normas!$A:$D,3,FALSE),VLOOKUP(Dati!$A774,Normas!$A:$D,3,FALSE)*0.6)),"")</f>
      </c>
      <c r="H774" s="2">
        <f>IFERROR(IF(ISBLANK($A774),"",IF($A774="Ūdeņraža jonu koncentrācija",VLOOKUP(Dati!$A774,Normas!$A:$D,2,FALSE),VLOOKUP(Dati!$A774,Normas!$A:$D,2,FALSE)*0.3)),"")</f>
      </c>
      <c r="I774" s="2">
        <f>IFERROR(IF(ISBLANK($A774),"",IF($A774="Ūdeņraža jonu koncentrācija",VLOOKUP(Dati!$A774,Normas!$A:$D,3,FALSE),VLOOKUP(Dati!$A774,Normas!$A:$D,3,FALSE)*0.3)),"")</f>
      </c>
    </row>
    <row r="775" spans="2:9" x14ac:dyDescent="0.2">
      <c r="B775">
        <f>IF(ISBLANK(A775),"",VLOOKUP(A775,Normas!A:D,4,FALSE))</f>
      </c>
      <c r="E775" s="2">
        <f>IF(ISBLANK(D775),"",INT(YEARFRAC(D775,'Vispārīga informācija'!$B$2)))</f>
      </c>
      <c r="F775" s="2">
        <f>IFERROR(IF(ISBLANK($A775),"",IF($A775="Ūdeņraža jonu koncentrācija",VLOOKUP(Dati!$A775,Normas!$A:$D,2,FALSE),VLOOKUP(Dati!$A775,Normas!$A:$D,2,FALSE)*0.6)),"")</f>
      </c>
      <c r="G775" s="2">
        <f>IFERROR(IF(ISBLANK($A775),"",IF($A775="Ūdeņraža jonu koncentrācija",VLOOKUP(Dati!$A775,Normas!$A:$D,3,FALSE),VLOOKUP(Dati!$A775,Normas!$A:$D,3,FALSE)*0.6)),"")</f>
      </c>
      <c r="H775" s="2">
        <f>IFERROR(IF(ISBLANK($A775),"",IF($A775="Ūdeņraža jonu koncentrācija",VLOOKUP(Dati!$A775,Normas!$A:$D,2,FALSE),VLOOKUP(Dati!$A775,Normas!$A:$D,2,FALSE)*0.3)),"")</f>
      </c>
      <c r="I775" s="2">
        <f>IFERROR(IF(ISBLANK($A775),"",IF($A775="Ūdeņraža jonu koncentrācija",VLOOKUP(Dati!$A775,Normas!$A:$D,3,FALSE),VLOOKUP(Dati!$A775,Normas!$A:$D,3,FALSE)*0.3)),"")</f>
      </c>
    </row>
    <row r="776" spans="2:9" x14ac:dyDescent="0.2">
      <c r="B776">
        <f>IF(ISBLANK(A776),"",VLOOKUP(A776,Normas!A:D,4,FALSE))</f>
      </c>
      <c r="E776" s="2">
        <f>IF(ISBLANK(D776),"",INT(YEARFRAC(D776,'Vispārīga informācija'!$B$2)))</f>
      </c>
      <c r="F776" s="2">
        <f>IFERROR(IF(ISBLANK($A776),"",IF($A776="Ūdeņraža jonu koncentrācija",VLOOKUP(Dati!$A776,Normas!$A:$D,2,FALSE),VLOOKUP(Dati!$A776,Normas!$A:$D,2,FALSE)*0.6)),"")</f>
      </c>
      <c r="G776" s="2">
        <f>IFERROR(IF(ISBLANK($A776),"",IF($A776="Ūdeņraža jonu koncentrācija",VLOOKUP(Dati!$A776,Normas!$A:$D,3,FALSE),VLOOKUP(Dati!$A776,Normas!$A:$D,3,FALSE)*0.6)),"")</f>
      </c>
      <c r="H776" s="2">
        <f>IFERROR(IF(ISBLANK($A776),"",IF($A776="Ūdeņraža jonu koncentrācija",VLOOKUP(Dati!$A776,Normas!$A:$D,2,FALSE),VLOOKUP(Dati!$A776,Normas!$A:$D,2,FALSE)*0.3)),"")</f>
      </c>
      <c r="I776" s="2">
        <f>IFERROR(IF(ISBLANK($A776),"",IF($A776="Ūdeņraža jonu koncentrācija",VLOOKUP(Dati!$A776,Normas!$A:$D,3,FALSE),VLOOKUP(Dati!$A776,Normas!$A:$D,3,FALSE)*0.3)),"")</f>
      </c>
    </row>
    <row r="777" spans="2:9" x14ac:dyDescent="0.2">
      <c r="B777">
        <f>IF(ISBLANK(A777),"",VLOOKUP(A777,Normas!A:D,4,FALSE))</f>
      </c>
      <c r="E777" s="2">
        <f>IF(ISBLANK(D777),"",INT(YEARFRAC(D777,'Vispārīga informācija'!$B$2)))</f>
      </c>
      <c r="F777" s="2">
        <f>IFERROR(IF(ISBLANK($A777),"",IF($A777="Ūdeņraža jonu koncentrācija",VLOOKUP(Dati!$A777,Normas!$A:$D,2,FALSE),VLOOKUP(Dati!$A777,Normas!$A:$D,2,FALSE)*0.6)),"")</f>
      </c>
      <c r="G777" s="2">
        <f>IFERROR(IF(ISBLANK($A777),"",IF($A777="Ūdeņraža jonu koncentrācija",VLOOKUP(Dati!$A777,Normas!$A:$D,3,FALSE),VLOOKUP(Dati!$A777,Normas!$A:$D,3,FALSE)*0.6)),"")</f>
      </c>
      <c r="H777" s="2">
        <f>IFERROR(IF(ISBLANK($A777),"",IF($A777="Ūdeņraža jonu koncentrācija",VLOOKUP(Dati!$A777,Normas!$A:$D,2,FALSE),VLOOKUP(Dati!$A777,Normas!$A:$D,2,FALSE)*0.3)),"")</f>
      </c>
      <c r="I777" s="2">
        <f>IFERROR(IF(ISBLANK($A777),"",IF($A777="Ūdeņraža jonu koncentrācija",VLOOKUP(Dati!$A777,Normas!$A:$D,3,FALSE),VLOOKUP(Dati!$A777,Normas!$A:$D,3,FALSE)*0.3)),"")</f>
      </c>
    </row>
    <row r="778" spans="2:9" x14ac:dyDescent="0.2">
      <c r="B778">
        <f>IF(ISBLANK(A778),"",VLOOKUP(A778,Normas!A:D,4,FALSE))</f>
      </c>
      <c r="E778" s="2">
        <f>IF(ISBLANK(D778),"",INT(YEARFRAC(D778,'Vispārīga informācija'!$B$2)))</f>
      </c>
      <c r="F778" s="2">
        <f>IFERROR(IF(ISBLANK($A778),"",IF($A778="Ūdeņraža jonu koncentrācija",VLOOKUP(Dati!$A778,Normas!$A:$D,2,FALSE),VLOOKUP(Dati!$A778,Normas!$A:$D,2,FALSE)*0.6)),"")</f>
      </c>
      <c r="G778" s="2">
        <f>IFERROR(IF(ISBLANK($A778),"",IF($A778="Ūdeņraža jonu koncentrācija",VLOOKUP(Dati!$A778,Normas!$A:$D,3,FALSE),VLOOKUP(Dati!$A778,Normas!$A:$D,3,FALSE)*0.6)),"")</f>
      </c>
      <c r="H778" s="2">
        <f>IFERROR(IF(ISBLANK($A778),"",IF($A778="Ūdeņraža jonu koncentrācija",VLOOKUP(Dati!$A778,Normas!$A:$D,2,FALSE),VLOOKUP(Dati!$A778,Normas!$A:$D,2,FALSE)*0.3)),"")</f>
      </c>
      <c r="I778" s="2">
        <f>IFERROR(IF(ISBLANK($A778),"",IF($A778="Ūdeņraža jonu koncentrācija",VLOOKUP(Dati!$A778,Normas!$A:$D,3,FALSE),VLOOKUP(Dati!$A778,Normas!$A:$D,3,FALSE)*0.3)),"")</f>
      </c>
    </row>
    <row r="779" spans="2:9" x14ac:dyDescent="0.2">
      <c r="B779">
        <f>IF(ISBLANK(A779),"",VLOOKUP(A779,Normas!A:D,4,FALSE))</f>
      </c>
      <c r="E779" s="2">
        <f>IF(ISBLANK(D779),"",INT(YEARFRAC(D779,'Vispārīga informācija'!$B$2)))</f>
      </c>
      <c r="F779" s="2">
        <f>IFERROR(IF(ISBLANK($A779),"",IF($A779="Ūdeņraža jonu koncentrācija",VLOOKUP(Dati!$A779,Normas!$A:$D,2,FALSE),VLOOKUP(Dati!$A779,Normas!$A:$D,2,FALSE)*0.6)),"")</f>
      </c>
      <c r="G779" s="2">
        <f>IFERROR(IF(ISBLANK($A779),"",IF($A779="Ūdeņraža jonu koncentrācija",VLOOKUP(Dati!$A779,Normas!$A:$D,3,FALSE),VLOOKUP(Dati!$A779,Normas!$A:$D,3,FALSE)*0.6)),"")</f>
      </c>
      <c r="H779" s="2">
        <f>IFERROR(IF(ISBLANK($A779),"",IF($A779="Ūdeņraža jonu koncentrācija",VLOOKUP(Dati!$A779,Normas!$A:$D,2,FALSE),VLOOKUP(Dati!$A779,Normas!$A:$D,2,FALSE)*0.3)),"")</f>
      </c>
      <c r="I779" s="2">
        <f>IFERROR(IF(ISBLANK($A779),"",IF($A779="Ūdeņraža jonu koncentrācija",VLOOKUP(Dati!$A779,Normas!$A:$D,3,FALSE),VLOOKUP(Dati!$A779,Normas!$A:$D,3,FALSE)*0.3)),"")</f>
      </c>
    </row>
    <row r="780" spans="2:9" x14ac:dyDescent="0.2">
      <c r="B780">
        <f>IF(ISBLANK(A780),"",VLOOKUP(A780,Normas!A:D,4,FALSE))</f>
      </c>
      <c r="E780" s="2">
        <f>IF(ISBLANK(D780),"",INT(YEARFRAC(D780,'Vispārīga informācija'!$B$2)))</f>
      </c>
      <c r="F780" s="2">
        <f>IFERROR(IF(ISBLANK($A780),"",IF($A780="Ūdeņraža jonu koncentrācija",VLOOKUP(Dati!$A780,Normas!$A:$D,2,FALSE),VLOOKUP(Dati!$A780,Normas!$A:$D,2,FALSE)*0.6)),"")</f>
      </c>
      <c r="G780" s="2">
        <f>IFERROR(IF(ISBLANK($A780),"",IF($A780="Ūdeņraža jonu koncentrācija",VLOOKUP(Dati!$A780,Normas!$A:$D,3,FALSE),VLOOKUP(Dati!$A780,Normas!$A:$D,3,FALSE)*0.6)),"")</f>
      </c>
      <c r="H780" s="2">
        <f>IFERROR(IF(ISBLANK($A780),"",IF($A780="Ūdeņraža jonu koncentrācija",VLOOKUP(Dati!$A780,Normas!$A:$D,2,FALSE),VLOOKUP(Dati!$A780,Normas!$A:$D,2,FALSE)*0.3)),"")</f>
      </c>
      <c r="I780" s="2">
        <f>IFERROR(IF(ISBLANK($A780),"",IF($A780="Ūdeņraža jonu koncentrācija",VLOOKUP(Dati!$A780,Normas!$A:$D,3,FALSE),VLOOKUP(Dati!$A780,Normas!$A:$D,3,FALSE)*0.3)),"")</f>
      </c>
    </row>
    <row r="781" spans="2:9" x14ac:dyDescent="0.2">
      <c r="B781">
        <f>IF(ISBLANK(A781),"",VLOOKUP(A781,Normas!A:D,4,FALSE))</f>
      </c>
      <c r="E781" s="2">
        <f>IF(ISBLANK(D781),"",INT(YEARFRAC(D781,'Vispārīga informācija'!$B$2)))</f>
      </c>
      <c r="F781" s="2">
        <f>IFERROR(IF(ISBLANK($A781),"",IF($A781="Ūdeņraža jonu koncentrācija",VLOOKUP(Dati!$A781,Normas!$A:$D,2,FALSE),VLOOKUP(Dati!$A781,Normas!$A:$D,2,FALSE)*0.6)),"")</f>
      </c>
      <c r="G781" s="2">
        <f>IFERROR(IF(ISBLANK($A781),"",IF($A781="Ūdeņraža jonu koncentrācija",VLOOKUP(Dati!$A781,Normas!$A:$D,3,FALSE),VLOOKUP(Dati!$A781,Normas!$A:$D,3,FALSE)*0.6)),"")</f>
      </c>
      <c r="H781" s="2">
        <f>IFERROR(IF(ISBLANK($A781),"",IF($A781="Ūdeņraža jonu koncentrācija",VLOOKUP(Dati!$A781,Normas!$A:$D,2,FALSE),VLOOKUP(Dati!$A781,Normas!$A:$D,2,FALSE)*0.3)),"")</f>
      </c>
      <c r="I781" s="2">
        <f>IFERROR(IF(ISBLANK($A781),"",IF($A781="Ūdeņraža jonu koncentrācija",VLOOKUP(Dati!$A781,Normas!$A:$D,3,FALSE),VLOOKUP(Dati!$A781,Normas!$A:$D,3,FALSE)*0.3)),"")</f>
      </c>
    </row>
    <row r="782" spans="2:9" x14ac:dyDescent="0.2">
      <c r="B782">
        <f>IF(ISBLANK(A782),"",VLOOKUP(A782,Normas!A:D,4,FALSE))</f>
      </c>
      <c r="E782" s="2">
        <f>IF(ISBLANK(D782),"",INT(YEARFRAC(D782,'Vispārīga informācija'!$B$2)))</f>
      </c>
      <c r="F782" s="2">
        <f>IFERROR(IF(ISBLANK($A782),"",IF($A782="Ūdeņraža jonu koncentrācija",VLOOKUP(Dati!$A782,Normas!$A:$D,2,FALSE),VLOOKUP(Dati!$A782,Normas!$A:$D,2,FALSE)*0.6)),"")</f>
      </c>
      <c r="G782" s="2">
        <f>IFERROR(IF(ISBLANK($A782),"",IF($A782="Ūdeņraža jonu koncentrācija",VLOOKUP(Dati!$A782,Normas!$A:$D,3,FALSE),VLOOKUP(Dati!$A782,Normas!$A:$D,3,FALSE)*0.6)),"")</f>
      </c>
      <c r="H782" s="2">
        <f>IFERROR(IF(ISBLANK($A782),"",IF($A782="Ūdeņraža jonu koncentrācija",VLOOKUP(Dati!$A782,Normas!$A:$D,2,FALSE),VLOOKUP(Dati!$A782,Normas!$A:$D,2,FALSE)*0.3)),"")</f>
      </c>
      <c r="I782" s="2">
        <f>IFERROR(IF(ISBLANK($A782),"",IF($A782="Ūdeņraža jonu koncentrācija",VLOOKUP(Dati!$A782,Normas!$A:$D,3,FALSE),VLOOKUP(Dati!$A782,Normas!$A:$D,3,FALSE)*0.3)),"")</f>
      </c>
    </row>
    <row r="783" spans="2:9" x14ac:dyDescent="0.2">
      <c r="B783">
        <f>IF(ISBLANK(A783),"",VLOOKUP(A783,Normas!A:D,4,FALSE))</f>
      </c>
      <c r="E783" s="2">
        <f>IF(ISBLANK(D783),"",INT(YEARFRAC(D783,'Vispārīga informācija'!$B$2)))</f>
      </c>
      <c r="F783" s="2">
        <f>IFERROR(IF(ISBLANK($A783),"",IF($A783="Ūdeņraža jonu koncentrācija",VLOOKUP(Dati!$A783,Normas!$A:$D,2,FALSE),VLOOKUP(Dati!$A783,Normas!$A:$D,2,FALSE)*0.6)),"")</f>
      </c>
      <c r="G783" s="2">
        <f>IFERROR(IF(ISBLANK($A783),"",IF($A783="Ūdeņraža jonu koncentrācija",VLOOKUP(Dati!$A783,Normas!$A:$D,3,FALSE),VLOOKUP(Dati!$A783,Normas!$A:$D,3,FALSE)*0.6)),"")</f>
      </c>
      <c r="H783" s="2">
        <f>IFERROR(IF(ISBLANK($A783),"",IF($A783="Ūdeņraža jonu koncentrācija",VLOOKUP(Dati!$A783,Normas!$A:$D,2,FALSE),VLOOKUP(Dati!$A783,Normas!$A:$D,2,FALSE)*0.3)),"")</f>
      </c>
      <c r="I783" s="2">
        <f>IFERROR(IF(ISBLANK($A783),"",IF($A783="Ūdeņraža jonu koncentrācija",VLOOKUP(Dati!$A783,Normas!$A:$D,3,FALSE),VLOOKUP(Dati!$A783,Normas!$A:$D,3,FALSE)*0.3)),"")</f>
      </c>
    </row>
    <row r="784" spans="2:9" x14ac:dyDescent="0.2">
      <c r="B784">
        <f>IF(ISBLANK(A784),"",VLOOKUP(A784,Normas!A:D,4,FALSE))</f>
      </c>
      <c r="E784" s="2">
        <f>IF(ISBLANK(D784),"",INT(YEARFRAC(D784,'Vispārīga informācija'!$B$2)))</f>
      </c>
      <c r="F784" s="2">
        <f>IFERROR(IF(ISBLANK($A784),"",IF($A784="Ūdeņraža jonu koncentrācija",VLOOKUP(Dati!$A784,Normas!$A:$D,2,FALSE),VLOOKUP(Dati!$A784,Normas!$A:$D,2,FALSE)*0.6)),"")</f>
      </c>
      <c r="G784" s="2">
        <f>IFERROR(IF(ISBLANK($A784),"",IF($A784="Ūdeņraža jonu koncentrācija",VLOOKUP(Dati!$A784,Normas!$A:$D,3,FALSE),VLOOKUP(Dati!$A784,Normas!$A:$D,3,FALSE)*0.6)),"")</f>
      </c>
      <c r="H784" s="2">
        <f>IFERROR(IF(ISBLANK($A784),"",IF($A784="Ūdeņraža jonu koncentrācija",VLOOKUP(Dati!$A784,Normas!$A:$D,2,FALSE),VLOOKUP(Dati!$A784,Normas!$A:$D,2,FALSE)*0.3)),"")</f>
      </c>
      <c r="I784" s="2">
        <f>IFERROR(IF(ISBLANK($A784),"",IF($A784="Ūdeņraža jonu koncentrācija",VLOOKUP(Dati!$A784,Normas!$A:$D,3,FALSE),VLOOKUP(Dati!$A784,Normas!$A:$D,3,FALSE)*0.3)),"")</f>
      </c>
    </row>
    <row r="785" spans="2:9" x14ac:dyDescent="0.2">
      <c r="B785">
        <f>IF(ISBLANK(A785),"",VLOOKUP(A785,Normas!A:D,4,FALSE))</f>
      </c>
      <c r="E785" s="2">
        <f>IF(ISBLANK(D785),"",INT(YEARFRAC(D785,'Vispārīga informācija'!$B$2)))</f>
      </c>
      <c r="F785" s="2">
        <f>IFERROR(IF(ISBLANK($A785),"",IF($A785="Ūdeņraža jonu koncentrācija",VLOOKUP(Dati!$A785,Normas!$A:$D,2,FALSE),VLOOKUP(Dati!$A785,Normas!$A:$D,2,FALSE)*0.6)),"")</f>
      </c>
      <c r="G785" s="2">
        <f>IFERROR(IF(ISBLANK($A785),"",IF($A785="Ūdeņraža jonu koncentrācija",VLOOKUP(Dati!$A785,Normas!$A:$D,3,FALSE),VLOOKUP(Dati!$A785,Normas!$A:$D,3,FALSE)*0.6)),"")</f>
      </c>
      <c r="H785" s="2">
        <f>IFERROR(IF(ISBLANK($A785),"",IF($A785="Ūdeņraža jonu koncentrācija",VLOOKUP(Dati!$A785,Normas!$A:$D,2,FALSE),VLOOKUP(Dati!$A785,Normas!$A:$D,2,FALSE)*0.3)),"")</f>
      </c>
      <c r="I785" s="2">
        <f>IFERROR(IF(ISBLANK($A785),"",IF($A785="Ūdeņraža jonu koncentrācija",VLOOKUP(Dati!$A785,Normas!$A:$D,3,FALSE),VLOOKUP(Dati!$A785,Normas!$A:$D,3,FALSE)*0.3)),"")</f>
      </c>
    </row>
    <row r="786" spans="2:9" x14ac:dyDescent="0.2">
      <c r="B786">
        <f>IF(ISBLANK(A786),"",VLOOKUP(A786,Normas!A:D,4,FALSE))</f>
      </c>
      <c r="E786" s="2">
        <f>IF(ISBLANK(D786),"",INT(YEARFRAC(D786,'Vispārīga informācija'!$B$2)))</f>
      </c>
      <c r="F786" s="2">
        <f>IFERROR(IF(ISBLANK($A786),"",IF($A786="Ūdeņraža jonu koncentrācija",VLOOKUP(Dati!$A786,Normas!$A:$D,2,FALSE),VLOOKUP(Dati!$A786,Normas!$A:$D,2,FALSE)*0.6)),"")</f>
      </c>
      <c r="G786" s="2">
        <f>IFERROR(IF(ISBLANK($A786),"",IF($A786="Ūdeņraža jonu koncentrācija",VLOOKUP(Dati!$A786,Normas!$A:$D,3,FALSE),VLOOKUP(Dati!$A786,Normas!$A:$D,3,FALSE)*0.6)),"")</f>
      </c>
      <c r="H786" s="2">
        <f>IFERROR(IF(ISBLANK($A786),"",IF($A786="Ūdeņraža jonu koncentrācija",VLOOKUP(Dati!$A786,Normas!$A:$D,2,FALSE),VLOOKUP(Dati!$A786,Normas!$A:$D,2,FALSE)*0.3)),"")</f>
      </c>
      <c r="I786" s="2">
        <f>IFERROR(IF(ISBLANK($A786),"",IF($A786="Ūdeņraža jonu koncentrācija",VLOOKUP(Dati!$A786,Normas!$A:$D,3,FALSE),VLOOKUP(Dati!$A786,Normas!$A:$D,3,FALSE)*0.3)),"")</f>
      </c>
    </row>
    <row r="787" spans="2:9" x14ac:dyDescent="0.2">
      <c r="B787">
        <f>IF(ISBLANK(A787),"",VLOOKUP(A787,Normas!A:D,4,FALSE))</f>
      </c>
      <c r="E787" s="2">
        <f>IF(ISBLANK(D787),"",INT(YEARFRAC(D787,'Vispārīga informācija'!$B$2)))</f>
      </c>
      <c r="F787" s="2">
        <f>IFERROR(IF(ISBLANK($A787),"",IF($A787="Ūdeņraža jonu koncentrācija",VLOOKUP(Dati!$A787,Normas!$A:$D,2,FALSE),VLOOKUP(Dati!$A787,Normas!$A:$D,2,FALSE)*0.6)),"")</f>
      </c>
      <c r="G787" s="2">
        <f>IFERROR(IF(ISBLANK($A787),"",IF($A787="Ūdeņraža jonu koncentrācija",VLOOKUP(Dati!$A787,Normas!$A:$D,3,FALSE),VLOOKUP(Dati!$A787,Normas!$A:$D,3,FALSE)*0.6)),"")</f>
      </c>
      <c r="H787" s="2">
        <f>IFERROR(IF(ISBLANK($A787),"",IF($A787="Ūdeņraža jonu koncentrācija",VLOOKUP(Dati!$A787,Normas!$A:$D,2,FALSE),VLOOKUP(Dati!$A787,Normas!$A:$D,2,FALSE)*0.3)),"")</f>
      </c>
      <c r="I787" s="2">
        <f>IFERROR(IF(ISBLANK($A787),"",IF($A787="Ūdeņraža jonu koncentrācija",VLOOKUP(Dati!$A787,Normas!$A:$D,3,FALSE),VLOOKUP(Dati!$A787,Normas!$A:$D,3,FALSE)*0.3)),"")</f>
      </c>
    </row>
    <row r="788" spans="2:9" x14ac:dyDescent="0.2">
      <c r="B788">
        <f>IF(ISBLANK(A788),"",VLOOKUP(A788,Normas!A:D,4,FALSE))</f>
      </c>
      <c r="E788" s="2">
        <f>IF(ISBLANK(D788),"",INT(YEARFRAC(D788,'Vispārīga informācija'!$B$2)))</f>
      </c>
      <c r="F788" s="2">
        <f>IFERROR(IF(ISBLANK($A788),"",IF($A788="Ūdeņraža jonu koncentrācija",VLOOKUP(Dati!$A788,Normas!$A:$D,2,FALSE),VLOOKUP(Dati!$A788,Normas!$A:$D,2,FALSE)*0.6)),"")</f>
      </c>
      <c r="G788" s="2">
        <f>IFERROR(IF(ISBLANK($A788),"",IF($A788="Ūdeņraža jonu koncentrācija",VLOOKUP(Dati!$A788,Normas!$A:$D,3,FALSE),VLOOKUP(Dati!$A788,Normas!$A:$D,3,FALSE)*0.6)),"")</f>
      </c>
      <c r="H788" s="2">
        <f>IFERROR(IF(ISBLANK($A788),"",IF($A788="Ūdeņraža jonu koncentrācija",VLOOKUP(Dati!$A788,Normas!$A:$D,2,FALSE),VLOOKUP(Dati!$A788,Normas!$A:$D,2,FALSE)*0.3)),"")</f>
      </c>
      <c r="I788" s="2">
        <f>IFERROR(IF(ISBLANK($A788),"",IF($A788="Ūdeņraža jonu koncentrācija",VLOOKUP(Dati!$A788,Normas!$A:$D,3,FALSE),VLOOKUP(Dati!$A788,Normas!$A:$D,3,FALSE)*0.3)),"")</f>
      </c>
    </row>
    <row r="789" spans="2:9" x14ac:dyDescent="0.2">
      <c r="B789">
        <f>IF(ISBLANK(A789),"",VLOOKUP(A789,Normas!A:D,4,FALSE))</f>
      </c>
      <c r="E789" s="2">
        <f>IF(ISBLANK(D789),"",INT(YEARFRAC(D789,'Vispārīga informācija'!$B$2)))</f>
      </c>
      <c r="F789" s="2">
        <f>IFERROR(IF(ISBLANK($A789),"",IF($A789="Ūdeņraža jonu koncentrācija",VLOOKUP(Dati!$A789,Normas!$A:$D,2,FALSE),VLOOKUP(Dati!$A789,Normas!$A:$D,2,FALSE)*0.6)),"")</f>
      </c>
      <c r="G789" s="2">
        <f>IFERROR(IF(ISBLANK($A789),"",IF($A789="Ūdeņraža jonu koncentrācija",VLOOKUP(Dati!$A789,Normas!$A:$D,3,FALSE),VLOOKUP(Dati!$A789,Normas!$A:$D,3,FALSE)*0.6)),"")</f>
      </c>
      <c r="H789" s="2">
        <f>IFERROR(IF(ISBLANK($A789),"",IF($A789="Ūdeņraža jonu koncentrācija",VLOOKUP(Dati!$A789,Normas!$A:$D,2,FALSE),VLOOKUP(Dati!$A789,Normas!$A:$D,2,FALSE)*0.3)),"")</f>
      </c>
      <c r="I789" s="2">
        <f>IFERROR(IF(ISBLANK($A789),"",IF($A789="Ūdeņraža jonu koncentrācija",VLOOKUP(Dati!$A789,Normas!$A:$D,3,FALSE),VLOOKUP(Dati!$A789,Normas!$A:$D,3,FALSE)*0.3)),"")</f>
      </c>
    </row>
    <row r="790" spans="2:9" x14ac:dyDescent="0.2">
      <c r="B790">
        <f>IF(ISBLANK(A790),"",VLOOKUP(A790,Normas!A:D,4,FALSE))</f>
      </c>
      <c r="E790" s="2">
        <f>IF(ISBLANK(D790),"",INT(YEARFRAC(D790,'Vispārīga informācija'!$B$2)))</f>
      </c>
      <c r="F790" s="2">
        <f>IFERROR(IF(ISBLANK($A790),"",IF($A790="Ūdeņraža jonu koncentrācija",VLOOKUP(Dati!$A790,Normas!$A:$D,2,FALSE),VLOOKUP(Dati!$A790,Normas!$A:$D,2,FALSE)*0.6)),"")</f>
      </c>
      <c r="G790" s="2">
        <f>IFERROR(IF(ISBLANK($A790),"",IF($A790="Ūdeņraža jonu koncentrācija",VLOOKUP(Dati!$A790,Normas!$A:$D,3,FALSE),VLOOKUP(Dati!$A790,Normas!$A:$D,3,FALSE)*0.6)),"")</f>
      </c>
      <c r="H790" s="2">
        <f>IFERROR(IF(ISBLANK($A790),"",IF($A790="Ūdeņraža jonu koncentrācija",VLOOKUP(Dati!$A790,Normas!$A:$D,2,FALSE),VLOOKUP(Dati!$A790,Normas!$A:$D,2,FALSE)*0.3)),"")</f>
      </c>
      <c r="I790" s="2">
        <f>IFERROR(IF(ISBLANK($A790),"",IF($A790="Ūdeņraža jonu koncentrācija",VLOOKUP(Dati!$A790,Normas!$A:$D,3,FALSE),VLOOKUP(Dati!$A790,Normas!$A:$D,3,FALSE)*0.3)),"")</f>
      </c>
    </row>
    <row r="791" spans="2:9" x14ac:dyDescent="0.2">
      <c r="B791">
        <f>IF(ISBLANK(A791),"",VLOOKUP(A791,Normas!A:D,4,FALSE))</f>
      </c>
      <c r="E791" s="2">
        <f>IF(ISBLANK(D791),"",INT(YEARFRAC(D791,'Vispārīga informācija'!$B$2)))</f>
      </c>
      <c r="F791" s="2">
        <f>IFERROR(IF(ISBLANK($A791),"",IF($A791="Ūdeņraža jonu koncentrācija",VLOOKUP(Dati!$A791,Normas!$A:$D,2,FALSE),VLOOKUP(Dati!$A791,Normas!$A:$D,2,FALSE)*0.6)),"")</f>
      </c>
      <c r="G791" s="2">
        <f>IFERROR(IF(ISBLANK($A791),"",IF($A791="Ūdeņraža jonu koncentrācija",VLOOKUP(Dati!$A791,Normas!$A:$D,3,FALSE),VLOOKUP(Dati!$A791,Normas!$A:$D,3,FALSE)*0.6)),"")</f>
      </c>
      <c r="H791" s="2">
        <f>IFERROR(IF(ISBLANK($A791),"",IF($A791="Ūdeņraža jonu koncentrācija",VLOOKUP(Dati!$A791,Normas!$A:$D,2,FALSE),VLOOKUP(Dati!$A791,Normas!$A:$D,2,FALSE)*0.3)),"")</f>
      </c>
      <c r="I791" s="2">
        <f>IFERROR(IF(ISBLANK($A791),"",IF($A791="Ūdeņraža jonu koncentrācija",VLOOKUP(Dati!$A791,Normas!$A:$D,3,FALSE),VLOOKUP(Dati!$A791,Normas!$A:$D,3,FALSE)*0.3)),"")</f>
      </c>
    </row>
    <row r="792" spans="2:9" x14ac:dyDescent="0.2">
      <c r="B792">
        <f>IF(ISBLANK(A792),"",VLOOKUP(A792,Normas!A:D,4,FALSE))</f>
      </c>
      <c r="E792" s="2">
        <f>IF(ISBLANK(D792),"",INT(YEARFRAC(D792,'Vispārīga informācija'!$B$2)))</f>
      </c>
      <c r="F792" s="2">
        <f>IFERROR(IF(ISBLANK($A792),"",IF($A792="Ūdeņraža jonu koncentrācija",VLOOKUP(Dati!$A792,Normas!$A:$D,2,FALSE),VLOOKUP(Dati!$A792,Normas!$A:$D,2,FALSE)*0.6)),"")</f>
      </c>
      <c r="G792" s="2">
        <f>IFERROR(IF(ISBLANK($A792),"",IF($A792="Ūdeņraža jonu koncentrācija",VLOOKUP(Dati!$A792,Normas!$A:$D,3,FALSE),VLOOKUP(Dati!$A792,Normas!$A:$D,3,FALSE)*0.6)),"")</f>
      </c>
      <c r="H792" s="2">
        <f>IFERROR(IF(ISBLANK($A792),"",IF($A792="Ūdeņraža jonu koncentrācija",VLOOKUP(Dati!$A792,Normas!$A:$D,2,FALSE),VLOOKUP(Dati!$A792,Normas!$A:$D,2,FALSE)*0.3)),"")</f>
      </c>
      <c r="I792" s="2">
        <f>IFERROR(IF(ISBLANK($A792),"",IF($A792="Ūdeņraža jonu koncentrācija",VLOOKUP(Dati!$A792,Normas!$A:$D,3,FALSE),VLOOKUP(Dati!$A792,Normas!$A:$D,3,FALSE)*0.3)),"")</f>
      </c>
    </row>
    <row r="793" spans="2:9" x14ac:dyDescent="0.2">
      <c r="B793">
        <f>IF(ISBLANK(A793),"",VLOOKUP(A793,Normas!A:D,4,FALSE))</f>
      </c>
      <c r="E793" s="2">
        <f>IF(ISBLANK(D793),"",INT(YEARFRAC(D793,'Vispārīga informācija'!$B$2)))</f>
      </c>
      <c r="F793" s="2">
        <f>IFERROR(IF(ISBLANK($A793),"",IF($A793="Ūdeņraža jonu koncentrācija",VLOOKUP(Dati!$A793,Normas!$A:$D,2,FALSE),VLOOKUP(Dati!$A793,Normas!$A:$D,2,FALSE)*0.6)),"")</f>
      </c>
      <c r="G793" s="2">
        <f>IFERROR(IF(ISBLANK($A793),"",IF($A793="Ūdeņraža jonu koncentrācija",VLOOKUP(Dati!$A793,Normas!$A:$D,3,FALSE),VLOOKUP(Dati!$A793,Normas!$A:$D,3,FALSE)*0.6)),"")</f>
      </c>
      <c r="H793" s="2">
        <f>IFERROR(IF(ISBLANK($A793),"",IF($A793="Ūdeņraža jonu koncentrācija",VLOOKUP(Dati!$A793,Normas!$A:$D,2,FALSE),VLOOKUP(Dati!$A793,Normas!$A:$D,2,FALSE)*0.3)),"")</f>
      </c>
      <c r="I793" s="2">
        <f>IFERROR(IF(ISBLANK($A793),"",IF($A793="Ūdeņraža jonu koncentrācija",VLOOKUP(Dati!$A793,Normas!$A:$D,3,FALSE),VLOOKUP(Dati!$A793,Normas!$A:$D,3,FALSE)*0.3)),"")</f>
      </c>
    </row>
    <row r="794" spans="2:9" x14ac:dyDescent="0.2">
      <c r="B794">
        <f>IF(ISBLANK(A794),"",VLOOKUP(A794,Normas!A:D,4,FALSE))</f>
      </c>
      <c r="E794" s="2">
        <f>IF(ISBLANK(D794),"",INT(YEARFRAC(D794,'Vispārīga informācija'!$B$2)))</f>
      </c>
      <c r="F794" s="2">
        <f>IFERROR(IF(ISBLANK($A794),"",IF($A794="Ūdeņraža jonu koncentrācija",VLOOKUP(Dati!$A794,Normas!$A:$D,2,FALSE),VLOOKUP(Dati!$A794,Normas!$A:$D,2,FALSE)*0.6)),"")</f>
      </c>
      <c r="G794" s="2">
        <f>IFERROR(IF(ISBLANK($A794),"",IF($A794="Ūdeņraža jonu koncentrācija",VLOOKUP(Dati!$A794,Normas!$A:$D,3,FALSE),VLOOKUP(Dati!$A794,Normas!$A:$D,3,FALSE)*0.6)),"")</f>
      </c>
      <c r="H794" s="2">
        <f>IFERROR(IF(ISBLANK($A794),"",IF($A794="Ūdeņraža jonu koncentrācija",VLOOKUP(Dati!$A794,Normas!$A:$D,2,FALSE),VLOOKUP(Dati!$A794,Normas!$A:$D,2,FALSE)*0.3)),"")</f>
      </c>
      <c r="I794" s="2">
        <f>IFERROR(IF(ISBLANK($A794),"",IF($A794="Ūdeņraža jonu koncentrācija",VLOOKUP(Dati!$A794,Normas!$A:$D,3,FALSE),VLOOKUP(Dati!$A794,Normas!$A:$D,3,FALSE)*0.3)),"")</f>
      </c>
    </row>
    <row r="795" spans="2:9" x14ac:dyDescent="0.2">
      <c r="B795">
        <f>IF(ISBLANK(A795),"",VLOOKUP(A795,Normas!A:D,4,FALSE))</f>
      </c>
      <c r="E795" s="2">
        <f>IF(ISBLANK(D795),"",INT(YEARFRAC(D795,'Vispārīga informācija'!$B$2)))</f>
      </c>
      <c r="F795" s="2">
        <f>IFERROR(IF(ISBLANK($A795),"",IF($A795="Ūdeņraža jonu koncentrācija",VLOOKUP(Dati!$A795,Normas!$A:$D,2,FALSE),VLOOKUP(Dati!$A795,Normas!$A:$D,2,FALSE)*0.6)),"")</f>
      </c>
      <c r="G795" s="2">
        <f>IFERROR(IF(ISBLANK($A795),"",IF($A795="Ūdeņraža jonu koncentrācija",VLOOKUP(Dati!$A795,Normas!$A:$D,3,FALSE),VLOOKUP(Dati!$A795,Normas!$A:$D,3,FALSE)*0.6)),"")</f>
      </c>
      <c r="H795" s="2">
        <f>IFERROR(IF(ISBLANK($A795),"",IF($A795="Ūdeņraža jonu koncentrācija",VLOOKUP(Dati!$A795,Normas!$A:$D,2,FALSE),VLOOKUP(Dati!$A795,Normas!$A:$D,2,FALSE)*0.3)),"")</f>
      </c>
      <c r="I795" s="2">
        <f>IFERROR(IF(ISBLANK($A795),"",IF($A795="Ūdeņraža jonu koncentrācija",VLOOKUP(Dati!$A795,Normas!$A:$D,3,FALSE),VLOOKUP(Dati!$A795,Normas!$A:$D,3,FALSE)*0.3)),"")</f>
      </c>
    </row>
    <row r="796" spans="2:9" x14ac:dyDescent="0.2">
      <c r="B796">
        <f>IF(ISBLANK(A796),"",VLOOKUP(A796,Normas!A:D,4,FALSE))</f>
      </c>
      <c r="E796" s="2">
        <f>IF(ISBLANK(D796),"",INT(YEARFRAC(D796,'Vispārīga informācija'!$B$2)))</f>
      </c>
      <c r="F796" s="2">
        <f>IFERROR(IF(ISBLANK($A796),"",IF($A796="Ūdeņraža jonu koncentrācija",VLOOKUP(Dati!$A796,Normas!$A:$D,2,FALSE),VLOOKUP(Dati!$A796,Normas!$A:$D,2,FALSE)*0.6)),"")</f>
      </c>
      <c r="G796" s="2">
        <f>IFERROR(IF(ISBLANK($A796),"",IF($A796="Ūdeņraža jonu koncentrācija",VLOOKUP(Dati!$A796,Normas!$A:$D,3,FALSE),VLOOKUP(Dati!$A796,Normas!$A:$D,3,FALSE)*0.6)),"")</f>
      </c>
      <c r="H796" s="2">
        <f>IFERROR(IF(ISBLANK($A796),"",IF($A796="Ūdeņraža jonu koncentrācija",VLOOKUP(Dati!$A796,Normas!$A:$D,2,FALSE),VLOOKUP(Dati!$A796,Normas!$A:$D,2,FALSE)*0.3)),"")</f>
      </c>
      <c r="I796" s="2">
        <f>IFERROR(IF(ISBLANK($A796),"",IF($A796="Ūdeņraža jonu koncentrācija",VLOOKUP(Dati!$A796,Normas!$A:$D,3,FALSE),VLOOKUP(Dati!$A796,Normas!$A:$D,3,FALSE)*0.3)),"")</f>
      </c>
    </row>
    <row r="797" spans="2:9" x14ac:dyDescent="0.2">
      <c r="B797">
        <f>IF(ISBLANK(A797),"",VLOOKUP(A797,Normas!A:D,4,FALSE))</f>
      </c>
      <c r="E797" s="2">
        <f>IF(ISBLANK(D797),"",INT(YEARFRAC(D797,'Vispārīga informācija'!$B$2)))</f>
      </c>
      <c r="F797" s="2">
        <f>IFERROR(IF(ISBLANK($A797),"",IF($A797="Ūdeņraža jonu koncentrācija",VLOOKUP(Dati!$A797,Normas!$A:$D,2,FALSE),VLOOKUP(Dati!$A797,Normas!$A:$D,2,FALSE)*0.6)),"")</f>
      </c>
      <c r="G797" s="2">
        <f>IFERROR(IF(ISBLANK($A797),"",IF($A797="Ūdeņraža jonu koncentrācija",VLOOKUP(Dati!$A797,Normas!$A:$D,3,FALSE),VLOOKUP(Dati!$A797,Normas!$A:$D,3,FALSE)*0.6)),"")</f>
      </c>
      <c r="H797" s="2">
        <f>IFERROR(IF(ISBLANK($A797),"",IF($A797="Ūdeņraža jonu koncentrācija",VLOOKUP(Dati!$A797,Normas!$A:$D,2,FALSE),VLOOKUP(Dati!$A797,Normas!$A:$D,2,FALSE)*0.3)),"")</f>
      </c>
      <c r="I797" s="2">
        <f>IFERROR(IF(ISBLANK($A797),"",IF($A797="Ūdeņraža jonu koncentrācija",VLOOKUP(Dati!$A797,Normas!$A:$D,3,FALSE),VLOOKUP(Dati!$A797,Normas!$A:$D,3,FALSE)*0.3)),"")</f>
      </c>
    </row>
    <row r="798" spans="2:9" x14ac:dyDescent="0.2">
      <c r="B798">
        <f>IF(ISBLANK(A798),"",VLOOKUP(A798,Normas!A:D,4,FALSE))</f>
      </c>
      <c r="E798" s="2">
        <f>IF(ISBLANK(D798),"",INT(YEARFRAC(D798,'Vispārīga informācija'!$B$2)))</f>
      </c>
      <c r="F798" s="2">
        <f>IFERROR(IF(ISBLANK($A798),"",IF($A798="Ūdeņraža jonu koncentrācija",VLOOKUP(Dati!$A798,Normas!$A:$D,2,FALSE),VLOOKUP(Dati!$A798,Normas!$A:$D,2,FALSE)*0.6)),"")</f>
      </c>
      <c r="G798" s="2">
        <f>IFERROR(IF(ISBLANK($A798),"",IF($A798="Ūdeņraža jonu koncentrācija",VLOOKUP(Dati!$A798,Normas!$A:$D,3,FALSE),VLOOKUP(Dati!$A798,Normas!$A:$D,3,FALSE)*0.6)),"")</f>
      </c>
      <c r="H798" s="2">
        <f>IFERROR(IF(ISBLANK($A798),"",IF($A798="Ūdeņraža jonu koncentrācija",VLOOKUP(Dati!$A798,Normas!$A:$D,2,FALSE),VLOOKUP(Dati!$A798,Normas!$A:$D,2,FALSE)*0.3)),"")</f>
      </c>
      <c r="I798" s="2">
        <f>IFERROR(IF(ISBLANK($A798),"",IF($A798="Ūdeņraža jonu koncentrācija",VLOOKUP(Dati!$A798,Normas!$A:$D,3,FALSE),VLOOKUP(Dati!$A798,Normas!$A:$D,3,FALSE)*0.3)),"")</f>
      </c>
    </row>
    <row r="799" spans="2:9" x14ac:dyDescent="0.2">
      <c r="B799">
        <f>IF(ISBLANK(A799),"",VLOOKUP(A799,Normas!A:D,4,FALSE))</f>
      </c>
      <c r="E799" s="2">
        <f>IF(ISBLANK(D799),"",INT(YEARFRAC(D799,'Vispārīga informācija'!$B$2)))</f>
      </c>
      <c r="F799" s="2">
        <f>IFERROR(IF(ISBLANK($A799),"",IF($A799="Ūdeņraža jonu koncentrācija",VLOOKUP(Dati!$A799,Normas!$A:$D,2,FALSE),VLOOKUP(Dati!$A799,Normas!$A:$D,2,FALSE)*0.6)),"")</f>
      </c>
      <c r="G799" s="2">
        <f>IFERROR(IF(ISBLANK($A799),"",IF($A799="Ūdeņraža jonu koncentrācija",VLOOKUP(Dati!$A799,Normas!$A:$D,3,FALSE),VLOOKUP(Dati!$A799,Normas!$A:$D,3,FALSE)*0.6)),"")</f>
      </c>
      <c r="H799" s="2">
        <f>IFERROR(IF(ISBLANK($A799),"",IF($A799="Ūdeņraža jonu koncentrācija",VLOOKUP(Dati!$A799,Normas!$A:$D,2,FALSE),VLOOKUP(Dati!$A799,Normas!$A:$D,2,FALSE)*0.3)),"")</f>
      </c>
      <c r="I799" s="2">
        <f>IFERROR(IF(ISBLANK($A799),"",IF($A799="Ūdeņraža jonu koncentrācija",VLOOKUP(Dati!$A799,Normas!$A:$D,3,FALSE),VLOOKUP(Dati!$A799,Normas!$A:$D,3,FALSE)*0.3)),"")</f>
      </c>
    </row>
    <row r="800" spans="2:9" x14ac:dyDescent="0.2">
      <c r="B800">
        <f>IF(ISBLANK(A800),"",VLOOKUP(A800,Normas!A:D,4,FALSE))</f>
      </c>
      <c r="E800" s="2">
        <f>IF(ISBLANK(D800),"",INT(YEARFRAC(D800,'Vispārīga informācija'!$B$2)))</f>
      </c>
      <c r="F800" s="2">
        <f>IFERROR(IF(ISBLANK($A800),"",IF($A800="Ūdeņraža jonu koncentrācija",VLOOKUP(Dati!$A800,Normas!$A:$D,2,FALSE),VLOOKUP(Dati!$A800,Normas!$A:$D,2,FALSE)*0.6)),"")</f>
      </c>
      <c r="G800" s="2">
        <f>IFERROR(IF(ISBLANK($A800),"",IF($A800="Ūdeņraža jonu koncentrācija",VLOOKUP(Dati!$A800,Normas!$A:$D,3,FALSE),VLOOKUP(Dati!$A800,Normas!$A:$D,3,FALSE)*0.6)),"")</f>
      </c>
      <c r="H800" s="2">
        <f>IFERROR(IF(ISBLANK($A800),"",IF($A800="Ūdeņraža jonu koncentrācija",VLOOKUP(Dati!$A800,Normas!$A:$D,2,FALSE),VLOOKUP(Dati!$A800,Normas!$A:$D,2,FALSE)*0.3)),"")</f>
      </c>
      <c r="I800" s="2">
        <f>IFERROR(IF(ISBLANK($A800),"",IF($A800="Ūdeņraža jonu koncentrācija",VLOOKUP(Dati!$A800,Normas!$A:$D,3,FALSE),VLOOKUP(Dati!$A800,Normas!$A:$D,3,FALSE)*0.3)),"")</f>
      </c>
    </row>
    <row r="801" spans="2:9" x14ac:dyDescent="0.2">
      <c r="B801">
        <f>IF(ISBLANK(A801),"",VLOOKUP(A801,Normas!A:D,4,FALSE))</f>
      </c>
      <c r="E801" s="2">
        <f>IF(ISBLANK(D801),"",INT(YEARFRAC(D801,'Vispārīga informācija'!$B$2)))</f>
      </c>
      <c r="F801" s="2">
        <f>IFERROR(IF(ISBLANK($A801),"",IF($A801="Ūdeņraža jonu koncentrācija",VLOOKUP(Dati!$A801,Normas!$A:$D,2,FALSE),VLOOKUP(Dati!$A801,Normas!$A:$D,2,FALSE)*0.6)),"")</f>
      </c>
      <c r="G801" s="2">
        <f>IFERROR(IF(ISBLANK($A801),"",IF($A801="Ūdeņraža jonu koncentrācija",VLOOKUP(Dati!$A801,Normas!$A:$D,3,FALSE),VLOOKUP(Dati!$A801,Normas!$A:$D,3,FALSE)*0.6)),"")</f>
      </c>
      <c r="H801" s="2">
        <f>IFERROR(IF(ISBLANK($A801),"",IF($A801="Ūdeņraža jonu koncentrācija",VLOOKUP(Dati!$A801,Normas!$A:$D,2,FALSE),VLOOKUP(Dati!$A801,Normas!$A:$D,2,FALSE)*0.3)),"")</f>
      </c>
      <c r="I801" s="2">
        <f>IFERROR(IF(ISBLANK($A801),"",IF($A801="Ūdeņraža jonu koncentrācija",VLOOKUP(Dati!$A801,Normas!$A:$D,3,FALSE),VLOOKUP(Dati!$A801,Normas!$A:$D,3,FALSE)*0.3)),"")</f>
      </c>
    </row>
    <row r="802" spans="2:9" x14ac:dyDescent="0.2">
      <c r="B802">
        <f>IF(ISBLANK(A802),"",VLOOKUP(A802,Normas!A:D,4,FALSE))</f>
      </c>
      <c r="E802" s="2">
        <f>IF(ISBLANK(D802),"",INT(YEARFRAC(D802,'Vispārīga informācija'!$B$2)))</f>
      </c>
      <c r="F802" s="2">
        <f>IFERROR(IF(ISBLANK($A802),"",IF($A802="Ūdeņraža jonu koncentrācija",VLOOKUP(Dati!$A802,Normas!$A:$D,2,FALSE),VLOOKUP(Dati!$A802,Normas!$A:$D,2,FALSE)*0.6)),"")</f>
      </c>
      <c r="G802" s="2">
        <f>IFERROR(IF(ISBLANK($A802),"",IF($A802="Ūdeņraža jonu koncentrācija",VLOOKUP(Dati!$A802,Normas!$A:$D,3,FALSE),VLOOKUP(Dati!$A802,Normas!$A:$D,3,FALSE)*0.6)),"")</f>
      </c>
      <c r="H802" s="2">
        <f>IFERROR(IF(ISBLANK($A802),"",IF($A802="Ūdeņraža jonu koncentrācija",VLOOKUP(Dati!$A802,Normas!$A:$D,2,FALSE),VLOOKUP(Dati!$A802,Normas!$A:$D,2,FALSE)*0.3)),"")</f>
      </c>
      <c r="I802" s="2">
        <f>IFERROR(IF(ISBLANK($A802),"",IF($A802="Ūdeņraža jonu koncentrācija",VLOOKUP(Dati!$A802,Normas!$A:$D,3,FALSE),VLOOKUP(Dati!$A802,Normas!$A:$D,3,FALSE)*0.3)),"")</f>
      </c>
    </row>
    <row r="803" spans="2:9" x14ac:dyDescent="0.2">
      <c r="B803">
        <f>IF(ISBLANK(A803),"",VLOOKUP(A803,Normas!A:D,4,FALSE))</f>
      </c>
      <c r="E803" s="2">
        <f>IF(ISBLANK(D803),"",INT(YEARFRAC(D803,'Vispārīga informācija'!$B$2)))</f>
      </c>
      <c r="F803" s="2">
        <f>IFERROR(IF(ISBLANK($A803),"",IF($A803="Ūdeņraža jonu koncentrācija",VLOOKUP(Dati!$A803,Normas!$A:$D,2,FALSE),VLOOKUP(Dati!$A803,Normas!$A:$D,2,FALSE)*0.6)),"")</f>
      </c>
      <c r="G803" s="2">
        <f>IFERROR(IF(ISBLANK($A803),"",IF($A803="Ūdeņraža jonu koncentrācija",VLOOKUP(Dati!$A803,Normas!$A:$D,3,FALSE),VLOOKUP(Dati!$A803,Normas!$A:$D,3,FALSE)*0.6)),"")</f>
      </c>
      <c r="H803" s="2">
        <f>IFERROR(IF(ISBLANK($A803),"",IF($A803="Ūdeņraža jonu koncentrācija",VLOOKUP(Dati!$A803,Normas!$A:$D,2,FALSE),VLOOKUP(Dati!$A803,Normas!$A:$D,2,FALSE)*0.3)),"")</f>
      </c>
      <c r="I803" s="2">
        <f>IFERROR(IF(ISBLANK($A803),"",IF($A803="Ūdeņraža jonu koncentrācija",VLOOKUP(Dati!$A803,Normas!$A:$D,3,FALSE),VLOOKUP(Dati!$A803,Normas!$A:$D,3,FALSE)*0.3)),"")</f>
      </c>
    </row>
    <row r="804" spans="2:9" x14ac:dyDescent="0.2">
      <c r="B804">
        <f>IF(ISBLANK(A804),"",VLOOKUP(A804,Normas!A:D,4,FALSE))</f>
      </c>
      <c r="E804" s="2">
        <f>IF(ISBLANK(D804),"",INT(YEARFRAC(D804,'Vispārīga informācija'!$B$2)))</f>
      </c>
      <c r="F804" s="2">
        <f>IFERROR(IF(ISBLANK($A804),"",IF($A804="Ūdeņraža jonu koncentrācija",VLOOKUP(Dati!$A804,Normas!$A:$D,2,FALSE),VLOOKUP(Dati!$A804,Normas!$A:$D,2,FALSE)*0.6)),"")</f>
      </c>
      <c r="G804" s="2">
        <f>IFERROR(IF(ISBLANK($A804),"",IF($A804="Ūdeņraža jonu koncentrācija",VLOOKUP(Dati!$A804,Normas!$A:$D,3,FALSE),VLOOKUP(Dati!$A804,Normas!$A:$D,3,FALSE)*0.6)),"")</f>
      </c>
      <c r="H804" s="2">
        <f>IFERROR(IF(ISBLANK($A804),"",IF($A804="Ūdeņraža jonu koncentrācija",VLOOKUP(Dati!$A804,Normas!$A:$D,2,FALSE),VLOOKUP(Dati!$A804,Normas!$A:$D,2,FALSE)*0.3)),"")</f>
      </c>
      <c r="I804" s="2">
        <f>IFERROR(IF(ISBLANK($A804),"",IF($A804="Ūdeņraža jonu koncentrācija",VLOOKUP(Dati!$A804,Normas!$A:$D,3,FALSE),VLOOKUP(Dati!$A804,Normas!$A:$D,3,FALSE)*0.3)),"")</f>
      </c>
    </row>
    <row r="805" spans="2:9" x14ac:dyDescent="0.2">
      <c r="B805">
        <f>IF(ISBLANK(A805),"",VLOOKUP(A805,Normas!A:D,4,FALSE))</f>
      </c>
      <c r="E805" s="2">
        <f>IF(ISBLANK(D805),"",INT(YEARFRAC(D805,'Vispārīga informācija'!$B$2)))</f>
      </c>
      <c r="F805" s="2">
        <f>IFERROR(IF(ISBLANK($A805),"",IF($A805="Ūdeņraža jonu koncentrācija",VLOOKUP(Dati!$A805,Normas!$A:$D,2,FALSE),VLOOKUP(Dati!$A805,Normas!$A:$D,2,FALSE)*0.6)),"")</f>
      </c>
      <c r="G805" s="2">
        <f>IFERROR(IF(ISBLANK($A805),"",IF($A805="Ūdeņraža jonu koncentrācija",VLOOKUP(Dati!$A805,Normas!$A:$D,3,FALSE),VLOOKUP(Dati!$A805,Normas!$A:$D,3,FALSE)*0.6)),"")</f>
      </c>
      <c r="H805" s="2">
        <f>IFERROR(IF(ISBLANK($A805),"",IF($A805="Ūdeņraža jonu koncentrācija",VLOOKUP(Dati!$A805,Normas!$A:$D,2,FALSE),VLOOKUP(Dati!$A805,Normas!$A:$D,2,FALSE)*0.3)),"")</f>
      </c>
      <c r="I805" s="2">
        <f>IFERROR(IF(ISBLANK($A805),"",IF($A805="Ūdeņraža jonu koncentrācija",VLOOKUP(Dati!$A805,Normas!$A:$D,3,FALSE),VLOOKUP(Dati!$A805,Normas!$A:$D,3,FALSE)*0.3)),"")</f>
      </c>
    </row>
    <row r="806" spans="2:9" x14ac:dyDescent="0.2">
      <c r="B806">
        <f>IF(ISBLANK(A806),"",VLOOKUP(A806,Normas!A:D,4,FALSE))</f>
      </c>
      <c r="E806" s="2">
        <f>IF(ISBLANK(D806),"",INT(YEARFRAC(D806,'Vispārīga informācija'!$B$2)))</f>
      </c>
      <c r="F806" s="2">
        <f>IFERROR(IF(ISBLANK($A806),"",IF($A806="Ūdeņraža jonu koncentrācija",VLOOKUP(Dati!$A806,Normas!$A:$D,2,FALSE),VLOOKUP(Dati!$A806,Normas!$A:$D,2,FALSE)*0.6)),"")</f>
      </c>
      <c r="G806" s="2">
        <f>IFERROR(IF(ISBLANK($A806),"",IF($A806="Ūdeņraža jonu koncentrācija",VLOOKUP(Dati!$A806,Normas!$A:$D,3,FALSE),VLOOKUP(Dati!$A806,Normas!$A:$D,3,FALSE)*0.6)),"")</f>
      </c>
      <c r="H806" s="2">
        <f>IFERROR(IF(ISBLANK($A806),"",IF($A806="Ūdeņraža jonu koncentrācija",VLOOKUP(Dati!$A806,Normas!$A:$D,2,FALSE),VLOOKUP(Dati!$A806,Normas!$A:$D,2,FALSE)*0.3)),"")</f>
      </c>
      <c r="I806" s="2">
        <f>IFERROR(IF(ISBLANK($A806),"",IF($A806="Ūdeņraža jonu koncentrācija",VLOOKUP(Dati!$A806,Normas!$A:$D,3,FALSE),VLOOKUP(Dati!$A806,Normas!$A:$D,3,FALSE)*0.3)),"")</f>
      </c>
    </row>
    <row r="807" spans="2:9" x14ac:dyDescent="0.2">
      <c r="B807">
        <f>IF(ISBLANK(A807),"",VLOOKUP(A807,Normas!A:D,4,FALSE))</f>
      </c>
      <c r="E807" s="2">
        <f>IF(ISBLANK(D807),"",INT(YEARFRAC(D807,'Vispārīga informācija'!$B$2)))</f>
      </c>
      <c r="F807" s="2">
        <f>IFERROR(IF(ISBLANK($A807),"",IF($A807="Ūdeņraža jonu koncentrācija",VLOOKUP(Dati!$A807,Normas!$A:$D,2,FALSE),VLOOKUP(Dati!$A807,Normas!$A:$D,2,FALSE)*0.6)),"")</f>
      </c>
      <c r="G807" s="2">
        <f>IFERROR(IF(ISBLANK($A807),"",IF($A807="Ūdeņraža jonu koncentrācija",VLOOKUP(Dati!$A807,Normas!$A:$D,3,FALSE),VLOOKUP(Dati!$A807,Normas!$A:$D,3,FALSE)*0.6)),"")</f>
      </c>
      <c r="H807" s="2">
        <f>IFERROR(IF(ISBLANK($A807),"",IF($A807="Ūdeņraža jonu koncentrācija",VLOOKUP(Dati!$A807,Normas!$A:$D,2,FALSE),VLOOKUP(Dati!$A807,Normas!$A:$D,2,FALSE)*0.3)),"")</f>
      </c>
      <c r="I807" s="2">
        <f>IFERROR(IF(ISBLANK($A807),"",IF($A807="Ūdeņraža jonu koncentrācija",VLOOKUP(Dati!$A807,Normas!$A:$D,3,FALSE),VLOOKUP(Dati!$A807,Normas!$A:$D,3,FALSE)*0.3)),"")</f>
      </c>
    </row>
    <row r="808" spans="2:9" x14ac:dyDescent="0.2">
      <c r="B808">
        <f>IF(ISBLANK(A808),"",VLOOKUP(A808,Normas!A:D,4,FALSE))</f>
      </c>
      <c r="E808" s="2">
        <f>IF(ISBLANK(D808),"",INT(YEARFRAC(D808,'Vispārīga informācija'!$B$2)))</f>
      </c>
      <c r="F808" s="2">
        <f>IFERROR(IF(ISBLANK($A808),"",IF($A808="Ūdeņraža jonu koncentrācija",VLOOKUP(Dati!$A808,Normas!$A:$D,2,FALSE),VLOOKUP(Dati!$A808,Normas!$A:$D,2,FALSE)*0.6)),"")</f>
      </c>
      <c r="G808" s="2">
        <f>IFERROR(IF(ISBLANK($A808),"",IF($A808="Ūdeņraža jonu koncentrācija",VLOOKUP(Dati!$A808,Normas!$A:$D,3,FALSE),VLOOKUP(Dati!$A808,Normas!$A:$D,3,FALSE)*0.6)),"")</f>
      </c>
      <c r="H808" s="2">
        <f>IFERROR(IF(ISBLANK($A808),"",IF($A808="Ūdeņraža jonu koncentrācija",VLOOKUP(Dati!$A808,Normas!$A:$D,2,FALSE),VLOOKUP(Dati!$A808,Normas!$A:$D,2,FALSE)*0.3)),"")</f>
      </c>
      <c r="I808" s="2">
        <f>IFERROR(IF(ISBLANK($A808),"",IF($A808="Ūdeņraža jonu koncentrācija",VLOOKUP(Dati!$A808,Normas!$A:$D,3,FALSE),VLOOKUP(Dati!$A808,Normas!$A:$D,3,FALSE)*0.3)),"")</f>
      </c>
    </row>
    <row r="809" spans="2:9" x14ac:dyDescent="0.2">
      <c r="B809">
        <f>IF(ISBLANK(A809),"",VLOOKUP(A809,Normas!A:D,4,FALSE))</f>
      </c>
      <c r="E809" s="2">
        <f>IF(ISBLANK(D809),"",INT(YEARFRAC(D809,'Vispārīga informācija'!$B$2)))</f>
      </c>
      <c r="F809" s="2">
        <f>IFERROR(IF(ISBLANK($A809),"",IF($A809="Ūdeņraža jonu koncentrācija",VLOOKUP(Dati!$A809,Normas!$A:$D,2,FALSE),VLOOKUP(Dati!$A809,Normas!$A:$D,2,FALSE)*0.6)),"")</f>
      </c>
      <c r="G809" s="2">
        <f>IFERROR(IF(ISBLANK($A809),"",IF($A809="Ūdeņraža jonu koncentrācija",VLOOKUP(Dati!$A809,Normas!$A:$D,3,FALSE),VLOOKUP(Dati!$A809,Normas!$A:$D,3,FALSE)*0.6)),"")</f>
      </c>
      <c r="H809" s="2">
        <f>IFERROR(IF(ISBLANK($A809),"",IF($A809="Ūdeņraža jonu koncentrācija",VLOOKUP(Dati!$A809,Normas!$A:$D,2,FALSE),VLOOKUP(Dati!$A809,Normas!$A:$D,2,FALSE)*0.3)),"")</f>
      </c>
      <c r="I809" s="2">
        <f>IFERROR(IF(ISBLANK($A809),"",IF($A809="Ūdeņraža jonu koncentrācija",VLOOKUP(Dati!$A809,Normas!$A:$D,3,FALSE),VLOOKUP(Dati!$A809,Normas!$A:$D,3,FALSE)*0.3)),"")</f>
      </c>
    </row>
    <row r="810" spans="2:9" x14ac:dyDescent="0.2">
      <c r="B810">
        <f>IF(ISBLANK(A810),"",VLOOKUP(A810,Normas!A:D,4,FALSE))</f>
      </c>
      <c r="E810" s="2">
        <f>IF(ISBLANK(D810),"",INT(YEARFRAC(D810,'Vispārīga informācija'!$B$2)))</f>
      </c>
      <c r="F810" s="2">
        <f>IFERROR(IF(ISBLANK($A810),"",IF($A810="Ūdeņraža jonu koncentrācija",VLOOKUP(Dati!$A810,Normas!$A:$D,2,FALSE),VLOOKUP(Dati!$A810,Normas!$A:$D,2,FALSE)*0.6)),"")</f>
      </c>
      <c r="G810" s="2">
        <f>IFERROR(IF(ISBLANK($A810),"",IF($A810="Ūdeņraža jonu koncentrācija",VLOOKUP(Dati!$A810,Normas!$A:$D,3,FALSE),VLOOKUP(Dati!$A810,Normas!$A:$D,3,FALSE)*0.6)),"")</f>
      </c>
      <c r="H810" s="2">
        <f>IFERROR(IF(ISBLANK($A810),"",IF($A810="Ūdeņraža jonu koncentrācija",VLOOKUP(Dati!$A810,Normas!$A:$D,2,FALSE),VLOOKUP(Dati!$A810,Normas!$A:$D,2,FALSE)*0.3)),"")</f>
      </c>
      <c r="I810" s="2">
        <f>IFERROR(IF(ISBLANK($A810),"",IF($A810="Ūdeņraža jonu koncentrācija",VLOOKUP(Dati!$A810,Normas!$A:$D,3,FALSE),VLOOKUP(Dati!$A810,Normas!$A:$D,3,FALSE)*0.3)),"")</f>
      </c>
    </row>
    <row r="811" spans="2:9" x14ac:dyDescent="0.2">
      <c r="B811">
        <f>IF(ISBLANK(A811),"",VLOOKUP(A811,Normas!A:D,4,FALSE))</f>
      </c>
      <c r="E811" s="2">
        <f>IF(ISBLANK(D811),"",INT(YEARFRAC(D811,'Vispārīga informācija'!$B$2)))</f>
      </c>
      <c r="F811" s="2">
        <f>IFERROR(IF(ISBLANK($A811),"",IF($A811="Ūdeņraža jonu koncentrācija",VLOOKUP(Dati!$A811,Normas!$A:$D,2,FALSE),VLOOKUP(Dati!$A811,Normas!$A:$D,2,FALSE)*0.6)),"")</f>
      </c>
      <c r="G811" s="2">
        <f>IFERROR(IF(ISBLANK($A811),"",IF($A811="Ūdeņraža jonu koncentrācija",VLOOKUP(Dati!$A811,Normas!$A:$D,3,FALSE),VLOOKUP(Dati!$A811,Normas!$A:$D,3,FALSE)*0.6)),"")</f>
      </c>
      <c r="H811" s="2">
        <f>IFERROR(IF(ISBLANK($A811),"",IF($A811="Ūdeņraža jonu koncentrācija",VLOOKUP(Dati!$A811,Normas!$A:$D,2,FALSE),VLOOKUP(Dati!$A811,Normas!$A:$D,2,FALSE)*0.3)),"")</f>
      </c>
      <c r="I811" s="2">
        <f>IFERROR(IF(ISBLANK($A811),"",IF($A811="Ūdeņraža jonu koncentrācija",VLOOKUP(Dati!$A811,Normas!$A:$D,3,FALSE),VLOOKUP(Dati!$A811,Normas!$A:$D,3,FALSE)*0.3)),"")</f>
      </c>
    </row>
    <row r="812" spans="2:9" x14ac:dyDescent="0.2">
      <c r="B812">
        <f>IF(ISBLANK(A812),"",VLOOKUP(A812,Normas!A:D,4,FALSE))</f>
      </c>
      <c r="E812" s="2">
        <f>IF(ISBLANK(D812),"",INT(YEARFRAC(D812,'Vispārīga informācija'!$B$2)))</f>
      </c>
      <c r="F812" s="2">
        <f>IFERROR(IF(ISBLANK($A812),"",IF($A812="Ūdeņraža jonu koncentrācija",VLOOKUP(Dati!$A812,Normas!$A:$D,2,FALSE),VLOOKUP(Dati!$A812,Normas!$A:$D,2,FALSE)*0.6)),"")</f>
      </c>
      <c r="G812" s="2">
        <f>IFERROR(IF(ISBLANK($A812),"",IF($A812="Ūdeņraža jonu koncentrācija",VLOOKUP(Dati!$A812,Normas!$A:$D,3,FALSE),VLOOKUP(Dati!$A812,Normas!$A:$D,3,FALSE)*0.6)),"")</f>
      </c>
      <c r="H812" s="2">
        <f>IFERROR(IF(ISBLANK($A812),"",IF($A812="Ūdeņraža jonu koncentrācija",VLOOKUP(Dati!$A812,Normas!$A:$D,2,FALSE),VLOOKUP(Dati!$A812,Normas!$A:$D,2,FALSE)*0.3)),"")</f>
      </c>
      <c r="I812" s="2">
        <f>IFERROR(IF(ISBLANK($A812),"",IF($A812="Ūdeņraža jonu koncentrācija",VLOOKUP(Dati!$A812,Normas!$A:$D,3,FALSE),VLOOKUP(Dati!$A812,Normas!$A:$D,3,FALSE)*0.3)),"")</f>
      </c>
    </row>
    <row r="813" spans="2:9" x14ac:dyDescent="0.2">
      <c r="B813">
        <f>IF(ISBLANK(A813),"",VLOOKUP(A813,Normas!A:D,4,FALSE))</f>
      </c>
      <c r="E813" s="2">
        <f>IF(ISBLANK(D813),"",INT(YEARFRAC(D813,'Vispārīga informācija'!$B$2)))</f>
      </c>
      <c r="F813" s="2">
        <f>IFERROR(IF(ISBLANK($A813),"",IF($A813="Ūdeņraža jonu koncentrācija",VLOOKUP(Dati!$A813,Normas!$A:$D,2,FALSE),VLOOKUP(Dati!$A813,Normas!$A:$D,2,FALSE)*0.6)),"")</f>
      </c>
      <c r="G813" s="2">
        <f>IFERROR(IF(ISBLANK($A813),"",IF($A813="Ūdeņraža jonu koncentrācija",VLOOKUP(Dati!$A813,Normas!$A:$D,3,FALSE),VLOOKUP(Dati!$A813,Normas!$A:$D,3,FALSE)*0.6)),"")</f>
      </c>
      <c r="H813" s="2">
        <f>IFERROR(IF(ISBLANK($A813),"",IF($A813="Ūdeņraža jonu koncentrācija",VLOOKUP(Dati!$A813,Normas!$A:$D,2,FALSE),VLOOKUP(Dati!$A813,Normas!$A:$D,2,FALSE)*0.3)),"")</f>
      </c>
      <c r="I813" s="2">
        <f>IFERROR(IF(ISBLANK($A813),"",IF($A813="Ūdeņraža jonu koncentrācija",VLOOKUP(Dati!$A813,Normas!$A:$D,3,FALSE),VLOOKUP(Dati!$A813,Normas!$A:$D,3,FALSE)*0.3)),"")</f>
      </c>
    </row>
    <row r="814" spans="2:9" x14ac:dyDescent="0.2">
      <c r="B814">
        <f>IF(ISBLANK(A814),"",VLOOKUP(A814,Normas!A:D,4,FALSE))</f>
      </c>
      <c r="E814" s="2">
        <f>IF(ISBLANK(D814),"",INT(YEARFRAC(D814,'Vispārīga informācija'!$B$2)))</f>
      </c>
      <c r="F814" s="2">
        <f>IFERROR(IF(ISBLANK($A814),"",IF($A814="Ūdeņraža jonu koncentrācija",VLOOKUP(Dati!$A814,Normas!$A:$D,2,FALSE),VLOOKUP(Dati!$A814,Normas!$A:$D,2,FALSE)*0.6)),"")</f>
      </c>
      <c r="G814" s="2">
        <f>IFERROR(IF(ISBLANK($A814),"",IF($A814="Ūdeņraža jonu koncentrācija",VLOOKUP(Dati!$A814,Normas!$A:$D,3,FALSE),VLOOKUP(Dati!$A814,Normas!$A:$D,3,FALSE)*0.6)),"")</f>
      </c>
      <c r="H814" s="2">
        <f>IFERROR(IF(ISBLANK($A814),"",IF($A814="Ūdeņraža jonu koncentrācija",VLOOKUP(Dati!$A814,Normas!$A:$D,2,FALSE),VLOOKUP(Dati!$A814,Normas!$A:$D,2,FALSE)*0.3)),"")</f>
      </c>
      <c r="I814" s="2">
        <f>IFERROR(IF(ISBLANK($A814),"",IF($A814="Ūdeņraža jonu koncentrācija",VLOOKUP(Dati!$A814,Normas!$A:$D,3,FALSE),VLOOKUP(Dati!$A814,Normas!$A:$D,3,FALSE)*0.3)),"")</f>
      </c>
    </row>
    <row r="815" spans="2:9" x14ac:dyDescent="0.2">
      <c r="B815">
        <f>IF(ISBLANK(A815),"",VLOOKUP(A815,Normas!A:D,4,FALSE))</f>
      </c>
      <c r="E815" s="2">
        <f>IF(ISBLANK(D815),"",INT(YEARFRAC(D815,'Vispārīga informācija'!$B$2)))</f>
      </c>
      <c r="F815" s="2">
        <f>IFERROR(IF(ISBLANK($A815),"",IF($A815="Ūdeņraža jonu koncentrācija",VLOOKUP(Dati!$A815,Normas!$A:$D,2,FALSE),VLOOKUP(Dati!$A815,Normas!$A:$D,2,FALSE)*0.6)),"")</f>
      </c>
      <c r="G815" s="2">
        <f>IFERROR(IF(ISBLANK($A815),"",IF($A815="Ūdeņraža jonu koncentrācija",VLOOKUP(Dati!$A815,Normas!$A:$D,3,FALSE),VLOOKUP(Dati!$A815,Normas!$A:$D,3,FALSE)*0.6)),"")</f>
      </c>
      <c r="H815" s="2">
        <f>IFERROR(IF(ISBLANK($A815),"",IF($A815="Ūdeņraža jonu koncentrācija",VLOOKUP(Dati!$A815,Normas!$A:$D,2,FALSE),VLOOKUP(Dati!$A815,Normas!$A:$D,2,FALSE)*0.3)),"")</f>
      </c>
      <c r="I815" s="2">
        <f>IFERROR(IF(ISBLANK($A815),"",IF($A815="Ūdeņraža jonu koncentrācija",VLOOKUP(Dati!$A815,Normas!$A:$D,3,FALSE),VLOOKUP(Dati!$A815,Normas!$A:$D,3,FALSE)*0.3)),"")</f>
      </c>
    </row>
    <row r="816" spans="2:9" x14ac:dyDescent="0.2">
      <c r="B816">
        <f>IF(ISBLANK(A816),"",VLOOKUP(A816,Normas!A:D,4,FALSE))</f>
      </c>
      <c r="E816" s="2">
        <f>IF(ISBLANK(D816),"",INT(YEARFRAC(D816,'Vispārīga informācija'!$B$2)))</f>
      </c>
      <c r="F816" s="2">
        <f>IFERROR(IF(ISBLANK($A816),"",IF($A816="Ūdeņraža jonu koncentrācija",VLOOKUP(Dati!$A816,Normas!$A:$D,2,FALSE),VLOOKUP(Dati!$A816,Normas!$A:$D,2,FALSE)*0.6)),"")</f>
      </c>
      <c r="G816" s="2">
        <f>IFERROR(IF(ISBLANK($A816),"",IF($A816="Ūdeņraža jonu koncentrācija",VLOOKUP(Dati!$A816,Normas!$A:$D,3,FALSE),VLOOKUP(Dati!$A816,Normas!$A:$D,3,FALSE)*0.6)),"")</f>
      </c>
      <c r="H816" s="2">
        <f>IFERROR(IF(ISBLANK($A816),"",IF($A816="Ūdeņraža jonu koncentrācija",VLOOKUP(Dati!$A816,Normas!$A:$D,2,FALSE),VLOOKUP(Dati!$A816,Normas!$A:$D,2,FALSE)*0.3)),"")</f>
      </c>
      <c r="I816" s="2">
        <f>IFERROR(IF(ISBLANK($A816),"",IF($A816="Ūdeņraža jonu koncentrācija",VLOOKUP(Dati!$A816,Normas!$A:$D,3,FALSE),VLOOKUP(Dati!$A816,Normas!$A:$D,3,FALSE)*0.3)),"")</f>
      </c>
    </row>
    <row r="817" spans="2:9" x14ac:dyDescent="0.2">
      <c r="B817">
        <f>IF(ISBLANK(A817),"",VLOOKUP(A817,Normas!A:D,4,FALSE))</f>
      </c>
      <c r="E817" s="2">
        <f>IF(ISBLANK(D817),"",INT(YEARFRAC(D817,'Vispārīga informācija'!$B$2)))</f>
      </c>
      <c r="F817" s="2">
        <f>IFERROR(IF(ISBLANK($A817),"",IF($A817="Ūdeņraža jonu koncentrācija",VLOOKUP(Dati!$A817,Normas!$A:$D,2,FALSE),VLOOKUP(Dati!$A817,Normas!$A:$D,2,FALSE)*0.6)),"")</f>
      </c>
      <c r="G817" s="2">
        <f>IFERROR(IF(ISBLANK($A817),"",IF($A817="Ūdeņraža jonu koncentrācija",VLOOKUP(Dati!$A817,Normas!$A:$D,3,FALSE),VLOOKUP(Dati!$A817,Normas!$A:$D,3,FALSE)*0.6)),"")</f>
      </c>
      <c r="H817" s="2">
        <f>IFERROR(IF(ISBLANK($A817),"",IF($A817="Ūdeņraža jonu koncentrācija",VLOOKUP(Dati!$A817,Normas!$A:$D,2,FALSE),VLOOKUP(Dati!$A817,Normas!$A:$D,2,FALSE)*0.3)),"")</f>
      </c>
      <c r="I817" s="2">
        <f>IFERROR(IF(ISBLANK($A817),"",IF($A817="Ūdeņraža jonu koncentrācija",VLOOKUP(Dati!$A817,Normas!$A:$D,3,FALSE),VLOOKUP(Dati!$A817,Normas!$A:$D,3,FALSE)*0.3)),"")</f>
      </c>
    </row>
    <row r="818" spans="2:9" x14ac:dyDescent="0.2">
      <c r="B818">
        <f>IF(ISBLANK(A818),"",VLOOKUP(A818,Normas!A:D,4,FALSE))</f>
      </c>
      <c r="E818" s="2">
        <f>IF(ISBLANK(D818),"",INT(YEARFRAC(D818,'Vispārīga informācija'!$B$2)))</f>
      </c>
      <c r="F818" s="2">
        <f>IFERROR(IF(ISBLANK($A818),"",IF($A818="Ūdeņraža jonu koncentrācija",VLOOKUP(Dati!$A818,Normas!$A:$D,2,FALSE),VLOOKUP(Dati!$A818,Normas!$A:$D,2,FALSE)*0.6)),"")</f>
      </c>
      <c r="G818" s="2">
        <f>IFERROR(IF(ISBLANK($A818),"",IF($A818="Ūdeņraža jonu koncentrācija",VLOOKUP(Dati!$A818,Normas!$A:$D,3,FALSE),VLOOKUP(Dati!$A818,Normas!$A:$D,3,FALSE)*0.6)),"")</f>
      </c>
      <c r="H818" s="2">
        <f>IFERROR(IF(ISBLANK($A818),"",IF($A818="Ūdeņraža jonu koncentrācija",VLOOKUP(Dati!$A818,Normas!$A:$D,2,FALSE),VLOOKUP(Dati!$A818,Normas!$A:$D,2,FALSE)*0.3)),"")</f>
      </c>
      <c r="I818" s="2">
        <f>IFERROR(IF(ISBLANK($A818),"",IF($A818="Ūdeņraža jonu koncentrācija",VLOOKUP(Dati!$A818,Normas!$A:$D,3,FALSE),VLOOKUP(Dati!$A818,Normas!$A:$D,3,FALSE)*0.3)),"")</f>
      </c>
    </row>
    <row r="819" spans="2:9" x14ac:dyDescent="0.2">
      <c r="B819">
        <f>IF(ISBLANK(A819),"",VLOOKUP(A819,Normas!A:D,4,FALSE))</f>
      </c>
      <c r="E819" s="2">
        <f>IF(ISBLANK(D819),"",INT(YEARFRAC(D819,'Vispārīga informācija'!$B$2)))</f>
      </c>
      <c r="F819" s="2">
        <f>IFERROR(IF(ISBLANK($A819),"",IF($A819="Ūdeņraža jonu koncentrācija",VLOOKUP(Dati!$A819,Normas!$A:$D,2,FALSE),VLOOKUP(Dati!$A819,Normas!$A:$D,2,FALSE)*0.6)),"")</f>
      </c>
      <c r="G819" s="2">
        <f>IFERROR(IF(ISBLANK($A819),"",IF($A819="Ūdeņraža jonu koncentrācija",VLOOKUP(Dati!$A819,Normas!$A:$D,3,FALSE),VLOOKUP(Dati!$A819,Normas!$A:$D,3,FALSE)*0.6)),"")</f>
      </c>
      <c r="H819" s="2">
        <f>IFERROR(IF(ISBLANK($A819),"",IF($A819="Ūdeņraža jonu koncentrācija",VLOOKUP(Dati!$A819,Normas!$A:$D,2,FALSE),VLOOKUP(Dati!$A819,Normas!$A:$D,2,FALSE)*0.3)),"")</f>
      </c>
      <c r="I819" s="2">
        <f>IFERROR(IF(ISBLANK($A819),"",IF($A819="Ūdeņraža jonu koncentrācija",VLOOKUP(Dati!$A819,Normas!$A:$D,3,FALSE),VLOOKUP(Dati!$A819,Normas!$A:$D,3,FALSE)*0.3)),"")</f>
      </c>
    </row>
    <row r="820" spans="2:9" x14ac:dyDescent="0.2">
      <c r="B820">
        <f>IF(ISBLANK(A820),"",VLOOKUP(A820,Normas!A:D,4,FALSE))</f>
      </c>
      <c r="E820" s="2">
        <f>IF(ISBLANK(D820),"",INT(YEARFRAC(D820,'Vispārīga informācija'!$B$2)))</f>
      </c>
      <c r="F820" s="2">
        <f>IFERROR(IF(ISBLANK($A820),"",IF($A820="Ūdeņraža jonu koncentrācija",VLOOKUP(Dati!$A820,Normas!$A:$D,2,FALSE),VLOOKUP(Dati!$A820,Normas!$A:$D,2,FALSE)*0.6)),"")</f>
      </c>
      <c r="G820" s="2">
        <f>IFERROR(IF(ISBLANK($A820),"",IF($A820="Ūdeņraža jonu koncentrācija",VLOOKUP(Dati!$A820,Normas!$A:$D,3,FALSE),VLOOKUP(Dati!$A820,Normas!$A:$D,3,FALSE)*0.6)),"")</f>
      </c>
      <c r="H820" s="2">
        <f>IFERROR(IF(ISBLANK($A820),"",IF($A820="Ūdeņraža jonu koncentrācija",VLOOKUP(Dati!$A820,Normas!$A:$D,2,FALSE),VLOOKUP(Dati!$A820,Normas!$A:$D,2,FALSE)*0.3)),"")</f>
      </c>
      <c r="I820" s="2">
        <f>IFERROR(IF(ISBLANK($A820),"",IF($A820="Ūdeņraža jonu koncentrācija",VLOOKUP(Dati!$A820,Normas!$A:$D,3,FALSE),VLOOKUP(Dati!$A820,Normas!$A:$D,3,FALSE)*0.3)),"")</f>
      </c>
    </row>
    <row r="821" spans="2:9" x14ac:dyDescent="0.2">
      <c r="B821">
        <f>IF(ISBLANK(A821),"",VLOOKUP(A821,Normas!A:D,4,FALSE))</f>
      </c>
      <c r="E821" s="2">
        <f>IF(ISBLANK(D821),"",INT(YEARFRAC(D821,'Vispārīga informācija'!$B$2)))</f>
      </c>
      <c r="F821" s="2">
        <f>IFERROR(IF(ISBLANK($A821),"",IF($A821="Ūdeņraža jonu koncentrācija",VLOOKUP(Dati!$A821,Normas!$A:$D,2,FALSE),VLOOKUP(Dati!$A821,Normas!$A:$D,2,FALSE)*0.6)),"")</f>
      </c>
      <c r="G821" s="2">
        <f>IFERROR(IF(ISBLANK($A821),"",IF($A821="Ūdeņraža jonu koncentrācija",VLOOKUP(Dati!$A821,Normas!$A:$D,3,FALSE),VLOOKUP(Dati!$A821,Normas!$A:$D,3,FALSE)*0.6)),"")</f>
      </c>
      <c r="H821" s="2">
        <f>IFERROR(IF(ISBLANK($A821),"",IF($A821="Ūdeņraža jonu koncentrācija",VLOOKUP(Dati!$A821,Normas!$A:$D,2,FALSE),VLOOKUP(Dati!$A821,Normas!$A:$D,2,FALSE)*0.3)),"")</f>
      </c>
      <c r="I821" s="2">
        <f>IFERROR(IF(ISBLANK($A821),"",IF($A821="Ūdeņraža jonu koncentrācija",VLOOKUP(Dati!$A821,Normas!$A:$D,3,FALSE),VLOOKUP(Dati!$A821,Normas!$A:$D,3,FALSE)*0.3)),"")</f>
      </c>
    </row>
    <row r="822" spans="2:9" x14ac:dyDescent="0.2">
      <c r="B822">
        <f>IF(ISBLANK(A822),"",VLOOKUP(A822,Normas!A:D,4,FALSE))</f>
      </c>
      <c r="E822" s="2">
        <f>IF(ISBLANK(D822),"",INT(YEARFRAC(D822,'Vispārīga informācija'!$B$2)))</f>
      </c>
      <c r="F822" s="2">
        <f>IFERROR(IF(ISBLANK($A822),"",IF($A822="Ūdeņraža jonu koncentrācija",VLOOKUP(Dati!$A822,Normas!$A:$D,2,FALSE),VLOOKUP(Dati!$A822,Normas!$A:$D,2,FALSE)*0.6)),"")</f>
      </c>
      <c r="G822" s="2">
        <f>IFERROR(IF(ISBLANK($A822),"",IF($A822="Ūdeņraža jonu koncentrācija",VLOOKUP(Dati!$A822,Normas!$A:$D,3,FALSE),VLOOKUP(Dati!$A822,Normas!$A:$D,3,FALSE)*0.6)),"")</f>
      </c>
      <c r="H822" s="2">
        <f>IFERROR(IF(ISBLANK($A822),"",IF($A822="Ūdeņraža jonu koncentrācija",VLOOKUP(Dati!$A822,Normas!$A:$D,2,FALSE),VLOOKUP(Dati!$A822,Normas!$A:$D,2,FALSE)*0.3)),"")</f>
      </c>
      <c r="I822" s="2">
        <f>IFERROR(IF(ISBLANK($A822),"",IF($A822="Ūdeņraža jonu koncentrācija",VLOOKUP(Dati!$A822,Normas!$A:$D,3,FALSE),VLOOKUP(Dati!$A822,Normas!$A:$D,3,FALSE)*0.3)),"")</f>
      </c>
    </row>
    <row r="823" spans="2:9" x14ac:dyDescent="0.2">
      <c r="B823">
        <f>IF(ISBLANK(A823),"",VLOOKUP(A823,Normas!A:D,4,FALSE))</f>
      </c>
      <c r="E823" s="2">
        <f>IF(ISBLANK(D823),"",INT(YEARFRAC(D823,'Vispārīga informācija'!$B$2)))</f>
      </c>
      <c r="F823" s="2">
        <f>IFERROR(IF(ISBLANK($A823),"",IF($A823="Ūdeņraža jonu koncentrācija",VLOOKUP(Dati!$A823,Normas!$A:$D,2,FALSE),VLOOKUP(Dati!$A823,Normas!$A:$D,2,FALSE)*0.6)),"")</f>
      </c>
      <c r="G823" s="2">
        <f>IFERROR(IF(ISBLANK($A823),"",IF($A823="Ūdeņraža jonu koncentrācija",VLOOKUP(Dati!$A823,Normas!$A:$D,3,FALSE),VLOOKUP(Dati!$A823,Normas!$A:$D,3,FALSE)*0.6)),"")</f>
      </c>
      <c r="H823" s="2">
        <f>IFERROR(IF(ISBLANK($A823),"",IF($A823="Ūdeņraža jonu koncentrācija",VLOOKUP(Dati!$A823,Normas!$A:$D,2,FALSE),VLOOKUP(Dati!$A823,Normas!$A:$D,2,FALSE)*0.3)),"")</f>
      </c>
      <c r="I823" s="2">
        <f>IFERROR(IF(ISBLANK($A823),"",IF($A823="Ūdeņraža jonu koncentrācija",VLOOKUP(Dati!$A823,Normas!$A:$D,3,FALSE),VLOOKUP(Dati!$A823,Normas!$A:$D,3,FALSE)*0.3)),"")</f>
      </c>
    </row>
    <row r="824" spans="2:9" x14ac:dyDescent="0.2">
      <c r="B824">
        <f>IF(ISBLANK(A824),"",VLOOKUP(A824,Normas!A:D,4,FALSE))</f>
      </c>
      <c r="E824" s="2">
        <f>IF(ISBLANK(D824),"",INT(YEARFRAC(D824,'Vispārīga informācija'!$B$2)))</f>
      </c>
      <c r="F824" s="2">
        <f>IFERROR(IF(ISBLANK($A824),"",IF($A824="Ūdeņraža jonu koncentrācija",VLOOKUP(Dati!$A824,Normas!$A:$D,2,FALSE),VLOOKUP(Dati!$A824,Normas!$A:$D,2,FALSE)*0.6)),"")</f>
      </c>
      <c r="G824" s="2">
        <f>IFERROR(IF(ISBLANK($A824),"",IF($A824="Ūdeņraža jonu koncentrācija",VLOOKUP(Dati!$A824,Normas!$A:$D,3,FALSE),VLOOKUP(Dati!$A824,Normas!$A:$D,3,FALSE)*0.6)),"")</f>
      </c>
      <c r="H824" s="2">
        <f>IFERROR(IF(ISBLANK($A824),"",IF($A824="Ūdeņraža jonu koncentrācija",VLOOKUP(Dati!$A824,Normas!$A:$D,2,FALSE),VLOOKUP(Dati!$A824,Normas!$A:$D,2,FALSE)*0.3)),"")</f>
      </c>
      <c r="I824" s="2">
        <f>IFERROR(IF(ISBLANK($A824),"",IF($A824="Ūdeņraža jonu koncentrācija",VLOOKUP(Dati!$A824,Normas!$A:$D,3,FALSE),VLOOKUP(Dati!$A824,Normas!$A:$D,3,FALSE)*0.3)),"")</f>
      </c>
    </row>
    <row r="825" spans="2:9" x14ac:dyDescent="0.2">
      <c r="B825">
        <f>IF(ISBLANK(A825),"",VLOOKUP(A825,Normas!A:D,4,FALSE))</f>
      </c>
      <c r="E825" s="2">
        <f>IF(ISBLANK(D825),"",INT(YEARFRAC(D825,'Vispārīga informācija'!$B$2)))</f>
      </c>
      <c r="F825" s="2">
        <f>IFERROR(IF(ISBLANK($A825),"",IF($A825="Ūdeņraža jonu koncentrācija",VLOOKUP(Dati!$A825,Normas!$A:$D,2,FALSE),VLOOKUP(Dati!$A825,Normas!$A:$D,2,FALSE)*0.6)),"")</f>
      </c>
      <c r="G825" s="2">
        <f>IFERROR(IF(ISBLANK($A825),"",IF($A825="Ūdeņraža jonu koncentrācija",VLOOKUP(Dati!$A825,Normas!$A:$D,3,FALSE),VLOOKUP(Dati!$A825,Normas!$A:$D,3,FALSE)*0.6)),"")</f>
      </c>
      <c r="H825" s="2">
        <f>IFERROR(IF(ISBLANK($A825),"",IF($A825="Ūdeņraža jonu koncentrācija",VLOOKUP(Dati!$A825,Normas!$A:$D,2,FALSE),VLOOKUP(Dati!$A825,Normas!$A:$D,2,FALSE)*0.3)),"")</f>
      </c>
      <c r="I825" s="2">
        <f>IFERROR(IF(ISBLANK($A825),"",IF($A825="Ūdeņraža jonu koncentrācija",VLOOKUP(Dati!$A825,Normas!$A:$D,3,FALSE),VLOOKUP(Dati!$A825,Normas!$A:$D,3,FALSE)*0.3)),"")</f>
      </c>
    </row>
    <row r="826" spans="2:9" x14ac:dyDescent="0.2">
      <c r="B826">
        <f>IF(ISBLANK(A826),"",VLOOKUP(A826,Normas!A:D,4,FALSE))</f>
      </c>
      <c r="E826" s="2">
        <f>IF(ISBLANK(D826),"",INT(YEARFRAC(D826,'Vispārīga informācija'!$B$2)))</f>
      </c>
      <c r="F826" s="2">
        <f>IFERROR(IF(ISBLANK($A826),"",IF($A826="Ūdeņraža jonu koncentrācija",VLOOKUP(Dati!$A826,Normas!$A:$D,2,FALSE),VLOOKUP(Dati!$A826,Normas!$A:$D,2,FALSE)*0.6)),"")</f>
      </c>
      <c r="G826" s="2">
        <f>IFERROR(IF(ISBLANK($A826),"",IF($A826="Ūdeņraža jonu koncentrācija",VLOOKUP(Dati!$A826,Normas!$A:$D,3,FALSE),VLOOKUP(Dati!$A826,Normas!$A:$D,3,FALSE)*0.6)),"")</f>
      </c>
      <c r="H826" s="2">
        <f>IFERROR(IF(ISBLANK($A826),"",IF($A826="Ūdeņraža jonu koncentrācija",VLOOKUP(Dati!$A826,Normas!$A:$D,2,FALSE),VLOOKUP(Dati!$A826,Normas!$A:$D,2,FALSE)*0.3)),"")</f>
      </c>
      <c r="I826" s="2">
        <f>IFERROR(IF(ISBLANK($A826),"",IF($A826="Ūdeņraža jonu koncentrācija",VLOOKUP(Dati!$A826,Normas!$A:$D,3,FALSE),VLOOKUP(Dati!$A826,Normas!$A:$D,3,FALSE)*0.3)),"")</f>
      </c>
    </row>
    <row r="827" spans="2:9" x14ac:dyDescent="0.2">
      <c r="B827">
        <f>IF(ISBLANK(A827),"",VLOOKUP(A827,Normas!A:D,4,FALSE))</f>
      </c>
      <c r="E827" s="2">
        <f>IF(ISBLANK(D827),"",INT(YEARFRAC(D827,'Vispārīga informācija'!$B$2)))</f>
      </c>
      <c r="F827" s="2">
        <f>IFERROR(IF(ISBLANK($A827),"",IF($A827="Ūdeņraža jonu koncentrācija",VLOOKUP(Dati!$A827,Normas!$A:$D,2,FALSE),VLOOKUP(Dati!$A827,Normas!$A:$D,2,FALSE)*0.6)),"")</f>
      </c>
      <c r="G827" s="2">
        <f>IFERROR(IF(ISBLANK($A827),"",IF($A827="Ūdeņraža jonu koncentrācija",VLOOKUP(Dati!$A827,Normas!$A:$D,3,FALSE),VLOOKUP(Dati!$A827,Normas!$A:$D,3,FALSE)*0.6)),"")</f>
      </c>
      <c r="H827" s="2">
        <f>IFERROR(IF(ISBLANK($A827),"",IF($A827="Ūdeņraža jonu koncentrācija",VLOOKUP(Dati!$A827,Normas!$A:$D,2,FALSE),VLOOKUP(Dati!$A827,Normas!$A:$D,2,FALSE)*0.3)),"")</f>
      </c>
      <c r="I827" s="2">
        <f>IFERROR(IF(ISBLANK($A827),"",IF($A827="Ūdeņraža jonu koncentrācija",VLOOKUP(Dati!$A827,Normas!$A:$D,3,FALSE),VLOOKUP(Dati!$A827,Normas!$A:$D,3,FALSE)*0.3)),"")</f>
      </c>
    </row>
    <row r="828" spans="2:9" x14ac:dyDescent="0.2">
      <c r="B828">
        <f>IF(ISBLANK(A828),"",VLOOKUP(A828,Normas!A:D,4,FALSE))</f>
      </c>
      <c r="E828" s="2">
        <f>IF(ISBLANK(D828),"",INT(YEARFRAC(D828,'Vispārīga informācija'!$B$2)))</f>
      </c>
      <c r="F828" s="2">
        <f>IFERROR(IF(ISBLANK($A828),"",IF($A828="Ūdeņraža jonu koncentrācija",VLOOKUP(Dati!$A828,Normas!$A:$D,2,FALSE),VLOOKUP(Dati!$A828,Normas!$A:$D,2,FALSE)*0.6)),"")</f>
      </c>
      <c r="G828" s="2">
        <f>IFERROR(IF(ISBLANK($A828),"",IF($A828="Ūdeņraža jonu koncentrācija",VLOOKUP(Dati!$A828,Normas!$A:$D,3,FALSE),VLOOKUP(Dati!$A828,Normas!$A:$D,3,FALSE)*0.6)),"")</f>
      </c>
      <c r="H828" s="2">
        <f>IFERROR(IF(ISBLANK($A828),"",IF($A828="Ūdeņraža jonu koncentrācija",VLOOKUP(Dati!$A828,Normas!$A:$D,2,FALSE),VLOOKUP(Dati!$A828,Normas!$A:$D,2,FALSE)*0.3)),"")</f>
      </c>
      <c r="I828" s="2">
        <f>IFERROR(IF(ISBLANK($A828),"",IF($A828="Ūdeņraža jonu koncentrācija",VLOOKUP(Dati!$A828,Normas!$A:$D,3,FALSE),VLOOKUP(Dati!$A828,Normas!$A:$D,3,FALSE)*0.3)),"")</f>
      </c>
    </row>
    <row r="829" spans="2:9" x14ac:dyDescent="0.2">
      <c r="B829">
        <f>IF(ISBLANK(A829),"",VLOOKUP(A829,Normas!A:D,4,FALSE))</f>
      </c>
      <c r="E829" s="2">
        <f>IF(ISBLANK(D829),"",INT(YEARFRAC(D829,'Vispārīga informācija'!$B$2)))</f>
      </c>
      <c r="F829" s="2">
        <f>IFERROR(IF(ISBLANK($A829),"",IF($A829="Ūdeņraža jonu koncentrācija",VLOOKUP(Dati!$A829,Normas!$A:$D,2,FALSE),VLOOKUP(Dati!$A829,Normas!$A:$D,2,FALSE)*0.6)),"")</f>
      </c>
      <c r="G829" s="2">
        <f>IFERROR(IF(ISBLANK($A829),"",IF($A829="Ūdeņraža jonu koncentrācija",VLOOKUP(Dati!$A829,Normas!$A:$D,3,FALSE),VLOOKUP(Dati!$A829,Normas!$A:$D,3,FALSE)*0.6)),"")</f>
      </c>
      <c r="H829" s="2">
        <f>IFERROR(IF(ISBLANK($A829),"",IF($A829="Ūdeņraža jonu koncentrācija",VLOOKUP(Dati!$A829,Normas!$A:$D,2,FALSE),VLOOKUP(Dati!$A829,Normas!$A:$D,2,FALSE)*0.3)),"")</f>
      </c>
      <c r="I829" s="2">
        <f>IFERROR(IF(ISBLANK($A829),"",IF($A829="Ūdeņraža jonu koncentrācija",VLOOKUP(Dati!$A829,Normas!$A:$D,3,FALSE),VLOOKUP(Dati!$A829,Normas!$A:$D,3,FALSE)*0.3)),"")</f>
      </c>
    </row>
    <row r="830" spans="2:9" x14ac:dyDescent="0.2">
      <c r="B830">
        <f>IF(ISBLANK(A830),"",VLOOKUP(A830,Normas!A:D,4,FALSE))</f>
      </c>
      <c r="E830" s="2">
        <f>IF(ISBLANK(D830),"",INT(YEARFRAC(D830,'Vispārīga informācija'!$B$2)))</f>
      </c>
      <c r="F830" s="2">
        <f>IFERROR(IF(ISBLANK($A830),"",IF($A830="Ūdeņraža jonu koncentrācija",VLOOKUP(Dati!$A830,Normas!$A:$D,2,FALSE),VLOOKUP(Dati!$A830,Normas!$A:$D,2,FALSE)*0.6)),"")</f>
      </c>
      <c r="G830" s="2">
        <f>IFERROR(IF(ISBLANK($A830),"",IF($A830="Ūdeņraža jonu koncentrācija",VLOOKUP(Dati!$A830,Normas!$A:$D,3,FALSE),VLOOKUP(Dati!$A830,Normas!$A:$D,3,FALSE)*0.6)),"")</f>
      </c>
      <c r="H830" s="2">
        <f>IFERROR(IF(ISBLANK($A830),"",IF($A830="Ūdeņraža jonu koncentrācija",VLOOKUP(Dati!$A830,Normas!$A:$D,2,FALSE),VLOOKUP(Dati!$A830,Normas!$A:$D,2,FALSE)*0.3)),"")</f>
      </c>
      <c r="I830" s="2">
        <f>IFERROR(IF(ISBLANK($A830),"",IF($A830="Ūdeņraža jonu koncentrācija",VLOOKUP(Dati!$A830,Normas!$A:$D,3,FALSE),VLOOKUP(Dati!$A830,Normas!$A:$D,3,FALSE)*0.3)),"")</f>
      </c>
    </row>
    <row r="831" spans="2:9" x14ac:dyDescent="0.2">
      <c r="B831">
        <f>IF(ISBLANK(A831),"",VLOOKUP(A831,Normas!A:D,4,FALSE))</f>
      </c>
      <c r="E831" s="2">
        <f>IF(ISBLANK(D831),"",INT(YEARFRAC(D831,'Vispārīga informācija'!$B$2)))</f>
      </c>
      <c r="F831" s="2">
        <f>IFERROR(IF(ISBLANK($A831),"",IF($A831="Ūdeņraža jonu koncentrācija",VLOOKUP(Dati!$A831,Normas!$A:$D,2,FALSE),VLOOKUP(Dati!$A831,Normas!$A:$D,2,FALSE)*0.6)),"")</f>
      </c>
      <c r="G831" s="2">
        <f>IFERROR(IF(ISBLANK($A831),"",IF($A831="Ūdeņraža jonu koncentrācija",VLOOKUP(Dati!$A831,Normas!$A:$D,3,FALSE),VLOOKUP(Dati!$A831,Normas!$A:$D,3,FALSE)*0.6)),"")</f>
      </c>
      <c r="H831" s="2">
        <f>IFERROR(IF(ISBLANK($A831),"",IF($A831="Ūdeņraža jonu koncentrācija",VLOOKUP(Dati!$A831,Normas!$A:$D,2,FALSE),VLOOKUP(Dati!$A831,Normas!$A:$D,2,FALSE)*0.3)),"")</f>
      </c>
      <c r="I831" s="2">
        <f>IFERROR(IF(ISBLANK($A831),"",IF($A831="Ūdeņraža jonu koncentrācija",VLOOKUP(Dati!$A831,Normas!$A:$D,3,FALSE),VLOOKUP(Dati!$A831,Normas!$A:$D,3,FALSE)*0.3)),"")</f>
      </c>
    </row>
    <row r="832" spans="2:9" x14ac:dyDescent="0.2">
      <c r="B832">
        <f>IF(ISBLANK(A832),"",VLOOKUP(A832,Normas!A:D,4,FALSE))</f>
      </c>
      <c r="E832" s="2">
        <f>IF(ISBLANK(D832),"",INT(YEARFRAC(D832,'Vispārīga informācija'!$B$2)))</f>
      </c>
      <c r="F832" s="2">
        <f>IFERROR(IF(ISBLANK($A832),"",IF($A832="Ūdeņraža jonu koncentrācija",VLOOKUP(Dati!$A832,Normas!$A:$D,2,FALSE),VLOOKUP(Dati!$A832,Normas!$A:$D,2,FALSE)*0.6)),"")</f>
      </c>
      <c r="G832" s="2">
        <f>IFERROR(IF(ISBLANK($A832),"",IF($A832="Ūdeņraža jonu koncentrācija",VLOOKUP(Dati!$A832,Normas!$A:$D,3,FALSE),VLOOKUP(Dati!$A832,Normas!$A:$D,3,FALSE)*0.6)),"")</f>
      </c>
      <c r="H832" s="2">
        <f>IFERROR(IF(ISBLANK($A832),"",IF($A832="Ūdeņraža jonu koncentrācija",VLOOKUP(Dati!$A832,Normas!$A:$D,2,FALSE),VLOOKUP(Dati!$A832,Normas!$A:$D,2,FALSE)*0.3)),"")</f>
      </c>
      <c r="I832" s="2">
        <f>IFERROR(IF(ISBLANK($A832),"",IF($A832="Ūdeņraža jonu koncentrācija",VLOOKUP(Dati!$A832,Normas!$A:$D,3,FALSE),VLOOKUP(Dati!$A832,Normas!$A:$D,3,FALSE)*0.3)),"")</f>
      </c>
    </row>
    <row r="833" spans="2:9" x14ac:dyDescent="0.2">
      <c r="B833">
        <f>IF(ISBLANK(A833),"",VLOOKUP(A833,Normas!A:D,4,FALSE))</f>
      </c>
      <c r="E833" s="2">
        <f>IF(ISBLANK(D833),"",INT(YEARFRAC(D833,'Vispārīga informācija'!$B$2)))</f>
      </c>
      <c r="F833" s="2">
        <f>IFERROR(IF(ISBLANK($A833),"",IF($A833="Ūdeņraža jonu koncentrācija",VLOOKUP(Dati!$A833,Normas!$A:$D,2,FALSE),VLOOKUP(Dati!$A833,Normas!$A:$D,2,FALSE)*0.6)),"")</f>
      </c>
      <c r="G833" s="2">
        <f>IFERROR(IF(ISBLANK($A833),"",IF($A833="Ūdeņraža jonu koncentrācija",VLOOKUP(Dati!$A833,Normas!$A:$D,3,FALSE),VLOOKUP(Dati!$A833,Normas!$A:$D,3,FALSE)*0.6)),"")</f>
      </c>
      <c r="H833" s="2">
        <f>IFERROR(IF(ISBLANK($A833),"",IF($A833="Ūdeņraža jonu koncentrācija",VLOOKUP(Dati!$A833,Normas!$A:$D,2,FALSE),VLOOKUP(Dati!$A833,Normas!$A:$D,2,FALSE)*0.3)),"")</f>
      </c>
      <c r="I833" s="2">
        <f>IFERROR(IF(ISBLANK($A833),"",IF($A833="Ūdeņraža jonu koncentrācija",VLOOKUP(Dati!$A833,Normas!$A:$D,3,FALSE),VLOOKUP(Dati!$A833,Normas!$A:$D,3,FALSE)*0.3)),"")</f>
      </c>
    </row>
    <row r="834" spans="2:9" x14ac:dyDescent="0.2">
      <c r="B834">
        <f>IF(ISBLANK(A834),"",VLOOKUP(A834,Normas!A:D,4,FALSE))</f>
      </c>
      <c r="E834" s="2">
        <f>IF(ISBLANK(D834),"",INT(YEARFRAC(D834,'Vispārīga informācija'!$B$2)))</f>
      </c>
      <c r="F834" s="2">
        <f>IFERROR(IF(ISBLANK($A834),"",IF($A834="Ūdeņraža jonu koncentrācija",VLOOKUP(Dati!$A834,Normas!$A:$D,2,FALSE),VLOOKUP(Dati!$A834,Normas!$A:$D,2,FALSE)*0.6)),"")</f>
      </c>
      <c r="G834" s="2">
        <f>IFERROR(IF(ISBLANK($A834),"",IF($A834="Ūdeņraža jonu koncentrācija",VLOOKUP(Dati!$A834,Normas!$A:$D,3,FALSE),VLOOKUP(Dati!$A834,Normas!$A:$D,3,FALSE)*0.6)),"")</f>
      </c>
      <c r="H834" s="2">
        <f>IFERROR(IF(ISBLANK($A834),"",IF($A834="Ūdeņraža jonu koncentrācija",VLOOKUP(Dati!$A834,Normas!$A:$D,2,FALSE),VLOOKUP(Dati!$A834,Normas!$A:$D,2,FALSE)*0.3)),"")</f>
      </c>
      <c r="I834" s="2">
        <f>IFERROR(IF(ISBLANK($A834),"",IF($A834="Ūdeņraža jonu koncentrācija",VLOOKUP(Dati!$A834,Normas!$A:$D,3,FALSE),VLOOKUP(Dati!$A834,Normas!$A:$D,3,FALSE)*0.3)),"")</f>
      </c>
    </row>
    <row r="835" spans="2:9" x14ac:dyDescent="0.2">
      <c r="B835">
        <f>IF(ISBLANK(A835),"",VLOOKUP(A835,Normas!A:D,4,FALSE))</f>
      </c>
      <c r="E835" s="2">
        <f>IF(ISBLANK(D835),"",INT(YEARFRAC(D835,'Vispārīga informācija'!$B$2)))</f>
      </c>
      <c r="F835" s="2">
        <f>IFERROR(IF(ISBLANK($A835),"",IF($A835="Ūdeņraža jonu koncentrācija",VLOOKUP(Dati!$A835,Normas!$A:$D,2,FALSE),VLOOKUP(Dati!$A835,Normas!$A:$D,2,FALSE)*0.6)),"")</f>
      </c>
      <c r="G835" s="2">
        <f>IFERROR(IF(ISBLANK($A835),"",IF($A835="Ūdeņraža jonu koncentrācija",VLOOKUP(Dati!$A835,Normas!$A:$D,3,FALSE),VLOOKUP(Dati!$A835,Normas!$A:$D,3,FALSE)*0.6)),"")</f>
      </c>
      <c r="H835" s="2">
        <f>IFERROR(IF(ISBLANK($A835),"",IF($A835="Ūdeņraža jonu koncentrācija",VLOOKUP(Dati!$A835,Normas!$A:$D,2,FALSE),VLOOKUP(Dati!$A835,Normas!$A:$D,2,FALSE)*0.3)),"")</f>
      </c>
      <c r="I835" s="2">
        <f>IFERROR(IF(ISBLANK($A835),"",IF($A835="Ūdeņraža jonu koncentrācija",VLOOKUP(Dati!$A835,Normas!$A:$D,3,FALSE),VLOOKUP(Dati!$A835,Normas!$A:$D,3,FALSE)*0.3)),"")</f>
      </c>
    </row>
    <row r="836" spans="2:9" x14ac:dyDescent="0.2">
      <c r="B836">
        <f>IF(ISBLANK(A836),"",VLOOKUP(A836,Normas!A:D,4,FALSE))</f>
      </c>
      <c r="E836" s="2">
        <f>IF(ISBLANK(D836),"",INT(YEARFRAC(D836,'Vispārīga informācija'!$B$2)))</f>
      </c>
      <c r="F836" s="2">
        <f>IFERROR(IF(ISBLANK($A836),"",IF($A836="Ūdeņraža jonu koncentrācija",VLOOKUP(Dati!$A836,Normas!$A:$D,2,FALSE),VLOOKUP(Dati!$A836,Normas!$A:$D,2,FALSE)*0.6)),"")</f>
      </c>
      <c r="G836" s="2">
        <f>IFERROR(IF(ISBLANK($A836),"",IF($A836="Ūdeņraža jonu koncentrācija",VLOOKUP(Dati!$A836,Normas!$A:$D,3,FALSE),VLOOKUP(Dati!$A836,Normas!$A:$D,3,FALSE)*0.6)),"")</f>
      </c>
      <c r="H836" s="2">
        <f>IFERROR(IF(ISBLANK($A836),"",IF($A836="Ūdeņraža jonu koncentrācija",VLOOKUP(Dati!$A836,Normas!$A:$D,2,FALSE),VLOOKUP(Dati!$A836,Normas!$A:$D,2,FALSE)*0.3)),"")</f>
      </c>
      <c r="I836" s="2">
        <f>IFERROR(IF(ISBLANK($A836),"",IF($A836="Ūdeņraža jonu koncentrācija",VLOOKUP(Dati!$A836,Normas!$A:$D,3,FALSE),VLOOKUP(Dati!$A836,Normas!$A:$D,3,FALSE)*0.3)),"")</f>
      </c>
    </row>
    <row r="837" spans="2:9" x14ac:dyDescent="0.2">
      <c r="B837">
        <f>IF(ISBLANK(A837),"",VLOOKUP(A837,Normas!A:D,4,FALSE))</f>
      </c>
      <c r="E837" s="2">
        <f>IF(ISBLANK(D837),"",INT(YEARFRAC(D837,'Vispārīga informācija'!$B$2)))</f>
      </c>
      <c r="F837" s="2">
        <f>IFERROR(IF(ISBLANK($A837),"",IF($A837="Ūdeņraža jonu koncentrācija",VLOOKUP(Dati!$A837,Normas!$A:$D,2,FALSE),VLOOKUP(Dati!$A837,Normas!$A:$D,2,FALSE)*0.6)),"")</f>
      </c>
      <c r="G837" s="2">
        <f>IFERROR(IF(ISBLANK($A837),"",IF($A837="Ūdeņraža jonu koncentrācija",VLOOKUP(Dati!$A837,Normas!$A:$D,3,FALSE),VLOOKUP(Dati!$A837,Normas!$A:$D,3,FALSE)*0.6)),"")</f>
      </c>
      <c r="H837" s="2">
        <f>IFERROR(IF(ISBLANK($A837),"",IF($A837="Ūdeņraža jonu koncentrācija",VLOOKUP(Dati!$A837,Normas!$A:$D,2,FALSE),VLOOKUP(Dati!$A837,Normas!$A:$D,2,FALSE)*0.3)),"")</f>
      </c>
      <c r="I837" s="2">
        <f>IFERROR(IF(ISBLANK($A837),"",IF($A837="Ūdeņraža jonu koncentrācija",VLOOKUP(Dati!$A837,Normas!$A:$D,3,FALSE),VLOOKUP(Dati!$A837,Normas!$A:$D,3,FALSE)*0.3)),"")</f>
      </c>
    </row>
    <row r="838" spans="2:9" x14ac:dyDescent="0.2">
      <c r="B838">
        <f>IF(ISBLANK(A838),"",VLOOKUP(A838,Normas!A:D,4,FALSE))</f>
      </c>
      <c r="E838" s="2">
        <f>IF(ISBLANK(D838),"",INT(YEARFRAC(D838,'Vispārīga informācija'!$B$2)))</f>
      </c>
      <c r="F838" s="2">
        <f>IFERROR(IF(ISBLANK($A838),"",IF($A838="Ūdeņraža jonu koncentrācija",VLOOKUP(Dati!$A838,Normas!$A:$D,2,FALSE),VLOOKUP(Dati!$A838,Normas!$A:$D,2,FALSE)*0.6)),"")</f>
      </c>
      <c r="G838" s="2">
        <f>IFERROR(IF(ISBLANK($A838),"",IF($A838="Ūdeņraža jonu koncentrācija",VLOOKUP(Dati!$A838,Normas!$A:$D,3,FALSE),VLOOKUP(Dati!$A838,Normas!$A:$D,3,FALSE)*0.6)),"")</f>
      </c>
      <c r="H838" s="2">
        <f>IFERROR(IF(ISBLANK($A838),"",IF($A838="Ūdeņraža jonu koncentrācija",VLOOKUP(Dati!$A838,Normas!$A:$D,2,FALSE),VLOOKUP(Dati!$A838,Normas!$A:$D,2,FALSE)*0.3)),"")</f>
      </c>
      <c r="I838" s="2">
        <f>IFERROR(IF(ISBLANK($A838),"",IF($A838="Ūdeņraža jonu koncentrācija",VLOOKUP(Dati!$A838,Normas!$A:$D,3,FALSE),VLOOKUP(Dati!$A838,Normas!$A:$D,3,FALSE)*0.3)),"")</f>
      </c>
    </row>
    <row r="839" spans="2:9" x14ac:dyDescent="0.2">
      <c r="B839">
        <f>IF(ISBLANK(A839),"",VLOOKUP(A839,Normas!A:D,4,FALSE))</f>
      </c>
      <c r="E839" s="2">
        <f>IF(ISBLANK(D839),"",INT(YEARFRAC(D839,'Vispārīga informācija'!$B$2)))</f>
      </c>
      <c r="F839" s="2">
        <f>IFERROR(IF(ISBLANK($A839),"",IF($A839="Ūdeņraža jonu koncentrācija",VLOOKUP(Dati!$A839,Normas!$A:$D,2,FALSE),VLOOKUP(Dati!$A839,Normas!$A:$D,2,FALSE)*0.6)),"")</f>
      </c>
      <c r="G839" s="2">
        <f>IFERROR(IF(ISBLANK($A839),"",IF($A839="Ūdeņraža jonu koncentrācija",VLOOKUP(Dati!$A839,Normas!$A:$D,3,FALSE),VLOOKUP(Dati!$A839,Normas!$A:$D,3,FALSE)*0.6)),"")</f>
      </c>
      <c r="H839" s="2">
        <f>IFERROR(IF(ISBLANK($A839),"",IF($A839="Ūdeņraža jonu koncentrācija",VLOOKUP(Dati!$A839,Normas!$A:$D,2,FALSE),VLOOKUP(Dati!$A839,Normas!$A:$D,2,FALSE)*0.3)),"")</f>
      </c>
      <c r="I839" s="2">
        <f>IFERROR(IF(ISBLANK($A839),"",IF($A839="Ūdeņraža jonu koncentrācija",VLOOKUP(Dati!$A839,Normas!$A:$D,3,FALSE),VLOOKUP(Dati!$A839,Normas!$A:$D,3,FALSE)*0.3)),"")</f>
      </c>
    </row>
    <row r="840" spans="2:9" x14ac:dyDescent="0.2">
      <c r="B840">
        <f>IF(ISBLANK(A840),"",VLOOKUP(A840,Normas!A:D,4,FALSE))</f>
      </c>
      <c r="E840" s="2">
        <f>IF(ISBLANK(D840),"",INT(YEARFRAC(D840,'Vispārīga informācija'!$B$2)))</f>
      </c>
      <c r="F840" s="2">
        <f>IFERROR(IF(ISBLANK($A840),"",IF($A840="Ūdeņraža jonu koncentrācija",VLOOKUP(Dati!$A840,Normas!$A:$D,2,FALSE),VLOOKUP(Dati!$A840,Normas!$A:$D,2,FALSE)*0.6)),"")</f>
      </c>
      <c r="G840" s="2">
        <f>IFERROR(IF(ISBLANK($A840),"",IF($A840="Ūdeņraža jonu koncentrācija",VLOOKUP(Dati!$A840,Normas!$A:$D,3,FALSE),VLOOKUP(Dati!$A840,Normas!$A:$D,3,FALSE)*0.6)),"")</f>
      </c>
      <c r="H840" s="2">
        <f>IFERROR(IF(ISBLANK($A840),"",IF($A840="Ūdeņraža jonu koncentrācija",VLOOKUP(Dati!$A840,Normas!$A:$D,2,FALSE),VLOOKUP(Dati!$A840,Normas!$A:$D,2,FALSE)*0.3)),"")</f>
      </c>
      <c r="I840" s="2">
        <f>IFERROR(IF(ISBLANK($A840),"",IF($A840="Ūdeņraža jonu koncentrācija",VLOOKUP(Dati!$A840,Normas!$A:$D,3,FALSE),VLOOKUP(Dati!$A840,Normas!$A:$D,3,FALSE)*0.3)),"")</f>
      </c>
    </row>
    <row r="841" spans="2:9" x14ac:dyDescent="0.2">
      <c r="B841">
        <f>IF(ISBLANK(A841),"",VLOOKUP(A841,Normas!A:D,4,FALSE))</f>
      </c>
      <c r="E841" s="2">
        <f>IF(ISBLANK(D841),"",INT(YEARFRAC(D841,'Vispārīga informācija'!$B$2)))</f>
      </c>
      <c r="F841" s="2">
        <f>IFERROR(IF(ISBLANK($A841),"",IF($A841="Ūdeņraža jonu koncentrācija",VLOOKUP(Dati!$A841,Normas!$A:$D,2,FALSE),VLOOKUP(Dati!$A841,Normas!$A:$D,2,FALSE)*0.6)),"")</f>
      </c>
      <c r="G841" s="2">
        <f>IFERROR(IF(ISBLANK($A841),"",IF($A841="Ūdeņraža jonu koncentrācija",VLOOKUP(Dati!$A841,Normas!$A:$D,3,FALSE),VLOOKUP(Dati!$A841,Normas!$A:$D,3,FALSE)*0.6)),"")</f>
      </c>
      <c r="H841" s="2">
        <f>IFERROR(IF(ISBLANK($A841),"",IF($A841="Ūdeņraža jonu koncentrācija",VLOOKUP(Dati!$A841,Normas!$A:$D,2,FALSE),VLOOKUP(Dati!$A841,Normas!$A:$D,2,FALSE)*0.3)),"")</f>
      </c>
      <c r="I841" s="2">
        <f>IFERROR(IF(ISBLANK($A841),"",IF($A841="Ūdeņraža jonu koncentrācija",VLOOKUP(Dati!$A841,Normas!$A:$D,3,FALSE),VLOOKUP(Dati!$A841,Normas!$A:$D,3,FALSE)*0.3)),"")</f>
      </c>
    </row>
    <row r="842" spans="2:9" x14ac:dyDescent="0.2">
      <c r="B842">
        <f>IF(ISBLANK(A842),"",VLOOKUP(A842,Normas!A:D,4,FALSE))</f>
      </c>
      <c r="E842" s="2">
        <f>IF(ISBLANK(D842),"",INT(YEARFRAC(D842,'Vispārīga informācija'!$B$2)))</f>
      </c>
      <c r="F842" s="2">
        <f>IFERROR(IF(ISBLANK($A842),"",IF($A842="Ūdeņraža jonu koncentrācija",VLOOKUP(Dati!$A842,Normas!$A:$D,2,FALSE),VLOOKUP(Dati!$A842,Normas!$A:$D,2,FALSE)*0.6)),"")</f>
      </c>
      <c r="G842" s="2">
        <f>IFERROR(IF(ISBLANK($A842),"",IF($A842="Ūdeņraža jonu koncentrācija",VLOOKUP(Dati!$A842,Normas!$A:$D,3,FALSE),VLOOKUP(Dati!$A842,Normas!$A:$D,3,FALSE)*0.6)),"")</f>
      </c>
      <c r="H842" s="2">
        <f>IFERROR(IF(ISBLANK($A842),"",IF($A842="Ūdeņraža jonu koncentrācija",VLOOKUP(Dati!$A842,Normas!$A:$D,2,FALSE),VLOOKUP(Dati!$A842,Normas!$A:$D,2,FALSE)*0.3)),"")</f>
      </c>
      <c r="I842" s="2">
        <f>IFERROR(IF(ISBLANK($A842),"",IF($A842="Ūdeņraža jonu koncentrācija",VLOOKUP(Dati!$A842,Normas!$A:$D,3,FALSE),VLOOKUP(Dati!$A842,Normas!$A:$D,3,FALSE)*0.3)),"")</f>
      </c>
    </row>
    <row r="843" spans="2:9" x14ac:dyDescent="0.2">
      <c r="B843">
        <f>IF(ISBLANK(A843),"",VLOOKUP(A843,Normas!A:D,4,FALSE))</f>
      </c>
      <c r="E843" s="2">
        <f>IF(ISBLANK(D843),"",INT(YEARFRAC(D843,'Vispārīga informācija'!$B$2)))</f>
      </c>
      <c r="F843" s="2">
        <f>IFERROR(IF(ISBLANK($A843),"",IF($A843="Ūdeņraža jonu koncentrācija",VLOOKUP(Dati!$A843,Normas!$A:$D,2,FALSE),VLOOKUP(Dati!$A843,Normas!$A:$D,2,FALSE)*0.6)),"")</f>
      </c>
      <c r="G843" s="2">
        <f>IFERROR(IF(ISBLANK($A843),"",IF($A843="Ūdeņraža jonu koncentrācija",VLOOKUP(Dati!$A843,Normas!$A:$D,3,FALSE),VLOOKUP(Dati!$A843,Normas!$A:$D,3,FALSE)*0.6)),"")</f>
      </c>
      <c r="H843" s="2">
        <f>IFERROR(IF(ISBLANK($A843),"",IF($A843="Ūdeņraža jonu koncentrācija",VLOOKUP(Dati!$A843,Normas!$A:$D,2,FALSE),VLOOKUP(Dati!$A843,Normas!$A:$D,2,FALSE)*0.3)),"")</f>
      </c>
      <c r="I843" s="2">
        <f>IFERROR(IF(ISBLANK($A843),"",IF($A843="Ūdeņraža jonu koncentrācija",VLOOKUP(Dati!$A843,Normas!$A:$D,3,FALSE),VLOOKUP(Dati!$A843,Normas!$A:$D,3,FALSE)*0.3)),"")</f>
      </c>
    </row>
    <row r="844" spans="2:9" x14ac:dyDescent="0.2">
      <c r="B844">
        <f>IF(ISBLANK(A844),"",VLOOKUP(A844,Normas!A:D,4,FALSE))</f>
      </c>
      <c r="E844" s="2">
        <f>IF(ISBLANK(D844),"",INT(YEARFRAC(D844,'Vispārīga informācija'!$B$2)))</f>
      </c>
      <c r="F844" s="2">
        <f>IFERROR(IF(ISBLANK($A844),"",IF($A844="Ūdeņraža jonu koncentrācija",VLOOKUP(Dati!$A844,Normas!$A:$D,2,FALSE),VLOOKUP(Dati!$A844,Normas!$A:$D,2,FALSE)*0.6)),"")</f>
      </c>
      <c r="G844" s="2">
        <f>IFERROR(IF(ISBLANK($A844),"",IF($A844="Ūdeņraža jonu koncentrācija",VLOOKUP(Dati!$A844,Normas!$A:$D,3,FALSE),VLOOKUP(Dati!$A844,Normas!$A:$D,3,FALSE)*0.6)),"")</f>
      </c>
      <c r="H844" s="2">
        <f>IFERROR(IF(ISBLANK($A844),"",IF($A844="Ūdeņraža jonu koncentrācija",VLOOKUP(Dati!$A844,Normas!$A:$D,2,FALSE),VLOOKUP(Dati!$A844,Normas!$A:$D,2,FALSE)*0.3)),"")</f>
      </c>
      <c r="I844" s="2">
        <f>IFERROR(IF(ISBLANK($A844),"",IF($A844="Ūdeņraža jonu koncentrācija",VLOOKUP(Dati!$A844,Normas!$A:$D,3,FALSE),VLOOKUP(Dati!$A844,Normas!$A:$D,3,FALSE)*0.3)),"")</f>
      </c>
    </row>
    <row r="845" spans="2:9" x14ac:dyDescent="0.2">
      <c r="B845">
        <f>IF(ISBLANK(A845),"",VLOOKUP(A845,Normas!A:D,4,FALSE))</f>
      </c>
      <c r="E845" s="2">
        <f>IF(ISBLANK(D845),"",INT(YEARFRAC(D845,'Vispārīga informācija'!$B$2)))</f>
      </c>
      <c r="F845" s="2">
        <f>IFERROR(IF(ISBLANK($A845),"",IF($A845="Ūdeņraža jonu koncentrācija",VLOOKUP(Dati!$A845,Normas!$A:$D,2,FALSE),VLOOKUP(Dati!$A845,Normas!$A:$D,2,FALSE)*0.6)),"")</f>
      </c>
      <c r="G845" s="2">
        <f>IFERROR(IF(ISBLANK($A845),"",IF($A845="Ūdeņraža jonu koncentrācija",VLOOKUP(Dati!$A845,Normas!$A:$D,3,FALSE),VLOOKUP(Dati!$A845,Normas!$A:$D,3,FALSE)*0.6)),"")</f>
      </c>
      <c r="H845" s="2">
        <f>IFERROR(IF(ISBLANK($A845),"",IF($A845="Ūdeņraža jonu koncentrācija",VLOOKUP(Dati!$A845,Normas!$A:$D,2,FALSE),VLOOKUP(Dati!$A845,Normas!$A:$D,2,FALSE)*0.3)),"")</f>
      </c>
      <c r="I845" s="2">
        <f>IFERROR(IF(ISBLANK($A845),"",IF($A845="Ūdeņraža jonu koncentrācija",VLOOKUP(Dati!$A845,Normas!$A:$D,3,FALSE),VLOOKUP(Dati!$A845,Normas!$A:$D,3,FALSE)*0.3)),"")</f>
      </c>
    </row>
    <row r="846" spans="2:9" x14ac:dyDescent="0.2">
      <c r="B846">
        <f>IF(ISBLANK(A846),"",VLOOKUP(A846,Normas!A:D,4,FALSE))</f>
      </c>
      <c r="E846" s="2">
        <f>IF(ISBLANK(D846),"",INT(YEARFRAC(D846,'Vispārīga informācija'!$B$2)))</f>
      </c>
      <c r="F846" s="2">
        <f>IFERROR(IF(ISBLANK($A846),"",IF($A846="Ūdeņraža jonu koncentrācija",VLOOKUP(Dati!$A846,Normas!$A:$D,2,FALSE),VLOOKUP(Dati!$A846,Normas!$A:$D,2,FALSE)*0.6)),"")</f>
      </c>
      <c r="G846" s="2">
        <f>IFERROR(IF(ISBLANK($A846),"",IF($A846="Ūdeņraža jonu koncentrācija",VLOOKUP(Dati!$A846,Normas!$A:$D,3,FALSE),VLOOKUP(Dati!$A846,Normas!$A:$D,3,FALSE)*0.6)),"")</f>
      </c>
      <c r="H846" s="2">
        <f>IFERROR(IF(ISBLANK($A846),"",IF($A846="Ūdeņraža jonu koncentrācija",VLOOKUP(Dati!$A846,Normas!$A:$D,2,FALSE),VLOOKUP(Dati!$A846,Normas!$A:$D,2,FALSE)*0.3)),"")</f>
      </c>
      <c r="I846" s="2">
        <f>IFERROR(IF(ISBLANK($A846),"",IF($A846="Ūdeņraža jonu koncentrācija",VLOOKUP(Dati!$A846,Normas!$A:$D,3,FALSE),VLOOKUP(Dati!$A846,Normas!$A:$D,3,FALSE)*0.3)),"")</f>
      </c>
    </row>
    <row r="847" spans="2:9" x14ac:dyDescent="0.2">
      <c r="B847">
        <f>IF(ISBLANK(A847),"",VLOOKUP(A847,Normas!A:D,4,FALSE))</f>
      </c>
      <c r="E847" s="2">
        <f>IF(ISBLANK(D847),"",INT(YEARFRAC(D847,'Vispārīga informācija'!$B$2)))</f>
      </c>
      <c r="F847" s="2">
        <f>IFERROR(IF(ISBLANK($A847),"",IF($A847="Ūdeņraža jonu koncentrācija",VLOOKUP(Dati!$A847,Normas!$A:$D,2,FALSE),VLOOKUP(Dati!$A847,Normas!$A:$D,2,FALSE)*0.6)),"")</f>
      </c>
      <c r="G847" s="2">
        <f>IFERROR(IF(ISBLANK($A847),"",IF($A847="Ūdeņraža jonu koncentrācija",VLOOKUP(Dati!$A847,Normas!$A:$D,3,FALSE),VLOOKUP(Dati!$A847,Normas!$A:$D,3,FALSE)*0.6)),"")</f>
      </c>
      <c r="H847" s="2">
        <f>IFERROR(IF(ISBLANK($A847),"",IF($A847="Ūdeņraža jonu koncentrācija",VLOOKUP(Dati!$A847,Normas!$A:$D,2,FALSE),VLOOKUP(Dati!$A847,Normas!$A:$D,2,FALSE)*0.3)),"")</f>
      </c>
      <c r="I847" s="2">
        <f>IFERROR(IF(ISBLANK($A847),"",IF($A847="Ūdeņraža jonu koncentrācija",VLOOKUP(Dati!$A847,Normas!$A:$D,3,FALSE),VLOOKUP(Dati!$A847,Normas!$A:$D,3,FALSE)*0.3)),"")</f>
      </c>
    </row>
    <row r="848" spans="2:9" x14ac:dyDescent="0.2">
      <c r="B848">
        <f>IF(ISBLANK(A848),"",VLOOKUP(A848,Normas!A:D,4,FALSE))</f>
      </c>
      <c r="E848" s="2">
        <f>IF(ISBLANK(D848),"",INT(YEARFRAC(D848,'Vispārīga informācija'!$B$2)))</f>
      </c>
      <c r="F848" s="2">
        <f>IFERROR(IF(ISBLANK($A848),"",IF($A848="Ūdeņraža jonu koncentrācija",VLOOKUP(Dati!$A848,Normas!$A:$D,2,FALSE),VLOOKUP(Dati!$A848,Normas!$A:$D,2,FALSE)*0.6)),"")</f>
      </c>
      <c r="G848" s="2">
        <f>IFERROR(IF(ISBLANK($A848),"",IF($A848="Ūdeņraža jonu koncentrācija",VLOOKUP(Dati!$A848,Normas!$A:$D,3,FALSE),VLOOKUP(Dati!$A848,Normas!$A:$D,3,FALSE)*0.6)),"")</f>
      </c>
      <c r="H848" s="2">
        <f>IFERROR(IF(ISBLANK($A848),"",IF($A848="Ūdeņraža jonu koncentrācija",VLOOKUP(Dati!$A848,Normas!$A:$D,2,FALSE),VLOOKUP(Dati!$A848,Normas!$A:$D,2,FALSE)*0.3)),"")</f>
      </c>
      <c r="I848" s="2">
        <f>IFERROR(IF(ISBLANK($A848),"",IF($A848="Ūdeņraža jonu koncentrācija",VLOOKUP(Dati!$A848,Normas!$A:$D,3,FALSE),VLOOKUP(Dati!$A848,Normas!$A:$D,3,FALSE)*0.3)),"")</f>
      </c>
    </row>
    <row r="849" spans="2:9" x14ac:dyDescent="0.2">
      <c r="B849">
        <f>IF(ISBLANK(A849),"",VLOOKUP(A849,Normas!A:D,4,FALSE))</f>
      </c>
      <c r="E849" s="2">
        <f>IF(ISBLANK(D849),"",INT(YEARFRAC(D849,'Vispārīga informācija'!$B$2)))</f>
      </c>
      <c r="F849" s="2">
        <f>IFERROR(IF(ISBLANK($A849),"",IF($A849="Ūdeņraža jonu koncentrācija",VLOOKUP(Dati!$A849,Normas!$A:$D,2,FALSE),VLOOKUP(Dati!$A849,Normas!$A:$D,2,FALSE)*0.6)),"")</f>
      </c>
      <c r="G849" s="2">
        <f>IFERROR(IF(ISBLANK($A849),"",IF($A849="Ūdeņraža jonu koncentrācija",VLOOKUP(Dati!$A849,Normas!$A:$D,3,FALSE),VLOOKUP(Dati!$A849,Normas!$A:$D,3,FALSE)*0.6)),"")</f>
      </c>
      <c r="H849" s="2">
        <f>IFERROR(IF(ISBLANK($A849),"",IF($A849="Ūdeņraža jonu koncentrācija",VLOOKUP(Dati!$A849,Normas!$A:$D,2,FALSE),VLOOKUP(Dati!$A849,Normas!$A:$D,2,FALSE)*0.3)),"")</f>
      </c>
      <c r="I849" s="2">
        <f>IFERROR(IF(ISBLANK($A849),"",IF($A849="Ūdeņraža jonu koncentrācija",VLOOKUP(Dati!$A849,Normas!$A:$D,3,FALSE),VLOOKUP(Dati!$A849,Normas!$A:$D,3,FALSE)*0.3)),"")</f>
      </c>
    </row>
    <row r="850" spans="2:9" x14ac:dyDescent="0.2">
      <c r="B850">
        <f>IF(ISBLANK(A850),"",VLOOKUP(A850,Normas!A:D,4,FALSE))</f>
      </c>
      <c r="E850" s="2">
        <f>IF(ISBLANK(D850),"",INT(YEARFRAC(D850,'Vispārīga informācija'!$B$2)))</f>
      </c>
      <c r="F850" s="2">
        <f>IFERROR(IF(ISBLANK($A850),"",IF($A850="Ūdeņraža jonu koncentrācija",VLOOKUP(Dati!$A850,Normas!$A:$D,2,FALSE),VLOOKUP(Dati!$A850,Normas!$A:$D,2,FALSE)*0.6)),"")</f>
      </c>
      <c r="G850" s="2">
        <f>IFERROR(IF(ISBLANK($A850),"",IF($A850="Ūdeņraža jonu koncentrācija",VLOOKUP(Dati!$A850,Normas!$A:$D,3,FALSE),VLOOKUP(Dati!$A850,Normas!$A:$D,3,FALSE)*0.6)),"")</f>
      </c>
      <c r="H850" s="2">
        <f>IFERROR(IF(ISBLANK($A850),"",IF($A850="Ūdeņraža jonu koncentrācija",VLOOKUP(Dati!$A850,Normas!$A:$D,2,FALSE),VLOOKUP(Dati!$A850,Normas!$A:$D,2,FALSE)*0.3)),"")</f>
      </c>
      <c r="I850" s="2">
        <f>IFERROR(IF(ISBLANK($A850),"",IF($A850="Ūdeņraža jonu koncentrācija",VLOOKUP(Dati!$A850,Normas!$A:$D,3,FALSE),VLOOKUP(Dati!$A850,Normas!$A:$D,3,FALSE)*0.3)),"")</f>
      </c>
    </row>
    <row r="851" spans="2:9" x14ac:dyDescent="0.2">
      <c r="B851">
        <f>IF(ISBLANK(A851),"",VLOOKUP(A851,Normas!A:D,4,FALSE))</f>
      </c>
      <c r="E851" s="2">
        <f>IF(ISBLANK(D851),"",INT(YEARFRAC(D851,'Vispārīga informācija'!$B$2)))</f>
      </c>
      <c r="F851" s="2">
        <f>IFERROR(IF(ISBLANK($A851),"",IF($A851="Ūdeņraža jonu koncentrācija",VLOOKUP(Dati!$A851,Normas!$A:$D,2,FALSE),VLOOKUP(Dati!$A851,Normas!$A:$D,2,FALSE)*0.6)),"")</f>
      </c>
      <c r="G851" s="2">
        <f>IFERROR(IF(ISBLANK($A851),"",IF($A851="Ūdeņraža jonu koncentrācija",VLOOKUP(Dati!$A851,Normas!$A:$D,3,FALSE),VLOOKUP(Dati!$A851,Normas!$A:$D,3,FALSE)*0.6)),"")</f>
      </c>
      <c r="H851" s="2">
        <f>IFERROR(IF(ISBLANK($A851),"",IF($A851="Ūdeņraža jonu koncentrācija",VLOOKUP(Dati!$A851,Normas!$A:$D,2,FALSE),VLOOKUP(Dati!$A851,Normas!$A:$D,2,FALSE)*0.3)),"")</f>
      </c>
      <c r="I851" s="2">
        <f>IFERROR(IF(ISBLANK($A851),"",IF($A851="Ūdeņraža jonu koncentrācija",VLOOKUP(Dati!$A851,Normas!$A:$D,3,FALSE),VLOOKUP(Dati!$A851,Normas!$A:$D,3,FALSE)*0.3)),"")</f>
      </c>
    </row>
    <row r="852" spans="2:9" x14ac:dyDescent="0.2">
      <c r="B852">
        <f>IF(ISBLANK(A852),"",VLOOKUP(A852,Normas!A:D,4,FALSE))</f>
      </c>
      <c r="E852" s="2">
        <f>IF(ISBLANK(D852),"",INT(YEARFRAC(D852,'Vispārīga informācija'!$B$2)))</f>
      </c>
      <c r="F852" s="2">
        <f>IFERROR(IF(ISBLANK($A852),"",IF($A852="Ūdeņraža jonu koncentrācija",VLOOKUP(Dati!$A852,Normas!$A:$D,2,FALSE),VLOOKUP(Dati!$A852,Normas!$A:$D,2,FALSE)*0.6)),"")</f>
      </c>
      <c r="G852" s="2">
        <f>IFERROR(IF(ISBLANK($A852),"",IF($A852="Ūdeņraža jonu koncentrācija",VLOOKUP(Dati!$A852,Normas!$A:$D,3,FALSE),VLOOKUP(Dati!$A852,Normas!$A:$D,3,FALSE)*0.6)),"")</f>
      </c>
      <c r="H852" s="2">
        <f>IFERROR(IF(ISBLANK($A852),"",IF($A852="Ūdeņraža jonu koncentrācija",VLOOKUP(Dati!$A852,Normas!$A:$D,2,FALSE),VLOOKUP(Dati!$A852,Normas!$A:$D,2,FALSE)*0.3)),"")</f>
      </c>
      <c r="I852" s="2">
        <f>IFERROR(IF(ISBLANK($A852),"",IF($A852="Ūdeņraža jonu koncentrācija",VLOOKUP(Dati!$A852,Normas!$A:$D,3,FALSE),VLOOKUP(Dati!$A852,Normas!$A:$D,3,FALSE)*0.3)),"")</f>
      </c>
    </row>
    <row r="853" spans="2:9" x14ac:dyDescent="0.2">
      <c r="B853">
        <f>IF(ISBLANK(A853),"",VLOOKUP(A853,Normas!A:D,4,FALSE))</f>
      </c>
      <c r="E853" s="2">
        <f>IF(ISBLANK(D853),"",INT(YEARFRAC(D853,'Vispārīga informācija'!$B$2)))</f>
      </c>
      <c r="F853" s="2">
        <f>IFERROR(IF(ISBLANK($A853),"",IF($A853="Ūdeņraža jonu koncentrācija",VLOOKUP(Dati!$A853,Normas!$A:$D,2,FALSE),VLOOKUP(Dati!$A853,Normas!$A:$D,2,FALSE)*0.6)),"")</f>
      </c>
      <c r="G853" s="2">
        <f>IFERROR(IF(ISBLANK($A853),"",IF($A853="Ūdeņraža jonu koncentrācija",VLOOKUP(Dati!$A853,Normas!$A:$D,3,FALSE),VLOOKUP(Dati!$A853,Normas!$A:$D,3,FALSE)*0.6)),"")</f>
      </c>
      <c r="H853" s="2">
        <f>IFERROR(IF(ISBLANK($A853),"",IF($A853="Ūdeņraža jonu koncentrācija",VLOOKUP(Dati!$A853,Normas!$A:$D,2,FALSE),VLOOKUP(Dati!$A853,Normas!$A:$D,2,FALSE)*0.3)),"")</f>
      </c>
      <c r="I853" s="2">
        <f>IFERROR(IF(ISBLANK($A853),"",IF($A853="Ūdeņraža jonu koncentrācija",VLOOKUP(Dati!$A853,Normas!$A:$D,3,FALSE),VLOOKUP(Dati!$A853,Normas!$A:$D,3,FALSE)*0.3)),"")</f>
      </c>
    </row>
    <row r="854" spans="2:9" x14ac:dyDescent="0.2">
      <c r="B854">
        <f>IF(ISBLANK(A854),"",VLOOKUP(A854,Normas!A:D,4,FALSE))</f>
      </c>
      <c r="E854" s="2">
        <f>IF(ISBLANK(D854),"",INT(YEARFRAC(D854,'Vispārīga informācija'!$B$2)))</f>
      </c>
      <c r="F854" s="2">
        <f>IFERROR(IF(ISBLANK($A854),"",IF($A854="Ūdeņraža jonu koncentrācija",VLOOKUP(Dati!$A854,Normas!$A:$D,2,FALSE),VLOOKUP(Dati!$A854,Normas!$A:$D,2,FALSE)*0.6)),"")</f>
      </c>
      <c r="G854" s="2">
        <f>IFERROR(IF(ISBLANK($A854),"",IF($A854="Ūdeņraža jonu koncentrācija",VLOOKUP(Dati!$A854,Normas!$A:$D,3,FALSE),VLOOKUP(Dati!$A854,Normas!$A:$D,3,FALSE)*0.6)),"")</f>
      </c>
      <c r="H854" s="2">
        <f>IFERROR(IF(ISBLANK($A854),"",IF($A854="Ūdeņraža jonu koncentrācija",VLOOKUP(Dati!$A854,Normas!$A:$D,2,FALSE),VLOOKUP(Dati!$A854,Normas!$A:$D,2,FALSE)*0.3)),"")</f>
      </c>
      <c r="I854" s="2">
        <f>IFERROR(IF(ISBLANK($A854),"",IF($A854="Ūdeņraža jonu koncentrācija",VLOOKUP(Dati!$A854,Normas!$A:$D,3,FALSE),VLOOKUP(Dati!$A854,Normas!$A:$D,3,FALSE)*0.3)),"")</f>
      </c>
    </row>
    <row r="855" spans="2:9" x14ac:dyDescent="0.2">
      <c r="B855">
        <f>IF(ISBLANK(A855),"",VLOOKUP(A855,Normas!A:D,4,FALSE))</f>
      </c>
      <c r="E855" s="2">
        <f>IF(ISBLANK(D855),"",INT(YEARFRAC(D855,'Vispārīga informācija'!$B$2)))</f>
      </c>
      <c r="F855" s="2">
        <f>IFERROR(IF(ISBLANK($A855),"",IF($A855="Ūdeņraža jonu koncentrācija",VLOOKUP(Dati!$A855,Normas!$A:$D,2,FALSE),VLOOKUP(Dati!$A855,Normas!$A:$D,2,FALSE)*0.6)),"")</f>
      </c>
      <c r="G855" s="2">
        <f>IFERROR(IF(ISBLANK($A855),"",IF($A855="Ūdeņraža jonu koncentrācija",VLOOKUP(Dati!$A855,Normas!$A:$D,3,FALSE),VLOOKUP(Dati!$A855,Normas!$A:$D,3,FALSE)*0.6)),"")</f>
      </c>
      <c r="H855" s="2">
        <f>IFERROR(IF(ISBLANK($A855),"",IF($A855="Ūdeņraža jonu koncentrācija",VLOOKUP(Dati!$A855,Normas!$A:$D,2,FALSE),VLOOKUP(Dati!$A855,Normas!$A:$D,2,FALSE)*0.3)),"")</f>
      </c>
      <c r="I855" s="2">
        <f>IFERROR(IF(ISBLANK($A855),"",IF($A855="Ūdeņraža jonu koncentrācija",VLOOKUP(Dati!$A855,Normas!$A:$D,3,FALSE),VLOOKUP(Dati!$A855,Normas!$A:$D,3,FALSE)*0.3)),"")</f>
      </c>
    </row>
    <row r="856" spans="2:9" x14ac:dyDescent="0.2">
      <c r="B856">
        <f>IF(ISBLANK(A856),"",VLOOKUP(A856,Normas!A:D,4,FALSE))</f>
      </c>
      <c r="E856" s="2">
        <f>IF(ISBLANK(D856),"",INT(YEARFRAC(D856,'Vispārīga informācija'!$B$2)))</f>
      </c>
      <c r="F856" s="2">
        <f>IFERROR(IF(ISBLANK($A856),"",IF($A856="Ūdeņraža jonu koncentrācija",VLOOKUP(Dati!$A856,Normas!$A:$D,2,FALSE),VLOOKUP(Dati!$A856,Normas!$A:$D,2,FALSE)*0.6)),"")</f>
      </c>
      <c r="G856" s="2">
        <f>IFERROR(IF(ISBLANK($A856),"",IF($A856="Ūdeņraža jonu koncentrācija",VLOOKUP(Dati!$A856,Normas!$A:$D,3,FALSE),VLOOKUP(Dati!$A856,Normas!$A:$D,3,FALSE)*0.6)),"")</f>
      </c>
      <c r="H856" s="2">
        <f>IFERROR(IF(ISBLANK($A856),"",IF($A856="Ūdeņraža jonu koncentrācija",VLOOKUP(Dati!$A856,Normas!$A:$D,2,FALSE),VLOOKUP(Dati!$A856,Normas!$A:$D,2,FALSE)*0.3)),"")</f>
      </c>
      <c r="I856" s="2">
        <f>IFERROR(IF(ISBLANK($A856),"",IF($A856="Ūdeņraža jonu koncentrācija",VLOOKUP(Dati!$A856,Normas!$A:$D,3,FALSE),VLOOKUP(Dati!$A856,Normas!$A:$D,3,FALSE)*0.3)),"")</f>
      </c>
    </row>
    <row r="857" spans="2:9" x14ac:dyDescent="0.2">
      <c r="B857">
        <f>IF(ISBLANK(A857),"",VLOOKUP(A857,Normas!A:D,4,FALSE))</f>
      </c>
      <c r="E857" s="2">
        <f>IF(ISBLANK(D857),"",INT(YEARFRAC(D857,'Vispārīga informācija'!$B$2)))</f>
      </c>
      <c r="F857" s="2">
        <f>IFERROR(IF(ISBLANK($A857),"",IF($A857="Ūdeņraža jonu koncentrācija",VLOOKUP(Dati!$A857,Normas!$A:$D,2,FALSE),VLOOKUP(Dati!$A857,Normas!$A:$D,2,FALSE)*0.6)),"")</f>
      </c>
      <c r="G857" s="2">
        <f>IFERROR(IF(ISBLANK($A857),"",IF($A857="Ūdeņraža jonu koncentrācija",VLOOKUP(Dati!$A857,Normas!$A:$D,3,FALSE),VLOOKUP(Dati!$A857,Normas!$A:$D,3,FALSE)*0.6)),"")</f>
      </c>
      <c r="H857" s="2">
        <f>IFERROR(IF(ISBLANK($A857),"",IF($A857="Ūdeņraža jonu koncentrācija",VLOOKUP(Dati!$A857,Normas!$A:$D,2,FALSE),VLOOKUP(Dati!$A857,Normas!$A:$D,2,FALSE)*0.3)),"")</f>
      </c>
      <c r="I857" s="2">
        <f>IFERROR(IF(ISBLANK($A857),"",IF($A857="Ūdeņraža jonu koncentrācija",VLOOKUP(Dati!$A857,Normas!$A:$D,3,FALSE),VLOOKUP(Dati!$A857,Normas!$A:$D,3,FALSE)*0.3)),"")</f>
      </c>
    </row>
    <row r="858" spans="2:9" x14ac:dyDescent="0.2">
      <c r="B858">
        <f>IF(ISBLANK(A858),"",VLOOKUP(A858,Normas!A:D,4,FALSE))</f>
      </c>
      <c r="E858" s="2">
        <f>IF(ISBLANK(D858),"",INT(YEARFRAC(D858,'Vispārīga informācija'!$B$2)))</f>
      </c>
      <c r="F858" s="2">
        <f>IFERROR(IF(ISBLANK($A858),"",IF($A858="Ūdeņraža jonu koncentrācija",VLOOKUP(Dati!$A858,Normas!$A:$D,2,FALSE),VLOOKUP(Dati!$A858,Normas!$A:$D,2,FALSE)*0.6)),"")</f>
      </c>
      <c r="G858" s="2">
        <f>IFERROR(IF(ISBLANK($A858),"",IF($A858="Ūdeņraža jonu koncentrācija",VLOOKUP(Dati!$A858,Normas!$A:$D,3,FALSE),VLOOKUP(Dati!$A858,Normas!$A:$D,3,FALSE)*0.6)),"")</f>
      </c>
      <c r="H858" s="2">
        <f>IFERROR(IF(ISBLANK($A858),"",IF($A858="Ūdeņraža jonu koncentrācija",VLOOKUP(Dati!$A858,Normas!$A:$D,2,FALSE),VLOOKUP(Dati!$A858,Normas!$A:$D,2,FALSE)*0.3)),"")</f>
      </c>
      <c r="I858" s="2">
        <f>IFERROR(IF(ISBLANK($A858),"",IF($A858="Ūdeņraža jonu koncentrācija",VLOOKUP(Dati!$A858,Normas!$A:$D,3,FALSE),VLOOKUP(Dati!$A858,Normas!$A:$D,3,FALSE)*0.3)),"")</f>
      </c>
    </row>
    <row r="859" spans="2:9" x14ac:dyDescent="0.2">
      <c r="B859">
        <f>IF(ISBLANK(A859),"",VLOOKUP(A859,Normas!A:D,4,FALSE))</f>
      </c>
      <c r="E859" s="2">
        <f>IF(ISBLANK(D859),"",INT(YEARFRAC(D859,'Vispārīga informācija'!$B$2)))</f>
      </c>
      <c r="F859" s="2">
        <f>IFERROR(IF(ISBLANK($A859),"",IF($A859="Ūdeņraža jonu koncentrācija",VLOOKUP(Dati!$A859,Normas!$A:$D,2,FALSE),VLOOKUP(Dati!$A859,Normas!$A:$D,2,FALSE)*0.6)),"")</f>
      </c>
      <c r="G859" s="2">
        <f>IFERROR(IF(ISBLANK($A859),"",IF($A859="Ūdeņraža jonu koncentrācija",VLOOKUP(Dati!$A859,Normas!$A:$D,3,FALSE),VLOOKUP(Dati!$A859,Normas!$A:$D,3,FALSE)*0.6)),"")</f>
      </c>
      <c r="H859" s="2">
        <f>IFERROR(IF(ISBLANK($A859),"",IF($A859="Ūdeņraža jonu koncentrācija",VLOOKUP(Dati!$A859,Normas!$A:$D,2,FALSE),VLOOKUP(Dati!$A859,Normas!$A:$D,2,FALSE)*0.3)),"")</f>
      </c>
      <c r="I859" s="2">
        <f>IFERROR(IF(ISBLANK($A859),"",IF($A859="Ūdeņraža jonu koncentrācija",VLOOKUP(Dati!$A859,Normas!$A:$D,3,FALSE),VLOOKUP(Dati!$A859,Normas!$A:$D,3,FALSE)*0.3)),"")</f>
      </c>
    </row>
    <row r="860" spans="2:9" x14ac:dyDescent="0.2">
      <c r="B860">
        <f>IF(ISBLANK(A860),"",VLOOKUP(A860,Normas!A:D,4,FALSE))</f>
      </c>
      <c r="E860" s="2">
        <f>IF(ISBLANK(D860),"",INT(YEARFRAC(D860,'Vispārīga informācija'!$B$2)))</f>
      </c>
      <c r="F860" s="2">
        <f>IFERROR(IF(ISBLANK($A860),"",IF($A860="Ūdeņraža jonu koncentrācija",VLOOKUP(Dati!$A860,Normas!$A:$D,2,FALSE),VLOOKUP(Dati!$A860,Normas!$A:$D,2,FALSE)*0.6)),"")</f>
      </c>
      <c r="G860" s="2">
        <f>IFERROR(IF(ISBLANK($A860),"",IF($A860="Ūdeņraža jonu koncentrācija",VLOOKUP(Dati!$A860,Normas!$A:$D,3,FALSE),VLOOKUP(Dati!$A860,Normas!$A:$D,3,FALSE)*0.6)),"")</f>
      </c>
      <c r="H860" s="2">
        <f>IFERROR(IF(ISBLANK($A860),"",IF($A860="Ūdeņraža jonu koncentrācija",VLOOKUP(Dati!$A860,Normas!$A:$D,2,FALSE),VLOOKUP(Dati!$A860,Normas!$A:$D,2,FALSE)*0.3)),"")</f>
      </c>
      <c r="I860" s="2">
        <f>IFERROR(IF(ISBLANK($A860),"",IF($A860="Ūdeņraža jonu koncentrācija",VLOOKUP(Dati!$A860,Normas!$A:$D,3,FALSE),VLOOKUP(Dati!$A860,Normas!$A:$D,3,FALSE)*0.3)),"")</f>
      </c>
    </row>
    <row r="861" spans="2:9" x14ac:dyDescent="0.2">
      <c r="B861">
        <f>IF(ISBLANK(A861),"",VLOOKUP(A861,Normas!A:D,4,FALSE))</f>
      </c>
      <c r="E861" s="2">
        <f>IF(ISBLANK(D861),"",INT(YEARFRAC(D861,'Vispārīga informācija'!$B$2)))</f>
      </c>
      <c r="F861" s="2">
        <f>IFERROR(IF(ISBLANK($A861),"",IF($A861="Ūdeņraža jonu koncentrācija",VLOOKUP(Dati!$A861,Normas!$A:$D,2,FALSE),VLOOKUP(Dati!$A861,Normas!$A:$D,2,FALSE)*0.6)),"")</f>
      </c>
      <c r="G861" s="2">
        <f>IFERROR(IF(ISBLANK($A861),"",IF($A861="Ūdeņraža jonu koncentrācija",VLOOKUP(Dati!$A861,Normas!$A:$D,3,FALSE),VLOOKUP(Dati!$A861,Normas!$A:$D,3,FALSE)*0.6)),"")</f>
      </c>
      <c r="H861" s="2">
        <f>IFERROR(IF(ISBLANK($A861),"",IF($A861="Ūdeņraža jonu koncentrācija",VLOOKUP(Dati!$A861,Normas!$A:$D,2,FALSE),VLOOKUP(Dati!$A861,Normas!$A:$D,2,FALSE)*0.3)),"")</f>
      </c>
      <c r="I861" s="2">
        <f>IFERROR(IF(ISBLANK($A861),"",IF($A861="Ūdeņraža jonu koncentrācija",VLOOKUP(Dati!$A861,Normas!$A:$D,3,FALSE),VLOOKUP(Dati!$A861,Normas!$A:$D,3,FALSE)*0.3)),"")</f>
      </c>
    </row>
    <row r="862" spans="2:9" x14ac:dyDescent="0.2">
      <c r="B862">
        <f>IF(ISBLANK(A862),"",VLOOKUP(A862,Normas!A:D,4,FALSE))</f>
      </c>
      <c r="E862" s="2">
        <f>IF(ISBLANK(D862),"",INT(YEARFRAC(D862,'Vispārīga informācija'!$B$2)))</f>
      </c>
      <c r="F862" s="2">
        <f>IFERROR(IF(ISBLANK($A862),"",IF($A862="Ūdeņraža jonu koncentrācija",VLOOKUP(Dati!$A862,Normas!$A:$D,2,FALSE),VLOOKUP(Dati!$A862,Normas!$A:$D,2,FALSE)*0.6)),"")</f>
      </c>
      <c r="G862" s="2">
        <f>IFERROR(IF(ISBLANK($A862),"",IF($A862="Ūdeņraža jonu koncentrācija",VLOOKUP(Dati!$A862,Normas!$A:$D,3,FALSE),VLOOKUP(Dati!$A862,Normas!$A:$D,3,FALSE)*0.6)),"")</f>
      </c>
      <c r="H862" s="2">
        <f>IFERROR(IF(ISBLANK($A862),"",IF($A862="Ūdeņraža jonu koncentrācija",VLOOKUP(Dati!$A862,Normas!$A:$D,2,FALSE),VLOOKUP(Dati!$A862,Normas!$A:$D,2,FALSE)*0.3)),"")</f>
      </c>
      <c r="I862" s="2">
        <f>IFERROR(IF(ISBLANK($A862),"",IF($A862="Ūdeņraža jonu koncentrācija",VLOOKUP(Dati!$A862,Normas!$A:$D,3,FALSE),VLOOKUP(Dati!$A862,Normas!$A:$D,3,FALSE)*0.3)),"")</f>
      </c>
    </row>
    <row r="863" spans="2:9" x14ac:dyDescent="0.2">
      <c r="B863">
        <f>IF(ISBLANK(A863),"",VLOOKUP(A863,Normas!A:D,4,FALSE))</f>
      </c>
      <c r="E863" s="2">
        <f>IF(ISBLANK(D863),"",INT(YEARFRAC(D863,'Vispārīga informācija'!$B$2)))</f>
      </c>
      <c r="F863" s="2">
        <f>IFERROR(IF(ISBLANK($A863),"",IF($A863="Ūdeņraža jonu koncentrācija",VLOOKUP(Dati!$A863,Normas!$A:$D,2,FALSE),VLOOKUP(Dati!$A863,Normas!$A:$D,2,FALSE)*0.6)),"")</f>
      </c>
      <c r="G863" s="2">
        <f>IFERROR(IF(ISBLANK($A863),"",IF($A863="Ūdeņraža jonu koncentrācija",VLOOKUP(Dati!$A863,Normas!$A:$D,3,FALSE),VLOOKUP(Dati!$A863,Normas!$A:$D,3,FALSE)*0.6)),"")</f>
      </c>
      <c r="H863" s="2">
        <f>IFERROR(IF(ISBLANK($A863),"",IF($A863="Ūdeņraža jonu koncentrācija",VLOOKUP(Dati!$A863,Normas!$A:$D,2,FALSE),VLOOKUP(Dati!$A863,Normas!$A:$D,2,FALSE)*0.3)),"")</f>
      </c>
      <c r="I863" s="2">
        <f>IFERROR(IF(ISBLANK($A863),"",IF($A863="Ūdeņraža jonu koncentrācija",VLOOKUP(Dati!$A863,Normas!$A:$D,3,FALSE),VLOOKUP(Dati!$A863,Normas!$A:$D,3,FALSE)*0.3)),"")</f>
      </c>
    </row>
    <row r="864" spans="2:9" x14ac:dyDescent="0.2">
      <c r="B864">
        <f>IF(ISBLANK(A864),"",VLOOKUP(A864,Normas!A:D,4,FALSE))</f>
      </c>
      <c r="E864" s="2">
        <f>IF(ISBLANK(D864),"",INT(YEARFRAC(D864,'Vispārīga informācija'!$B$2)))</f>
      </c>
      <c r="F864" s="2">
        <f>IFERROR(IF(ISBLANK($A864),"",IF($A864="Ūdeņraža jonu koncentrācija",VLOOKUP(Dati!$A864,Normas!$A:$D,2,FALSE),VLOOKUP(Dati!$A864,Normas!$A:$D,2,FALSE)*0.6)),"")</f>
      </c>
      <c r="G864" s="2">
        <f>IFERROR(IF(ISBLANK($A864),"",IF($A864="Ūdeņraža jonu koncentrācija",VLOOKUP(Dati!$A864,Normas!$A:$D,3,FALSE),VLOOKUP(Dati!$A864,Normas!$A:$D,3,FALSE)*0.6)),"")</f>
      </c>
      <c r="H864" s="2">
        <f>IFERROR(IF(ISBLANK($A864),"",IF($A864="Ūdeņraža jonu koncentrācija",VLOOKUP(Dati!$A864,Normas!$A:$D,2,FALSE),VLOOKUP(Dati!$A864,Normas!$A:$D,2,FALSE)*0.3)),"")</f>
      </c>
      <c r="I864" s="2">
        <f>IFERROR(IF(ISBLANK($A864),"",IF($A864="Ūdeņraža jonu koncentrācija",VLOOKUP(Dati!$A864,Normas!$A:$D,3,FALSE),VLOOKUP(Dati!$A864,Normas!$A:$D,3,FALSE)*0.3)),"")</f>
      </c>
    </row>
    <row r="865" spans="2:9" x14ac:dyDescent="0.2">
      <c r="B865">
        <f>IF(ISBLANK(A865),"",VLOOKUP(A865,Normas!A:D,4,FALSE))</f>
      </c>
      <c r="E865" s="2">
        <f>IF(ISBLANK(D865),"",INT(YEARFRAC(D865,'Vispārīga informācija'!$B$2)))</f>
      </c>
      <c r="F865" s="2">
        <f>IFERROR(IF(ISBLANK($A865),"",IF($A865="Ūdeņraža jonu koncentrācija",VLOOKUP(Dati!$A865,Normas!$A:$D,2,FALSE),VLOOKUP(Dati!$A865,Normas!$A:$D,2,FALSE)*0.6)),"")</f>
      </c>
      <c r="G865" s="2">
        <f>IFERROR(IF(ISBLANK($A865),"",IF($A865="Ūdeņraža jonu koncentrācija",VLOOKUP(Dati!$A865,Normas!$A:$D,3,FALSE),VLOOKUP(Dati!$A865,Normas!$A:$D,3,FALSE)*0.6)),"")</f>
      </c>
      <c r="H865" s="2">
        <f>IFERROR(IF(ISBLANK($A865),"",IF($A865="Ūdeņraža jonu koncentrācija",VLOOKUP(Dati!$A865,Normas!$A:$D,2,FALSE),VLOOKUP(Dati!$A865,Normas!$A:$D,2,FALSE)*0.3)),"")</f>
      </c>
      <c r="I865" s="2">
        <f>IFERROR(IF(ISBLANK($A865),"",IF($A865="Ūdeņraža jonu koncentrācija",VLOOKUP(Dati!$A865,Normas!$A:$D,3,FALSE),VLOOKUP(Dati!$A865,Normas!$A:$D,3,FALSE)*0.3)),"")</f>
      </c>
    </row>
    <row r="866" spans="2:9" x14ac:dyDescent="0.2">
      <c r="B866">
        <f>IF(ISBLANK(A866),"",VLOOKUP(A866,Normas!A:D,4,FALSE))</f>
      </c>
      <c r="E866" s="2">
        <f>IF(ISBLANK(D866),"",INT(YEARFRAC(D866,'Vispārīga informācija'!$B$2)))</f>
      </c>
      <c r="F866" s="2">
        <f>IFERROR(IF(ISBLANK($A866),"",IF($A866="Ūdeņraža jonu koncentrācija",VLOOKUP(Dati!$A866,Normas!$A:$D,2,FALSE),VLOOKUP(Dati!$A866,Normas!$A:$D,2,FALSE)*0.6)),"")</f>
      </c>
      <c r="G866" s="2">
        <f>IFERROR(IF(ISBLANK($A866),"",IF($A866="Ūdeņraža jonu koncentrācija",VLOOKUP(Dati!$A866,Normas!$A:$D,3,FALSE),VLOOKUP(Dati!$A866,Normas!$A:$D,3,FALSE)*0.6)),"")</f>
      </c>
      <c r="H866" s="2">
        <f>IFERROR(IF(ISBLANK($A866),"",IF($A866="Ūdeņraža jonu koncentrācija",VLOOKUP(Dati!$A866,Normas!$A:$D,2,FALSE),VLOOKUP(Dati!$A866,Normas!$A:$D,2,FALSE)*0.3)),"")</f>
      </c>
      <c r="I866" s="2">
        <f>IFERROR(IF(ISBLANK($A866),"",IF($A866="Ūdeņraža jonu koncentrācija",VLOOKUP(Dati!$A866,Normas!$A:$D,3,FALSE),VLOOKUP(Dati!$A866,Normas!$A:$D,3,FALSE)*0.3)),"")</f>
      </c>
    </row>
    <row r="867" spans="2:9" x14ac:dyDescent="0.2">
      <c r="B867">
        <f>IF(ISBLANK(A867),"",VLOOKUP(A867,Normas!A:D,4,FALSE))</f>
      </c>
      <c r="E867" s="2">
        <f>IF(ISBLANK(D867),"",INT(YEARFRAC(D867,'Vispārīga informācija'!$B$2)))</f>
      </c>
      <c r="F867" s="2">
        <f>IFERROR(IF(ISBLANK($A867),"",IF($A867="Ūdeņraža jonu koncentrācija",VLOOKUP(Dati!$A867,Normas!$A:$D,2,FALSE),VLOOKUP(Dati!$A867,Normas!$A:$D,2,FALSE)*0.6)),"")</f>
      </c>
      <c r="G867" s="2">
        <f>IFERROR(IF(ISBLANK($A867),"",IF($A867="Ūdeņraža jonu koncentrācija",VLOOKUP(Dati!$A867,Normas!$A:$D,3,FALSE),VLOOKUP(Dati!$A867,Normas!$A:$D,3,FALSE)*0.6)),"")</f>
      </c>
      <c r="H867" s="2">
        <f>IFERROR(IF(ISBLANK($A867),"",IF($A867="Ūdeņraža jonu koncentrācija",VLOOKUP(Dati!$A867,Normas!$A:$D,2,FALSE),VLOOKUP(Dati!$A867,Normas!$A:$D,2,FALSE)*0.3)),"")</f>
      </c>
      <c r="I867" s="2">
        <f>IFERROR(IF(ISBLANK($A867),"",IF($A867="Ūdeņraža jonu koncentrācija",VLOOKUP(Dati!$A867,Normas!$A:$D,3,FALSE),VLOOKUP(Dati!$A867,Normas!$A:$D,3,FALSE)*0.3)),"")</f>
      </c>
    </row>
    <row r="868" spans="2:9" x14ac:dyDescent="0.2">
      <c r="B868">
        <f>IF(ISBLANK(A868),"",VLOOKUP(A868,Normas!A:D,4,FALSE))</f>
      </c>
      <c r="E868" s="2">
        <f>IF(ISBLANK(D868),"",INT(YEARFRAC(D868,'Vispārīga informācija'!$B$2)))</f>
      </c>
      <c r="F868" s="2">
        <f>IFERROR(IF(ISBLANK($A868),"",IF($A868="Ūdeņraža jonu koncentrācija",VLOOKUP(Dati!$A868,Normas!$A:$D,2,FALSE),VLOOKUP(Dati!$A868,Normas!$A:$D,2,FALSE)*0.6)),"")</f>
      </c>
      <c r="G868" s="2">
        <f>IFERROR(IF(ISBLANK($A868),"",IF($A868="Ūdeņraža jonu koncentrācija",VLOOKUP(Dati!$A868,Normas!$A:$D,3,FALSE),VLOOKUP(Dati!$A868,Normas!$A:$D,3,FALSE)*0.6)),"")</f>
      </c>
      <c r="H868" s="2">
        <f>IFERROR(IF(ISBLANK($A868),"",IF($A868="Ūdeņraža jonu koncentrācija",VLOOKUP(Dati!$A868,Normas!$A:$D,2,FALSE),VLOOKUP(Dati!$A868,Normas!$A:$D,2,FALSE)*0.3)),"")</f>
      </c>
      <c r="I868" s="2">
        <f>IFERROR(IF(ISBLANK($A868),"",IF($A868="Ūdeņraža jonu koncentrācija",VLOOKUP(Dati!$A868,Normas!$A:$D,3,FALSE),VLOOKUP(Dati!$A868,Normas!$A:$D,3,FALSE)*0.3)),"")</f>
      </c>
    </row>
    <row r="869" spans="2:9" x14ac:dyDescent="0.2">
      <c r="B869">
        <f>IF(ISBLANK(A869),"",VLOOKUP(A869,Normas!A:D,4,FALSE))</f>
      </c>
      <c r="E869" s="2">
        <f>IF(ISBLANK(D869),"",INT(YEARFRAC(D869,'Vispārīga informācija'!$B$2)))</f>
      </c>
      <c r="F869" s="2">
        <f>IFERROR(IF(ISBLANK($A869),"",IF($A869="Ūdeņraža jonu koncentrācija",VLOOKUP(Dati!$A869,Normas!$A:$D,2,FALSE),VLOOKUP(Dati!$A869,Normas!$A:$D,2,FALSE)*0.6)),"")</f>
      </c>
      <c r="G869" s="2">
        <f>IFERROR(IF(ISBLANK($A869),"",IF($A869="Ūdeņraža jonu koncentrācija",VLOOKUP(Dati!$A869,Normas!$A:$D,3,FALSE),VLOOKUP(Dati!$A869,Normas!$A:$D,3,FALSE)*0.6)),"")</f>
      </c>
      <c r="H869" s="2">
        <f>IFERROR(IF(ISBLANK($A869),"",IF($A869="Ūdeņraža jonu koncentrācija",VLOOKUP(Dati!$A869,Normas!$A:$D,2,FALSE),VLOOKUP(Dati!$A869,Normas!$A:$D,2,FALSE)*0.3)),"")</f>
      </c>
      <c r="I869" s="2">
        <f>IFERROR(IF(ISBLANK($A869),"",IF($A869="Ūdeņraža jonu koncentrācija",VLOOKUP(Dati!$A869,Normas!$A:$D,3,FALSE),VLOOKUP(Dati!$A869,Normas!$A:$D,3,FALSE)*0.3)),"")</f>
      </c>
    </row>
    <row r="870" spans="2:9" x14ac:dyDescent="0.2">
      <c r="B870">
        <f>IF(ISBLANK(A870),"",VLOOKUP(A870,Normas!A:D,4,FALSE))</f>
      </c>
      <c r="E870" s="2">
        <f>IF(ISBLANK(D870),"",INT(YEARFRAC(D870,'Vispārīga informācija'!$B$2)))</f>
      </c>
      <c r="F870" s="2">
        <f>IFERROR(IF(ISBLANK($A870),"",IF($A870="Ūdeņraža jonu koncentrācija",VLOOKUP(Dati!$A870,Normas!$A:$D,2,FALSE),VLOOKUP(Dati!$A870,Normas!$A:$D,2,FALSE)*0.6)),"")</f>
      </c>
      <c r="G870" s="2">
        <f>IFERROR(IF(ISBLANK($A870),"",IF($A870="Ūdeņraža jonu koncentrācija",VLOOKUP(Dati!$A870,Normas!$A:$D,3,FALSE),VLOOKUP(Dati!$A870,Normas!$A:$D,3,FALSE)*0.6)),"")</f>
      </c>
      <c r="H870" s="2">
        <f>IFERROR(IF(ISBLANK($A870),"",IF($A870="Ūdeņraža jonu koncentrācija",VLOOKUP(Dati!$A870,Normas!$A:$D,2,FALSE),VLOOKUP(Dati!$A870,Normas!$A:$D,2,FALSE)*0.3)),"")</f>
      </c>
      <c r="I870" s="2">
        <f>IFERROR(IF(ISBLANK($A870),"",IF($A870="Ūdeņraža jonu koncentrācija",VLOOKUP(Dati!$A870,Normas!$A:$D,3,FALSE),VLOOKUP(Dati!$A870,Normas!$A:$D,3,FALSE)*0.3)),"")</f>
      </c>
    </row>
    <row r="871" spans="2:9" x14ac:dyDescent="0.2">
      <c r="B871">
        <f>IF(ISBLANK(A871),"",VLOOKUP(A871,Normas!A:D,4,FALSE))</f>
      </c>
      <c r="E871" s="2">
        <f>IF(ISBLANK(D871),"",INT(YEARFRAC(D871,'Vispārīga informācija'!$B$2)))</f>
      </c>
      <c r="F871" s="2">
        <f>IFERROR(IF(ISBLANK($A871),"",IF($A871="Ūdeņraža jonu koncentrācija",VLOOKUP(Dati!$A871,Normas!$A:$D,2,FALSE),VLOOKUP(Dati!$A871,Normas!$A:$D,2,FALSE)*0.6)),"")</f>
      </c>
      <c r="G871" s="2">
        <f>IFERROR(IF(ISBLANK($A871),"",IF($A871="Ūdeņraža jonu koncentrācija",VLOOKUP(Dati!$A871,Normas!$A:$D,3,FALSE),VLOOKUP(Dati!$A871,Normas!$A:$D,3,FALSE)*0.6)),"")</f>
      </c>
      <c r="H871" s="2">
        <f>IFERROR(IF(ISBLANK($A871),"",IF($A871="Ūdeņraža jonu koncentrācija",VLOOKUP(Dati!$A871,Normas!$A:$D,2,FALSE),VLOOKUP(Dati!$A871,Normas!$A:$D,2,FALSE)*0.3)),"")</f>
      </c>
      <c r="I871" s="2">
        <f>IFERROR(IF(ISBLANK($A871),"",IF($A871="Ūdeņraža jonu koncentrācija",VLOOKUP(Dati!$A871,Normas!$A:$D,3,FALSE),VLOOKUP(Dati!$A871,Normas!$A:$D,3,FALSE)*0.3)),"")</f>
      </c>
    </row>
    <row r="872" spans="2:9" x14ac:dyDescent="0.2">
      <c r="B872">
        <f>IF(ISBLANK(A872),"",VLOOKUP(A872,Normas!A:D,4,FALSE))</f>
      </c>
      <c r="E872" s="2">
        <f>IF(ISBLANK(D872),"",INT(YEARFRAC(D872,'Vispārīga informācija'!$B$2)))</f>
      </c>
      <c r="F872" s="2">
        <f>IFERROR(IF(ISBLANK($A872),"",IF($A872="Ūdeņraža jonu koncentrācija",VLOOKUP(Dati!$A872,Normas!$A:$D,2,FALSE),VLOOKUP(Dati!$A872,Normas!$A:$D,2,FALSE)*0.6)),"")</f>
      </c>
      <c r="G872" s="2">
        <f>IFERROR(IF(ISBLANK($A872),"",IF($A872="Ūdeņraža jonu koncentrācija",VLOOKUP(Dati!$A872,Normas!$A:$D,3,FALSE),VLOOKUP(Dati!$A872,Normas!$A:$D,3,FALSE)*0.6)),"")</f>
      </c>
      <c r="H872" s="2">
        <f>IFERROR(IF(ISBLANK($A872),"",IF($A872="Ūdeņraža jonu koncentrācija",VLOOKUP(Dati!$A872,Normas!$A:$D,2,FALSE),VLOOKUP(Dati!$A872,Normas!$A:$D,2,FALSE)*0.3)),"")</f>
      </c>
      <c r="I872" s="2">
        <f>IFERROR(IF(ISBLANK($A872),"",IF($A872="Ūdeņraža jonu koncentrācija",VLOOKUP(Dati!$A872,Normas!$A:$D,3,FALSE),VLOOKUP(Dati!$A872,Normas!$A:$D,3,FALSE)*0.3)),"")</f>
      </c>
    </row>
    <row r="873" spans="2:9" x14ac:dyDescent="0.2">
      <c r="B873">
        <f>IF(ISBLANK(A873),"",VLOOKUP(A873,Normas!A:D,4,FALSE))</f>
      </c>
      <c r="E873" s="2">
        <f>IF(ISBLANK(D873),"",INT(YEARFRAC(D873,'Vispārīga informācija'!$B$2)))</f>
      </c>
      <c r="F873" s="2">
        <f>IFERROR(IF(ISBLANK($A873),"",IF($A873="Ūdeņraža jonu koncentrācija",VLOOKUP(Dati!$A873,Normas!$A:$D,2,FALSE),VLOOKUP(Dati!$A873,Normas!$A:$D,2,FALSE)*0.6)),"")</f>
      </c>
      <c r="G873" s="2">
        <f>IFERROR(IF(ISBLANK($A873),"",IF($A873="Ūdeņraža jonu koncentrācija",VLOOKUP(Dati!$A873,Normas!$A:$D,3,FALSE),VLOOKUP(Dati!$A873,Normas!$A:$D,3,FALSE)*0.6)),"")</f>
      </c>
      <c r="H873" s="2">
        <f>IFERROR(IF(ISBLANK($A873),"",IF($A873="Ūdeņraža jonu koncentrācija",VLOOKUP(Dati!$A873,Normas!$A:$D,2,FALSE),VLOOKUP(Dati!$A873,Normas!$A:$D,2,FALSE)*0.3)),"")</f>
      </c>
      <c r="I873" s="2">
        <f>IFERROR(IF(ISBLANK($A873),"",IF($A873="Ūdeņraža jonu koncentrācija",VLOOKUP(Dati!$A873,Normas!$A:$D,3,FALSE),VLOOKUP(Dati!$A873,Normas!$A:$D,3,FALSE)*0.3)),"")</f>
      </c>
    </row>
    <row r="874" spans="2:9" x14ac:dyDescent="0.2">
      <c r="B874">
        <f>IF(ISBLANK(A874),"",VLOOKUP(A874,Normas!A:D,4,FALSE))</f>
      </c>
      <c r="E874" s="2">
        <f>IF(ISBLANK(D874),"",INT(YEARFRAC(D874,'Vispārīga informācija'!$B$2)))</f>
      </c>
      <c r="F874" s="2">
        <f>IFERROR(IF(ISBLANK($A874),"",IF($A874="Ūdeņraža jonu koncentrācija",VLOOKUP(Dati!$A874,Normas!$A:$D,2,FALSE),VLOOKUP(Dati!$A874,Normas!$A:$D,2,FALSE)*0.6)),"")</f>
      </c>
      <c r="G874" s="2">
        <f>IFERROR(IF(ISBLANK($A874),"",IF($A874="Ūdeņraža jonu koncentrācija",VLOOKUP(Dati!$A874,Normas!$A:$D,3,FALSE),VLOOKUP(Dati!$A874,Normas!$A:$D,3,FALSE)*0.6)),"")</f>
      </c>
      <c r="H874" s="2">
        <f>IFERROR(IF(ISBLANK($A874),"",IF($A874="Ūdeņraža jonu koncentrācija",VLOOKUP(Dati!$A874,Normas!$A:$D,2,FALSE),VLOOKUP(Dati!$A874,Normas!$A:$D,2,FALSE)*0.3)),"")</f>
      </c>
      <c r="I874" s="2">
        <f>IFERROR(IF(ISBLANK($A874),"",IF($A874="Ūdeņraža jonu koncentrācija",VLOOKUP(Dati!$A874,Normas!$A:$D,3,FALSE),VLOOKUP(Dati!$A874,Normas!$A:$D,3,FALSE)*0.3)),"")</f>
      </c>
    </row>
    <row r="875" spans="2:9" x14ac:dyDescent="0.2">
      <c r="B875">
        <f>IF(ISBLANK(A875),"",VLOOKUP(A875,Normas!A:D,4,FALSE))</f>
      </c>
      <c r="E875" s="2">
        <f>IF(ISBLANK(D875),"",INT(YEARFRAC(D875,'Vispārīga informācija'!$B$2)))</f>
      </c>
      <c r="F875" s="2">
        <f>IFERROR(IF(ISBLANK($A875),"",IF($A875="Ūdeņraža jonu koncentrācija",VLOOKUP(Dati!$A875,Normas!$A:$D,2,FALSE),VLOOKUP(Dati!$A875,Normas!$A:$D,2,FALSE)*0.6)),"")</f>
      </c>
      <c r="G875" s="2">
        <f>IFERROR(IF(ISBLANK($A875),"",IF($A875="Ūdeņraža jonu koncentrācija",VLOOKUP(Dati!$A875,Normas!$A:$D,3,FALSE),VLOOKUP(Dati!$A875,Normas!$A:$D,3,FALSE)*0.6)),"")</f>
      </c>
      <c r="H875" s="2">
        <f>IFERROR(IF(ISBLANK($A875),"",IF($A875="Ūdeņraža jonu koncentrācija",VLOOKUP(Dati!$A875,Normas!$A:$D,2,FALSE),VLOOKUP(Dati!$A875,Normas!$A:$D,2,FALSE)*0.3)),"")</f>
      </c>
      <c r="I875" s="2">
        <f>IFERROR(IF(ISBLANK($A875),"",IF($A875="Ūdeņraža jonu koncentrācija",VLOOKUP(Dati!$A875,Normas!$A:$D,3,FALSE),VLOOKUP(Dati!$A875,Normas!$A:$D,3,FALSE)*0.3)),"")</f>
      </c>
    </row>
    <row r="876" spans="2:9" x14ac:dyDescent="0.2">
      <c r="B876">
        <f>IF(ISBLANK(A876),"",VLOOKUP(A876,Normas!A:D,4,FALSE))</f>
      </c>
      <c r="E876" s="2">
        <f>IF(ISBLANK(D876),"",INT(YEARFRAC(D876,'Vispārīga informācija'!$B$2)))</f>
      </c>
      <c r="F876" s="2">
        <f>IFERROR(IF(ISBLANK($A876),"",IF($A876="Ūdeņraža jonu koncentrācija",VLOOKUP(Dati!$A876,Normas!$A:$D,2,FALSE),VLOOKUP(Dati!$A876,Normas!$A:$D,2,FALSE)*0.6)),"")</f>
      </c>
      <c r="G876" s="2">
        <f>IFERROR(IF(ISBLANK($A876),"",IF($A876="Ūdeņraža jonu koncentrācija",VLOOKUP(Dati!$A876,Normas!$A:$D,3,FALSE),VLOOKUP(Dati!$A876,Normas!$A:$D,3,FALSE)*0.6)),"")</f>
      </c>
      <c r="H876" s="2">
        <f>IFERROR(IF(ISBLANK($A876),"",IF($A876="Ūdeņraža jonu koncentrācija",VLOOKUP(Dati!$A876,Normas!$A:$D,2,FALSE),VLOOKUP(Dati!$A876,Normas!$A:$D,2,FALSE)*0.3)),"")</f>
      </c>
      <c r="I876" s="2">
        <f>IFERROR(IF(ISBLANK($A876),"",IF($A876="Ūdeņraža jonu koncentrācija",VLOOKUP(Dati!$A876,Normas!$A:$D,3,FALSE),VLOOKUP(Dati!$A876,Normas!$A:$D,3,FALSE)*0.3)),"")</f>
      </c>
    </row>
    <row r="877" spans="2:9" x14ac:dyDescent="0.2">
      <c r="B877">
        <f>IF(ISBLANK(A877),"",VLOOKUP(A877,Normas!A:D,4,FALSE))</f>
      </c>
      <c r="E877" s="2">
        <f>IF(ISBLANK(D877),"",INT(YEARFRAC(D877,'Vispārīga informācija'!$B$2)))</f>
      </c>
      <c r="F877" s="2">
        <f>IFERROR(IF(ISBLANK($A877),"",IF($A877="Ūdeņraža jonu koncentrācija",VLOOKUP(Dati!$A877,Normas!$A:$D,2,FALSE),VLOOKUP(Dati!$A877,Normas!$A:$D,2,FALSE)*0.6)),"")</f>
      </c>
      <c r="G877" s="2">
        <f>IFERROR(IF(ISBLANK($A877),"",IF($A877="Ūdeņraža jonu koncentrācija",VLOOKUP(Dati!$A877,Normas!$A:$D,3,FALSE),VLOOKUP(Dati!$A877,Normas!$A:$D,3,FALSE)*0.6)),"")</f>
      </c>
      <c r="H877" s="2">
        <f>IFERROR(IF(ISBLANK($A877),"",IF($A877="Ūdeņraža jonu koncentrācija",VLOOKUP(Dati!$A877,Normas!$A:$D,2,FALSE),VLOOKUP(Dati!$A877,Normas!$A:$D,2,FALSE)*0.3)),"")</f>
      </c>
      <c r="I877" s="2">
        <f>IFERROR(IF(ISBLANK($A877),"",IF($A877="Ūdeņraža jonu koncentrācija",VLOOKUP(Dati!$A877,Normas!$A:$D,3,FALSE),VLOOKUP(Dati!$A877,Normas!$A:$D,3,FALSE)*0.3)),"")</f>
      </c>
    </row>
    <row r="878" spans="2:9" x14ac:dyDescent="0.2">
      <c r="B878">
        <f>IF(ISBLANK(A878),"",VLOOKUP(A878,Normas!A:D,4,FALSE))</f>
      </c>
      <c r="E878" s="2">
        <f>IF(ISBLANK(D878),"",INT(YEARFRAC(D878,'Vispārīga informācija'!$B$2)))</f>
      </c>
      <c r="F878" s="2">
        <f>IFERROR(IF(ISBLANK($A878),"",IF($A878="Ūdeņraža jonu koncentrācija",VLOOKUP(Dati!$A878,Normas!$A:$D,2,FALSE),VLOOKUP(Dati!$A878,Normas!$A:$D,2,FALSE)*0.6)),"")</f>
      </c>
      <c r="G878" s="2">
        <f>IFERROR(IF(ISBLANK($A878),"",IF($A878="Ūdeņraža jonu koncentrācija",VLOOKUP(Dati!$A878,Normas!$A:$D,3,FALSE),VLOOKUP(Dati!$A878,Normas!$A:$D,3,FALSE)*0.6)),"")</f>
      </c>
      <c r="H878" s="2">
        <f>IFERROR(IF(ISBLANK($A878),"",IF($A878="Ūdeņraža jonu koncentrācija",VLOOKUP(Dati!$A878,Normas!$A:$D,2,FALSE),VLOOKUP(Dati!$A878,Normas!$A:$D,2,FALSE)*0.3)),"")</f>
      </c>
      <c r="I878" s="2">
        <f>IFERROR(IF(ISBLANK($A878),"",IF($A878="Ūdeņraža jonu koncentrācija",VLOOKUP(Dati!$A878,Normas!$A:$D,3,FALSE),VLOOKUP(Dati!$A878,Normas!$A:$D,3,FALSE)*0.3)),"")</f>
      </c>
    </row>
    <row r="879" spans="2:9" x14ac:dyDescent="0.2">
      <c r="B879">
        <f>IF(ISBLANK(A879),"",VLOOKUP(A879,Normas!A:D,4,FALSE))</f>
      </c>
      <c r="E879" s="2">
        <f>IF(ISBLANK(D879),"",INT(YEARFRAC(D879,'Vispārīga informācija'!$B$2)))</f>
      </c>
      <c r="F879" s="2">
        <f>IFERROR(IF(ISBLANK($A879),"",IF($A879="Ūdeņraža jonu koncentrācija",VLOOKUP(Dati!$A879,Normas!$A:$D,2,FALSE),VLOOKUP(Dati!$A879,Normas!$A:$D,2,FALSE)*0.6)),"")</f>
      </c>
      <c r="G879" s="2">
        <f>IFERROR(IF(ISBLANK($A879),"",IF($A879="Ūdeņraža jonu koncentrācija",VLOOKUP(Dati!$A879,Normas!$A:$D,3,FALSE),VLOOKUP(Dati!$A879,Normas!$A:$D,3,FALSE)*0.6)),"")</f>
      </c>
      <c r="H879" s="2">
        <f>IFERROR(IF(ISBLANK($A879),"",IF($A879="Ūdeņraža jonu koncentrācija",VLOOKUP(Dati!$A879,Normas!$A:$D,2,FALSE),VLOOKUP(Dati!$A879,Normas!$A:$D,2,FALSE)*0.3)),"")</f>
      </c>
      <c r="I879" s="2">
        <f>IFERROR(IF(ISBLANK($A879),"",IF($A879="Ūdeņraža jonu koncentrācija",VLOOKUP(Dati!$A879,Normas!$A:$D,3,FALSE),VLOOKUP(Dati!$A879,Normas!$A:$D,3,FALSE)*0.3)),"")</f>
      </c>
    </row>
    <row r="880" spans="2:9" x14ac:dyDescent="0.2">
      <c r="B880">
        <f>IF(ISBLANK(A880),"",VLOOKUP(A880,Normas!A:D,4,FALSE))</f>
      </c>
      <c r="E880" s="2">
        <f>IF(ISBLANK(D880),"",INT(YEARFRAC(D880,'Vispārīga informācija'!$B$2)))</f>
      </c>
      <c r="F880" s="2">
        <f>IFERROR(IF(ISBLANK($A880),"",IF($A880="Ūdeņraža jonu koncentrācija",VLOOKUP(Dati!$A880,Normas!$A:$D,2,FALSE),VLOOKUP(Dati!$A880,Normas!$A:$D,2,FALSE)*0.6)),"")</f>
      </c>
      <c r="G880" s="2">
        <f>IFERROR(IF(ISBLANK($A880),"",IF($A880="Ūdeņraža jonu koncentrācija",VLOOKUP(Dati!$A880,Normas!$A:$D,3,FALSE),VLOOKUP(Dati!$A880,Normas!$A:$D,3,FALSE)*0.6)),"")</f>
      </c>
      <c r="H880" s="2">
        <f>IFERROR(IF(ISBLANK($A880),"",IF($A880="Ūdeņraža jonu koncentrācija",VLOOKUP(Dati!$A880,Normas!$A:$D,2,FALSE),VLOOKUP(Dati!$A880,Normas!$A:$D,2,FALSE)*0.3)),"")</f>
      </c>
      <c r="I880" s="2">
        <f>IFERROR(IF(ISBLANK($A880),"",IF($A880="Ūdeņraža jonu koncentrācija",VLOOKUP(Dati!$A880,Normas!$A:$D,3,FALSE),VLOOKUP(Dati!$A880,Normas!$A:$D,3,FALSE)*0.3)),"")</f>
      </c>
    </row>
    <row r="881" spans="2:9" x14ac:dyDescent="0.2">
      <c r="B881">
        <f>IF(ISBLANK(A881),"",VLOOKUP(A881,Normas!A:D,4,FALSE))</f>
      </c>
      <c r="E881" s="2">
        <f>IF(ISBLANK(D881),"",INT(YEARFRAC(D881,'Vispārīga informācija'!$B$2)))</f>
      </c>
      <c r="F881" s="2">
        <f>IFERROR(IF(ISBLANK($A881),"",IF($A881="Ūdeņraža jonu koncentrācija",VLOOKUP(Dati!$A881,Normas!$A:$D,2,FALSE),VLOOKUP(Dati!$A881,Normas!$A:$D,2,FALSE)*0.6)),"")</f>
      </c>
      <c r="G881" s="2">
        <f>IFERROR(IF(ISBLANK($A881),"",IF($A881="Ūdeņraža jonu koncentrācija",VLOOKUP(Dati!$A881,Normas!$A:$D,3,FALSE),VLOOKUP(Dati!$A881,Normas!$A:$D,3,FALSE)*0.6)),"")</f>
      </c>
      <c r="H881" s="2">
        <f>IFERROR(IF(ISBLANK($A881),"",IF($A881="Ūdeņraža jonu koncentrācija",VLOOKUP(Dati!$A881,Normas!$A:$D,2,FALSE),VLOOKUP(Dati!$A881,Normas!$A:$D,2,FALSE)*0.3)),"")</f>
      </c>
      <c r="I881" s="2">
        <f>IFERROR(IF(ISBLANK($A881),"",IF($A881="Ūdeņraža jonu koncentrācija",VLOOKUP(Dati!$A881,Normas!$A:$D,3,FALSE),VLOOKUP(Dati!$A881,Normas!$A:$D,3,FALSE)*0.3)),"")</f>
      </c>
    </row>
    <row r="882" spans="2:9" x14ac:dyDescent="0.2">
      <c r="B882">
        <f>IF(ISBLANK(A882),"",VLOOKUP(A882,Normas!A:D,4,FALSE))</f>
      </c>
      <c r="E882" s="2">
        <f>IF(ISBLANK(D882),"",INT(YEARFRAC(D882,'Vispārīga informācija'!$B$2)))</f>
      </c>
      <c r="F882" s="2">
        <f>IFERROR(IF(ISBLANK($A882),"",IF($A882="Ūdeņraža jonu koncentrācija",VLOOKUP(Dati!$A882,Normas!$A:$D,2,FALSE),VLOOKUP(Dati!$A882,Normas!$A:$D,2,FALSE)*0.6)),"")</f>
      </c>
      <c r="G882" s="2">
        <f>IFERROR(IF(ISBLANK($A882),"",IF($A882="Ūdeņraža jonu koncentrācija",VLOOKUP(Dati!$A882,Normas!$A:$D,3,FALSE),VLOOKUP(Dati!$A882,Normas!$A:$D,3,FALSE)*0.6)),"")</f>
      </c>
      <c r="H882" s="2">
        <f>IFERROR(IF(ISBLANK($A882),"",IF($A882="Ūdeņraža jonu koncentrācija",VLOOKUP(Dati!$A882,Normas!$A:$D,2,FALSE),VLOOKUP(Dati!$A882,Normas!$A:$D,2,FALSE)*0.3)),"")</f>
      </c>
      <c r="I882" s="2">
        <f>IFERROR(IF(ISBLANK($A882),"",IF($A882="Ūdeņraža jonu koncentrācija",VLOOKUP(Dati!$A882,Normas!$A:$D,3,FALSE),VLOOKUP(Dati!$A882,Normas!$A:$D,3,FALSE)*0.3)),"")</f>
      </c>
    </row>
    <row r="883" spans="2:9" x14ac:dyDescent="0.2">
      <c r="B883">
        <f>IF(ISBLANK(A883),"",VLOOKUP(A883,Normas!A:D,4,FALSE))</f>
      </c>
      <c r="E883" s="2">
        <f>IF(ISBLANK(D883),"",INT(YEARFRAC(D883,'Vispārīga informācija'!$B$2)))</f>
      </c>
      <c r="F883" s="2">
        <f>IFERROR(IF(ISBLANK($A883),"",IF($A883="Ūdeņraža jonu koncentrācija",VLOOKUP(Dati!$A883,Normas!$A:$D,2,FALSE),VLOOKUP(Dati!$A883,Normas!$A:$D,2,FALSE)*0.6)),"")</f>
      </c>
      <c r="G883" s="2">
        <f>IFERROR(IF(ISBLANK($A883),"",IF($A883="Ūdeņraža jonu koncentrācija",VLOOKUP(Dati!$A883,Normas!$A:$D,3,FALSE),VLOOKUP(Dati!$A883,Normas!$A:$D,3,FALSE)*0.6)),"")</f>
      </c>
      <c r="H883" s="2">
        <f>IFERROR(IF(ISBLANK($A883),"",IF($A883="Ūdeņraža jonu koncentrācija",VLOOKUP(Dati!$A883,Normas!$A:$D,2,FALSE),VLOOKUP(Dati!$A883,Normas!$A:$D,2,FALSE)*0.3)),"")</f>
      </c>
      <c r="I883" s="2">
        <f>IFERROR(IF(ISBLANK($A883),"",IF($A883="Ūdeņraža jonu koncentrācija",VLOOKUP(Dati!$A883,Normas!$A:$D,3,FALSE),VLOOKUP(Dati!$A883,Normas!$A:$D,3,FALSE)*0.3)),"")</f>
      </c>
    </row>
    <row r="884" spans="2:9" x14ac:dyDescent="0.2">
      <c r="B884">
        <f>IF(ISBLANK(A884),"",VLOOKUP(A884,Normas!A:D,4,FALSE))</f>
      </c>
      <c r="E884" s="2">
        <f>IF(ISBLANK(D884),"",INT(YEARFRAC(D884,'Vispārīga informācija'!$B$2)))</f>
      </c>
      <c r="F884" s="2">
        <f>IFERROR(IF(ISBLANK($A884),"",IF($A884="Ūdeņraža jonu koncentrācija",VLOOKUP(Dati!$A884,Normas!$A:$D,2,FALSE),VLOOKUP(Dati!$A884,Normas!$A:$D,2,FALSE)*0.6)),"")</f>
      </c>
      <c r="G884" s="2">
        <f>IFERROR(IF(ISBLANK($A884),"",IF($A884="Ūdeņraža jonu koncentrācija",VLOOKUP(Dati!$A884,Normas!$A:$D,3,FALSE),VLOOKUP(Dati!$A884,Normas!$A:$D,3,FALSE)*0.6)),"")</f>
      </c>
      <c r="H884" s="2">
        <f>IFERROR(IF(ISBLANK($A884),"",IF($A884="Ūdeņraža jonu koncentrācija",VLOOKUP(Dati!$A884,Normas!$A:$D,2,FALSE),VLOOKUP(Dati!$A884,Normas!$A:$D,2,FALSE)*0.3)),"")</f>
      </c>
      <c r="I884" s="2">
        <f>IFERROR(IF(ISBLANK($A884),"",IF($A884="Ūdeņraža jonu koncentrācija",VLOOKUP(Dati!$A884,Normas!$A:$D,3,FALSE),VLOOKUP(Dati!$A884,Normas!$A:$D,3,FALSE)*0.3)),"")</f>
      </c>
    </row>
    <row r="885" spans="2:9" x14ac:dyDescent="0.2">
      <c r="B885">
        <f>IF(ISBLANK(A885),"",VLOOKUP(A885,Normas!A:D,4,FALSE))</f>
      </c>
      <c r="E885" s="2">
        <f>IF(ISBLANK(D885),"",INT(YEARFRAC(D885,'Vispārīga informācija'!$B$2)))</f>
      </c>
      <c r="F885" s="2">
        <f>IFERROR(IF(ISBLANK($A885),"",IF($A885="Ūdeņraža jonu koncentrācija",VLOOKUP(Dati!$A885,Normas!$A:$D,2,FALSE),VLOOKUP(Dati!$A885,Normas!$A:$D,2,FALSE)*0.6)),"")</f>
      </c>
      <c r="G885" s="2">
        <f>IFERROR(IF(ISBLANK($A885),"",IF($A885="Ūdeņraža jonu koncentrācija",VLOOKUP(Dati!$A885,Normas!$A:$D,3,FALSE),VLOOKUP(Dati!$A885,Normas!$A:$D,3,FALSE)*0.6)),"")</f>
      </c>
      <c r="H885" s="2">
        <f>IFERROR(IF(ISBLANK($A885),"",IF($A885="Ūdeņraža jonu koncentrācija",VLOOKUP(Dati!$A885,Normas!$A:$D,2,FALSE),VLOOKUP(Dati!$A885,Normas!$A:$D,2,FALSE)*0.3)),"")</f>
      </c>
      <c r="I885" s="2">
        <f>IFERROR(IF(ISBLANK($A885),"",IF($A885="Ūdeņraža jonu koncentrācija",VLOOKUP(Dati!$A885,Normas!$A:$D,3,FALSE),VLOOKUP(Dati!$A885,Normas!$A:$D,3,FALSE)*0.3)),"")</f>
      </c>
    </row>
    <row r="886" spans="2:9" x14ac:dyDescent="0.2">
      <c r="B886">
        <f>IF(ISBLANK(A886),"",VLOOKUP(A886,Normas!A:D,4,FALSE))</f>
      </c>
      <c r="E886" s="2">
        <f>IF(ISBLANK(D886),"",INT(YEARFRAC(D886,'Vispārīga informācija'!$B$2)))</f>
      </c>
      <c r="F886" s="2">
        <f>IFERROR(IF(ISBLANK($A886),"",IF($A886="Ūdeņraža jonu koncentrācija",VLOOKUP(Dati!$A886,Normas!$A:$D,2,FALSE),VLOOKUP(Dati!$A886,Normas!$A:$D,2,FALSE)*0.6)),"")</f>
      </c>
      <c r="G886" s="2">
        <f>IFERROR(IF(ISBLANK($A886),"",IF($A886="Ūdeņraža jonu koncentrācija",VLOOKUP(Dati!$A886,Normas!$A:$D,3,FALSE),VLOOKUP(Dati!$A886,Normas!$A:$D,3,FALSE)*0.6)),"")</f>
      </c>
      <c r="H886" s="2">
        <f>IFERROR(IF(ISBLANK($A886),"",IF($A886="Ūdeņraža jonu koncentrācija",VLOOKUP(Dati!$A886,Normas!$A:$D,2,FALSE),VLOOKUP(Dati!$A886,Normas!$A:$D,2,FALSE)*0.3)),"")</f>
      </c>
      <c r="I886" s="2">
        <f>IFERROR(IF(ISBLANK($A886),"",IF($A886="Ūdeņraža jonu koncentrācija",VLOOKUP(Dati!$A886,Normas!$A:$D,3,FALSE),VLOOKUP(Dati!$A886,Normas!$A:$D,3,FALSE)*0.3)),"")</f>
      </c>
    </row>
    <row r="887" spans="2:9" x14ac:dyDescent="0.2">
      <c r="B887">
        <f>IF(ISBLANK(A887),"",VLOOKUP(A887,Normas!A:D,4,FALSE))</f>
      </c>
      <c r="E887" s="2">
        <f>IF(ISBLANK(D887),"",INT(YEARFRAC(D887,'Vispārīga informācija'!$B$2)))</f>
      </c>
      <c r="F887" s="2">
        <f>IFERROR(IF(ISBLANK($A887),"",IF($A887="Ūdeņraža jonu koncentrācija",VLOOKUP(Dati!$A887,Normas!$A:$D,2,FALSE),VLOOKUP(Dati!$A887,Normas!$A:$D,2,FALSE)*0.6)),"")</f>
      </c>
      <c r="G887" s="2">
        <f>IFERROR(IF(ISBLANK($A887),"",IF($A887="Ūdeņraža jonu koncentrācija",VLOOKUP(Dati!$A887,Normas!$A:$D,3,FALSE),VLOOKUP(Dati!$A887,Normas!$A:$D,3,FALSE)*0.6)),"")</f>
      </c>
      <c r="H887" s="2">
        <f>IFERROR(IF(ISBLANK($A887),"",IF($A887="Ūdeņraža jonu koncentrācija",VLOOKUP(Dati!$A887,Normas!$A:$D,2,FALSE),VLOOKUP(Dati!$A887,Normas!$A:$D,2,FALSE)*0.3)),"")</f>
      </c>
      <c r="I887" s="2">
        <f>IFERROR(IF(ISBLANK($A887),"",IF($A887="Ūdeņraža jonu koncentrācija",VLOOKUP(Dati!$A887,Normas!$A:$D,3,FALSE),VLOOKUP(Dati!$A887,Normas!$A:$D,3,FALSE)*0.3)),"")</f>
      </c>
    </row>
    <row r="888" spans="2:9" x14ac:dyDescent="0.2">
      <c r="B888">
        <f>IF(ISBLANK(A888),"",VLOOKUP(A888,Normas!A:D,4,FALSE))</f>
      </c>
      <c r="E888" s="2">
        <f>IF(ISBLANK(D888),"",INT(YEARFRAC(D888,'Vispārīga informācija'!$B$2)))</f>
      </c>
      <c r="F888" s="2">
        <f>IFERROR(IF(ISBLANK($A888),"",IF($A888="Ūdeņraža jonu koncentrācija",VLOOKUP(Dati!$A888,Normas!$A:$D,2,FALSE),VLOOKUP(Dati!$A888,Normas!$A:$D,2,FALSE)*0.6)),"")</f>
      </c>
      <c r="G888" s="2">
        <f>IFERROR(IF(ISBLANK($A888),"",IF($A888="Ūdeņraža jonu koncentrācija",VLOOKUP(Dati!$A888,Normas!$A:$D,3,FALSE),VLOOKUP(Dati!$A888,Normas!$A:$D,3,FALSE)*0.6)),"")</f>
      </c>
      <c r="H888" s="2">
        <f>IFERROR(IF(ISBLANK($A888),"",IF($A888="Ūdeņraža jonu koncentrācija",VLOOKUP(Dati!$A888,Normas!$A:$D,2,FALSE),VLOOKUP(Dati!$A888,Normas!$A:$D,2,FALSE)*0.3)),"")</f>
      </c>
      <c r="I888" s="2">
        <f>IFERROR(IF(ISBLANK($A888),"",IF($A888="Ūdeņraža jonu koncentrācija",VLOOKUP(Dati!$A888,Normas!$A:$D,3,FALSE),VLOOKUP(Dati!$A888,Normas!$A:$D,3,FALSE)*0.3)),"")</f>
      </c>
    </row>
    <row r="889" spans="2:9" x14ac:dyDescent="0.2">
      <c r="B889">
        <f>IF(ISBLANK(A889),"",VLOOKUP(A889,Normas!A:D,4,FALSE))</f>
      </c>
      <c r="E889" s="2">
        <f>IF(ISBLANK(D889),"",INT(YEARFRAC(D889,'Vispārīga informācija'!$B$2)))</f>
      </c>
      <c r="F889" s="2">
        <f>IFERROR(IF(ISBLANK($A889),"",IF($A889="Ūdeņraža jonu koncentrācija",VLOOKUP(Dati!$A889,Normas!$A:$D,2,FALSE),VLOOKUP(Dati!$A889,Normas!$A:$D,2,FALSE)*0.6)),"")</f>
      </c>
      <c r="G889" s="2">
        <f>IFERROR(IF(ISBLANK($A889),"",IF($A889="Ūdeņraža jonu koncentrācija",VLOOKUP(Dati!$A889,Normas!$A:$D,3,FALSE),VLOOKUP(Dati!$A889,Normas!$A:$D,3,FALSE)*0.6)),"")</f>
      </c>
      <c r="H889" s="2">
        <f>IFERROR(IF(ISBLANK($A889),"",IF($A889="Ūdeņraža jonu koncentrācija",VLOOKUP(Dati!$A889,Normas!$A:$D,2,FALSE),VLOOKUP(Dati!$A889,Normas!$A:$D,2,FALSE)*0.3)),"")</f>
      </c>
      <c r="I889" s="2">
        <f>IFERROR(IF(ISBLANK($A889),"",IF($A889="Ūdeņraža jonu koncentrācija",VLOOKUP(Dati!$A889,Normas!$A:$D,3,FALSE),VLOOKUP(Dati!$A889,Normas!$A:$D,3,FALSE)*0.3)),"")</f>
      </c>
    </row>
    <row r="890" spans="2:9" x14ac:dyDescent="0.2">
      <c r="B890">
        <f>IF(ISBLANK(A890),"",VLOOKUP(A890,Normas!A:D,4,FALSE))</f>
      </c>
      <c r="E890" s="2">
        <f>IF(ISBLANK(D890),"",INT(YEARFRAC(D890,'Vispārīga informācija'!$B$2)))</f>
      </c>
      <c r="F890" s="2">
        <f>IFERROR(IF(ISBLANK($A890),"",IF($A890="Ūdeņraža jonu koncentrācija",VLOOKUP(Dati!$A890,Normas!$A:$D,2,FALSE),VLOOKUP(Dati!$A890,Normas!$A:$D,2,FALSE)*0.6)),"")</f>
      </c>
      <c r="G890" s="2">
        <f>IFERROR(IF(ISBLANK($A890),"",IF($A890="Ūdeņraža jonu koncentrācija",VLOOKUP(Dati!$A890,Normas!$A:$D,3,FALSE),VLOOKUP(Dati!$A890,Normas!$A:$D,3,FALSE)*0.6)),"")</f>
      </c>
      <c r="H890" s="2">
        <f>IFERROR(IF(ISBLANK($A890),"",IF($A890="Ūdeņraža jonu koncentrācija",VLOOKUP(Dati!$A890,Normas!$A:$D,2,FALSE),VLOOKUP(Dati!$A890,Normas!$A:$D,2,FALSE)*0.3)),"")</f>
      </c>
      <c r="I890" s="2">
        <f>IFERROR(IF(ISBLANK($A890),"",IF($A890="Ūdeņraža jonu koncentrācija",VLOOKUP(Dati!$A890,Normas!$A:$D,3,FALSE),VLOOKUP(Dati!$A890,Normas!$A:$D,3,FALSE)*0.3)),"")</f>
      </c>
    </row>
    <row r="891" spans="2:9" x14ac:dyDescent="0.2">
      <c r="B891">
        <f>IF(ISBLANK(A891),"",VLOOKUP(A891,Normas!A:D,4,FALSE))</f>
      </c>
      <c r="E891" s="2">
        <f>IF(ISBLANK(D891),"",INT(YEARFRAC(D891,'Vispārīga informācija'!$B$2)))</f>
      </c>
      <c r="F891" s="2">
        <f>IFERROR(IF(ISBLANK($A891),"",IF($A891="Ūdeņraža jonu koncentrācija",VLOOKUP(Dati!$A891,Normas!$A:$D,2,FALSE),VLOOKUP(Dati!$A891,Normas!$A:$D,2,FALSE)*0.6)),"")</f>
      </c>
      <c r="G891" s="2">
        <f>IFERROR(IF(ISBLANK($A891),"",IF($A891="Ūdeņraža jonu koncentrācija",VLOOKUP(Dati!$A891,Normas!$A:$D,3,FALSE),VLOOKUP(Dati!$A891,Normas!$A:$D,3,FALSE)*0.6)),"")</f>
      </c>
      <c r="H891" s="2">
        <f>IFERROR(IF(ISBLANK($A891),"",IF($A891="Ūdeņraža jonu koncentrācija",VLOOKUP(Dati!$A891,Normas!$A:$D,2,FALSE),VLOOKUP(Dati!$A891,Normas!$A:$D,2,FALSE)*0.3)),"")</f>
      </c>
      <c r="I891" s="2">
        <f>IFERROR(IF(ISBLANK($A891),"",IF($A891="Ūdeņraža jonu koncentrācija",VLOOKUP(Dati!$A891,Normas!$A:$D,3,FALSE),VLOOKUP(Dati!$A891,Normas!$A:$D,3,FALSE)*0.3)),"")</f>
      </c>
    </row>
    <row r="892" spans="2:9" x14ac:dyDescent="0.2">
      <c r="B892">
        <f>IF(ISBLANK(A892),"",VLOOKUP(A892,Normas!A:D,4,FALSE))</f>
      </c>
      <c r="E892" s="2">
        <f>IF(ISBLANK(D892),"",INT(YEARFRAC(D892,'Vispārīga informācija'!$B$2)))</f>
      </c>
      <c r="F892" s="2">
        <f>IFERROR(IF(ISBLANK($A892),"",IF($A892="Ūdeņraža jonu koncentrācija",VLOOKUP(Dati!$A892,Normas!$A:$D,2,FALSE),VLOOKUP(Dati!$A892,Normas!$A:$D,2,FALSE)*0.6)),"")</f>
      </c>
      <c r="G892" s="2">
        <f>IFERROR(IF(ISBLANK($A892),"",IF($A892="Ūdeņraža jonu koncentrācija",VLOOKUP(Dati!$A892,Normas!$A:$D,3,FALSE),VLOOKUP(Dati!$A892,Normas!$A:$D,3,FALSE)*0.6)),"")</f>
      </c>
      <c r="H892" s="2">
        <f>IFERROR(IF(ISBLANK($A892),"",IF($A892="Ūdeņraža jonu koncentrācija",VLOOKUP(Dati!$A892,Normas!$A:$D,2,FALSE),VLOOKUP(Dati!$A892,Normas!$A:$D,2,FALSE)*0.3)),"")</f>
      </c>
      <c r="I892" s="2">
        <f>IFERROR(IF(ISBLANK($A892),"",IF($A892="Ūdeņraža jonu koncentrācija",VLOOKUP(Dati!$A892,Normas!$A:$D,3,FALSE),VLOOKUP(Dati!$A892,Normas!$A:$D,3,FALSE)*0.3)),"")</f>
      </c>
    </row>
    <row r="893" spans="2:9" x14ac:dyDescent="0.2">
      <c r="B893">
        <f>IF(ISBLANK(A893),"",VLOOKUP(A893,Normas!A:D,4,FALSE))</f>
      </c>
      <c r="E893" s="2">
        <f>IF(ISBLANK(D893),"",INT(YEARFRAC(D893,'Vispārīga informācija'!$B$2)))</f>
      </c>
      <c r="F893" s="2">
        <f>IFERROR(IF(ISBLANK($A893),"",IF($A893="Ūdeņraža jonu koncentrācija",VLOOKUP(Dati!$A893,Normas!$A:$D,2,FALSE),VLOOKUP(Dati!$A893,Normas!$A:$D,2,FALSE)*0.6)),"")</f>
      </c>
      <c r="G893" s="2">
        <f>IFERROR(IF(ISBLANK($A893),"",IF($A893="Ūdeņraža jonu koncentrācija",VLOOKUP(Dati!$A893,Normas!$A:$D,3,FALSE),VLOOKUP(Dati!$A893,Normas!$A:$D,3,FALSE)*0.6)),"")</f>
      </c>
      <c r="H893" s="2">
        <f>IFERROR(IF(ISBLANK($A893),"",IF($A893="Ūdeņraža jonu koncentrācija",VLOOKUP(Dati!$A893,Normas!$A:$D,2,FALSE),VLOOKUP(Dati!$A893,Normas!$A:$D,2,FALSE)*0.3)),"")</f>
      </c>
      <c r="I893" s="2">
        <f>IFERROR(IF(ISBLANK($A893),"",IF($A893="Ūdeņraža jonu koncentrācija",VLOOKUP(Dati!$A893,Normas!$A:$D,3,FALSE),VLOOKUP(Dati!$A893,Normas!$A:$D,3,FALSE)*0.3)),"")</f>
      </c>
    </row>
    <row r="894" spans="2:9" x14ac:dyDescent="0.2">
      <c r="B894">
        <f>IF(ISBLANK(A894),"",VLOOKUP(A894,Normas!A:D,4,FALSE))</f>
      </c>
      <c r="E894" s="2">
        <f>IF(ISBLANK(D894),"",INT(YEARFRAC(D894,'Vispārīga informācija'!$B$2)))</f>
      </c>
      <c r="F894" s="2">
        <f>IFERROR(IF(ISBLANK($A894),"",IF($A894="Ūdeņraža jonu koncentrācija",VLOOKUP(Dati!$A894,Normas!$A:$D,2,FALSE),VLOOKUP(Dati!$A894,Normas!$A:$D,2,FALSE)*0.6)),"")</f>
      </c>
      <c r="G894" s="2">
        <f>IFERROR(IF(ISBLANK($A894),"",IF($A894="Ūdeņraža jonu koncentrācija",VLOOKUP(Dati!$A894,Normas!$A:$D,3,FALSE),VLOOKUP(Dati!$A894,Normas!$A:$D,3,FALSE)*0.6)),"")</f>
      </c>
      <c r="H894" s="2">
        <f>IFERROR(IF(ISBLANK($A894),"",IF($A894="Ūdeņraža jonu koncentrācija",VLOOKUP(Dati!$A894,Normas!$A:$D,2,FALSE),VLOOKUP(Dati!$A894,Normas!$A:$D,2,FALSE)*0.3)),"")</f>
      </c>
      <c r="I894" s="2">
        <f>IFERROR(IF(ISBLANK($A894),"",IF($A894="Ūdeņraža jonu koncentrācija",VLOOKUP(Dati!$A894,Normas!$A:$D,3,FALSE),VLOOKUP(Dati!$A894,Normas!$A:$D,3,FALSE)*0.3)),"")</f>
      </c>
    </row>
    <row r="895" spans="2:9" x14ac:dyDescent="0.2">
      <c r="B895">
        <f>IF(ISBLANK(A895),"",VLOOKUP(A895,Normas!A:D,4,FALSE))</f>
      </c>
      <c r="E895" s="2">
        <f>IF(ISBLANK(D895),"",INT(YEARFRAC(D895,'Vispārīga informācija'!$B$2)))</f>
      </c>
      <c r="F895" s="2">
        <f>IFERROR(IF(ISBLANK($A895),"",IF($A895="Ūdeņraža jonu koncentrācija",VLOOKUP(Dati!$A895,Normas!$A:$D,2,FALSE),VLOOKUP(Dati!$A895,Normas!$A:$D,2,FALSE)*0.6)),"")</f>
      </c>
      <c r="G895" s="2">
        <f>IFERROR(IF(ISBLANK($A895),"",IF($A895="Ūdeņraža jonu koncentrācija",VLOOKUP(Dati!$A895,Normas!$A:$D,3,FALSE),VLOOKUP(Dati!$A895,Normas!$A:$D,3,FALSE)*0.6)),"")</f>
      </c>
      <c r="H895" s="2">
        <f>IFERROR(IF(ISBLANK($A895),"",IF($A895="Ūdeņraža jonu koncentrācija",VLOOKUP(Dati!$A895,Normas!$A:$D,2,FALSE),VLOOKUP(Dati!$A895,Normas!$A:$D,2,FALSE)*0.3)),"")</f>
      </c>
      <c r="I895" s="2">
        <f>IFERROR(IF(ISBLANK($A895),"",IF($A895="Ūdeņraža jonu koncentrācija",VLOOKUP(Dati!$A895,Normas!$A:$D,3,FALSE),VLOOKUP(Dati!$A895,Normas!$A:$D,3,FALSE)*0.3)),"")</f>
      </c>
    </row>
    <row r="896" spans="2:9" x14ac:dyDescent="0.2">
      <c r="B896">
        <f>IF(ISBLANK(A896),"",VLOOKUP(A896,Normas!A:D,4,FALSE))</f>
      </c>
      <c r="E896" s="2">
        <f>IF(ISBLANK(D896),"",INT(YEARFRAC(D896,'Vispārīga informācija'!$B$2)))</f>
      </c>
      <c r="F896" s="2">
        <f>IFERROR(IF(ISBLANK($A896),"",IF($A896="Ūdeņraža jonu koncentrācija",VLOOKUP(Dati!$A896,Normas!$A:$D,2,FALSE),VLOOKUP(Dati!$A896,Normas!$A:$D,2,FALSE)*0.6)),"")</f>
      </c>
      <c r="G896" s="2">
        <f>IFERROR(IF(ISBLANK($A896),"",IF($A896="Ūdeņraža jonu koncentrācija",VLOOKUP(Dati!$A896,Normas!$A:$D,3,FALSE),VLOOKUP(Dati!$A896,Normas!$A:$D,3,FALSE)*0.6)),"")</f>
      </c>
      <c r="H896" s="2">
        <f>IFERROR(IF(ISBLANK($A896),"",IF($A896="Ūdeņraža jonu koncentrācija",VLOOKUP(Dati!$A896,Normas!$A:$D,2,FALSE),VLOOKUP(Dati!$A896,Normas!$A:$D,2,FALSE)*0.3)),"")</f>
      </c>
      <c r="I896" s="2">
        <f>IFERROR(IF(ISBLANK($A896),"",IF($A896="Ūdeņraža jonu koncentrācija",VLOOKUP(Dati!$A896,Normas!$A:$D,3,FALSE),VLOOKUP(Dati!$A896,Normas!$A:$D,3,FALSE)*0.3)),"")</f>
      </c>
    </row>
    <row r="897" spans="2:9" x14ac:dyDescent="0.2">
      <c r="B897">
        <f>IF(ISBLANK(A897),"",VLOOKUP(A897,Normas!A:D,4,FALSE))</f>
      </c>
      <c r="E897" s="2">
        <f>IF(ISBLANK(D897),"",INT(YEARFRAC(D897,'Vispārīga informācija'!$B$2)))</f>
      </c>
      <c r="F897" s="2">
        <f>IFERROR(IF(ISBLANK($A897),"",IF($A897="Ūdeņraža jonu koncentrācija",VLOOKUP(Dati!$A897,Normas!$A:$D,2,FALSE),VLOOKUP(Dati!$A897,Normas!$A:$D,2,FALSE)*0.6)),"")</f>
      </c>
      <c r="G897" s="2">
        <f>IFERROR(IF(ISBLANK($A897),"",IF($A897="Ūdeņraža jonu koncentrācija",VLOOKUP(Dati!$A897,Normas!$A:$D,3,FALSE),VLOOKUP(Dati!$A897,Normas!$A:$D,3,FALSE)*0.6)),"")</f>
      </c>
      <c r="H897" s="2">
        <f>IFERROR(IF(ISBLANK($A897),"",IF($A897="Ūdeņraža jonu koncentrācija",VLOOKUP(Dati!$A897,Normas!$A:$D,2,FALSE),VLOOKUP(Dati!$A897,Normas!$A:$D,2,FALSE)*0.3)),"")</f>
      </c>
      <c r="I897" s="2">
        <f>IFERROR(IF(ISBLANK($A897),"",IF($A897="Ūdeņraža jonu koncentrācija",VLOOKUP(Dati!$A897,Normas!$A:$D,3,FALSE),VLOOKUP(Dati!$A897,Normas!$A:$D,3,FALSE)*0.3)),"")</f>
      </c>
    </row>
    <row r="898" spans="2:9" x14ac:dyDescent="0.2">
      <c r="B898">
        <f>IF(ISBLANK(A898),"",VLOOKUP(A898,Normas!A:D,4,FALSE))</f>
      </c>
      <c r="E898" s="2">
        <f>IF(ISBLANK(D898),"",INT(YEARFRAC(D898,'Vispārīga informācija'!$B$2)))</f>
      </c>
      <c r="F898" s="2">
        <f>IFERROR(IF(ISBLANK($A898),"",IF($A898="Ūdeņraža jonu koncentrācija",VLOOKUP(Dati!$A898,Normas!$A:$D,2,FALSE),VLOOKUP(Dati!$A898,Normas!$A:$D,2,FALSE)*0.6)),"")</f>
      </c>
      <c r="G898" s="2">
        <f>IFERROR(IF(ISBLANK($A898),"",IF($A898="Ūdeņraža jonu koncentrācija",VLOOKUP(Dati!$A898,Normas!$A:$D,3,FALSE),VLOOKUP(Dati!$A898,Normas!$A:$D,3,FALSE)*0.6)),"")</f>
      </c>
      <c r="H898" s="2">
        <f>IFERROR(IF(ISBLANK($A898),"",IF($A898="Ūdeņraža jonu koncentrācija",VLOOKUP(Dati!$A898,Normas!$A:$D,2,FALSE),VLOOKUP(Dati!$A898,Normas!$A:$D,2,FALSE)*0.3)),"")</f>
      </c>
      <c r="I898" s="2">
        <f>IFERROR(IF(ISBLANK($A898),"",IF($A898="Ūdeņraža jonu koncentrācija",VLOOKUP(Dati!$A898,Normas!$A:$D,3,FALSE),VLOOKUP(Dati!$A898,Normas!$A:$D,3,FALSE)*0.3)),"")</f>
      </c>
    </row>
    <row r="899" spans="2:9" x14ac:dyDescent="0.2">
      <c r="B899">
        <f>IF(ISBLANK(A899),"",VLOOKUP(A899,Normas!A:D,4,FALSE))</f>
      </c>
      <c r="E899" s="2">
        <f>IF(ISBLANK(D899),"",INT(YEARFRAC(D899,'Vispārīga informācija'!$B$2)))</f>
      </c>
      <c r="F899" s="2">
        <f>IFERROR(IF(ISBLANK($A899),"",IF($A899="Ūdeņraža jonu koncentrācija",VLOOKUP(Dati!$A899,Normas!$A:$D,2,FALSE),VLOOKUP(Dati!$A899,Normas!$A:$D,2,FALSE)*0.6)),"")</f>
      </c>
      <c r="G899" s="2">
        <f>IFERROR(IF(ISBLANK($A899),"",IF($A899="Ūdeņraža jonu koncentrācija",VLOOKUP(Dati!$A899,Normas!$A:$D,3,FALSE),VLOOKUP(Dati!$A899,Normas!$A:$D,3,FALSE)*0.6)),"")</f>
      </c>
      <c r="H899" s="2">
        <f>IFERROR(IF(ISBLANK($A899),"",IF($A899="Ūdeņraža jonu koncentrācija",VLOOKUP(Dati!$A899,Normas!$A:$D,2,FALSE),VLOOKUP(Dati!$A899,Normas!$A:$D,2,FALSE)*0.3)),"")</f>
      </c>
      <c r="I899" s="2">
        <f>IFERROR(IF(ISBLANK($A899),"",IF($A899="Ūdeņraža jonu koncentrācija",VLOOKUP(Dati!$A899,Normas!$A:$D,3,FALSE),VLOOKUP(Dati!$A899,Normas!$A:$D,3,FALSE)*0.3)),"")</f>
      </c>
    </row>
    <row r="900" spans="2:9" x14ac:dyDescent="0.2">
      <c r="B900">
        <f>IF(ISBLANK(A900),"",VLOOKUP(A900,Normas!A:D,4,FALSE))</f>
      </c>
      <c r="E900" s="2">
        <f>IF(ISBLANK(D900),"",INT(YEARFRAC(D900,'Vispārīga informācija'!$B$2)))</f>
      </c>
      <c r="F900" s="2">
        <f>IFERROR(IF(ISBLANK($A900),"",IF($A900="Ūdeņraža jonu koncentrācija",VLOOKUP(Dati!$A900,Normas!$A:$D,2,FALSE),VLOOKUP(Dati!$A900,Normas!$A:$D,2,FALSE)*0.6)),"")</f>
      </c>
      <c r="G900" s="2">
        <f>IFERROR(IF(ISBLANK($A900),"",IF($A900="Ūdeņraža jonu koncentrācija",VLOOKUP(Dati!$A900,Normas!$A:$D,3,FALSE),VLOOKUP(Dati!$A900,Normas!$A:$D,3,FALSE)*0.6)),"")</f>
      </c>
      <c r="H900" s="2">
        <f>IFERROR(IF(ISBLANK($A900),"",IF($A900="Ūdeņraža jonu koncentrācija",VLOOKUP(Dati!$A900,Normas!$A:$D,2,FALSE),VLOOKUP(Dati!$A900,Normas!$A:$D,2,FALSE)*0.3)),"")</f>
      </c>
      <c r="I900" s="2">
        <f>IFERROR(IF(ISBLANK($A900),"",IF($A900="Ūdeņraža jonu koncentrācija",VLOOKUP(Dati!$A900,Normas!$A:$D,3,FALSE),VLOOKUP(Dati!$A900,Normas!$A:$D,3,FALSE)*0.3)),"")</f>
      </c>
    </row>
    <row r="901" spans="2:9" x14ac:dyDescent="0.2">
      <c r="B901">
        <f>IF(ISBLANK(A901),"",VLOOKUP(A901,Normas!A:D,4,FALSE))</f>
      </c>
      <c r="E901" s="2">
        <f>IF(ISBLANK(D901),"",INT(YEARFRAC(D901,'Vispārīga informācija'!$B$2)))</f>
      </c>
      <c r="F901" s="2">
        <f>IFERROR(IF(ISBLANK($A901),"",IF($A901="Ūdeņraža jonu koncentrācija",VLOOKUP(Dati!$A901,Normas!$A:$D,2,FALSE),VLOOKUP(Dati!$A901,Normas!$A:$D,2,FALSE)*0.6)),"")</f>
      </c>
      <c r="G901" s="2">
        <f>IFERROR(IF(ISBLANK($A901),"",IF($A901="Ūdeņraža jonu koncentrācija",VLOOKUP(Dati!$A901,Normas!$A:$D,3,FALSE),VLOOKUP(Dati!$A901,Normas!$A:$D,3,FALSE)*0.6)),"")</f>
      </c>
      <c r="H901" s="2">
        <f>IFERROR(IF(ISBLANK($A901),"",IF($A901="Ūdeņraža jonu koncentrācija",VLOOKUP(Dati!$A901,Normas!$A:$D,2,FALSE),VLOOKUP(Dati!$A901,Normas!$A:$D,2,FALSE)*0.3)),"")</f>
      </c>
      <c r="I901" s="2">
        <f>IFERROR(IF(ISBLANK($A901),"",IF($A901="Ūdeņraža jonu koncentrācija",VLOOKUP(Dati!$A901,Normas!$A:$D,3,FALSE),VLOOKUP(Dati!$A901,Normas!$A:$D,3,FALSE)*0.3)),"")</f>
      </c>
    </row>
    <row r="902" spans="2:9" x14ac:dyDescent="0.2">
      <c r="B902">
        <f>IF(ISBLANK(A902),"",VLOOKUP(A902,Normas!A:D,4,FALSE))</f>
      </c>
      <c r="E902" s="2">
        <f>IF(ISBLANK(D902),"",INT(YEARFRAC(D902,'Vispārīga informācija'!$B$2)))</f>
      </c>
      <c r="F902" s="2">
        <f>IFERROR(IF(ISBLANK($A902),"",IF($A902="Ūdeņraža jonu koncentrācija",VLOOKUP(Dati!$A902,Normas!$A:$D,2,FALSE),VLOOKUP(Dati!$A902,Normas!$A:$D,2,FALSE)*0.6)),"")</f>
      </c>
      <c r="G902" s="2">
        <f>IFERROR(IF(ISBLANK($A902),"",IF($A902="Ūdeņraža jonu koncentrācija",VLOOKUP(Dati!$A902,Normas!$A:$D,3,FALSE),VLOOKUP(Dati!$A902,Normas!$A:$D,3,FALSE)*0.6)),"")</f>
      </c>
      <c r="H902" s="2">
        <f>IFERROR(IF(ISBLANK($A902),"",IF($A902="Ūdeņraža jonu koncentrācija",VLOOKUP(Dati!$A902,Normas!$A:$D,2,FALSE),VLOOKUP(Dati!$A902,Normas!$A:$D,2,FALSE)*0.3)),"")</f>
      </c>
      <c r="I902" s="2">
        <f>IFERROR(IF(ISBLANK($A902),"",IF($A902="Ūdeņraža jonu koncentrācija",VLOOKUP(Dati!$A902,Normas!$A:$D,3,FALSE),VLOOKUP(Dati!$A902,Normas!$A:$D,3,FALSE)*0.3)),"")</f>
      </c>
    </row>
    <row r="903" spans="2:9" x14ac:dyDescent="0.2">
      <c r="B903">
        <f>IF(ISBLANK(A903),"",VLOOKUP(A903,Normas!A:D,4,FALSE))</f>
      </c>
      <c r="E903" s="2">
        <f>IF(ISBLANK(D903),"",INT(YEARFRAC(D903,'Vispārīga informācija'!$B$2)))</f>
      </c>
      <c r="F903" s="2">
        <f>IFERROR(IF(ISBLANK($A903),"",IF($A903="Ūdeņraža jonu koncentrācija",VLOOKUP(Dati!$A903,Normas!$A:$D,2,FALSE),VLOOKUP(Dati!$A903,Normas!$A:$D,2,FALSE)*0.6)),"")</f>
      </c>
      <c r="G903" s="2">
        <f>IFERROR(IF(ISBLANK($A903),"",IF($A903="Ūdeņraža jonu koncentrācija",VLOOKUP(Dati!$A903,Normas!$A:$D,3,FALSE),VLOOKUP(Dati!$A903,Normas!$A:$D,3,FALSE)*0.6)),"")</f>
      </c>
      <c r="H903" s="2">
        <f>IFERROR(IF(ISBLANK($A903),"",IF($A903="Ūdeņraža jonu koncentrācija",VLOOKUP(Dati!$A903,Normas!$A:$D,2,FALSE),VLOOKUP(Dati!$A903,Normas!$A:$D,2,FALSE)*0.3)),"")</f>
      </c>
      <c r="I903" s="2">
        <f>IFERROR(IF(ISBLANK($A903),"",IF($A903="Ūdeņraža jonu koncentrācija",VLOOKUP(Dati!$A903,Normas!$A:$D,3,FALSE),VLOOKUP(Dati!$A903,Normas!$A:$D,3,FALSE)*0.3)),"")</f>
      </c>
    </row>
    <row r="904" spans="2:9" x14ac:dyDescent="0.2">
      <c r="B904">
        <f>IF(ISBLANK(A904),"",VLOOKUP(A904,Normas!A:D,4,FALSE))</f>
      </c>
      <c r="E904" s="2">
        <f>IF(ISBLANK(D904),"",INT(YEARFRAC(D904,'Vispārīga informācija'!$B$2)))</f>
      </c>
      <c r="F904" s="2">
        <f>IFERROR(IF(ISBLANK($A904),"",IF($A904="Ūdeņraža jonu koncentrācija",VLOOKUP(Dati!$A904,Normas!$A:$D,2,FALSE),VLOOKUP(Dati!$A904,Normas!$A:$D,2,FALSE)*0.6)),"")</f>
      </c>
      <c r="G904" s="2">
        <f>IFERROR(IF(ISBLANK($A904),"",IF($A904="Ūdeņraža jonu koncentrācija",VLOOKUP(Dati!$A904,Normas!$A:$D,3,FALSE),VLOOKUP(Dati!$A904,Normas!$A:$D,3,FALSE)*0.6)),"")</f>
      </c>
      <c r="H904" s="2">
        <f>IFERROR(IF(ISBLANK($A904),"",IF($A904="Ūdeņraža jonu koncentrācija",VLOOKUP(Dati!$A904,Normas!$A:$D,2,FALSE),VLOOKUP(Dati!$A904,Normas!$A:$D,2,FALSE)*0.3)),"")</f>
      </c>
      <c r="I904" s="2">
        <f>IFERROR(IF(ISBLANK($A904),"",IF($A904="Ūdeņraža jonu koncentrācija",VLOOKUP(Dati!$A904,Normas!$A:$D,3,FALSE),VLOOKUP(Dati!$A904,Normas!$A:$D,3,FALSE)*0.3)),"")</f>
      </c>
    </row>
    <row r="905" spans="2:9" x14ac:dyDescent="0.2">
      <c r="B905">
        <f>IF(ISBLANK(A905),"",VLOOKUP(A905,Normas!A:D,4,FALSE))</f>
      </c>
      <c r="E905" s="2">
        <f>IF(ISBLANK(D905),"",INT(YEARFRAC(D905,'Vispārīga informācija'!$B$2)))</f>
      </c>
      <c r="F905" s="2">
        <f>IFERROR(IF(ISBLANK($A905),"",IF($A905="Ūdeņraža jonu koncentrācija",VLOOKUP(Dati!$A905,Normas!$A:$D,2,FALSE),VLOOKUP(Dati!$A905,Normas!$A:$D,2,FALSE)*0.6)),"")</f>
      </c>
      <c r="G905" s="2">
        <f>IFERROR(IF(ISBLANK($A905),"",IF($A905="Ūdeņraža jonu koncentrācija",VLOOKUP(Dati!$A905,Normas!$A:$D,3,FALSE),VLOOKUP(Dati!$A905,Normas!$A:$D,3,FALSE)*0.6)),"")</f>
      </c>
      <c r="H905" s="2">
        <f>IFERROR(IF(ISBLANK($A905),"",IF($A905="Ūdeņraža jonu koncentrācija",VLOOKUP(Dati!$A905,Normas!$A:$D,2,FALSE),VLOOKUP(Dati!$A905,Normas!$A:$D,2,FALSE)*0.3)),"")</f>
      </c>
      <c r="I905" s="2">
        <f>IFERROR(IF(ISBLANK($A905),"",IF($A905="Ūdeņraža jonu koncentrācija",VLOOKUP(Dati!$A905,Normas!$A:$D,3,FALSE),VLOOKUP(Dati!$A905,Normas!$A:$D,3,FALSE)*0.3)),"")</f>
      </c>
    </row>
    <row r="906" spans="2:9" x14ac:dyDescent="0.2">
      <c r="B906">
        <f>IF(ISBLANK(A906),"",VLOOKUP(A906,Normas!A:D,4,FALSE))</f>
      </c>
      <c r="E906" s="2">
        <f>IF(ISBLANK(D906),"",INT(YEARFRAC(D906,'Vispārīga informācija'!$B$2)))</f>
      </c>
      <c r="F906" s="2">
        <f>IFERROR(IF(ISBLANK($A906),"",IF($A906="Ūdeņraža jonu koncentrācija",VLOOKUP(Dati!$A906,Normas!$A:$D,2,FALSE),VLOOKUP(Dati!$A906,Normas!$A:$D,2,FALSE)*0.6)),"")</f>
      </c>
      <c r="G906" s="2">
        <f>IFERROR(IF(ISBLANK($A906),"",IF($A906="Ūdeņraža jonu koncentrācija",VLOOKUP(Dati!$A906,Normas!$A:$D,3,FALSE),VLOOKUP(Dati!$A906,Normas!$A:$D,3,FALSE)*0.6)),"")</f>
      </c>
      <c r="H906" s="2">
        <f>IFERROR(IF(ISBLANK($A906),"",IF($A906="Ūdeņraža jonu koncentrācija",VLOOKUP(Dati!$A906,Normas!$A:$D,2,FALSE),VLOOKUP(Dati!$A906,Normas!$A:$D,2,FALSE)*0.3)),"")</f>
      </c>
      <c r="I906" s="2">
        <f>IFERROR(IF(ISBLANK($A906),"",IF($A906="Ūdeņraža jonu koncentrācija",VLOOKUP(Dati!$A906,Normas!$A:$D,3,FALSE),VLOOKUP(Dati!$A906,Normas!$A:$D,3,FALSE)*0.3)),"")</f>
      </c>
    </row>
    <row r="907" spans="2:9" x14ac:dyDescent="0.2">
      <c r="B907">
        <f>IF(ISBLANK(A907),"",VLOOKUP(A907,Normas!A:D,4,FALSE))</f>
      </c>
      <c r="E907" s="2">
        <f>IF(ISBLANK(D907),"",INT(YEARFRAC(D907,'Vispārīga informācija'!$B$2)))</f>
      </c>
      <c r="F907" s="2">
        <f>IFERROR(IF(ISBLANK($A907),"",IF($A907="Ūdeņraža jonu koncentrācija",VLOOKUP(Dati!$A907,Normas!$A:$D,2,FALSE),VLOOKUP(Dati!$A907,Normas!$A:$D,2,FALSE)*0.6)),"")</f>
      </c>
      <c r="G907" s="2">
        <f>IFERROR(IF(ISBLANK($A907),"",IF($A907="Ūdeņraža jonu koncentrācija",VLOOKUP(Dati!$A907,Normas!$A:$D,3,FALSE),VLOOKUP(Dati!$A907,Normas!$A:$D,3,FALSE)*0.6)),"")</f>
      </c>
      <c r="H907" s="2">
        <f>IFERROR(IF(ISBLANK($A907),"",IF($A907="Ūdeņraža jonu koncentrācija",VLOOKUP(Dati!$A907,Normas!$A:$D,2,FALSE),VLOOKUP(Dati!$A907,Normas!$A:$D,2,FALSE)*0.3)),"")</f>
      </c>
      <c r="I907" s="2">
        <f>IFERROR(IF(ISBLANK($A907),"",IF($A907="Ūdeņraža jonu koncentrācija",VLOOKUP(Dati!$A907,Normas!$A:$D,3,FALSE),VLOOKUP(Dati!$A907,Normas!$A:$D,3,FALSE)*0.3)),"")</f>
      </c>
    </row>
    <row r="908" spans="2:9" x14ac:dyDescent="0.2">
      <c r="B908">
        <f>IF(ISBLANK(A908),"",VLOOKUP(A908,Normas!A:D,4,FALSE))</f>
      </c>
      <c r="E908" s="2">
        <f>IF(ISBLANK(D908),"",INT(YEARFRAC(D908,'Vispārīga informācija'!$B$2)))</f>
      </c>
      <c r="F908" s="2">
        <f>IFERROR(IF(ISBLANK($A908),"",IF($A908="Ūdeņraža jonu koncentrācija",VLOOKUP(Dati!$A908,Normas!$A:$D,2,FALSE),VLOOKUP(Dati!$A908,Normas!$A:$D,2,FALSE)*0.6)),"")</f>
      </c>
      <c r="G908" s="2">
        <f>IFERROR(IF(ISBLANK($A908),"",IF($A908="Ūdeņraža jonu koncentrācija",VLOOKUP(Dati!$A908,Normas!$A:$D,3,FALSE),VLOOKUP(Dati!$A908,Normas!$A:$D,3,FALSE)*0.6)),"")</f>
      </c>
      <c r="H908" s="2">
        <f>IFERROR(IF(ISBLANK($A908),"",IF($A908="Ūdeņraža jonu koncentrācija",VLOOKUP(Dati!$A908,Normas!$A:$D,2,FALSE),VLOOKUP(Dati!$A908,Normas!$A:$D,2,FALSE)*0.3)),"")</f>
      </c>
      <c r="I908" s="2">
        <f>IFERROR(IF(ISBLANK($A908),"",IF($A908="Ūdeņraža jonu koncentrācija",VLOOKUP(Dati!$A908,Normas!$A:$D,3,FALSE),VLOOKUP(Dati!$A908,Normas!$A:$D,3,FALSE)*0.3)),"")</f>
      </c>
    </row>
    <row r="909" spans="2:9" x14ac:dyDescent="0.2">
      <c r="B909">
        <f>IF(ISBLANK(A909),"",VLOOKUP(A909,Normas!A:D,4,FALSE))</f>
      </c>
      <c r="E909" s="2">
        <f>IF(ISBLANK(D909),"",INT(YEARFRAC(D909,'Vispārīga informācija'!$B$2)))</f>
      </c>
      <c r="F909" s="2">
        <f>IFERROR(IF(ISBLANK($A909),"",IF($A909="Ūdeņraža jonu koncentrācija",VLOOKUP(Dati!$A909,Normas!$A:$D,2,FALSE),VLOOKUP(Dati!$A909,Normas!$A:$D,2,FALSE)*0.6)),"")</f>
      </c>
      <c r="G909" s="2">
        <f>IFERROR(IF(ISBLANK($A909),"",IF($A909="Ūdeņraža jonu koncentrācija",VLOOKUP(Dati!$A909,Normas!$A:$D,3,FALSE),VLOOKUP(Dati!$A909,Normas!$A:$D,3,FALSE)*0.6)),"")</f>
      </c>
      <c r="H909" s="2">
        <f>IFERROR(IF(ISBLANK($A909),"",IF($A909="Ūdeņraža jonu koncentrācija",VLOOKUP(Dati!$A909,Normas!$A:$D,2,FALSE),VLOOKUP(Dati!$A909,Normas!$A:$D,2,FALSE)*0.3)),"")</f>
      </c>
      <c r="I909" s="2">
        <f>IFERROR(IF(ISBLANK($A909),"",IF($A909="Ūdeņraža jonu koncentrācija",VLOOKUP(Dati!$A909,Normas!$A:$D,3,FALSE),VLOOKUP(Dati!$A909,Normas!$A:$D,3,FALSE)*0.3)),"")</f>
      </c>
    </row>
    <row r="910" spans="2:9" x14ac:dyDescent="0.2">
      <c r="B910">
        <f>IF(ISBLANK(A910),"",VLOOKUP(A910,Normas!A:D,4,FALSE))</f>
      </c>
      <c r="E910" s="2">
        <f>IF(ISBLANK(D910),"",INT(YEARFRAC(D910,'Vispārīga informācija'!$B$2)))</f>
      </c>
      <c r="F910" s="2">
        <f>IFERROR(IF(ISBLANK($A910),"",IF($A910="Ūdeņraža jonu koncentrācija",VLOOKUP(Dati!$A910,Normas!$A:$D,2,FALSE),VLOOKUP(Dati!$A910,Normas!$A:$D,2,FALSE)*0.6)),"")</f>
      </c>
      <c r="G910" s="2">
        <f>IFERROR(IF(ISBLANK($A910),"",IF($A910="Ūdeņraža jonu koncentrācija",VLOOKUP(Dati!$A910,Normas!$A:$D,3,FALSE),VLOOKUP(Dati!$A910,Normas!$A:$D,3,FALSE)*0.6)),"")</f>
      </c>
      <c r="H910" s="2">
        <f>IFERROR(IF(ISBLANK($A910),"",IF($A910="Ūdeņraža jonu koncentrācija",VLOOKUP(Dati!$A910,Normas!$A:$D,2,FALSE),VLOOKUP(Dati!$A910,Normas!$A:$D,2,FALSE)*0.3)),"")</f>
      </c>
      <c r="I910" s="2">
        <f>IFERROR(IF(ISBLANK($A910),"",IF($A910="Ūdeņraža jonu koncentrācija",VLOOKUP(Dati!$A910,Normas!$A:$D,3,FALSE),VLOOKUP(Dati!$A910,Normas!$A:$D,3,FALSE)*0.3)),"")</f>
      </c>
    </row>
    <row r="911" spans="2:9" x14ac:dyDescent="0.2">
      <c r="B911">
        <f>IF(ISBLANK(A911),"",VLOOKUP(A911,Normas!A:D,4,FALSE))</f>
      </c>
      <c r="E911" s="2">
        <f>IF(ISBLANK(D911),"",INT(YEARFRAC(D911,'Vispārīga informācija'!$B$2)))</f>
      </c>
      <c r="F911" s="2">
        <f>IFERROR(IF(ISBLANK($A911),"",IF($A911="Ūdeņraža jonu koncentrācija",VLOOKUP(Dati!$A911,Normas!$A:$D,2,FALSE),VLOOKUP(Dati!$A911,Normas!$A:$D,2,FALSE)*0.6)),"")</f>
      </c>
      <c r="G911" s="2">
        <f>IFERROR(IF(ISBLANK($A911),"",IF($A911="Ūdeņraža jonu koncentrācija",VLOOKUP(Dati!$A911,Normas!$A:$D,3,FALSE),VLOOKUP(Dati!$A911,Normas!$A:$D,3,FALSE)*0.6)),"")</f>
      </c>
      <c r="H911" s="2">
        <f>IFERROR(IF(ISBLANK($A911),"",IF($A911="Ūdeņraža jonu koncentrācija",VLOOKUP(Dati!$A911,Normas!$A:$D,2,FALSE),VLOOKUP(Dati!$A911,Normas!$A:$D,2,FALSE)*0.3)),"")</f>
      </c>
      <c r="I911" s="2">
        <f>IFERROR(IF(ISBLANK($A911),"",IF($A911="Ūdeņraža jonu koncentrācija",VLOOKUP(Dati!$A911,Normas!$A:$D,3,FALSE),VLOOKUP(Dati!$A911,Normas!$A:$D,3,FALSE)*0.3)),"")</f>
      </c>
    </row>
    <row r="912" spans="2:9" x14ac:dyDescent="0.2">
      <c r="B912">
        <f>IF(ISBLANK(A912),"",VLOOKUP(A912,Normas!A:D,4,FALSE))</f>
      </c>
      <c r="E912" s="2">
        <f>IF(ISBLANK(D912),"",INT(YEARFRAC(D912,'Vispārīga informācija'!$B$2)))</f>
      </c>
      <c r="F912" s="2">
        <f>IFERROR(IF(ISBLANK($A912),"",IF($A912="Ūdeņraža jonu koncentrācija",VLOOKUP(Dati!$A912,Normas!$A:$D,2,FALSE),VLOOKUP(Dati!$A912,Normas!$A:$D,2,FALSE)*0.6)),"")</f>
      </c>
      <c r="G912" s="2">
        <f>IFERROR(IF(ISBLANK($A912),"",IF($A912="Ūdeņraža jonu koncentrācija",VLOOKUP(Dati!$A912,Normas!$A:$D,3,FALSE),VLOOKUP(Dati!$A912,Normas!$A:$D,3,FALSE)*0.6)),"")</f>
      </c>
      <c r="H912" s="2">
        <f>IFERROR(IF(ISBLANK($A912),"",IF($A912="Ūdeņraža jonu koncentrācija",VLOOKUP(Dati!$A912,Normas!$A:$D,2,FALSE),VLOOKUP(Dati!$A912,Normas!$A:$D,2,FALSE)*0.3)),"")</f>
      </c>
      <c r="I912" s="2">
        <f>IFERROR(IF(ISBLANK($A912),"",IF($A912="Ūdeņraža jonu koncentrācija",VLOOKUP(Dati!$A912,Normas!$A:$D,3,FALSE),VLOOKUP(Dati!$A912,Normas!$A:$D,3,FALSE)*0.3)),"")</f>
      </c>
    </row>
    <row r="913" spans="2:9" x14ac:dyDescent="0.2">
      <c r="B913">
        <f>IF(ISBLANK(A913),"",VLOOKUP(A913,Normas!A:D,4,FALSE))</f>
      </c>
      <c r="E913" s="2">
        <f>IF(ISBLANK(D913),"",INT(YEARFRAC(D913,'Vispārīga informācija'!$B$2)))</f>
      </c>
      <c r="F913" s="2">
        <f>IFERROR(IF(ISBLANK($A913),"",IF($A913="Ūdeņraža jonu koncentrācija",VLOOKUP(Dati!$A913,Normas!$A:$D,2,FALSE),VLOOKUP(Dati!$A913,Normas!$A:$D,2,FALSE)*0.6)),"")</f>
      </c>
      <c r="G913" s="2">
        <f>IFERROR(IF(ISBLANK($A913),"",IF($A913="Ūdeņraža jonu koncentrācija",VLOOKUP(Dati!$A913,Normas!$A:$D,3,FALSE),VLOOKUP(Dati!$A913,Normas!$A:$D,3,FALSE)*0.6)),"")</f>
      </c>
      <c r="H913" s="2">
        <f>IFERROR(IF(ISBLANK($A913),"",IF($A913="Ūdeņraža jonu koncentrācija",VLOOKUP(Dati!$A913,Normas!$A:$D,2,FALSE),VLOOKUP(Dati!$A913,Normas!$A:$D,2,FALSE)*0.3)),"")</f>
      </c>
      <c r="I913" s="2">
        <f>IFERROR(IF(ISBLANK($A913),"",IF($A913="Ūdeņraža jonu koncentrācija",VLOOKUP(Dati!$A913,Normas!$A:$D,3,FALSE),VLOOKUP(Dati!$A913,Normas!$A:$D,3,FALSE)*0.3)),"")</f>
      </c>
    </row>
    <row r="914" spans="2:9" x14ac:dyDescent="0.2">
      <c r="B914">
        <f>IF(ISBLANK(A914),"",VLOOKUP(A914,Normas!A:D,4,FALSE))</f>
      </c>
      <c r="E914" s="2">
        <f>IF(ISBLANK(D914),"",INT(YEARFRAC(D914,'Vispārīga informācija'!$B$2)))</f>
      </c>
      <c r="F914" s="2">
        <f>IFERROR(IF(ISBLANK($A914),"",IF($A914="Ūdeņraža jonu koncentrācija",VLOOKUP(Dati!$A914,Normas!$A:$D,2,FALSE),VLOOKUP(Dati!$A914,Normas!$A:$D,2,FALSE)*0.6)),"")</f>
      </c>
      <c r="G914" s="2">
        <f>IFERROR(IF(ISBLANK($A914),"",IF($A914="Ūdeņraža jonu koncentrācija",VLOOKUP(Dati!$A914,Normas!$A:$D,3,FALSE),VLOOKUP(Dati!$A914,Normas!$A:$D,3,FALSE)*0.6)),"")</f>
      </c>
      <c r="H914" s="2">
        <f>IFERROR(IF(ISBLANK($A914),"",IF($A914="Ūdeņraža jonu koncentrācija",VLOOKUP(Dati!$A914,Normas!$A:$D,2,FALSE),VLOOKUP(Dati!$A914,Normas!$A:$D,2,FALSE)*0.3)),"")</f>
      </c>
      <c r="I914" s="2">
        <f>IFERROR(IF(ISBLANK($A914),"",IF($A914="Ūdeņraža jonu koncentrācija",VLOOKUP(Dati!$A914,Normas!$A:$D,3,FALSE),VLOOKUP(Dati!$A914,Normas!$A:$D,3,FALSE)*0.3)),"")</f>
      </c>
    </row>
    <row r="915" spans="2:9" x14ac:dyDescent="0.2">
      <c r="B915">
        <f>IF(ISBLANK(A915),"",VLOOKUP(A915,Normas!A:D,4,FALSE))</f>
      </c>
      <c r="E915" s="2">
        <f>IF(ISBLANK(D915),"",INT(YEARFRAC(D915,'Vispārīga informācija'!$B$2)))</f>
      </c>
      <c r="F915" s="2">
        <f>IFERROR(IF(ISBLANK($A915),"",IF($A915="Ūdeņraža jonu koncentrācija",VLOOKUP(Dati!$A915,Normas!$A:$D,2,FALSE),VLOOKUP(Dati!$A915,Normas!$A:$D,2,FALSE)*0.6)),"")</f>
      </c>
      <c r="G915" s="2">
        <f>IFERROR(IF(ISBLANK($A915),"",IF($A915="Ūdeņraža jonu koncentrācija",VLOOKUP(Dati!$A915,Normas!$A:$D,3,FALSE),VLOOKUP(Dati!$A915,Normas!$A:$D,3,FALSE)*0.6)),"")</f>
      </c>
      <c r="H915" s="2">
        <f>IFERROR(IF(ISBLANK($A915),"",IF($A915="Ūdeņraža jonu koncentrācija",VLOOKUP(Dati!$A915,Normas!$A:$D,2,FALSE),VLOOKUP(Dati!$A915,Normas!$A:$D,2,FALSE)*0.3)),"")</f>
      </c>
      <c r="I915" s="2">
        <f>IFERROR(IF(ISBLANK($A915),"",IF($A915="Ūdeņraža jonu koncentrācija",VLOOKUP(Dati!$A915,Normas!$A:$D,3,FALSE),VLOOKUP(Dati!$A915,Normas!$A:$D,3,FALSE)*0.3)),"")</f>
      </c>
    </row>
    <row r="916" spans="2:9" x14ac:dyDescent="0.2">
      <c r="B916">
        <f>IF(ISBLANK(A916),"",VLOOKUP(A916,Normas!A:D,4,FALSE))</f>
      </c>
      <c r="E916" s="2">
        <f>IF(ISBLANK(D916),"",INT(YEARFRAC(D916,'Vispārīga informācija'!$B$2)))</f>
      </c>
      <c r="F916" s="2">
        <f>IFERROR(IF(ISBLANK($A916),"",IF($A916="Ūdeņraža jonu koncentrācija",VLOOKUP(Dati!$A916,Normas!$A:$D,2,FALSE),VLOOKUP(Dati!$A916,Normas!$A:$D,2,FALSE)*0.6)),"")</f>
      </c>
      <c r="G916" s="2">
        <f>IFERROR(IF(ISBLANK($A916),"",IF($A916="Ūdeņraža jonu koncentrācija",VLOOKUP(Dati!$A916,Normas!$A:$D,3,FALSE),VLOOKUP(Dati!$A916,Normas!$A:$D,3,FALSE)*0.6)),"")</f>
      </c>
      <c r="H916" s="2">
        <f>IFERROR(IF(ISBLANK($A916),"",IF($A916="Ūdeņraža jonu koncentrācija",VLOOKUP(Dati!$A916,Normas!$A:$D,2,FALSE),VLOOKUP(Dati!$A916,Normas!$A:$D,2,FALSE)*0.3)),"")</f>
      </c>
      <c r="I916" s="2">
        <f>IFERROR(IF(ISBLANK($A916),"",IF($A916="Ūdeņraža jonu koncentrācija",VLOOKUP(Dati!$A916,Normas!$A:$D,3,FALSE),VLOOKUP(Dati!$A916,Normas!$A:$D,3,FALSE)*0.3)),"")</f>
      </c>
    </row>
    <row r="917" spans="2:9" x14ac:dyDescent="0.2">
      <c r="B917">
        <f>IF(ISBLANK(A917),"",VLOOKUP(A917,Normas!A:D,4,FALSE))</f>
      </c>
      <c r="E917" s="2">
        <f>IF(ISBLANK(D917),"",INT(YEARFRAC(D917,'Vispārīga informācija'!$B$2)))</f>
      </c>
      <c r="F917" s="2">
        <f>IFERROR(IF(ISBLANK($A917),"",IF($A917="Ūdeņraža jonu koncentrācija",VLOOKUP(Dati!$A917,Normas!$A:$D,2,FALSE),VLOOKUP(Dati!$A917,Normas!$A:$D,2,FALSE)*0.6)),"")</f>
      </c>
      <c r="G917" s="2">
        <f>IFERROR(IF(ISBLANK($A917),"",IF($A917="Ūdeņraža jonu koncentrācija",VLOOKUP(Dati!$A917,Normas!$A:$D,3,FALSE),VLOOKUP(Dati!$A917,Normas!$A:$D,3,FALSE)*0.6)),"")</f>
      </c>
      <c r="H917" s="2">
        <f>IFERROR(IF(ISBLANK($A917),"",IF($A917="Ūdeņraža jonu koncentrācija",VLOOKUP(Dati!$A917,Normas!$A:$D,2,FALSE),VLOOKUP(Dati!$A917,Normas!$A:$D,2,FALSE)*0.3)),"")</f>
      </c>
      <c r="I917" s="2">
        <f>IFERROR(IF(ISBLANK($A917),"",IF($A917="Ūdeņraža jonu koncentrācija",VLOOKUP(Dati!$A917,Normas!$A:$D,3,FALSE),VLOOKUP(Dati!$A917,Normas!$A:$D,3,FALSE)*0.3)),"")</f>
      </c>
    </row>
    <row r="918" spans="2:9" x14ac:dyDescent="0.2">
      <c r="B918">
        <f>IF(ISBLANK(A918),"",VLOOKUP(A918,Normas!A:D,4,FALSE))</f>
      </c>
      <c r="E918" s="2">
        <f>IF(ISBLANK(D918),"",INT(YEARFRAC(D918,'Vispārīga informācija'!$B$2)))</f>
      </c>
      <c r="F918" s="2">
        <f>IFERROR(IF(ISBLANK($A918),"",IF($A918="Ūdeņraža jonu koncentrācija",VLOOKUP(Dati!$A918,Normas!$A:$D,2,FALSE),VLOOKUP(Dati!$A918,Normas!$A:$D,2,FALSE)*0.6)),"")</f>
      </c>
      <c r="G918" s="2">
        <f>IFERROR(IF(ISBLANK($A918),"",IF($A918="Ūdeņraža jonu koncentrācija",VLOOKUP(Dati!$A918,Normas!$A:$D,3,FALSE),VLOOKUP(Dati!$A918,Normas!$A:$D,3,FALSE)*0.6)),"")</f>
      </c>
      <c r="H918" s="2">
        <f>IFERROR(IF(ISBLANK($A918),"",IF($A918="Ūdeņraža jonu koncentrācija",VLOOKUP(Dati!$A918,Normas!$A:$D,2,FALSE),VLOOKUP(Dati!$A918,Normas!$A:$D,2,FALSE)*0.3)),"")</f>
      </c>
      <c r="I918" s="2">
        <f>IFERROR(IF(ISBLANK($A918),"",IF($A918="Ūdeņraža jonu koncentrācija",VLOOKUP(Dati!$A918,Normas!$A:$D,3,FALSE),VLOOKUP(Dati!$A918,Normas!$A:$D,3,FALSE)*0.3)),"")</f>
      </c>
    </row>
    <row r="919" spans="2:9" x14ac:dyDescent="0.2">
      <c r="B919">
        <f>IF(ISBLANK(A919),"",VLOOKUP(A919,Normas!A:D,4,FALSE))</f>
      </c>
      <c r="E919" s="2">
        <f>IF(ISBLANK(D919),"",INT(YEARFRAC(D919,'Vispārīga informācija'!$B$2)))</f>
      </c>
      <c r="F919" s="2">
        <f>IFERROR(IF(ISBLANK($A919),"",IF($A919="Ūdeņraža jonu koncentrācija",VLOOKUP(Dati!$A919,Normas!$A:$D,2,FALSE),VLOOKUP(Dati!$A919,Normas!$A:$D,2,FALSE)*0.6)),"")</f>
      </c>
      <c r="G919" s="2">
        <f>IFERROR(IF(ISBLANK($A919),"",IF($A919="Ūdeņraža jonu koncentrācija",VLOOKUP(Dati!$A919,Normas!$A:$D,3,FALSE),VLOOKUP(Dati!$A919,Normas!$A:$D,3,FALSE)*0.6)),"")</f>
      </c>
      <c r="H919" s="2">
        <f>IFERROR(IF(ISBLANK($A919),"",IF($A919="Ūdeņraža jonu koncentrācija",VLOOKUP(Dati!$A919,Normas!$A:$D,2,FALSE),VLOOKUP(Dati!$A919,Normas!$A:$D,2,FALSE)*0.3)),"")</f>
      </c>
      <c r="I919" s="2">
        <f>IFERROR(IF(ISBLANK($A919),"",IF($A919="Ūdeņraža jonu koncentrācija",VLOOKUP(Dati!$A919,Normas!$A:$D,3,FALSE),VLOOKUP(Dati!$A919,Normas!$A:$D,3,FALSE)*0.3)),"")</f>
      </c>
    </row>
    <row r="920" spans="2:9" x14ac:dyDescent="0.2">
      <c r="B920">
        <f>IF(ISBLANK(A920),"",VLOOKUP(A920,Normas!A:D,4,FALSE))</f>
      </c>
      <c r="E920" s="2">
        <f>IF(ISBLANK(D920),"",INT(YEARFRAC(D920,'Vispārīga informācija'!$B$2)))</f>
      </c>
      <c r="F920" s="2">
        <f>IFERROR(IF(ISBLANK($A920),"",IF($A920="Ūdeņraža jonu koncentrācija",VLOOKUP(Dati!$A920,Normas!$A:$D,2,FALSE),VLOOKUP(Dati!$A920,Normas!$A:$D,2,FALSE)*0.6)),"")</f>
      </c>
      <c r="G920" s="2">
        <f>IFERROR(IF(ISBLANK($A920),"",IF($A920="Ūdeņraža jonu koncentrācija",VLOOKUP(Dati!$A920,Normas!$A:$D,3,FALSE),VLOOKUP(Dati!$A920,Normas!$A:$D,3,FALSE)*0.6)),"")</f>
      </c>
      <c r="H920" s="2">
        <f>IFERROR(IF(ISBLANK($A920),"",IF($A920="Ūdeņraža jonu koncentrācija",VLOOKUP(Dati!$A920,Normas!$A:$D,2,FALSE),VLOOKUP(Dati!$A920,Normas!$A:$D,2,FALSE)*0.3)),"")</f>
      </c>
      <c r="I920" s="2">
        <f>IFERROR(IF(ISBLANK($A920),"",IF($A920="Ūdeņraža jonu koncentrācija",VLOOKUP(Dati!$A920,Normas!$A:$D,3,FALSE),VLOOKUP(Dati!$A920,Normas!$A:$D,3,FALSE)*0.3)),"")</f>
      </c>
    </row>
    <row r="921" spans="2:9" x14ac:dyDescent="0.2">
      <c r="B921">
        <f>IF(ISBLANK(A921),"",VLOOKUP(A921,Normas!A:D,4,FALSE))</f>
      </c>
      <c r="E921" s="2">
        <f>IF(ISBLANK(D921),"",INT(YEARFRAC(D921,'Vispārīga informācija'!$B$2)))</f>
      </c>
      <c r="F921" s="2">
        <f>IFERROR(IF(ISBLANK($A921),"",IF($A921="Ūdeņraža jonu koncentrācija",VLOOKUP(Dati!$A921,Normas!$A:$D,2,FALSE),VLOOKUP(Dati!$A921,Normas!$A:$D,2,FALSE)*0.6)),"")</f>
      </c>
      <c r="G921" s="2">
        <f>IFERROR(IF(ISBLANK($A921),"",IF($A921="Ūdeņraža jonu koncentrācija",VLOOKUP(Dati!$A921,Normas!$A:$D,3,FALSE),VLOOKUP(Dati!$A921,Normas!$A:$D,3,FALSE)*0.6)),"")</f>
      </c>
      <c r="H921" s="2">
        <f>IFERROR(IF(ISBLANK($A921),"",IF($A921="Ūdeņraža jonu koncentrācija",VLOOKUP(Dati!$A921,Normas!$A:$D,2,FALSE),VLOOKUP(Dati!$A921,Normas!$A:$D,2,FALSE)*0.3)),"")</f>
      </c>
      <c r="I921" s="2">
        <f>IFERROR(IF(ISBLANK($A921),"",IF($A921="Ūdeņraža jonu koncentrācija",VLOOKUP(Dati!$A921,Normas!$A:$D,3,FALSE),VLOOKUP(Dati!$A921,Normas!$A:$D,3,FALSE)*0.3)),"")</f>
      </c>
    </row>
    <row r="922" spans="2:9" x14ac:dyDescent="0.2">
      <c r="B922">
        <f>IF(ISBLANK(A922),"",VLOOKUP(A922,Normas!A:D,4,FALSE))</f>
      </c>
      <c r="E922" s="2">
        <f>IF(ISBLANK(D922),"",INT(YEARFRAC(D922,'Vispārīga informācija'!$B$2)))</f>
      </c>
      <c r="F922" s="2">
        <f>IFERROR(IF(ISBLANK($A922),"",IF($A922="Ūdeņraža jonu koncentrācija",VLOOKUP(Dati!$A922,Normas!$A:$D,2,FALSE),VLOOKUP(Dati!$A922,Normas!$A:$D,2,FALSE)*0.6)),"")</f>
      </c>
      <c r="G922" s="2">
        <f>IFERROR(IF(ISBLANK($A922),"",IF($A922="Ūdeņraža jonu koncentrācija",VLOOKUP(Dati!$A922,Normas!$A:$D,3,FALSE),VLOOKUP(Dati!$A922,Normas!$A:$D,3,FALSE)*0.6)),"")</f>
      </c>
      <c r="H922" s="2">
        <f>IFERROR(IF(ISBLANK($A922),"",IF($A922="Ūdeņraža jonu koncentrācija",VLOOKUP(Dati!$A922,Normas!$A:$D,2,FALSE),VLOOKUP(Dati!$A922,Normas!$A:$D,2,FALSE)*0.3)),"")</f>
      </c>
      <c r="I922" s="2">
        <f>IFERROR(IF(ISBLANK($A922),"",IF($A922="Ūdeņraža jonu koncentrācija",VLOOKUP(Dati!$A922,Normas!$A:$D,3,FALSE),VLOOKUP(Dati!$A922,Normas!$A:$D,3,FALSE)*0.3)),"")</f>
      </c>
    </row>
    <row r="923" spans="2:9" x14ac:dyDescent="0.2">
      <c r="B923">
        <f>IF(ISBLANK(A923),"",VLOOKUP(A923,Normas!A:D,4,FALSE))</f>
      </c>
      <c r="E923" s="2">
        <f>IF(ISBLANK(D923),"",INT(YEARFRAC(D923,'Vispārīga informācija'!$B$2)))</f>
      </c>
      <c r="F923" s="2">
        <f>IFERROR(IF(ISBLANK($A923),"",IF($A923="Ūdeņraža jonu koncentrācija",VLOOKUP(Dati!$A923,Normas!$A:$D,2,FALSE),VLOOKUP(Dati!$A923,Normas!$A:$D,2,FALSE)*0.6)),"")</f>
      </c>
      <c r="G923" s="2">
        <f>IFERROR(IF(ISBLANK($A923),"",IF($A923="Ūdeņraža jonu koncentrācija",VLOOKUP(Dati!$A923,Normas!$A:$D,3,FALSE),VLOOKUP(Dati!$A923,Normas!$A:$D,3,FALSE)*0.6)),"")</f>
      </c>
      <c r="H923" s="2">
        <f>IFERROR(IF(ISBLANK($A923),"",IF($A923="Ūdeņraža jonu koncentrācija",VLOOKUP(Dati!$A923,Normas!$A:$D,2,FALSE),VLOOKUP(Dati!$A923,Normas!$A:$D,2,FALSE)*0.3)),"")</f>
      </c>
      <c r="I923" s="2">
        <f>IFERROR(IF(ISBLANK($A923),"",IF($A923="Ūdeņraža jonu koncentrācija",VLOOKUP(Dati!$A923,Normas!$A:$D,3,FALSE),VLOOKUP(Dati!$A923,Normas!$A:$D,3,FALSE)*0.3)),"")</f>
      </c>
    </row>
    <row r="924" spans="2:9" x14ac:dyDescent="0.2">
      <c r="B924">
        <f>IF(ISBLANK(A924),"",VLOOKUP(A924,Normas!A:D,4,FALSE))</f>
      </c>
      <c r="E924" s="2">
        <f>IF(ISBLANK(D924),"",INT(YEARFRAC(D924,'Vispārīga informācija'!$B$2)))</f>
      </c>
      <c r="F924" s="2">
        <f>IFERROR(IF(ISBLANK($A924),"",IF($A924="Ūdeņraža jonu koncentrācija",VLOOKUP(Dati!$A924,Normas!$A:$D,2,FALSE),VLOOKUP(Dati!$A924,Normas!$A:$D,2,FALSE)*0.6)),"")</f>
      </c>
      <c r="G924" s="2">
        <f>IFERROR(IF(ISBLANK($A924),"",IF($A924="Ūdeņraža jonu koncentrācija",VLOOKUP(Dati!$A924,Normas!$A:$D,3,FALSE),VLOOKUP(Dati!$A924,Normas!$A:$D,3,FALSE)*0.6)),"")</f>
      </c>
      <c r="H924" s="2">
        <f>IFERROR(IF(ISBLANK($A924),"",IF($A924="Ūdeņraža jonu koncentrācija",VLOOKUP(Dati!$A924,Normas!$A:$D,2,FALSE),VLOOKUP(Dati!$A924,Normas!$A:$D,2,FALSE)*0.3)),"")</f>
      </c>
      <c r="I924" s="2">
        <f>IFERROR(IF(ISBLANK($A924),"",IF($A924="Ūdeņraža jonu koncentrācija",VLOOKUP(Dati!$A924,Normas!$A:$D,3,FALSE),VLOOKUP(Dati!$A924,Normas!$A:$D,3,FALSE)*0.3)),"")</f>
      </c>
    </row>
    <row r="925" spans="2:9" x14ac:dyDescent="0.2">
      <c r="B925">
        <f>IF(ISBLANK(A925),"",VLOOKUP(A925,Normas!A:D,4,FALSE))</f>
      </c>
      <c r="E925" s="2">
        <f>IF(ISBLANK(D925),"",INT(YEARFRAC(D925,'Vispārīga informācija'!$B$2)))</f>
      </c>
      <c r="F925" s="2">
        <f>IFERROR(IF(ISBLANK($A925),"",IF($A925="Ūdeņraža jonu koncentrācija",VLOOKUP(Dati!$A925,Normas!$A:$D,2,FALSE),VLOOKUP(Dati!$A925,Normas!$A:$D,2,FALSE)*0.6)),"")</f>
      </c>
      <c r="G925" s="2">
        <f>IFERROR(IF(ISBLANK($A925),"",IF($A925="Ūdeņraža jonu koncentrācija",VLOOKUP(Dati!$A925,Normas!$A:$D,3,FALSE),VLOOKUP(Dati!$A925,Normas!$A:$D,3,FALSE)*0.6)),"")</f>
      </c>
      <c r="H925" s="2">
        <f>IFERROR(IF(ISBLANK($A925),"",IF($A925="Ūdeņraža jonu koncentrācija",VLOOKUP(Dati!$A925,Normas!$A:$D,2,FALSE),VLOOKUP(Dati!$A925,Normas!$A:$D,2,FALSE)*0.3)),"")</f>
      </c>
      <c r="I925" s="2">
        <f>IFERROR(IF(ISBLANK($A925),"",IF($A925="Ūdeņraža jonu koncentrācija",VLOOKUP(Dati!$A925,Normas!$A:$D,3,FALSE),VLOOKUP(Dati!$A925,Normas!$A:$D,3,FALSE)*0.3)),"")</f>
      </c>
    </row>
    <row r="926" spans="2:9" x14ac:dyDescent="0.2">
      <c r="B926">
        <f>IF(ISBLANK(A926),"",VLOOKUP(A926,Normas!A:D,4,FALSE))</f>
      </c>
      <c r="E926" s="2">
        <f>IF(ISBLANK(D926),"",INT(YEARFRAC(D926,'Vispārīga informācija'!$B$2)))</f>
      </c>
      <c r="F926" s="2">
        <f>IFERROR(IF(ISBLANK($A926),"",IF($A926="Ūdeņraža jonu koncentrācija",VLOOKUP(Dati!$A926,Normas!$A:$D,2,FALSE),VLOOKUP(Dati!$A926,Normas!$A:$D,2,FALSE)*0.6)),"")</f>
      </c>
      <c r="G926" s="2">
        <f>IFERROR(IF(ISBLANK($A926),"",IF($A926="Ūdeņraža jonu koncentrācija",VLOOKUP(Dati!$A926,Normas!$A:$D,3,FALSE),VLOOKUP(Dati!$A926,Normas!$A:$D,3,FALSE)*0.6)),"")</f>
      </c>
      <c r="H926" s="2">
        <f>IFERROR(IF(ISBLANK($A926),"",IF($A926="Ūdeņraža jonu koncentrācija",VLOOKUP(Dati!$A926,Normas!$A:$D,2,FALSE),VLOOKUP(Dati!$A926,Normas!$A:$D,2,FALSE)*0.3)),"")</f>
      </c>
      <c r="I926" s="2">
        <f>IFERROR(IF(ISBLANK($A926),"",IF($A926="Ūdeņraža jonu koncentrācija",VLOOKUP(Dati!$A926,Normas!$A:$D,3,FALSE),VLOOKUP(Dati!$A926,Normas!$A:$D,3,FALSE)*0.3)),"")</f>
      </c>
    </row>
    <row r="927" spans="2:9" x14ac:dyDescent="0.2">
      <c r="B927">
        <f>IF(ISBLANK(A927),"",VLOOKUP(A927,Normas!A:D,4,FALSE))</f>
      </c>
      <c r="E927" s="2">
        <f>IF(ISBLANK(D927),"",INT(YEARFRAC(D927,'Vispārīga informācija'!$B$2)))</f>
      </c>
      <c r="F927" s="2">
        <f>IFERROR(IF(ISBLANK($A927),"",IF($A927="Ūdeņraža jonu koncentrācija",VLOOKUP(Dati!$A927,Normas!$A:$D,2,FALSE),VLOOKUP(Dati!$A927,Normas!$A:$D,2,FALSE)*0.6)),"")</f>
      </c>
      <c r="G927" s="2">
        <f>IFERROR(IF(ISBLANK($A927),"",IF($A927="Ūdeņraža jonu koncentrācija",VLOOKUP(Dati!$A927,Normas!$A:$D,3,FALSE),VLOOKUP(Dati!$A927,Normas!$A:$D,3,FALSE)*0.6)),"")</f>
      </c>
      <c r="H927" s="2">
        <f>IFERROR(IF(ISBLANK($A927),"",IF($A927="Ūdeņraža jonu koncentrācija",VLOOKUP(Dati!$A927,Normas!$A:$D,2,FALSE),VLOOKUP(Dati!$A927,Normas!$A:$D,2,FALSE)*0.3)),"")</f>
      </c>
      <c r="I927" s="2">
        <f>IFERROR(IF(ISBLANK($A927),"",IF($A927="Ūdeņraža jonu koncentrācija",VLOOKUP(Dati!$A927,Normas!$A:$D,3,FALSE),VLOOKUP(Dati!$A927,Normas!$A:$D,3,FALSE)*0.3)),"")</f>
      </c>
    </row>
    <row r="928" spans="2:9" x14ac:dyDescent="0.2">
      <c r="B928">
        <f>IF(ISBLANK(A928),"",VLOOKUP(A928,Normas!A:D,4,FALSE))</f>
      </c>
      <c r="E928" s="2">
        <f>IF(ISBLANK(D928),"",INT(YEARFRAC(D928,'Vispārīga informācija'!$B$2)))</f>
      </c>
      <c r="F928" s="2">
        <f>IFERROR(IF(ISBLANK($A928),"",IF($A928="Ūdeņraža jonu koncentrācija",VLOOKUP(Dati!$A928,Normas!$A:$D,2,FALSE),VLOOKUP(Dati!$A928,Normas!$A:$D,2,FALSE)*0.6)),"")</f>
      </c>
      <c r="G928" s="2">
        <f>IFERROR(IF(ISBLANK($A928),"",IF($A928="Ūdeņraža jonu koncentrācija",VLOOKUP(Dati!$A928,Normas!$A:$D,3,FALSE),VLOOKUP(Dati!$A928,Normas!$A:$D,3,FALSE)*0.6)),"")</f>
      </c>
      <c r="H928" s="2">
        <f>IFERROR(IF(ISBLANK($A928),"",IF($A928="Ūdeņraža jonu koncentrācija",VLOOKUP(Dati!$A928,Normas!$A:$D,2,FALSE),VLOOKUP(Dati!$A928,Normas!$A:$D,2,FALSE)*0.3)),"")</f>
      </c>
      <c r="I928" s="2">
        <f>IFERROR(IF(ISBLANK($A928),"",IF($A928="Ūdeņraža jonu koncentrācija",VLOOKUP(Dati!$A928,Normas!$A:$D,3,FALSE),VLOOKUP(Dati!$A928,Normas!$A:$D,3,FALSE)*0.3)),"")</f>
      </c>
    </row>
    <row r="929" spans="2:9" x14ac:dyDescent="0.2">
      <c r="B929">
        <f>IF(ISBLANK(A929),"",VLOOKUP(A929,Normas!A:D,4,FALSE))</f>
      </c>
      <c r="E929" s="2">
        <f>IF(ISBLANK(D929),"",INT(YEARFRAC(D929,'Vispārīga informācija'!$B$2)))</f>
      </c>
      <c r="F929" s="2">
        <f>IFERROR(IF(ISBLANK($A929),"",IF($A929="Ūdeņraža jonu koncentrācija",VLOOKUP(Dati!$A929,Normas!$A:$D,2,FALSE),VLOOKUP(Dati!$A929,Normas!$A:$D,2,FALSE)*0.6)),"")</f>
      </c>
      <c r="G929" s="2">
        <f>IFERROR(IF(ISBLANK($A929),"",IF($A929="Ūdeņraža jonu koncentrācija",VLOOKUP(Dati!$A929,Normas!$A:$D,3,FALSE),VLOOKUP(Dati!$A929,Normas!$A:$D,3,FALSE)*0.6)),"")</f>
      </c>
      <c r="H929" s="2">
        <f>IFERROR(IF(ISBLANK($A929),"",IF($A929="Ūdeņraža jonu koncentrācija",VLOOKUP(Dati!$A929,Normas!$A:$D,2,FALSE),VLOOKUP(Dati!$A929,Normas!$A:$D,2,FALSE)*0.3)),"")</f>
      </c>
      <c r="I929" s="2">
        <f>IFERROR(IF(ISBLANK($A929),"",IF($A929="Ūdeņraža jonu koncentrācija",VLOOKUP(Dati!$A929,Normas!$A:$D,3,FALSE),VLOOKUP(Dati!$A929,Normas!$A:$D,3,FALSE)*0.3)),"")</f>
      </c>
    </row>
    <row r="930" spans="2:9" x14ac:dyDescent="0.2">
      <c r="B930">
        <f>IF(ISBLANK(A930),"",VLOOKUP(A930,Normas!A:D,4,FALSE))</f>
      </c>
      <c r="E930" s="2">
        <f>IF(ISBLANK(D930),"",INT(YEARFRAC(D930,'Vispārīga informācija'!$B$2)))</f>
      </c>
      <c r="F930" s="2">
        <f>IFERROR(IF(ISBLANK($A930),"",IF($A930="Ūdeņraža jonu koncentrācija",VLOOKUP(Dati!$A930,Normas!$A:$D,2,FALSE),VLOOKUP(Dati!$A930,Normas!$A:$D,2,FALSE)*0.6)),"")</f>
      </c>
      <c r="G930" s="2">
        <f>IFERROR(IF(ISBLANK($A930),"",IF($A930="Ūdeņraža jonu koncentrācija",VLOOKUP(Dati!$A930,Normas!$A:$D,3,FALSE),VLOOKUP(Dati!$A930,Normas!$A:$D,3,FALSE)*0.6)),"")</f>
      </c>
      <c r="H930" s="2">
        <f>IFERROR(IF(ISBLANK($A930),"",IF($A930="Ūdeņraža jonu koncentrācija",VLOOKUP(Dati!$A930,Normas!$A:$D,2,FALSE),VLOOKUP(Dati!$A930,Normas!$A:$D,2,FALSE)*0.3)),"")</f>
      </c>
      <c r="I930" s="2">
        <f>IFERROR(IF(ISBLANK($A930),"",IF($A930="Ūdeņraža jonu koncentrācija",VLOOKUP(Dati!$A930,Normas!$A:$D,3,FALSE),VLOOKUP(Dati!$A930,Normas!$A:$D,3,FALSE)*0.3)),"")</f>
      </c>
    </row>
    <row r="931" spans="2:9" x14ac:dyDescent="0.2">
      <c r="B931">
        <f>IF(ISBLANK(A931),"",VLOOKUP(A931,Normas!A:D,4,FALSE))</f>
      </c>
      <c r="E931" s="2">
        <f>IF(ISBLANK(D931),"",INT(YEARFRAC(D931,'Vispārīga informācija'!$B$2)))</f>
      </c>
      <c r="F931" s="2">
        <f>IFERROR(IF(ISBLANK($A931),"",IF($A931="Ūdeņraža jonu koncentrācija",VLOOKUP(Dati!$A931,Normas!$A:$D,2,FALSE),VLOOKUP(Dati!$A931,Normas!$A:$D,2,FALSE)*0.6)),"")</f>
      </c>
      <c r="G931" s="2">
        <f>IFERROR(IF(ISBLANK($A931),"",IF($A931="Ūdeņraža jonu koncentrācija",VLOOKUP(Dati!$A931,Normas!$A:$D,3,FALSE),VLOOKUP(Dati!$A931,Normas!$A:$D,3,FALSE)*0.6)),"")</f>
      </c>
      <c r="H931" s="2">
        <f>IFERROR(IF(ISBLANK($A931),"",IF($A931="Ūdeņraža jonu koncentrācija",VLOOKUP(Dati!$A931,Normas!$A:$D,2,FALSE),VLOOKUP(Dati!$A931,Normas!$A:$D,2,FALSE)*0.3)),"")</f>
      </c>
      <c r="I931" s="2">
        <f>IFERROR(IF(ISBLANK($A931),"",IF($A931="Ūdeņraža jonu koncentrācija",VLOOKUP(Dati!$A931,Normas!$A:$D,3,FALSE),VLOOKUP(Dati!$A931,Normas!$A:$D,3,FALSE)*0.3)),"")</f>
      </c>
    </row>
    <row r="932" spans="2:9" x14ac:dyDescent="0.2">
      <c r="B932">
        <f>IF(ISBLANK(A932),"",VLOOKUP(A932,Normas!A:D,4,FALSE))</f>
      </c>
      <c r="E932" s="2">
        <f>IF(ISBLANK(D932),"",INT(YEARFRAC(D932,'Vispārīga informācija'!$B$2)))</f>
      </c>
      <c r="F932" s="2">
        <f>IFERROR(IF(ISBLANK($A932),"",IF($A932="Ūdeņraža jonu koncentrācija",VLOOKUP(Dati!$A932,Normas!$A:$D,2,FALSE),VLOOKUP(Dati!$A932,Normas!$A:$D,2,FALSE)*0.6)),"")</f>
      </c>
      <c r="G932" s="2">
        <f>IFERROR(IF(ISBLANK($A932),"",IF($A932="Ūdeņraža jonu koncentrācija",VLOOKUP(Dati!$A932,Normas!$A:$D,3,FALSE),VLOOKUP(Dati!$A932,Normas!$A:$D,3,FALSE)*0.6)),"")</f>
      </c>
      <c r="H932" s="2">
        <f>IFERROR(IF(ISBLANK($A932),"",IF($A932="Ūdeņraža jonu koncentrācija",VLOOKUP(Dati!$A932,Normas!$A:$D,2,FALSE),VLOOKUP(Dati!$A932,Normas!$A:$D,2,FALSE)*0.3)),"")</f>
      </c>
      <c r="I932" s="2">
        <f>IFERROR(IF(ISBLANK($A932),"",IF($A932="Ūdeņraža jonu koncentrācija",VLOOKUP(Dati!$A932,Normas!$A:$D,3,FALSE),VLOOKUP(Dati!$A932,Normas!$A:$D,3,FALSE)*0.3)),"")</f>
      </c>
    </row>
    <row r="933" spans="2:9" x14ac:dyDescent="0.2">
      <c r="B933">
        <f>IF(ISBLANK(A933),"",VLOOKUP(A933,Normas!A:D,4,FALSE))</f>
      </c>
      <c r="E933" s="2">
        <f>IF(ISBLANK(D933),"",INT(YEARFRAC(D933,'Vispārīga informācija'!$B$2)))</f>
      </c>
      <c r="F933" s="2">
        <f>IFERROR(IF(ISBLANK($A933),"",IF($A933="Ūdeņraža jonu koncentrācija",VLOOKUP(Dati!$A933,Normas!$A:$D,2,FALSE),VLOOKUP(Dati!$A933,Normas!$A:$D,2,FALSE)*0.6)),"")</f>
      </c>
      <c r="G933" s="2">
        <f>IFERROR(IF(ISBLANK($A933),"",IF($A933="Ūdeņraža jonu koncentrācija",VLOOKUP(Dati!$A933,Normas!$A:$D,3,FALSE),VLOOKUP(Dati!$A933,Normas!$A:$D,3,FALSE)*0.6)),"")</f>
      </c>
      <c r="H933" s="2">
        <f>IFERROR(IF(ISBLANK($A933),"",IF($A933="Ūdeņraža jonu koncentrācija",VLOOKUP(Dati!$A933,Normas!$A:$D,2,FALSE),VLOOKUP(Dati!$A933,Normas!$A:$D,2,FALSE)*0.3)),"")</f>
      </c>
      <c r="I933" s="2">
        <f>IFERROR(IF(ISBLANK($A933),"",IF($A933="Ūdeņraža jonu koncentrācija",VLOOKUP(Dati!$A933,Normas!$A:$D,3,FALSE),VLOOKUP(Dati!$A933,Normas!$A:$D,3,FALSE)*0.3)),"")</f>
      </c>
    </row>
    <row r="934" spans="2:9" x14ac:dyDescent="0.2">
      <c r="B934">
        <f>IF(ISBLANK(A934),"",VLOOKUP(A934,Normas!A:D,4,FALSE))</f>
      </c>
      <c r="E934" s="2">
        <f>IF(ISBLANK(D934),"",INT(YEARFRAC(D934,'Vispārīga informācija'!$B$2)))</f>
      </c>
      <c r="F934" s="2">
        <f>IFERROR(IF(ISBLANK($A934),"",IF($A934="Ūdeņraža jonu koncentrācija",VLOOKUP(Dati!$A934,Normas!$A:$D,2,FALSE),VLOOKUP(Dati!$A934,Normas!$A:$D,2,FALSE)*0.6)),"")</f>
      </c>
      <c r="G934" s="2">
        <f>IFERROR(IF(ISBLANK($A934),"",IF($A934="Ūdeņraža jonu koncentrācija",VLOOKUP(Dati!$A934,Normas!$A:$D,3,FALSE),VLOOKUP(Dati!$A934,Normas!$A:$D,3,FALSE)*0.6)),"")</f>
      </c>
      <c r="H934" s="2">
        <f>IFERROR(IF(ISBLANK($A934),"",IF($A934="Ūdeņraža jonu koncentrācija",VLOOKUP(Dati!$A934,Normas!$A:$D,2,FALSE),VLOOKUP(Dati!$A934,Normas!$A:$D,2,FALSE)*0.3)),"")</f>
      </c>
      <c r="I934" s="2">
        <f>IFERROR(IF(ISBLANK($A934),"",IF($A934="Ūdeņraža jonu koncentrācija",VLOOKUP(Dati!$A934,Normas!$A:$D,3,FALSE),VLOOKUP(Dati!$A934,Normas!$A:$D,3,FALSE)*0.3)),"")</f>
      </c>
    </row>
    <row r="935" spans="2:9" x14ac:dyDescent="0.2">
      <c r="B935">
        <f>IF(ISBLANK(A935),"",VLOOKUP(A935,Normas!A:D,4,FALSE))</f>
      </c>
      <c r="E935" s="2">
        <f>IF(ISBLANK(D935),"",INT(YEARFRAC(D935,'Vispārīga informācija'!$B$2)))</f>
      </c>
      <c r="F935" s="2">
        <f>IFERROR(IF(ISBLANK($A935),"",IF($A935="Ūdeņraža jonu koncentrācija",VLOOKUP(Dati!$A935,Normas!$A:$D,2,FALSE),VLOOKUP(Dati!$A935,Normas!$A:$D,2,FALSE)*0.6)),"")</f>
      </c>
      <c r="G935" s="2">
        <f>IFERROR(IF(ISBLANK($A935),"",IF($A935="Ūdeņraža jonu koncentrācija",VLOOKUP(Dati!$A935,Normas!$A:$D,3,FALSE),VLOOKUP(Dati!$A935,Normas!$A:$D,3,FALSE)*0.6)),"")</f>
      </c>
      <c r="H935" s="2">
        <f>IFERROR(IF(ISBLANK($A935),"",IF($A935="Ūdeņraža jonu koncentrācija",VLOOKUP(Dati!$A935,Normas!$A:$D,2,FALSE),VLOOKUP(Dati!$A935,Normas!$A:$D,2,FALSE)*0.3)),"")</f>
      </c>
      <c r="I935" s="2">
        <f>IFERROR(IF(ISBLANK($A935),"",IF($A935="Ūdeņraža jonu koncentrācija",VLOOKUP(Dati!$A935,Normas!$A:$D,3,FALSE),VLOOKUP(Dati!$A935,Normas!$A:$D,3,FALSE)*0.3)),"")</f>
      </c>
    </row>
    <row r="936" spans="2:9" x14ac:dyDescent="0.2">
      <c r="B936">
        <f>IF(ISBLANK(A936),"",VLOOKUP(A936,Normas!A:D,4,FALSE))</f>
      </c>
      <c r="E936" s="2">
        <f>IF(ISBLANK(D936),"",INT(YEARFRAC(D936,'Vispārīga informācija'!$B$2)))</f>
      </c>
      <c r="F936" s="2">
        <f>IFERROR(IF(ISBLANK($A936),"",IF($A936="Ūdeņraža jonu koncentrācija",VLOOKUP(Dati!$A936,Normas!$A:$D,2,FALSE),VLOOKUP(Dati!$A936,Normas!$A:$D,2,FALSE)*0.6)),"")</f>
      </c>
      <c r="G936" s="2">
        <f>IFERROR(IF(ISBLANK($A936),"",IF($A936="Ūdeņraža jonu koncentrācija",VLOOKUP(Dati!$A936,Normas!$A:$D,3,FALSE),VLOOKUP(Dati!$A936,Normas!$A:$D,3,FALSE)*0.6)),"")</f>
      </c>
      <c r="H936" s="2">
        <f>IFERROR(IF(ISBLANK($A936),"",IF($A936="Ūdeņraža jonu koncentrācija",VLOOKUP(Dati!$A936,Normas!$A:$D,2,FALSE),VLOOKUP(Dati!$A936,Normas!$A:$D,2,FALSE)*0.3)),"")</f>
      </c>
      <c r="I936" s="2">
        <f>IFERROR(IF(ISBLANK($A936),"",IF($A936="Ūdeņraža jonu koncentrācija",VLOOKUP(Dati!$A936,Normas!$A:$D,3,FALSE),VLOOKUP(Dati!$A936,Normas!$A:$D,3,FALSE)*0.3)),"")</f>
      </c>
    </row>
    <row r="937" spans="2:9" x14ac:dyDescent="0.2">
      <c r="B937">
        <f>IF(ISBLANK(A937),"",VLOOKUP(A937,Normas!A:D,4,FALSE))</f>
      </c>
      <c r="E937" s="2">
        <f>IF(ISBLANK(D937),"",INT(YEARFRAC(D937,'Vispārīga informācija'!$B$2)))</f>
      </c>
      <c r="F937" s="2">
        <f>IFERROR(IF(ISBLANK($A937),"",IF($A937="Ūdeņraža jonu koncentrācija",VLOOKUP(Dati!$A937,Normas!$A:$D,2,FALSE),VLOOKUP(Dati!$A937,Normas!$A:$D,2,FALSE)*0.6)),"")</f>
      </c>
      <c r="G937" s="2">
        <f>IFERROR(IF(ISBLANK($A937),"",IF($A937="Ūdeņraža jonu koncentrācija",VLOOKUP(Dati!$A937,Normas!$A:$D,3,FALSE),VLOOKUP(Dati!$A937,Normas!$A:$D,3,FALSE)*0.6)),"")</f>
      </c>
      <c r="H937" s="2">
        <f>IFERROR(IF(ISBLANK($A937),"",IF($A937="Ūdeņraža jonu koncentrācija",VLOOKUP(Dati!$A937,Normas!$A:$D,2,FALSE),VLOOKUP(Dati!$A937,Normas!$A:$D,2,FALSE)*0.3)),"")</f>
      </c>
      <c r="I937" s="2">
        <f>IFERROR(IF(ISBLANK($A937),"",IF($A937="Ūdeņraža jonu koncentrācija",VLOOKUP(Dati!$A937,Normas!$A:$D,3,FALSE),VLOOKUP(Dati!$A937,Normas!$A:$D,3,FALSE)*0.3)),"")</f>
      </c>
    </row>
    <row r="938" spans="2:9" x14ac:dyDescent="0.2">
      <c r="B938">
        <f>IF(ISBLANK(A938),"",VLOOKUP(A938,Normas!A:D,4,FALSE))</f>
      </c>
      <c r="E938" s="2">
        <f>IF(ISBLANK(D938),"",INT(YEARFRAC(D938,'Vispārīga informācija'!$B$2)))</f>
      </c>
      <c r="F938" s="2">
        <f>IFERROR(IF(ISBLANK($A938),"",IF($A938="Ūdeņraža jonu koncentrācija",VLOOKUP(Dati!$A938,Normas!$A:$D,2,FALSE),VLOOKUP(Dati!$A938,Normas!$A:$D,2,FALSE)*0.6)),"")</f>
      </c>
      <c r="G938" s="2">
        <f>IFERROR(IF(ISBLANK($A938),"",IF($A938="Ūdeņraža jonu koncentrācija",VLOOKUP(Dati!$A938,Normas!$A:$D,3,FALSE),VLOOKUP(Dati!$A938,Normas!$A:$D,3,FALSE)*0.6)),"")</f>
      </c>
      <c r="H938" s="2">
        <f>IFERROR(IF(ISBLANK($A938),"",IF($A938="Ūdeņraža jonu koncentrācija",VLOOKUP(Dati!$A938,Normas!$A:$D,2,FALSE),VLOOKUP(Dati!$A938,Normas!$A:$D,2,FALSE)*0.3)),"")</f>
      </c>
      <c r="I938" s="2">
        <f>IFERROR(IF(ISBLANK($A938),"",IF($A938="Ūdeņraža jonu koncentrācija",VLOOKUP(Dati!$A938,Normas!$A:$D,3,FALSE),VLOOKUP(Dati!$A938,Normas!$A:$D,3,FALSE)*0.3)),"")</f>
      </c>
    </row>
    <row r="939" spans="2:9" x14ac:dyDescent="0.2">
      <c r="B939">
        <f>IF(ISBLANK(A939),"",VLOOKUP(A939,Normas!A:D,4,FALSE))</f>
      </c>
      <c r="E939" s="2">
        <f>IF(ISBLANK(D939),"",INT(YEARFRAC(D939,'Vispārīga informācija'!$B$2)))</f>
      </c>
      <c r="F939" s="2">
        <f>IFERROR(IF(ISBLANK($A939),"",IF($A939="Ūdeņraža jonu koncentrācija",VLOOKUP(Dati!$A939,Normas!$A:$D,2,FALSE),VLOOKUP(Dati!$A939,Normas!$A:$D,2,FALSE)*0.6)),"")</f>
      </c>
      <c r="G939" s="2">
        <f>IFERROR(IF(ISBLANK($A939),"",IF($A939="Ūdeņraža jonu koncentrācija",VLOOKUP(Dati!$A939,Normas!$A:$D,3,FALSE),VLOOKUP(Dati!$A939,Normas!$A:$D,3,FALSE)*0.6)),"")</f>
      </c>
      <c r="H939" s="2">
        <f>IFERROR(IF(ISBLANK($A939),"",IF($A939="Ūdeņraža jonu koncentrācija",VLOOKUP(Dati!$A939,Normas!$A:$D,2,FALSE),VLOOKUP(Dati!$A939,Normas!$A:$D,2,FALSE)*0.3)),"")</f>
      </c>
      <c r="I939" s="2">
        <f>IFERROR(IF(ISBLANK($A939),"",IF($A939="Ūdeņraža jonu koncentrācija",VLOOKUP(Dati!$A939,Normas!$A:$D,3,FALSE),VLOOKUP(Dati!$A939,Normas!$A:$D,3,FALSE)*0.3)),"")</f>
      </c>
    </row>
    <row r="940" spans="2:9" x14ac:dyDescent="0.2">
      <c r="B940">
        <f>IF(ISBLANK(A940),"",VLOOKUP(A940,Normas!A:D,4,FALSE))</f>
      </c>
      <c r="E940" s="2">
        <f>IF(ISBLANK(D940),"",INT(YEARFRAC(D940,'Vispārīga informācija'!$B$2)))</f>
      </c>
      <c r="F940" s="2">
        <f>IFERROR(IF(ISBLANK($A940),"",IF($A940="Ūdeņraža jonu koncentrācija",VLOOKUP(Dati!$A940,Normas!$A:$D,2,FALSE),VLOOKUP(Dati!$A940,Normas!$A:$D,2,FALSE)*0.6)),"")</f>
      </c>
      <c r="G940" s="2">
        <f>IFERROR(IF(ISBLANK($A940),"",IF($A940="Ūdeņraža jonu koncentrācija",VLOOKUP(Dati!$A940,Normas!$A:$D,3,FALSE),VLOOKUP(Dati!$A940,Normas!$A:$D,3,FALSE)*0.6)),"")</f>
      </c>
      <c r="H940" s="2">
        <f>IFERROR(IF(ISBLANK($A940),"",IF($A940="Ūdeņraža jonu koncentrācija",VLOOKUP(Dati!$A940,Normas!$A:$D,2,FALSE),VLOOKUP(Dati!$A940,Normas!$A:$D,2,FALSE)*0.3)),"")</f>
      </c>
      <c r="I940" s="2">
        <f>IFERROR(IF(ISBLANK($A940),"",IF($A940="Ūdeņraža jonu koncentrācija",VLOOKUP(Dati!$A940,Normas!$A:$D,3,FALSE),VLOOKUP(Dati!$A940,Normas!$A:$D,3,FALSE)*0.3)),"")</f>
      </c>
    </row>
    <row r="941" spans="2:9" x14ac:dyDescent="0.2">
      <c r="B941">
        <f>IF(ISBLANK(A941),"",VLOOKUP(A941,Normas!A:D,4,FALSE))</f>
      </c>
      <c r="E941" s="2">
        <f>IF(ISBLANK(D941),"",INT(YEARFRAC(D941,'Vispārīga informācija'!$B$2)))</f>
      </c>
      <c r="F941" s="2">
        <f>IFERROR(IF(ISBLANK($A941),"",IF($A941="Ūdeņraža jonu koncentrācija",VLOOKUP(Dati!$A941,Normas!$A:$D,2,FALSE),VLOOKUP(Dati!$A941,Normas!$A:$D,2,FALSE)*0.6)),"")</f>
      </c>
      <c r="G941" s="2">
        <f>IFERROR(IF(ISBLANK($A941),"",IF($A941="Ūdeņraža jonu koncentrācija",VLOOKUP(Dati!$A941,Normas!$A:$D,3,FALSE),VLOOKUP(Dati!$A941,Normas!$A:$D,3,FALSE)*0.6)),"")</f>
      </c>
      <c r="H941" s="2">
        <f>IFERROR(IF(ISBLANK($A941),"",IF($A941="Ūdeņraža jonu koncentrācija",VLOOKUP(Dati!$A941,Normas!$A:$D,2,FALSE),VLOOKUP(Dati!$A941,Normas!$A:$D,2,FALSE)*0.3)),"")</f>
      </c>
      <c r="I941" s="2">
        <f>IFERROR(IF(ISBLANK($A941),"",IF($A941="Ūdeņraža jonu koncentrācija",VLOOKUP(Dati!$A941,Normas!$A:$D,3,FALSE),VLOOKUP(Dati!$A941,Normas!$A:$D,3,FALSE)*0.3)),"")</f>
      </c>
    </row>
    <row r="942" spans="2:9" x14ac:dyDescent="0.2">
      <c r="B942">
        <f>IF(ISBLANK(A942),"",VLOOKUP(A942,Normas!A:D,4,FALSE))</f>
      </c>
      <c r="E942" s="2">
        <f>IF(ISBLANK(D942),"",INT(YEARFRAC(D942,'Vispārīga informācija'!$B$2)))</f>
      </c>
      <c r="F942" s="2">
        <f>IFERROR(IF(ISBLANK($A942),"",IF($A942="Ūdeņraža jonu koncentrācija",VLOOKUP(Dati!$A942,Normas!$A:$D,2,FALSE),VLOOKUP(Dati!$A942,Normas!$A:$D,2,FALSE)*0.6)),"")</f>
      </c>
      <c r="G942" s="2">
        <f>IFERROR(IF(ISBLANK($A942),"",IF($A942="Ūdeņraža jonu koncentrācija",VLOOKUP(Dati!$A942,Normas!$A:$D,3,FALSE),VLOOKUP(Dati!$A942,Normas!$A:$D,3,FALSE)*0.6)),"")</f>
      </c>
      <c r="H942" s="2">
        <f>IFERROR(IF(ISBLANK($A942),"",IF($A942="Ūdeņraža jonu koncentrācija",VLOOKUP(Dati!$A942,Normas!$A:$D,2,FALSE),VLOOKUP(Dati!$A942,Normas!$A:$D,2,FALSE)*0.3)),"")</f>
      </c>
      <c r="I942" s="2">
        <f>IFERROR(IF(ISBLANK($A942),"",IF($A942="Ūdeņraža jonu koncentrācija",VLOOKUP(Dati!$A942,Normas!$A:$D,3,FALSE),VLOOKUP(Dati!$A942,Normas!$A:$D,3,FALSE)*0.3)),"")</f>
      </c>
    </row>
    <row r="943" spans="2:9" x14ac:dyDescent="0.2">
      <c r="B943">
        <f>IF(ISBLANK(A943),"",VLOOKUP(A943,Normas!A:D,4,FALSE))</f>
      </c>
      <c r="E943" s="2">
        <f>IF(ISBLANK(D943),"",INT(YEARFRAC(D943,'Vispārīga informācija'!$B$2)))</f>
      </c>
      <c r="F943" s="2">
        <f>IFERROR(IF(ISBLANK($A943),"",IF($A943="Ūdeņraža jonu koncentrācija",VLOOKUP(Dati!$A943,Normas!$A:$D,2,FALSE),VLOOKUP(Dati!$A943,Normas!$A:$D,2,FALSE)*0.6)),"")</f>
      </c>
      <c r="G943" s="2">
        <f>IFERROR(IF(ISBLANK($A943),"",IF($A943="Ūdeņraža jonu koncentrācija",VLOOKUP(Dati!$A943,Normas!$A:$D,3,FALSE),VLOOKUP(Dati!$A943,Normas!$A:$D,3,FALSE)*0.6)),"")</f>
      </c>
      <c r="H943" s="2">
        <f>IFERROR(IF(ISBLANK($A943),"",IF($A943="Ūdeņraža jonu koncentrācija",VLOOKUP(Dati!$A943,Normas!$A:$D,2,FALSE),VLOOKUP(Dati!$A943,Normas!$A:$D,2,FALSE)*0.3)),"")</f>
      </c>
      <c r="I943" s="2">
        <f>IFERROR(IF(ISBLANK($A943),"",IF($A943="Ūdeņraža jonu koncentrācija",VLOOKUP(Dati!$A943,Normas!$A:$D,3,FALSE),VLOOKUP(Dati!$A943,Normas!$A:$D,3,FALSE)*0.3)),"")</f>
      </c>
    </row>
    <row r="944" spans="2:9" x14ac:dyDescent="0.2">
      <c r="B944">
        <f>IF(ISBLANK(A944),"",VLOOKUP(A944,Normas!A:D,4,FALSE))</f>
      </c>
      <c r="E944" s="2">
        <f>IF(ISBLANK(D944),"",INT(YEARFRAC(D944,'Vispārīga informācija'!$B$2)))</f>
      </c>
      <c r="F944" s="2">
        <f>IFERROR(IF(ISBLANK($A944),"",IF($A944="Ūdeņraža jonu koncentrācija",VLOOKUP(Dati!$A944,Normas!$A:$D,2,FALSE),VLOOKUP(Dati!$A944,Normas!$A:$D,2,FALSE)*0.6)),"")</f>
      </c>
      <c r="G944" s="2">
        <f>IFERROR(IF(ISBLANK($A944),"",IF($A944="Ūdeņraža jonu koncentrācija",VLOOKUP(Dati!$A944,Normas!$A:$D,3,FALSE),VLOOKUP(Dati!$A944,Normas!$A:$D,3,FALSE)*0.6)),"")</f>
      </c>
      <c r="H944" s="2">
        <f>IFERROR(IF(ISBLANK($A944),"",IF($A944="Ūdeņraža jonu koncentrācija",VLOOKUP(Dati!$A944,Normas!$A:$D,2,FALSE),VLOOKUP(Dati!$A944,Normas!$A:$D,2,FALSE)*0.3)),"")</f>
      </c>
      <c r="I944" s="2">
        <f>IFERROR(IF(ISBLANK($A944),"",IF($A944="Ūdeņraža jonu koncentrācija",VLOOKUP(Dati!$A944,Normas!$A:$D,3,FALSE),VLOOKUP(Dati!$A944,Normas!$A:$D,3,FALSE)*0.3)),"")</f>
      </c>
    </row>
    <row r="945" spans="2:9" x14ac:dyDescent="0.2">
      <c r="B945">
        <f>IF(ISBLANK(A945),"",VLOOKUP(A945,Normas!A:D,4,FALSE))</f>
      </c>
      <c r="E945" s="2">
        <f>IF(ISBLANK(D945),"",INT(YEARFRAC(D945,'Vispārīga informācija'!$B$2)))</f>
      </c>
      <c r="F945" s="2">
        <f>IFERROR(IF(ISBLANK($A945),"",IF($A945="Ūdeņraža jonu koncentrācija",VLOOKUP(Dati!$A945,Normas!$A:$D,2,FALSE),VLOOKUP(Dati!$A945,Normas!$A:$D,2,FALSE)*0.6)),"")</f>
      </c>
      <c r="G945" s="2">
        <f>IFERROR(IF(ISBLANK($A945),"",IF($A945="Ūdeņraža jonu koncentrācija",VLOOKUP(Dati!$A945,Normas!$A:$D,3,FALSE),VLOOKUP(Dati!$A945,Normas!$A:$D,3,FALSE)*0.6)),"")</f>
      </c>
      <c r="H945" s="2">
        <f>IFERROR(IF(ISBLANK($A945),"",IF($A945="Ūdeņraža jonu koncentrācija",VLOOKUP(Dati!$A945,Normas!$A:$D,2,FALSE),VLOOKUP(Dati!$A945,Normas!$A:$D,2,FALSE)*0.3)),"")</f>
      </c>
      <c r="I945" s="2">
        <f>IFERROR(IF(ISBLANK($A945),"",IF($A945="Ūdeņraža jonu koncentrācija",VLOOKUP(Dati!$A945,Normas!$A:$D,3,FALSE),VLOOKUP(Dati!$A945,Normas!$A:$D,3,FALSE)*0.3)),"")</f>
      </c>
    </row>
    <row r="946" spans="2:9" x14ac:dyDescent="0.2">
      <c r="B946">
        <f>IF(ISBLANK(A946),"",VLOOKUP(A946,Normas!A:D,4,FALSE))</f>
      </c>
      <c r="E946" s="2">
        <f>IF(ISBLANK(D946),"",INT(YEARFRAC(D946,'Vispārīga informācija'!$B$2)))</f>
      </c>
      <c r="F946" s="2">
        <f>IFERROR(IF(ISBLANK($A946),"",IF($A946="Ūdeņraža jonu koncentrācija",VLOOKUP(Dati!$A946,Normas!$A:$D,2,FALSE),VLOOKUP(Dati!$A946,Normas!$A:$D,2,FALSE)*0.6)),"")</f>
      </c>
      <c r="G946" s="2">
        <f>IFERROR(IF(ISBLANK($A946),"",IF($A946="Ūdeņraža jonu koncentrācija",VLOOKUP(Dati!$A946,Normas!$A:$D,3,FALSE),VLOOKUP(Dati!$A946,Normas!$A:$D,3,FALSE)*0.6)),"")</f>
      </c>
      <c r="H946" s="2">
        <f>IFERROR(IF(ISBLANK($A946),"",IF($A946="Ūdeņraža jonu koncentrācija",VLOOKUP(Dati!$A946,Normas!$A:$D,2,FALSE),VLOOKUP(Dati!$A946,Normas!$A:$D,2,FALSE)*0.3)),"")</f>
      </c>
      <c r="I946" s="2">
        <f>IFERROR(IF(ISBLANK($A946),"",IF($A946="Ūdeņraža jonu koncentrācija",VLOOKUP(Dati!$A946,Normas!$A:$D,3,FALSE),VLOOKUP(Dati!$A946,Normas!$A:$D,3,FALSE)*0.3)),"")</f>
      </c>
    </row>
    <row r="947" spans="2:9" x14ac:dyDescent="0.2">
      <c r="B947">
        <f>IF(ISBLANK(A947),"",VLOOKUP(A947,Normas!A:D,4,FALSE))</f>
      </c>
      <c r="E947" s="2">
        <f>IF(ISBLANK(D947),"",INT(YEARFRAC(D947,'Vispārīga informācija'!$B$2)))</f>
      </c>
      <c r="F947" s="2">
        <f>IFERROR(IF(ISBLANK($A947),"",IF($A947="Ūdeņraža jonu koncentrācija",VLOOKUP(Dati!$A947,Normas!$A:$D,2,FALSE),VLOOKUP(Dati!$A947,Normas!$A:$D,2,FALSE)*0.6)),"")</f>
      </c>
      <c r="G947" s="2">
        <f>IFERROR(IF(ISBLANK($A947),"",IF($A947="Ūdeņraža jonu koncentrācija",VLOOKUP(Dati!$A947,Normas!$A:$D,3,FALSE),VLOOKUP(Dati!$A947,Normas!$A:$D,3,FALSE)*0.6)),"")</f>
      </c>
      <c r="H947" s="2">
        <f>IFERROR(IF(ISBLANK($A947),"",IF($A947="Ūdeņraža jonu koncentrācija",VLOOKUP(Dati!$A947,Normas!$A:$D,2,FALSE),VLOOKUP(Dati!$A947,Normas!$A:$D,2,FALSE)*0.3)),"")</f>
      </c>
      <c r="I947" s="2">
        <f>IFERROR(IF(ISBLANK($A947),"",IF($A947="Ūdeņraža jonu koncentrācija",VLOOKUP(Dati!$A947,Normas!$A:$D,3,FALSE),VLOOKUP(Dati!$A947,Normas!$A:$D,3,FALSE)*0.3)),"")</f>
      </c>
    </row>
    <row r="948" spans="2:9" x14ac:dyDescent="0.2">
      <c r="B948">
        <f>IF(ISBLANK(A948),"",VLOOKUP(A948,Normas!A:D,4,FALSE))</f>
      </c>
      <c r="E948" s="2">
        <f>IF(ISBLANK(D948),"",INT(YEARFRAC(D948,'Vispārīga informācija'!$B$2)))</f>
      </c>
      <c r="F948" s="2">
        <f>IFERROR(IF(ISBLANK($A948),"",IF($A948="Ūdeņraža jonu koncentrācija",VLOOKUP(Dati!$A948,Normas!$A:$D,2,FALSE),VLOOKUP(Dati!$A948,Normas!$A:$D,2,FALSE)*0.6)),"")</f>
      </c>
      <c r="G948" s="2">
        <f>IFERROR(IF(ISBLANK($A948),"",IF($A948="Ūdeņraža jonu koncentrācija",VLOOKUP(Dati!$A948,Normas!$A:$D,3,FALSE),VLOOKUP(Dati!$A948,Normas!$A:$D,3,FALSE)*0.6)),"")</f>
      </c>
      <c r="H948" s="2">
        <f>IFERROR(IF(ISBLANK($A948),"",IF($A948="Ūdeņraža jonu koncentrācija",VLOOKUP(Dati!$A948,Normas!$A:$D,2,FALSE),VLOOKUP(Dati!$A948,Normas!$A:$D,2,FALSE)*0.3)),"")</f>
      </c>
      <c r="I948" s="2">
        <f>IFERROR(IF(ISBLANK($A948),"",IF($A948="Ūdeņraža jonu koncentrācija",VLOOKUP(Dati!$A948,Normas!$A:$D,3,FALSE),VLOOKUP(Dati!$A948,Normas!$A:$D,3,FALSE)*0.3)),"")</f>
      </c>
    </row>
    <row r="949" spans="2:9" x14ac:dyDescent="0.2">
      <c r="B949">
        <f>IF(ISBLANK(A949),"",VLOOKUP(A949,Normas!A:D,4,FALSE))</f>
      </c>
      <c r="E949" s="2">
        <f>IF(ISBLANK(D949),"",INT(YEARFRAC(D949,'Vispārīga informācija'!$B$2)))</f>
      </c>
      <c r="F949" s="2">
        <f>IFERROR(IF(ISBLANK($A949),"",IF($A949="Ūdeņraža jonu koncentrācija",VLOOKUP(Dati!$A949,Normas!$A:$D,2,FALSE),VLOOKUP(Dati!$A949,Normas!$A:$D,2,FALSE)*0.6)),"")</f>
      </c>
      <c r="G949" s="2">
        <f>IFERROR(IF(ISBLANK($A949),"",IF($A949="Ūdeņraža jonu koncentrācija",VLOOKUP(Dati!$A949,Normas!$A:$D,3,FALSE),VLOOKUP(Dati!$A949,Normas!$A:$D,3,FALSE)*0.6)),"")</f>
      </c>
      <c r="H949" s="2">
        <f>IFERROR(IF(ISBLANK($A949),"",IF($A949="Ūdeņraža jonu koncentrācija",VLOOKUP(Dati!$A949,Normas!$A:$D,2,FALSE),VLOOKUP(Dati!$A949,Normas!$A:$D,2,FALSE)*0.3)),"")</f>
      </c>
      <c r="I949" s="2">
        <f>IFERROR(IF(ISBLANK($A949),"",IF($A949="Ūdeņraža jonu koncentrācija",VLOOKUP(Dati!$A949,Normas!$A:$D,3,FALSE),VLOOKUP(Dati!$A949,Normas!$A:$D,3,FALSE)*0.3)),"")</f>
      </c>
    </row>
    <row r="950" spans="2:9" x14ac:dyDescent="0.2">
      <c r="B950">
        <f>IF(ISBLANK(A950),"",VLOOKUP(A950,Normas!A:D,4,FALSE))</f>
      </c>
      <c r="E950" s="2">
        <f>IF(ISBLANK(D950),"",INT(YEARFRAC(D950,'Vispārīga informācija'!$B$2)))</f>
      </c>
      <c r="F950" s="2">
        <f>IFERROR(IF(ISBLANK($A950),"",IF($A950="Ūdeņraža jonu koncentrācija",VLOOKUP(Dati!$A950,Normas!$A:$D,2,FALSE),VLOOKUP(Dati!$A950,Normas!$A:$D,2,FALSE)*0.6)),"")</f>
      </c>
      <c r="G950" s="2">
        <f>IFERROR(IF(ISBLANK($A950),"",IF($A950="Ūdeņraža jonu koncentrācija",VLOOKUP(Dati!$A950,Normas!$A:$D,3,FALSE),VLOOKUP(Dati!$A950,Normas!$A:$D,3,FALSE)*0.6)),"")</f>
      </c>
      <c r="H950" s="2">
        <f>IFERROR(IF(ISBLANK($A950),"",IF($A950="Ūdeņraža jonu koncentrācija",VLOOKUP(Dati!$A950,Normas!$A:$D,2,FALSE),VLOOKUP(Dati!$A950,Normas!$A:$D,2,FALSE)*0.3)),"")</f>
      </c>
      <c r="I950" s="2">
        <f>IFERROR(IF(ISBLANK($A950),"",IF($A950="Ūdeņraža jonu koncentrācija",VLOOKUP(Dati!$A950,Normas!$A:$D,3,FALSE),VLOOKUP(Dati!$A950,Normas!$A:$D,3,FALSE)*0.3)),"")</f>
      </c>
    </row>
    <row r="951" spans="2:9" x14ac:dyDescent="0.2">
      <c r="B951">
        <f>IF(ISBLANK(A951),"",VLOOKUP(A951,Normas!A:D,4,FALSE))</f>
      </c>
      <c r="E951" s="2">
        <f>IF(ISBLANK(D951),"",INT(YEARFRAC(D951,'Vispārīga informācija'!$B$2)))</f>
      </c>
      <c r="F951" s="2">
        <f>IFERROR(IF(ISBLANK($A951),"",IF($A951="Ūdeņraža jonu koncentrācija",VLOOKUP(Dati!$A951,Normas!$A:$D,2,FALSE),VLOOKUP(Dati!$A951,Normas!$A:$D,2,FALSE)*0.6)),"")</f>
      </c>
      <c r="G951" s="2">
        <f>IFERROR(IF(ISBLANK($A951),"",IF($A951="Ūdeņraža jonu koncentrācija",VLOOKUP(Dati!$A951,Normas!$A:$D,3,FALSE),VLOOKUP(Dati!$A951,Normas!$A:$D,3,FALSE)*0.6)),"")</f>
      </c>
      <c r="H951" s="2">
        <f>IFERROR(IF(ISBLANK($A951),"",IF($A951="Ūdeņraža jonu koncentrācija",VLOOKUP(Dati!$A951,Normas!$A:$D,2,FALSE),VLOOKUP(Dati!$A951,Normas!$A:$D,2,FALSE)*0.3)),"")</f>
      </c>
      <c r="I951" s="2">
        <f>IFERROR(IF(ISBLANK($A951),"",IF($A951="Ūdeņraža jonu koncentrācija",VLOOKUP(Dati!$A951,Normas!$A:$D,3,FALSE),VLOOKUP(Dati!$A951,Normas!$A:$D,3,FALSE)*0.3)),"")</f>
      </c>
    </row>
    <row r="952" spans="2:9" x14ac:dyDescent="0.2">
      <c r="B952">
        <f>IF(ISBLANK(A952),"",VLOOKUP(A952,Normas!A:D,4,FALSE))</f>
      </c>
      <c r="E952" s="2">
        <f>IF(ISBLANK(D952),"",INT(YEARFRAC(D952,'Vispārīga informācija'!$B$2)))</f>
      </c>
      <c r="F952" s="2">
        <f>IFERROR(IF(ISBLANK($A952),"",IF($A952="Ūdeņraža jonu koncentrācija",VLOOKUP(Dati!$A952,Normas!$A:$D,2,FALSE),VLOOKUP(Dati!$A952,Normas!$A:$D,2,FALSE)*0.6)),"")</f>
      </c>
      <c r="G952" s="2">
        <f>IFERROR(IF(ISBLANK($A952),"",IF($A952="Ūdeņraža jonu koncentrācija",VLOOKUP(Dati!$A952,Normas!$A:$D,3,FALSE),VLOOKUP(Dati!$A952,Normas!$A:$D,3,FALSE)*0.6)),"")</f>
      </c>
      <c r="H952" s="2">
        <f>IFERROR(IF(ISBLANK($A952),"",IF($A952="Ūdeņraža jonu koncentrācija",VLOOKUP(Dati!$A952,Normas!$A:$D,2,FALSE),VLOOKUP(Dati!$A952,Normas!$A:$D,2,FALSE)*0.3)),"")</f>
      </c>
      <c r="I952" s="2">
        <f>IFERROR(IF(ISBLANK($A952),"",IF($A952="Ūdeņraža jonu koncentrācija",VLOOKUP(Dati!$A952,Normas!$A:$D,3,FALSE),VLOOKUP(Dati!$A952,Normas!$A:$D,3,FALSE)*0.3)),"")</f>
      </c>
    </row>
    <row r="953" spans="2:9" x14ac:dyDescent="0.2">
      <c r="B953">
        <f>IF(ISBLANK(A953),"",VLOOKUP(A953,Normas!A:D,4,FALSE))</f>
      </c>
      <c r="E953" s="2">
        <f>IF(ISBLANK(D953),"",INT(YEARFRAC(D953,'Vispārīga informācija'!$B$2)))</f>
      </c>
      <c r="F953" s="2">
        <f>IFERROR(IF(ISBLANK($A953),"",IF($A953="Ūdeņraža jonu koncentrācija",VLOOKUP(Dati!$A953,Normas!$A:$D,2,FALSE),VLOOKUP(Dati!$A953,Normas!$A:$D,2,FALSE)*0.6)),"")</f>
      </c>
      <c r="G953" s="2">
        <f>IFERROR(IF(ISBLANK($A953),"",IF($A953="Ūdeņraža jonu koncentrācija",VLOOKUP(Dati!$A953,Normas!$A:$D,3,FALSE),VLOOKUP(Dati!$A953,Normas!$A:$D,3,FALSE)*0.6)),"")</f>
      </c>
      <c r="H953" s="2">
        <f>IFERROR(IF(ISBLANK($A953),"",IF($A953="Ūdeņraža jonu koncentrācija",VLOOKUP(Dati!$A953,Normas!$A:$D,2,FALSE),VLOOKUP(Dati!$A953,Normas!$A:$D,2,FALSE)*0.3)),"")</f>
      </c>
      <c r="I953" s="2">
        <f>IFERROR(IF(ISBLANK($A953),"",IF($A953="Ūdeņraža jonu koncentrācija",VLOOKUP(Dati!$A953,Normas!$A:$D,3,FALSE),VLOOKUP(Dati!$A953,Normas!$A:$D,3,FALSE)*0.3)),"")</f>
      </c>
    </row>
    <row r="954" spans="2:9" x14ac:dyDescent="0.2">
      <c r="B954">
        <f>IF(ISBLANK(A954),"",VLOOKUP(A954,Normas!A:D,4,FALSE))</f>
      </c>
      <c r="E954" s="2">
        <f>IF(ISBLANK(D954),"",INT(YEARFRAC(D954,'Vispārīga informācija'!$B$2)))</f>
      </c>
      <c r="F954" s="2">
        <f>IFERROR(IF(ISBLANK($A954),"",IF($A954="Ūdeņraža jonu koncentrācija",VLOOKUP(Dati!$A954,Normas!$A:$D,2,FALSE),VLOOKUP(Dati!$A954,Normas!$A:$D,2,FALSE)*0.6)),"")</f>
      </c>
      <c r="G954" s="2">
        <f>IFERROR(IF(ISBLANK($A954),"",IF($A954="Ūdeņraža jonu koncentrācija",VLOOKUP(Dati!$A954,Normas!$A:$D,3,FALSE),VLOOKUP(Dati!$A954,Normas!$A:$D,3,FALSE)*0.6)),"")</f>
      </c>
      <c r="H954" s="2">
        <f>IFERROR(IF(ISBLANK($A954),"",IF($A954="Ūdeņraža jonu koncentrācija",VLOOKUP(Dati!$A954,Normas!$A:$D,2,FALSE),VLOOKUP(Dati!$A954,Normas!$A:$D,2,FALSE)*0.3)),"")</f>
      </c>
      <c r="I954" s="2">
        <f>IFERROR(IF(ISBLANK($A954),"",IF($A954="Ūdeņraža jonu koncentrācija",VLOOKUP(Dati!$A954,Normas!$A:$D,3,FALSE),VLOOKUP(Dati!$A954,Normas!$A:$D,3,FALSE)*0.3)),"")</f>
      </c>
    </row>
    <row r="955" spans="2:9" x14ac:dyDescent="0.2">
      <c r="B955">
        <f>IF(ISBLANK(A955),"",VLOOKUP(A955,Normas!A:D,4,FALSE))</f>
      </c>
      <c r="E955" s="2">
        <f>IF(ISBLANK(D955),"",INT(YEARFRAC(D955,'Vispārīga informācija'!$B$2)))</f>
      </c>
      <c r="F955" s="2">
        <f>IFERROR(IF(ISBLANK($A955),"",IF($A955="Ūdeņraža jonu koncentrācija",VLOOKUP(Dati!$A955,Normas!$A:$D,2,FALSE),VLOOKUP(Dati!$A955,Normas!$A:$D,2,FALSE)*0.6)),"")</f>
      </c>
      <c r="G955" s="2">
        <f>IFERROR(IF(ISBLANK($A955),"",IF($A955="Ūdeņraža jonu koncentrācija",VLOOKUP(Dati!$A955,Normas!$A:$D,3,FALSE),VLOOKUP(Dati!$A955,Normas!$A:$D,3,FALSE)*0.6)),"")</f>
      </c>
      <c r="H955" s="2">
        <f>IFERROR(IF(ISBLANK($A955),"",IF($A955="Ūdeņraža jonu koncentrācija",VLOOKUP(Dati!$A955,Normas!$A:$D,2,FALSE),VLOOKUP(Dati!$A955,Normas!$A:$D,2,FALSE)*0.3)),"")</f>
      </c>
      <c r="I955" s="2">
        <f>IFERROR(IF(ISBLANK($A955),"",IF($A955="Ūdeņraža jonu koncentrācija",VLOOKUP(Dati!$A955,Normas!$A:$D,3,FALSE),VLOOKUP(Dati!$A955,Normas!$A:$D,3,FALSE)*0.3)),"")</f>
      </c>
    </row>
    <row r="956" spans="2:9" x14ac:dyDescent="0.2">
      <c r="B956">
        <f>IF(ISBLANK(A956),"",VLOOKUP(A956,Normas!A:D,4,FALSE))</f>
      </c>
      <c r="E956" s="2">
        <f>IF(ISBLANK(D956),"",INT(YEARFRAC(D956,'Vispārīga informācija'!$B$2)))</f>
      </c>
      <c r="F956" s="2">
        <f>IFERROR(IF(ISBLANK($A956),"",IF($A956="Ūdeņraža jonu koncentrācija",VLOOKUP(Dati!$A956,Normas!$A:$D,2,FALSE),VLOOKUP(Dati!$A956,Normas!$A:$D,2,FALSE)*0.6)),"")</f>
      </c>
      <c r="G956" s="2">
        <f>IFERROR(IF(ISBLANK($A956),"",IF($A956="Ūdeņraža jonu koncentrācija",VLOOKUP(Dati!$A956,Normas!$A:$D,3,FALSE),VLOOKUP(Dati!$A956,Normas!$A:$D,3,FALSE)*0.6)),"")</f>
      </c>
      <c r="H956" s="2">
        <f>IFERROR(IF(ISBLANK($A956),"",IF($A956="Ūdeņraža jonu koncentrācija",VLOOKUP(Dati!$A956,Normas!$A:$D,2,FALSE),VLOOKUP(Dati!$A956,Normas!$A:$D,2,FALSE)*0.3)),"")</f>
      </c>
      <c r="I956" s="2">
        <f>IFERROR(IF(ISBLANK($A956),"",IF($A956="Ūdeņraža jonu koncentrācija",VLOOKUP(Dati!$A956,Normas!$A:$D,3,FALSE),VLOOKUP(Dati!$A956,Normas!$A:$D,3,FALSE)*0.3)),"")</f>
      </c>
    </row>
    <row r="957" spans="2:9" x14ac:dyDescent="0.2">
      <c r="B957">
        <f>IF(ISBLANK(A957),"",VLOOKUP(A957,Normas!A:D,4,FALSE))</f>
      </c>
      <c r="E957" s="2">
        <f>IF(ISBLANK(D957),"",INT(YEARFRAC(D957,'Vispārīga informācija'!$B$2)))</f>
      </c>
      <c r="F957" s="2">
        <f>IFERROR(IF(ISBLANK($A957),"",IF($A957="Ūdeņraža jonu koncentrācija",VLOOKUP(Dati!$A957,Normas!$A:$D,2,FALSE),VLOOKUP(Dati!$A957,Normas!$A:$D,2,FALSE)*0.6)),"")</f>
      </c>
      <c r="G957" s="2">
        <f>IFERROR(IF(ISBLANK($A957),"",IF($A957="Ūdeņraža jonu koncentrācija",VLOOKUP(Dati!$A957,Normas!$A:$D,3,FALSE),VLOOKUP(Dati!$A957,Normas!$A:$D,3,FALSE)*0.6)),"")</f>
      </c>
      <c r="H957" s="2">
        <f>IFERROR(IF(ISBLANK($A957),"",IF($A957="Ūdeņraža jonu koncentrācija",VLOOKUP(Dati!$A957,Normas!$A:$D,2,FALSE),VLOOKUP(Dati!$A957,Normas!$A:$D,2,FALSE)*0.3)),"")</f>
      </c>
      <c r="I957" s="2">
        <f>IFERROR(IF(ISBLANK($A957),"",IF($A957="Ūdeņraža jonu koncentrācija",VLOOKUP(Dati!$A957,Normas!$A:$D,3,FALSE),VLOOKUP(Dati!$A957,Normas!$A:$D,3,FALSE)*0.3)),"")</f>
      </c>
    </row>
    <row r="958" spans="2:9" x14ac:dyDescent="0.2">
      <c r="B958">
        <f>IF(ISBLANK(A958),"",VLOOKUP(A958,Normas!A:D,4,FALSE))</f>
      </c>
      <c r="E958" s="2">
        <f>IF(ISBLANK(D958),"",INT(YEARFRAC(D958,'Vispārīga informācija'!$B$2)))</f>
      </c>
      <c r="F958" s="2">
        <f>IFERROR(IF(ISBLANK($A958),"",IF($A958="Ūdeņraža jonu koncentrācija",VLOOKUP(Dati!$A958,Normas!$A:$D,2,FALSE),VLOOKUP(Dati!$A958,Normas!$A:$D,2,FALSE)*0.6)),"")</f>
      </c>
      <c r="G958" s="2">
        <f>IFERROR(IF(ISBLANK($A958),"",IF($A958="Ūdeņraža jonu koncentrācija",VLOOKUP(Dati!$A958,Normas!$A:$D,3,FALSE),VLOOKUP(Dati!$A958,Normas!$A:$D,3,FALSE)*0.6)),"")</f>
      </c>
      <c r="H958" s="2">
        <f>IFERROR(IF(ISBLANK($A958),"",IF($A958="Ūdeņraža jonu koncentrācija",VLOOKUP(Dati!$A958,Normas!$A:$D,2,FALSE),VLOOKUP(Dati!$A958,Normas!$A:$D,2,FALSE)*0.3)),"")</f>
      </c>
      <c r="I958" s="2">
        <f>IFERROR(IF(ISBLANK($A958),"",IF($A958="Ūdeņraža jonu koncentrācija",VLOOKUP(Dati!$A958,Normas!$A:$D,3,FALSE),VLOOKUP(Dati!$A958,Normas!$A:$D,3,FALSE)*0.3)),"")</f>
      </c>
    </row>
    <row r="959" spans="2:9" x14ac:dyDescent="0.2">
      <c r="B959">
        <f>IF(ISBLANK(A959),"",VLOOKUP(A959,Normas!A:D,4,FALSE))</f>
      </c>
      <c r="E959" s="2">
        <f>IF(ISBLANK(D959),"",INT(YEARFRAC(D959,'Vispārīga informācija'!$B$2)))</f>
      </c>
      <c r="F959" s="2">
        <f>IFERROR(IF(ISBLANK($A959),"",IF($A959="Ūdeņraža jonu koncentrācija",VLOOKUP(Dati!$A959,Normas!$A:$D,2,FALSE),VLOOKUP(Dati!$A959,Normas!$A:$D,2,FALSE)*0.6)),"")</f>
      </c>
      <c r="G959" s="2">
        <f>IFERROR(IF(ISBLANK($A959),"",IF($A959="Ūdeņraža jonu koncentrācija",VLOOKUP(Dati!$A959,Normas!$A:$D,3,FALSE),VLOOKUP(Dati!$A959,Normas!$A:$D,3,FALSE)*0.6)),"")</f>
      </c>
      <c r="H959" s="2">
        <f>IFERROR(IF(ISBLANK($A959),"",IF($A959="Ūdeņraža jonu koncentrācija",VLOOKUP(Dati!$A959,Normas!$A:$D,2,FALSE),VLOOKUP(Dati!$A959,Normas!$A:$D,2,FALSE)*0.3)),"")</f>
      </c>
      <c r="I959" s="2">
        <f>IFERROR(IF(ISBLANK($A959),"",IF($A959="Ūdeņraža jonu koncentrācija",VLOOKUP(Dati!$A959,Normas!$A:$D,3,FALSE),VLOOKUP(Dati!$A959,Normas!$A:$D,3,FALSE)*0.3)),"")</f>
      </c>
    </row>
    <row r="960" spans="2:9" x14ac:dyDescent="0.2">
      <c r="B960">
        <f>IF(ISBLANK(A960),"",VLOOKUP(A960,Normas!A:D,4,FALSE))</f>
      </c>
      <c r="E960" s="2">
        <f>IF(ISBLANK(D960),"",INT(YEARFRAC(D960,'Vispārīga informācija'!$B$2)))</f>
      </c>
      <c r="F960" s="2">
        <f>IFERROR(IF(ISBLANK($A960),"",IF($A960="Ūdeņraža jonu koncentrācija",VLOOKUP(Dati!$A960,Normas!$A:$D,2,FALSE),VLOOKUP(Dati!$A960,Normas!$A:$D,2,FALSE)*0.6)),"")</f>
      </c>
      <c r="G960" s="2">
        <f>IFERROR(IF(ISBLANK($A960),"",IF($A960="Ūdeņraža jonu koncentrācija",VLOOKUP(Dati!$A960,Normas!$A:$D,3,FALSE),VLOOKUP(Dati!$A960,Normas!$A:$D,3,FALSE)*0.6)),"")</f>
      </c>
      <c r="H960" s="2">
        <f>IFERROR(IF(ISBLANK($A960),"",IF($A960="Ūdeņraža jonu koncentrācija",VLOOKUP(Dati!$A960,Normas!$A:$D,2,FALSE),VLOOKUP(Dati!$A960,Normas!$A:$D,2,FALSE)*0.3)),"")</f>
      </c>
      <c r="I960" s="2">
        <f>IFERROR(IF(ISBLANK($A960),"",IF($A960="Ūdeņraža jonu koncentrācija",VLOOKUP(Dati!$A960,Normas!$A:$D,3,FALSE),VLOOKUP(Dati!$A960,Normas!$A:$D,3,FALSE)*0.3)),"")</f>
      </c>
    </row>
    <row r="961" spans="2:9" x14ac:dyDescent="0.2">
      <c r="B961">
        <f>IF(ISBLANK(A961),"",VLOOKUP(A961,Normas!A:D,4,FALSE))</f>
      </c>
      <c r="E961" s="2">
        <f>IF(ISBLANK(D961),"",INT(YEARFRAC(D961,'Vispārīga informācija'!$B$2)))</f>
      </c>
      <c r="F961" s="2">
        <f>IFERROR(IF(ISBLANK($A961),"",IF($A961="Ūdeņraža jonu koncentrācija",VLOOKUP(Dati!$A961,Normas!$A:$D,2,FALSE),VLOOKUP(Dati!$A961,Normas!$A:$D,2,FALSE)*0.6)),"")</f>
      </c>
      <c r="G961" s="2">
        <f>IFERROR(IF(ISBLANK($A961),"",IF($A961="Ūdeņraža jonu koncentrācija",VLOOKUP(Dati!$A961,Normas!$A:$D,3,FALSE),VLOOKUP(Dati!$A961,Normas!$A:$D,3,FALSE)*0.6)),"")</f>
      </c>
      <c r="H961" s="2">
        <f>IFERROR(IF(ISBLANK($A961),"",IF($A961="Ūdeņraža jonu koncentrācija",VLOOKUP(Dati!$A961,Normas!$A:$D,2,FALSE),VLOOKUP(Dati!$A961,Normas!$A:$D,2,FALSE)*0.3)),"")</f>
      </c>
      <c r="I961" s="2">
        <f>IFERROR(IF(ISBLANK($A961),"",IF($A961="Ūdeņraža jonu koncentrācija",VLOOKUP(Dati!$A961,Normas!$A:$D,3,FALSE),VLOOKUP(Dati!$A961,Normas!$A:$D,3,FALSE)*0.3)),"")</f>
      </c>
    </row>
    <row r="962" spans="2:9" x14ac:dyDescent="0.2">
      <c r="B962">
        <f>IF(ISBLANK(A962),"",VLOOKUP(A962,Normas!A:D,4,FALSE))</f>
      </c>
      <c r="E962" s="2">
        <f>IF(ISBLANK(D962),"",INT(YEARFRAC(D962,'Vispārīga informācija'!$B$2)))</f>
      </c>
      <c r="F962" s="2">
        <f>IFERROR(IF(ISBLANK($A962),"",IF($A962="Ūdeņraža jonu koncentrācija",VLOOKUP(Dati!$A962,Normas!$A:$D,2,FALSE),VLOOKUP(Dati!$A962,Normas!$A:$D,2,FALSE)*0.6)),"")</f>
      </c>
      <c r="G962" s="2">
        <f>IFERROR(IF(ISBLANK($A962),"",IF($A962="Ūdeņraža jonu koncentrācija",VLOOKUP(Dati!$A962,Normas!$A:$D,3,FALSE),VLOOKUP(Dati!$A962,Normas!$A:$D,3,FALSE)*0.6)),"")</f>
      </c>
      <c r="H962" s="2">
        <f>IFERROR(IF(ISBLANK($A962),"",IF($A962="Ūdeņraža jonu koncentrācija",VLOOKUP(Dati!$A962,Normas!$A:$D,2,FALSE),VLOOKUP(Dati!$A962,Normas!$A:$D,2,FALSE)*0.3)),"")</f>
      </c>
      <c r="I962" s="2">
        <f>IFERROR(IF(ISBLANK($A962),"",IF($A962="Ūdeņraža jonu koncentrācija",VLOOKUP(Dati!$A962,Normas!$A:$D,3,FALSE),VLOOKUP(Dati!$A962,Normas!$A:$D,3,FALSE)*0.3)),"")</f>
      </c>
    </row>
    <row r="963" spans="2:9" x14ac:dyDescent="0.2">
      <c r="B963">
        <f>IF(ISBLANK(A963),"",VLOOKUP(A963,Normas!A:D,4,FALSE))</f>
      </c>
      <c r="E963" s="2">
        <f>IF(ISBLANK(D963),"",INT(YEARFRAC(D963,'Vispārīga informācija'!$B$2)))</f>
      </c>
      <c r="F963" s="2">
        <f>IFERROR(IF(ISBLANK($A963),"",IF($A963="Ūdeņraža jonu koncentrācija",VLOOKUP(Dati!$A963,Normas!$A:$D,2,FALSE),VLOOKUP(Dati!$A963,Normas!$A:$D,2,FALSE)*0.6)),"")</f>
      </c>
      <c r="G963" s="2">
        <f>IFERROR(IF(ISBLANK($A963),"",IF($A963="Ūdeņraža jonu koncentrācija",VLOOKUP(Dati!$A963,Normas!$A:$D,3,FALSE),VLOOKUP(Dati!$A963,Normas!$A:$D,3,FALSE)*0.6)),"")</f>
      </c>
      <c r="H963" s="2">
        <f>IFERROR(IF(ISBLANK($A963),"",IF($A963="Ūdeņraža jonu koncentrācija",VLOOKUP(Dati!$A963,Normas!$A:$D,2,FALSE),VLOOKUP(Dati!$A963,Normas!$A:$D,2,FALSE)*0.3)),"")</f>
      </c>
      <c r="I963" s="2">
        <f>IFERROR(IF(ISBLANK($A963),"",IF($A963="Ūdeņraža jonu koncentrācija",VLOOKUP(Dati!$A963,Normas!$A:$D,3,FALSE),VLOOKUP(Dati!$A963,Normas!$A:$D,3,FALSE)*0.3)),"")</f>
      </c>
    </row>
    <row r="964" spans="2:9" x14ac:dyDescent="0.2">
      <c r="B964">
        <f>IF(ISBLANK(A964),"",VLOOKUP(A964,Normas!A:D,4,FALSE))</f>
      </c>
      <c r="E964" s="2">
        <f>IF(ISBLANK(D964),"",INT(YEARFRAC(D964,'Vispārīga informācija'!$B$2)))</f>
      </c>
      <c r="F964" s="2">
        <f>IFERROR(IF(ISBLANK($A964),"",IF($A964="Ūdeņraža jonu koncentrācija",VLOOKUP(Dati!$A964,Normas!$A:$D,2,FALSE),VLOOKUP(Dati!$A964,Normas!$A:$D,2,FALSE)*0.6)),"")</f>
      </c>
      <c r="G964" s="2">
        <f>IFERROR(IF(ISBLANK($A964),"",IF($A964="Ūdeņraža jonu koncentrācija",VLOOKUP(Dati!$A964,Normas!$A:$D,3,FALSE),VLOOKUP(Dati!$A964,Normas!$A:$D,3,FALSE)*0.6)),"")</f>
      </c>
      <c r="H964" s="2">
        <f>IFERROR(IF(ISBLANK($A964),"",IF($A964="Ūdeņraža jonu koncentrācija",VLOOKUP(Dati!$A964,Normas!$A:$D,2,FALSE),VLOOKUP(Dati!$A964,Normas!$A:$D,2,FALSE)*0.3)),"")</f>
      </c>
      <c r="I964" s="2">
        <f>IFERROR(IF(ISBLANK($A964),"",IF($A964="Ūdeņraža jonu koncentrācija",VLOOKUP(Dati!$A964,Normas!$A:$D,3,FALSE),VLOOKUP(Dati!$A964,Normas!$A:$D,3,FALSE)*0.3)),"")</f>
      </c>
    </row>
    <row r="965" spans="2:9" x14ac:dyDescent="0.2">
      <c r="B965">
        <f>IF(ISBLANK(A965),"",VLOOKUP(A965,Normas!A:D,4,FALSE))</f>
      </c>
      <c r="E965" s="2">
        <f>IF(ISBLANK(D965),"",INT(YEARFRAC(D965,'Vispārīga informācija'!$B$2)))</f>
      </c>
      <c r="F965" s="2">
        <f>IFERROR(IF(ISBLANK($A965),"",IF($A965="Ūdeņraža jonu koncentrācija",VLOOKUP(Dati!$A965,Normas!$A:$D,2,FALSE),VLOOKUP(Dati!$A965,Normas!$A:$D,2,FALSE)*0.6)),"")</f>
      </c>
      <c r="G965" s="2">
        <f>IFERROR(IF(ISBLANK($A965),"",IF($A965="Ūdeņraža jonu koncentrācija",VLOOKUP(Dati!$A965,Normas!$A:$D,3,FALSE),VLOOKUP(Dati!$A965,Normas!$A:$D,3,FALSE)*0.6)),"")</f>
      </c>
      <c r="H965" s="2">
        <f>IFERROR(IF(ISBLANK($A965),"",IF($A965="Ūdeņraža jonu koncentrācija",VLOOKUP(Dati!$A965,Normas!$A:$D,2,FALSE),VLOOKUP(Dati!$A965,Normas!$A:$D,2,FALSE)*0.3)),"")</f>
      </c>
      <c r="I965" s="2">
        <f>IFERROR(IF(ISBLANK($A965),"",IF($A965="Ūdeņraža jonu koncentrācija",VLOOKUP(Dati!$A965,Normas!$A:$D,3,FALSE),VLOOKUP(Dati!$A965,Normas!$A:$D,3,FALSE)*0.3)),"")</f>
      </c>
    </row>
    <row r="966" spans="2:9" x14ac:dyDescent="0.2">
      <c r="B966">
        <f>IF(ISBLANK(A966),"",VLOOKUP(A966,Normas!A:D,4,FALSE))</f>
      </c>
      <c r="E966" s="2">
        <f>IF(ISBLANK(D966),"",INT(YEARFRAC(D966,'Vispārīga informācija'!$B$2)))</f>
      </c>
      <c r="F966" s="2">
        <f>IFERROR(IF(ISBLANK($A966),"",IF($A966="Ūdeņraža jonu koncentrācija",VLOOKUP(Dati!$A966,Normas!$A:$D,2,FALSE),VLOOKUP(Dati!$A966,Normas!$A:$D,2,FALSE)*0.6)),"")</f>
      </c>
      <c r="G966" s="2">
        <f>IFERROR(IF(ISBLANK($A966),"",IF($A966="Ūdeņraža jonu koncentrācija",VLOOKUP(Dati!$A966,Normas!$A:$D,3,FALSE),VLOOKUP(Dati!$A966,Normas!$A:$D,3,FALSE)*0.6)),"")</f>
      </c>
      <c r="H966" s="2">
        <f>IFERROR(IF(ISBLANK($A966),"",IF($A966="Ūdeņraža jonu koncentrācija",VLOOKUP(Dati!$A966,Normas!$A:$D,2,FALSE),VLOOKUP(Dati!$A966,Normas!$A:$D,2,FALSE)*0.3)),"")</f>
      </c>
      <c r="I966" s="2">
        <f>IFERROR(IF(ISBLANK($A966),"",IF($A966="Ūdeņraža jonu koncentrācija",VLOOKUP(Dati!$A966,Normas!$A:$D,3,FALSE),VLOOKUP(Dati!$A966,Normas!$A:$D,3,FALSE)*0.3)),"")</f>
      </c>
    </row>
    <row r="967" spans="2:9" x14ac:dyDescent="0.2">
      <c r="B967">
        <f>IF(ISBLANK(A967),"",VLOOKUP(A967,Normas!A:D,4,FALSE))</f>
      </c>
      <c r="E967" s="2">
        <f>IF(ISBLANK(D967),"",INT(YEARFRAC(D967,'Vispārīga informācija'!$B$2)))</f>
      </c>
      <c r="F967" s="2">
        <f>IFERROR(IF(ISBLANK($A967),"",IF($A967="Ūdeņraža jonu koncentrācija",VLOOKUP(Dati!$A967,Normas!$A:$D,2,FALSE),VLOOKUP(Dati!$A967,Normas!$A:$D,2,FALSE)*0.6)),"")</f>
      </c>
      <c r="G967" s="2">
        <f>IFERROR(IF(ISBLANK($A967),"",IF($A967="Ūdeņraža jonu koncentrācija",VLOOKUP(Dati!$A967,Normas!$A:$D,3,FALSE),VLOOKUP(Dati!$A967,Normas!$A:$D,3,FALSE)*0.6)),"")</f>
      </c>
      <c r="H967" s="2">
        <f>IFERROR(IF(ISBLANK($A967),"",IF($A967="Ūdeņraža jonu koncentrācija",VLOOKUP(Dati!$A967,Normas!$A:$D,2,FALSE),VLOOKUP(Dati!$A967,Normas!$A:$D,2,FALSE)*0.3)),"")</f>
      </c>
      <c r="I967" s="2">
        <f>IFERROR(IF(ISBLANK($A967),"",IF($A967="Ūdeņraža jonu koncentrācija",VLOOKUP(Dati!$A967,Normas!$A:$D,3,FALSE),VLOOKUP(Dati!$A967,Normas!$A:$D,3,FALSE)*0.3)),"")</f>
      </c>
    </row>
    <row r="968" spans="2:9" x14ac:dyDescent="0.2">
      <c r="B968">
        <f>IF(ISBLANK(A968),"",VLOOKUP(A968,Normas!A:D,4,FALSE))</f>
      </c>
      <c r="E968" s="2">
        <f>IF(ISBLANK(D968),"",INT(YEARFRAC(D968,'Vispārīga informācija'!$B$2)))</f>
      </c>
      <c r="F968" s="2">
        <f>IFERROR(IF(ISBLANK($A968),"",IF($A968="Ūdeņraža jonu koncentrācija",VLOOKUP(Dati!$A968,Normas!$A:$D,2,FALSE),VLOOKUP(Dati!$A968,Normas!$A:$D,2,FALSE)*0.6)),"")</f>
      </c>
      <c r="G968" s="2">
        <f>IFERROR(IF(ISBLANK($A968),"",IF($A968="Ūdeņraža jonu koncentrācija",VLOOKUP(Dati!$A968,Normas!$A:$D,3,FALSE),VLOOKUP(Dati!$A968,Normas!$A:$D,3,FALSE)*0.6)),"")</f>
      </c>
      <c r="H968" s="2">
        <f>IFERROR(IF(ISBLANK($A968),"",IF($A968="Ūdeņraža jonu koncentrācija",VLOOKUP(Dati!$A968,Normas!$A:$D,2,FALSE),VLOOKUP(Dati!$A968,Normas!$A:$D,2,FALSE)*0.3)),"")</f>
      </c>
      <c r="I968" s="2">
        <f>IFERROR(IF(ISBLANK($A968),"",IF($A968="Ūdeņraža jonu koncentrācija",VLOOKUP(Dati!$A968,Normas!$A:$D,3,FALSE),VLOOKUP(Dati!$A968,Normas!$A:$D,3,FALSE)*0.3)),"")</f>
      </c>
    </row>
    <row r="969" spans="2:9" x14ac:dyDescent="0.2">
      <c r="B969">
        <f>IF(ISBLANK(A969),"",VLOOKUP(A969,Normas!A:D,4,FALSE))</f>
      </c>
      <c r="E969" s="2">
        <f>IF(ISBLANK(D969),"",INT(YEARFRAC(D969,'Vispārīga informācija'!$B$2)))</f>
      </c>
      <c r="F969" s="2">
        <f>IFERROR(IF(ISBLANK($A969),"",IF($A969="Ūdeņraža jonu koncentrācija",VLOOKUP(Dati!$A969,Normas!$A:$D,2,FALSE),VLOOKUP(Dati!$A969,Normas!$A:$D,2,FALSE)*0.6)),"")</f>
      </c>
      <c r="G969" s="2">
        <f>IFERROR(IF(ISBLANK($A969),"",IF($A969="Ūdeņraža jonu koncentrācija",VLOOKUP(Dati!$A969,Normas!$A:$D,3,FALSE),VLOOKUP(Dati!$A969,Normas!$A:$D,3,FALSE)*0.6)),"")</f>
      </c>
      <c r="H969" s="2">
        <f>IFERROR(IF(ISBLANK($A969),"",IF($A969="Ūdeņraža jonu koncentrācija",VLOOKUP(Dati!$A969,Normas!$A:$D,2,FALSE),VLOOKUP(Dati!$A969,Normas!$A:$D,2,FALSE)*0.3)),"")</f>
      </c>
      <c r="I969" s="2">
        <f>IFERROR(IF(ISBLANK($A969),"",IF($A969="Ūdeņraža jonu koncentrācija",VLOOKUP(Dati!$A969,Normas!$A:$D,3,FALSE),VLOOKUP(Dati!$A969,Normas!$A:$D,3,FALSE)*0.3)),"")</f>
      </c>
    </row>
    <row r="970" spans="2:9" x14ac:dyDescent="0.2">
      <c r="B970">
        <f>IF(ISBLANK(A970),"",VLOOKUP(A970,Normas!A:D,4,FALSE))</f>
      </c>
      <c r="E970" s="2">
        <f>IF(ISBLANK(D970),"",INT(YEARFRAC(D970,'Vispārīga informācija'!$B$2)))</f>
      </c>
      <c r="F970" s="2">
        <f>IFERROR(IF(ISBLANK($A970),"",IF($A970="Ūdeņraža jonu koncentrācija",VLOOKUP(Dati!$A970,Normas!$A:$D,2,FALSE),VLOOKUP(Dati!$A970,Normas!$A:$D,2,FALSE)*0.6)),"")</f>
      </c>
      <c r="G970" s="2">
        <f>IFERROR(IF(ISBLANK($A970),"",IF($A970="Ūdeņraža jonu koncentrācija",VLOOKUP(Dati!$A970,Normas!$A:$D,3,FALSE),VLOOKUP(Dati!$A970,Normas!$A:$D,3,FALSE)*0.6)),"")</f>
      </c>
      <c r="H970" s="2">
        <f>IFERROR(IF(ISBLANK($A970),"",IF($A970="Ūdeņraža jonu koncentrācija",VLOOKUP(Dati!$A970,Normas!$A:$D,2,FALSE),VLOOKUP(Dati!$A970,Normas!$A:$D,2,FALSE)*0.3)),"")</f>
      </c>
      <c r="I970" s="2">
        <f>IFERROR(IF(ISBLANK($A970),"",IF($A970="Ūdeņraža jonu koncentrācija",VLOOKUP(Dati!$A970,Normas!$A:$D,3,FALSE),VLOOKUP(Dati!$A970,Normas!$A:$D,3,FALSE)*0.3)),"")</f>
      </c>
    </row>
    <row r="971" spans="2:9" x14ac:dyDescent="0.2">
      <c r="B971">
        <f>IF(ISBLANK(A971),"",VLOOKUP(A971,Normas!A:D,4,FALSE))</f>
      </c>
      <c r="E971" s="2">
        <f>IF(ISBLANK(D971),"",INT(YEARFRAC(D971,'Vispārīga informācija'!$B$2)))</f>
      </c>
      <c r="F971" s="2">
        <f>IFERROR(IF(ISBLANK($A971),"",IF($A971="Ūdeņraža jonu koncentrācija",VLOOKUP(Dati!$A971,Normas!$A:$D,2,FALSE),VLOOKUP(Dati!$A971,Normas!$A:$D,2,FALSE)*0.6)),"")</f>
      </c>
      <c r="G971" s="2">
        <f>IFERROR(IF(ISBLANK($A971),"",IF($A971="Ūdeņraža jonu koncentrācija",VLOOKUP(Dati!$A971,Normas!$A:$D,3,FALSE),VLOOKUP(Dati!$A971,Normas!$A:$D,3,FALSE)*0.6)),"")</f>
      </c>
      <c r="H971" s="2">
        <f>IFERROR(IF(ISBLANK($A971),"",IF($A971="Ūdeņraža jonu koncentrācija",VLOOKUP(Dati!$A971,Normas!$A:$D,2,FALSE),VLOOKUP(Dati!$A971,Normas!$A:$D,2,FALSE)*0.3)),"")</f>
      </c>
      <c r="I971" s="2">
        <f>IFERROR(IF(ISBLANK($A971),"",IF($A971="Ūdeņraža jonu koncentrācija",VLOOKUP(Dati!$A971,Normas!$A:$D,3,FALSE),VLOOKUP(Dati!$A971,Normas!$A:$D,3,FALSE)*0.3)),"")</f>
      </c>
    </row>
    <row r="972" spans="2:9" x14ac:dyDescent="0.2">
      <c r="B972">
        <f>IF(ISBLANK(A972),"",VLOOKUP(A972,Normas!A:D,4,FALSE))</f>
      </c>
      <c r="E972" s="2">
        <f>IF(ISBLANK(D972),"",INT(YEARFRAC(D972,'Vispārīga informācija'!$B$2)))</f>
      </c>
      <c r="F972" s="2">
        <f>IFERROR(IF(ISBLANK($A972),"",IF($A972="Ūdeņraža jonu koncentrācija",VLOOKUP(Dati!$A972,Normas!$A:$D,2,FALSE),VLOOKUP(Dati!$A972,Normas!$A:$D,2,FALSE)*0.6)),"")</f>
      </c>
      <c r="G972" s="2">
        <f>IFERROR(IF(ISBLANK($A972),"",IF($A972="Ūdeņraža jonu koncentrācija",VLOOKUP(Dati!$A972,Normas!$A:$D,3,FALSE),VLOOKUP(Dati!$A972,Normas!$A:$D,3,FALSE)*0.6)),"")</f>
      </c>
      <c r="H972" s="2">
        <f>IFERROR(IF(ISBLANK($A972),"",IF($A972="Ūdeņraža jonu koncentrācija",VLOOKUP(Dati!$A972,Normas!$A:$D,2,FALSE),VLOOKUP(Dati!$A972,Normas!$A:$D,2,FALSE)*0.3)),"")</f>
      </c>
      <c r="I972" s="2">
        <f>IFERROR(IF(ISBLANK($A972),"",IF($A972="Ūdeņraža jonu koncentrācija",VLOOKUP(Dati!$A972,Normas!$A:$D,3,FALSE),VLOOKUP(Dati!$A972,Normas!$A:$D,3,FALSE)*0.3)),"")</f>
      </c>
    </row>
    <row r="973" spans="2:9" x14ac:dyDescent="0.2">
      <c r="B973">
        <f>IF(ISBLANK(A973),"",VLOOKUP(A973,Normas!A:D,4,FALSE))</f>
      </c>
      <c r="E973" s="2">
        <f>IF(ISBLANK(D973),"",INT(YEARFRAC(D973,'Vispārīga informācija'!$B$2)))</f>
      </c>
      <c r="F973" s="2">
        <f>IFERROR(IF(ISBLANK($A973),"",IF($A973="Ūdeņraža jonu koncentrācija",VLOOKUP(Dati!$A973,Normas!$A:$D,2,FALSE),VLOOKUP(Dati!$A973,Normas!$A:$D,2,FALSE)*0.6)),"")</f>
      </c>
      <c r="G973" s="2">
        <f>IFERROR(IF(ISBLANK($A973),"",IF($A973="Ūdeņraža jonu koncentrācija",VLOOKUP(Dati!$A973,Normas!$A:$D,3,FALSE),VLOOKUP(Dati!$A973,Normas!$A:$D,3,FALSE)*0.6)),"")</f>
      </c>
      <c r="H973" s="2">
        <f>IFERROR(IF(ISBLANK($A973),"",IF($A973="Ūdeņraža jonu koncentrācija",VLOOKUP(Dati!$A973,Normas!$A:$D,2,FALSE),VLOOKUP(Dati!$A973,Normas!$A:$D,2,FALSE)*0.3)),"")</f>
      </c>
      <c r="I973" s="2">
        <f>IFERROR(IF(ISBLANK($A973),"",IF($A973="Ūdeņraža jonu koncentrācija",VLOOKUP(Dati!$A973,Normas!$A:$D,3,FALSE),VLOOKUP(Dati!$A973,Normas!$A:$D,3,FALSE)*0.3)),"")</f>
      </c>
    </row>
    <row r="974" spans="2:9" x14ac:dyDescent="0.2">
      <c r="B974">
        <f>IF(ISBLANK(A974),"",VLOOKUP(A974,Normas!A:D,4,FALSE))</f>
      </c>
      <c r="E974" s="2">
        <f>IF(ISBLANK(D974),"",INT(YEARFRAC(D974,'Vispārīga informācija'!$B$2)))</f>
      </c>
      <c r="F974" s="2">
        <f>IFERROR(IF(ISBLANK($A974),"",IF($A974="Ūdeņraža jonu koncentrācija",VLOOKUP(Dati!$A974,Normas!$A:$D,2,FALSE),VLOOKUP(Dati!$A974,Normas!$A:$D,2,FALSE)*0.6)),"")</f>
      </c>
      <c r="G974" s="2">
        <f>IFERROR(IF(ISBLANK($A974),"",IF($A974="Ūdeņraža jonu koncentrācija",VLOOKUP(Dati!$A974,Normas!$A:$D,3,FALSE),VLOOKUP(Dati!$A974,Normas!$A:$D,3,FALSE)*0.6)),"")</f>
      </c>
      <c r="H974" s="2">
        <f>IFERROR(IF(ISBLANK($A974),"",IF($A974="Ūdeņraža jonu koncentrācija",VLOOKUP(Dati!$A974,Normas!$A:$D,2,FALSE),VLOOKUP(Dati!$A974,Normas!$A:$D,2,FALSE)*0.3)),"")</f>
      </c>
      <c r="I974" s="2">
        <f>IFERROR(IF(ISBLANK($A974),"",IF($A974="Ūdeņraža jonu koncentrācija",VLOOKUP(Dati!$A974,Normas!$A:$D,3,FALSE),VLOOKUP(Dati!$A974,Normas!$A:$D,3,FALSE)*0.3)),"")</f>
      </c>
    </row>
    <row r="975" spans="2:9" x14ac:dyDescent="0.2">
      <c r="B975">
        <f>IF(ISBLANK(A975),"",VLOOKUP(A975,Normas!A:D,4,FALSE))</f>
      </c>
      <c r="E975" s="2">
        <f>IF(ISBLANK(D975),"",INT(YEARFRAC(D975,'Vispārīga informācija'!$B$2)))</f>
      </c>
      <c r="F975" s="2">
        <f>IFERROR(IF(ISBLANK($A975),"",IF($A975="Ūdeņraža jonu koncentrācija",VLOOKUP(Dati!$A975,Normas!$A:$D,2,FALSE),VLOOKUP(Dati!$A975,Normas!$A:$D,2,FALSE)*0.6)),"")</f>
      </c>
      <c r="G975" s="2">
        <f>IFERROR(IF(ISBLANK($A975),"",IF($A975="Ūdeņraža jonu koncentrācija",VLOOKUP(Dati!$A975,Normas!$A:$D,3,FALSE),VLOOKUP(Dati!$A975,Normas!$A:$D,3,FALSE)*0.6)),"")</f>
      </c>
      <c r="H975" s="2">
        <f>IFERROR(IF(ISBLANK($A975),"",IF($A975="Ūdeņraža jonu koncentrācija",VLOOKUP(Dati!$A975,Normas!$A:$D,2,FALSE),VLOOKUP(Dati!$A975,Normas!$A:$D,2,FALSE)*0.3)),"")</f>
      </c>
      <c r="I975" s="2">
        <f>IFERROR(IF(ISBLANK($A975),"",IF($A975="Ūdeņraža jonu koncentrācija",VLOOKUP(Dati!$A975,Normas!$A:$D,3,FALSE),VLOOKUP(Dati!$A975,Normas!$A:$D,3,FALSE)*0.3)),"")</f>
      </c>
    </row>
    <row r="976" spans="2:9" x14ac:dyDescent="0.2">
      <c r="B976">
        <f>IF(ISBLANK(A976),"",VLOOKUP(A976,Normas!A:D,4,FALSE))</f>
      </c>
      <c r="E976" s="2">
        <f>IF(ISBLANK(D976),"",INT(YEARFRAC(D976,'Vispārīga informācija'!$B$2)))</f>
      </c>
      <c r="F976" s="2">
        <f>IFERROR(IF(ISBLANK($A976),"",IF($A976="Ūdeņraža jonu koncentrācija",VLOOKUP(Dati!$A976,Normas!$A:$D,2,FALSE),VLOOKUP(Dati!$A976,Normas!$A:$D,2,FALSE)*0.6)),"")</f>
      </c>
      <c r="G976" s="2">
        <f>IFERROR(IF(ISBLANK($A976),"",IF($A976="Ūdeņraža jonu koncentrācija",VLOOKUP(Dati!$A976,Normas!$A:$D,3,FALSE),VLOOKUP(Dati!$A976,Normas!$A:$D,3,FALSE)*0.6)),"")</f>
      </c>
      <c r="H976" s="2">
        <f>IFERROR(IF(ISBLANK($A976),"",IF($A976="Ūdeņraža jonu koncentrācija",VLOOKUP(Dati!$A976,Normas!$A:$D,2,FALSE),VLOOKUP(Dati!$A976,Normas!$A:$D,2,FALSE)*0.3)),"")</f>
      </c>
      <c r="I976" s="2">
        <f>IFERROR(IF(ISBLANK($A976),"",IF($A976="Ūdeņraža jonu koncentrācija",VLOOKUP(Dati!$A976,Normas!$A:$D,3,FALSE),VLOOKUP(Dati!$A976,Normas!$A:$D,3,FALSE)*0.3)),"")</f>
      </c>
    </row>
    <row r="977" spans="2:9" x14ac:dyDescent="0.2">
      <c r="B977">
        <f>IF(ISBLANK(A977),"",VLOOKUP(A977,Normas!A:D,4,FALSE))</f>
      </c>
      <c r="E977" s="2">
        <f>IF(ISBLANK(D977),"",INT(YEARFRAC(D977,'Vispārīga informācija'!$B$2)))</f>
      </c>
      <c r="F977" s="2">
        <f>IFERROR(IF(ISBLANK($A977),"",IF($A977="Ūdeņraža jonu koncentrācija",VLOOKUP(Dati!$A977,Normas!$A:$D,2,FALSE),VLOOKUP(Dati!$A977,Normas!$A:$D,2,FALSE)*0.6)),"")</f>
      </c>
      <c r="G977" s="2">
        <f>IFERROR(IF(ISBLANK($A977),"",IF($A977="Ūdeņraža jonu koncentrācija",VLOOKUP(Dati!$A977,Normas!$A:$D,3,FALSE),VLOOKUP(Dati!$A977,Normas!$A:$D,3,FALSE)*0.6)),"")</f>
      </c>
      <c r="H977" s="2">
        <f>IFERROR(IF(ISBLANK($A977),"",IF($A977="Ūdeņraža jonu koncentrācija",VLOOKUP(Dati!$A977,Normas!$A:$D,2,FALSE),VLOOKUP(Dati!$A977,Normas!$A:$D,2,FALSE)*0.3)),"")</f>
      </c>
      <c r="I977" s="2">
        <f>IFERROR(IF(ISBLANK($A977),"",IF($A977="Ūdeņraža jonu koncentrācija",VLOOKUP(Dati!$A977,Normas!$A:$D,3,FALSE),VLOOKUP(Dati!$A977,Normas!$A:$D,3,FALSE)*0.3)),"")</f>
      </c>
    </row>
    <row r="978" spans="2:9" x14ac:dyDescent="0.2">
      <c r="B978">
        <f>IF(ISBLANK(A978),"",VLOOKUP(A978,Normas!A:D,4,FALSE))</f>
      </c>
      <c r="E978" s="2">
        <f>IF(ISBLANK(D978),"",INT(YEARFRAC(D978,'Vispārīga informācija'!$B$2)))</f>
      </c>
      <c r="F978" s="2">
        <f>IFERROR(IF(ISBLANK($A978),"",IF($A978="Ūdeņraža jonu koncentrācija",VLOOKUP(Dati!$A978,Normas!$A:$D,2,FALSE),VLOOKUP(Dati!$A978,Normas!$A:$D,2,FALSE)*0.6)),"")</f>
      </c>
      <c r="G978" s="2">
        <f>IFERROR(IF(ISBLANK($A978),"",IF($A978="Ūdeņraža jonu koncentrācija",VLOOKUP(Dati!$A978,Normas!$A:$D,3,FALSE),VLOOKUP(Dati!$A978,Normas!$A:$D,3,FALSE)*0.6)),"")</f>
      </c>
      <c r="H978" s="2">
        <f>IFERROR(IF(ISBLANK($A978),"",IF($A978="Ūdeņraža jonu koncentrācija",VLOOKUP(Dati!$A978,Normas!$A:$D,2,FALSE),VLOOKUP(Dati!$A978,Normas!$A:$D,2,FALSE)*0.3)),"")</f>
      </c>
      <c r="I978" s="2">
        <f>IFERROR(IF(ISBLANK($A978),"",IF($A978="Ūdeņraža jonu koncentrācija",VLOOKUP(Dati!$A978,Normas!$A:$D,3,FALSE),VLOOKUP(Dati!$A978,Normas!$A:$D,3,FALSE)*0.3)),"")</f>
      </c>
    </row>
    <row r="979" spans="2:9" x14ac:dyDescent="0.2">
      <c r="B979">
        <f>IF(ISBLANK(A979),"",VLOOKUP(A979,Normas!A:D,4,FALSE))</f>
      </c>
      <c r="E979" s="2">
        <f>IF(ISBLANK(D979),"",INT(YEARFRAC(D979,'Vispārīga informācija'!$B$2)))</f>
      </c>
      <c r="F979" s="2">
        <f>IFERROR(IF(ISBLANK($A979),"",IF($A979="Ūdeņraža jonu koncentrācija",VLOOKUP(Dati!$A979,Normas!$A:$D,2,FALSE),VLOOKUP(Dati!$A979,Normas!$A:$D,2,FALSE)*0.6)),"")</f>
      </c>
      <c r="G979" s="2">
        <f>IFERROR(IF(ISBLANK($A979),"",IF($A979="Ūdeņraža jonu koncentrācija",VLOOKUP(Dati!$A979,Normas!$A:$D,3,FALSE),VLOOKUP(Dati!$A979,Normas!$A:$D,3,FALSE)*0.6)),"")</f>
      </c>
      <c r="H979" s="2">
        <f>IFERROR(IF(ISBLANK($A979),"",IF($A979="Ūdeņraža jonu koncentrācija",VLOOKUP(Dati!$A979,Normas!$A:$D,2,FALSE),VLOOKUP(Dati!$A979,Normas!$A:$D,2,FALSE)*0.3)),"")</f>
      </c>
      <c r="I979" s="2">
        <f>IFERROR(IF(ISBLANK($A979),"",IF($A979="Ūdeņraža jonu koncentrācija",VLOOKUP(Dati!$A979,Normas!$A:$D,3,FALSE),VLOOKUP(Dati!$A979,Normas!$A:$D,3,FALSE)*0.3)),"")</f>
      </c>
    </row>
    <row r="980" spans="2:9" x14ac:dyDescent="0.2">
      <c r="B980">
        <f>IF(ISBLANK(A980),"",VLOOKUP(A980,Normas!A:D,4,FALSE))</f>
      </c>
      <c r="E980" s="2">
        <f>IF(ISBLANK(D980),"",INT(YEARFRAC(D980,'Vispārīga informācija'!$B$2)))</f>
      </c>
      <c r="F980" s="2">
        <f>IFERROR(IF(ISBLANK($A980),"",IF($A980="Ūdeņraža jonu koncentrācija",VLOOKUP(Dati!$A980,Normas!$A:$D,2,FALSE),VLOOKUP(Dati!$A980,Normas!$A:$D,2,FALSE)*0.6)),"")</f>
      </c>
      <c r="G980" s="2">
        <f>IFERROR(IF(ISBLANK($A980),"",IF($A980="Ūdeņraža jonu koncentrācija",VLOOKUP(Dati!$A980,Normas!$A:$D,3,FALSE),VLOOKUP(Dati!$A980,Normas!$A:$D,3,FALSE)*0.6)),"")</f>
      </c>
      <c r="H980" s="2">
        <f>IFERROR(IF(ISBLANK($A980),"",IF($A980="Ūdeņraža jonu koncentrācija",VLOOKUP(Dati!$A980,Normas!$A:$D,2,FALSE),VLOOKUP(Dati!$A980,Normas!$A:$D,2,FALSE)*0.3)),"")</f>
      </c>
      <c r="I980" s="2">
        <f>IFERROR(IF(ISBLANK($A980),"",IF($A980="Ūdeņraža jonu koncentrācija",VLOOKUP(Dati!$A980,Normas!$A:$D,3,FALSE),VLOOKUP(Dati!$A980,Normas!$A:$D,3,FALSE)*0.3)),"")</f>
      </c>
    </row>
    <row r="981" spans="2:9" x14ac:dyDescent="0.2">
      <c r="B981">
        <f>IF(ISBLANK(A981),"",VLOOKUP(A981,Normas!A:D,4,FALSE))</f>
      </c>
      <c r="E981" s="2">
        <f>IF(ISBLANK(D981),"",INT(YEARFRAC(D981,'Vispārīga informācija'!$B$2)))</f>
      </c>
      <c r="F981" s="2">
        <f>IFERROR(IF(ISBLANK($A981),"",IF($A981="Ūdeņraža jonu koncentrācija",VLOOKUP(Dati!$A981,Normas!$A:$D,2,FALSE),VLOOKUP(Dati!$A981,Normas!$A:$D,2,FALSE)*0.6)),"")</f>
      </c>
      <c r="G981" s="2">
        <f>IFERROR(IF(ISBLANK($A981),"",IF($A981="Ūdeņraža jonu koncentrācija",VLOOKUP(Dati!$A981,Normas!$A:$D,3,FALSE),VLOOKUP(Dati!$A981,Normas!$A:$D,3,FALSE)*0.6)),"")</f>
      </c>
      <c r="H981" s="2">
        <f>IFERROR(IF(ISBLANK($A981),"",IF($A981="Ūdeņraža jonu koncentrācija",VLOOKUP(Dati!$A981,Normas!$A:$D,2,FALSE),VLOOKUP(Dati!$A981,Normas!$A:$D,2,FALSE)*0.3)),"")</f>
      </c>
      <c r="I981" s="2">
        <f>IFERROR(IF(ISBLANK($A981),"",IF($A981="Ūdeņraža jonu koncentrācija",VLOOKUP(Dati!$A981,Normas!$A:$D,3,FALSE),VLOOKUP(Dati!$A981,Normas!$A:$D,3,FALSE)*0.3)),"")</f>
      </c>
    </row>
    <row r="982" spans="2:9" x14ac:dyDescent="0.2">
      <c r="B982">
        <f>IF(ISBLANK(A982),"",VLOOKUP(A982,Normas!A:D,4,FALSE))</f>
      </c>
      <c r="E982" s="2">
        <f>IF(ISBLANK(D982),"",INT(YEARFRAC(D982,'Vispārīga informācija'!$B$2)))</f>
      </c>
      <c r="F982" s="2">
        <f>IFERROR(IF(ISBLANK($A982),"",IF($A982="Ūdeņraža jonu koncentrācija",VLOOKUP(Dati!$A982,Normas!$A:$D,2,FALSE),VLOOKUP(Dati!$A982,Normas!$A:$D,2,FALSE)*0.6)),"")</f>
      </c>
      <c r="G982" s="2">
        <f>IFERROR(IF(ISBLANK($A982),"",IF($A982="Ūdeņraža jonu koncentrācija",VLOOKUP(Dati!$A982,Normas!$A:$D,3,FALSE),VLOOKUP(Dati!$A982,Normas!$A:$D,3,FALSE)*0.6)),"")</f>
      </c>
      <c r="H982" s="2">
        <f>IFERROR(IF(ISBLANK($A982),"",IF($A982="Ūdeņraža jonu koncentrācija",VLOOKUP(Dati!$A982,Normas!$A:$D,2,FALSE),VLOOKUP(Dati!$A982,Normas!$A:$D,2,FALSE)*0.3)),"")</f>
      </c>
      <c r="I982" s="2">
        <f>IFERROR(IF(ISBLANK($A982),"",IF($A982="Ūdeņraža jonu koncentrācija",VLOOKUP(Dati!$A982,Normas!$A:$D,3,FALSE),VLOOKUP(Dati!$A982,Normas!$A:$D,3,FALSE)*0.3)),"")</f>
      </c>
    </row>
    <row r="983" spans="2:9" x14ac:dyDescent="0.2">
      <c r="B983">
        <f>IF(ISBLANK(A983),"",VLOOKUP(A983,Normas!A:D,4,FALSE))</f>
      </c>
      <c r="E983" s="2">
        <f>IF(ISBLANK(D983),"",INT(YEARFRAC(D983,'Vispārīga informācija'!$B$2)))</f>
      </c>
      <c r="F983" s="2">
        <f>IFERROR(IF(ISBLANK($A983),"",IF($A983="Ūdeņraža jonu koncentrācija",VLOOKUP(Dati!$A983,Normas!$A:$D,2,FALSE),VLOOKUP(Dati!$A983,Normas!$A:$D,2,FALSE)*0.6)),"")</f>
      </c>
      <c r="G983" s="2">
        <f>IFERROR(IF(ISBLANK($A983),"",IF($A983="Ūdeņraža jonu koncentrācija",VLOOKUP(Dati!$A983,Normas!$A:$D,3,FALSE),VLOOKUP(Dati!$A983,Normas!$A:$D,3,FALSE)*0.6)),"")</f>
      </c>
      <c r="H983" s="2">
        <f>IFERROR(IF(ISBLANK($A983),"",IF($A983="Ūdeņraža jonu koncentrācija",VLOOKUP(Dati!$A983,Normas!$A:$D,2,FALSE),VLOOKUP(Dati!$A983,Normas!$A:$D,2,FALSE)*0.3)),"")</f>
      </c>
      <c r="I983" s="2">
        <f>IFERROR(IF(ISBLANK($A983),"",IF($A983="Ūdeņraža jonu koncentrācija",VLOOKUP(Dati!$A983,Normas!$A:$D,3,FALSE),VLOOKUP(Dati!$A983,Normas!$A:$D,3,FALSE)*0.3)),"")</f>
      </c>
    </row>
    <row r="984" spans="2:9" x14ac:dyDescent="0.2">
      <c r="B984">
        <f>IF(ISBLANK(A984),"",VLOOKUP(A984,Normas!A:D,4,FALSE))</f>
      </c>
      <c r="E984" s="2">
        <f>IF(ISBLANK(D984),"",INT(YEARFRAC(D984,'Vispārīga informācija'!$B$2)))</f>
      </c>
      <c r="F984" s="2">
        <f>IFERROR(IF(ISBLANK($A984),"",IF($A984="Ūdeņraža jonu koncentrācija",VLOOKUP(Dati!$A984,Normas!$A:$D,2,FALSE),VLOOKUP(Dati!$A984,Normas!$A:$D,2,FALSE)*0.6)),"")</f>
      </c>
      <c r="G984" s="2">
        <f>IFERROR(IF(ISBLANK($A984),"",IF($A984="Ūdeņraža jonu koncentrācija",VLOOKUP(Dati!$A984,Normas!$A:$D,3,FALSE),VLOOKUP(Dati!$A984,Normas!$A:$D,3,FALSE)*0.6)),"")</f>
      </c>
      <c r="H984" s="2">
        <f>IFERROR(IF(ISBLANK($A984),"",IF($A984="Ūdeņraža jonu koncentrācija",VLOOKUP(Dati!$A984,Normas!$A:$D,2,FALSE),VLOOKUP(Dati!$A984,Normas!$A:$D,2,FALSE)*0.3)),"")</f>
      </c>
      <c r="I984" s="2">
        <f>IFERROR(IF(ISBLANK($A984),"",IF($A984="Ūdeņraža jonu koncentrācija",VLOOKUP(Dati!$A984,Normas!$A:$D,3,FALSE),VLOOKUP(Dati!$A984,Normas!$A:$D,3,FALSE)*0.3)),"")</f>
      </c>
    </row>
    <row r="985" spans="2:9" x14ac:dyDescent="0.2">
      <c r="B985">
        <f>IF(ISBLANK(A985),"",VLOOKUP(A985,Normas!A:D,4,FALSE))</f>
      </c>
      <c r="E985" s="2">
        <f>IF(ISBLANK(D985),"",INT(YEARFRAC(D985,'Vispārīga informācija'!$B$2)))</f>
      </c>
      <c r="F985" s="2">
        <f>IFERROR(IF(ISBLANK($A985),"",IF($A985="Ūdeņraža jonu koncentrācija",VLOOKUP(Dati!$A985,Normas!$A:$D,2,FALSE),VLOOKUP(Dati!$A985,Normas!$A:$D,2,FALSE)*0.6)),"")</f>
      </c>
      <c r="G985" s="2">
        <f>IFERROR(IF(ISBLANK($A985),"",IF($A985="Ūdeņraža jonu koncentrācija",VLOOKUP(Dati!$A985,Normas!$A:$D,3,FALSE),VLOOKUP(Dati!$A985,Normas!$A:$D,3,FALSE)*0.6)),"")</f>
      </c>
      <c r="H985" s="2">
        <f>IFERROR(IF(ISBLANK($A985),"",IF($A985="Ūdeņraža jonu koncentrācija",VLOOKUP(Dati!$A985,Normas!$A:$D,2,FALSE),VLOOKUP(Dati!$A985,Normas!$A:$D,2,FALSE)*0.3)),"")</f>
      </c>
      <c r="I985" s="2">
        <f>IFERROR(IF(ISBLANK($A985),"",IF($A985="Ūdeņraža jonu koncentrācija",VLOOKUP(Dati!$A985,Normas!$A:$D,3,FALSE),VLOOKUP(Dati!$A985,Normas!$A:$D,3,FALSE)*0.3)),"")</f>
      </c>
    </row>
    <row r="986" spans="2:9" x14ac:dyDescent="0.2">
      <c r="B986">
        <f>IF(ISBLANK(A986),"",VLOOKUP(A986,Normas!A:D,4,FALSE))</f>
      </c>
      <c r="E986" s="2">
        <f>IF(ISBLANK(D986),"",INT(YEARFRAC(D986,'Vispārīga informācija'!$B$2)))</f>
      </c>
      <c r="F986" s="2">
        <f>IFERROR(IF(ISBLANK($A986),"",IF($A986="Ūdeņraža jonu koncentrācija",VLOOKUP(Dati!$A986,Normas!$A:$D,2,FALSE),VLOOKUP(Dati!$A986,Normas!$A:$D,2,FALSE)*0.6)),"")</f>
      </c>
      <c r="G986" s="2">
        <f>IFERROR(IF(ISBLANK($A986),"",IF($A986="Ūdeņraža jonu koncentrācija",VLOOKUP(Dati!$A986,Normas!$A:$D,3,FALSE),VLOOKUP(Dati!$A986,Normas!$A:$D,3,FALSE)*0.6)),"")</f>
      </c>
      <c r="H986" s="2">
        <f>IFERROR(IF(ISBLANK($A986),"",IF($A986="Ūdeņraža jonu koncentrācija",VLOOKUP(Dati!$A986,Normas!$A:$D,2,FALSE),VLOOKUP(Dati!$A986,Normas!$A:$D,2,FALSE)*0.3)),"")</f>
      </c>
      <c r="I986" s="2">
        <f>IFERROR(IF(ISBLANK($A986),"",IF($A986="Ūdeņraža jonu koncentrācija",VLOOKUP(Dati!$A986,Normas!$A:$D,3,FALSE),VLOOKUP(Dati!$A986,Normas!$A:$D,3,FALSE)*0.3)),"")</f>
      </c>
    </row>
    <row r="987" spans="2:9" x14ac:dyDescent="0.2">
      <c r="B987">
        <f>IF(ISBLANK(A987),"",VLOOKUP(A987,Normas!A:D,4,FALSE))</f>
      </c>
      <c r="E987" s="2">
        <f>IF(ISBLANK(D987),"",INT(YEARFRAC(D987,'Vispārīga informācija'!$B$2)))</f>
      </c>
      <c r="F987" s="2">
        <f>IFERROR(IF(ISBLANK($A987),"",IF($A987="Ūdeņraža jonu koncentrācija",VLOOKUP(Dati!$A987,Normas!$A:$D,2,FALSE),VLOOKUP(Dati!$A987,Normas!$A:$D,2,FALSE)*0.6)),"")</f>
      </c>
      <c r="G987" s="2">
        <f>IFERROR(IF(ISBLANK($A987),"",IF($A987="Ūdeņraža jonu koncentrācija",VLOOKUP(Dati!$A987,Normas!$A:$D,3,FALSE),VLOOKUP(Dati!$A987,Normas!$A:$D,3,FALSE)*0.6)),"")</f>
      </c>
      <c r="H987" s="2">
        <f>IFERROR(IF(ISBLANK($A987),"",IF($A987="Ūdeņraža jonu koncentrācija",VLOOKUP(Dati!$A987,Normas!$A:$D,2,FALSE),VLOOKUP(Dati!$A987,Normas!$A:$D,2,FALSE)*0.3)),"")</f>
      </c>
      <c r="I987" s="2">
        <f>IFERROR(IF(ISBLANK($A987),"",IF($A987="Ūdeņraža jonu koncentrācija",VLOOKUP(Dati!$A987,Normas!$A:$D,3,FALSE),VLOOKUP(Dati!$A987,Normas!$A:$D,3,FALSE)*0.3)),"")</f>
      </c>
    </row>
    <row r="988" spans="2:9" x14ac:dyDescent="0.2">
      <c r="B988">
        <f>IF(ISBLANK(A988),"",VLOOKUP(A988,Normas!A:D,4,FALSE))</f>
      </c>
      <c r="E988" s="2">
        <f>IF(ISBLANK(D988),"",INT(YEARFRAC(D988,'Vispārīga informācija'!$B$2)))</f>
      </c>
      <c r="F988" s="2">
        <f>IFERROR(IF(ISBLANK($A988),"",IF($A988="Ūdeņraža jonu koncentrācija",VLOOKUP(Dati!$A988,Normas!$A:$D,2,FALSE),VLOOKUP(Dati!$A988,Normas!$A:$D,2,FALSE)*0.6)),"")</f>
      </c>
      <c r="G988" s="2">
        <f>IFERROR(IF(ISBLANK($A988),"",IF($A988="Ūdeņraža jonu koncentrācija",VLOOKUP(Dati!$A988,Normas!$A:$D,3,FALSE),VLOOKUP(Dati!$A988,Normas!$A:$D,3,FALSE)*0.6)),"")</f>
      </c>
      <c r="H988" s="2">
        <f>IFERROR(IF(ISBLANK($A988),"",IF($A988="Ūdeņraža jonu koncentrācija",VLOOKUP(Dati!$A988,Normas!$A:$D,2,FALSE),VLOOKUP(Dati!$A988,Normas!$A:$D,2,FALSE)*0.3)),"")</f>
      </c>
      <c r="I988" s="2">
        <f>IFERROR(IF(ISBLANK($A988),"",IF($A988="Ūdeņraža jonu koncentrācija",VLOOKUP(Dati!$A988,Normas!$A:$D,3,FALSE),VLOOKUP(Dati!$A988,Normas!$A:$D,3,FALSE)*0.3)),"")</f>
      </c>
    </row>
    <row r="989" spans="2:9" x14ac:dyDescent="0.2">
      <c r="B989">
        <f>IF(ISBLANK(A989),"",VLOOKUP(A989,Normas!A:D,4,FALSE))</f>
      </c>
      <c r="E989" s="2">
        <f>IF(ISBLANK(D989),"",INT(YEARFRAC(D989,'Vispārīga informācija'!$B$2)))</f>
      </c>
      <c r="F989" s="2">
        <f>IFERROR(IF(ISBLANK($A989),"",IF($A989="Ūdeņraža jonu koncentrācija",VLOOKUP(Dati!$A989,Normas!$A:$D,2,FALSE),VLOOKUP(Dati!$A989,Normas!$A:$D,2,FALSE)*0.6)),"")</f>
      </c>
      <c r="G989" s="2">
        <f>IFERROR(IF(ISBLANK($A989),"",IF($A989="Ūdeņraža jonu koncentrācija",VLOOKUP(Dati!$A989,Normas!$A:$D,3,FALSE),VLOOKUP(Dati!$A989,Normas!$A:$D,3,FALSE)*0.6)),"")</f>
      </c>
      <c r="H989" s="2">
        <f>IFERROR(IF(ISBLANK($A989),"",IF($A989="Ūdeņraža jonu koncentrācija",VLOOKUP(Dati!$A989,Normas!$A:$D,2,FALSE),VLOOKUP(Dati!$A989,Normas!$A:$D,2,FALSE)*0.3)),"")</f>
      </c>
      <c r="I989" s="2">
        <f>IFERROR(IF(ISBLANK($A989),"",IF($A989="Ūdeņraža jonu koncentrācija",VLOOKUP(Dati!$A989,Normas!$A:$D,3,FALSE),VLOOKUP(Dati!$A989,Normas!$A:$D,3,FALSE)*0.3)),"")</f>
      </c>
    </row>
    <row r="990" spans="2:9" x14ac:dyDescent="0.2">
      <c r="B990">
        <f>IF(ISBLANK(A990),"",VLOOKUP(A990,Normas!A:D,4,FALSE))</f>
      </c>
      <c r="E990" s="2">
        <f>IF(ISBLANK(D990),"",INT(YEARFRAC(D990,'Vispārīga informācija'!$B$2)))</f>
      </c>
      <c r="F990" s="2">
        <f>IFERROR(IF(ISBLANK($A990),"",IF($A990="Ūdeņraža jonu koncentrācija",VLOOKUP(Dati!$A990,Normas!$A:$D,2,FALSE),VLOOKUP(Dati!$A990,Normas!$A:$D,2,FALSE)*0.6)),"")</f>
      </c>
      <c r="G990" s="2">
        <f>IFERROR(IF(ISBLANK($A990),"",IF($A990="Ūdeņraža jonu koncentrācija",VLOOKUP(Dati!$A990,Normas!$A:$D,3,FALSE),VLOOKUP(Dati!$A990,Normas!$A:$D,3,FALSE)*0.6)),"")</f>
      </c>
      <c r="H990" s="2">
        <f>IFERROR(IF(ISBLANK($A990),"",IF($A990="Ūdeņraža jonu koncentrācija",VLOOKUP(Dati!$A990,Normas!$A:$D,2,FALSE),VLOOKUP(Dati!$A990,Normas!$A:$D,2,FALSE)*0.3)),"")</f>
      </c>
      <c r="I990" s="2">
        <f>IFERROR(IF(ISBLANK($A990),"",IF($A990="Ūdeņraža jonu koncentrācija",VLOOKUP(Dati!$A990,Normas!$A:$D,3,FALSE),VLOOKUP(Dati!$A990,Normas!$A:$D,3,FALSE)*0.3)),"")</f>
      </c>
    </row>
    <row r="991" spans="2:9" x14ac:dyDescent="0.2">
      <c r="B991">
        <f>IF(ISBLANK(A991),"",VLOOKUP(A991,Normas!A:D,4,FALSE))</f>
      </c>
      <c r="E991" s="2">
        <f>IF(ISBLANK(D991),"",INT(YEARFRAC(D991,'Vispārīga informācija'!$B$2)))</f>
      </c>
      <c r="F991" s="2">
        <f>IFERROR(IF(ISBLANK($A991),"",IF($A991="Ūdeņraža jonu koncentrācija",VLOOKUP(Dati!$A991,Normas!$A:$D,2,FALSE),VLOOKUP(Dati!$A991,Normas!$A:$D,2,FALSE)*0.6)),"")</f>
      </c>
      <c r="G991" s="2">
        <f>IFERROR(IF(ISBLANK($A991),"",IF($A991="Ūdeņraža jonu koncentrācija",VLOOKUP(Dati!$A991,Normas!$A:$D,3,FALSE),VLOOKUP(Dati!$A991,Normas!$A:$D,3,FALSE)*0.6)),"")</f>
      </c>
      <c r="H991" s="2">
        <f>IFERROR(IF(ISBLANK($A991),"",IF($A991="Ūdeņraža jonu koncentrācija",VLOOKUP(Dati!$A991,Normas!$A:$D,2,FALSE),VLOOKUP(Dati!$A991,Normas!$A:$D,2,FALSE)*0.3)),"")</f>
      </c>
      <c r="I991" s="2">
        <f>IFERROR(IF(ISBLANK($A991),"",IF($A991="Ūdeņraža jonu koncentrācija",VLOOKUP(Dati!$A991,Normas!$A:$D,3,FALSE),VLOOKUP(Dati!$A991,Normas!$A:$D,3,FALSE)*0.3)),"")</f>
      </c>
    </row>
    <row r="992" spans="2:9" x14ac:dyDescent="0.2">
      <c r="B992">
        <f>IF(ISBLANK(A992),"",VLOOKUP(A992,Normas!A:D,4,FALSE))</f>
      </c>
      <c r="E992" s="2">
        <f>IF(ISBLANK(D992),"",INT(YEARFRAC(D992,'Vispārīga informācija'!$B$2)))</f>
      </c>
      <c r="F992" s="2">
        <f>IFERROR(IF(ISBLANK($A992),"",IF($A992="Ūdeņraža jonu koncentrācija",VLOOKUP(Dati!$A992,Normas!$A:$D,2,FALSE),VLOOKUP(Dati!$A992,Normas!$A:$D,2,FALSE)*0.6)),"")</f>
      </c>
      <c r="G992" s="2">
        <f>IFERROR(IF(ISBLANK($A992),"",IF($A992="Ūdeņraža jonu koncentrācija",VLOOKUP(Dati!$A992,Normas!$A:$D,3,FALSE),VLOOKUP(Dati!$A992,Normas!$A:$D,3,FALSE)*0.6)),"")</f>
      </c>
      <c r="H992" s="2">
        <f>IFERROR(IF(ISBLANK($A992),"",IF($A992="Ūdeņraža jonu koncentrācija",VLOOKUP(Dati!$A992,Normas!$A:$D,2,FALSE),VLOOKUP(Dati!$A992,Normas!$A:$D,2,FALSE)*0.3)),"")</f>
      </c>
      <c r="I992" s="2">
        <f>IFERROR(IF(ISBLANK($A992),"",IF($A992="Ūdeņraža jonu koncentrācija",VLOOKUP(Dati!$A992,Normas!$A:$D,3,FALSE),VLOOKUP(Dati!$A992,Normas!$A:$D,3,FALSE)*0.3)),"")</f>
      </c>
    </row>
    <row r="993" spans="2:9" x14ac:dyDescent="0.2">
      <c r="B993">
        <f>IF(ISBLANK(A993),"",VLOOKUP(A993,Normas!A:D,4,FALSE))</f>
      </c>
      <c r="E993" s="2">
        <f>IF(ISBLANK(D993),"",INT(YEARFRAC(D993,'Vispārīga informācija'!$B$2)))</f>
      </c>
      <c r="F993" s="2">
        <f>IFERROR(IF(ISBLANK($A993),"",IF($A993="Ūdeņraža jonu koncentrācija",VLOOKUP(Dati!$A993,Normas!$A:$D,2,FALSE),VLOOKUP(Dati!$A993,Normas!$A:$D,2,FALSE)*0.6)),"")</f>
      </c>
      <c r="G993" s="2">
        <f>IFERROR(IF(ISBLANK($A993),"",IF($A993="Ūdeņraža jonu koncentrācija",VLOOKUP(Dati!$A993,Normas!$A:$D,3,FALSE),VLOOKUP(Dati!$A993,Normas!$A:$D,3,FALSE)*0.6)),"")</f>
      </c>
      <c r="H993" s="2">
        <f>IFERROR(IF(ISBLANK($A993),"",IF($A993="Ūdeņraža jonu koncentrācija",VLOOKUP(Dati!$A993,Normas!$A:$D,2,FALSE),VLOOKUP(Dati!$A993,Normas!$A:$D,2,FALSE)*0.3)),"")</f>
      </c>
      <c r="I993" s="2">
        <f>IFERROR(IF(ISBLANK($A993),"",IF($A993="Ūdeņraža jonu koncentrācija",VLOOKUP(Dati!$A993,Normas!$A:$D,3,FALSE),VLOOKUP(Dati!$A993,Normas!$A:$D,3,FALSE)*0.3)),"")</f>
      </c>
    </row>
    <row r="994" spans="2:9" x14ac:dyDescent="0.2">
      <c r="B994">
        <f>IF(ISBLANK(A994),"",VLOOKUP(A994,Normas!A:D,4,FALSE))</f>
      </c>
      <c r="E994" s="2">
        <f>IF(ISBLANK(D994),"",INT(YEARFRAC(D994,'Vispārīga informācija'!$B$2)))</f>
      </c>
      <c r="F994" s="2">
        <f>IFERROR(IF(ISBLANK($A994),"",IF($A994="Ūdeņraža jonu koncentrācija",VLOOKUP(Dati!$A994,Normas!$A:$D,2,FALSE),VLOOKUP(Dati!$A994,Normas!$A:$D,2,FALSE)*0.6)),"")</f>
      </c>
      <c r="G994" s="2">
        <f>IFERROR(IF(ISBLANK($A994),"",IF($A994="Ūdeņraža jonu koncentrācija",VLOOKUP(Dati!$A994,Normas!$A:$D,3,FALSE),VLOOKUP(Dati!$A994,Normas!$A:$D,3,FALSE)*0.6)),"")</f>
      </c>
      <c r="H994" s="2">
        <f>IFERROR(IF(ISBLANK($A994),"",IF($A994="Ūdeņraža jonu koncentrācija",VLOOKUP(Dati!$A994,Normas!$A:$D,2,FALSE),VLOOKUP(Dati!$A994,Normas!$A:$D,2,FALSE)*0.3)),"")</f>
      </c>
      <c r="I994" s="2">
        <f>IFERROR(IF(ISBLANK($A994),"",IF($A994="Ūdeņraža jonu koncentrācija",VLOOKUP(Dati!$A994,Normas!$A:$D,3,FALSE),VLOOKUP(Dati!$A994,Normas!$A:$D,3,FALSE)*0.3)),"")</f>
      </c>
    </row>
    <row r="995" spans="2:9" x14ac:dyDescent="0.2">
      <c r="B995">
        <f>IF(ISBLANK(A995),"",VLOOKUP(A995,Normas!A:D,4,FALSE))</f>
      </c>
      <c r="E995" s="2">
        <f>IF(ISBLANK(D995),"",INT(YEARFRAC(D995,'Vispārīga informācija'!$B$2)))</f>
      </c>
      <c r="F995" s="2">
        <f>IFERROR(IF(ISBLANK($A995),"",IF($A995="Ūdeņraža jonu koncentrācija",VLOOKUP(Dati!$A995,Normas!$A:$D,2,FALSE),VLOOKUP(Dati!$A995,Normas!$A:$D,2,FALSE)*0.6)),"")</f>
      </c>
      <c r="G995" s="2">
        <f>IFERROR(IF(ISBLANK($A995),"",IF($A995="Ūdeņraža jonu koncentrācija",VLOOKUP(Dati!$A995,Normas!$A:$D,3,FALSE),VLOOKUP(Dati!$A995,Normas!$A:$D,3,FALSE)*0.6)),"")</f>
      </c>
      <c r="H995" s="2">
        <f>IFERROR(IF(ISBLANK($A995),"",IF($A995="Ūdeņraža jonu koncentrācija",VLOOKUP(Dati!$A995,Normas!$A:$D,2,FALSE),VLOOKUP(Dati!$A995,Normas!$A:$D,2,FALSE)*0.3)),"")</f>
      </c>
      <c r="I995" s="2">
        <f>IFERROR(IF(ISBLANK($A995),"",IF($A995="Ūdeņraža jonu koncentrācija",VLOOKUP(Dati!$A995,Normas!$A:$D,3,FALSE),VLOOKUP(Dati!$A995,Normas!$A:$D,3,FALSE)*0.3)),"")</f>
      </c>
    </row>
    <row r="996" spans="2:9" x14ac:dyDescent="0.2">
      <c r="B996">
        <f>IF(ISBLANK(A996),"",VLOOKUP(A996,Normas!A:D,4,FALSE))</f>
      </c>
      <c r="E996" s="2">
        <f>IF(ISBLANK(D996),"",INT(YEARFRAC(D996,'Vispārīga informācija'!$B$2)))</f>
      </c>
      <c r="F996" s="2">
        <f>IFERROR(IF(ISBLANK($A996),"",IF($A996="Ūdeņraža jonu koncentrācija",VLOOKUP(Dati!$A996,Normas!$A:$D,2,FALSE),VLOOKUP(Dati!$A996,Normas!$A:$D,2,FALSE)*0.6)),"")</f>
      </c>
      <c r="G996" s="2">
        <f>IFERROR(IF(ISBLANK($A996),"",IF($A996="Ūdeņraža jonu koncentrācija",VLOOKUP(Dati!$A996,Normas!$A:$D,3,FALSE),VLOOKUP(Dati!$A996,Normas!$A:$D,3,FALSE)*0.6)),"")</f>
      </c>
      <c r="H996" s="2">
        <f>IFERROR(IF(ISBLANK($A996),"",IF($A996="Ūdeņraža jonu koncentrācija",VLOOKUP(Dati!$A996,Normas!$A:$D,2,FALSE),VLOOKUP(Dati!$A996,Normas!$A:$D,2,FALSE)*0.3)),"")</f>
      </c>
      <c r="I996" s="2">
        <f>IFERROR(IF(ISBLANK($A996),"",IF($A996="Ūdeņraža jonu koncentrācija",VLOOKUP(Dati!$A996,Normas!$A:$D,3,FALSE),VLOOKUP(Dati!$A996,Normas!$A:$D,3,FALSE)*0.3)),"")</f>
      </c>
    </row>
    <row r="997" spans="2:9" x14ac:dyDescent="0.2">
      <c r="B997">
        <f>IF(ISBLANK(A997),"",VLOOKUP(A997,Normas!A:D,4,FALSE))</f>
      </c>
      <c r="E997" s="2">
        <f>IF(ISBLANK(D997),"",INT(YEARFRAC(D997,'Vispārīga informācija'!$B$2)))</f>
      </c>
      <c r="F997" s="2">
        <f>IFERROR(IF(ISBLANK($A997),"",IF($A997="Ūdeņraža jonu koncentrācija",VLOOKUP(Dati!$A997,Normas!$A:$D,2,FALSE),VLOOKUP(Dati!$A997,Normas!$A:$D,2,FALSE)*0.6)),"")</f>
      </c>
      <c r="G997" s="2">
        <f>IFERROR(IF(ISBLANK($A997),"",IF($A997="Ūdeņraža jonu koncentrācija",VLOOKUP(Dati!$A997,Normas!$A:$D,3,FALSE),VLOOKUP(Dati!$A997,Normas!$A:$D,3,FALSE)*0.6)),"")</f>
      </c>
      <c r="H997" s="2">
        <f>IFERROR(IF(ISBLANK($A997),"",IF($A997="Ūdeņraža jonu koncentrācija",VLOOKUP(Dati!$A997,Normas!$A:$D,2,FALSE),VLOOKUP(Dati!$A997,Normas!$A:$D,2,FALSE)*0.3)),"")</f>
      </c>
      <c r="I997" s="2">
        <f>IFERROR(IF(ISBLANK($A997),"",IF($A997="Ūdeņraža jonu koncentrācija",VLOOKUP(Dati!$A997,Normas!$A:$D,3,FALSE),VLOOKUP(Dati!$A997,Normas!$A:$D,3,FALSE)*0.3)),"")</f>
      </c>
    </row>
    <row r="998" spans="2:9" x14ac:dyDescent="0.2">
      <c r="B998">
        <f>IF(ISBLANK(A998),"",VLOOKUP(A998,Normas!A:D,4,FALSE))</f>
      </c>
      <c r="E998" s="2">
        <f>IF(ISBLANK(D998),"",INT(YEARFRAC(D998,'Vispārīga informācija'!$B$2)))</f>
      </c>
      <c r="F998" s="2">
        <f>IFERROR(IF(ISBLANK($A998),"",IF($A998="Ūdeņraža jonu koncentrācija",VLOOKUP(Dati!$A998,Normas!$A:$D,2,FALSE),VLOOKUP(Dati!$A998,Normas!$A:$D,2,FALSE)*0.6)),"")</f>
      </c>
      <c r="G998" s="2">
        <f>IFERROR(IF(ISBLANK($A998),"",IF($A998="Ūdeņraža jonu koncentrācija",VLOOKUP(Dati!$A998,Normas!$A:$D,3,FALSE),VLOOKUP(Dati!$A998,Normas!$A:$D,3,FALSE)*0.6)),"")</f>
      </c>
      <c r="H998" s="2">
        <f>IFERROR(IF(ISBLANK($A998),"",IF($A998="Ūdeņraža jonu koncentrācija",VLOOKUP(Dati!$A998,Normas!$A:$D,2,FALSE),VLOOKUP(Dati!$A998,Normas!$A:$D,2,FALSE)*0.3)),"")</f>
      </c>
      <c r="I998" s="2">
        <f>IFERROR(IF(ISBLANK($A998),"",IF($A998="Ūdeņraža jonu koncentrācija",VLOOKUP(Dati!$A998,Normas!$A:$D,3,FALSE),VLOOKUP(Dati!$A998,Normas!$A:$D,3,FALSE)*0.3)),"")</f>
      </c>
    </row>
    <row r="999" spans="2:9" x14ac:dyDescent="0.2">
      <c r="B999">
        <f>IF(ISBLANK(A999),"",VLOOKUP(A999,Normas!A:D,4,FALSE))</f>
      </c>
      <c r="E999" s="2">
        <f>IF(ISBLANK(D999),"",INT(YEARFRAC(D999,'Vispārīga informācija'!$B$2)))</f>
      </c>
      <c r="F999" s="2">
        <f>IFERROR(IF(ISBLANK($A999),"",IF($A999="Ūdeņraža jonu koncentrācija",VLOOKUP(Dati!$A999,Normas!$A:$D,2,FALSE),VLOOKUP(Dati!$A999,Normas!$A:$D,2,FALSE)*0.6)),"")</f>
      </c>
      <c r="G999" s="2">
        <f>IFERROR(IF(ISBLANK($A999),"",IF($A999="Ūdeņraža jonu koncentrācija",VLOOKUP(Dati!$A999,Normas!$A:$D,3,FALSE),VLOOKUP(Dati!$A999,Normas!$A:$D,3,FALSE)*0.6)),"")</f>
      </c>
      <c r="H999" s="2">
        <f>IFERROR(IF(ISBLANK($A999),"",IF($A999="Ūdeņraža jonu koncentrācija",VLOOKUP(Dati!$A999,Normas!$A:$D,2,FALSE),VLOOKUP(Dati!$A999,Normas!$A:$D,2,FALSE)*0.3)),"")</f>
      </c>
      <c r="I999" s="2">
        <f>IFERROR(IF(ISBLANK($A999),"",IF($A999="Ūdeņraža jonu koncentrācija",VLOOKUP(Dati!$A999,Normas!$A:$D,3,FALSE),VLOOKUP(Dati!$A999,Normas!$A:$D,3,FALSE)*0.3)),"")</f>
      </c>
    </row>
    <row r="1000" spans="2:9" x14ac:dyDescent="0.2">
      <c r="B1000">
        <f>IF(ISBLANK(A1000),"",VLOOKUP(A1000,Normas!A:D,4,FALSE))</f>
      </c>
      <c r="E1000" s="2">
        <f>IF(ISBLANK(D1000),"",INT(YEARFRAC(D1000,'Vispārīga informācija'!$B$2)))</f>
      </c>
      <c r="F1000" s="2">
        <f>IFERROR(IF(ISBLANK($A1000),"",IF($A1000="Ūdeņraža jonu koncentrācija",VLOOKUP(Dati!$A1000,Normas!$A:$D,2,FALSE),VLOOKUP(Dati!$A1000,Normas!$A:$D,2,FALSE)*0.6)),"")</f>
      </c>
      <c r="G1000" s="2">
        <f>IFERROR(IF(ISBLANK($A1000),"",IF($A1000="Ūdeņraža jonu koncentrācija",VLOOKUP(Dati!$A1000,Normas!$A:$D,3,FALSE),VLOOKUP(Dati!$A1000,Normas!$A:$D,3,FALSE)*0.6)),"")</f>
      </c>
      <c r="H1000" s="2">
        <f>IFERROR(IF(ISBLANK($A1000),"",IF($A1000="Ūdeņraža jonu koncentrācija",VLOOKUP(Dati!$A1000,Normas!$A:$D,2,FALSE),VLOOKUP(Dati!$A1000,Normas!$A:$D,2,FALSE)*0.3)),"")</f>
      </c>
      <c r="I1000" s="2">
        <f>IFERROR(IF(ISBLANK($A1000),"",IF($A1000="Ūdeņraža jonu koncentrācija",VLOOKUP(Dati!$A1000,Normas!$A:$D,3,FALSE),VLOOKUP(Dati!$A1000,Normas!$A:$D,3,FALSE)*0.3)),"")</f>
      </c>
    </row>
    <row r="1001" spans="2:9" x14ac:dyDescent="0.2">
      <c r="B1001">
        <f>IF(ISBLANK(A1001),"",VLOOKUP(A1001,Normas!A:D,4,FALSE))</f>
      </c>
      <c r="E1001" s="2">
        <f>IF(ISBLANK(D1001),"",INT(YEARFRAC(D1001,'Vispārīga informācija'!$B$2)))</f>
      </c>
      <c r="F1001" s="2">
        <f>IFERROR(IF(ISBLANK($A1001),"",IF($A1001="Ūdeņraža jonu koncentrācija",VLOOKUP(Dati!$A1001,Normas!$A:$D,2,FALSE),VLOOKUP(Dati!$A1001,Normas!$A:$D,2,FALSE)*0.6)),"")</f>
      </c>
      <c r="G1001" s="2">
        <f>IFERROR(IF(ISBLANK($A1001),"",IF($A1001="Ūdeņraža jonu koncentrācija",VLOOKUP(Dati!$A1001,Normas!$A:$D,3,FALSE),VLOOKUP(Dati!$A1001,Normas!$A:$D,3,FALSE)*0.6)),"")</f>
      </c>
      <c r="H1001" s="2">
        <f>IFERROR(IF(ISBLANK($A1001),"",IF($A1001="Ūdeņraža jonu koncentrācija",VLOOKUP(Dati!$A1001,Normas!$A:$D,2,FALSE),VLOOKUP(Dati!$A1001,Normas!$A:$D,2,FALSE)*0.3)),"")</f>
      </c>
      <c r="I1001" s="2">
        <f>IFERROR(IF(ISBLANK($A1001),"",IF($A1001="Ūdeņraža jonu koncentrācija",VLOOKUP(Dati!$A1001,Normas!$A:$D,3,FALSE),VLOOKUP(Dati!$A1001,Normas!$A:$D,3,FALSE)*0.3)),"")</f>
      </c>
    </row>
    <row r="1002" spans="2:9" x14ac:dyDescent="0.2">
      <c r="B1002">
        <f>IF(ISBLANK(A1002),"",VLOOKUP(A1002,Normas!A:D,4,FALSE))</f>
      </c>
      <c r="E1002" s="2">
        <f>IF(ISBLANK(D1002),"",INT(YEARFRAC(D1002,'Vispārīga informācija'!$B$2)))</f>
      </c>
      <c r="F1002" s="2">
        <f>IFERROR(IF(ISBLANK($A1002),"",IF($A1002="Ūdeņraža jonu koncentrācija",VLOOKUP(Dati!$A1002,Normas!$A:$D,2,FALSE),VLOOKUP(Dati!$A1002,Normas!$A:$D,2,FALSE)*0.6)),"")</f>
      </c>
      <c r="G1002" s="2">
        <f>IFERROR(IF(ISBLANK($A1002),"",IF($A1002="Ūdeņraža jonu koncentrācija",VLOOKUP(Dati!$A1002,Normas!$A:$D,3,FALSE),VLOOKUP(Dati!$A1002,Normas!$A:$D,3,FALSE)*0.6)),"")</f>
      </c>
      <c r="H1002" s="2">
        <f>IFERROR(IF(ISBLANK($A1002),"",IF($A1002="Ūdeņraža jonu koncentrācija",VLOOKUP(Dati!$A1002,Normas!$A:$D,2,FALSE),VLOOKUP(Dati!$A1002,Normas!$A:$D,2,FALSE)*0.3)),"")</f>
      </c>
      <c r="I1002" s="2">
        <f>IFERROR(IF(ISBLANK($A1002),"",IF($A1002="Ūdeņraža jonu koncentrācija",VLOOKUP(Dati!$A1002,Normas!$A:$D,3,FALSE),VLOOKUP(Dati!$A1002,Normas!$A:$D,3,FALSE)*0.3)),"")</f>
      </c>
    </row>
    <row r="1003" spans="2:9" x14ac:dyDescent="0.2">
      <c r="B1003">
        <f>IF(ISBLANK(A1003),"",VLOOKUP(A1003,Normas!A:D,4,FALSE))</f>
      </c>
      <c r="E1003" s="2">
        <f>IF(ISBLANK(D1003),"",INT(YEARFRAC(D1003,'Vispārīga informācija'!$B$2)))</f>
      </c>
      <c r="F1003" s="2">
        <f>IFERROR(IF(ISBLANK($A1003),"",IF($A1003="Ūdeņraža jonu koncentrācija",VLOOKUP(Dati!$A1003,Normas!$A:$D,2,FALSE),VLOOKUP(Dati!$A1003,Normas!$A:$D,2,FALSE)*0.6)),"")</f>
      </c>
      <c r="G1003" s="2">
        <f>IFERROR(IF(ISBLANK($A1003),"",IF($A1003="Ūdeņraža jonu koncentrācija",VLOOKUP(Dati!$A1003,Normas!$A:$D,3,FALSE),VLOOKUP(Dati!$A1003,Normas!$A:$D,3,FALSE)*0.6)),"")</f>
      </c>
      <c r="H1003" s="2">
        <f>IFERROR(IF(ISBLANK($A1003),"",IF($A1003="Ūdeņraža jonu koncentrācija",VLOOKUP(Dati!$A1003,Normas!$A:$D,2,FALSE),VLOOKUP(Dati!$A1003,Normas!$A:$D,2,FALSE)*0.3)),"")</f>
      </c>
      <c r="I1003" s="2">
        <f>IFERROR(IF(ISBLANK($A1003),"",IF($A1003="Ūdeņraža jonu koncentrācija",VLOOKUP(Dati!$A1003,Normas!$A:$D,3,FALSE),VLOOKUP(Dati!$A1003,Normas!$A:$D,3,FALSE)*0.3)),"")</f>
      </c>
    </row>
    <row r="1004" spans="2:9" x14ac:dyDescent="0.2">
      <c r="B1004">
        <f>IF(ISBLANK(A1004),"",VLOOKUP(A1004,Normas!A:D,4,FALSE))</f>
      </c>
      <c r="E1004" s="2">
        <f>IF(ISBLANK(D1004),"",INT(YEARFRAC(D1004,'Vispārīga informācija'!$B$2)))</f>
      </c>
      <c r="F1004" s="2">
        <f>IFERROR(IF(ISBLANK($A1004),"",IF($A1004="Ūdeņraža jonu koncentrācija",VLOOKUP(Dati!$A1004,Normas!$A:$D,2,FALSE),VLOOKUP(Dati!$A1004,Normas!$A:$D,2,FALSE)*0.6)),"")</f>
      </c>
      <c r="G1004" s="2">
        <f>IFERROR(IF(ISBLANK($A1004),"",IF($A1004="Ūdeņraža jonu koncentrācija",VLOOKUP(Dati!$A1004,Normas!$A:$D,3,FALSE),VLOOKUP(Dati!$A1004,Normas!$A:$D,3,FALSE)*0.6)),"")</f>
      </c>
      <c r="H1004" s="2">
        <f>IFERROR(IF(ISBLANK($A1004),"",IF($A1004="Ūdeņraža jonu koncentrācija",VLOOKUP(Dati!$A1004,Normas!$A:$D,2,FALSE),VLOOKUP(Dati!$A1004,Normas!$A:$D,2,FALSE)*0.3)),"")</f>
      </c>
      <c r="I1004" s="2">
        <f>IFERROR(IF(ISBLANK($A1004),"",IF($A1004="Ūdeņraža jonu koncentrācija",VLOOKUP(Dati!$A1004,Normas!$A:$D,3,FALSE),VLOOKUP(Dati!$A1004,Normas!$A:$D,3,FALSE)*0.3)),"")</f>
      </c>
    </row>
    <row r="1005" spans="2:9" x14ac:dyDescent="0.2">
      <c r="B1005">
        <f>IF(ISBLANK(A1005),"",VLOOKUP(A1005,Normas!A:D,4,FALSE))</f>
      </c>
      <c r="E1005" s="2">
        <f>IF(ISBLANK(D1005),"",INT(YEARFRAC(D1005,'Vispārīga informācija'!$B$2)))</f>
      </c>
      <c r="F1005" s="2">
        <f>IFERROR(IF(ISBLANK($A1005),"",IF($A1005="Ūdeņraža jonu koncentrācija",VLOOKUP(Dati!$A1005,Normas!$A:$D,2,FALSE),VLOOKUP(Dati!$A1005,Normas!$A:$D,2,FALSE)*0.6)),"")</f>
      </c>
      <c r="G1005" s="2">
        <f>IFERROR(IF(ISBLANK($A1005),"",IF($A1005="Ūdeņraža jonu koncentrācija",VLOOKUP(Dati!$A1005,Normas!$A:$D,3,FALSE),VLOOKUP(Dati!$A1005,Normas!$A:$D,3,FALSE)*0.6)),"")</f>
      </c>
      <c r="H1005" s="2">
        <f>IFERROR(IF(ISBLANK($A1005),"",IF($A1005="Ūdeņraža jonu koncentrācija",VLOOKUP(Dati!$A1005,Normas!$A:$D,2,FALSE),VLOOKUP(Dati!$A1005,Normas!$A:$D,2,FALSE)*0.3)),"")</f>
      </c>
      <c r="I1005" s="2">
        <f>IFERROR(IF(ISBLANK($A1005),"",IF($A1005="Ūdeņraža jonu koncentrācija",VLOOKUP(Dati!$A1005,Normas!$A:$D,3,FALSE),VLOOKUP(Dati!$A1005,Normas!$A:$D,3,FALSE)*0.3)),"")</f>
      </c>
    </row>
    <row r="1006" spans="2:9" x14ac:dyDescent="0.2">
      <c r="B1006">
        <f>IF(ISBLANK(A1006),"",VLOOKUP(A1006,Normas!A:D,4,FALSE))</f>
      </c>
      <c r="E1006" s="2">
        <f>IF(ISBLANK(D1006),"",INT(YEARFRAC(D1006,'Vispārīga informācija'!$B$2)))</f>
      </c>
      <c r="F1006" s="2">
        <f>IFERROR(IF(ISBLANK($A1006),"",IF($A1006="Ūdeņraža jonu koncentrācija",VLOOKUP(Dati!$A1006,Normas!$A:$D,2,FALSE),VLOOKUP(Dati!$A1006,Normas!$A:$D,2,FALSE)*0.6)),"")</f>
      </c>
      <c r="G1006" s="2">
        <f>IFERROR(IF(ISBLANK($A1006),"",IF($A1006="Ūdeņraža jonu koncentrācija",VLOOKUP(Dati!$A1006,Normas!$A:$D,3,FALSE),VLOOKUP(Dati!$A1006,Normas!$A:$D,3,FALSE)*0.6)),"")</f>
      </c>
      <c r="H1006" s="2">
        <f>IFERROR(IF(ISBLANK($A1006),"",IF($A1006="Ūdeņraža jonu koncentrācija",VLOOKUP(Dati!$A1006,Normas!$A:$D,2,FALSE),VLOOKUP(Dati!$A1006,Normas!$A:$D,2,FALSE)*0.3)),"")</f>
      </c>
      <c r="I1006" s="2">
        <f>IFERROR(IF(ISBLANK($A1006),"",IF($A1006="Ūdeņraža jonu koncentrācija",VLOOKUP(Dati!$A1006,Normas!$A:$D,3,FALSE),VLOOKUP(Dati!$A1006,Normas!$A:$D,3,FALSE)*0.3)),"")</f>
      </c>
    </row>
    <row r="1007" spans="2:9" x14ac:dyDescent="0.2">
      <c r="B1007">
        <f>IF(ISBLANK(A1007),"",VLOOKUP(A1007,Normas!A:D,4,FALSE))</f>
      </c>
      <c r="E1007" s="2">
        <f>IF(ISBLANK(D1007),"",INT(YEARFRAC(D1007,'Vispārīga informācija'!$B$2)))</f>
      </c>
      <c r="F1007" s="2">
        <f>IFERROR(IF(ISBLANK($A1007),"",IF($A1007="Ūdeņraža jonu koncentrācija",VLOOKUP(Dati!$A1007,Normas!$A:$D,2,FALSE),VLOOKUP(Dati!$A1007,Normas!$A:$D,2,FALSE)*0.6)),"")</f>
      </c>
      <c r="G1007" s="2">
        <f>IFERROR(IF(ISBLANK($A1007),"",IF($A1007="Ūdeņraža jonu koncentrācija",VLOOKUP(Dati!$A1007,Normas!$A:$D,3,FALSE),VLOOKUP(Dati!$A1007,Normas!$A:$D,3,FALSE)*0.6)),"")</f>
      </c>
      <c r="H1007" s="2">
        <f>IFERROR(IF(ISBLANK($A1007),"",IF($A1007="Ūdeņraža jonu koncentrācija",VLOOKUP(Dati!$A1007,Normas!$A:$D,2,FALSE),VLOOKUP(Dati!$A1007,Normas!$A:$D,2,FALSE)*0.3)),"")</f>
      </c>
      <c r="I1007" s="2">
        <f>IFERROR(IF(ISBLANK($A1007),"",IF($A1007="Ūdeņraža jonu koncentrācija",VLOOKUP(Dati!$A1007,Normas!$A:$D,3,FALSE),VLOOKUP(Dati!$A1007,Normas!$A:$D,3,FALSE)*0.3)),"")</f>
      </c>
    </row>
    <row r="1008" spans="2:9" x14ac:dyDescent="0.2">
      <c r="B1008">
        <f>IF(ISBLANK(A1008),"",VLOOKUP(A1008,Normas!A:D,4,FALSE))</f>
      </c>
      <c r="E1008" s="2">
        <f>IF(ISBLANK(D1008),"",INT(YEARFRAC(D1008,'Vispārīga informācija'!$B$2)))</f>
      </c>
      <c r="F1008" s="2">
        <f>IFERROR(IF(ISBLANK($A1008),"",IF($A1008="Ūdeņraža jonu koncentrācija",VLOOKUP(Dati!$A1008,Normas!$A:$D,2,FALSE),VLOOKUP(Dati!$A1008,Normas!$A:$D,2,FALSE)*0.6)),"")</f>
      </c>
      <c r="G1008" s="2">
        <f>IFERROR(IF(ISBLANK($A1008),"",IF($A1008="Ūdeņraža jonu koncentrācija",VLOOKUP(Dati!$A1008,Normas!$A:$D,3,FALSE),VLOOKUP(Dati!$A1008,Normas!$A:$D,3,FALSE)*0.6)),"")</f>
      </c>
      <c r="H1008" s="2">
        <f>IFERROR(IF(ISBLANK($A1008),"",IF($A1008="Ūdeņraža jonu koncentrācija",VLOOKUP(Dati!$A1008,Normas!$A:$D,2,FALSE),VLOOKUP(Dati!$A1008,Normas!$A:$D,2,FALSE)*0.3)),"")</f>
      </c>
      <c r="I1008" s="2">
        <f>IFERROR(IF(ISBLANK($A1008),"",IF($A1008="Ūdeņraža jonu koncentrācija",VLOOKUP(Dati!$A1008,Normas!$A:$D,3,FALSE),VLOOKUP(Dati!$A1008,Normas!$A:$D,3,FALSE)*0.3)),"")</f>
      </c>
    </row>
    <row r="1009" spans="2:9" x14ac:dyDescent="0.2">
      <c r="B1009">
        <f>IF(ISBLANK(A1009),"",VLOOKUP(A1009,Normas!A:D,4,FALSE))</f>
      </c>
      <c r="E1009" s="2">
        <f>IF(ISBLANK(D1009),"",INT(YEARFRAC(D1009,'Vispārīga informācija'!$B$2)))</f>
      </c>
      <c r="F1009" s="2">
        <f>IFERROR(IF(ISBLANK($A1009),"",IF($A1009="Ūdeņraža jonu koncentrācija",VLOOKUP(Dati!$A1009,Normas!$A:$D,2,FALSE),VLOOKUP(Dati!$A1009,Normas!$A:$D,2,FALSE)*0.6)),"")</f>
      </c>
      <c r="G1009" s="2">
        <f>IFERROR(IF(ISBLANK($A1009),"",IF($A1009="Ūdeņraža jonu koncentrācija",VLOOKUP(Dati!$A1009,Normas!$A:$D,3,FALSE),VLOOKUP(Dati!$A1009,Normas!$A:$D,3,FALSE)*0.6)),"")</f>
      </c>
      <c r="H1009" s="2">
        <f>IFERROR(IF(ISBLANK($A1009),"",IF($A1009="Ūdeņraža jonu koncentrācija",VLOOKUP(Dati!$A1009,Normas!$A:$D,2,FALSE),VLOOKUP(Dati!$A1009,Normas!$A:$D,2,FALSE)*0.3)),"")</f>
      </c>
      <c r="I1009" s="2">
        <f>IFERROR(IF(ISBLANK($A1009),"",IF($A1009="Ūdeņraža jonu koncentrācija",VLOOKUP(Dati!$A1009,Normas!$A:$D,3,FALSE),VLOOKUP(Dati!$A1009,Normas!$A:$D,3,FALSE)*0.3)),"")</f>
      </c>
    </row>
    <row r="1010" spans="2:9" x14ac:dyDescent="0.2">
      <c r="B1010">
        <f>IF(ISBLANK(A1010),"",VLOOKUP(A1010,Normas!A:D,4,FALSE))</f>
      </c>
      <c r="E1010" s="2">
        <f>IF(ISBLANK(D1010),"",INT(YEARFRAC(D1010,'Vispārīga informācija'!$B$2)))</f>
      </c>
      <c r="F1010" s="2">
        <f>IFERROR(IF(ISBLANK($A1010),"",IF($A1010="Ūdeņraža jonu koncentrācija",VLOOKUP(Dati!$A1010,Normas!$A:$D,2,FALSE),VLOOKUP(Dati!$A1010,Normas!$A:$D,2,FALSE)*0.6)),"")</f>
      </c>
      <c r="G1010" s="2">
        <f>IFERROR(IF(ISBLANK($A1010),"",IF($A1010="Ūdeņraža jonu koncentrācija",VLOOKUP(Dati!$A1010,Normas!$A:$D,3,FALSE),VLOOKUP(Dati!$A1010,Normas!$A:$D,3,FALSE)*0.6)),"")</f>
      </c>
      <c r="H1010" s="2">
        <f>IFERROR(IF(ISBLANK($A1010),"",IF($A1010="Ūdeņraža jonu koncentrācija",VLOOKUP(Dati!$A1010,Normas!$A:$D,2,FALSE),VLOOKUP(Dati!$A1010,Normas!$A:$D,2,FALSE)*0.3)),"")</f>
      </c>
      <c r="I1010" s="2">
        <f>IFERROR(IF(ISBLANK($A1010),"",IF($A1010="Ūdeņraža jonu koncentrācija",VLOOKUP(Dati!$A1010,Normas!$A:$D,3,FALSE),VLOOKUP(Dati!$A1010,Normas!$A:$D,3,FALSE)*0.3)),"")</f>
      </c>
    </row>
    <row r="1011" spans="2:9" x14ac:dyDescent="0.2">
      <c r="B1011">
        <f>IF(ISBLANK(A1011),"",VLOOKUP(A1011,Normas!A:D,4,FALSE))</f>
      </c>
      <c r="E1011" s="2">
        <f>IF(ISBLANK(D1011),"",INT(YEARFRAC(D1011,'Vispārīga informācija'!$B$2)))</f>
      </c>
      <c r="F1011" s="2">
        <f>IFERROR(IF(ISBLANK($A1011),"",IF($A1011="Ūdeņraža jonu koncentrācija",VLOOKUP(Dati!$A1011,Normas!$A:$D,2,FALSE),VLOOKUP(Dati!$A1011,Normas!$A:$D,2,FALSE)*0.6)),"")</f>
      </c>
      <c r="G1011" s="2">
        <f>IFERROR(IF(ISBLANK($A1011),"",IF($A1011="Ūdeņraža jonu koncentrācija",VLOOKUP(Dati!$A1011,Normas!$A:$D,3,FALSE),VLOOKUP(Dati!$A1011,Normas!$A:$D,3,FALSE)*0.6)),"")</f>
      </c>
      <c r="H1011" s="2">
        <f>IFERROR(IF(ISBLANK($A1011),"",IF($A1011="Ūdeņraža jonu koncentrācija",VLOOKUP(Dati!$A1011,Normas!$A:$D,2,FALSE),VLOOKUP(Dati!$A1011,Normas!$A:$D,2,FALSE)*0.3)),"")</f>
      </c>
      <c r="I1011" s="2">
        <f>IFERROR(IF(ISBLANK($A1011),"",IF($A1011="Ūdeņraža jonu koncentrācija",VLOOKUP(Dati!$A1011,Normas!$A:$D,3,FALSE),VLOOKUP(Dati!$A1011,Normas!$A:$D,3,FALSE)*0.3)),"")</f>
      </c>
    </row>
    <row r="1012" spans="2:9" x14ac:dyDescent="0.2">
      <c r="B1012">
        <f>IF(ISBLANK(A1012),"",VLOOKUP(A1012,Normas!A:D,4,FALSE))</f>
      </c>
      <c r="E1012" s="2">
        <f>IF(ISBLANK(D1012),"",INT(YEARFRAC(D1012,'Vispārīga informācija'!$B$2)))</f>
      </c>
      <c r="F1012" s="2">
        <f>IFERROR(IF(ISBLANK($A1012),"",IF($A1012="Ūdeņraža jonu koncentrācija",VLOOKUP(Dati!$A1012,Normas!$A:$D,2,FALSE),VLOOKUP(Dati!$A1012,Normas!$A:$D,2,FALSE)*0.6)),"")</f>
      </c>
      <c r="G1012" s="2">
        <f>IFERROR(IF(ISBLANK($A1012),"",IF($A1012="Ūdeņraža jonu koncentrācija",VLOOKUP(Dati!$A1012,Normas!$A:$D,3,FALSE),VLOOKUP(Dati!$A1012,Normas!$A:$D,3,FALSE)*0.6)),"")</f>
      </c>
      <c r="H1012" s="2">
        <f>IFERROR(IF(ISBLANK($A1012),"",IF($A1012="Ūdeņraža jonu koncentrācija",VLOOKUP(Dati!$A1012,Normas!$A:$D,2,FALSE),VLOOKUP(Dati!$A1012,Normas!$A:$D,2,FALSE)*0.3)),"")</f>
      </c>
      <c r="I1012" s="2">
        <f>IFERROR(IF(ISBLANK($A1012),"",IF($A1012="Ūdeņraža jonu koncentrācija",VLOOKUP(Dati!$A1012,Normas!$A:$D,3,FALSE),VLOOKUP(Dati!$A1012,Normas!$A:$D,3,FALSE)*0.3)),"")</f>
      </c>
    </row>
    <row r="1013" spans="2:9" x14ac:dyDescent="0.2">
      <c r="B1013">
        <f>IF(ISBLANK(A1013),"",VLOOKUP(A1013,Normas!A:D,4,FALSE))</f>
      </c>
      <c r="E1013" s="2">
        <f>IF(ISBLANK(D1013),"",INT(YEARFRAC(D1013,'Vispārīga informācija'!$B$2)))</f>
      </c>
      <c r="F1013" s="2">
        <f>IFERROR(IF(ISBLANK($A1013),"",IF($A1013="Ūdeņraža jonu koncentrācija",VLOOKUP(Dati!$A1013,Normas!$A:$D,2,FALSE),VLOOKUP(Dati!$A1013,Normas!$A:$D,2,FALSE)*0.6)),"")</f>
      </c>
      <c r="G1013" s="2">
        <f>IFERROR(IF(ISBLANK($A1013),"",IF($A1013="Ūdeņraža jonu koncentrācija",VLOOKUP(Dati!$A1013,Normas!$A:$D,3,FALSE),VLOOKUP(Dati!$A1013,Normas!$A:$D,3,FALSE)*0.6)),"")</f>
      </c>
      <c r="H1013" s="2">
        <f>IFERROR(IF(ISBLANK($A1013),"",IF($A1013="Ūdeņraža jonu koncentrācija",VLOOKUP(Dati!$A1013,Normas!$A:$D,2,FALSE),VLOOKUP(Dati!$A1013,Normas!$A:$D,2,FALSE)*0.3)),"")</f>
      </c>
      <c r="I1013" s="2">
        <f>IFERROR(IF(ISBLANK($A1013),"",IF($A1013="Ūdeņraža jonu koncentrācija",VLOOKUP(Dati!$A1013,Normas!$A:$D,3,FALSE),VLOOKUP(Dati!$A1013,Normas!$A:$D,3,FALSE)*0.3)),"")</f>
      </c>
    </row>
    <row r="1014" spans="2:9" x14ac:dyDescent="0.2">
      <c r="B1014">
        <f>IF(ISBLANK(A1014),"",VLOOKUP(A1014,Normas!A:D,4,FALSE))</f>
      </c>
      <c r="E1014" s="2">
        <f>IF(ISBLANK(D1014),"",INT(YEARFRAC(D1014,'Vispārīga informācija'!$B$2)))</f>
      </c>
      <c r="F1014" s="2">
        <f>IFERROR(IF(ISBLANK($A1014),"",IF($A1014="Ūdeņraža jonu koncentrācija",VLOOKUP(Dati!$A1014,Normas!$A:$D,2,FALSE),VLOOKUP(Dati!$A1014,Normas!$A:$D,2,FALSE)*0.6)),"")</f>
      </c>
      <c r="G1014" s="2">
        <f>IFERROR(IF(ISBLANK($A1014),"",IF($A1014="Ūdeņraža jonu koncentrācija",VLOOKUP(Dati!$A1014,Normas!$A:$D,3,FALSE),VLOOKUP(Dati!$A1014,Normas!$A:$D,3,FALSE)*0.6)),"")</f>
      </c>
      <c r="H1014" s="2">
        <f>IFERROR(IF(ISBLANK($A1014),"",IF($A1014="Ūdeņraža jonu koncentrācija",VLOOKUP(Dati!$A1014,Normas!$A:$D,2,FALSE),VLOOKUP(Dati!$A1014,Normas!$A:$D,2,FALSE)*0.3)),"")</f>
      </c>
      <c r="I1014" s="2">
        <f>IFERROR(IF(ISBLANK($A1014),"",IF($A1014="Ūdeņraža jonu koncentrācija",VLOOKUP(Dati!$A1014,Normas!$A:$D,3,FALSE),VLOOKUP(Dati!$A1014,Normas!$A:$D,3,FALSE)*0.3)),"")</f>
      </c>
    </row>
    <row r="1015" spans="2:9" x14ac:dyDescent="0.2">
      <c r="B1015">
        <f>IF(ISBLANK(A1015),"",VLOOKUP(A1015,Normas!A:D,4,FALSE))</f>
      </c>
      <c r="E1015" s="2">
        <f>IF(ISBLANK(D1015),"",INT(YEARFRAC(D1015,'Vispārīga informācija'!$B$2)))</f>
      </c>
      <c r="F1015" s="2">
        <f>IFERROR(IF(ISBLANK($A1015),"",IF($A1015="Ūdeņraža jonu koncentrācija",VLOOKUP(Dati!$A1015,Normas!$A:$D,2,FALSE),VLOOKUP(Dati!$A1015,Normas!$A:$D,2,FALSE)*0.6)),"")</f>
      </c>
      <c r="G1015" s="2">
        <f>IFERROR(IF(ISBLANK($A1015),"",IF($A1015="Ūdeņraža jonu koncentrācija",VLOOKUP(Dati!$A1015,Normas!$A:$D,3,FALSE),VLOOKUP(Dati!$A1015,Normas!$A:$D,3,FALSE)*0.6)),"")</f>
      </c>
      <c r="H1015" s="2">
        <f>IFERROR(IF(ISBLANK($A1015),"",IF($A1015="Ūdeņraža jonu koncentrācija",VLOOKUP(Dati!$A1015,Normas!$A:$D,2,FALSE),VLOOKUP(Dati!$A1015,Normas!$A:$D,2,FALSE)*0.3)),"")</f>
      </c>
      <c r="I1015" s="2">
        <f>IFERROR(IF(ISBLANK($A1015),"",IF($A1015="Ūdeņraža jonu koncentrācija",VLOOKUP(Dati!$A1015,Normas!$A:$D,3,FALSE),VLOOKUP(Dati!$A1015,Normas!$A:$D,3,FALSE)*0.3)),"")</f>
      </c>
    </row>
    <row r="1016" spans="2:9" x14ac:dyDescent="0.2">
      <c r="B1016">
        <f>IF(ISBLANK(A1016),"",VLOOKUP(A1016,Normas!A:D,4,FALSE))</f>
      </c>
      <c r="E1016" s="2">
        <f>IF(ISBLANK(D1016),"",INT(YEARFRAC(D1016,'Vispārīga informācija'!$B$2)))</f>
      </c>
      <c r="F1016" s="2">
        <f>IFERROR(IF(ISBLANK($A1016),"",IF($A1016="Ūdeņraža jonu koncentrācija",VLOOKUP(Dati!$A1016,Normas!$A:$D,2,FALSE),VLOOKUP(Dati!$A1016,Normas!$A:$D,2,FALSE)*0.6)),"")</f>
      </c>
      <c r="G1016" s="2">
        <f>IFERROR(IF(ISBLANK($A1016),"",IF($A1016="Ūdeņraža jonu koncentrācija",VLOOKUP(Dati!$A1016,Normas!$A:$D,3,FALSE),VLOOKUP(Dati!$A1016,Normas!$A:$D,3,FALSE)*0.6)),"")</f>
      </c>
      <c r="H1016" s="2">
        <f>IFERROR(IF(ISBLANK($A1016),"",IF($A1016="Ūdeņraža jonu koncentrācija",VLOOKUP(Dati!$A1016,Normas!$A:$D,2,FALSE),VLOOKUP(Dati!$A1016,Normas!$A:$D,2,FALSE)*0.3)),"")</f>
      </c>
      <c r="I1016" s="2">
        <f>IFERROR(IF(ISBLANK($A1016),"",IF($A1016="Ūdeņraža jonu koncentrācija",VLOOKUP(Dati!$A1016,Normas!$A:$D,3,FALSE),VLOOKUP(Dati!$A1016,Normas!$A:$D,3,FALSE)*0.3)),"")</f>
      </c>
    </row>
    <row r="1017" spans="2:9" x14ac:dyDescent="0.2">
      <c r="B1017">
        <f>IF(ISBLANK(A1017),"",VLOOKUP(A1017,Normas!A:D,4,FALSE))</f>
      </c>
      <c r="E1017" s="2">
        <f>IF(ISBLANK(D1017),"",INT(YEARFRAC(D1017,'Vispārīga informācija'!$B$2)))</f>
      </c>
      <c r="F1017" s="2">
        <f>IFERROR(IF(ISBLANK($A1017),"",IF($A1017="Ūdeņraža jonu koncentrācija",VLOOKUP(Dati!$A1017,Normas!$A:$D,2,FALSE),VLOOKUP(Dati!$A1017,Normas!$A:$D,2,FALSE)*0.6)),"")</f>
      </c>
      <c r="G1017" s="2">
        <f>IFERROR(IF(ISBLANK($A1017),"",IF($A1017="Ūdeņraža jonu koncentrācija",VLOOKUP(Dati!$A1017,Normas!$A:$D,3,FALSE),VLOOKUP(Dati!$A1017,Normas!$A:$D,3,FALSE)*0.6)),"")</f>
      </c>
      <c r="H1017" s="2">
        <f>IFERROR(IF(ISBLANK($A1017),"",IF($A1017="Ūdeņraža jonu koncentrācija",VLOOKUP(Dati!$A1017,Normas!$A:$D,2,FALSE),VLOOKUP(Dati!$A1017,Normas!$A:$D,2,FALSE)*0.3)),"")</f>
      </c>
      <c r="I1017" s="2">
        <f>IFERROR(IF(ISBLANK($A1017),"",IF($A1017="Ūdeņraža jonu koncentrācija",VLOOKUP(Dati!$A1017,Normas!$A:$D,3,FALSE),VLOOKUP(Dati!$A1017,Normas!$A:$D,3,FALSE)*0.3)),"")</f>
      </c>
    </row>
    <row r="1018" spans="2:9" x14ac:dyDescent="0.2">
      <c r="B1018">
        <f>IF(ISBLANK(A1018),"",VLOOKUP(A1018,Normas!A:D,4,FALSE))</f>
      </c>
      <c r="E1018" s="2">
        <f>IF(ISBLANK(D1018),"",INT(YEARFRAC(D1018,'Vispārīga informācija'!$B$2)))</f>
      </c>
      <c r="F1018" s="2">
        <f>IFERROR(IF(ISBLANK($A1018),"",IF($A1018="Ūdeņraža jonu koncentrācija",VLOOKUP(Dati!$A1018,Normas!$A:$D,2,FALSE),VLOOKUP(Dati!$A1018,Normas!$A:$D,2,FALSE)*0.6)),"")</f>
      </c>
      <c r="G1018" s="2">
        <f>IFERROR(IF(ISBLANK($A1018),"",IF($A1018="Ūdeņraža jonu koncentrācija",VLOOKUP(Dati!$A1018,Normas!$A:$D,3,FALSE),VLOOKUP(Dati!$A1018,Normas!$A:$D,3,FALSE)*0.6)),"")</f>
      </c>
      <c r="H1018" s="2">
        <f>IFERROR(IF(ISBLANK($A1018),"",IF($A1018="Ūdeņraža jonu koncentrācija",VLOOKUP(Dati!$A1018,Normas!$A:$D,2,FALSE),VLOOKUP(Dati!$A1018,Normas!$A:$D,2,FALSE)*0.3)),"")</f>
      </c>
      <c r="I1018" s="2">
        <f>IFERROR(IF(ISBLANK($A1018),"",IF($A1018="Ūdeņraža jonu koncentrācija",VLOOKUP(Dati!$A1018,Normas!$A:$D,3,FALSE),VLOOKUP(Dati!$A1018,Normas!$A:$D,3,FALSE)*0.3)),"")</f>
      </c>
    </row>
    <row r="1019" spans="2:9" x14ac:dyDescent="0.2">
      <c r="B1019">
        <f>IF(ISBLANK(A1019),"",VLOOKUP(A1019,Normas!A:D,4,FALSE))</f>
      </c>
      <c r="E1019" s="2">
        <f>IF(ISBLANK(D1019),"",INT(YEARFRAC(D1019,'Vispārīga informācija'!$B$2)))</f>
      </c>
      <c r="F1019" s="2">
        <f>IFERROR(IF(ISBLANK($A1019),"",IF($A1019="Ūdeņraža jonu koncentrācija",VLOOKUP(Dati!$A1019,Normas!$A:$D,2,FALSE),VLOOKUP(Dati!$A1019,Normas!$A:$D,2,FALSE)*0.6)),"")</f>
      </c>
      <c r="G1019" s="2">
        <f>IFERROR(IF(ISBLANK($A1019),"",IF($A1019="Ūdeņraža jonu koncentrācija",VLOOKUP(Dati!$A1019,Normas!$A:$D,3,FALSE),VLOOKUP(Dati!$A1019,Normas!$A:$D,3,FALSE)*0.6)),"")</f>
      </c>
      <c r="H1019" s="2">
        <f>IFERROR(IF(ISBLANK($A1019),"",IF($A1019="Ūdeņraža jonu koncentrācija",VLOOKUP(Dati!$A1019,Normas!$A:$D,2,FALSE),VLOOKUP(Dati!$A1019,Normas!$A:$D,2,FALSE)*0.3)),"")</f>
      </c>
      <c r="I1019" s="2">
        <f>IFERROR(IF(ISBLANK($A1019),"",IF($A1019="Ūdeņraža jonu koncentrācija",VLOOKUP(Dati!$A1019,Normas!$A:$D,3,FALSE),VLOOKUP(Dati!$A1019,Normas!$A:$D,3,FALSE)*0.3)),"")</f>
      </c>
    </row>
    <row r="1020" spans="2:9" x14ac:dyDescent="0.2">
      <c r="B1020">
        <f>IF(ISBLANK(A1020),"",VLOOKUP(A1020,Normas!A:D,4,FALSE))</f>
      </c>
      <c r="E1020" s="2">
        <f>IF(ISBLANK(D1020),"",INT(YEARFRAC(D1020,'Vispārīga informācija'!$B$2)))</f>
      </c>
      <c r="F1020" s="2">
        <f>IFERROR(IF(ISBLANK($A1020),"",IF($A1020="Ūdeņraža jonu koncentrācija",VLOOKUP(Dati!$A1020,Normas!$A:$D,2,FALSE),VLOOKUP(Dati!$A1020,Normas!$A:$D,2,FALSE)*0.6)),"")</f>
      </c>
      <c r="G1020" s="2">
        <f>IFERROR(IF(ISBLANK($A1020),"",IF($A1020="Ūdeņraža jonu koncentrācija",VLOOKUP(Dati!$A1020,Normas!$A:$D,3,FALSE),VLOOKUP(Dati!$A1020,Normas!$A:$D,3,FALSE)*0.6)),"")</f>
      </c>
      <c r="H1020" s="2">
        <f>IFERROR(IF(ISBLANK($A1020),"",IF($A1020="Ūdeņraža jonu koncentrācija",VLOOKUP(Dati!$A1020,Normas!$A:$D,2,FALSE),VLOOKUP(Dati!$A1020,Normas!$A:$D,2,FALSE)*0.3)),"")</f>
      </c>
      <c r="I1020" s="2">
        <f>IFERROR(IF(ISBLANK($A1020),"",IF($A1020="Ūdeņraža jonu koncentrācija",VLOOKUP(Dati!$A1020,Normas!$A:$D,3,FALSE),VLOOKUP(Dati!$A1020,Normas!$A:$D,3,FALSE)*0.3)),"")</f>
      </c>
    </row>
    <row r="1021" spans="2:9" x14ac:dyDescent="0.2">
      <c r="B1021">
        <f>IF(ISBLANK(A1021),"",VLOOKUP(A1021,Normas!A:D,4,FALSE))</f>
      </c>
      <c r="E1021" s="2">
        <f>IF(ISBLANK(D1021),"",INT(YEARFRAC(D1021,'Vispārīga informācija'!$B$2)))</f>
      </c>
      <c r="F1021" s="2">
        <f>IFERROR(IF(ISBLANK($A1021),"",IF($A1021="Ūdeņraža jonu koncentrācija",VLOOKUP(Dati!$A1021,Normas!$A:$D,2,FALSE),VLOOKUP(Dati!$A1021,Normas!$A:$D,2,FALSE)*0.6)),"")</f>
      </c>
      <c r="G1021" s="2">
        <f>IFERROR(IF(ISBLANK($A1021),"",IF($A1021="Ūdeņraža jonu koncentrācija",VLOOKUP(Dati!$A1021,Normas!$A:$D,3,FALSE),VLOOKUP(Dati!$A1021,Normas!$A:$D,3,FALSE)*0.6)),"")</f>
      </c>
      <c r="H1021" s="2">
        <f>IFERROR(IF(ISBLANK($A1021),"",IF($A1021="Ūdeņraža jonu koncentrācija",VLOOKUP(Dati!$A1021,Normas!$A:$D,2,FALSE),VLOOKUP(Dati!$A1021,Normas!$A:$D,2,FALSE)*0.3)),"")</f>
      </c>
      <c r="I1021" s="2">
        <f>IFERROR(IF(ISBLANK($A1021),"",IF($A1021="Ūdeņraža jonu koncentrācija",VLOOKUP(Dati!$A1021,Normas!$A:$D,3,FALSE),VLOOKUP(Dati!$A1021,Normas!$A:$D,3,FALSE)*0.3)),"")</f>
      </c>
    </row>
    <row r="1022" spans="2:9" x14ac:dyDescent="0.2">
      <c r="B1022">
        <f>IF(ISBLANK(A1022),"",VLOOKUP(A1022,Normas!A:D,4,FALSE))</f>
      </c>
      <c r="E1022" s="2">
        <f>IF(ISBLANK(D1022),"",INT(YEARFRAC(D1022,'Vispārīga informācija'!$B$2)))</f>
      </c>
      <c r="F1022" s="2">
        <f>IFERROR(IF(ISBLANK($A1022),"",IF($A1022="Ūdeņraža jonu koncentrācija",VLOOKUP(Dati!$A1022,Normas!$A:$D,2,FALSE),VLOOKUP(Dati!$A1022,Normas!$A:$D,2,FALSE)*0.6)),"")</f>
      </c>
      <c r="G1022" s="2">
        <f>IFERROR(IF(ISBLANK($A1022),"",IF($A1022="Ūdeņraža jonu koncentrācija",VLOOKUP(Dati!$A1022,Normas!$A:$D,3,FALSE),VLOOKUP(Dati!$A1022,Normas!$A:$D,3,FALSE)*0.6)),"")</f>
      </c>
      <c r="H1022" s="2">
        <f>IFERROR(IF(ISBLANK($A1022),"",IF($A1022="Ūdeņraža jonu koncentrācija",VLOOKUP(Dati!$A1022,Normas!$A:$D,2,FALSE),VLOOKUP(Dati!$A1022,Normas!$A:$D,2,FALSE)*0.3)),"")</f>
      </c>
      <c r="I1022" s="2">
        <f>IFERROR(IF(ISBLANK($A1022),"",IF($A1022="Ūdeņraža jonu koncentrācija",VLOOKUP(Dati!$A1022,Normas!$A:$D,3,FALSE),VLOOKUP(Dati!$A1022,Normas!$A:$D,3,FALSE)*0.3)),"")</f>
      </c>
    </row>
    <row r="1023" spans="2:9" x14ac:dyDescent="0.2">
      <c r="B1023">
        <f>IF(ISBLANK(A1023),"",VLOOKUP(A1023,Normas!A:D,4,FALSE))</f>
      </c>
      <c r="E1023" s="2">
        <f>IF(ISBLANK(D1023),"",INT(YEARFRAC(D1023,'Vispārīga informācija'!$B$2)))</f>
      </c>
      <c r="F1023" s="2">
        <f>IFERROR(IF(ISBLANK($A1023),"",IF($A1023="Ūdeņraža jonu koncentrācija",VLOOKUP(Dati!$A1023,Normas!$A:$D,2,FALSE),VLOOKUP(Dati!$A1023,Normas!$A:$D,2,FALSE)*0.6)),"")</f>
      </c>
      <c r="G1023" s="2">
        <f>IFERROR(IF(ISBLANK($A1023),"",IF($A1023="Ūdeņraža jonu koncentrācija",VLOOKUP(Dati!$A1023,Normas!$A:$D,3,FALSE),VLOOKUP(Dati!$A1023,Normas!$A:$D,3,FALSE)*0.6)),"")</f>
      </c>
      <c r="H1023" s="2">
        <f>IFERROR(IF(ISBLANK($A1023),"",IF($A1023="Ūdeņraža jonu koncentrācija",VLOOKUP(Dati!$A1023,Normas!$A:$D,2,FALSE),VLOOKUP(Dati!$A1023,Normas!$A:$D,2,FALSE)*0.3)),"")</f>
      </c>
      <c r="I1023" s="2">
        <f>IFERROR(IF(ISBLANK($A1023),"",IF($A1023="Ūdeņraža jonu koncentrācija",VLOOKUP(Dati!$A1023,Normas!$A:$D,3,FALSE),VLOOKUP(Dati!$A1023,Normas!$A:$D,3,FALSE)*0.3)),"")</f>
      </c>
    </row>
    <row r="1024" spans="2:9" x14ac:dyDescent="0.2">
      <c r="B1024">
        <f>IF(ISBLANK(A1024),"",VLOOKUP(A1024,Normas!A:D,4,FALSE))</f>
      </c>
      <c r="E1024" s="2">
        <f>IF(ISBLANK(D1024),"",INT(YEARFRAC(D1024,'Vispārīga informācija'!$B$2)))</f>
      </c>
      <c r="F1024" s="2">
        <f>IFERROR(IF(ISBLANK($A1024),"",IF($A1024="Ūdeņraža jonu koncentrācija",VLOOKUP(Dati!$A1024,Normas!$A:$D,2,FALSE),VLOOKUP(Dati!$A1024,Normas!$A:$D,2,FALSE)*0.6)),"")</f>
      </c>
      <c r="G1024" s="2">
        <f>IFERROR(IF(ISBLANK($A1024),"",IF($A1024="Ūdeņraža jonu koncentrācija",VLOOKUP(Dati!$A1024,Normas!$A:$D,3,FALSE),VLOOKUP(Dati!$A1024,Normas!$A:$D,3,FALSE)*0.6)),"")</f>
      </c>
      <c r="H1024" s="2">
        <f>IFERROR(IF(ISBLANK($A1024),"",IF($A1024="Ūdeņraža jonu koncentrācija",VLOOKUP(Dati!$A1024,Normas!$A:$D,2,FALSE),VLOOKUP(Dati!$A1024,Normas!$A:$D,2,FALSE)*0.3)),"")</f>
      </c>
      <c r="I1024" s="2">
        <f>IFERROR(IF(ISBLANK($A1024),"",IF($A1024="Ūdeņraža jonu koncentrācija",VLOOKUP(Dati!$A1024,Normas!$A:$D,3,FALSE),VLOOKUP(Dati!$A1024,Normas!$A:$D,3,FALSE)*0.3)),"")</f>
      </c>
    </row>
    <row r="1025" spans="2:9" x14ac:dyDescent="0.2">
      <c r="B1025">
        <f>IF(ISBLANK(A1025),"",VLOOKUP(A1025,Normas!A:D,4,FALSE))</f>
      </c>
      <c r="E1025" s="2">
        <f>IF(ISBLANK(D1025),"",INT(YEARFRAC(D1025,'Vispārīga informācija'!$B$2)))</f>
      </c>
      <c r="F1025" s="2">
        <f>IFERROR(IF(ISBLANK($A1025),"",IF($A1025="Ūdeņraža jonu koncentrācija",VLOOKUP(Dati!$A1025,Normas!$A:$D,2,FALSE),VLOOKUP(Dati!$A1025,Normas!$A:$D,2,FALSE)*0.6)),"")</f>
      </c>
      <c r="G1025" s="2">
        <f>IFERROR(IF(ISBLANK($A1025),"",IF($A1025="Ūdeņraža jonu koncentrācija",VLOOKUP(Dati!$A1025,Normas!$A:$D,3,FALSE),VLOOKUP(Dati!$A1025,Normas!$A:$D,3,FALSE)*0.6)),"")</f>
      </c>
      <c r="H1025" s="2">
        <f>IFERROR(IF(ISBLANK($A1025),"",IF($A1025="Ūdeņraža jonu koncentrācija",VLOOKUP(Dati!$A1025,Normas!$A:$D,2,FALSE),VLOOKUP(Dati!$A1025,Normas!$A:$D,2,FALSE)*0.3)),"")</f>
      </c>
      <c r="I1025" s="2">
        <f>IFERROR(IF(ISBLANK($A1025),"",IF($A1025="Ūdeņraža jonu koncentrācija",VLOOKUP(Dati!$A1025,Normas!$A:$D,3,FALSE),VLOOKUP(Dati!$A1025,Normas!$A:$D,3,FALSE)*0.3)),"")</f>
      </c>
    </row>
    <row r="1026" spans="2:9" x14ac:dyDescent="0.2">
      <c r="B1026">
        <f>IF(ISBLANK(A1026),"",VLOOKUP(A1026,Normas!A:D,4,FALSE))</f>
      </c>
      <c r="E1026" s="2">
        <f>IF(ISBLANK(D1026),"",INT(YEARFRAC(D1026,'Vispārīga informācija'!$B$2)))</f>
      </c>
      <c r="F1026" s="2">
        <f>IFERROR(IF(ISBLANK($A1026),"",IF($A1026="Ūdeņraža jonu koncentrācija",VLOOKUP(Dati!$A1026,Normas!$A:$D,2,FALSE),VLOOKUP(Dati!$A1026,Normas!$A:$D,2,FALSE)*0.6)),"")</f>
      </c>
      <c r="G1026" s="2">
        <f>IFERROR(IF(ISBLANK($A1026),"",IF($A1026="Ūdeņraža jonu koncentrācija",VLOOKUP(Dati!$A1026,Normas!$A:$D,3,FALSE),VLOOKUP(Dati!$A1026,Normas!$A:$D,3,FALSE)*0.6)),"")</f>
      </c>
      <c r="H1026" s="2">
        <f>IFERROR(IF(ISBLANK($A1026),"",IF($A1026="Ūdeņraža jonu koncentrācija",VLOOKUP(Dati!$A1026,Normas!$A:$D,2,FALSE),VLOOKUP(Dati!$A1026,Normas!$A:$D,2,FALSE)*0.3)),"")</f>
      </c>
      <c r="I1026" s="2">
        <f>IFERROR(IF(ISBLANK($A1026),"",IF($A1026="Ūdeņraža jonu koncentrācija",VLOOKUP(Dati!$A1026,Normas!$A:$D,3,FALSE),VLOOKUP(Dati!$A1026,Normas!$A:$D,3,FALSE)*0.3)),"")</f>
      </c>
    </row>
    <row r="1027" spans="2:9" x14ac:dyDescent="0.2">
      <c r="B1027">
        <f>IF(ISBLANK(A1027),"",VLOOKUP(A1027,Normas!A:D,4,FALSE))</f>
      </c>
      <c r="E1027" s="2">
        <f>IF(ISBLANK(D1027),"",INT(YEARFRAC(D1027,'Vispārīga informācija'!$B$2)))</f>
      </c>
      <c r="F1027" s="2">
        <f>IFERROR(IF(ISBLANK($A1027),"",IF($A1027="Ūdeņraža jonu koncentrācija",VLOOKUP(Dati!$A1027,Normas!$A:$D,2,FALSE),VLOOKUP(Dati!$A1027,Normas!$A:$D,2,FALSE)*0.6)),"")</f>
      </c>
      <c r="G1027" s="2">
        <f>IFERROR(IF(ISBLANK($A1027),"",IF($A1027="Ūdeņraža jonu koncentrācija",VLOOKUP(Dati!$A1027,Normas!$A:$D,3,FALSE),VLOOKUP(Dati!$A1027,Normas!$A:$D,3,FALSE)*0.6)),"")</f>
      </c>
      <c r="H1027" s="2">
        <f>IFERROR(IF(ISBLANK($A1027),"",IF($A1027="Ūdeņraža jonu koncentrācija",VLOOKUP(Dati!$A1027,Normas!$A:$D,2,FALSE),VLOOKUP(Dati!$A1027,Normas!$A:$D,2,FALSE)*0.3)),"")</f>
      </c>
      <c r="I1027" s="2">
        <f>IFERROR(IF(ISBLANK($A1027),"",IF($A1027="Ūdeņraža jonu koncentrācija",VLOOKUP(Dati!$A1027,Normas!$A:$D,3,FALSE),VLOOKUP(Dati!$A1027,Normas!$A:$D,3,FALSE)*0.3)),"")</f>
      </c>
    </row>
    <row r="1028" spans="2:9" x14ac:dyDescent="0.2">
      <c r="B1028">
        <f>IF(ISBLANK(A1028),"",VLOOKUP(A1028,Normas!A:D,4,FALSE))</f>
      </c>
      <c r="E1028" s="2">
        <f>IF(ISBLANK(D1028),"",INT(YEARFRAC(D1028,'Vispārīga informācija'!$B$2)))</f>
      </c>
      <c r="F1028" s="2">
        <f>IFERROR(IF(ISBLANK($A1028),"",IF($A1028="Ūdeņraža jonu koncentrācija",VLOOKUP(Dati!$A1028,Normas!$A:$D,2,FALSE),VLOOKUP(Dati!$A1028,Normas!$A:$D,2,FALSE)*0.6)),"")</f>
      </c>
      <c r="G1028" s="2">
        <f>IFERROR(IF(ISBLANK($A1028),"",IF($A1028="Ūdeņraža jonu koncentrācija",VLOOKUP(Dati!$A1028,Normas!$A:$D,3,FALSE),VLOOKUP(Dati!$A1028,Normas!$A:$D,3,FALSE)*0.6)),"")</f>
      </c>
      <c r="H1028" s="2">
        <f>IFERROR(IF(ISBLANK($A1028),"",IF($A1028="Ūdeņraža jonu koncentrācija",VLOOKUP(Dati!$A1028,Normas!$A:$D,2,FALSE),VLOOKUP(Dati!$A1028,Normas!$A:$D,2,FALSE)*0.3)),"")</f>
      </c>
      <c r="I1028" s="2">
        <f>IFERROR(IF(ISBLANK($A1028),"",IF($A1028="Ūdeņraža jonu koncentrācija",VLOOKUP(Dati!$A1028,Normas!$A:$D,3,FALSE),VLOOKUP(Dati!$A1028,Normas!$A:$D,3,FALSE)*0.3)),"")</f>
      </c>
    </row>
    <row r="1029" spans="2:9" x14ac:dyDescent="0.2">
      <c r="B1029">
        <f>IF(ISBLANK(A1029),"",VLOOKUP(A1029,Normas!A:D,4,FALSE))</f>
      </c>
      <c r="E1029" s="2">
        <f>IF(ISBLANK(D1029),"",INT(YEARFRAC(D1029,'Vispārīga informācija'!$B$2)))</f>
      </c>
      <c r="F1029" s="2">
        <f>IFERROR(IF(ISBLANK($A1029),"",IF($A1029="Ūdeņraža jonu koncentrācija",VLOOKUP(Dati!$A1029,Normas!$A:$D,2,FALSE),VLOOKUP(Dati!$A1029,Normas!$A:$D,2,FALSE)*0.6)),"")</f>
      </c>
      <c r="G1029" s="2">
        <f>IFERROR(IF(ISBLANK($A1029),"",IF($A1029="Ūdeņraža jonu koncentrācija",VLOOKUP(Dati!$A1029,Normas!$A:$D,3,FALSE),VLOOKUP(Dati!$A1029,Normas!$A:$D,3,FALSE)*0.6)),"")</f>
      </c>
      <c r="H1029" s="2">
        <f>IFERROR(IF(ISBLANK($A1029),"",IF($A1029="Ūdeņraža jonu koncentrācija",VLOOKUP(Dati!$A1029,Normas!$A:$D,2,FALSE),VLOOKUP(Dati!$A1029,Normas!$A:$D,2,FALSE)*0.3)),"")</f>
      </c>
      <c r="I1029" s="2">
        <f>IFERROR(IF(ISBLANK($A1029),"",IF($A1029="Ūdeņraža jonu koncentrācija",VLOOKUP(Dati!$A1029,Normas!$A:$D,3,FALSE),VLOOKUP(Dati!$A1029,Normas!$A:$D,3,FALSE)*0.3)),"")</f>
      </c>
    </row>
    <row r="1030" spans="2:9" x14ac:dyDescent="0.2">
      <c r="B1030">
        <f>IF(ISBLANK(A1030),"",VLOOKUP(A1030,Normas!A:D,4,FALSE))</f>
      </c>
      <c r="E1030" s="2">
        <f>IF(ISBLANK(D1030),"",INT(YEARFRAC(D1030,'Vispārīga informācija'!$B$2)))</f>
      </c>
      <c r="F1030" s="2">
        <f>IFERROR(IF(ISBLANK($A1030),"",IF($A1030="Ūdeņraža jonu koncentrācija",VLOOKUP(Dati!$A1030,Normas!$A:$D,2,FALSE),VLOOKUP(Dati!$A1030,Normas!$A:$D,2,FALSE)*0.6)),"")</f>
      </c>
      <c r="G1030" s="2">
        <f>IFERROR(IF(ISBLANK($A1030),"",IF($A1030="Ūdeņraža jonu koncentrācija",VLOOKUP(Dati!$A1030,Normas!$A:$D,3,FALSE),VLOOKUP(Dati!$A1030,Normas!$A:$D,3,FALSE)*0.6)),"")</f>
      </c>
      <c r="H1030" s="2">
        <f>IFERROR(IF(ISBLANK($A1030),"",IF($A1030="Ūdeņraža jonu koncentrācija",VLOOKUP(Dati!$A1030,Normas!$A:$D,2,FALSE),VLOOKUP(Dati!$A1030,Normas!$A:$D,2,FALSE)*0.3)),"")</f>
      </c>
      <c r="I1030" s="2">
        <f>IFERROR(IF(ISBLANK($A1030),"",IF($A1030="Ūdeņraža jonu koncentrācija",VLOOKUP(Dati!$A1030,Normas!$A:$D,3,FALSE),VLOOKUP(Dati!$A1030,Normas!$A:$D,3,FALSE)*0.3)),"")</f>
      </c>
    </row>
    <row r="1031" spans="2:9" x14ac:dyDescent="0.2">
      <c r="B1031">
        <f>IF(ISBLANK(A1031),"",VLOOKUP(A1031,Normas!A:D,4,FALSE))</f>
      </c>
      <c r="E1031" s="2">
        <f>IF(ISBLANK(D1031),"",INT(YEARFRAC(D1031,'Vispārīga informācija'!$B$2)))</f>
      </c>
      <c r="F1031" s="2">
        <f>IFERROR(IF(ISBLANK($A1031),"",IF($A1031="Ūdeņraža jonu koncentrācija",VLOOKUP(Dati!$A1031,Normas!$A:$D,2,FALSE),VLOOKUP(Dati!$A1031,Normas!$A:$D,2,FALSE)*0.6)),"")</f>
      </c>
      <c r="G1031" s="2">
        <f>IFERROR(IF(ISBLANK($A1031),"",IF($A1031="Ūdeņraža jonu koncentrācija",VLOOKUP(Dati!$A1031,Normas!$A:$D,3,FALSE),VLOOKUP(Dati!$A1031,Normas!$A:$D,3,FALSE)*0.6)),"")</f>
      </c>
      <c r="H1031" s="2">
        <f>IFERROR(IF(ISBLANK($A1031),"",IF($A1031="Ūdeņraža jonu koncentrācija",VLOOKUP(Dati!$A1031,Normas!$A:$D,2,FALSE),VLOOKUP(Dati!$A1031,Normas!$A:$D,2,FALSE)*0.3)),"")</f>
      </c>
      <c r="I1031" s="2">
        <f>IFERROR(IF(ISBLANK($A1031),"",IF($A1031="Ūdeņraža jonu koncentrācija",VLOOKUP(Dati!$A1031,Normas!$A:$D,3,FALSE),VLOOKUP(Dati!$A1031,Normas!$A:$D,3,FALSE)*0.3)),"")</f>
      </c>
    </row>
    <row r="1032" spans="2:9" x14ac:dyDescent="0.2">
      <c r="B1032">
        <f>IF(ISBLANK(A1032),"",VLOOKUP(A1032,Normas!A:D,4,FALSE))</f>
      </c>
      <c r="E1032" s="2">
        <f>IF(ISBLANK(D1032),"",INT(YEARFRAC(D1032,'Vispārīga informācija'!$B$2)))</f>
      </c>
      <c r="F1032" s="2">
        <f>IFERROR(IF(ISBLANK($A1032),"",IF($A1032="Ūdeņraža jonu koncentrācija",VLOOKUP(Dati!$A1032,Normas!$A:$D,2,FALSE),VLOOKUP(Dati!$A1032,Normas!$A:$D,2,FALSE)*0.6)),"")</f>
      </c>
      <c r="G1032" s="2">
        <f>IFERROR(IF(ISBLANK($A1032),"",IF($A1032="Ūdeņraža jonu koncentrācija",VLOOKUP(Dati!$A1032,Normas!$A:$D,3,FALSE),VLOOKUP(Dati!$A1032,Normas!$A:$D,3,FALSE)*0.6)),"")</f>
      </c>
      <c r="H1032" s="2">
        <f>IFERROR(IF(ISBLANK($A1032),"",IF($A1032="Ūdeņraža jonu koncentrācija",VLOOKUP(Dati!$A1032,Normas!$A:$D,2,FALSE),VLOOKUP(Dati!$A1032,Normas!$A:$D,2,FALSE)*0.3)),"")</f>
      </c>
      <c r="I1032" s="2">
        <f>IFERROR(IF(ISBLANK($A1032),"",IF($A1032="Ūdeņraža jonu koncentrācija",VLOOKUP(Dati!$A1032,Normas!$A:$D,3,FALSE),VLOOKUP(Dati!$A1032,Normas!$A:$D,3,FALSE)*0.3)),"")</f>
      </c>
    </row>
    <row r="1033" spans="2:9" x14ac:dyDescent="0.2">
      <c r="B1033">
        <f>IF(ISBLANK(A1033),"",VLOOKUP(A1033,Normas!A:D,4,FALSE))</f>
      </c>
      <c r="E1033" s="2">
        <f>IF(ISBLANK(D1033),"",INT(YEARFRAC(D1033,'Vispārīga informācija'!$B$2)))</f>
      </c>
      <c r="F1033" s="2">
        <f>IFERROR(IF(ISBLANK($A1033),"",IF($A1033="Ūdeņraža jonu koncentrācija",VLOOKUP(Dati!$A1033,Normas!$A:$D,2,FALSE),VLOOKUP(Dati!$A1033,Normas!$A:$D,2,FALSE)*0.6)),"")</f>
      </c>
      <c r="G1033" s="2">
        <f>IFERROR(IF(ISBLANK($A1033),"",IF($A1033="Ūdeņraža jonu koncentrācija",VLOOKUP(Dati!$A1033,Normas!$A:$D,3,FALSE),VLOOKUP(Dati!$A1033,Normas!$A:$D,3,FALSE)*0.6)),"")</f>
      </c>
      <c r="H1033" s="2">
        <f>IFERROR(IF(ISBLANK($A1033),"",IF($A1033="Ūdeņraža jonu koncentrācija",VLOOKUP(Dati!$A1033,Normas!$A:$D,2,FALSE),VLOOKUP(Dati!$A1033,Normas!$A:$D,2,FALSE)*0.3)),"")</f>
      </c>
      <c r="I1033" s="2">
        <f>IFERROR(IF(ISBLANK($A1033),"",IF($A1033="Ūdeņraža jonu koncentrācija",VLOOKUP(Dati!$A1033,Normas!$A:$D,3,FALSE),VLOOKUP(Dati!$A1033,Normas!$A:$D,3,FALSE)*0.3)),"")</f>
      </c>
    </row>
    <row r="1034" spans="2:9" x14ac:dyDescent="0.2">
      <c r="B1034">
        <f>IF(ISBLANK(A1034),"",VLOOKUP(A1034,Normas!A:D,4,FALSE))</f>
      </c>
      <c r="E1034" s="2">
        <f>IF(ISBLANK(D1034),"",INT(YEARFRAC(D1034,'Vispārīga informācija'!$B$2)))</f>
      </c>
      <c r="F1034" s="2">
        <f>IFERROR(IF(ISBLANK($A1034),"",IF($A1034="Ūdeņraža jonu koncentrācija",VLOOKUP(Dati!$A1034,Normas!$A:$D,2,FALSE),VLOOKUP(Dati!$A1034,Normas!$A:$D,2,FALSE)*0.6)),"")</f>
      </c>
      <c r="G1034" s="2">
        <f>IFERROR(IF(ISBLANK($A1034),"",IF($A1034="Ūdeņraža jonu koncentrācija",VLOOKUP(Dati!$A1034,Normas!$A:$D,3,FALSE),VLOOKUP(Dati!$A1034,Normas!$A:$D,3,FALSE)*0.6)),"")</f>
      </c>
      <c r="H1034" s="2">
        <f>IFERROR(IF(ISBLANK($A1034),"",IF($A1034="Ūdeņraža jonu koncentrācija",VLOOKUP(Dati!$A1034,Normas!$A:$D,2,FALSE),VLOOKUP(Dati!$A1034,Normas!$A:$D,2,FALSE)*0.3)),"")</f>
      </c>
      <c r="I1034" s="2">
        <f>IFERROR(IF(ISBLANK($A1034),"",IF($A1034="Ūdeņraža jonu koncentrācija",VLOOKUP(Dati!$A1034,Normas!$A:$D,3,FALSE),VLOOKUP(Dati!$A1034,Normas!$A:$D,3,FALSE)*0.3)),"")</f>
      </c>
    </row>
    <row r="1035" spans="2:9" x14ac:dyDescent="0.2">
      <c r="B1035">
        <f>IF(ISBLANK(A1035),"",VLOOKUP(A1035,Normas!A:D,4,FALSE))</f>
      </c>
      <c r="E1035" s="2">
        <f>IF(ISBLANK(D1035),"",INT(YEARFRAC(D1035,'Vispārīga informācija'!$B$2)))</f>
      </c>
      <c r="F1035" s="2">
        <f>IFERROR(IF(ISBLANK($A1035),"",IF($A1035="Ūdeņraža jonu koncentrācija",VLOOKUP(Dati!$A1035,Normas!$A:$D,2,FALSE),VLOOKUP(Dati!$A1035,Normas!$A:$D,2,FALSE)*0.6)),"")</f>
      </c>
      <c r="G1035" s="2">
        <f>IFERROR(IF(ISBLANK($A1035),"",IF($A1035="Ūdeņraža jonu koncentrācija",VLOOKUP(Dati!$A1035,Normas!$A:$D,3,FALSE),VLOOKUP(Dati!$A1035,Normas!$A:$D,3,FALSE)*0.6)),"")</f>
      </c>
      <c r="H1035" s="2">
        <f>IFERROR(IF(ISBLANK($A1035),"",IF($A1035="Ūdeņraža jonu koncentrācija",VLOOKUP(Dati!$A1035,Normas!$A:$D,2,FALSE),VLOOKUP(Dati!$A1035,Normas!$A:$D,2,FALSE)*0.3)),"")</f>
      </c>
      <c r="I1035" s="2">
        <f>IFERROR(IF(ISBLANK($A1035),"",IF($A1035="Ūdeņraža jonu koncentrācija",VLOOKUP(Dati!$A1035,Normas!$A:$D,3,FALSE),VLOOKUP(Dati!$A1035,Normas!$A:$D,3,FALSE)*0.3)),"")</f>
      </c>
    </row>
    <row r="1036" spans="2:9" x14ac:dyDescent="0.2">
      <c r="B1036">
        <f>IF(ISBLANK(A1036),"",VLOOKUP(A1036,Normas!A:D,4,FALSE))</f>
      </c>
      <c r="E1036" s="2">
        <f>IF(ISBLANK(D1036),"",INT(YEARFRAC(D1036,'Vispārīga informācija'!$B$2)))</f>
      </c>
      <c r="F1036" s="2">
        <f>IFERROR(IF(ISBLANK($A1036),"",IF($A1036="Ūdeņraža jonu koncentrācija",VLOOKUP(Dati!$A1036,Normas!$A:$D,2,FALSE),VLOOKUP(Dati!$A1036,Normas!$A:$D,2,FALSE)*0.6)),"")</f>
      </c>
      <c r="G1036" s="2">
        <f>IFERROR(IF(ISBLANK($A1036),"",IF($A1036="Ūdeņraža jonu koncentrācija",VLOOKUP(Dati!$A1036,Normas!$A:$D,3,FALSE),VLOOKUP(Dati!$A1036,Normas!$A:$D,3,FALSE)*0.6)),"")</f>
      </c>
      <c r="H1036" s="2">
        <f>IFERROR(IF(ISBLANK($A1036),"",IF($A1036="Ūdeņraža jonu koncentrācija",VLOOKUP(Dati!$A1036,Normas!$A:$D,2,FALSE),VLOOKUP(Dati!$A1036,Normas!$A:$D,2,FALSE)*0.3)),"")</f>
      </c>
      <c r="I1036" s="2">
        <f>IFERROR(IF(ISBLANK($A1036),"",IF($A1036="Ūdeņraža jonu koncentrācija",VLOOKUP(Dati!$A1036,Normas!$A:$D,3,FALSE),VLOOKUP(Dati!$A1036,Normas!$A:$D,3,FALSE)*0.3)),"")</f>
      </c>
    </row>
    <row r="1037" spans="2:9" x14ac:dyDescent="0.2">
      <c r="B1037">
        <f>IF(ISBLANK(A1037),"",VLOOKUP(A1037,Normas!A:D,4,FALSE))</f>
      </c>
      <c r="E1037" s="2">
        <f>IF(ISBLANK(D1037),"",INT(YEARFRAC(D1037,'Vispārīga informācija'!$B$2)))</f>
      </c>
      <c r="F1037" s="2">
        <f>IFERROR(IF(ISBLANK($A1037),"",IF($A1037="Ūdeņraža jonu koncentrācija",VLOOKUP(Dati!$A1037,Normas!$A:$D,2,FALSE),VLOOKUP(Dati!$A1037,Normas!$A:$D,2,FALSE)*0.6)),"")</f>
      </c>
      <c r="G1037" s="2">
        <f>IFERROR(IF(ISBLANK($A1037),"",IF($A1037="Ūdeņraža jonu koncentrācija",VLOOKUP(Dati!$A1037,Normas!$A:$D,3,FALSE),VLOOKUP(Dati!$A1037,Normas!$A:$D,3,FALSE)*0.6)),"")</f>
      </c>
      <c r="H1037" s="2">
        <f>IFERROR(IF(ISBLANK($A1037),"",IF($A1037="Ūdeņraža jonu koncentrācija",VLOOKUP(Dati!$A1037,Normas!$A:$D,2,FALSE),VLOOKUP(Dati!$A1037,Normas!$A:$D,2,FALSE)*0.3)),"")</f>
      </c>
      <c r="I1037" s="2">
        <f>IFERROR(IF(ISBLANK($A1037),"",IF($A1037="Ūdeņraža jonu koncentrācija",VLOOKUP(Dati!$A1037,Normas!$A:$D,3,FALSE),VLOOKUP(Dati!$A1037,Normas!$A:$D,3,FALSE)*0.3)),"")</f>
      </c>
    </row>
    <row r="1038" spans="2:9" x14ac:dyDescent="0.2">
      <c r="B1038">
        <f>IF(ISBLANK(A1038),"",VLOOKUP(A1038,Normas!A:D,4,FALSE))</f>
      </c>
      <c r="E1038" s="2">
        <f>IF(ISBLANK(D1038),"",INT(YEARFRAC(D1038,'Vispārīga informācija'!$B$2)))</f>
      </c>
      <c r="F1038" s="2">
        <f>IFERROR(IF(ISBLANK($A1038),"",IF($A1038="Ūdeņraža jonu koncentrācija",VLOOKUP(Dati!$A1038,Normas!$A:$D,2,FALSE),VLOOKUP(Dati!$A1038,Normas!$A:$D,2,FALSE)*0.6)),"")</f>
      </c>
      <c r="G1038" s="2">
        <f>IFERROR(IF(ISBLANK($A1038),"",IF($A1038="Ūdeņraža jonu koncentrācija",VLOOKUP(Dati!$A1038,Normas!$A:$D,3,FALSE),VLOOKUP(Dati!$A1038,Normas!$A:$D,3,FALSE)*0.6)),"")</f>
      </c>
      <c r="H1038" s="2">
        <f>IFERROR(IF(ISBLANK($A1038),"",IF($A1038="Ūdeņraža jonu koncentrācija",VLOOKUP(Dati!$A1038,Normas!$A:$D,2,FALSE),VLOOKUP(Dati!$A1038,Normas!$A:$D,2,FALSE)*0.3)),"")</f>
      </c>
      <c r="I1038" s="2">
        <f>IFERROR(IF(ISBLANK($A1038),"",IF($A1038="Ūdeņraža jonu koncentrācija",VLOOKUP(Dati!$A1038,Normas!$A:$D,3,FALSE),VLOOKUP(Dati!$A1038,Normas!$A:$D,3,FALSE)*0.3)),"")</f>
      </c>
    </row>
    <row r="1039" spans="2:9" x14ac:dyDescent="0.2">
      <c r="B1039">
        <f>IF(ISBLANK(A1039),"",VLOOKUP(A1039,Normas!A:D,4,FALSE))</f>
      </c>
      <c r="E1039" s="2">
        <f>IF(ISBLANK(D1039),"",INT(YEARFRAC(D1039,'Vispārīga informācija'!$B$2)))</f>
      </c>
      <c r="F1039" s="2">
        <f>IFERROR(IF(ISBLANK($A1039),"",IF($A1039="Ūdeņraža jonu koncentrācija",VLOOKUP(Dati!$A1039,Normas!$A:$D,2,FALSE),VLOOKUP(Dati!$A1039,Normas!$A:$D,2,FALSE)*0.6)),"")</f>
      </c>
      <c r="G1039" s="2">
        <f>IFERROR(IF(ISBLANK($A1039),"",IF($A1039="Ūdeņraža jonu koncentrācija",VLOOKUP(Dati!$A1039,Normas!$A:$D,3,FALSE),VLOOKUP(Dati!$A1039,Normas!$A:$D,3,FALSE)*0.6)),"")</f>
      </c>
      <c r="H1039" s="2">
        <f>IFERROR(IF(ISBLANK($A1039),"",IF($A1039="Ūdeņraža jonu koncentrācija",VLOOKUP(Dati!$A1039,Normas!$A:$D,2,FALSE),VLOOKUP(Dati!$A1039,Normas!$A:$D,2,FALSE)*0.3)),"")</f>
      </c>
      <c r="I1039" s="2">
        <f>IFERROR(IF(ISBLANK($A1039),"",IF($A1039="Ūdeņraža jonu koncentrācija",VLOOKUP(Dati!$A1039,Normas!$A:$D,3,FALSE),VLOOKUP(Dati!$A1039,Normas!$A:$D,3,FALSE)*0.3)),"")</f>
      </c>
    </row>
    <row r="1040" spans="2:9" x14ac:dyDescent="0.2">
      <c r="B1040">
        <f>IF(ISBLANK(A1040),"",VLOOKUP(A1040,Normas!A:D,4,FALSE))</f>
      </c>
      <c r="E1040" s="2">
        <f>IF(ISBLANK(D1040),"",INT(YEARFRAC(D1040,'Vispārīga informācija'!$B$2)))</f>
      </c>
      <c r="F1040" s="2">
        <f>IFERROR(IF(ISBLANK($A1040),"",IF($A1040="Ūdeņraža jonu koncentrācija",VLOOKUP(Dati!$A1040,Normas!$A:$D,2,FALSE),VLOOKUP(Dati!$A1040,Normas!$A:$D,2,FALSE)*0.6)),"")</f>
      </c>
      <c r="G1040" s="2">
        <f>IFERROR(IF(ISBLANK($A1040),"",IF($A1040="Ūdeņraža jonu koncentrācija",VLOOKUP(Dati!$A1040,Normas!$A:$D,3,FALSE),VLOOKUP(Dati!$A1040,Normas!$A:$D,3,FALSE)*0.6)),"")</f>
      </c>
      <c r="H1040" s="2">
        <f>IFERROR(IF(ISBLANK($A1040),"",IF($A1040="Ūdeņraža jonu koncentrācija",VLOOKUP(Dati!$A1040,Normas!$A:$D,2,FALSE),VLOOKUP(Dati!$A1040,Normas!$A:$D,2,FALSE)*0.3)),"")</f>
      </c>
      <c r="I1040" s="2">
        <f>IFERROR(IF(ISBLANK($A1040),"",IF($A1040="Ūdeņraža jonu koncentrācija",VLOOKUP(Dati!$A1040,Normas!$A:$D,3,FALSE),VLOOKUP(Dati!$A1040,Normas!$A:$D,3,FALSE)*0.3)),"")</f>
      </c>
    </row>
    <row r="1041" spans="2:9" x14ac:dyDescent="0.2">
      <c r="B1041">
        <f>IF(ISBLANK(A1041),"",VLOOKUP(A1041,Normas!A:D,4,FALSE))</f>
      </c>
      <c r="E1041" s="2">
        <f>IF(ISBLANK(D1041),"",INT(YEARFRAC(D1041,'Vispārīga informācija'!$B$2)))</f>
      </c>
      <c r="F1041" s="2">
        <f>IFERROR(IF(ISBLANK($A1041),"",IF($A1041="Ūdeņraža jonu koncentrācija",VLOOKUP(Dati!$A1041,Normas!$A:$D,2,FALSE),VLOOKUP(Dati!$A1041,Normas!$A:$D,2,FALSE)*0.6)),"")</f>
      </c>
      <c r="G1041" s="2">
        <f>IFERROR(IF(ISBLANK($A1041),"",IF($A1041="Ūdeņraža jonu koncentrācija",VLOOKUP(Dati!$A1041,Normas!$A:$D,3,FALSE),VLOOKUP(Dati!$A1041,Normas!$A:$D,3,FALSE)*0.6)),"")</f>
      </c>
      <c r="H1041" s="2">
        <f>IFERROR(IF(ISBLANK($A1041),"",IF($A1041="Ūdeņraža jonu koncentrācija",VLOOKUP(Dati!$A1041,Normas!$A:$D,2,FALSE),VLOOKUP(Dati!$A1041,Normas!$A:$D,2,FALSE)*0.3)),"")</f>
      </c>
      <c r="I1041" s="2">
        <f>IFERROR(IF(ISBLANK($A1041),"",IF($A1041="Ūdeņraža jonu koncentrācija",VLOOKUP(Dati!$A1041,Normas!$A:$D,3,FALSE),VLOOKUP(Dati!$A1041,Normas!$A:$D,3,FALSE)*0.3)),"")</f>
      </c>
    </row>
    <row r="1042" spans="2:9" x14ac:dyDescent="0.2">
      <c r="B1042">
        <f>IF(ISBLANK(A1042),"",VLOOKUP(A1042,Normas!A:D,4,FALSE))</f>
      </c>
      <c r="E1042" s="2">
        <f>IF(ISBLANK(D1042),"",INT(YEARFRAC(D1042,'Vispārīga informācija'!$B$2)))</f>
      </c>
      <c r="F1042" s="2">
        <f>IFERROR(IF(ISBLANK($A1042),"",IF($A1042="Ūdeņraža jonu koncentrācija",VLOOKUP(Dati!$A1042,Normas!$A:$D,2,FALSE),VLOOKUP(Dati!$A1042,Normas!$A:$D,2,FALSE)*0.6)),"")</f>
      </c>
      <c r="G1042" s="2">
        <f>IFERROR(IF(ISBLANK($A1042),"",IF($A1042="Ūdeņraža jonu koncentrācija",VLOOKUP(Dati!$A1042,Normas!$A:$D,3,FALSE),VLOOKUP(Dati!$A1042,Normas!$A:$D,3,FALSE)*0.6)),"")</f>
      </c>
      <c r="H1042" s="2">
        <f>IFERROR(IF(ISBLANK($A1042),"",IF($A1042="Ūdeņraža jonu koncentrācija",VLOOKUP(Dati!$A1042,Normas!$A:$D,2,FALSE),VLOOKUP(Dati!$A1042,Normas!$A:$D,2,FALSE)*0.3)),"")</f>
      </c>
      <c r="I1042" s="2">
        <f>IFERROR(IF(ISBLANK($A1042),"",IF($A1042="Ūdeņraža jonu koncentrācija",VLOOKUP(Dati!$A1042,Normas!$A:$D,3,FALSE),VLOOKUP(Dati!$A1042,Normas!$A:$D,3,FALSE)*0.3)),"")</f>
      </c>
    </row>
    <row r="1043" spans="2:9" x14ac:dyDescent="0.2">
      <c r="B1043">
        <f>IF(ISBLANK(A1043),"",VLOOKUP(A1043,Normas!A:D,4,FALSE))</f>
      </c>
      <c r="E1043" s="2">
        <f>IF(ISBLANK(D1043),"",INT(YEARFRAC(D1043,'Vispārīga informācija'!$B$2)))</f>
      </c>
      <c r="F1043" s="2">
        <f>IFERROR(IF(ISBLANK($A1043),"",IF($A1043="Ūdeņraža jonu koncentrācija",VLOOKUP(Dati!$A1043,Normas!$A:$D,2,FALSE),VLOOKUP(Dati!$A1043,Normas!$A:$D,2,FALSE)*0.6)),"")</f>
      </c>
      <c r="G1043" s="2">
        <f>IFERROR(IF(ISBLANK($A1043),"",IF($A1043="Ūdeņraža jonu koncentrācija",VLOOKUP(Dati!$A1043,Normas!$A:$D,3,FALSE),VLOOKUP(Dati!$A1043,Normas!$A:$D,3,FALSE)*0.6)),"")</f>
      </c>
      <c r="H1043" s="2">
        <f>IFERROR(IF(ISBLANK($A1043),"",IF($A1043="Ūdeņraža jonu koncentrācija",VLOOKUP(Dati!$A1043,Normas!$A:$D,2,FALSE),VLOOKUP(Dati!$A1043,Normas!$A:$D,2,FALSE)*0.3)),"")</f>
      </c>
      <c r="I1043" s="2">
        <f>IFERROR(IF(ISBLANK($A1043),"",IF($A1043="Ūdeņraža jonu koncentrācija",VLOOKUP(Dati!$A1043,Normas!$A:$D,3,FALSE),VLOOKUP(Dati!$A1043,Normas!$A:$D,3,FALSE)*0.3)),"")</f>
      </c>
    </row>
    <row r="1044" spans="2:9" x14ac:dyDescent="0.2">
      <c r="B1044">
        <f>IF(ISBLANK(A1044),"",VLOOKUP(A1044,Normas!A:D,4,FALSE))</f>
      </c>
      <c r="E1044" s="2">
        <f>IF(ISBLANK(D1044),"",INT(YEARFRAC(D1044,'Vispārīga informācija'!$B$2)))</f>
      </c>
      <c r="F1044" s="2">
        <f>IFERROR(IF(ISBLANK($A1044),"",IF($A1044="Ūdeņraža jonu koncentrācija",VLOOKUP(Dati!$A1044,Normas!$A:$D,2,FALSE),VLOOKUP(Dati!$A1044,Normas!$A:$D,2,FALSE)*0.6)),"")</f>
      </c>
      <c r="G1044" s="2">
        <f>IFERROR(IF(ISBLANK($A1044),"",IF($A1044="Ūdeņraža jonu koncentrācija",VLOOKUP(Dati!$A1044,Normas!$A:$D,3,FALSE),VLOOKUP(Dati!$A1044,Normas!$A:$D,3,FALSE)*0.6)),"")</f>
      </c>
      <c r="H1044" s="2">
        <f>IFERROR(IF(ISBLANK($A1044),"",IF($A1044="Ūdeņraža jonu koncentrācija",VLOOKUP(Dati!$A1044,Normas!$A:$D,2,FALSE),VLOOKUP(Dati!$A1044,Normas!$A:$D,2,FALSE)*0.3)),"")</f>
      </c>
      <c r="I1044" s="2">
        <f>IFERROR(IF(ISBLANK($A1044),"",IF($A1044="Ūdeņraža jonu koncentrācija",VLOOKUP(Dati!$A1044,Normas!$A:$D,3,FALSE),VLOOKUP(Dati!$A1044,Normas!$A:$D,3,FALSE)*0.3)),"")</f>
      </c>
    </row>
    <row r="1045" spans="2:9" x14ac:dyDescent="0.2">
      <c r="B1045">
        <f>IF(ISBLANK(A1045),"",VLOOKUP(A1045,Normas!A:D,4,FALSE))</f>
      </c>
      <c r="E1045" s="2">
        <f>IF(ISBLANK(D1045),"",INT(YEARFRAC(D1045,'Vispārīga informācija'!$B$2)))</f>
      </c>
      <c r="F1045" s="2">
        <f>IFERROR(IF(ISBLANK($A1045),"",IF($A1045="Ūdeņraža jonu koncentrācija",VLOOKUP(Dati!$A1045,Normas!$A:$D,2,FALSE),VLOOKUP(Dati!$A1045,Normas!$A:$D,2,FALSE)*0.6)),"")</f>
      </c>
      <c r="G1045" s="2">
        <f>IFERROR(IF(ISBLANK($A1045),"",IF($A1045="Ūdeņraža jonu koncentrācija",VLOOKUP(Dati!$A1045,Normas!$A:$D,3,FALSE),VLOOKUP(Dati!$A1045,Normas!$A:$D,3,FALSE)*0.6)),"")</f>
      </c>
      <c r="H1045" s="2">
        <f>IFERROR(IF(ISBLANK($A1045),"",IF($A1045="Ūdeņraža jonu koncentrācija",VLOOKUP(Dati!$A1045,Normas!$A:$D,2,FALSE),VLOOKUP(Dati!$A1045,Normas!$A:$D,2,FALSE)*0.3)),"")</f>
      </c>
      <c r="I1045" s="2">
        <f>IFERROR(IF(ISBLANK($A1045),"",IF($A1045="Ūdeņraža jonu koncentrācija",VLOOKUP(Dati!$A1045,Normas!$A:$D,3,FALSE),VLOOKUP(Dati!$A1045,Normas!$A:$D,3,FALSE)*0.3)),"")</f>
      </c>
    </row>
    <row r="1046" spans="2:9" x14ac:dyDescent="0.2">
      <c r="B1046">
        <f>IF(ISBLANK(A1046),"",VLOOKUP(A1046,Normas!A:D,4,FALSE))</f>
      </c>
      <c r="E1046" s="2">
        <f>IF(ISBLANK(D1046),"",INT(YEARFRAC(D1046,'Vispārīga informācija'!$B$2)))</f>
      </c>
      <c r="F1046" s="2">
        <f>IFERROR(IF(ISBLANK($A1046),"",IF($A1046="Ūdeņraža jonu koncentrācija",VLOOKUP(Dati!$A1046,Normas!$A:$D,2,FALSE),VLOOKUP(Dati!$A1046,Normas!$A:$D,2,FALSE)*0.6)),"")</f>
      </c>
      <c r="G1046" s="2">
        <f>IFERROR(IF(ISBLANK($A1046),"",IF($A1046="Ūdeņraža jonu koncentrācija",VLOOKUP(Dati!$A1046,Normas!$A:$D,3,FALSE),VLOOKUP(Dati!$A1046,Normas!$A:$D,3,FALSE)*0.6)),"")</f>
      </c>
      <c r="H1046" s="2">
        <f>IFERROR(IF(ISBLANK($A1046),"",IF($A1046="Ūdeņraža jonu koncentrācija",VLOOKUP(Dati!$A1046,Normas!$A:$D,2,FALSE),VLOOKUP(Dati!$A1046,Normas!$A:$D,2,FALSE)*0.3)),"")</f>
      </c>
      <c r="I1046" s="2">
        <f>IFERROR(IF(ISBLANK($A1046),"",IF($A1046="Ūdeņraža jonu koncentrācija",VLOOKUP(Dati!$A1046,Normas!$A:$D,3,FALSE),VLOOKUP(Dati!$A1046,Normas!$A:$D,3,FALSE)*0.3)),"")</f>
      </c>
    </row>
    <row r="1047" spans="2:9" x14ac:dyDescent="0.2">
      <c r="B1047">
        <f>IF(ISBLANK(A1047),"",VLOOKUP(A1047,Normas!A:D,4,FALSE))</f>
      </c>
      <c r="E1047" s="2">
        <f>IF(ISBLANK(D1047),"",INT(YEARFRAC(D1047,'Vispārīga informācija'!$B$2)))</f>
      </c>
      <c r="F1047" s="2">
        <f>IFERROR(IF(ISBLANK($A1047),"",IF($A1047="Ūdeņraža jonu koncentrācija",VLOOKUP(Dati!$A1047,Normas!$A:$D,2,FALSE),VLOOKUP(Dati!$A1047,Normas!$A:$D,2,FALSE)*0.6)),"")</f>
      </c>
      <c r="G1047" s="2">
        <f>IFERROR(IF(ISBLANK($A1047),"",IF($A1047="Ūdeņraža jonu koncentrācija",VLOOKUP(Dati!$A1047,Normas!$A:$D,3,FALSE),VLOOKUP(Dati!$A1047,Normas!$A:$D,3,FALSE)*0.6)),"")</f>
      </c>
      <c r="H1047" s="2">
        <f>IFERROR(IF(ISBLANK($A1047),"",IF($A1047="Ūdeņraža jonu koncentrācija",VLOOKUP(Dati!$A1047,Normas!$A:$D,2,FALSE),VLOOKUP(Dati!$A1047,Normas!$A:$D,2,FALSE)*0.3)),"")</f>
      </c>
      <c r="I1047" s="2">
        <f>IFERROR(IF(ISBLANK($A1047),"",IF($A1047="Ūdeņraža jonu koncentrācija",VLOOKUP(Dati!$A1047,Normas!$A:$D,3,FALSE),VLOOKUP(Dati!$A1047,Normas!$A:$D,3,FALSE)*0.3)),"")</f>
      </c>
    </row>
    <row r="1048" spans="2:9" x14ac:dyDescent="0.2">
      <c r="B1048">
        <f>IF(ISBLANK(A1048),"",VLOOKUP(A1048,Normas!A:D,4,FALSE))</f>
      </c>
      <c r="E1048" s="2">
        <f>IF(ISBLANK(D1048),"",INT(YEARFRAC(D1048,'Vispārīga informācija'!$B$2)))</f>
      </c>
      <c r="F1048" s="2">
        <f>IFERROR(IF(ISBLANK($A1048),"",IF($A1048="Ūdeņraža jonu koncentrācija",VLOOKUP(Dati!$A1048,Normas!$A:$D,2,FALSE),VLOOKUP(Dati!$A1048,Normas!$A:$D,2,FALSE)*0.6)),"")</f>
      </c>
      <c r="G1048" s="2">
        <f>IFERROR(IF(ISBLANK($A1048),"",IF($A1048="Ūdeņraža jonu koncentrācija",VLOOKUP(Dati!$A1048,Normas!$A:$D,3,FALSE),VLOOKUP(Dati!$A1048,Normas!$A:$D,3,FALSE)*0.6)),"")</f>
      </c>
      <c r="H1048" s="2">
        <f>IFERROR(IF(ISBLANK($A1048),"",IF($A1048="Ūdeņraža jonu koncentrācija",VLOOKUP(Dati!$A1048,Normas!$A:$D,2,FALSE),VLOOKUP(Dati!$A1048,Normas!$A:$D,2,FALSE)*0.3)),"")</f>
      </c>
      <c r="I1048" s="2">
        <f>IFERROR(IF(ISBLANK($A1048),"",IF($A1048="Ūdeņraža jonu koncentrācija",VLOOKUP(Dati!$A1048,Normas!$A:$D,3,FALSE),VLOOKUP(Dati!$A1048,Normas!$A:$D,3,FALSE)*0.3)),"")</f>
      </c>
    </row>
    <row r="1049" spans="2:9" x14ac:dyDescent="0.2">
      <c r="B1049">
        <f>IF(ISBLANK(A1049),"",VLOOKUP(A1049,Normas!A:D,4,FALSE))</f>
      </c>
      <c r="E1049" s="2">
        <f>IF(ISBLANK(D1049),"",INT(YEARFRAC(D1049,'Vispārīga informācija'!$B$2)))</f>
      </c>
      <c r="F1049" s="2">
        <f>IFERROR(IF(ISBLANK($A1049),"",IF($A1049="Ūdeņraža jonu koncentrācija",VLOOKUP(Dati!$A1049,Normas!$A:$D,2,FALSE),VLOOKUP(Dati!$A1049,Normas!$A:$D,2,FALSE)*0.6)),"")</f>
      </c>
      <c r="G1049" s="2">
        <f>IFERROR(IF(ISBLANK($A1049),"",IF($A1049="Ūdeņraža jonu koncentrācija",VLOOKUP(Dati!$A1049,Normas!$A:$D,3,FALSE),VLOOKUP(Dati!$A1049,Normas!$A:$D,3,FALSE)*0.6)),"")</f>
      </c>
      <c r="H1049" s="2">
        <f>IFERROR(IF(ISBLANK($A1049),"",IF($A1049="Ūdeņraža jonu koncentrācija",VLOOKUP(Dati!$A1049,Normas!$A:$D,2,FALSE),VLOOKUP(Dati!$A1049,Normas!$A:$D,2,FALSE)*0.3)),"")</f>
      </c>
      <c r="I1049" s="2">
        <f>IFERROR(IF(ISBLANK($A1049),"",IF($A1049="Ūdeņraža jonu koncentrācija",VLOOKUP(Dati!$A1049,Normas!$A:$D,3,FALSE),VLOOKUP(Dati!$A1049,Normas!$A:$D,3,FALSE)*0.3)),"")</f>
      </c>
    </row>
    <row r="1050" spans="2:9" x14ac:dyDescent="0.2">
      <c r="B1050">
        <f>IF(ISBLANK(A1050),"",VLOOKUP(A1050,Normas!A:D,4,FALSE))</f>
      </c>
      <c r="E1050" s="2">
        <f>IF(ISBLANK(D1050),"",INT(YEARFRAC(D1050,'Vispārīga informācija'!$B$2)))</f>
      </c>
      <c r="F1050" s="2">
        <f>IFERROR(IF(ISBLANK($A1050),"",IF($A1050="Ūdeņraža jonu koncentrācija",VLOOKUP(Dati!$A1050,Normas!$A:$D,2,FALSE),VLOOKUP(Dati!$A1050,Normas!$A:$D,2,FALSE)*0.6)),"")</f>
      </c>
      <c r="G1050" s="2">
        <f>IFERROR(IF(ISBLANK($A1050),"",IF($A1050="Ūdeņraža jonu koncentrācija",VLOOKUP(Dati!$A1050,Normas!$A:$D,3,FALSE),VLOOKUP(Dati!$A1050,Normas!$A:$D,3,FALSE)*0.6)),"")</f>
      </c>
      <c r="H1050" s="2">
        <f>IFERROR(IF(ISBLANK($A1050),"",IF($A1050="Ūdeņraža jonu koncentrācija",VLOOKUP(Dati!$A1050,Normas!$A:$D,2,FALSE),VLOOKUP(Dati!$A1050,Normas!$A:$D,2,FALSE)*0.3)),"")</f>
      </c>
      <c r="I1050" s="2">
        <f>IFERROR(IF(ISBLANK($A1050),"",IF($A1050="Ūdeņraža jonu koncentrācija",VLOOKUP(Dati!$A1050,Normas!$A:$D,3,FALSE),VLOOKUP(Dati!$A1050,Normas!$A:$D,3,FALSE)*0.3)),"")</f>
      </c>
    </row>
    <row r="1051" spans="2:9" x14ac:dyDescent="0.2">
      <c r="B1051">
        <f>IF(ISBLANK(A1051),"",VLOOKUP(A1051,Normas!A:D,4,FALSE))</f>
      </c>
      <c r="E1051" s="2">
        <f>IF(ISBLANK(D1051),"",INT(YEARFRAC(D1051,'Vispārīga informācija'!$B$2)))</f>
      </c>
      <c r="F1051" s="2">
        <f>IFERROR(IF(ISBLANK($A1051),"",IF($A1051="Ūdeņraža jonu koncentrācija",VLOOKUP(Dati!$A1051,Normas!$A:$D,2,FALSE),VLOOKUP(Dati!$A1051,Normas!$A:$D,2,FALSE)*0.6)),"")</f>
      </c>
      <c r="G1051" s="2">
        <f>IFERROR(IF(ISBLANK($A1051),"",IF($A1051="Ūdeņraža jonu koncentrācija",VLOOKUP(Dati!$A1051,Normas!$A:$D,3,FALSE),VLOOKUP(Dati!$A1051,Normas!$A:$D,3,FALSE)*0.6)),"")</f>
      </c>
      <c r="H1051" s="2">
        <f>IFERROR(IF(ISBLANK($A1051),"",IF($A1051="Ūdeņraža jonu koncentrācija",VLOOKUP(Dati!$A1051,Normas!$A:$D,2,FALSE),VLOOKUP(Dati!$A1051,Normas!$A:$D,2,FALSE)*0.3)),"")</f>
      </c>
      <c r="I1051" s="2">
        <f>IFERROR(IF(ISBLANK($A1051),"",IF($A1051="Ūdeņraža jonu koncentrācija",VLOOKUP(Dati!$A1051,Normas!$A:$D,3,FALSE),VLOOKUP(Dati!$A1051,Normas!$A:$D,3,FALSE)*0.3)),"")</f>
      </c>
    </row>
    <row r="1052" spans="2:9" x14ac:dyDescent="0.2">
      <c r="B1052">
        <f>IF(ISBLANK(A1052),"",VLOOKUP(A1052,Normas!A:D,4,FALSE))</f>
      </c>
      <c r="E1052" s="2">
        <f>IF(ISBLANK(D1052),"",INT(YEARFRAC(D1052,'Vispārīga informācija'!$B$2)))</f>
      </c>
      <c r="F1052" s="2">
        <f>IFERROR(IF(ISBLANK($A1052),"",IF($A1052="Ūdeņraža jonu koncentrācija",VLOOKUP(Dati!$A1052,Normas!$A:$D,2,FALSE),VLOOKUP(Dati!$A1052,Normas!$A:$D,2,FALSE)*0.6)),"")</f>
      </c>
      <c r="G1052" s="2">
        <f>IFERROR(IF(ISBLANK($A1052),"",IF($A1052="Ūdeņraža jonu koncentrācija",VLOOKUP(Dati!$A1052,Normas!$A:$D,3,FALSE),VLOOKUP(Dati!$A1052,Normas!$A:$D,3,FALSE)*0.6)),"")</f>
      </c>
      <c r="H1052" s="2">
        <f>IFERROR(IF(ISBLANK($A1052),"",IF($A1052="Ūdeņraža jonu koncentrācija",VLOOKUP(Dati!$A1052,Normas!$A:$D,2,FALSE),VLOOKUP(Dati!$A1052,Normas!$A:$D,2,FALSE)*0.3)),"")</f>
      </c>
      <c r="I1052" s="2">
        <f>IFERROR(IF(ISBLANK($A1052),"",IF($A1052="Ūdeņraža jonu koncentrācija",VLOOKUP(Dati!$A1052,Normas!$A:$D,3,FALSE),VLOOKUP(Dati!$A1052,Normas!$A:$D,3,FALSE)*0.3)),"")</f>
      </c>
    </row>
    <row r="1053" spans="2:9" x14ac:dyDescent="0.2">
      <c r="B1053">
        <f>IF(ISBLANK(A1053),"",VLOOKUP(A1053,Normas!A:D,4,FALSE))</f>
      </c>
      <c r="E1053" s="2">
        <f>IF(ISBLANK(D1053),"",INT(YEARFRAC(D1053,'Vispārīga informācija'!$B$2)))</f>
      </c>
      <c r="F1053" s="2">
        <f>IFERROR(IF(ISBLANK($A1053),"",IF($A1053="Ūdeņraža jonu koncentrācija",VLOOKUP(Dati!$A1053,Normas!$A:$D,2,FALSE),VLOOKUP(Dati!$A1053,Normas!$A:$D,2,FALSE)*0.6)),"")</f>
      </c>
      <c r="G1053" s="2">
        <f>IFERROR(IF(ISBLANK($A1053),"",IF($A1053="Ūdeņraža jonu koncentrācija",VLOOKUP(Dati!$A1053,Normas!$A:$D,3,FALSE),VLOOKUP(Dati!$A1053,Normas!$A:$D,3,FALSE)*0.6)),"")</f>
      </c>
      <c r="H1053" s="2">
        <f>IFERROR(IF(ISBLANK($A1053),"",IF($A1053="Ūdeņraža jonu koncentrācija",VLOOKUP(Dati!$A1053,Normas!$A:$D,2,FALSE),VLOOKUP(Dati!$A1053,Normas!$A:$D,2,FALSE)*0.3)),"")</f>
      </c>
      <c r="I1053" s="2">
        <f>IFERROR(IF(ISBLANK($A1053),"",IF($A1053="Ūdeņraža jonu koncentrācija",VLOOKUP(Dati!$A1053,Normas!$A:$D,3,FALSE),VLOOKUP(Dati!$A1053,Normas!$A:$D,3,FALSE)*0.3)),"")</f>
      </c>
    </row>
    <row r="1054" spans="2:9" x14ac:dyDescent="0.2">
      <c r="B1054">
        <f>IF(ISBLANK(A1054),"",VLOOKUP(A1054,Normas!A:D,4,FALSE))</f>
      </c>
      <c r="E1054" s="2">
        <f>IF(ISBLANK(D1054),"",INT(YEARFRAC(D1054,'Vispārīga informācija'!$B$2)))</f>
      </c>
      <c r="F1054" s="2">
        <f>IFERROR(IF(ISBLANK($A1054),"",IF($A1054="Ūdeņraža jonu koncentrācija",VLOOKUP(Dati!$A1054,Normas!$A:$D,2,FALSE),VLOOKUP(Dati!$A1054,Normas!$A:$D,2,FALSE)*0.6)),"")</f>
      </c>
      <c r="G1054" s="2">
        <f>IFERROR(IF(ISBLANK($A1054),"",IF($A1054="Ūdeņraža jonu koncentrācija",VLOOKUP(Dati!$A1054,Normas!$A:$D,3,FALSE),VLOOKUP(Dati!$A1054,Normas!$A:$D,3,FALSE)*0.6)),"")</f>
      </c>
      <c r="H1054" s="2">
        <f>IFERROR(IF(ISBLANK($A1054),"",IF($A1054="Ūdeņraža jonu koncentrācija",VLOOKUP(Dati!$A1054,Normas!$A:$D,2,FALSE),VLOOKUP(Dati!$A1054,Normas!$A:$D,2,FALSE)*0.3)),"")</f>
      </c>
      <c r="I1054" s="2">
        <f>IFERROR(IF(ISBLANK($A1054),"",IF($A1054="Ūdeņraža jonu koncentrācija",VLOOKUP(Dati!$A1054,Normas!$A:$D,3,FALSE),VLOOKUP(Dati!$A1054,Normas!$A:$D,3,FALSE)*0.3)),"")</f>
      </c>
    </row>
    <row r="1055" spans="2:9" x14ac:dyDescent="0.2">
      <c r="B1055">
        <f>IF(ISBLANK(A1055),"",VLOOKUP(A1055,Normas!A:D,4,FALSE))</f>
      </c>
      <c r="E1055" s="2">
        <f>IF(ISBLANK(D1055),"",INT(YEARFRAC(D1055,'Vispārīga informācija'!$B$2)))</f>
      </c>
      <c r="F1055" s="2">
        <f>IFERROR(IF(ISBLANK($A1055),"",IF($A1055="Ūdeņraža jonu koncentrācija",VLOOKUP(Dati!$A1055,Normas!$A:$D,2,FALSE),VLOOKUP(Dati!$A1055,Normas!$A:$D,2,FALSE)*0.6)),"")</f>
      </c>
      <c r="G1055" s="2">
        <f>IFERROR(IF(ISBLANK($A1055),"",IF($A1055="Ūdeņraža jonu koncentrācija",VLOOKUP(Dati!$A1055,Normas!$A:$D,3,FALSE),VLOOKUP(Dati!$A1055,Normas!$A:$D,3,FALSE)*0.6)),"")</f>
      </c>
      <c r="H1055" s="2">
        <f>IFERROR(IF(ISBLANK($A1055),"",IF($A1055="Ūdeņraža jonu koncentrācija",VLOOKUP(Dati!$A1055,Normas!$A:$D,2,FALSE),VLOOKUP(Dati!$A1055,Normas!$A:$D,2,FALSE)*0.3)),"")</f>
      </c>
      <c r="I1055" s="2">
        <f>IFERROR(IF(ISBLANK($A1055),"",IF($A1055="Ūdeņraža jonu koncentrācija",VLOOKUP(Dati!$A1055,Normas!$A:$D,3,FALSE),VLOOKUP(Dati!$A1055,Normas!$A:$D,3,FALSE)*0.3)),"")</f>
      </c>
    </row>
    <row r="1056" spans="2:9" x14ac:dyDescent="0.2">
      <c r="B1056">
        <f>IF(ISBLANK(A1056),"",VLOOKUP(A1056,Normas!A:D,4,FALSE))</f>
      </c>
      <c r="E1056" s="2">
        <f>IF(ISBLANK(D1056),"",INT(YEARFRAC(D1056,'Vispārīga informācija'!$B$2)))</f>
      </c>
      <c r="F1056" s="2">
        <f>IFERROR(IF(ISBLANK($A1056),"",IF($A1056="Ūdeņraža jonu koncentrācija",VLOOKUP(Dati!$A1056,Normas!$A:$D,2,FALSE),VLOOKUP(Dati!$A1056,Normas!$A:$D,2,FALSE)*0.6)),"")</f>
      </c>
      <c r="G1056" s="2">
        <f>IFERROR(IF(ISBLANK($A1056),"",IF($A1056="Ūdeņraža jonu koncentrācija",VLOOKUP(Dati!$A1056,Normas!$A:$D,3,FALSE),VLOOKUP(Dati!$A1056,Normas!$A:$D,3,FALSE)*0.6)),"")</f>
      </c>
      <c r="H1056" s="2">
        <f>IFERROR(IF(ISBLANK($A1056),"",IF($A1056="Ūdeņraža jonu koncentrācija",VLOOKUP(Dati!$A1056,Normas!$A:$D,2,FALSE),VLOOKUP(Dati!$A1056,Normas!$A:$D,2,FALSE)*0.3)),"")</f>
      </c>
      <c r="I1056" s="2">
        <f>IFERROR(IF(ISBLANK($A1056),"",IF($A1056="Ūdeņraža jonu koncentrācija",VLOOKUP(Dati!$A1056,Normas!$A:$D,3,FALSE),VLOOKUP(Dati!$A1056,Normas!$A:$D,3,FALSE)*0.3)),"")</f>
      </c>
    </row>
    <row r="1057" spans="2:9" x14ac:dyDescent="0.2">
      <c r="B1057">
        <f>IF(ISBLANK(A1057),"",VLOOKUP(A1057,Normas!A:D,4,FALSE))</f>
      </c>
      <c r="E1057" s="2">
        <f>IF(ISBLANK(D1057),"",INT(YEARFRAC(D1057,'Vispārīga informācija'!$B$2)))</f>
      </c>
      <c r="F1057" s="2">
        <f>IFERROR(IF(ISBLANK($A1057),"",IF($A1057="Ūdeņraža jonu koncentrācija",VLOOKUP(Dati!$A1057,Normas!$A:$D,2,FALSE),VLOOKUP(Dati!$A1057,Normas!$A:$D,2,FALSE)*0.6)),"")</f>
      </c>
      <c r="G1057" s="2">
        <f>IFERROR(IF(ISBLANK($A1057),"",IF($A1057="Ūdeņraža jonu koncentrācija",VLOOKUP(Dati!$A1057,Normas!$A:$D,3,FALSE),VLOOKUP(Dati!$A1057,Normas!$A:$D,3,FALSE)*0.6)),"")</f>
      </c>
      <c r="H1057" s="2">
        <f>IFERROR(IF(ISBLANK($A1057),"",IF($A1057="Ūdeņraža jonu koncentrācija",VLOOKUP(Dati!$A1057,Normas!$A:$D,2,FALSE),VLOOKUP(Dati!$A1057,Normas!$A:$D,2,FALSE)*0.3)),"")</f>
      </c>
      <c r="I1057" s="2">
        <f>IFERROR(IF(ISBLANK($A1057),"",IF($A1057="Ūdeņraža jonu koncentrācija",VLOOKUP(Dati!$A1057,Normas!$A:$D,3,FALSE),VLOOKUP(Dati!$A1057,Normas!$A:$D,3,FALSE)*0.3)),"")</f>
      </c>
    </row>
    <row r="1058" spans="2:9" x14ac:dyDescent="0.2">
      <c r="B1058">
        <f>IF(ISBLANK(A1058),"",VLOOKUP(A1058,Normas!A:D,4,FALSE))</f>
      </c>
      <c r="E1058" s="2">
        <f>IF(ISBLANK(D1058),"",INT(YEARFRAC(D1058,'Vispārīga informācija'!$B$2)))</f>
      </c>
      <c r="F1058" s="2">
        <f>IFERROR(IF(ISBLANK($A1058),"",IF($A1058="Ūdeņraža jonu koncentrācija",VLOOKUP(Dati!$A1058,Normas!$A:$D,2,FALSE),VLOOKUP(Dati!$A1058,Normas!$A:$D,2,FALSE)*0.6)),"")</f>
      </c>
      <c r="G1058" s="2">
        <f>IFERROR(IF(ISBLANK($A1058),"",IF($A1058="Ūdeņraža jonu koncentrācija",VLOOKUP(Dati!$A1058,Normas!$A:$D,3,FALSE),VLOOKUP(Dati!$A1058,Normas!$A:$D,3,FALSE)*0.6)),"")</f>
      </c>
      <c r="H1058" s="2">
        <f>IFERROR(IF(ISBLANK($A1058),"",IF($A1058="Ūdeņraža jonu koncentrācija",VLOOKUP(Dati!$A1058,Normas!$A:$D,2,FALSE),VLOOKUP(Dati!$A1058,Normas!$A:$D,2,FALSE)*0.3)),"")</f>
      </c>
      <c r="I1058" s="2">
        <f>IFERROR(IF(ISBLANK($A1058),"",IF($A1058="Ūdeņraža jonu koncentrācija",VLOOKUP(Dati!$A1058,Normas!$A:$D,3,FALSE),VLOOKUP(Dati!$A1058,Normas!$A:$D,3,FALSE)*0.3)),"")</f>
      </c>
    </row>
    <row r="1059" spans="2:9" x14ac:dyDescent="0.2">
      <c r="B1059">
        <f>IF(ISBLANK(A1059),"",VLOOKUP(A1059,Normas!A:D,4,FALSE))</f>
      </c>
      <c r="E1059" s="2">
        <f>IF(ISBLANK(D1059),"",INT(YEARFRAC(D1059,'Vispārīga informācija'!$B$2)))</f>
      </c>
      <c r="F1059" s="2">
        <f>IFERROR(IF(ISBLANK($A1059),"",IF($A1059="Ūdeņraža jonu koncentrācija",VLOOKUP(Dati!$A1059,Normas!$A:$D,2,FALSE),VLOOKUP(Dati!$A1059,Normas!$A:$D,2,FALSE)*0.6)),"")</f>
      </c>
      <c r="G1059" s="2">
        <f>IFERROR(IF(ISBLANK($A1059),"",IF($A1059="Ūdeņraža jonu koncentrācija",VLOOKUP(Dati!$A1059,Normas!$A:$D,3,FALSE),VLOOKUP(Dati!$A1059,Normas!$A:$D,3,FALSE)*0.6)),"")</f>
      </c>
      <c r="H1059" s="2">
        <f>IFERROR(IF(ISBLANK($A1059),"",IF($A1059="Ūdeņraža jonu koncentrācija",VLOOKUP(Dati!$A1059,Normas!$A:$D,2,FALSE),VLOOKUP(Dati!$A1059,Normas!$A:$D,2,FALSE)*0.3)),"")</f>
      </c>
      <c r="I1059" s="2">
        <f>IFERROR(IF(ISBLANK($A1059),"",IF($A1059="Ūdeņraža jonu koncentrācija",VLOOKUP(Dati!$A1059,Normas!$A:$D,3,FALSE),VLOOKUP(Dati!$A1059,Normas!$A:$D,3,FALSE)*0.3)),"")</f>
      </c>
    </row>
    <row r="1060" spans="2:9" x14ac:dyDescent="0.2">
      <c r="B1060">
        <f>IF(ISBLANK(A1060),"",VLOOKUP(A1060,Normas!A:D,4,FALSE))</f>
      </c>
      <c r="E1060" s="2">
        <f>IF(ISBLANK(D1060),"",INT(YEARFRAC(D1060,'Vispārīga informācija'!$B$2)))</f>
      </c>
      <c r="F1060" s="2">
        <f>IFERROR(IF(ISBLANK($A1060),"",IF($A1060="Ūdeņraža jonu koncentrācija",VLOOKUP(Dati!$A1060,Normas!$A:$D,2,FALSE),VLOOKUP(Dati!$A1060,Normas!$A:$D,2,FALSE)*0.6)),"")</f>
      </c>
      <c r="G1060" s="2">
        <f>IFERROR(IF(ISBLANK($A1060),"",IF($A1060="Ūdeņraža jonu koncentrācija",VLOOKUP(Dati!$A1060,Normas!$A:$D,3,FALSE),VLOOKUP(Dati!$A1060,Normas!$A:$D,3,FALSE)*0.6)),"")</f>
      </c>
      <c r="H1060" s="2">
        <f>IFERROR(IF(ISBLANK($A1060),"",IF($A1060="Ūdeņraža jonu koncentrācija",VLOOKUP(Dati!$A1060,Normas!$A:$D,2,FALSE),VLOOKUP(Dati!$A1060,Normas!$A:$D,2,FALSE)*0.3)),"")</f>
      </c>
      <c r="I1060" s="2">
        <f>IFERROR(IF(ISBLANK($A1060),"",IF($A1060="Ūdeņraža jonu koncentrācija",VLOOKUP(Dati!$A1060,Normas!$A:$D,3,FALSE),VLOOKUP(Dati!$A1060,Normas!$A:$D,3,FALSE)*0.3)),"")</f>
      </c>
    </row>
    <row r="1061" spans="2:9" x14ac:dyDescent="0.2">
      <c r="B1061">
        <f>IF(ISBLANK(A1061),"",VLOOKUP(A1061,Normas!A:D,4,FALSE))</f>
      </c>
      <c r="E1061" s="2">
        <f>IF(ISBLANK(D1061),"",INT(YEARFRAC(D1061,'Vispārīga informācija'!$B$2)))</f>
      </c>
      <c r="F1061" s="2">
        <f>IFERROR(IF(ISBLANK($A1061),"",IF($A1061="Ūdeņraža jonu koncentrācija",VLOOKUP(Dati!$A1061,Normas!$A:$D,2,FALSE),VLOOKUP(Dati!$A1061,Normas!$A:$D,2,FALSE)*0.6)),"")</f>
      </c>
      <c r="G1061" s="2">
        <f>IFERROR(IF(ISBLANK($A1061),"",IF($A1061="Ūdeņraža jonu koncentrācija",VLOOKUP(Dati!$A1061,Normas!$A:$D,3,FALSE),VLOOKUP(Dati!$A1061,Normas!$A:$D,3,FALSE)*0.6)),"")</f>
      </c>
      <c r="H1061" s="2">
        <f>IFERROR(IF(ISBLANK($A1061),"",IF($A1061="Ūdeņraža jonu koncentrācija",VLOOKUP(Dati!$A1061,Normas!$A:$D,2,FALSE),VLOOKUP(Dati!$A1061,Normas!$A:$D,2,FALSE)*0.3)),"")</f>
      </c>
      <c r="I1061" s="2">
        <f>IFERROR(IF(ISBLANK($A1061),"",IF($A1061="Ūdeņraža jonu koncentrācija",VLOOKUP(Dati!$A1061,Normas!$A:$D,3,FALSE),VLOOKUP(Dati!$A1061,Normas!$A:$D,3,FALSE)*0.3)),"")</f>
      </c>
    </row>
    <row r="1062" spans="2:9" x14ac:dyDescent="0.2">
      <c r="B1062">
        <f>IF(ISBLANK(A1062),"",VLOOKUP(A1062,Normas!A:D,4,FALSE))</f>
      </c>
      <c r="E1062" s="2">
        <f>IF(ISBLANK(D1062),"",INT(YEARFRAC(D1062,'Vispārīga informācija'!$B$2)))</f>
      </c>
      <c r="F1062" s="2">
        <f>IFERROR(IF(ISBLANK($A1062),"",IF($A1062="Ūdeņraža jonu koncentrācija",VLOOKUP(Dati!$A1062,Normas!$A:$D,2,FALSE),VLOOKUP(Dati!$A1062,Normas!$A:$D,2,FALSE)*0.6)),"")</f>
      </c>
      <c r="G1062" s="2">
        <f>IFERROR(IF(ISBLANK($A1062),"",IF($A1062="Ūdeņraža jonu koncentrācija",VLOOKUP(Dati!$A1062,Normas!$A:$D,3,FALSE),VLOOKUP(Dati!$A1062,Normas!$A:$D,3,FALSE)*0.6)),"")</f>
      </c>
      <c r="H1062" s="2">
        <f>IFERROR(IF(ISBLANK($A1062),"",IF($A1062="Ūdeņraža jonu koncentrācija",VLOOKUP(Dati!$A1062,Normas!$A:$D,2,FALSE),VLOOKUP(Dati!$A1062,Normas!$A:$D,2,FALSE)*0.3)),"")</f>
      </c>
      <c r="I1062" s="2">
        <f>IFERROR(IF(ISBLANK($A1062),"",IF($A1062="Ūdeņraža jonu koncentrācija",VLOOKUP(Dati!$A1062,Normas!$A:$D,3,FALSE),VLOOKUP(Dati!$A1062,Normas!$A:$D,3,FALSE)*0.3)),"")</f>
      </c>
    </row>
    <row r="1063" spans="2:9" x14ac:dyDescent="0.2">
      <c r="B1063">
        <f>IF(ISBLANK(A1063),"",VLOOKUP(A1063,Normas!A:D,4,FALSE))</f>
      </c>
      <c r="E1063" s="2">
        <f>IF(ISBLANK(D1063),"",INT(YEARFRAC(D1063,'Vispārīga informācija'!$B$2)))</f>
      </c>
      <c r="F1063" s="2">
        <f>IFERROR(IF(ISBLANK($A1063),"",IF($A1063="Ūdeņraža jonu koncentrācija",VLOOKUP(Dati!$A1063,Normas!$A:$D,2,FALSE),VLOOKUP(Dati!$A1063,Normas!$A:$D,2,FALSE)*0.6)),"")</f>
      </c>
      <c r="G1063" s="2">
        <f>IFERROR(IF(ISBLANK($A1063),"",IF($A1063="Ūdeņraža jonu koncentrācija",VLOOKUP(Dati!$A1063,Normas!$A:$D,3,FALSE),VLOOKUP(Dati!$A1063,Normas!$A:$D,3,FALSE)*0.6)),"")</f>
      </c>
      <c r="H1063" s="2">
        <f>IFERROR(IF(ISBLANK($A1063),"",IF($A1063="Ūdeņraža jonu koncentrācija",VLOOKUP(Dati!$A1063,Normas!$A:$D,2,FALSE),VLOOKUP(Dati!$A1063,Normas!$A:$D,2,FALSE)*0.3)),"")</f>
      </c>
      <c r="I1063" s="2">
        <f>IFERROR(IF(ISBLANK($A1063),"",IF($A1063="Ūdeņraža jonu koncentrācija",VLOOKUP(Dati!$A1063,Normas!$A:$D,3,FALSE),VLOOKUP(Dati!$A1063,Normas!$A:$D,3,FALSE)*0.3)),"")</f>
      </c>
    </row>
    <row r="1064" spans="2:9" x14ac:dyDescent="0.2">
      <c r="B1064">
        <f>IF(ISBLANK(A1064),"",VLOOKUP(A1064,Normas!A:D,4,FALSE))</f>
      </c>
      <c r="E1064" s="2">
        <f>IF(ISBLANK(D1064),"",INT(YEARFRAC(D1064,'Vispārīga informācija'!$B$2)))</f>
      </c>
      <c r="F1064" s="2">
        <f>IFERROR(IF(ISBLANK($A1064),"",IF($A1064="Ūdeņraža jonu koncentrācija",VLOOKUP(Dati!$A1064,Normas!$A:$D,2,FALSE),VLOOKUP(Dati!$A1064,Normas!$A:$D,2,FALSE)*0.6)),"")</f>
      </c>
      <c r="G1064" s="2">
        <f>IFERROR(IF(ISBLANK($A1064),"",IF($A1064="Ūdeņraža jonu koncentrācija",VLOOKUP(Dati!$A1064,Normas!$A:$D,3,FALSE),VLOOKUP(Dati!$A1064,Normas!$A:$D,3,FALSE)*0.6)),"")</f>
      </c>
      <c r="H1064" s="2">
        <f>IFERROR(IF(ISBLANK($A1064),"",IF($A1064="Ūdeņraža jonu koncentrācija",VLOOKUP(Dati!$A1064,Normas!$A:$D,2,FALSE),VLOOKUP(Dati!$A1064,Normas!$A:$D,2,FALSE)*0.3)),"")</f>
      </c>
      <c r="I1064" s="2">
        <f>IFERROR(IF(ISBLANK($A1064),"",IF($A1064="Ūdeņraža jonu koncentrācija",VLOOKUP(Dati!$A1064,Normas!$A:$D,3,FALSE),VLOOKUP(Dati!$A1064,Normas!$A:$D,3,FALSE)*0.3)),"")</f>
      </c>
    </row>
    <row r="1065" spans="2:9" x14ac:dyDescent="0.2">
      <c r="B1065">
        <f>IF(ISBLANK(A1065),"",VLOOKUP(A1065,Normas!A:D,4,FALSE))</f>
      </c>
      <c r="E1065" s="2">
        <f>IF(ISBLANK(D1065),"",INT(YEARFRAC(D1065,'Vispārīga informācija'!$B$2)))</f>
      </c>
      <c r="F1065" s="2">
        <f>IFERROR(IF(ISBLANK($A1065),"",IF($A1065="Ūdeņraža jonu koncentrācija",VLOOKUP(Dati!$A1065,Normas!$A:$D,2,FALSE),VLOOKUP(Dati!$A1065,Normas!$A:$D,2,FALSE)*0.6)),"")</f>
      </c>
      <c r="G1065" s="2">
        <f>IFERROR(IF(ISBLANK($A1065),"",IF($A1065="Ūdeņraža jonu koncentrācija",VLOOKUP(Dati!$A1065,Normas!$A:$D,3,FALSE),VLOOKUP(Dati!$A1065,Normas!$A:$D,3,FALSE)*0.6)),"")</f>
      </c>
      <c r="H1065" s="2">
        <f>IFERROR(IF(ISBLANK($A1065),"",IF($A1065="Ūdeņraža jonu koncentrācija",VLOOKUP(Dati!$A1065,Normas!$A:$D,2,FALSE),VLOOKUP(Dati!$A1065,Normas!$A:$D,2,FALSE)*0.3)),"")</f>
      </c>
      <c r="I1065" s="2">
        <f>IFERROR(IF(ISBLANK($A1065),"",IF($A1065="Ūdeņraža jonu koncentrācija",VLOOKUP(Dati!$A1065,Normas!$A:$D,3,FALSE),VLOOKUP(Dati!$A1065,Normas!$A:$D,3,FALSE)*0.3)),"")</f>
      </c>
    </row>
    <row r="1066" spans="2:9" x14ac:dyDescent="0.2">
      <c r="B1066">
        <f>IF(ISBLANK(A1066),"",VLOOKUP(A1066,Normas!A:D,4,FALSE))</f>
      </c>
      <c r="E1066" s="2">
        <f>IF(ISBLANK(D1066),"",INT(YEARFRAC(D1066,'Vispārīga informācija'!$B$2)))</f>
      </c>
      <c r="F1066" s="2">
        <f>IFERROR(IF(ISBLANK($A1066),"",IF($A1066="Ūdeņraža jonu koncentrācija",VLOOKUP(Dati!$A1066,Normas!$A:$D,2,FALSE),VLOOKUP(Dati!$A1066,Normas!$A:$D,2,FALSE)*0.6)),"")</f>
      </c>
      <c r="G1066" s="2">
        <f>IFERROR(IF(ISBLANK($A1066),"",IF($A1066="Ūdeņraža jonu koncentrācija",VLOOKUP(Dati!$A1066,Normas!$A:$D,3,FALSE),VLOOKUP(Dati!$A1066,Normas!$A:$D,3,FALSE)*0.6)),"")</f>
      </c>
      <c r="H1066" s="2">
        <f>IFERROR(IF(ISBLANK($A1066),"",IF($A1066="Ūdeņraža jonu koncentrācija",VLOOKUP(Dati!$A1066,Normas!$A:$D,2,FALSE),VLOOKUP(Dati!$A1066,Normas!$A:$D,2,FALSE)*0.3)),"")</f>
      </c>
      <c r="I1066" s="2">
        <f>IFERROR(IF(ISBLANK($A1066),"",IF($A1066="Ūdeņraža jonu koncentrācija",VLOOKUP(Dati!$A1066,Normas!$A:$D,3,FALSE),VLOOKUP(Dati!$A1066,Normas!$A:$D,3,FALSE)*0.3)),"")</f>
      </c>
    </row>
    <row r="1067" spans="2:9" x14ac:dyDescent="0.2">
      <c r="B1067">
        <f>IF(ISBLANK(A1067),"",VLOOKUP(A1067,Normas!A:D,4,FALSE))</f>
      </c>
      <c r="E1067" s="2">
        <f>IF(ISBLANK(D1067),"",INT(YEARFRAC(D1067,'Vispārīga informācija'!$B$2)))</f>
      </c>
      <c r="F1067" s="2">
        <f>IFERROR(IF(ISBLANK($A1067),"",IF($A1067="Ūdeņraža jonu koncentrācija",VLOOKUP(Dati!$A1067,Normas!$A:$D,2,FALSE),VLOOKUP(Dati!$A1067,Normas!$A:$D,2,FALSE)*0.6)),"")</f>
      </c>
      <c r="G1067" s="2">
        <f>IFERROR(IF(ISBLANK($A1067),"",IF($A1067="Ūdeņraža jonu koncentrācija",VLOOKUP(Dati!$A1067,Normas!$A:$D,3,FALSE),VLOOKUP(Dati!$A1067,Normas!$A:$D,3,FALSE)*0.6)),"")</f>
      </c>
      <c r="H1067" s="2">
        <f>IFERROR(IF(ISBLANK($A1067),"",IF($A1067="Ūdeņraža jonu koncentrācija",VLOOKUP(Dati!$A1067,Normas!$A:$D,2,FALSE),VLOOKUP(Dati!$A1067,Normas!$A:$D,2,FALSE)*0.3)),"")</f>
      </c>
      <c r="I1067" s="2">
        <f>IFERROR(IF(ISBLANK($A1067),"",IF($A1067="Ūdeņraža jonu koncentrācija",VLOOKUP(Dati!$A1067,Normas!$A:$D,3,FALSE),VLOOKUP(Dati!$A1067,Normas!$A:$D,3,FALSE)*0.3)),"")</f>
      </c>
    </row>
    <row r="1068" spans="2:9" x14ac:dyDescent="0.2">
      <c r="B1068">
        <f>IF(ISBLANK(A1068),"",VLOOKUP(A1068,Normas!A:D,4,FALSE))</f>
      </c>
      <c r="E1068" s="2">
        <f>IF(ISBLANK(D1068),"",INT(YEARFRAC(D1068,'Vispārīga informācija'!$B$2)))</f>
      </c>
      <c r="F1068" s="2">
        <f>IFERROR(IF(ISBLANK($A1068),"",IF($A1068="Ūdeņraža jonu koncentrācija",VLOOKUP(Dati!$A1068,Normas!$A:$D,2,FALSE),VLOOKUP(Dati!$A1068,Normas!$A:$D,2,FALSE)*0.6)),"")</f>
      </c>
      <c r="G1068" s="2">
        <f>IFERROR(IF(ISBLANK($A1068),"",IF($A1068="Ūdeņraža jonu koncentrācija",VLOOKUP(Dati!$A1068,Normas!$A:$D,3,FALSE),VLOOKUP(Dati!$A1068,Normas!$A:$D,3,FALSE)*0.6)),"")</f>
      </c>
      <c r="H1068" s="2">
        <f>IFERROR(IF(ISBLANK($A1068),"",IF($A1068="Ūdeņraža jonu koncentrācija",VLOOKUP(Dati!$A1068,Normas!$A:$D,2,FALSE),VLOOKUP(Dati!$A1068,Normas!$A:$D,2,FALSE)*0.3)),"")</f>
      </c>
      <c r="I1068" s="2">
        <f>IFERROR(IF(ISBLANK($A1068),"",IF($A1068="Ūdeņraža jonu koncentrācija",VLOOKUP(Dati!$A1068,Normas!$A:$D,3,FALSE),VLOOKUP(Dati!$A1068,Normas!$A:$D,3,FALSE)*0.3)),"")</f>
      </c>
    </row>
    <row r="1069" spans="2:9" x14ac:dyDescent="0.2">
      <c r="B1069">
        <f>IF(ISBLANK(A1069),"",VLOOKUP(A1069,Normas!A:D,4,FALSE))</f>
      </c>
      <c r="E1069" s="2">
        <f>IF(ISBLANK(D1069),"",INT(YEARFRAC(D1069,'Vispārīga informācija'!$B$2)))</f>
      </c>
      <c r="F1069" s="2">
        <f>IFERROR(IF(ISBLANK($A1069),"",IF($A1069="Ūdeņraža jonu koncentrācija",VLOOKUP(Dati!$A1069,Normas!$A:$D,2,FALSE),VLOOKUP(Dati!$A1069,Normas!$A:$D,2,FALSE)*0.6)),"")</f>
      </c>
      <c r="G1069" s="2">
        <f>IFERROR(IF(ISBLANK($A1069),"",IF($A1069="Ūdeņraža jonu koncentrācija",VLOOKUP(Dati!$A1069,Normas!$A:$D,3,FALSE),VLOOKUP(Dati!$A1069,Normas!$A:$D,3,FALSE)*0.6)),"")</f>
      </c>
      <c r="H1069" s="2">
        <f>IFERROR(IF(ISBLANK($A1069),"",IF($A1069="Ūdeņraža jonu koncentrācija",VLOOKUP(Dati!$A1069,Normas!$A:$D,2,FALSE),VLOOKUP(Dati!$A1069,Normas!$A:$D,2,FALSE)*0.3)),"")</f>
      </c>
      <c r="I1069" s="2">
        <f>IFERROR(IF(ISBLANK($A1069),"",IF($A1069="Ūdeņraža jonu koncentrācija",VLOOKUP(Dati!$A1069,Normas!$A:$D,3,FALSE),VLOOKUP(Dati!$A1069,Normas!$A:$D,3,FALSE)*0.3)),"")</f>
      </c>
    </row>
    <row r="1070" spans="2:9" x14ac:dyDescent="0.2">
      <c r="B1070">
        <f>IF(ISBLANK(A1070),"",VLOOKUP(A1070,Normas!A:D,4,FALSE))</f>
      </c>
      <c r="E1070" s="2">
        <f>IF(ISBLANK(D1070),"",INT(YEARFRAC(D1070,'Vispārīga informācija'!$B$2)))</f>
      </c>
      <c r="F1070" s="2">
        <f>IFERROR(IF(ISBLANK($A1070),"",IF($A1070="Ūdeņraža jonu koncentrācija",VLOOKUP(Dati!$A1070,Normas!$A:$D,2,FALSE),VLOOKUP(Dati!$A1070,Normas!$A:$D,2,FALSE)*0.6)),"")</f>
      </c>
      <c r="G1070" s="2">
        <f>IFERROR(IF(ISBLANK($A1070),"",IF($A1070="Ūdeņraža jonu koncentrācija",VLOOKUP(Dati!$A1070,Normas!$A:$D,3,FALSE),VLOOKUP(Dati!$A1070,Normas!$A:$D,3,FALSE)*0.6)),"")</f>
      </c>
      <c r="H1070" s="2">
        <f>IFERROR(IF(ISBLANK($A1070),"",IF($A1070="Ūdeņraža jonu koncentrācija",VLOOKUP(Dati!$A1070,Normas!$A:$D,2,FALSE),VLOOKUP(Dati!$A1070,Normas!$A:$D,2,FALSE)*0.3)),"")</f>
      </c>
      <c r="I1070" s="2">
        <f>IFERROR(IF(ISBLANK($A1070),"",IF($A1070="Ūdeņraža jonu koncentrācija",VLOOKUP(Dati!$A1070,Normas!$A:$D,3,FALSE),VLOOKUP(Dati!$A1070,Normas!$A:$D,3,FALSE)*0.3)),"")</f>
      </c>
    </row>
    <row r="1071" spans="2:9" x14ac:dyDescent="0.2">
      <c r="B1071">
        <f>IF(ISBLANK(A1071),"",VLOOKUP(A1071,Normas!A:D,4,FALSE))</f>
      </c>
      <c r="E1071" s="2">
        <f>IF(ISBLANK(D1071),"",INT(YEARFRAC(D1071,'Vispārīga informācija'!$B$2)))</f>
      </c>
      <c r="F1071" s="2">
        <f>IFERROR(IF(ISBLANK($A1071),"",IF($A1071="Ūdeņraža jonu koncentrācija",VLOOKUP(Dati!$A1071,Normas!$A:$D,2,FALSE),VLOOKUP(Dati!$A1071,Normas!$A:$D,2,FALSE)*0.6)),"")</f>
      </c>
      <c r="G1071" s="2">
        <f>IFERROR(IF(ISBLANK($A1071),"",IF($A1071="Ūdeņraža jonu koncentrācija",VLOOKUP(Dati!$A1071,Normas!$A:$D,3,FALSE),VLOOKUP(Dati!$A1071,Normas!$A:$D,3,FALSE)*0.6)),"")</f>
      </c>
      <c r="H1071" s="2">
        <f>IFERROR(IF(ISBLANK($A1071),"",IF($A1071="Ūdeņraža jonu koncentrācija",VLOOKUP(Dati!$A1071,Normas!$A:$D,2,FALSE),VLOOKUP(Dati!$A1071,Normas!$A:$D,2,FALSE)*0.3)),"")</f>
      </c>
      <c r="I1071" s="2">
        <f>IFERROR(IF(ISBLANK($A1071),"",IF($A1071="Ūdeņraža jonu koncentrācija",VLOOKUP(Dati!$A1071,Normas!$A:$D,3,FALSE),VLOOKUP(Dati!$A1071,Normas!$A:$D,3,FALSE)*0.3)),"")</f>
      </c>
    </row>
    <row r="1072" spans="2:9" x14ac:dyDescent="0.2">
      <c r="B1072">
        <f>IF(ISBLANK(A1072),"",VLOOKUP(A1072,Normas!A:D,4,FALSE))</f>
      </c>
      <c r="E1072" s="2">
        <f>IF(ISBLANK(D1072),"",INT(YEARFRAC(D1072,'Vispārīga informācija'!$B$2)))</f>
      </c>
      <c r="F1072" s="2">
        <f>IFERROR(IF(ISBLANK($A1072),"",IF($A1072="Ūdeņraža jonu koncentrācija",VLOOKUP(Dati!$A1072,Normas!$A:$D,2,FALSE),VLOOKUP(Dati!$A1072,Normas!$A:$D,2,FALSE)*0.6)),"")</f>
      </c>
      <c r="G1072" s="2">
        <f>IFERROR(IF(ISBLANK($A1072),"",IF($A1072="Ūdeņraža jonu koncentrācija",VLOOKUP(Dati!$A1072,Normas!$A:$D,3,FALSE),VLOOKUP(Dati!$A1072,Normas!$A:$D,3,FALSE)*0.6)),"")</f>
      </c>
      <c r="H1072" s="2">
        <f>IFERROR(IF(ISBLANK($A1072),"",IF($A1072="Ūdeņraža jonu koncentrācija",VLOOKUP(Dati!$A1072,Normas!$A:$D,2,FALSE),VLOOKUP(Dati!$A1072,Normas!$A:$D,2,FALSE)*0.3)),"")</f>
      </c>
      <c r="I1072" s="2">
        <f>IFERROR(IF(ISBLANK($A1072),"",IF($A1072="Ūdeņraža jonu koncentrācija",VLOOKUP(Dati!$A1072,Normas!$A:$D,3,FALSE),VLOOKUP(Dati!$A1072,Normas!$A:$D,3,FALSE)*0.3)),"")</f>
      </c>
    </row>
    <row r="1073" spans="2:9" x14ac:dyDescent="0.2">
      <c r="B1073">
        <f>IF(ISBLANK(A1073),"",VLOOKUP(A1073,Normas!A:D,4,FALSE))</f>
      </c>
      <c r="E1073" s="2">
        <f>IF(ISBLANK(D1073),"",INT(YEARFRAC(D1073,'Vispārīga informācija'!$B$2)))</f>
      </c>
      <c r="F1073" s="2">
        <f>IFERROR(IF(ISBLANK($A1073),"",IF($A1073="Ūdeņraža jonu koncentrācija",VLOOKUP(Dati!$A1073,Normas!$A:$D,2,FALSE),VLOOKUP(Dati!$A1073,Normas!$A:$D,2,FALSE)*0.6)),"")</f>
      </c>
      <c r="G1073" s="2">
        <f>IFERROR(IF(ISBLANK($A1073),"",IF($A1073="Ūdeņraža jonu koncentrācija",VLOOKUP(Dati!$A1073,Normas!$A:$D,3,FALSE),VLOOKUP(Dati!$A1073,Normas!$A:$D,3,FALSE)*0.6)),"")</f>
      </c>
      <c r="H1073" s="2">
        <f>IFERROR(IF(ISBLANK($A1073),"",IF($A1073="Ūdeņraža jonu koncentrācija",VLOOKUP(Dati!$A1073,Normas!$A:$D,2,FALSE),VLOOKUP(Dati!$A1073,Normas!$A:$D,2,FALSE)*0.3)),"")</f>
      </c>
      <c r="I1073" s="2">
        <f>IFERROR(IF(ISBLANK($A1073),"",IF($A1073="Ūdeņraža jonu koncentrācija",VLOOKUP(Dati!$A1073,Normas!$A:$D,3,FALSE),VLOOKUP(Dati!$A1073,Normas!$A:$D,3,FALSE)*0.3)),"")</f>
      </c>
    </row>
    <row r="1074" spans="2:9" x14ac:dyDescent="0.2">
      <c r="B1074">
        <f>IF(ISBLANK(A1074),"",VLOOKUP(A1074,Normas!A:D,4,FALSE))</f>
      </c>
      <c r="E1074" s="2">
        <f>IF(ISBLANK(D1074),"",INT(YEARFRAC(D1074,'Vispārīga informācija'!$B$2)))</f>
      </c>
      <c r="F1074" s="2">
        <f>IFERROR(IF(ISBLANK($A1074),"",IF($A1074="Ūdeņraža jonu koncentrācija",VLOOKUP(Dati!$A1074,Normas!$A:$D,2,FALSE),VLOOKUP(Dati!$A1074,Normas!$A:$D,2,FALSE)*0.6)),"")</f>
      </c>
      <c r="G1074" s="2">
        <f>IFERROR(IF(ISBLANK($A1074),"",IF($A1074="Ūdeņraža jonu koncentrācija",VLOOKUP(Dati!$A1074,Normas!$A:$D,3,FALSE),VLOOKUP(Dati!$A1074,Normas!$A:$D,3,FALSE)*0.6)),"")</f>
      </c>
      <c r="H1074" s="2">
        <f>IFERROR(IF(ISBLANK($A1074),"",IF($A1074="Ūdeņraža jonu koncentrācija",VLOOKUP(Dati!$A1074,Normas!$A:$D,2,FALSE),VLOOKUP(Dati!$A1074,Normas!$A:$D,2,FALSE)*0.3)),"")</f>
      </c>
      <c r="I1074" s="2">
        <f>IFERROR(IF(ISBLANK($A1074),"",IF($A1074="Ūdeņraža jonu koncentrācija",VLOOKUP(Dati!$A1074,Normas!$A:$D,3,FALSE),VLOOKUP(Dati!$A1074,Normas!$A:$D,3,FALSE)*0.3)),"")</f>
      </c>
    </row>
    <row r="1075" spans="2:9" x14ac:dyDescent="0.2">
      <c r="B1075">
        <f>IF(ISBLANK(A1075),"",VLOOKUP(A1075,Normas!A:D,4,FALSE))</f>
      </c>
      <c r="E1075" s="2">
        <f>IF(ISBLANK(D1075),"",INT(YEARFRAC(D1075,'Vispārīga informācija'!$B$2)))</f>
      </c>
      <c r="F1075" s="2">
        <f>IFERROR(IF(ISBLANK($A1075),"",IF($A1075="Ūdeņraža jonu koncentrācija",VLOOKUP(Dati!$A1075,Normas!$A:$D,2,FALSE),VLOOKUP(Dati!$A1075,Normas!$A:$D,2,FALSE)*0.6)),"")</f>
      </c>
      <c r="G1075" s="2">
        <f>IFERROR(IF(ISBLANK($A1075),"",IF($A1075="Ūdeņraža jonu koncentrācija",VLOOKUP(Dati!$A1075,Normas!$A:$D,3,FALSE),VLOOKUP(Dati!$A1075,Normas!$A:$D,3,FALSE)*0.6)),"")</f>
      </c>
      <c r="H1075" s="2">
        <f>IFERROR(IF(ISBLANK($A1075),"",IF($A1075="Ūdeņraža jonu koncentrācija",VLOOKUP(Dati!$A1075,Normas!$A:$D,2,FALSE),VLOOKUP(Dati!$A1075,Normas!$A:$D,2,FALSE)*0.3)),"")</f>
      </c>
      <c r="I1075" s="2">
        <f>IFERROR(IF(ISBLANK($A1075),"",IF($A1075="Ūdeņraža jonu koncentrācija",VLOOKUP(Dati!$A1075,Normas!$A:$D,3,FALSE),VLOOKUP(Dati!$A1075,Normas!$A:$D,3,FALSE)*0.3)),"")</f>
      </c>
    </row>
    <row r="1076" spans="2:9" x14ac:dyDescent="0.2">
      <c r="B1076">
        <f>IF(ISBLANK(A1076),"",VLOOKUP(A1076,Normas!A:D,4,FALSE))</f>
      </c>
      <c r="E1076" s="2">
        <f>IF(ISBLANK(D1076),"",INT(YEARFRAC(D1076,'Vispārīga informācija'!$B$2)))</f>
      </c>
      <c r="F1076" s="2">
        <f>IFERROR(IF(ISBLANK($A1076),"",IF($A1076="Ūdeņraža jonu koncentrācija",VLOOKUP(Dati!$A1076,Normas!$A:$D,2,FALSE),VLOOKUP(Dati!$A1076,Normas!$A:$D,2,FALSE)*0.6)),"")</f>
      </c>
      <c r="G1076" s="2">
        <f>IFERROR(IF(ISBLANK($A1076),"",IF($A1076="Ūdeņraža jonu koncentrācija",VLOOKUP(Dati!$A1076,Normas!$A:$D,3,FALSE),VLOOKUP(Dati!$A1076,Normas!$A:$D,3,FALSE)*0.6)),"")</f>
      </c>
      <c r="H1076" s="2">
        <f>IFERROR(IF(ISBLANK($A1076),"",IF($A1076="Ūdeņraža jonu koncentrācija",VLOOKUP(Dati!$A1076,Normas!$A:$D,2,FALSE),VLOOKUP(Dati!$A1076,Normas!$A:$D,2,FALSE)*0.3)),"")</f>
      </c>
      <c r="I1076" s="2">
        <f>IFERROR(IF(ISBLANK($A1076),"",IF($A1076="Ūdeņraža jonu koncentrācija",VLOOKUP(Dati!$A1076,Normas!$A:$D,3,FALSE),VLOOKUP(Dati!$A1076,Normas!$A:$D,3,FALSE)*0.3)),"")</f>
      </c>
    </row>
    <row r="1077" spans="2:9" x14ac:dyDescent="0.2">
      <c r="B1077">
        <f>IF(ISBLANK(A1077),"",VLOOKUP(A1077,Normas!A:D,4,FALSE))</f>
      </c>
      <c r="E1077" s="2">
        <f>IF(ISBLANK(D1077),"",INT(YEARFRAC(D1077,'Vispārīga informācija'!$B$2)))</f>
      </c>
      <c r="F1077" s="2">
        <f>IFERROR(IF(ISBLANK($A1077),"",IF($A1077="Ūdeņraža jonu koncentrācija",VLOOKUP(Dati!$A1077,Normas!$A:$D,2,FALSE),VLOOKUP(Dati!$A1077,Normas!$A:$D,2,FALSE)*0.6)),"")</f>
      </c>
      <c r="G1077" s="2">
        <f>IFERROR(IF(ISBLANK($A1077),"",IF($A1077="Ūdeņraža jonu koncentrācija",VLOOKUP(Dati!$A1077,Normas!$A:$D,3,FALSE),VLOOKUP(Dati!$A1077,Normas!$A:$D,3,FALSE)*0.6)),"")</f>
      </c>
      <c r="H1077" s="2">
        <f>IFERROR(IF(ISBLANK($A1077),"",IF($A1077="Ūdeņraža jonu koncentrācija",VLOOKUP(Dati!$A1077,Normas!$A:$D,2,FALSE),VLOOKUP(Dati!$A1077,Normas!$A:$D,2,FALSE)*0.3)),"")</f>
      </c>
      <c r="I1077" s="2">
        <f>IFERROR(IF(ISBLANK($A1077),"",IF($A1077="Ūdeņraža jonu koncentrācija",VLOOKUP(Dati!$A1077,Normas!$A:$D,3,FALSE),VLOOKUP(Dati!$A1077,Normas!$A:$D,3,FALSE)*0.3)),"")</f>
      </c>
    </row>
    <row r="1078" spans="2:9" x14ac:dyDescent="0.2">
      <c r="B1078">
        <f>IF(ISBLANK(A1078),"",VLOOKUP(A1078,Normas!A:D,4,FALSE))</f>
      </c>
      <c r="E1078" s="2">
        <f>IF(ISBLANK(D1078),"",INT(YEARFRAC(D1078,'Vispārīga informācija'!$B$2)))</f>
      </c>
      <c r="F1078" s="2">
        <f>IFERROR(IF(ISBLANK($A1078),"",IF($A1078="Ūdeņraža jonu koncentrācija",VLOOKUP(Dati!$A1078,Normas!$A:$D,2,FALSE),VLOOKUP(Dati!$A1078,Normas!$A:$D,2,FALSE)*0.6)),"")</f>
      </c>
      <c r="G1078" s="2">
        <f>IFERROR(IF(ISBLANK($A1078),"",IF($A1078="Ūdeņraža jonu koncentrācija",VLOOKUP(Dati!$A1078,Normas!$A:$D,3,FALSE),VLOOKUP(Dati!$A1078,Normas!$A:$D,3,FALSE)*0.6)),"")</f>
      </c>
      <c r="H1078" s="2">
        <f>IFERROR(IF(ISBLANK($A1078),"",IF($A1078="Ūdeņraža jonu koncentrācija",VLOOKUP(Dati!$A1078,Normas!$A:$D,2,FALSE),VLOOKUP(Dati!$A1078,Normas!$A:$D,2,FALSE)*0.3)),"")</f>
      </c>
      <c r="I1078" s="2">
        <f>IFERROR(IF(ISBLANK($A1078),"",IF($A1078="Ūdeņraža jonu koncentrācija",VLOOKUP(Dati!$A1078,Normas!$A:$D,3,FALSE),VLOOKUP(Dati!$A1078,Normas!$A:$D,3,FALSE)*0.3)),"")</f>
      </c>
    </row>
    <row r="1079" spans="2:9" x14ac:dyDescent="0.2">
      <c r="B1079">
        <f>IF(ISBLANK(A1079),"",VLOOKUP(A1079,Normas!A:D,4,FALSE))</f>
      </c>
      <c r="E1079" s="2">
        <f>IF(ISBLANK(D1079),"",INT(YEARFRAC(D1079,'Vispārīga informācija'!$B$2)))</f>
      </c>
      <c r="F1079" s="2">
        <f>IFERROR(IF(ISBLANK($A1079),"",IF($A1079="Ūdeņraža jonu koncentrācija",VLOOKUP(Dati!$A1079,Normas!$A:$D,2,FALSE),VLOOKUP(Dati!$A1079,Normas!$A:$D,2,FALSE)*0.6)),"")</f>
      </c>
      <c r="G1079" s="2">
        <f>IFERROR(IF(ISBLANK($A1079),"",IF($A1079="Ūdeņraža jonu koncentrācija",VLOOKUP(Dati!$A1079,Normas!$A:$D,3,FALSE),VLOOKUP(Dati!$A1079,Normas!$A:$D,3,FALSE)*0.6)),"")</f>
      </c>
      <c r="H1079" s="2">
        <f>IFERROR(IF(ISBLANK($A1079),"",IF($A1079="Ūdeņraža jonu koncentrācija",VLOOKUP(Dati!$A1079,Normas!$A:$D,2,FALSE),VLOOKUP(Dati!$A1079,Normas!$A:$D,2,FALSE)*0.3)),"")</f>
      </c>
      <c r="I1079" s="2">
        <f>IFERROR(IF(ISBLANK($A1079),"",IF($A1079="Ūdeņraža jonu koncentrācija",VLOOKUP(Dati!$A1079,Normas!$A:$D,3,FALSE),VLOOKUP(Dati!$A1079,Normas!$A:$D,3,FALSE)*0.3)),"")</f>
      </c>
    </row>
    <row r="1080" spans="2:9" x14ac:dyDescent="0.2">
      <c r="B1080">
        <f>IF(ISBLANK(A1080),"",VLOOKUP(A1080,Normas!A:D,4,FALSE))</f>
      </c>
      <c r="E1080" s="2">
        <f>IF(ISBLANK(D1080),"",INT(YEARFRAC(D1080,'Vispārīga informācija'!$B$2)))</f>
      </c>
      <c r="F1080" s="2">
        <f>IFERROR(IF(ISBLANK($A1080),"",IF($A1080="Ūdeņraža jonu koncentrācija",VLOOKUP(Dati!$A1080,Normas!$A:$D,2,FALSE),VLOOKUP(Dati!$A1080,Normas!$A:$D,2,FALSE)*0.6)),"")</f>
      </c>
      <c r="G1080" s="2">
        <f>IFERROR(IF(ISBLANK($A1080),"",IF($A1080="Ūdeņraža jonu koncentrācija",VLOOKUP(Dati!$A1080,Normas!$A:$D,3,FALSE),VLOOKUP(Dati!$A1080,Normas!$A:$D,3,FALSE)*0.6)),"")</f>
      </c>
      <c r="H1080" s="2">
        <f>IFERROR(IF(ISBLANK($A1080),"",IF($A1080="Ūdeņraža jonu koncentrācija",VLOOKUP(Dati!$A1080,Normas!$A:$D,2,FALSE),VLOOKUP(Dati!$A1080,Normas!$A:$D,2,FALSE)*0.3)),"")</f>
      </c>
      <c r="I1080" s="2">
        <f>IFERROR(IF(ISBLANK($A1080),"",IF($A1080="Ūdeņraža jonu koncentrācija",VLOOKUP(Dati!$A1080,Normas!$A:$D,3,FALSE),VLOOKUP(Dati!$A1080,Normas!$A:$D,3,FALSE)*0.3)),"")</f>
      </c>
    </row>
    <row r="1081" spans="2:9" x14ac:dyDescent="0.2">
      <c r="B1081">
        <f>IF(ISBLANK(A1081),"",VLOOKUP(A1081,Normas!A:D,4,FALSE))</f>
      </c>
      <c r="E1081" s="2">
        <f>IF(ISBLANK(D1081),"",INT(YEARFRAC(D1081,'Vispārīga informācija'!$B$2)))</f>
      </c>
      <c r="F1081" s="2">
        <f>IFERROR(IF(ISBLANK($A1081),"",IF($A1081="Ūdeņraža jonu koncentrācija",VLOOKUP(Dati!$A1081,Normas!$A:$D,2,FALSE),VLOOKUP(Dati!$A1081,Normas!$A:$D,2,FALSE)*0.6)),"")</f>
      </c>
      <c r="G1081" s="2">
        <f>IFERROR(IF(ISBLANK($A1081),"",IF($A1081="Ūdeņraža jonu koncentrācija",VLOOKUP(Dati!$A1081,Normas!$A:$D,3,FALSE),VLOOKUP(Dati!$A1081,Normas!$A:$D,3,FALSE)*0.6)),"")</f>
      </c>
      <c r="H1081" s="2">
        <f>IFERROR(IF(ISBLANK($A1081),"",IF($A1081="Ūdeņraža jonu koncentrācija",VLOOKUP(Dati!$A1081,Normas!$A:$D,2,FALSE),VLOOKUP(Dati!$A1081,Normas!$A:$D,2,FALSE)*0.3)),"")</f>
      </c>
      <c r="I1081" s="2">
        <f>IFERROR(IF(ISBLANK($A1081),"",IF($A1081="Ūdeņraža jonu koncentrācija",VLOOKUP(Dati!$A1081,Normas!$A:$D,3,FALSE),VLOOKUP(Dati!$A1081,Normas!$A:$D,3,FALSE)*0.3)),"")</f>
      </c>
    </row>
    <row r="1082" spans="2:9" x14ac:dyDescent="0.2">
      <c r="B1082">
        <f>IF(ISBLANK(A1082),"",VLOOKUP(A1082,Normas!A:D,4,FALSE))</f>
      </c>
      <c r="E1082" s="2">
        <f>IF(ISBLANK(D1082),"",INT(YEARFRAC(D1082,'Vispārīga informācija'!$B$2)))</f>
      </c>
      <c r="F1082" s="2">
        <f>IFERROR(IF(ISBLANK($A1082),"",IF($A1082="Ūdeņraža jonu koncentrācija",VLOOKUP(Dati!$A1082,Normas!$A:$D,2,FALSE),VLOOKUP(Dati!$A1082,Normas!$A:$D,2,FALSE)*0.6)),"")</f>
      </c>
      <c r="G1082" s="2">
        <f>IFERROR(IF(ISBLANK($A1082),"",IF($A1082="Ūdeņraža jonu koncentrācija",VLOOKUP(Dati!$A1082,Normas!$A:$D,3,FALSE),VLOOKUP(Dati!$A1082,Normas!$A:$D,3,FALSE)*0.6)),"")</f>
      </c>
      <c r="H1082" s="2">
        <f>IFERROR(IF(ISBLANK($A1082),"",IF($A1082="Ūdeņraža jonu koncentrācija",VLOOKUP(Dati!$A1082,Normas!$A:$D,2,FALSE),VLOOKUP(Dati!$A1082,Normas!$A:$D,2,FALSE)*0.3)),"")</f>
      </c>
      <c r="I1082" s="2">
        <f>IFERROR(IF(ISBLANK($A1082),"",IF($A1082="Ūdeņraža jonu koncentrācija",VLOOKUP(Dati!$A1082,Normas!$A:$D,3,FALSE),VLOOKUP(Dati!$A1082,Normas!$A:$D,3,FALSE)*0.3)),"")</f>
      </c>
    </row>
    <row r="1083" spans="2:9" x14ac:dyDescent="0.2">
      <c r="B1083">
        <f>IF(ISBLANK(A1083),"",VLOOKUP(A1083,Normas!A:D,4,FALSE))</f>
      </c>
      <c r="E1083" s="2">
        <f>IF(ISBLANK(D1083),"",INT(YEARFRAC(D1083,'Vispārīga informācija'!$B$2)))</f>
      </c>
      <c r="F1083" s="2">
        <f>IFERROR(IF(ISBLANK($A1083),"",IF($A1083="Ūdeņraža jonu koncentrācija",VLOOKUP(Dati!$A1083,Normas!$A:$D,2,FALSE),VLOOKUP(Dati!$A1083,Normas!$A:$D,2,FALSE)*0.6)),"")</f>
      </c>
      <c r="G1083" s="2">
        <f>IFERROR(IF(ISBLANK($A1083),"",IF($A1083="Ūdeņraža jonu koncentrācija",VLOOKUP(Dati!$A1083,Normas!$A:$D,3,FALSE),VLOOKUP(Dati!$A1083,Normas!$A:$D,3,FALSE)*0.6)),"")</f>
      </c>
      <c r="H1083" s="2">
        <f>IFERROR(IF(ISBLANK($A1083),"",IF($A1083="Ūdeņraža jonu koncentrācija",VLOOKUP(Dati!$A1083,Normas!$A:$D,2,FALSE),VLOOKUP(Dati!$A1083,Normas!$A:$D,2,FALSE)*0.3)),"")</f>
      </c>
      <c r="I1083" s="2">
        <f>IFERROR(IF(ISBLANK($A1083),"",IF($A1083="Ūdeņraža jonu koncentrācija",VLOOKUP(Dati!$A1083,Normas!$A:$D,3,FALSE),VLOOKUP(Dati!$A1083,Normas!$A:$D,3,FALSE)*0.3)),"")</f>
      </c>
    </row>
    <row r="1084" spans="2:9" x14ac:dyDescent="0.2">
      <c r="B1084">
        <f>IF(ISBLANK(A1084),"",VLOOKUP(A1084,Normas!A:D,4,FALSE))</f>
      </c>
      <c r="E1084" s="2">
        <f>IF(ISBLANK(D1084),"",INT(YEARFRAC(D1084,'Vispārīga informācija'!$B$2)))</f>
      </c>
      <c r="F1084" s="2">
        <f>IFERROR(IF(ISBLANK($A1084),"",IF($A1084="Ūdeņraža jonu koncentrācija",VLOOKUP(Dati!$A1084,Normas!$A:$D,2,FALSE),VLOOKUP(Dati!$A1084,Normas!$A:$D,2,FALSE)*0.6)),"")</f>
      </c>
      <c r="G1084" s="2">
        <f>IFERROR(IF(ISBLANK($A1084),"",IF($A1084="Ūdeņraža jonu koncentrācija",VLOOKUP(Dati!$A1084,Normas!$A:$D,3,FALSE),VLOOKUP(Dati!$A1084,Normas!$A:$D,3,FALSE)*0.6)),"")</f>
      </c>
      <c r="H1084" s="2">
        <f>IFERROR(IF(ISBLANK($A1084),"",IF($A1084="Ūdeņraža jonu koncentrācija",VLOOKUP(Dati!$A1084,Normas!$A:$D,2,FALSE),VLOOKUP(Dati!$A1084,Normas!$A:$D,2,FALSE)*0.3)),"")</f>
      </c>
      <c r="I1084" s="2">
        <f>IFERROR(IF(ISBLANK($A1084),"",IF($A1084="Ūdeņraža jonu koncentrācija",VLOOKUP(Dati!$A1084,Normas!$A:$D,3,FALSE),VLOOKUP(Dati!$A1084,Normas!$A:$D,3,FALSE)*0.3)),"")</f>
      </c>
    </row>
    <row r="1085" spans="2:9" x14ac:dyDescent="0.2">
      <c r="B1085">
        <f>IF(ISBLANK(A1085),"",VLOOKUP(A1085,Normas!A:D,4,FALSE))</f>
      </c>
      <c r="E1085" s="2">
        <f>IF(ISBLANK(D1085),"",INT(YEARFRAC(D1085,'Vispārīga informācija'!$B$2)))</f>
      </c>
      <c r="F1085" s="2">
        <f>IFERROR(IF(ISBLANK($A1085),"",IF($A1085="Ūdeņraža jonu koncentrācija",VLOOKUP(Dati!$A1085,Normas!$A:$D,2,FALSE),VLOOKUP(Dati!$A1085,Normas!$A:$D,2,FALSE)*0.6)),"")</f>
      </c>
      <c r="G1085" s="2">
        <f>IFERROR(IF(ISBLANK($A1085),"",IF($A1085="Ūdeņraža jonu koncentrācija",VLOOKUP(Dati!$A1085,Normas!$A:$D,3,FALSE),VLOOKUP(Dati!$A1085,Normas!$A:$D,3,FALSE)*0.6)),"")</f>
      </c>
      <c r="H1085" s="2">
        <f>IFERROR(IF(ISBLANK($A1085),"",IF($A1085="Ūdeņraža jonu koncentrācija",VLOOKUP(Dati!$A1085,Normas!$A:$D,2,FALSE),VLOOKUP(Dati!$A1085,Normas!$A:$D,2,FALSE)*0.3)),"")</f>
      </c>
      <c r="I1085" s="2">
        <f>IFERROR(IF(ISBLANK($A1085),"",IF($A1085="Ūdeņraža jonu koncentrācija",VLOOKUP(Dati!$A1085,Normas!$A:$D,3,FALSE),VLOOKUP(Dati!$A1085,Normas!$A:$D,3,FALSE)*0.3)),"")</f>
      </c>
    </row>
    <row r="1086" spans="2:9" x14ac:dyDescent="0.2">
      <c r="B1086">
        <f>IF(ISBLANK(A1086),"",VLOOKUP(A1086,Normas!A:D,4,FALSE))</f>
      </c>
      <c r="E1086" s="2">
        <f>IF(ISBLANK(D1086),"",INT(YEARFRAC(D1086,'Vispārīga informācija'!$B$2)))</f>
      </c>
      <c r="F1086" s="2">
        <f>IFERROR(IF(ISBLANK($A1086),"",IF($A1086="Ūdeņraža jonu koncentrācija",VLOOKUP(Dati!$A1086,Normas!$A:$D,2,FALSE),VLOOKUP(Dati!$A1086,Normas!$A:$D,2,FALSE)*0.6)),"")</f>
      </c>
      <c r="G1086" s="2">
        <f>IFERROR(IF(ISBLANK($A1086),"",IF($A1086="Ūdeņraža jonu koncentrācija",VLOOKUP(Dati!$A1086,Normas!$A:$D,3,FALSE),VLOOKUP(Dati!$A1086,Normas!$A:$D,3,FALSE)*0.6)),"")</f>
      </c>
      <c r="H1086" s="2">
        <f>IFERROR(IF(ISBLANK($A1086),"",IF($A1086="Ūdeņraža jonu koncentrācija",VLOOKUP(Dati!$A1086,Normas!$A:$D,2,FALSE),VLOOKUP(Dati!$A1086,Normas!$A:$D,2,FALSE)*0.3)),"")</f>
      </c>
      <c r="I1086" s="2">
        <f>IFERROR(IF(ISBLANK($A1086),"",IF($A1086="Ūdeņraža jonu koncentrācija",VLOOKUP(Dati!$A1086,Normas!$A:$D,3,FALSE),VLOOKUP(Dati!$A1086,Normas!$A:$D,3,FALSE)*0.3)),"")</f>
      </c>
    </row>
    <row r="1087" spans="2:9" x14ac:dyDescent="0.2">
      <c r="B1087">
        <f>IF(ISBLANK(A1087),"",VLOOKUP(A1087,Normas!A:D,4,FALSE))</f>
      </c>
      <c r="E1087" s="2">
        <f>IF(ISBLANK(D1087),"",INT(YEARFRAC(D1087,'Vispārīga informācija'!$B$2)))</f>
      </c>
      <c r="F1087" s="2">
        <f>IFERROR(IF(ISBLANK($A1087),"",IF($A1087="Ūdeņraža jonu koncentrācija",VLOOKUP(Dati!$A1087,Normas!$A:$D,2,FALSE),VLOOKUP(Dati!$A1087,Normas!$A:$D,2,FALSE)*0.6)),"")</f>
      </c>
      <c r="G1087" s="2">
        <f>IFERROR(IF(ISBLANK($A1087),"",IF($A1087="Ūdeņraža jonu koncentrācija",VLOOKUP(Dati!$A1087,Normas!$A:$D,3,FALSE),VLOOKUP(Dati!$A1087,Normas!$A:$D,3,FALSE)*0.6)),"")</f>
      </c>
      <c r="H1087" s="2">
        <f>IFERROR(IF(ISBLANK($A1087),"",IF($A1087="Ūdeņraža jonu koncentrācija",VLOOKUP(Dati!$A1087,Normas!$A:$D,2,FALSE),VLOOKUP(Dati!$A1087,Normas!$A:$D,2,FALSE)*0.3)),"")</f>
      </c>
      <c r="I1087" s="2">
        <f>IFERROR(IF(ISBLANK($A1087),"",IF($A1087="Ūdeņraža jonu koncentrācija",VLOOKUP(Dati!$A1087,Normas!$A:$D,3,FALSE),VLOOKUP(Dati!$A1087,Normas!$A:$D,3,FALSE)*0.3)),"")</f>
      </c>
    </row>
    <row r="1088" spans="2:9" x14ac:dyDescent="0.2">
      <c r="B1088">
        <f>IF(ISBLANK(A1088),"",VLOOKUP(A1088,Normas!A:D,4,FALSE))</f>
      </c>
      <c r="E1088" s="2">
        <f>IF(ISBLANK(D1088),"",INT(YEARFRAC(D1088,'Vispārīga informācija'!$B$2)))</f>
      </c>
      <c r="F1088" s="2">
        <f>IFERROR(IF(ISBLANK($A1088),"",IF($A1088="Ūdeņraža jonu koncentrācija",VLOOKUP(Dati!$A1088,Normas!$A:$D,2,FALSE),VLOOKUP(Dati!$A1088,Normas!$A:$D,2,FALSE)*0.6)),"")</f>
      </c>
      <c r="G1088" s="2">
        <f>IFERROR(IF(ISBLANK($A1088),"",IF($A1088="Ūdeņraža jonu koncentrācija",VLOOKUP(Dati!$A1088,Normas!$A:$D,3,FALSE),VLOOKUP(Dati!$A1088,Normas!$A:$D,3,FALSE)*0.6)),"")</f>
      </c>
      <c r="H1088" s="2">
        <f>IFERROR(IF(ISBLANK($A1088),"",IF($A1088="Ūdeņraža jonu koncentrācija",VLOOKUP(Dati!$A1088,Normas!$A:$D,2,FALSE),VLOOKUP(Dati!$A1088,Normas!$A:$D,2,FALSE)*0.3)),"")</f>
      </c>
      <c r="I1088" s="2">
        <f>IFERROR(IF(ISBLANK($A1088),"",IF($A1088="Ūdeņraža jonu koncentrācija",VLOOKUP(Dati!$A1088,Normas!$A:$D,3,FALSE),VLOOKUP(Dati!$A1088,Normas!$A:$D,3,FALSE)*0.3)),"")</f>
      </c>
    </row>
    <row r="1089" spans="2:9" x14ac:dyDescent="0.2">
      <c r="B1089">
        <f>IF(ISBLANK(A1089),"",VLOOKUP(A1089,Normas!A:D,4,FALSE))</f>
      </c>
      <c r="E1089" s="2">
        <f>IF(ISBLANK(D1089),"",INT(YEARFRAC(D1089,'Vispārīga informācija'!$B$2)))</f>
      </c>
      <c r="F1089" s="2">
        <f>IFERROR(IF(ISBLANK($A1089),"",IF($A1089="Ūdeņraža jonu koncentrācija",VLOOKUP(Dati!$A1089,Normas!$A:$D,2,FALSE),VLOOKUP(Dati!$A1089,Normas!$A:$D,2,FALSE)*0.6)),"")</f>
      </c>
      <c r="G1089" s="2">
        <f>IFERROR(IF(ISBLANK($A1089),"",IF($A1089="Ūdeņraža jonu koncentrācija",VLOOKUP(Dati!$A1089,Normas!$A:$D,3,FALSE),VLOOKUP(Dati!$A1089,Normas!$A:$D,3,FALSE)*0.6)),"")</f>
      </c>
      <c r="H1089" s="2">
        <f>IFERROR(IF(ISBLANK($A1089),"",IF($A1089="Ūdeņraža jonu koncentrācija",VLOOKUP(Dati!$A1089,Normas!$A:$D,2,FALSE),VLOOKUP(Dati!$A1089,Normas!$A:$D,2,FALSE)*0.3)),"")</f>
      </c>
      <c r="I1089" s="2">
        <f>IFERROR(IF(ISBLANK($A1089),"",IF($A1089="Ūdeņraža jonu koncentrācija",VLOOKUP(Dati!$A1089,Normas!$A:$D,3,FALSE),VLOOKUP(Dati!$A1089,Normas!$A:$D,3,FALSE)*0.3)),"")</f>
      </c>
    </row>
    <row r="1090" spans="2:9" x14ac:dyDescent="0.2">
      <c r="B1090">
        <f>IF(ISBLANK(A1090),"",VLOOKUP(A1090,Normas!A:D,4,FALSE))</f>
      </c>
      <c r="E1090" s="2">
        <f>IF(ISBLANK(D1090),"",INT(YEARFRAC(D1090,'Vispārīga informācija'!$B$2)))</f>
      </c>
      <c r="F1090" s="2">
        <f>IFERROR(IF(ISBLANK($A1090),"",IF($A1090="Ūdeņraža jonu koncentrācija",VLOOKUP(Dati!$A1090,Normas!$A:$D,2,FALSE),VLOOKUP(Dati!$A1090,Normas!$A:$D,2,FALSE)*0.6)),"")</f>
      </c>
      <c r="G1090" s="2">
        <f>IFERROR(IF(ISBLANK($A1090),"",IF($A1090="Ūdeņraža jonu koncentrācija",VLOOKUP(Dati!$A1090,Normas!$A:$D,3,FALSE),VLOOKUP(Dati!$A1090,Normas!$A:$D,3,FALSE)*0.6)),"")</f>
      </c>
      <c r="H1090" s="2">
        <f>IFERROR(IF(ISBLANK($A1090),"",IF($A1090="Ūdeņraža jonu koncentrācija",VLOOKUP(Dati!$A1090,Normas!$A:$D,2,FALSE),VLOOKUP(Dati!$A1090,Normas!$A:$D,2,FALSE)*0.3)),"")</f>
      </c>
      <c r="I1090" s="2">
        <f>IFERROR(IF(ISBLANK($A1090),"",IF($A1090="Ūdeņraža jonu koncentrācija",VLOOKUP(Dati!$A1090,Normas!$A:$D,3,FALSE),VLOOKUP(Dati!$A1090,Normas!$A:$D,3,FALSE)*0.3)),"")</f>
      </c>
    </row>
    <row r="1091" spans="2:9" x14ac:dyDescent="0.2">
      <c r="B1091">
        <f>IF(ISBLANK(A1091),"",VLOOKUP(A1091,Normas!A:D,4,FALSE))</f>
      </c>
      <c r="E1091" s="2">
        <f>IF(ISBLANK(D1091),"",INT(YEARFRAC(D1091,'Vispārīga informācija'!$B$2)))</f>
      </c>
      <c r="F1091" s="2">
        <f>IFERROR(IF(ISBLANK($A1091),"",IF($A1091="Ūdeņraža jonu koncentrācija",VLOOKUP(Dati!$A1091,Normas!$A:$D,2,FALSE),VLOOKUP(Dati!$A1091,Normas!$A:$D,2,FALSE)*0.6)),"")</f>
      </c>
      <c r="G1091" s="2">
        <f>IFERROR(IF(ISBLANK($A1091),"",IF($A1091="Ūdeņraža jonu koncentrācija",VLOOKUP(Dati!$A1091,Normas!$A:$D,3,FALSE),VLOOKUP(Dati!$A1091,Normas!$A:$D,3,FALSE)*0.6)),"")</f>
      </c>
      <c r="H1091" s="2">
        <f>IFERROR(IF(ISBLANK($A1091),"",IF($A1091="Ūdeņraža jonu koncentrācija",VLOOKUP(Dati!$A1091,Normas!$A:$D,2,FALSE),VLOOKUP(Dati!$A1091,Normas!$A:$D,2,FALSE)*0.3)),"")</f>
      </c>
      <c r="I1091" s="2">
        <f>IFERROR(IF(ISBLANK($A1091),"",IF($A1091="Ūdeņraža jonu koncentrācija",VLOOKUP(Dati!$A1091,Normas!$A:$D,3,FALSE),VLOOKUP(Dati!$A1091,Normas!$A:$D,3,FALSE)*0.3)),"")</f>
      </c>
    </row>
    <row r="1092" spans="2:9" x14ac:dyDescent="0.2">
      <c r="B1092">
        <f>IF(ISBLANK(A1092),"",VLOOKUP(A1092,Normas!A:D,4,FALSE))</f>
      </c>
      <c r="E1092" s="2">
        <f>IF(ISBLANK(D1092),"",INT(YEARFRAC(D1092,'Vispārīga informācija'!$B$2)))</f>
      </c>
      <c r="F1092" s="2">
        <f>IFERROR(IF(ISBLANK($A1092),"",IF($A1092="Ūdeņraža jonu koncentrācija",VLOOKUP(Dati!$A1092,Normas!$A:$D,2,FALSE),VLOOKUP(Dati!$A1092,Normas!$A:$D,2,FALSE)*0.6)),"")</f>
      </c>
      <c r="G1092" s="2">
        <f>IFERROR(IF(ISBLANK($A1092),"",IF($A1092="Ūdeņraža jonu koncentrācija",VLOOKUP(Dati!$A1092,Normas!$A:$D,3,FALSE),VLOOKUP(Dati!$A1092,Normas!$A:$D,3,FALSE)*0.6)),"")</f>
      </c>
      <c r="H1092" s="2">
        <f>IFERROR(IF(ISBLANK($A1092),"",IF($A1092="Ūdeņraža jonu koncentrācija",VLOOKUP(Dati!$A1092,Normas!$A:$D,2,FALSE),VLOOKUP(Dati!$A1092,Normas!$A:$D,2,FALSE)*0.3)),"")</f>
      </c>
      <c r="I1092" s="2">
        <f>IFERROR(IF(ISBLANK($A1092),"",IF($A1092="Ūdeņraža jonu koncentrācija",VLOOKUP(Dati!$A1092,Normas!$A:$D,3,FALSE),VLOOKUP(Dati!$A1092,Normas!$A:$D,3,FALSE)*0.3)),"")</f>
      </c>
    </row>
    <row r="1093" spans="2:9" x14ac:dyDescent="0.2">
      <c r="B1093">
        <f>IF(ISBLANK(A1093),"",VLOOKUP(A1093,Normas!A:D,4,FALSE))</f>
      </c>
      <c r="E1093" s="2">
        <f>IF(ISBLANK(D1093),"",INT(YEARFRAC(D1093,'Vispārīga informācija'!$B$2)))</f>
      </c>
      <c r="F1093" s="2">
        <f>IFERROR(IF(ISBLANK($A1093),"",IF($A1093="Ūdeņraža jonu koncentrācija",VLOOKUP(Dati!$A1093,Normas!$A:$D,2,FALSE),VLOOKUP(Dati!$A1093,Normas!$A:$D,2,FALSE)*0.6)),"")</f>
      </c>
      <c r="G1093" s="2">
        <f>IFERROR(IF(ISBLANK($A1093),"",IF($A1093="Ūdeņraža jonu koncentrācija",VLOOKUP(Dati!$A1093,Normas!$A:$D,3,FALSE),VLOOKUP(Dati!$A1093,Normas!$A:$D,3,FALSE)*0.6)),"")</f>
      </c>
      <c r="H1093" s="2">
        <f>IFERROR(IF(ISBLANK($A1093),"",IF($A1093="Ūdeņraža jonu koncentrācija",VLOOKUP(Dati!$A1093,Normas!$A:$D,2,FALSE),VLOOKUP(Dati!$A1093,Normas!$A:$D,2,FALSE)*0.3)),"")</f>
      </c>
      <c r="I1093" s="2">
        <f>IFERROR(IF(ISBLANK($A1093),"",IF($A1093="Ūdeņraža jonu koncentrācija",VLOOKUP(Dati!$A1093,Normas!$A:$D,3,FALSE),VLOOKUP(Dati!$A1093,Normas!$A:$D,3,FALSE)*0.3)),"")</f>
      </c>
    </row>
    <row r="1094" spans="2:9" x14ac:dyDescent="0.2">
      <c r="B1094">
        <f>IF(ISBLANK(A1094),"",VLOOKUP(A1094,Normas!A:D,4,FALSE))</f>
      </c>
      <c r="E1094" s="2">
        <f>IF(ISBLANK(D1094),"",INT(YEARFRAC(D1094,'Vispārīga informācija'!$B$2)))</f>
      </c>
      <c r="F1094" s="2">
        <f>IFERROR(IF(ISBLANK($A1094),"",IF($A1094="Ūdeņraža jonu koncentrācija",VLOOKUP(Dati!$A1094,Normas!$A:$D,2,FALSE),VLOOKUP(Dati!$A1094,Normas!$A:$D,2,FALSE)*0.6)),"")</f>
      </c>
      <c r="G1094" s="2">
        <f>IFERROR(IF(ISBLANK($A1094),"",IF($A1094="Ūdeņraža jonu koncentrācija",VLOOKUP(Dati!$A1094,Normas!$A:$D,3,FALSE),VLOOKUP(Dati!$A1094,Normas!$A:$D,3,FALSE)*0.6)),"")</f>
      </c>
      <c r="H1094" s="2">
        <f>IFERROR(IF(ISBLANK($A1094),"",IF($A1094="Ūdeņraža jonu koncentrācija",VLOOKUP(Dati!$A1094,Normas!$A:$D,2,FALSE),VLOOKUP(Dati!$A1094,Normas!$A:$D,2,FALSE)*0.3)),"")</f>
      </c>
      <c r="I1094" s="2">
        <f>IFERROR(IF(ISBLANK($A1094),"",IF($A1094="Ūdeņraža jonu koncentrācija",VLOOKUP(Dati!$A1094,Normas!$A:$D,3,FALSE),VLOOKUP(Dati!$A1094,Normas!$A:$D,3,FALSE)*0.3)),"")</f>
      </c>
    </row>
    <row r="1095" spans="2:9" x14ac:dyDescent="0.2">
      <c r="B1095">
        <f>IF(ISBLANK(A1095),"",VLOOKUP(A1095,Normas!A:D,4,FALSE))</f>
      </c>
      <c r="E1095" s="2">
        <f>IF(ISBLANK(D1095),"",INT(YEARFRAC(D1095,'Vispārīga informācija'!$B$2)))</f>
      </c>
      <c r="F1095" s="2">
        <f>IFERROR(IF(ISBLANK($A1095),"",IF($A1095="Ūdeņraža jonu koncentrācija",VLOOKUP(Dati!$A1095,Normas!$A:$D,2,FALSE),VLOOKUP(Dati!$A1095,Normas!$A:$D,2,FALSE)*0.6)),"")</f>
      </c>
      <c r="G1095" s="2">
        <f>IFERROR(IF(ISBLANK($A1095),"",IF($A1095="Ūdeņraža jonu koncentrācija",VLOOKUP(Dati!$A1095,Normas!$A:$D,3,FALSE),VLOOKUP(Dati!$A1095,Normas!$A:$D,3,FALSE)*0.6)),"")</f>
      </c>
      <c r="H1095" s="2">
        <f>IFERROR(IF(ISBLANK($A1095),"",IF($A1095="Ūdeņraža jonu koncentrācija",VLOOKUP(Dati!$A1095,Normas!$A:$D,2,FALSE),VLOOKUP(Dati!$A1095,Normas!$A:$D,2,FALSE)*0.3)),"")</f>
      </c>
      <c r="I1095" s="2">
        <f>IFERROR(IF(ISBLANK($A1095),"",IF($A1095="Ūdeņraža jonu koncentrācija",VLOOKUP(Dati!$A1095,Normas!$A:$D,3,FALSE),VLOOKUP(Dati!$A1095,Normas!$A:$D,3,FALSE)*0.3)),"")</f>
      </c>
    </row>
    <row r="1096" spans="2:9" x14ac:dyDescent="0.2">
      <c r="B1096">
        <f>IF(ISBLANK(A1096),"",VLOOKUP(A1096,Normas!A:D,4,FALSE))</f>
      </c>
      <c r="E1096" s="2">
        <f>IF(ISBLANK(D1096),"",INT(YEARFRAC(D1096,'Vispārīga informācija'!$B$2)))</f>
      </c>
      <c r="F1096" s="2">
        <f>IFERROR(IF(ISBLANK($A1096),"",IF($A1096="Ūdeņraža jonu koncentrācija",VLOOKUP(Dati!$A1096,Normas!$A:$D,2,FALSE),VLOOKUP(Dati!$A1096,Normas!$A:$D,2,FALSE)*0.6)),"")</f>
      </c>
      <c r="G1096" s="2">
        <f>IFERROR(IF(ISBLANK($A1096),"",IF($A1096="Ūdeņraža jonu koncentrācija",VLOOKUP(Dati!$A1096,Normas!$A:$D,3,FALSE),VLOOKUP(Dati!$A1096,Normas!$A:$D,3,FALSE)*0.6)),"")</f>
      </c>
      <c r="H1096" s="2">
        <f>IFERROR(IF(ISBLANK($A1096),"",IF($A1096="Ūdeņraža jonu koncentrācija",VLOOKUP(Dati!$A1096,Normas!$A:$D,2,FALSE),VLOOKUP(Dati!$A1096,Normas!$A:$D,2,FALSE)*0.3)),"")</f>
      </c>
      <c r="I1096" s="2">
        <f>IFERROR(IF(ISBLANK($A1096),"",IF($A1096="Ūdeņraža jonu koncentrācija",VLOOKUP(Dati!$A1096,Normas!$A:$D,3,FALSE),VLOOKUP(Dati!$A1096,Normas!$A:$D,3,FALSE)*0.3)),"")</f>
      </c>
    </row>
    <row r="1097" spans="2:9" x14ac:dyDescent="0.2">
      <c r="B1097">
        <f>IF(ISBLANK(A1097),"",VLOOKUP(A1097,Normas!A:D,4,FALSE))</f>
      </c>
      <c r="E1097" s="2">
        <f>IF(ISBLANK(D1097),"",INT(YEARFRAC(D1097,'Vispārīga informācija'!$B$2)))</f>
      </c>
      <c r="F1097" s="2">
        <f>IFERROR(IF(ISBLANK($A1097),"",IF($A1097="Ūdeņraža jonu koncentrācija",VLOOKUP(Dati!$A1097,Normas!$A:$D,2,FALSE),VLOOKUP(Dati!$A1097,Normas!$A:$D,2,FALSE)*0.6)),"")</f>
      </c>
      <c r="G1097" s="2">
        <f>IFERROR(IF(ISBLANK($A1097),"",IF($A1097="Ūdeņraža jonu koncentrācija",VLOOKUP(Dati!$A1097,Normas!$A:$D,3,FALSE),VLOOKUP(Dati!$A1097,Normas!$A:$D,3,FALSE)*0.6)),"")</f>
      </c>
      <c r="H1097" s="2">
        <f>IFERROR(IF(ISBLANK($A1097),"",IF($A1097="Ūdeņraža jonu koncentrācija",VLOOKUP(Dati!$A1097,Normas!$A:$D,2,FALSE),VLOOKUP(Dati!$A1097,Normas!$A:$D,2,FALSE)*0.3)),"")</f>
      </c>
      <c r="I1097" s="2">
        <f>IFERROR(IF(ISBLANK($A1097),"",IF($A1097="Ūdeņraža jonu koncentrācija",VLOOKUP(Dati!$A1097,Normas!$A:$D,3,FALSE),VLOOKUP(Dati!$A1097,Normas!$A:$D,3,FALSE)*0.3)),"")</f>
      </c>
    </row>
    <row r="1098" spans="2:9" x14ac:dyDescent="0.2">
      <c r="B1098">
        <f>IF(ISBLANK(A1098),"",VLOOKUP(A1098,Normas!A:D,4,FALSE))</f>
      </c>
      <c r="E1098" s="2">
        <f>IF(ISBLANK(D1098),"",INT(YEARFRAC(D1098,'Vispārīga informācija'!$B$2)))</f>
      </c>
      <c r="F1098" s="2">
        <f>IFERROR(IF(ISBLANK($A1098),"",IF($A1098="Ūdeņraža jonu koncentrācija",VLOOKUP(Dati!$A1098,Normas!$A:$D,2,FALSE),VLOOKUP(Dati!$A1098,Normas!$A:$D,2,FALSE)*0.6)),"")</f>
      </c>
      <c r="G1098" s="2">
        <f>IFERROR(IF(ISBLANK($A1098),"",IF($A1098="Ūdeņraža jonu koncentrācija",VLOOKUP(Dati!$A1098,Normas!$A:$D,3,FALSE),VLOOKUP(Dati!$A1098,Normas!$A:$D,3,FALSE)*0.6)),"")</f>
      </c>
      <c r="H1098" s="2">
        <f>IFERROR(IF(ISBLANK($A1098),"",IF($A1098="Ūdeņraža jonu koncentrācija",VLOOKUP(Dati!$A1098,Normas!$A:$D,2,FALSE),VLOOKUP(Dati!$A1098,Normas!$A:$D,2,FALSE)*0.3)),"")</f>
      </c>
      <c r="I1098" s="2">
        <f>IFERROR(IF(ISBLANK($A1098),"",IF($A1098="Ūdeņraža jonu koncentrācija",VLOOKUP(Dati!$A1098,Normas!$A:$D,3,FALSE),VLOOKUP(Dati!$A1098,Normas!$A:$D,3,FALSE)*0.3)),"")</f>
      </c>
    </row>
    <row r="1099" spans="2:9" x14ac:dyDescent="0.2">
      <c r="B1099">
        <f>IF(ISBLANK(A1099),"",VLOOKUP(A1099,Normas!A:D,4,FALSE))</f>
      </c>
      <c r="E1099" s="2">
        <f>IF(ISBLANK(D1099),"",INT(YEARFRAC(D1099,'Vispārīga informācija'!$B$2)))</f>
      </c>
      <c r="F1099" s="2">
        <f>IFERROR(IF(ISBLANK($A1099),"",IF($A1099="Ūdeņraža jonu koncentrācija",VLOOKUP(Dati!$A1099,Normas!$A:$D,2,FALSE),VLOOKUP(Dati!$A1099,Normas!$A:$D,2,FALSE)*0.6)),"")</f>
      </c>
      <c r="G1099" s="2">
        <f>IFERROR(IF(ISBLANK($A1099),"",IF($A1099="Ūdeņraža jonu koncentrācija",VLOOKUP(Dati!$A1099,Normas!$A:$D,3,FALSE),VLOOKUP(Dati!$A1099,Normas!$A:$D,3,FALSE)*0.6)),"")</f>
      </c>
      <c r="H1099" s="2">
        <f>IFERROR(IF(ISBLANK($A1099),"",IF($A1099="Ūdeņraža jonu koncentrācija",VLOOKUP(Dati!$A1099,Normas!$A:$D,2,FALSE),VLOOKUP(Dati!$A1099,Normas!$A:$D,2,FALSE)*0.3)),"")</f>
      </c>
      <c r="I1099" s="2">
        <f>IFERROR(IF(ISBLANK($A1099),"",IF($A1099="Ūdeņraža jonu koncentrācija",VLOOKUP(Dati!$A1099,Normas!$A:$D,3,FALSE),VLOOKUP(Dati!$A1099,Normas!$A:$D,3,FALSE)*0.3)),"")</f>
      </c>
    </row>
    <row r="1100" spans="2:9" x14ac:dyDescent="0.2">
      <c r="B1100">
        <f>IF(ISBLANK(A1100),"",VLOOKUP(A1100,Normas!A:D,4,FALSE))</f>
      </c>
      <c r="E1100" s="2">
        <f>IF(ISBLANK(D1100),"",INT(YEARFRAC(D1100,'Vispārīga informācija'!$B$2)))</f>
      </c>
      <c r="F1100" s="2">
        <f>IFERROR(IF(ISBLANK($A1100),"",IF($A1100="Ūdeņraža jonu koncentrācija",VLOOKUP(Dati!$A1100,Normas!$A:$D,2,FALSE),VLOOKUP(Dati!$A1100,Normas!$A:$D,2,FALSE)*0.6)),"")</f>
      </c>
      <c r="G1100" s="2">
        <f>IFERROR(IF(ISBLANK($A1100),"",IF($A1100="Ūdeņraža jonu koncentrācija",VLOOKUP(Dati!$A1100,Normas!$A:$D,3,FALSE),VLOOKUP(Dati!$A1100,Normas!$A:$D,3,FALSE)*0.6)),"")</f>
      </c>
      <c r="H1100" s="2">
        <f>IFERROR(IF(ISBLANK($A1100),"",IF($A1100="Ūdeņraža jonu koncentrācija",VLOOKUP(Dati!$A1100,Normas!$A:$D,2,FALSE),VLOOKUP(Dati!$A1100,Normas!$A:$D,2,FALSE)*0.3)),"")</f>
      </c>
      <c r="I1100" s="2">
        <f>IFERROR(IF(ISBLANK($A1100),"",IF($A1100="Ūdeņraža jonu koncentrācija",VLOOKUP(Dati!$A1100,Normas!$A:$D,3,FALSE),VLOOKUP(Dati!$A1100,Normas!$A:$D,3,FALSE)*0.3)),"")</f>
      </c>
    </row>
    <row r="1101" spans="2:9" x14ac:dyDescent="0.2">
      <c r="B1101">
        <f>IF(ISBLANK(A1101),"",VLOOKUP(A1101,Normas!A:D,4,FALSE))</f>
      </c>
      <c r="E1101" s="2">
        <f>IF(ISBLANK(D1101),"",INT(YEARFRAC(D1101,'Vispārīga informācija'!$B$2)))</f>
      </c>
      <c r="F1101" s="2">
        <f>IFERROR(IF(ISBLANK($A1101),"",IF($A1101="Ūdeņraža jonu koncentrācija",VLOOKUP(Dati!$A1101,Normas!$A:$D,2,FALSE),VLOOKUP(Dati!$A1101,Normas!$A:$D,2,FALSE)*0.6)),"")</f>
      </c>
      <c r="G1101" s="2">
        <f>IFERROR(IF(ISBLANK($A1101),"",IF($A1101="Ūdeņraža jonu koncentrācija",VLOOKUP(Dati!$A1101,Normas!$A:$D,3,FALSE),VLOOKUP(Dati!$A1101,Normas!$A:$D,3,FALSE)*0.6)),"")</f>
      </c>
      <c r="H1101" s="2">
        <f>IFERROR(IF(ISBLANK($A1101),"",IF($A1101="Ūdeņraža jonu koncentrācija",VLOOKUP(Dati!$A1101,Normas!$A:$D,2,FALSE),VLOOKUP(Dati!$A1101,Normas!$A:$D,2,FALSE)*0.3)),"")</f>
      </c>
      <c r="I1101" s="2">
        <f>IFERROR(IF(ISBLANK($A1101),"",IF($A1101="Ūdeņraža jonu koncentrācija",VLOOKUP(Dati!$A1101,Normas!$A:$D,3,FALSE),VLOOKUP(Dati!$A1101,Normas!$A:$D,3,FALSE)*0.3)),"")</f>
      </c>
    </row>
    <row r="1102" spans="2:9" x14ac:dyDescent="0.2">
      <c r="B1102">
        <f>IF(ISBLANK(A1102),"",VLOOKUP(A1102,Normas!A:D,4,FALSE))</f>
      </c>
      <c r="E1102" s="2">
        <f>IF(ISBLANK(D1102),"",INT(YEARFRAC(D1102,'Vispārīga informācija'!$B$2)))</f>
      </c>
      <c r="F1102" s="2">
        <f>IFERROR(IF(ISBLANK($A1102),"",IF($A1102="Ūdeņraža jonu koncentrācija",VLOOKUP(Dati!$A1102,Normas!$A:$D,2,FALSE),VLOOKUP(Dati!$A1102,Normas!$A:$D,2,FALSE)*0.6)),"")</f>
      </c>
      <c r="G1102" s="2">
        <f>IFERROR(IF(ISBLANK($A1102),"",IF($A1102="Ūdeņraža jonu koncentrācija",VLOOKUP(Dati!$A1102,Normas!$A:$D,3,FALSE),VLOOKUP(Dati!$A1102,Normas!$A:$D,3,FALSE)*0.6)),"")</f>
      </c>
      <c r="H1102" s="2">
        <f>IFERROR(IF(ISBLANK($A1102),"",IF($A1102="Ūdeņraža jonu koncentrācija",VLOOKUP(Dati!$A1102,Normas!$A:$D,2,FALSE),VLOOKUP(Dati!$A1102,Normas!$A:$D,2,FALSE)*0.3)),"")</f>
      </c>
      <c r="I1102" s="2">
        <f>IFERROR(IF(ISBLANK($A1102),"",IF($A1102="Ūdeņraža jonu koncentrācija",VLOOKUP(Dati!$A1102,Normas!$A:$D,3,FALSE),VLOOKUP(Dati!$A1102,Normas!$A:$D,3,FALSE)*0.3)),"")</f>
      </c>
    </row>
    <row r="1103" spans="2:9" x14ac:dyDescent="0.2">
      <c r="B1103">
        <f>IF(ISBLANK(A1103),"",VLOOKUP(A1103,Normas!A:D,4,FALSE))</f>
      </c>
      <c r="E1103" s="2">
        <f>IF(ISBLANK(D1103),"",INT(YEARFRAC(D1103,'Vispārīga informācija'!$B$2)))</f>
      </c>
      <c r="F1103" s="2">
        <f>IFERROR(IF(ISBLANK($A1103),"",IF($A1103="Ūdeņraža jonu koncentrācija",VLOOKUP(Dati!$A1103,Normas!$A:$D,2,FALSE),VLOOKUP(Dati!$A1103,Normas!$A:$D,2,FALSE)*0.6)),"")</f>
      </c>
      <c r="G1103" s="2">
        <f>IFERROR(IF(ISBLANK($A1103),"",IF($A1103="Ūdeņraža jonu koncentrācija",VLOOKUP(Dati!$A1103,Normas!$A:$D,3,FALSE),VLOOKUP(Dati!$A1103,Normas!$A:$D,3,FALSE)*0.6)),"")</f>
      </c>
      <c r="H1103" s="2">
        <f>IFERROR(IF(ISBLANK($A1103),"",IF($A1103="Ūdeņraža jonu koncentrācija",VLOOKUP(Dati!$A1103,Normas!$A:$D,2,FALSE),VLOOKUP(Dati!$A1103,Normas!$A:$D,2,FALSE)*0.3)),"")</f>
      </c>
      <c r="I1103" s="2">
        <f>IFERROR(IF(ISBLANK($A1103),"",IF($A1103="Ūdeņraža jonu koncentrācija",VLOOKUP(Dati!$A1103,Normas!$A:$D,3,FALSE),VLOOKUP(Dati!$A1103,Normas!$A:$D,3,FALSE)*0.3)),"")</f>
      </c>
    </row>
    <row r="1104" spans="2:9" x14ac:dyDescent="0.2">
      <c r="B1104">
        <f>IF(ISBLANK(A1104),"",VLOOKUP(A1104,Normas!A:D,4,FALSE))</f>
      </c>
      <c r="E1104" s="2">
        <f>IF(ISBLANK(D1104),"",INT(YEARFRAC(D1104,'Vispārīga informācija'!$B$2)))</f>
      </c>
      <c r="F1104" s="2">
        <f>IFERROR(IF(ISBLANK($A1104),"",IF($A1104="Ūdeņraža jonu koncentrācija",VLOOKUP(Dati!$A1104,Normas!$A:$D,2,FALSE),VLOOKUP(Dati!$A1104,Normas!$A:$D,2,FALSE)*0.6)),"")</f>
      </c>
      <c r="G1104" s="2">
        <f>IFERROR(IF(ISBLANK($A1104),"",IF($A1104="Ūdeņraža jonu koncentrācija",VLOOKUP(Dati!$A1104,Normas!$A:$D,3,FALSE),VLOOKUP(Dati!$A1104,Normas!$A:$D,3,FALSE)*0.6)),"")</f>
      </c>
      <c r="H1104" s="2">
        <f>IFERROR(IF(ISBLANK($A1104),"",IF($A1104="Ūdeņraža jonu koncentrācija",VLOOKUP(Dati!$A1104,Normas!$A:$D,2,FALSE),VLOOKUP(Dati!$A1104,Normas!$A:$D,2,FALSE)*0.3)),"")</f>
      </c>
      <c r="I1104" s="2">
        <f>IFERROR(IF(ISBLANK($A1104),"",IF($A1104="Ūdeņraža jonu koncentrācija",VLOOKUP(Dati!$A1104,Normas!$A:$D,3,FALSE),VLOOKUP(Dati!$A1104,Normas!$A:$D,3,FALSE)*0.3)),"")</f>
      </c>
    </row>
    <row r="1105" spans="2:9" x14ac:dyDescent="0.2">
      <c r="B1105">
        <f>IF(ISBLANK(A1105),"",VLOOKUP(A1105,Normas!A:D,4,FALSE))</f>
      </c>
      <c r="E1105" s="2">
        <f>IF(ISBLANK(D1105),"",INT(YEARFRAC(D1105,'Vispārīga informācija'!$B$2)))</f>
      </c>
      <c r="F1105" s="2">
        <f>IFERROR(IF(ISBLANK($A1105),"",IF($A1105="Ūdeņraža jonu koncentrācija",VLOOKUP(Dati!$A1105,Normas!$A:$D,2,FALSE),VLOOKUP(Dati!$A1105,Normas!$A:$D,2,FALSE)*0.6)),"")</f>
      </c>
      <c r="G1105" s="2">
        <f>IFERROR(IF(ISBLANK($A1105),"",IF($A1105="Ūdeņraža jonu koncentrācija",VLOOKUP(Dati!$A1105,Normas!$A:$D,3,FALSE),VLOOKUP(Dati!$A1105,Normas!$A:$D,3,FALSE)*0.6)),"")</f>
      </c>
      <c r="H1105" s="2">
        <f>IFERROR(IF(ISBLANK($A1105),"",IF($A1105="Ūdeņraža jonu koncentrācija",VLOOKUP(Dati!$A1105,Normas!$A:$D,2,FALSE),VLOOKUP(Dati!$A1105,Normas!$A:$D,2,FALSE)*0.3)),"")</f>
      </c>
      <c r="I1105" s="2">
        <f>IFERROR(IF(ISBLANK($A1105),"",IF($A1105="Ūdeņraža jonu koncentrācija",VLOOKUP(Dati!$A1105,Normas!$A:$D,3,FALSE),VLOOKUP(Dati!$A1105,Normas!$A:$D,3,FALSE)*0.3)),"")</f>
      </c>
    </row>
    <row r="1106" spans="2:9" x14ac:dyDescent="0.2">
      <c r="B1106">
        <f>IF(ISBLANK(A1106),"",VLOOKUP(A1106,Normas!A:D,4,FALSE))</f>
      </c>
      <c r="E1106" s="2">
        <f>IF(ISBLANK(D1106),"",INT(YEARFRAC(D1106,'Vispārīga informācija'!$B$2)))</f>
      </c>
      <c r="F1106" s="2">
        <f>IFERROR(IF(ISBLANK($A1106),"",IF($A1106="Ūdeņraža jonu koncentrācija",VLOOKUP(Dati!$A1106,Normas!$A:$D,2,FALSE),VLOOKUP(Dati!$A1106,Normas!$A:$D,2,FALSE)*0.6)),"")</f>
      </c>
      <c r="G1106" s="2">
        <f>IFERROR(IF(ISBLANK($A1106),"",IF($A1106="Ūdeņraža jonu koncentrācija",VLOOKUP(Dati!$A1106,Normas!$A:$D,3,FALSE),VLOOKUP(Dati!$A1106,Normas!$A:$D,3,FALSE)*0.6)),"")</f>
      </c>
      <c r="H1106" s="2">
        <f>IFERROR(IF(ISBLANK($A1106),"",IF($A1106="Ūdeņraža jonu koncentrācija",VLOOKUP(Dati!$A1106,Normas!$A:$D,2,FALSE),VLOOKUP(Dati!$A1106,Normas!$A:$D,2,FALSE)*0.3)),"")</f>
      </c>
      <c r="I1106" s="2">
        <f>IFERROR(IF(ISBLANK($A1106),"",IF($A1106="Ūdeņraža jonu koncentrācija",VLOOKUP(Dati!$A1106,Normas!$A:$D,3,FALSE),VLOOKUP(Dati!$A1106,Normas!$A:$D,3,FALSE)*0.3)),"")</f>
      </c>
    </row>
    <row r="1107" spans="2:9" x14ac:dyDescent="0.2">
      <c r="B1107">
        <f>IF(ISBLANK(A1107),"",VLOOKUP(A1107,Normas!A:D,4,FALSE))</f>
      </c>
      <c r="E1107" s="2">
        <f>IF(ISBLANK(D1107),"",INT(YEARFRAC(D1107,'Vispārīga informācija'!$B$2)))</f>
      </c>
      <c r="F1107" s="2">
        <f>IFERROR(IF(ISBLANK($A1107),"",IF($A1107="Ūdeņraža jonu koncentrācija",VLOOKUP(Dati!$A1107,Normas!$A:$D,2,FALSE),VLOOKUP(Dati!$A1107,Normas!$A:$D,2,FALSE)*0.6)),"")</f>
      </c>
      <c r="G1107" s="2">
        <f>IFERROR(IF(ISBLANK($A1107),"",IF($A1107="Ūdeņraža jonu koncentrācija",VLOOKUP(Dati!$A1107,Normas!$A:$D,3,FALSE),VLOOKUP(Dati!$A1107,Normas!$A:$D,3,FALSE)*0.6)),"")</f>
      </c>
      <c r="H1107" s="2">
        <f>IFERROR(IF(ISBLANK($A1107),"",IF($A1107="Ūdeņraža jonu koncentrācija",VLOOKUP(Dati!$A1107,Normas!$A:$D,2,FALSE),VLOOKUP(Dati!$A1107,Normas!$A:$D,2,FALSE)*0.3)),"")</f>
      </c>
      <c r="I1107" s="2">
        <f>IFERROR(IF(ISBLANK($A1107),"",IF($A1107="Ūdeņraža jonu koncentrācija",VLOOKUP(Dati!$A1107,Normas!$A:$D,3,FALSE),VLOOKUP(Dati!$A1107,Normas!$A:$D,3,FALSE)*0.3)),"")</f>
      </c>
    </row>
    <row r="1108" spans="2:9" x14ac:dyDescent="0.2">
      <c r="B1108">
        <f>IF(ISBLANK(A1108),"",VLOOKUP(A1108,Normas!A:D,4,FALSE))</f>
      </c>
      <c r="E1108" s="2">
        <f>IF(ISBLANK(D1108),"",INT(YEARFRAC(D1108,'Vispārīga informācija'!$B$2)))</f>
      </c>
      <c r="F1108" s="2">
        <f>IFERROR(IF(ISBLANK($A1108),"",IF($A1108="Ūdeņraža jonu koncentrācija",VLOOKUP(Dati!$A1108,Normas!$A:$D,2,FALSE),VLOOKUP(Dati!$A1108,Normas!$A:$D,2,FALSE)*0.6)),"")</f>
      </c>
      <c r="G1108" s="2">
        <f>IFERROR(IF(ISBLANK($A1108),"",IF($A1108="Ūdeņraža jonu koncentrācija",VLOOKUP(Dati!$A1108,Normas!$A:$D,3,FALSE),VLOOKUP(Dati!$A1108,Normas!$A:$D,3,FALSE)*0.6)),"")</f>
      </c>
      <c r="H1108" s="2">
        <f>IFERROR(IF(ISBLANK($A1108),"",IF($A1108="Ūdeņraža jonu koncentrācija",VLOOKUP(Dati!$A1108,Normas!$A:$D,2,FALSE),VLOOKUP(Dati!$A1108,Normas!$A:$D,2,FALSE)*0.3)),"")</f>
      </c>
      <c r="I1108" s="2">
        <f>IFERROR(IF(ISBLANK($A1108),"",IF($A1108="Ūdeņraža jonu koncentrācija",VLOOKUP(Dati!$A1108,Normas!$A:$D,3,FALSE),VLOOKUP(Dati!$A1108,Normas!$A:$D,3,FALSE)*0.3)),"")</f>
      </c>
    </row>
    <row r="1109" spans="2:9" x14ac:dyDescent="0.2">
      <c r="B1109">
        <f>IF(ISBLANK(A1109),"",VLOOKUP(A1109,Normas!A:D,4,FALSE))</f>
      </c>
      <c r="E1109" s="2">
        <f>IF(ISBLANK(D1109),"",INT(YEARFRAC(D1109,'Vispārīga informācija'!$B$2)))</f>
      </c>
      <c r="F1109" s="2">
        <f>IFERROR(IF(ISBLANK($A1109),"",IF($A1109="Ūdeņraža jonu koncentrācija",VLOOKUP(Dati!$A1109,Normas!$A:$D,2,FALSE),VLOOKUP(Dati!$A1109,Normas!$A:$D,2,FALSE)*0.6)),"")</f>
      </c>
      <c r="G1109" s="2">
        <f>IFERROR(IF(ISBLANK($A1109),"",IF($A1109="Ūdeņraža jonu koncentrācija",VLOOKUP(Dati!$A1109,Normas!$A:$D,3,FALSE),VLOOKUP(Dati!$A1109,Normas!$A:$D,3,FALSE)*0.6)),"")</f>
      </c>
      <c r="H1109" s="2">
        <f>IFERROR(IF(ISBLANK($A1109),"",IF($A1109="Ūdeņraža jonu koncentrācija",VLOOKUP(Dati!$A1109,Normas!$A:$D,2,FALSE),VLOOKUP(Dati!$A1109,Normas!$A:$D,2,FALSE)*0.3)),"")</f>
      </c>
      <c r="I1109" s="2">
        <f>IFERROR(IF(ISBLANK($A1109),"",IF($A1109="Ūdeņraža jonu koncentrācija",VLOOKUP(Dati!$A1109,Normas!$A:$D,3,FALSE),VLOOKUP(Dati!$A1109,Normas!$A:$D,3,FALSE)*0.3)),"")</f>
      </c>
    </row>
    <row r="1110" spans="2:9" x14ac:dyDescent="0.2">
      <c r="B1110">
        <f>IF(ISBLANK(A1110),"",VLOOKUP(A1110,Normas!A:D,4,FALSE))</f>
      </c>
      <c r="E1110" s="2">
        <f>IF(ISBLANK(D1110),"",INT(YEARFRAC(D1110,'Vispārīga informācija'!$B$2)))</f>
      </c>
      <c r="F1110" s="2">
        <f>IFERROR(IF(ISBLANK($A1110),"",IF($A1110="Ūdeņraža jonu koncentrācija",VLOOKUP(Dati!$A1110,Normas!$A:$D,2,FALSE),VLOOKUP(Dati!$A1110,Normas!$A:$D,2,FALSE)*0.6)),"")</f>
      </c>
      <c r="G1110" s="2">
        <f>IFERROR(IF(ISBLANK($A1110),"",IF($A1110="Ūdeņraža jonu koncentrācija",VLOOKUP(Dati!$A1110,Normas!$A:$D,3,FALSE),VLOOKUP(Dati!$A1110,Normas!$A:$D,3,FALSE)*0.6)),"")</f>
      </c>
      <c r="H1110" s="2">
        <f>IFERROR(IF(ISBLANK($A1110),"",IF($A1110="Ūdeņraža jonu koncentrācija",VLOOKUP(Dati!$A1110,Normas!$A:$D,2,FALSE),VLOOKUP(Dati!$A1110,Normas!$A:$D,2,FALSE)*0.3)),"")</f>
      </c>
      <c r="I1110" s="2">
        <f>IFERROR(IF(ISBLANK($A1110),"",IF($A1110="Ūdeņraža jonu koncentrācija",VLOOKUP(Dati!$A1110,Normas!$A:$D,3,FALSE),VLOOKUP(Dati!$A1110,Normas!$A:$D,3,FALSE)*0.3)),"")</f>
      </c>
    </row>
    <row r="1111" spans="2:9" x14ac:dyDescent="0.2">
      <c r="B1111">
        <f>IF(ISBLANK(A1111),"",VLOOKUP(A1111,Normas!A:D,4,FALSE))</f>
      </c>
      <c r="E1111" s="2">
        <f>IF(ISBLANK(D1111),"",INT(YEARFRAC(D1111,'Vispārīga informācija'!$B$2)))</f>
      </c>
      <c r="F1111" s="2">
        <f>IFERROR(IF(ISBLANK($A1111),"",IF($A1111="Ūdeņraža jonu koncentrācija",VLOOKUP(Dati!$A1111,Normas!$A:$D,2,FALSE),VLOOKUP(Dati!$A1111,Normas!$A:$D,2,FALSE)*0.6)),"")</f>
      </c>
      <c r="G1111" s="2">
        <f>IFERROR(IF(ISBLANK($A1111),"",IF($A1111="Ūdeņraža jonu koncentrācija",VLOOKUP(Dati!$A1111,Normas!$A:$D,3,FALSE),VLOOKUP(Dati!$A1111,Normas!$A:$D,3,FALSE)*0.6)),"")</f>
      </c>
      <c r="H1111" s="2">
        <f>IFERROR(IF(ISBLANK($A1111),"",IF($A1111="Ūdeņraža jonu koncentrācija",VLOOKUP(Dati!$A1111,Normas!$A:$D,2,FALSE),VLOOKUP(Dati!$A1111,Normas!$A:$D,2,FALSE)*0.3)),"")</f>
      </c>
      <c r="I1111" s="2">
        <f>IFERROR(IF(ISBLANK($A1111),"",IF($A1111="Ūdeņraža jonu koncentrācija",VLOOKUP(Dati!$A1111,Normas!$A:$D,3,FALSE),VLOOKUP(Dati!$A1111,Normas!$A:$D,3,FALSE)*0.3)),"")</f>
      </c>
    </row>
    <row r="1112" spans="2:9" x14ac:dyDescent="0.2">
      <c r="B1112">
        <f>IF(ISBLANK(A1112),"",VLOOKUP(A1112,Normas!A:D,4,FALSE))</f>
      </c>
      <c r="E1112" s="2">
        <f>IF(ISBLANK(D1112),"",INT(YEARFRAC(D1112,'Vispārīga informācija'!$B$2)))</f>
      </c>
      <c r="F1112" s="2">
        <f>IFERROR(IF(ISBLANK($A1112),"",IF($A1112="Ūdeņraža jonu koncentrācija",VLOOKUP(Dati!$A1112,Normas!$A:$D,2,FALSE),VLOOKUP(Dati!$A1112,Normas!$A:$D,2,FALSE)*0.6)),"")</f>
      </c>
      <c r="G1112" s="2">
        <f>IFERROR(IF(ISBLANK($A1112),"",IF($A1112="Ūdeņraža jonu koncentrācija",VLOOKUP(Dati!$A1112,Normas!$A:$D,3,FALSE),VLOOKUP(Dati!$A1112,Normas!$A:$D,3,FALSE)*0.6)),"")</f>
      </c>
      <c r="H1112" s="2">
        <f>IFERROR(IF(ISBLANK($A1112),"",IF($A1112="Ūdeņraža jonu koncentrācija",VLOOKUP(Dati!$A1112,Normas!$A:$D,2,FALSE),VLOOKUP(Dati!$A1112,Normas!$A:$D,2,FALSE)*0.3)),"")</f>
      </c>
      <c r="I1112" s="2">
        <f>IFERROR(IF(ISBLANK($A1112),"",IF($A1112="Ūdeņraža jonu koncentrācija",VLOOKUP(Dati!$A1112,Normas!$A:$D,3,FALSE),VLOOKUP(Dati!$A1112,Normas!$A:$D,3,FALSE)*0.3)),"")</f>
      </c>
    </row>
    <row r="1113" spans="2:9" x14ac:dyDescent="0.2">
      <c r="B1113">
        <f>IF(ISBLANK(A1113),"",VLOOKUP(A1113,Normas!A:D,4,FALSE))</f>
      </c>
      <c r="E1113" s="2">
        <f>IF(ISBLANK(D1113),"",INT(YEARFRAC(D1113,'Vispārīga informācija'!$B$2)))</f>
      </c>
      <c r="F1113" s="2">
        <f>IFERROR(IF(ISBLANK($A1113),"",IF($A1113="Ūdeņraža jonu koncentrācija",VLOOKUP(Dati!$A1113,Normas!$A:$D,2,FALSE),VLOOKUP(Dati!$A1113,Normas!$A:$D,2,FALSE)*0.6)),"")</f>
      </c>
      <c r="G1113" s="2">
        <f>IFERROR(IF(ISBLANK($A1113),"",IF($A1113="Ūdeņraža jonu koncentrācija",VLOOKUP(Dati!$A1113,Normas!$A:$D,3,FALSE),VLOOKUP(Dati!$A1113,Normas!$A:$D,3,FALSE)*0.6)),"")</f>
      </c>
      <c r="H1113" s="2">
        <f>IFERROR(IF(ISBLANK($A1113),"",IF($A1113="Ūdeņraža jonu koncentrācija",VLOOKUP(Dati!$A1113,Normas!$A:$D,2,FALSE),VLOOKUP(Dati!$A1113,Normas!$A:$D,2,FALSE)*0.3)),"")</f>
      </c>
      <c r="I1113" s="2">
        <f>IFERROR(IF(ISBLANK($A1113),"",IF($A1113="Ūdeņraža jonu koncentrācija",VLOOKUP(Dati!$A1113,Normas!$A:$D,3,FALSE),VLOOKUP(Dati!$A1113,Normas!$A:$D,3,FALSE)*0.3)),"")</f>
      </c>
    </row>
    <row r="1114" spans="2:9" x14ac:dyDescent="0.2">
      <c r="B1114">
        <f>IF(ISBLANK(A1114),"",VLOOKUP(A1114,Normas!A:D,4,FALSE))</f>
      </c>
      <c r="E1114" s="2">
        <f>IF(ISBLANK(D1114),"",INT(YEARFRAC(D1114,'Vispārīga informācija'!$B$2)))</f>
      </c>
      <c r="F1114" s="2">
        <f>IFERROR(IF(ISBLANK($A1114),"",IF($A1114="Ūdeņraža jonu koncentrācija",VLOOKUP(Dati!$A1114,Normas!$A:$D,2,FALSE),VLOOKUP(Dati!$A1114,Normas!$A:$D,2,FALSE)*0.6)),"")</f>
      </c>
      <c r="G1114" s="2">
        <f>IFERROR(IF(ISBLANK($A1114),"",IF($A1114="Ūdeņraža jonu koncentrācija",VLOOKUP(Dati!$A1114,Normas!$A:$D,3,FALSE),VLOOKUP(Dati!$A1114,Normas!$A:$D,3,FALSE)*0.6)),"")</f>
      </c>
      <c r="H1114" s="2">
        <f>IFERROR(IF(ISBLANK($A1114),"",IF($A1114="Ūdeņraža jonu koncentrācija",VLOOKUP(Dati!$A1114,Normas!$A:$D,2,FALSE),VLOOKUP(Dati!$A1114,Normas!$A:$D,2,FALSE)*0.3)),"")</f>
      </c>
      <c r="I1114" s="2">
        <f>IFERROR(IF(ISBLANK($A1114),"",IF($A1114="Ūdeņraža jonu koncentrācija",VLOOKUP(Dati!$A1114,Normas!$A:$D,3,FALSE),VLOOKUP(Dati!$A1114,Normas!$A:$D,3,FALSE)*0.3)),"")</f>
      </c>
    </row>
    <row r="1115" spans="2:9" x14ac:dyDescent="0.2">
      <c r="B1115">
        <f>IF(ISBLANK(A1115),"",VLOOKUP(A1115,Normas!A:D,4,FALSE))</f>
      </c>
      <c r="E1115" s="2">
        <f>IF(ISBLANK(D1115),"",INT(YEARFRAC(D1115,'Vispārīga informācija'!$B$2)))</f>
      </c>
      <c r="F1115" s="2">
        <f>IFERROR(IF(ISBLANK($A1115),"",IF($A1115="Ūdeņraža jonu koncentrācija",VLOOKUP(Dati!$A1115,Normas!$A:$D,2,FALSE),VLOOKUP(Dati!$A1115,Normas!$A:$D,2,FALSE)*0.6)),"")</f>
      </c>
      <c r="G1115" s="2">
        <f>IFERROR(IF(ISBLANK($A1115),"",IF($A1115="Ūdeņraža jonu koncentrācija",VLOOKUP(Dati!$A1115,Normas!$A:$D,3,FALSE),VLOOKUP(Dati!$A1115,Normas!$A:$D,3,FALSE)*0.6)),"")</f>
      </c>
      <c r="H1115" s="2">
        <f>IFERROR(IF(ISBLANK($A1115),"",IF($A1115="Ūdeņraža jonu koncentrācija",VLOOKUP(Dati!$A1115,Normas!$A:$D,2,FALSE),VLOOKUP(Dati!$A1115,Normas!$A:$D,2,FALSE)*0.3)),"")</f>
      </c>
      <c r="I1115" s="2">
        <f>IFERROR(IF(ISBLANK($A1115),"",IF($A1115="Ūdeņraža jonu koncentrācija",VLOOKUP(Dati!$A1115,Normas!$A:$D,3,FALSE),VLOOKUP(Dati!$A1115,Normas!$A:$D,3,FALSE)*0.3)),"")</f>
      </c>
    </row>
    <row r="1116" spans="2:9" x14ac:dyDescent="0.2">
      <c r="B1116">
        <f>IF(ISBLANK(A1116),"",VLOOKUP(A1116,Normas!A:D,4,FALSE))</f>
      </c>
      <c r="E1116" s="2">
        <f>IF(ISBLANK(D1116),"",INT(YEARFRAC(D1116,'Vispārīga informācija'!$B$2)))</f>
      </c>
      <c r="F1116" s="2">
        <f>IFERROR(IF(ISBLANK($A1116),"",IF($A1116="Ūdeņraža jonu koncentrācija",VLOOKUP(Dati!$A1116,Normas!$A:$D,2,FALSE),VLOOKUP(Dati!$A1116,Normas!$A:$D,2,FALSE)*0.6)),"")</f>
      </c>
      <c r="G1116" s="2">
        <f>IFERROR(IF(ISBLANK($A1116),"",IF($A1116="Ūdeņraža jonu koncentrācija",VLOOKUP(Dati!$A1116,Normas!$A:$D,3,FALSE),VLOOKUP(Dati!$A1116,Normas!$A:$D,3,FALSE)*0.6)),"")</f>
      </c>
      <c r="H1116" s="2">
        <f>IFERROR(IF(ISBLANK($A1116),"",IF($A1116="Ūdeņraža jonu koncentrācija",VLOOKUP(Dati!$A1116,Normas!$A:$D,2,FALSE),VLOOKUP(Dati!$A1116,Normas!$A:$D,2,FALSE)*0.3)),"")</f>
      </c>
      <c r="I1116" s="2">
        <f>IFERROR(IF(ISBLANK($A1116),"",IF($A1116="Ūdeņraža jonu koncentrācija",VLOOKUP(Dati!$A1116,Normas!$A:$D,3,FALSE),VLOOKUP(Dati!$A1116,Normas!$A:$D,3,FALSE)*0.3)),"")</f>
      </c>
    </row>
    <row r="1117" spans="2:9" x14ac:dyDescent="0.2">
      <c r="B1117">
        <f>IF(ISBLANK(A1117),"",VLOOKUP(A1117,Normas!A:D,4,FALSE))</f>
      </c>
      <c r="E1117" s="2">
        <f>IF(ISBLANK(D1117),"",INT(YEARFRAC(D1117,'Vispārīga informācija'!$B$2)))</f>
      </c>
      <c r="F1117" s="2">
        <f>IFERROR(IF(ISBLANK($A1117),"",IF($A1117="Ūdeņraža jonu koncentrācija",VLOOKUP(Dati!$A1117,Normas!$A:$D,2,FALSE),VLOOKUP(Dati!$A1117,Normas!$A:$D,2,FALSE)*0.6)),"")</f>
      </c>
      <c r="G1117" s="2">
        <f>IFERROR(IF(ISBLANK($A1117),"",IF($A1117="Ūdeņraža jonu koncentrācija",VLOOKUP(Dati!$A1117,Normas!$A:$D,3,FALSE),VLOOKUP(Dati!$A1117,Normas!$A:$D,3,FALSE)*0.6)),"")</f>
      </c>
      <c r="H1117" s="2">
        <f>IFERROR(IF(ISBLANK($A1117),"",IF($A1117="Ūdeņraža jonu koncentrācija",VLOOKUP(Dati!$A1117,Normas!$A:$D,2,FALSE),VLOOKUP(Dati!$A1117,Normas!$A:$D,2,FALSE)*0.3)),"")</f>
      </c>
      <c r="I1117" s="2">
        <f>IFERROR(IF(ISBLANK($A1117),"",IF($A1117="Ūdeņraža jonu koncentrācija",VLOOKUP(Dati!$A1117,Normas!$A:$D,3,FALSE),VLOOKUP(Dati!$A1117,Normas!$A:$D,3,FALSE)*0.3)),"")</f>
      </c>
    </row>
    <row r="1118" spans="2:9" x14ac:dyDescent="0.2">
      <c r="B1118">
        <f>IF(ISBLANK(A1118),"",VLOOKUP(A1118,Normas!A:D,4,FALSE))</f>
      </c>
      <c r="E1118" s="2">
        <f>IF(ISBLANK(D1118),"",INT(YEARFRAC(D1118,'Vispārīga informācija'!$B$2)))</f>
      </c>
      <c r="F1118" s="2">
        <f>IFERROR(IF(ISBLANK($A1118),"",IF($A1118="Ūdeņraža jonu koncentrācija",VLOOKUP(Dati!$A1118,Normas!$A:$D,2,FALSE),VLOOKUP(Dati!$A1118,Normas!$A:$D,2,FALSE)*0.6)),"")</f>
      </c>
      <c r="G1118" s="2">
        <f>IFERROR(IF(ISBLANK($A1118),"",IF($A1118="Ūdeņraža jonu koncentrācija",VLOOKUP(Dati!$A1118,Normas!$A:$D,3,FALSE),VLOOKUP(Dati!$A1118,Normas!$A:$D,3,FALSE)*0.6)),"")</f>
      </c>
      <c r="H1118" s="2">
        <f>IFERROR(IF(ISBLANK($A1118),"",IF($A1118="Ūdeņraža jonu koncentrācija",VLOOKUP(Dati!$A1118,Normas!$A:$D,2,FALSE),VLOOKUP(Dati!$A1118,Normas!$A:$D,2,FALSE)*0.3)),"")</f>
      </c>
      <c r="I1118" s="2">
        <f>IFERROR(IF(ISBLANK($A1118),"",IF($A1118="Ūdeņraža jonu koncentrācija",VLOOKUP(Dati!$A1118,Normas!$A:$D,3,FALSE),VLOOKUP(Dati!$A1118,Normas!$A:$D,3,FALSE)*0.3)),"")</f>
      </c>
    </row>
    <row r="1119" spans="2:9" x14ac:dyDescent="0.2">
      <c r="B1119">
        <f>IF(ISBLANK(A1119),"",VLOOKUP(A1119,Normas!A:D,4,FALSE))</f>
      </c>
      <c r="E1119" s="2">
        <f>IF(ISBLANK(D1119),"",INT(YEARFRAC(D1119,'Vispārīga informācija'!$B$2)))</f>
      </c>
      <c r="F1119" s="2">
        <f>IFERROR(IF(ISBLANK($A1119),"",IF($A1119="Ūdeņraža jonu koncentrācija",VLOOKUP(Dati!$A1119,Normas!$A:$D,2,FALSE),VLOOKUP(Dati!$A1119,Normas!$A:$D,2,FALSE)*0.6)),"")</f>
      </c>
      <c r="G1119" s="2">
        <f>IFERROR(IF(ISBLANK($A1119),"",IF($A1119="Ūdeņraža jonu koncentrācija",VLOOKUP(Dati!$A1119,Normas!$A:$D,3,FALSE),VLOOKUP(Dati!$A1119,Normas!$A:$D,3,FALSE)*0.6)),"")</f>
      </c>
      <c r="H1119" s="2">
        <f>IFERROR(IF(ISBLANK($A1119),"",IF($A1119="Ūdeņraža jonu koncentrācija",VLOOKUP(Dati!$A1119,Normas!$A:$D,2,FALSE),VLOOKUP(Dati!$A1119,Normas!$A:$D,2,FALSE)*0.3)),"")</f>
      </c>
      <c r="I1119" s="2">
        <f>IFERROR(IF(ISBLANK($A1119),"",IF($A1119="Ūdeņraža jonu koncentrācija",VLOOKUP(Dati!$A1119,Normas!$A:$D,3,FALSE),VLOOKUP(Dati!$A1119,Normas!$A:$D,3,FALSE)*0.3)),"")</f>
      </c>
    </row>
    <row r="1120" spans="2:9" x14ac:dyDescent="0.2">
      <c r="B1120">
        <f>IF(ISBLANK(A1120),"",VLOOKUP(A1120,Normas!A:D,4,FALSE))</f>
      </c>
      <c r="E1120" s="2">
        <f>IF(ISBLANK(D1120),"",INT(YEARFRAC(D1120,'Vispārīga informācija'!$B$2)))</f>
      </c>
      <c r="F1120" s="2">
        <f>IFERROR(IF(ISBLANK($A1120),"",IF($A1120="Ūdeņraža jonu koncentrācija",VLOOKUP(Dati!$A1120,Normas!$A:$D,2,FALSE),VLOOKUP(Dati!$A1120,Normas!$A:$D,2,FALSE)*0.6)),"")</f>
      </c>
      <c r="G1120" s="2">
        <f>IFERROR(IF(ISBLANK($A1120),"",IF($A1120="Ūdeņraža jonu koncentrācija",VLOOKUP(Dati!$A1120,Normas!$A:$D,3,FALSE),VLOOKUP(Dati!$A1120,Normas!$A:$D,3,FALSE)*0.6)),"")</f>
      </c>
      <c r="H1120" s="2">
        <f>IFERROR(IF(ISBLANK($A1120),"",IF($A1120="Ūdeņraža jonu koncentrācija",VLOOKUP(Dati!$A1120,Normas!$A:$D,2,FALSE),VLOOKUP(Dati!$A1120,Normas!$A:$D,2,FALSE)*0.3)),"")</f>
      </c>
      <c r="I1120" s="2">
        <f>IFERROR(IF(ISBLANK($A1120),"",IF($A1120="Ūdeņraža jonu koncentrācija",VLOOKUP(Dati!$A1120,Normas!$A:$D,3,FALSE),VLOOKUP(Dati!$A1120,Normas!$A:$D,3,FALSE)*0.3)),"")</f>
      </c>
    </row>
    <row r="1121" spans="2:9" x14ac:dyDescent="0.2">
      <c r="B1121">
        <f>IF(ISBLANK(A1121),"",VLOOKUP(A1121,Normas!A:D,4,FALSE))</f>
      </c>
      <c r="E1121" s="2">
        <f>IF(ISBLANK(D1121),"",INT(YEARFRAC(D1121,'Vispārīga informācija'!$B$2)))</f>
      </c>
      <c r="F1121" s="2">
        <f>IFERROR(IF(ISBLANK($A1121),"",IF($A1121="Ūdeņraža jonu koncentrācija",VLOOKUP(Dati!$A1121,Normas!$A:$D,2,FALSE),VLOOKUP(Dati!$A1121,Normas!$A:$D,2,FALSE)*0.6)),"")</f>
      </c>
      <c r="G1121" s="2">
        <f>IFERROR(IF(ISBLANK($A1121),"",IF($A1121="Ūdeņraža jonu koncentrācija",VLOOKUP(Dati!$A1121,Normas!$A:$D,3,FALSE),VLOOKUP(Dati!$A1121,Normas!$A:$D,3,FALSE)*0.6)),"")</f>
      </c>
      <c r="H1121" s="2">
        <f>IFERROR(IF(ISBLANK($A1121),"",IF($A1121="Ūdeņraža jonu koncentrācija",VLOOKUP(Dati!$A1121,Normas!$A:$D,2,FALSE),VLOOKUP(Dati!$A1121,Normas!$A:$D,2,FALSE)*0.3)),"")</f>
      </c>
      <c r="I1121" s="2">
        <f>IFERROR(IF(ISBLANK($A1121),"",IF($A1121="Ūdeņraža jonu koncentrācija",VLOOKUP(Dati!$A1121,Normas!$A:$D,3,FALSE),VLOOKUP(Dati!$A1121,Normas!$A:$D,3,FALSE)*0.3)),"")</f>
      </c>
    </row>
    <row r="1122" spans="2:9" x14ac:dyDescent="0.2">
      <c r="B1122">
        <f>IF(ISBLANK(A1122),"",VLOOKUP(A1122,Normas!A:D,4,FALSE))</f>
      </c>
      <c r="E1122" s="2">
        <f>IF(ISBLANK(D1122),"",INT(YEARFRAC(D1122,'Vispārīga informācija'!$B$2)))</f>
      </c>
      <c r="F1122" s="2">
        <f>IFERROR(IF(ISBLANK($A1122),"",IF($A1122="Ūdeņraža jonu koncentrācija",VLOOKUP(Dati!$A1122,Normas!$A:$D,2,FALSE),VLOOKUP(Dati!$A1122,Normas!$A:$D,2,FALSE)*0.6)),"")</f>
      </c>
      <c r="G1122" s="2">
        <f>IFERROR(IF(ISBLANK($A1122),"",IF($A1122="Ūdeņraža jonu koncentrācija",VLOOKUP(Dati!$A1122,Normas!$A:$D,3,FALSE),VLOOKUP(Dati!$A1122,Normas!$A:$D,3,FALSE)*0.6)),"")</f>
      </c>
      <c r="H1122" s="2">
        <f>IFERROR(IF(ISBLANK($A1122),"",IF($A1122="Ūdeņraža jonu koncentrācija",VLOOKUP(Dati!$A1122,Normas!$A:$D,2,FALSE),VLOOKUP(Dati!$A1122,Normas!$A:$D,2,FALSE)*0.3)),"")</f>
      </c>
      <c r="I1122" s="2">
        <f>IFERROR(IF(ISBLANK($A1122),"",IF($A1122="Ūdeņraža jonu koncentrācija",VLOOKUP(Dati!$A1122,Normas!$A:$D,3,FALSE),VLOOKUP(Dati!$A1122,Normas!$A:$D,3,FALSE)*0.3)),"")</f>
      </c>
    </row>
    <row r="1123" spans="2:9" x14ac:dyDescent="0.2">
      <c r="B1123">
        <f>IF(ISBLANK(A1123),"",VLOOKUP(A1123,Normas!A:D,4,FALSE))</f>
      </c>
      <c r="E1123" s="2">
        <f>IF(ISBLANK(D1123),"",INT(YEARFRAC(D1123,'Vispārīga informācija'!$B$2)))</f>
      </c>
      <c r="F1123" s="2">
        <f>IFERROR(IF(ISBLANK($A1123),"",IF($A1123="Ūdeņraža jonu koncentrācija",VLOOKUP(Dati!$A1123,Normas!$A:$D,2,FALSE),VLOOKUP(Dati!$A1123,Normas!$A:$D,2,FALSE)*0.6)),"")</f>
      </c>
      <c r="G1123" s="2">
        <f>IFERROR(IF(ISBLANK($A1123),"",IF($A1123="Ūdeņraža jonu koncentrācija",VLOOKUP(Dati!$A1123,Normas!$A:$D,3,FALSE),VLOOKUP(Dati!$A1123,Normas!$A:$D,3,FALSE)*0.6)),"")</f>
      </c>
      <c r="H1123" s="2">
        <f>IFERROR(IF(ISBLANK($A1123),"",IF($A1123="Ūdeņraža jonu koncentrācija",VLOOKUP(Dati!$A1123,Normas!$A:$D,2,FALSE),VLOOKUP(Dati!$A1123,Normas!$A:$D,2,FALSE)*0.3)),"")</f>
      </c>
      <c r="I1123" s="2">
        <f>IFERROR(IF(ISBLANK($A1123),"",IF($A1123="Ūdeņraža jonu koncentrācija",VLOOKUP(Dati!$A1123,Normas!$A:$D,3,FALSE),VLOOKUP(Dati!$A1123,Normas!$A:$D,3,FALSE)*0.3)),"")</f>
      </c>
    </row>
    <row r="1124" spans="2:9" x14ac:dyDescent="0.2">
      <c r="B1124">
        <f>IF(ISBLANK(A1124),"",VLOOKUP(A1124,Normas!A:D,4,FALSE))</f>
      </c>
      <c r="E1124" s="2">
        <f>IF(ISBLANK(D1124),"",INT(YEARFRAC(D1124,'Vispārīga informācija'!$B$2)))</f>
      </c>
      <c r="F1124" s="2">
        <f>IFERROR(IF(ISBLANK($A1124),"",IF($A1124="Ūdeņraža jonu koncentrācija",VLOOKUP(Dati!$A1124,Normas!$A:$D,2,FALSE),VLOOKUP(Dati!$A1124,Normas!$A:$D,2,FALSE)*0.6)),"")</f>
      </c>
      <c r="G1124" s="2">
        <f>IFERROR(IF(ISBLANK($A1124),"",IF($A1124="Ūdeņraža jonu koncentrācija",VLOOKUP(Dati!$A1124,Normas!$A:$D,3,FALSE),VLOOKUP(Dati!$A1124,Normas!$A:$D,3,FALSE)*0.6)),"")</f>
      </c>
      <c r="H1124" s="2">
        <f>IFERROR(IF(ISBLANK($A1124),"",IF($A1124="Ūdeņraža jonu koncentrācija",VLOOKUP(Dati!$A1124,Normas!$A:$D,2,FALSE),VLOOKUP(Dati!$A1124,Normas!$A:$D,2,FALSE)*0.3)),"")</f>
      </c>
      <c r="I1124" s="2">
        <f>IFERROR(IF(ISBLANK($A1124),"",IF($A1124="Ūdeņraža jonu koncentrācija",VLOOKUP(Dati!$A1124,Normas!$A:$D,3,FALSE),VLOOKUP(Dati!$A1124,Normas!$A:$D,3,FALSE)*0.3)),"")</f>
      </c>
    </row>
    <row r="1125" spans="2:9" x14ac:dyDescent="0.2">
      <c r="B1125">
        <f>IF(ISBLANK(A1125),"",VLOOKUP(A1125,Normas!A:D,4,FALSE))</f>
      </c>
      <c r="E1125" s="2">
        <f>IF(ISBLANK(D1125),"",INT(YEARFRAC(D1125,'Vispārīga informācija'!$B$2)))</f>
      </c>
      <c r="F1125" s="2">
        <f>IFERROR(IF(ISBLANK($A1125),"",IF($A1125="Ūdeņraža jonu koncentrācija",VLOOKUP(Dati!$A1125,Normas!$A:$D,2,FALSE),VLOOKUP(Dati!$A1125,Normas!$A:$D,2,FALSE)*0.6)),"")</f>
      </c>
      <c r="G1125" s="2">
        <f>IFERROR(IF(ISBLANK($A1125),"",IF($A1125="Ūdeņraža jonu koncentrācija",VLOOKUP(Dati!$A1125,Normas!$A:$D,3,FALSE),VLOOKUP(Dati!$A1125,Normas!$A:$D,3,FALSE)*0.6)),"")</f>
      </c>
      <c r="H1125" s="2">
        <f>IFERROR(IF(ISBLANK($A1125),"",IF($A1125="Ūdeņraža jonu koncentrācija",VLOOKUP(Dati!$A1125,Normas!$A:$D,2,FALSE),VLOOKUP(Dati!$A1125,Normas!$A:$D,2,FALSE)*0.3)),"")</f>
      </c>
      <c r="I1125" s="2">
        <f>IFERROR(IF(ISBLANK($A1125),"",IF($A1125="Ūdeņraža jonu koncentrācija",VLOOKUP(Dati!$A1125,Normas!$A:$D,3,FALSE),VLOOKUP(Dati!$A1125,Normas!$A:$D,3,FALSE)*0.3)),"")</f>
      </c>
    </row>
    <row r="1126" spans="2:9" x14ac:dyDescent="0.2">
      <c r="B1126">
        <f>IF(ISBLANK(A1126),"",VLOOKUP(A1126,Normas!A:D,4,FALSE))</f>
      </c>
      <c r="E1126" s="2">
        <f>IF(ISBLANK(D1126),"",INT(YEARFRAC(D1126,'Vispārīga informācija'!$B$2)))</f>
      </c>
      <c r="F1126" s="2">
        <f>IFERROR(IF(ISBLANK($A1126),"",IF($A1126="Ūdeņraža jonu koncentrācija",VLOOKUP(Dati!$A1126,Normas!$A:$D,2,FALSE),VLOOKUP(Dati!$A1126,Normas!$A:$D,2,FALSE)*0.6)),"")</f>
      </c>
      <c r="G1126" s="2">
        <f>IFERROR(IF(ISBLANK($A1126),"",IF($A1126="Ūdeņraža jonu koncentrācija",VLOOKUP(Dati!$A1126,Normas!$A:$D,3,FALSE),VLOOKUP(Dati!$A1126,Normas!$A:$D,3,FALSE)*0.6)),"")</f>
      </c>
      <c r="H1126" s="2">
        <f>IFERROR(IF(ISBLANK($A1126),"",IF($A1126="Ūdeņraža jonu koncentrācija",VLOOKUP(Dati!$A1126,Normas!$A:$D,2,FALSE),VLOOKUP(Dati!$A1126,Normas!$A:$D,2,FALSE)*0.3)),"")</f>
      </c>
      <c r="I1126" s="2">
        <f>IFERROR(IF(ISBLANK($A1126),"",IF($A1126="Ūdeņraža jonu koncentrācija",VLOOKUP(Dati!$A1126,Normas!$A:$D,3,FALSE),VLOOKUP(Dati!$A1126,Normas!$A:$D,3,FALSE)*0.3)),"")</f>
      </c>
    </row>
    <row r="1127" spans="2:9" x14ac:dyDescent="0.2">
      <c r="B1127">
        <f>IF(ISBLANK(A1127),"",VLOOKUP(A1127,Normas!A:D,4,FALSE))</f>
      </c>
      <c r="E1127" s="2">
        <f>IF(ISBLANK(D1127),"",INT(YEARFRAC(D1127,'Vispārīga informācija'!$B$2)))</f>
      </c>
      <c r="F1127" s="2">
        <f>IFERROR(IF(ISBLANK($A1127),"",IF($A1127="Ūdeņraža jonu koncentrācija",VLOOKUP(Dati!$A1127,Normas!$A:$D,2,FALSE),VLOOKUP(Dati!$A1127,Normas!$A:$D,2,FALSE)*0.6)),"")</f>
      </c>
      <c r="G1127" s="2">
        <f>IFERROR(IF(ISBLANK($A1127),"",IF($A1127="Ūdeņraža jonu koncentrācija",VLOOKUP(Dati!$A1127,Normas!$A:$D,3,FALSE),VLOOKUP(Dati!$A1127,Normas!$A:$D,3,FALSE)*0.6)),"")</f>
      </c>
      <c r="H1127" s="2">
        <f>IFERROR(IF(ISBLANK($A1127),"",IF($A1127="Ūdeņraža jonu koncentrācija",VLOOKUP(Dati!$A1127,Normas!$A:$D,2,FALSE),VLOOKUP(Dati!$A1127,Normas!$A:$D,2,FALSE)*0.3)),"")</f>
      </c>
      <c r="I1127" s="2">
        <f>IFERROR(IF(ISBLANK($A1127),"",IF($A1127="Ūdeņraža jonu koncentrācija",VLOOKUP(Dati!$A1127,Normas!$A:$D,3,FALSE),VLOOKUP(Dati!$A1127,Normas!$A:$D,3,FALSE)*0.3)),"")</f>
      </c>
    </row>
    <row r="1128" spans="2:9" x14ac:dyDescent="0.2">
      <c r="B1128">
        <f>IF(ISBLANK(A1128),"",VLOOKUP(A1128,Normas!A:D,4,FALSE))</f>
      </c>
      <c r="E1128" s="2">
        <f>IF(ISBLANK(D1128),"",INT(YEARFRAC(D1128,'Vispārīga informācija'!$B$2)))</f>
      </c>
      <c r="F1128" s="2">
        <f>IFERROR(IF(ISBLANK($A1128),"",IF($A1128="Ūdeņraža jonu koncentrācija",VLOOKUP(Dati!$A1128,Normas!$A:$D,2,FALSE),VLOOKUP(Dati!$A1128,Normas!$A:$D,2,FALSE)*0.6)),"")</f>
      </c>
      <c r="G1128" s="2">
        <f>IFERROR(IF(ISBLANK($A1128),"",IF($A1128="Ūdeņraža jonu koncentrācija",VLOOKUP(Dati!$A1128,Normas!$A:$D,3,FALSE),VLOOKUP(Dati!$A1128,Normas!$A:$D,3,FALSE)*0.6)),"")</f>
      </c>
      <c r="H1128" s="2">
        <f>IFERROR(IF(ISBLANK($A1128),"",IF($A1128="Ūdeņraža jonu koncentrācija",VLOOKUP(Dati!$A1128,Normas!$A:$D,2,FALSE),VLOOKUP(Dati!$A1128,Normas!$A:$D,2,FALSE)*0.3)),"")</f>
      </c>
      <c r="I1128" s="2">
        <f>IFERROR(IF(ISBLANK($A1128),"",IF($A1128="Ūdeņraža jonu koncentrācija",VLOOKUP(Dati!$A1128,Normas!$A:$D,3,FALSE),VLOOKUP(Dati!$A1128,Normas!$A:$D,3,FALSE)*0.3)),"")</f>
      </c>
    </row>
    <row r="1129" spans="2:9" x14ac:dyDescent="0.2">
      <c r="B1129">
        <f>IF(ISBLANK(A1129),"",VLOOKUP(A1129,Normas!A:D,4,FALSE))</f>
      </c>
      <c r="E1129" s="2">
        <f>IF(ISBLANK(D1129),"",INT(YEARFRAC(D1129,'Vispārīga informācija'!$B$2)))</f>
      </c>
      <c r="F1129" s="2">
        <f>IFERROR(IF(ISBLANK($A1129),"",IF($A1129="Ūdeņraža jonu koncentrācija",VLOOKUP(Dati!$A1129,Normas!$A:$D,2,FALSE),VLOOKUP(Dati!$A1129,Normas!$A:$D,2,FALSE)*0.6)),"")</f>
      </c>
      <c r="G1129" s="2">
        <f>IFERROR(IF(ISBLANK($A1129),"",IF($A1129="Ūdeņraža jonu koncentrācija",VLOOKUP(Dati!$A1129,Normas!$A:$D,3,FALSE),VLOOKUP(Dati!$A1129,Normas!$A:$D,3,FALSE)*0.6)),"")</f>
      </c>
      <c r="H1129" s="2">
        <f>IFERROR(IF(ISBLANK($A1129),"",IF($A1129="Ūdeņraža jonu koncentrācija",VLOOKUP(Dati!$A1129,Normas!$A:$D,2,FALSE),VLOOKUP(Dati!$A1129,Normas!$A:$D,2,FALSE)*0.3)),"")</f>
      </c>
      <c r="I1129" s="2">
        <f>IFERROR(IF(ISBLANK($A1129),"",IF($A1129="Ūdeņraža jonu koncentrācija",VLOOKUP(Dati!$A1129,Normas!$A:$D,3,FALSE),VLOOKUP(Dati!$A1129,Normas!$A:$D,3,FALSE)*0.3)),"")</f>
      </c>
    </row>
    <row r="1130" spans="2:9" x14ac:dyDescent="0.2">
      <c r="B1130">
        <f>IF(ISBLANK(A1130),"",VLOOKUP(A1130,Normas!A:D,4,FALSE))</f>
      </c>
      <c r="E1130" s="2">
        <f>IF(ISBLANK(D1130),"",INT(YEARFRAC(D1130,'Vispārīga informācija'!$B$2)))</f>
      </c>
      <c r="F1130" s="2">
        <f>IFERROR(IF(ISBLANK($A1130),"",IF($A1130="Ūdeņraža jonu koncentrācija",VLOOKUP(Dati!$A1130,Normas!$A:$D,2,FALSE),VLOOKUP(Dati!$A1130,Normas!$A:$D,2,FALSE)*0.6)),"")</f>
      </c>
      <c r="G1130" s="2">
        <f>IFERROR(IF(ISBLANK($A1130),"",IF($A1130="Ūdeņraža jonu koncentrācija",VLOOKUP(Dati!$A1130,Normas!$A:$D,3,FALSE),VLOOKUP(Dati!$A1130,Normas!$A:$D,3,FALSE)*0.6)),"")</f>
      </c>
      <c r="H1130" s="2">
        <f>IFERROR(IF(ISBLANK($A1130),"",IF($A1130="Ūdeņraža jonu koncentrācija",VLOOKUP(Dati!$A1130,Normas!$A:$D,2,FALSE),VLOOKUP(Dati!$A1130,Normas!$A:$D,2,FALSE)*0.3)),"")</f>
      </c>
      <c r="I1130" s="2">
        <f>IFERROR(IF(ISBLANK($A1130),"",IF($A1130="Ūdeņraža jonu koncentrācija",VLOOKUP(Dati!$A1130,Normas!$A:$D,3,FALSE),VLOOKUP(Dati!$A1130,Normas!$A:$D,3,FALSE)*0.3)),"")</f>
      </c>
    </row>
    <row r="1131" spans="2:9" x14ac:dyDescent="0.2">
      <c r="B1131">
        <f>IF(ISBLANK(A1131),"",VLOOKUP(A1131,Normas!A:D,4,FALSE))</f>
      </c>
      <c r="E1131" s="2">
        <f>IF(ISBLANK(D1131),"",INT(YEARFRAC(D1131,'Vispārīga informācija'!$B$2)))</f>
      </c>
      <c r="F1131" s="2">
        <f>IFERROR(IF(ISBLANK($A1131),"",IF($A1131="Ūdeņraža jonu koncentrācija",VLOOKUP(Dati!$A1131,Normas!$A:$D,2,FALSE),VLOOKUP(Dati!$A1131,Normas!$A:$D,2,FALSE)*0.6)),"")</f>
      </c>
      <c r="G1131" s="2">
        <f>IFERROR(IF(ISBLANK($A1131),"",IF($A1131="Ūdeņraža jonu koncentrācija",VLOOKUP(Dati!$A1131,Normas!$A:$D,3,FALSE),VLOOKUP(Dati!$A1131,Normas!$A:$D,3,FALSE)*0.6)),"")</f>
      </c>
      <c r="H1131" s="2">
        <f>IFERROR(IF(ISBLANK($A1131),"",IF($A1131="Ūdeņraža jonu koncentrācija",VLOOKUP(Dati!$A1131,Normas!$A:$D,2,FALSE),VLOOKUP(Dati!$A1131,Normas!$A:$D,2,FALSE)*0.3)),"")</f>
      </c>
      <c r="I1131" s="2">
        <f>IFERROR(IF(ISBLANK($A1131),"",IF($A1131="Ūdeņraža jonu koncentrācija",VLOOKUP(Dati!$A1131,Normas!$A:$D,3,FALSE),VLOOKUP(Dati!$A1131,Normas!$A:$D,3,FALSE)*0.3)),"")</f>
      </c>
    </row>
    <row r="1132" spans="2:9" x14ac:dyDescent="0.2">
      <c r="B1132">
        <f>IF(ISBLANK(A1132),"",VLOOKUP(A1132,Normas!A:D,4,FALSE))</f>
      </c>
      <c r="E1132" s="2">
        <f>IF(ISBLANK(D1132),"",INT(YEARFRAC(D1132,'Vispārīga informācija'!$B$2)))</f>
      </c>
      <c r="F1132" s="2">
        <f>IFERROR(IF(ISBLANK($A1132),"",IF($A1132="Ūdeņraža jonu koncentrācija",VLOOKUP(Dati!$A1132,Normas!$A:$D,2,FALSE),VLOOKUP(Dati!$A1132,Normas!$A:$D,2,FALSE)*0.6)),"")</f>
      </c>
      <c r="G1132" s="2">
        <f>IFERROR(IF(ISBLANK($A1132),"",IF($A1132="Ūdeņraža jonu koncentrācija",VLOOKUP(Dati!$A1132,Normas!$A:$D,3,FALSE),VLOOKUP(Dati!$A1132,Normas!$A:$D,3,FALSE)*0.6)),"")</f>
      </c>
      <c r="H1132" s="2">
        <f>IFERROR(IF(ISBLANK($A1132),"",IF($A1132="Ūdeņraža jonu koncentrācija",VLOOKUP(Dati!$A1132,Normas!$A:$D,2,FALSE),VLOOKUP(Dati!$A1132,Normas!$A:$D,2,FALSE)*0.3)),"")</f>
      </c>
      <c r="I1132" s="2">
        <f>IFERROR(IF(ISBLANK($A1132),"",IF($A1132="Ūdeņraža jonu koncentrācija",VLOOKUP(Dati!$A1132,Normas!$A:$D,3,FALSE),VLOOKUP(Dati!$A1132,Normas!$A:$D,3,FALSE)*0.3)),"")</f>
      </c>
    </row>
    <row r="1133" spans="2:9" x14ac:dyDescent="0.2">
      <c r="B1133">
        <f>IF(ISBLANK(A1133),"",VLOOKUP(A1133,Normas!A:D,4,FALSE))</f>
      </c>
      <c r="E1133" s="2">
        <f>IF(ISBLANK(D1133),"",INT(YEARFRAC(D1133,'Vispārīga informācija'!$B$2)))</f>
      </c>
      <c r="F1133" s="2">
        <f>IFERROR(IF(ISBLANK($A1133),"",IF($A1133="Ūdeņraža jonu koncentrācija",VLOOKUP(Dati!$A1133,Normas!$A:$D,2,FALSE),VLOOKUP(Dati!$A1133,Normas!$A:$D,2,FALSE)*0.6)),"")</f>
      </c>
      <c r="G1133" s="2">
        <f>IFERROR(IF(ISBLANK($A1133),"",IF($A1133="Ūdeņraža jonu koncentrācija",VLOOKUP(Dati!$A1133,Normas!$A:$D,3,FALSE),VLOOKUP(Dati!$A1133,Normas!$A:$D,3,FALSE)*0.6)),"")</f>
      </c>
      <c r="H1133" s="2">
        <f>IFERROR(IF(ISBLANK($A1133),"",IF($A1133="Ūdeņraža jonu koncentrācija",VLOOKUP(Dati!$A1133,Normas!$A:$D,2,FALSE),VLOOKUP(Dati!$A1133,Normas!$A:$D,2,FALSE)*0.3)),"")</f>
      </c>
      <c r="I1133" s="2">
        <f>IFERROR(IF(ISBLANK($A1133),"",IF($A1133="Ūdeņraža jonu koncentrācija",VLOOKUP(Dati!$A1133,Normas!$A:$D,3,FALSE),VLOOKUP(Dati!$A1133,Normas!$A:$D,3,FALSE)*0.3)),"")</f>
      </c>
    </row>
    <row r="1134" spans="2:9" x14ac:dyDescent="0.2">
      <c r="B1134">
        <f>IF(ISBLANK(A1134),"",VLOOKUP(A1134,Normas!A:D,4,FALSE))</f>
      </c>
      <c r="E1134" s="2">
        <f>IF(ISBLANK(D1134),"",INT(YEARFRAC(D1134,'Vispārīga informācija'!$B$2)))</f>
      </c>
      <c r="F1134" s="2">
        <f>IFERROR(IF(ISBLANK($A1134),"",IF($A1134="Ūdeņraža jonu koncentrācija",VLOOKUP(Dati!$A1134,Normas!$A:$D,2,FALSE),VLOOKUP(Dati!$A1134,Normas!$A:$D,2,FALSE)*0.6)),"")</f>
      </c>
      <c r="G1134" s="2">
        <f>IFERROR(IF(ISBLANK($A1134),"",IF($A1134="Ūdeņraža jonu koncentrācija",VLOOKUP(Dati!$A1134,Normas!$A:$D,3,FALSE),VLOOKUP(Dati!$A1134,Normas!$A:$D,3,FALSE)*0.6)),"")</f>
      </c>
      <c r="H1134" s="2">
        <f>IFERROR(IF(ISBLANK($A1134),"",IF($A1134="Ūdeņraža jonu koncentrācija",VLOOKUP(Dati!$A1134,Normas!$A:$D,2,FALSE),VLOOKUP(Dati!$A1134,Normas!$A:$D,2,FALSE)*0.3)),"")</f>
      </c>
      <c r="I1134" s="2">
        <f>IFERROR(IF(ISBLANK($A1134),"",IF($A1134="Ūdeņraža jonu koncentrācija",VLOOKUP(Dati!$A1134,Normas!$A:$D,3,FALSE),VLOOKUP(Dati!$A1134,Normas!$A:$D,3,FALSE)*0.3)),"")</f>
      </c>
    </row>
    <row r="1135" spans="2:9" x14ac:dyDescent="0.2">
      <c r="B1135">
        <f>IF(ISBLANK(A1135),"",VLOOKUP(A1135,Normas!A:D,4,FALSE))</f>
      </c>
      <c r="E1135" s="2">
        <f>IF(ISBLANK(D1135),"",INT(YEARFRAC(D1135,'Vispārīga informācija'!$B$2)))</f>
      </c>
      <c r="F1135" s="2">
        <f>IFERROR(IF(ISBLANK($A1135),"",IF($A1135="Ūdeņraža jonu koncentrācija",VLOOKUP(Dati!$A1135,Normas!$A:$D,2,FALSE),VLOOKUP(Dati!$A1135,Normas!$A:$D,2,FALSE)*0.6)),"")</f>
      </c>
      <c r="G1135" s="2">
        <f>IFERROR(IF(ISBLANK($A1135),"",IF($A1135="Ūdeņraža jonu koncentrācija",VLOOKUP(Dati!$A1135,Normas!$A:$D,3,FALSE),VLOOKUP(Dati!$A1135,Normas!$A:$D,3,FALSE)*0.6)),"")</f>
      </c>
      <c r="H1135" s="2">
        <f>IFERROR(IF(ISBLANK($A1135),"",IF($A1135="Ūdeņraža jonu koncentrācija",VLOOKUP(Dati!$A1135,Normas!$A:$D,2,FALSE),VLOOKUP(Dati!$A1135,Normas!$A:$D,2,FALSE)*0.3)),"")</f>
      </c>
      <c r="I1135" s="2">
        <f>IFERROR(IF(ISBLANK($A1135),"",IF($A1135="Ūdeņraža jonu koncentrācija",VLOOKUP(Dati!$A1135,Normas!$A:$D,3,FALSE),VLOOKUP(Dati!$A1135,Normas!$A:$D,3,FALSE)*0.3)),"")</f>
      </c>
    </row>
    <row r="1136" spans="2:9" x14ac:dyDescent="0.2">
      <c r="B1136">
        <f>IF(ISBLANK(A1136),"",VLOOKUP(A1136,Normas!A:D,4,FALSE))</f>
      </c>
      <c r="E1136" s="2">
        <f>IF(ISBLANK(D1136),"",INT(YEARFRAC(D1136,'Vispārīga informācija'!$B$2)))</f>
      </c>
      <c r="F1136" s="2">
        <f>IFERROR(IF(ISBLANK($A1136),"",IF($A1136="Ūdeņraža jonu koncentrācija",VLOOKUP(Dati!$A1136,Normas!$A:$D,2,FALSE),VLOOKUP(Dati!$A1136,Normas!$A:$D,2,FALSE)*0.6)),"")</f>
      </c>
      <c r="G1136" s="2">
        <f>IFERROR(IF(ISBLANK($A1136),"",IF($A1136="Ūdeņraža jonu koncentrācija",VLOOKUP(Dati!$A1136,Normas!$A:$D,3,FALSE),VLOOKUP(Dati!$A1136,Normas!$A:$D,3,FALSE)*0.6)),"")</f>
      </c>
      <c r="H1136" s="2">
        <f>IFERROR(IF(ISBLANK($A1136),"",IF($A1136="Ūdeņraža jonu koncentrācija",VLOOKUP(Dati!$A1136,Normas!$A:$D,2,FALSE),VLOOKUP(Dati!$A1136,Normas!$A:$D,2,FALSE)*0.3)),"")</f>
      </c>
      <c r="I1136" s="2">
        <f>IFERROR(IF(ISBLANK($A1136),"",IF($A1136="Ūdeņraža jonu koncentrācija",VLOOKUP(Dati!$A1136,Normas!$A:$D,3,FALSE),VLOOKUP(Dati!$A1136,Normas!$A:$D,3,FALSE)*0.3)),"")</f>
      </c>
    </row>
    <row r="1137" spans="2:9" x14ac:dyDescent="0.2">
      <c r="B1137">
        <f>IF(ISBLANK(A1137),"",VLOOKUP(A1137,Normas!A:D,4,FALSE))</f>
      </c>
      <c r="E1137" s="2">
        <f>IF(ISBLANK(D1137),"",INT(YEARFRAC(D1137,'Vispārīga informācija'!$B$2)))</f>
      </c>
      <c r="F1137" s="2">
        <f>IFERROR(IF(ISBLANK($A1137),"",IF($A1137="Ūdeņraža jonu koncentrācija",VLOOKUP(Dati!$A1137,Normas!$A:$D,2,FALSE),VLOOKUP(Dati!$A1137,Normas!$A:$D,2,FALSE)*0.6)),"")</f>
      </c>
      <c r="G1137" s="2">
        <f>IFERROR(IF(ISBLANK($A1137),"",IF($A1137="Ūdeņraža jonu koncentrācija",VLOOKUP(Dati!$A1137,Normas!$A:$D,3,FALSE),VLOOKUP(Dati!$A1137,Normas!$A:$D,3,FALSE)*0.6)),"")</f>
      </c>
      <c r="H1137" s="2">
        <f>IFERROR(IF(ISBLANK($A1137),"",IF($A1137="Ūdeņraža jonu koncentrācija",VLOOKUP(Dati!$A1137,Normas!$A:$D,2,FALSE),VLOOKUP(Dati!$A1137,Normas!$A:$D,2,FALSE)*0.3)),"")</f>
      </c>
      <c r="I1137" s="2">
        <f>IFERROR(IF(ISBLANK($A1137),"",IF($A1137="Ūdeņraža jonu koncentrācija",VLOOKUP(Dati!$A1137,Normas!$A:$D,3,FALSE),VLOOKUP(Dati!$A1137,Normas!$A:$D,3,FALSE)*0.3)),"")</f>
      </c>
    </row>
    <row r="1138" spans="2:9" x14ac:dyDescent="0.2">
      <c r="B1138">
        <f>IF(ISBLANK(A1138),"",VLOOKUP(A1138,Normas!A:D,4,FALSE))</f>
      </c>
      <c r="E1138" s="2">
        <f>IF(ISBLANK(D1138),"",INT(YEARFRAC(D1138,'Vispārīga informācija'!$B$2)))</f>
      </c>
      <c r="F1138" s="2">
        <f>IFERROR(IF(ISBLANK($A1138),"",IF($A1138="Ūdeņraža jonu koncentrācija",VLOOKUP(Dati!$A1138,Normas!$A:$D,2,FALSE),VLOOKUP(Dati!$A1138,Normas!$A:$D,2,FALSE)*0.6)),"")</f>
      </c>
      <c r="G1138" s="2">
        <f>IFERROR(IF(ISBLANK($A1138),"",IF($A1138="Ūdeņraža jonu koncentrācija",VLOOKUP(Dati!$A1138,Normas!$A:$D,3,FALSE),VLOOKUP(Dati!$A1138,Normas!$A:$D,3,FALSE)*0.6)),"")</f>
      </c>
      <c r="H1138" s="2">
        <f>IFERROR(IF(ISBLANK($A1138),"",IF($A1138="Ūdeņraža jonu koncentrācija",VLOOKUP(Dati!$A1138,Normas!$A:$D,2,FALSE),VLOOKUP(Dati!$A1138,Normas!$A:$D,2,FALSE)*0.3)),"")</f>
      </c>
      <c r="I1138" s="2">
        <f>IFERROR(IF(ISBLANK($A1138),"",IF($A1138="Ūdeņraža jonu koncentrācija",VLOOKUP(Dati!$A1138,Normas!$A:$D,3,FALSE),VLOOKUP(Dati!$A1138,Normas!$A:$D,3,FALSE)*0.3)),"")</f>
      </c>
    </row>
    <row r="1139" spans="2:9" x14ac:dyDescent="0.2">
      <c r="B1139">
        <f>IF(ISBLANK(A1139),"",VLOOKUP(A1139,Normas!A:D,4,FALSE))</f>
      </c>
      <c r="E1139" s="2">
        <f>IF(ISBLANK(D1139),"",INT(YEARFRAC(D1139,'Vispārīga informācija'!$B$2)))</f>
      </c>
      <c r="F1139" s="2">
        <f>IFERROR(IF(ISBLANK($A1139),"",IF($A1139="Ūdeņraža jonu koncentrācija",VLOOKUP(Dati!$A1139,Normas!$A:$D,2,FALSE),VLOOKUP(Dati!$A1139,Normas!$A:$D,2,FALSE)*0.6)),"")</f>
      </c>
      <c r="G1139" s="2">
        <f>IFERROR(IF(ISBLANK($A1139),"",IF($A1139="Ūdeņraža jonu koncentrācija",VLOOKUP(Dati!$A1139,Normas!$A:$D,3,FALSE),VLOOKUP(Dati!$A1139,Normas!$A:$D,3,FALSE)*0.6)),"")</f>
      </c>
      <c r="H1139" s="2">
        <f>IFERROR(IF(ISBLANK($A1139),"",IF($A1139="Ūdeņraža jonu koncentrācija",VLOOKUP(Dati!$A1139,Normas!$A:$D,2,FALSE),VLOOKUP(Dati!$A1139,Normas!$A:$D,2,FALSE)*0.3)),"")</f>
      </c>
      <c r="I1139" s="2">
        <f>IFERROR(IF(ISBLANK($A1139),"",IF($A1139="Ūdeņraža jonu koncentrācija",VLOOKUP(Dati!$A1139,Normas!$A:$D,3,FALSE),VLOOKUP(Dati!$A1139,Normas!$A:$D,3,FALSE)*0.3)),"")</f>
      </c>
    </row>
    <row r="1140" spans="2:9" x14ac:dyDescent="0.2">
      <c r="B1140">
        <f>IF(ISBLANK(A1140),"",VLOOKUP(A1140,Normas!A:D,4,FALSE))</f>
      </c>
      <c r="E1140" s="2">
        <f>IF(ISBLANK(D1140),"",INT(YEARFRAC(D1140,'Vispārīga informācija'!$B$2)))</f>
      </c>
      <c r="F1140" s="2">
        <f>IFERROR(IF(ISBLANK($A1140),"",IF($A1140="Ūdeņraža jonu koncentrācija",VLOOKUP(Dati!$A1140,Normas!$A:$D,2,FALSE),VLOOKUP(Dati!$A1140,Normas!$A:$D,2,FALSE)*0.6)),"")</f>
      </c>
      <c r="G1140" s="2">
        <f>IFERROR(IF(ISBLANK($A1140),"",IF($A1140="Ūdeņraža jonu koncentrācija",VLOOKUP(Dati!$A1140,Normas!$A:$D,3,FALSE),VLOOKUP(Dati!$A1140,Normas!$A:$D,3,FALSE)*0.6)),"")</f>
      </c>
      <c r="H1140" s="2">
        <f>IFERROR(IF(ISBLANK($A1140),"",IF($A1140="Ūdeņraža jonu koncentrācija",VLOOKUP(Dati!$A1140,Normas!$A:$D,2,FALSE),VLOOKUP(Dati!$A1140,Normas!$A:$D,2,FALSE)*0.3)),"")</f>
      </c>
      <c r="I1140" s="2">
        <f>IFERROR(IF(ISBLANK($A1140),"",IF($A1140="Ūdeņraža jonu koncentrācija",VLOOKUP(Dati!$A1140,Normas!$A:$D,3,FALSE),VLOOKUP(Dati!$A1140,Normas!$A:$D,3,FALSE)*0.3)),"")</f>
      </c>
    </row>
    <row r="1141" spans="2:9" x14ac:dyDescent="0.2">
      <c r="B1141">
        <f>IF(ISBLANK(A1141),"",VLOOKUP(A1141,Normas!A:D,4,FALSE))</f>
      </c>
      <c r="E1141" s="2">
        <f>IF(ISBLANK(D1141),"",INT(YEARFRAC(D1141,'Vispārīga informācija'!$B$2)))</f>
      </c>
      <c r="F1141" s="2">
        <f>IFERROR(IF(ISBLANK($A1141),"",IF($A1141="Ūdeņraža jonu koncentrācija",VLOOKUP(Dati!$A1141,Normas!$A:$D,2,FALSE),VLOOKUP(Dati!$A1141,Normas!$A:$D,2,FALSE)*0.6)),"")</f>
      </c>
      <c r="G1141" s="2">
        <f>IFERROR(IF(ISBLANK($A1141),"",IF($A1141="Ūdeņraža jonu koncentrācija",VLOOKUP(Dati!$A1141,Normas!$A:$D,3,FALSE),VLOOKUP(Dati!$A1141,Normas!$A:$D,3,FALSE)*0.6)),"")</f>
      </c>
      <c r="H1141" s="2">
        <f>IFERROR(IF(ISBLANK($A1141),"",IF($A1141="Ūdeņraža jonu koncentrācija",VLOOKUP(Dati!$A1141,Normas!$A:$D,2,FALSE),VLOOKUP(Dati!$A1141,Normas!$A:$D,2,FALSE)*0.3)),"")</f>
      </c>
      <c r="I1141" s="2">
        <f>IFERROR(IF(ISBLANK($A1141),"",IF($A1141="Ūdeņraža jonu koncentrācija",VLOOKUP(Dati!$A1141,Normas!$A:$D,3,FALSE),VLOOKUP(Dati!$A1141,Normas!$A:$D,3,FALSE)*0.3)),"")</f>
      </c>
    </row>
    <row r="1142" spans="2:9" x14ac:dyDescent="0.2">
      <c r="B1142">
        <f>IF(ISBLANK(A1142),"",VLOOKUP(A1142,Normas!A:D,4,FALSE))</f>
      </c>
      <c r="E1142" s="2">
        <f>IF(ISBLANK(D1142),"",INT(YEARFRAC(D1142,'Vispārīga informācija'!$B$2)))</f>
      </c>
      <c r="F1142" s="2">
        <f>IFERROR(IF(ISBLANK($A1142),"",IF($A1142="Ūdeņraža jonu koncentrācija",VLOOKUP(Dati!$A1142,Normas!$A:$D,2,FALSE),VLOOKUP(Dati!$A1142,Normas!$A:$D,2,FALSE)*0.6)),"")</f>
      </c>
      <c r="G1142" s="2">
        <f>IFERROR(IF(ISBLANK($A1142),"",IF($A1142="Ūdeņraža jonu koncentrācija",VLOOKUP(Dati!$A1142,Normas!$A:$D,3,FALSE),VLOOKUP(Dati!$A1142,Normas!$A:$D,3,FALSE)*0.6)),"")</f>
      </c>
      <c r="H1142" s="2">
        <f>IFERROR(IF(ISBLANK($A1142),"",IF($A1142="Ūdeņraža jonu koncentrācija",VLOOKUP(Dati!$A1142,Normas!$A:$D,2,FALSE),VLOOKUP(Dati!$A1142,Normas!$A:$D,2,FALSE)*0.3)),"")</f>
      </c>
      <c r="I1142" s="2">
        <f>IFERROR(IF(ISBLANK($A1142),"",IF($A1142="Ūdeņraža jonu koncentrācija",VLOOKUP(Dati!$A1142,Normas!$A:$D,3,FALSE),VLOOKUP(Dati!$A1142,Normas!$A:$D,3,FALSE)*0.3)),"")</f>
      </c>
    </row>
    <row r="1143" spans="2:9" x14ac:dyDescent="0.2">
      <c r="B1143">
        <f>IF(ISBLANK(A1143),"",VLOOKUP(A1143,Normas!A:D,4,FALSE))</f>
      </c>
      <c r="E1143" s="2">
        <f>IF(ISBLANK(D1143),"",INT(YEARFRAC(D1143,'Vispārīga informācija'!$B$2)))</f>
      </c>
      <c r="F1143" s="2">
        <f>IFERROR(IF(ISBLANK($A1143),"",IF($A1143="Ūdeņraža jonu koncentrācija",VLOOKUP(Dati!$A1143,Normas!$A:$D,2,FALSE),VLOOKUP(Dati!$A1143,Normas!$A:$D,2,FALSE)*0.6)),"")</f>
      </c>
      <c r="G1143" s="2">
        <f>IFERROR(IF(ISBLANK($A1143),"",IF($A1143="Ūdeņraža jonu koncentrācija",VLOOKUP(Dati!$A1143,Normas!$A:$D,3,FALSE),VLOOKUP(Dati!$A1143,Normas!$A:$D,3,FALSE)*0.6)),"")</f>
      </c>
      <c r="H1143" s="2">
        <f>IFERROR(IF(ISBLANK($A1143),"",IF($A1143="Ūdeņraža jonu koncentrācija",VLOOKUP(Dati!$A1143,Normas!$A:$D,2,FALSE),VLOOKUP(Dati!$A1143,Normas!$A:$D,2,FALSE)*0.3)),"")</f>
      </c>
      <c r="I1143" s="2">
        <f>IFERROR(IF(ISBLANK($A1143),"",IF($A1143="Ūdeņraža jonu koncentrācija",VLOOKUP(Dati!$A1143,Normas!$A:$D,3,FALSE),VLOOKUP(Dati!$A1143,Normas!$A:$D,3,FALSE)*0.3)),"")</f>
      </c>
    </row>
    <row r="1144" spans="2:9" x14ac:dyDescent="0.2">
      <c r="B1144">
        <f>IF(ISBLANK(A1144),"",VLOOKUP(A1144,Normas!A:D,4,FALSE))</f>
      </c>
      <c r="E1144" s="2">
        <f>IF(ISBLANK(D1144),"",INT(YEARFRAC(D1144,'Vispārīga informācija'!$B$2)))</f>
      </c>
      <c r="F1144" s="2">
        <f>IFERROR(IF(ISBLANK($A1144),"",IF($A1144="Ūdeņraža jonu koncentrācija",VLOOKUP(Dati!$A1144,Normas!$A:$D,2,FALSE),VLOOKUP(Dati!$A1144,Normas!$A:$D,2,FALSE)*0.6)),"")</f>
      </c>
      <c r="G1144" s="2">
        <f>IFERROR(IF(ISBLANK($A1144),"",IF($A1144="Ūdeņraža jonu koncentrācija",VLOOKUP(Dati!$A1144,Normas!$A:$D,3,FALSE),VLOOKUP(Dati!$A1144,Normas!$A:$D,3,FALSE)*0.6)),"")</f>
      </c>
      <c r="H1144" s="2">
        <f>IFERROR(IF(ISBLANK($A1144),"",IF($A1144="Ūdeņraža jonu koncentrācija",VLOOKUP(Dati!$A1144,Normas!$A:$D,2,FALSE),VLOOKUP(Dati!$A1144,Normas!$A:$D,2,FALSE)*0.3)),"")</f>
      </c>
      <c r="I1144" s="2">
        <f>IFERROR(IF(ISBLANK($A1144),"",IF($A1144="Ūdeņraža jonu koncentrācija",VLOOKUP(Dati!$A1144,Normas!$A:$D,3,FALSE),VLOOKUP(Dati!$A1144,Normas!$A:$D,3,FALSE)*0.3)),"")</f>
      </c>
    </row>
    <row r="1145" spans="2:9" x14ac:dyDescent="0.2">
      <c r="B1145">
        <f>IF(ISBLANK(A1145),"",VLOOKUP(A1145,Normas!A:D,4,FALSE))</f>
      </c>
      <c r="E1145" s="2">
        <f>IF(ISBLANK(D1145),"",INT(YEARFRAC(D1145,'Vispārīga informācija'!$B$2)))</f>
      </c>
      <c r="F1145" s="2">
        <f>IFERROR(IF(ISBLANK($A1145),"",IF($A1145="Ūdeņraža jonu koncentrācija",VLOOKUP(Dati!$A1145,Normas!$A:$D,2,FALSE),VLOOKUP(Dati!$A1145,Normas!$A:$D,2,FALSE)*0.6)),"")</f>
      </c>
      <c r="G1145" s="2">
        <f>IFERROR(IF(ISBLANK($A1145),"",IF($A1145="Ūdeņraža jonu koncentrācija",VLOOKUP(Dati!$A1145,Normas!$A:$D,3,FALSE),VLOOKUP(Dati!$A1145,Normas!$A:$D,3,FALSE)*0.6)),"")</f>
      </c>
      <c r="H1145" s="2">
        <f>IFERROR(IF(ISBLANK($A1145),"",IF($A1145="Ūdeņraža jonu koncentrācija",VLOOKUP(Dati!$A1145,Normas!$A:$D,2,FALSE),VLOOKUP(Dati!$A1145,Normas!$A:$D,2,FALSE)*0.3)),"")</f>
      </c>
      <c r="I1145" s="2">
        <f>IFERROR(IF(ISBLANK($A1145),"",IF($A1145="Ūdeņraža jonu koncentrācija",VLOOKUP(Dati!$A1145,Normas!$A:$D,3,FALSE),VLOOKUP(Dati!$A1145,Normas!$A:$D,3,FALSE)*0.3)),"")</f>
      </c>
    </row>
    <row r="1146" spans="2:9" x14ac:dyDescent="0.2">
      <c r="B1146">
        <f>IF(ISBLANK(A1146),"",VLOOKUP(A1146,Normas!A:D,4,FALSE))</f>
      </c>
      <c r="E1146" s="2">
        <f>IF(ISBLANK(D1146),"",INT(YEARFRAC(D1146,'Vispārīga informācija'!$B$2)))</f>
      </c>
      <c r="F1146" s="2">
        <f>IFERROR(IF(ISBLANK($A1146),"",IF($A1146="Ūdeņraža jonu koncentrācija",VLOOKUP(Dati!$A1146,Normas!$A:$D,2,FALSE),VLOOKUP(Dati!$A1146,Normas!$A:$D,2,FALSE)*0.6)),"")</f>
      </c>
      <c r="G1146" s="2">
        <f>IFERROR(IF(ISBLANK($A1146),"",IF($A1146="Ūdeņraža jonu koncentrācija",VLOOKUP(Dati!$A1146,Normas!$A:$D,3,FALSE),VLOOKUP(Dati!$A1146,Normas!$A:$D,3,FALSE)*0.6)),"")</f>
      </c>
      <c r="H1146" s="2">
        <f>IFERROR(IF(ISBLANK($A1146),"",IF($A1146="Ūdeņraža jonu koncentrācija",VLOOKUP(Dati!$A1146,Normas!$A:$D,2,FALSE),VLOOKUP(Dati!$A1146,Normas!$A:$D,2,FALSE)*0.3)),"")</f>
      </c>
      <c r="I1146" s="2">
        <f>IFERROR(IF(ISBLANK($A1146),"",IF($A1146="Ūdeņraža jonu koncentrācija",VLOOKUP(Dati!$A1146,Normas!$A:$D,3,FALSE),VLOOKUP(Dati!$A1146,Normas!$A:$D,3,FALSE)*0.3)),"")</f>
      </c>
    </row>
    <row r="1147" spans="2:9" x14ac:dyDescent="0.2">
      <c r="B1147">
        <f>IF(ISBLANK(A1147),"",VLOOKUP(A1147,Normas!A:D,4,FALSE))</f>
      </c>
      <c r="E1147" s="2">
        <f>IF(ISBLANK(D1147),"",INT(YEARFRAC(D1147,'Vispārīga informācija'!$B$2)))</f>
      </c>
      <c r="F1147" s="2">
        <f>IFERROR(IF(ISBLANK($A1147),"",IF($A1147="Ūdeņraža jonu koncentrācija",VLOOKUP(Dati!$A1147,Normas!$A:$D,2,FALSE),VLOOKUP(Dati!$A1147,Normas!$A:$D,2,FALSE)*0.6)),"")</f>
      </c>
      <c r="G1147" s="2">
        <f>IFERROR(IF(ISBLANK($A1147),"",IF($A1147="Ūdeņraža jonu koncentrācija",VLOOKUP(Dati!$A1147,Normas!$A:$D,3,FALSE),VLOOKUP(Dati!$A1147,Normas!$A:$D,3,FALSE)*0.6)),"")</f>
      </c>
      <c r="H1147" s="2">
        <f>IFERROR(IF(ISBLANK($A1147),"",IF($A1147="Ūdeņraža jonu koncentrācija",VLOOKUP(Dati!$A1147,Normas!$A:$D,2,FALSE),VLOOKUP(Dati!$A1147,Normas!$A:$D,2,FALSE)*0.3)),"")</f>
      </c>
      <c r="I1147" s="2">
        <f>IFERROR(IF(ISBLANK($A1147),"",IF($A1147="Ūdeņraža jonu koncentrācija",VLOOKUP(Dati!$A1147,Normas!$A:$D,3,FALSE),VLOOKUP(Dati!$A1147,Normas!$A:$D,3,FALSE)*0.3)),"")</f>
      </c>
    </row>
    <row r="1148" spans="2:9" x14ac:dyDescent="0.2">
      <c r="B1148">
        <f>IF(ISBLANK(A1148),"",VLOOKUP(A1148,Normas!A:D,4,FALSE))</f>
      </c>
      <c r="E1148" s="2">
        <f>IF(ISBLANK(D1148),"",INT(YEARFRAC(D1148,'Vispārīga informācija'!$B$2)))</f>
      </c>
      <c r="F1148" s="2">
        <f>IFERROR(IF(ISBLANK($A1148),"",IF($A1148="Ūdeņraža jonu koncentrācija",VLOOKUP(Dati!$A1148,Normas!$A:$D,2,FALSE),VLOOKUP(Dati!$A1148,Normas!$A:$D,2,FALSE)*0.6)),"")</f>
      </c>
      <c r="G1148" s="2">
        <f>IFERROR(IF(ISBLANK($A1148),"",IF($A1148="Ūdeņraža jonu koncentrācija",VLOOKUP(Dati!$A1148,Normas!$A:$D,3,FALSE),VLOOKUP(Dati!$A1148,Normas!$A:$D,3,FALSE)*0.6)),"")</f>
      </c>
      <c r="H1148" s="2">
        <f>IFERROR(IF(ISBLANK($A1148),"",IF($A1148="Ūdeņraža jonu koncentrācija",VLOOKUP(Dati!$A1148,Normas!$A:$D,2,FALSE),VLOOKUP(Dati!$A1148,Normas!$A:$D,2,FALSE)*0.3)),"")</f>
      </c>
      <c r="I1148" s="2">
        <f>IFERROR(IF(ISBLANK($A1148),"",IF($A1148="Ūdeņraža jonu koncentrācija",VLOOKUP(Dati!$A1148,Normas!$A:$D,3,FALSE),VLOOKUP(Dati!$A1148,Normas!$A:$D,3,FALSE)*0.3)),"")</f>
      </c>
    </row>
    <row r="1149" spans="2:9" x14ac:dyDescent="0.2">
      <c r="B1149">
        <f>IF(ISBLANK(A1149),"",VLOOKUP(A1149,Normas!A:D,4,FALSE))</f>
      </c>
      <c r="E1149" s="2">
        <f>IF(ISBLANK(D1149),"",INT(YEARFRAC(D1149,'Vispārīga informācija'!$B$2)))</f>
      </c>
      <c r="F1149" s="2">
        <f>IFERROR(IF(ISBLANK($A1149),"",IF($A1149="Ūdeņraža jonu koncentrācija",VLOOKUP(Dati!$A1149,Normas!$A:$D,2,FALSE),VLOOKUP(Dati!$A1149,Normas!$A:$D,2,FALSE)*0.6)),"")</f>
      </c>
      <c r="G1149" s="2">
        <f>IFERROR(IF(ISBLANK($A1149),"",IF($A1149="Ūdeņraža jonu koncentrācija",VLOOKUP(Dati!$A1149,Normas!$A:$D,3,FALSE),VLOOKUP(Dati!$A1149,Normas!$A:$D,3,FALSE)*0.6)),"")</f>
      </c>
      <c r="H1149" s="2">
        <f>IFERROR(IF(ISBLANK($A1149),"",IF($A1149="Ūdeņraža jonu koncentrācija",VLOOKUP(Dati!$A1149,Normas!$A:$D,2,FALSE),VLOOKUP(Dati!$A1149,Normas!$A:$D,2,FALSE)*0.3)),"")</f>
      </c>
      <c r="I1149" s="2">
        <f>IFERROR(IF(ISBLANK($A1149),"",IF($A1149="Ūdeņraža jonu koncentrācija",VLOOKUP(Dati!$A1149,Normas!$A:$D,3,FALSE),VLOOKUP(Dati!$A1149,Normas!$A:$D,3,FALSE)*0.3)),"")</f>
      </c>
    </row>
    <row r="1150" spans="2:9" x14ac:dyDescent="0.2">
      <c r="B1150">
        <f>IF(ISBLANK(A1150),"",VLOOKUP(A1150,Normas!A:D,4,FALSE))</f>
      </c>
      <c r="E1150" s="2">
        <f>IF(ISBLANK(D1150),"",INT(YEARFRAC(D1150,'Vispārīga informācija'!$B$2)))</f>
      </c>
      <c r="F1150" s="2">
        <f>IFERROR(IF(ISBLANK($A1150),"",IF($A1150="Ūdeņraža jonu koncentrācija",VLOOKUP(Dati!$A1150,Normas!$A:$D,2,FALSE),VLOOKUP(Dati!$A1150,Normas!$A:$D,2,FALSE)*0.6)),"")</f>
      </c>
      <c r="G1150" s="2">
        <f>IFERROR(IF(ISBLANK($A1150),"",IF($A1150="Ūdeņraža jonu koncentrācija",VLOOKUP(Dati!$A1150,Normas!$A:$D,3,FALSE),VLOOKUP(Dati!$A1150,Normas!$A:$D,3,FALSE)*0.6)),"")</f>
      </c>
      <c r="H1150" s="2">
        <f>IFERROR(IF(ISBLANK($A1150),"",IF($A1150="Ūdeņraža jonu koncentrācija",VLOOKUP(Dati!$A1150,Normas!$A:$D,2,FALSE),VLOOKUP(Dati!$A1150,Normas!$A:$D,2,FALSE)*0.3)),"")</f>
      </c>
      <c r="I1150" s="2">
        <f>IFERROR(IF(ISBLANK($A1150),"",IF($A1150="Ūdeņraža jonu koncentrācija",VLOOKUP(Dati!$A1150,Normas!$A:$D,3,FALSE),VLOOKUP(Dati!$A1150,Normas!$A:$D,3,FALSE)*0.3)),"")</f>
      </c>
    </row>
    <row r="1151" spans="2:9" x14ac:dyDescent="0.2">
      <c r="B1151">
        <f>IF(ISBLANK(A1151),"",VLOOKUP(A1151,Normas!A:D,4,FALSE))</f>
      </c>
      <c r="E1151" s="2">
        <f>IF(ISBLANK(D1151),"",INT(YEARFRAC(D1151,'Vispārīga informācija'!$B$2)))</f>
      </c>
      <c r="F1151" s="2">
        <f>IFERROR(IF(ISBLANK($A1151),"",IF($A1151="Ūdeņraža jonu koncentrācija",VLOOKUP(Dati!$A1151,Normas!$A:$D,2,FALSE),VLOOKUP(Dati!$A1151,Normas!$A:$D,2,FALSE)*0.6)),"")</f>
      </c>
      <c r="G1151" s="2">
        <f>IFERROR(IF(ISBLANK($A1151),"",IF($A1151="Ūdeņraža jonu koncentrācija",VLOOKUP(Dati!$A1151,Normas!$A:$D,3,FALSE),VLOOKUP(Dati!$A1151,Normas!$A:$D,3,FALSE)*0.6)),"")</f>
      </c>
      <c r="H1151" s="2">
        <f>IFERROR(IF(ISBLANK($A1151),"",IF($A1151="Ūdeņraža jonu koncentrācija",VLOOKUP(Dati!$A1151,Normas!$A:$D,2,FALSE),VLOOKUP(Dati!$A1151,Normas!$A:$D,2,FALSE)*0.3)),"")</f>
      </c>
      <c r="I1151" s="2">
        <f>IFERROR(IF(ISBLANK($A1151),"",IF($A1151="Ūdeņraža jonu koncentrācija",VLOOKUP(Dati!$A1151,Normas!$A:$D,3,FALSE),VLOOKUP(Dati!$A1151,Normas!$A:$D,3,FALSE)*0.3)),"")</f>
      </c>
    </row>
    <row r="1152" spans="2:9" x14ac:dyDescent="0.2">
      <c r="B1152">
        <f>IF(ISBLANK(A1152),"",VLOOKUP(A1152,Normas!A:D,4,FALSE))</f>
      </c>
      <c r="E1152" s="2">
        <f>IF(ISBLANK(D1152),"",INT(YEARFRAC(D1152,'Vispārīga informācija'!$B$2)))</f>
      </c>
      <c r="F1152" s="2">
        <f>IFERROR(IF(ISBLANK($A1152),"",IF($A1152="Ūdeņraža jonu koncentrācija",VLOOKUP(Dati!$A1152,Normas!$A:$D,2,FALSE),VLOOKUP(Dati!$A1152,Normas!$A:$D,2,FALSE)*0.6)),"")</f>
      </c>
      <c r="G1152" s="2">
        <f>IFERROR(IF(ISBLANK($A1152),"",IF($A1152="Ūdeņraža jonu koncentrācija",VLOOKUP(Dati!$A1152,Normas!$A:$D,3,FALSE),VLOOKUP(Dati!$A1152,Normas!$A:$D,3,FALSE)*0.6)),"")</f>
      </c>
      <c r="H1152" s="2">
        <f>IFERROR(IF(ISBLANK($A1152),"",IF($A1152="Ūdeņraža jonu koncentrācija",VLOOKUP(Dati!$A1152,Normas!$A:$D,2,FALSE),VLOOKUP(Dati!$A1152,Normas!$A:$D,2,FALSE)*0.3)),"")</f>
      </c>
      <c r="I1152" s="2">
        <f>IFERROR(IF(ISBLANK($A1152),"",IF($A1152="Ūdeņraža jonu koncentrācija",VLOOKUP(Dati!$A1152,Normas!$A:$D,3,FALSE),VLOOKUP(Dati!$A1152,Normas!$A:$D,3,FALSE)*0.3)),"")</f>
      </c>
    </row>
    <row r="1153" spans="2:9" x14ac:dyDescent="0.2">
      <c r="B1153">
        <f>IF(ISBLANK(A1153),"",VLOOKUP(A1153,Normas!A:D,4,FALSE))</f>
      </c>
      <c r="E1153" s="2">
        <f>IF(ISBLANK(D1153),"",INT(YEARFRAC(D1153,'Vispārīga informācija'!$B$2)))</f>
      </c>
      <c r="F1153" s="2">
        <f>IFERROR(IF(ISBLANK($A1153),"",IF($A1153="Ūdeņraža jonu koncentrācija",VLOOKUP(Dati!$A1153,Normas!$A:$D,2,FALSE),VLOOKUP(Dati!$A1153,Normas!$A:$D,2,FALSE)*0.6)),"")</f>
      </c>
      <c r="G1153" s="2">
        <f>IFERROR(IF(ISBLANK($A1153),"",IF($A1153="Ūdeņraža jonu koncentrācija",VLOOKUP(Dati!$A1153,Normas!$A:$D,3,FALSE),VLOOKUP(Dati!$A1153,Normas!$A:$D,3,FALSE)*0.6)),"")</f>
      </c>
      <c r="H1153" s="2">
        <f>IFERROR(IF(ISBLANK($A1153),"",IF($A1153="Ūdeņraža jonu koncentrācija",VLOOKUP(Dati!$A1153,Normas!$A:$D,2,FALSE),VLOOKUP(Dati!$A1153,Normas!$A:$D,2,FALSE)*0.3)),"")</f>
      </c>
      <c r="I1153" s="2">
        <f>IFERROR(IF(ISBLANK($A1153),"",IF($A1153="Ūdeņraža jonu koncentrācija",VLOOKUP(Dati!$A1153,Normas!$A:$D,3,FALSE),VLOOKUP(Dati!$A1153,Normas!$A:$D,3,FALSE)*0.3)),"")</f>
      </c>
    </row>
    <row r="1154" spans="2:9" x14ac:dyDescent="0.2">
      <c r="B1154">
        <f>IF(ISBLANK(A1154),"",VLOOKUP(A1154,Normas!A:D,4,FALSE))</f>
      </c>
      <c r="E1154" s="2">
        <f>IF(ISBLANK(D1154),"",INT(YEARFRAC(D1154,'Vispārīga informācija'!$B$2)))</f>
      </c>
      <c r="F1154" s="2">
        <f>IFERROR(IF(ISBLANK($A1154),"",IF($A1154="Ūdeņraža jonu koncentrācija",VLOOKUP(Dati!$A1154,Normas!$A:$D,2,FALSE),VLOOKUP(Dati!$A1154,Normas!$A:$D,2,FALSE)*0.6)),"")</f>
      </c>
      <c r="G1154" s="2">
        <f>IFERROR(IF(ISBLANK($A1154),"",IF($A1154="Ūdeņraža jonu koncentrācija",VLOOKUP(Dati!$A1154,Normas!$A:$D,3,FALSE),VLOOKUP(Dati!$A1154,Normas!$A:$D,3,FALSE)*0.6)),"")</f>
      </c>
      <c r="H1154" s="2">
        <f>IFERROR(IF(ISBLANK($A1154),"",IF($A1154="Ūdeņraža jonu koncentrācija",VLOOKUP(Dati!$A1154,Normas!$A:$D,2,FALSE),VLOOKUP(Dati!$A1154,Normas!$A:$D,2,FALSE)*0.3)),"")</f>
      </c>
      <c r="I1154" s="2">
        <f>IFERROR(IF(ISBLANK($A1154),"",IF($A1154="Ūdeņraža jonu koncentrācija",VLOOKUP(Dati!$A1154,Normas!$A:$D,3,FALSE),VLOOKUP(Dati!$A1154,Normas!$A:$D,3,FALSE)*0.3)),"")</f>
      </c>
    </row>
    <row r="1155" spans="2:9" x14ac:dyDescent="0.2">
      <c r="B1155">
        <f>IF(ISBLANK(A1155),"",VLOOKUP(A1155,Normas!A:D,4,FALSE))</f>
      </c>
      <c r="E1155" s="2">
        <f>IF(ISBLANK(D1155),"",INT(YEARFRAC(D1155,'Vispārīga informācija'!$B$2)))</f>
      </c>
      <c r="F1155" s="2">
        <f>IFERROR(IF(ISBLANK($A1155),"",IF($A1155="Ūdeņraža jonu koncentrācija",VLOOKUP(Dati!$A1155,Normas!$A:$D,2,FALSE),VLOOKUP(Dati!$A1155,Normas!$A:$D,2,FALSE)*0.6)),"")</f>
      </c>
      <c r="G1155" s="2">
        <f>IFERROR(IF(ISBLANK($A1155),"",IF($A1155="Ūdeņraža jonu koncentrācija",VLOOKUP(Dati!$A1155,Normas!$A:$D,3,FALSE),VLOOKUP(Dati!$A1155,Normas!$A:$D,3,FALSE)*0.6)),"")</f>
      </c>
      <c r="H1155" s="2">
        <f>IFERROR(IF(ISBLANK($A1155),"",IF($A1155="Ūdeņraža jonu koncentrācija",VLOOKUP(Dati!$A1155,Normas!$A:$D,2,FALSE),VLOOKUP(Dati!$A1155,Normas!$A:$D,2,FALSE)*0.3)),"")</f>
      </c>
      <c r="I1155" s="2">
        <f>IFERROR(IF(ISBLANK($A1155),"",IF($A1155="Ūdeņraža jonu koncentrācija",VLOOKUP(Dati!$A1155,Normas!$A:$D,3,FALSE),VLOOKUP(Dati!$A1155,Normas!$A:$D,3,FALSE)*0.3)),"")</f>
      </c>
    </row>
    <row r="1156" spans="2:9" x14ac:dyDescent="0.2">
      <c r="B1156">
        <f>IF(ISBLANK(A1156),"",VLOOKUP(A1156,Normas!A:D,4,FALSE))</f>
      </c>
      <c r="E1156" s="2">
        <f>IF(ISBLANK(D1156),"",INT(YEARFRAC(D1156,'Vispārīga informācija'!$B$2)))</f>
      </c>
      <c r="F1156" s="2">
        <f>IFERROR(IF(ISBLANK($A1156),"",IF($A1156="Ūdeņraža jonu koncentrācija",VLOOKUP(Dati!$A1156,Normas!$A:$D,2,FALSE),VLOOKUP(Dati!$A1156,Normas!$A:$D,2,FALSE)*0.6)),"")</f>
      </c>
      <c r="G1156" s="2">
        <f>IFERROR(IF(ISBLANK($A1156),"",IF($A1156="Ūdeņraža jonu koncentrācija",VLOOKUP(Dati!$A1156,Normas!$A:$D,3,FALSE),VLOOKUP(Dati!$A1156,Normas!$A:$D,3,FALSE)*0.6)),"")</f>
      </c>
      <c r="H1156" s="2">
        <f>IFERROR(IF(ISBLANK($A1156),"",IF($A1156="Ūdeņraža jonu koncentrācija",VLOOKUP(Dati!$A1156,Normas!$A:$D,2,FALSE),VLOOKUP(Dati!$A1156,Normas!$A:$D,2,FALSE)*0.3)),"")</f>
      </c>
      <c r="I1156" s="2">
        <f>IFERROR(IF(ISBLANK($A1156),"",IF($A1156="Ūdeņraža jonu koncentrācija",VLOOKUP(Dati!$A1156,Normas!$A:$D,3,FALSE),VLOOKUP(Dati!$A1156,Normas!$A:$D,3,FALSE)*0.3)),"")</f>
      </c>
    </row>
    <row r="1157" spans="2:9" x14ac:dyDescent="0.2">
      <c r="B1157">
        <f>IF(ISBLANK(A1157),"",VLOOKUP(A1157,Normas!A:D,4,FALSE))</f>
      </c>
      <c r="E1157" s="2">
        <f>IF(ISBLANK(D1157),"",INT(YEARFRAC(D1157,'Vispārīga informācija'!$B$2)))</f>
      </c>
      <c r="F1157" s="2">
        <f>IFERROR(IF(ISBLANK($A1157),"",IF($A1157="Ūdeņraža jonu koncentrācija",VLOOKUP(Dati!$A1157,Normas!$A:$D,2,FALSE),VLOOKUP(Dati!$A1157,Normas!$A:$D,2,FALSE)*0.6)),"")</f>
      </c>
      <c r="G1157" s="2">
        <f>IFERROR(IF(ISBLANK($A1157),"",IF($A1157="Ūdeņraža jonu koncentrācija",VLOOKUP(Dati!$A1157,Normas!$A:$D,3,FALSE),VLOOKUP(Dati!$A1157,Normas!$A:$D,3,FALSE)*0.6)),"")</f>
      </c>
      <c r="H1157" s="2">
        <f>IFERROR(IF(ISBLANK($A1157),"",IF($A1157="Ūdeņraža jonu koncentrācija",VLOOKUP(Dati!$A1157,Normas!$A:$D,2,FALSE),VLOOKUP(Dati!$A1157,Normas!$A:$D,2,FALSE)*0.3)),"")</f>
      </c>
      <c r="I1157" s="2">
        <f>IFERROR(IF(ISBLANK($A1157),"",IF($A1157="Ūdeņraža jonu koncentrācija",VLOOKUP(Dati!$A1157,Normas!$A:$D,3,FALSE),VLOOKUP(Dati!$A1157,Normas!$A:$D,3,FALSE)*0.3)),"")</f>
      </c>
    </row>
    <row r="1158" spans="2:9" x14ac:dyDescent="0.2">
      <c r="B1158">
        <f>IF(ISBLANK(A1158),"",VLOOKUP(A1158,Normas!A:D,4,FALSE))</f>
      </c>
      <c r="E1158" s="2">
        <f>IF(ISBLANK(D1158),"",INT(YEARFRAC(D1158,'Vispārīga informācija'!$B$2)))</f>
      </c>
      <c r="F1158" s="2">
        <f>IFERROR(IF(ISBLANK($A1158),"",IF($A1158="Ūdeņraža jonu koncentrācija",VLOOKUP(Dati!$A1158,Normas!$A:$D,2,FALSE),VLOOKUP(Dati!$A1158,Normas!$A:$D,2,FALSE)*0.6)),"")</f>
      </c>
      <c r="G1158" s="2">
        <f>IFERROR(IF(ISBLANK($A1158),"",IF($A1158="Ūdeņraža jonu koncentrācija",VLOOKUP(Dati!$A1158,Normas!$A:$D,3,FALSE),VLOOKUP(Dati!$A1158,Normas!$A:$D,3,FALSE)*0.6)),"")</f>
      </c>
      <c r="H1158" s="2">
        <f>IFERROR(IF(ISBLANK($A1158),"",IF($A1158="Ūdeņraža jonu koncentrācija",VLOOKUP(Dati!$A1158,Normas!$A:$D,2,FALSE),VLOOKUP(Dati!$A1158,Normas!$A:$D,2,FALSE)*0.3)),"")</f>
      </c>
      <c r="I1158" s="2">
        <f>IFERROR(IF(ISBLANK($A1158),"",IF($A1158="Ūdeņraža jonu koncentrācija",VLOOKUP(Dati!$A1158,Normas!$A:$D,3,FALSE),VLOOKUP(Dati!$A1158,Normas!$A:$D,3,FALSE)*0.3)),"")</f>
      </c>
    </row>
    <row r="1159" spans="2:9" x14ac:dyDescent="0.2">
      <c r="B1159">
        <f>IF(ISBLANK(A1159),"",VLOOKUP(A1159,Normas!A:D,4,FALSE))</f>
      </c>
      <c r="E1159" s="2">
        <f>IF(ISBLANK(D1159),"",INT(YEARFRAC(D1159,'Vispārīga informācija'!$B$2)))</f>
      </c>
      <c r="F1159" s="2">
        <f>IFERROR(IF(ISBLANK($A1159),"",IF($A1159="Ūdeņraža jonu koncentrācija",VLOOKUP(Dati!$A1159,Normas!$A:$D,2,FALSE),VLOOKUP(Dati!$A1159,Normas!$A:$D,2,FALSE)*0.6)),"")</f>
      </c>
      <c r="G1159" s="2">
        <f>IFERROR(IF(ISBLANK($A1159),"",IF($A1159="Ūdeņraža jonu koncentrācija",VLOOKUP(Dati!$A1159,Normas!$A:$D,3,FALSE),VLOOKUP(Dati!$A1159,Normas!$A:$D,3,FALSE)*0.6)),"")</f>
      </c>
      <c r="H1159" s="2">
        <f>IFERROR(IF(ISBLANK($A1159),"",IF($A1159="Ūdeņraža jonu koncentrācija",VLOOKUP(Dati!$A1159,Normas!$A:$D,2,FALSE),VLOOKUP(Dati!$A1159,Normas!$A:$D,2,FALSE)*0.3)),"")</f>
      </c>
      <c r="I1159" s="2">
        <f>IFERROR(IF(ISBLANK($A1159),"",IF($A1159="Ūdeņraža jonu koncentrācija",VLOOKUP(Dati!$A1159,Normas!$A:$D,3,FALSE),VLOOKUP(Dati!$A1159,Normas!$A:$D,3,FALSE)*0.3)),"")</f>
      </c>
    </row>
    <row r="1160" spans="2:9" x14ac:dyDescent="0.2">
      <c r="B1160">
        <f>IF(ISBLANK(A1160),"",VLOOKUP(A1160,Normas!A:D,4,FALSE))</f>
      </c>
      <c r="E1160" s="2">
        <f>IF(ISBLANK(D1160),"",INT(YEARFRAC(D1160,'Vispārīga informācija'!$B$2)))</f>
      </c>
      <c r="F1160" s="2">
        <f>IFERROR(IF(ISBLANK($A1160),"",IF($A1160="Ūdeņraža jonu koncentrācija",VLOOKUP(Dati!$A1160,Normas!$A:$D,2,FALSE),VLOOKUP(Dati!$A1160,Normas!$A:$D,2,FALSE)*0.6)),"")</f>
      </c>
      <c r="G1160" s="2">
        <f>IFERROR(IF(ISBLANK($A1160),"",IF($A1160="Ūdeņraža jonu koncentrācija",VLOOKUP(Dati!$A1160,Normas!$A:$D,3,FALSE),VLOOKUP(Dati!$A1160,Normas!$A:$D,3,FALSE)*0.6)),"")</f>
      </c>
      <c r="H1160" s="2">
        <f>IFERROR(IF(ISBLANK($A1160),"",IF($A1160="Ūdeņraža jonu koncentrācija",VLOOKUP(Dati!$A1160,Normas!$A:$D,2,FALSE),VLOOKUP(Dati!$A1160,Normas!$A:$D,2,FALSE)*0.3)),"")</f>
      </c>
      <c r="I1160" s="2">
        <f>IFERROR(IF(ISBLANK($A1160),"",IF($A1160="Ūdeņraža jonu koncentrācija",VLOOKUP(Dati!$A1160,Normas!$A:$D,3,FALSE),VLOOKUP(Dati!$A1160,Normas!$A:$D,3,FALSE)*0.3)),"")</f>
      </c>
    </row>
    <row r="1161" spans="2:9" x14ac:dyDescent="0.2">
      <c r="B1161">
        <f>IF(ISBLANK(A1161),"",VLOOKUP(A1161,Normas!A:D,4,FALSE))</f>
      </c>
      <c r="E1161" s="2">
        <f>IF(ISBLANK(D1161),"",INT(YEARFRAC(D1161,'Vispārīga informācija'!$B$2)))</f>
      </c>
      <c r="F1161" s="2">
        <f>IFERROR(IF(ISBLANK($A1161),"",IF($A1161="Ūdeņraža jonu koncentrācija",VLOOKUP(Dati!$A1161,Normas!$A:$D,2,FALSE),VLOOKUP(Dati!$A1161,Normas!$A:$D,2,FALSE)*0.6)),"")</f>
      </c>
      <c r="G1161" s="2">
        <f>IFERROR(IF(ISBLANK($A1161),"",IF($A1161="Ūdeņraža jonu koncentrācija",VLOOKUP(Dati!$A1161,Normas!$A:$D,3,FALSE),VLOOKUP(Dati!$A1161,Normas!$A:$D,3,FALSE)*0.6)),"")</f>
      </c>
      <c r="H1161" s="2">
        <f>IFERROR(IF(ISBLANK($A1161),"",IF($A1161="Ūdeņraža jonu koncentrācija",VLOOKUP(Dati!$A1161,Normas!$A:$D,2,FALSE),VLOOKUP(Dati!$A1161,Normas!$A:$D,2,FALSE)*0.3)),"")</f>
      </c>
      <c r="I1161" s="2">
        <f>IFERROR(IF(ISBLANK($A1161),"",IF($A1161="Ūdeņraža jonu koncentrācija",VLOOKUP(Dati!$A1161,Normas!$A:$D,3,FALSE),VLOOKUP(Dati!$A1161,Normas!$A:$D,3,FALSE)*0.3)),"")</f>
      </c>
    </row>
    <row r="1162" spans="2:9" x14ac:dyDescent="0.2">
      <c r="B1162">
        <f>IF(ISBLANK(A1162),"",VLOOKUP(A1162,Normas!A:D,4,FALSE))</f>
      </c>
      <c r="E1162" s="2">
        <f>IF(ISBLANK(D1162),"",INT(YEARFRAC(D1162,'Vispārīga informācija'!$B$2)))</f>
      </c>
      <c r="F1162" s="2">
        <f>IFERROR(IF(ISBLANK($A1162),"",IF($A1162="Ūdeņraža jonu koncentrācija",VLOOKUP(Dati!$A1162,Normas!$A:$D,2,FALSE),VLOOKUP(Dati!$A1162,Normas!$A:$D,2,FALSE)*0.6)),"")</f>
      </c>
      <c r="G1162" s="2">
        <f>IFERROR(IF(ISBLANK($A1162),"",IF($A1162="Ūdeņraža jonu koncentrācija",VLOOKUP(Dati!$A1162,Normas!$A:$D,3,FALSE),VLOOKUP(Dati!$A1162,Normas!$A:$D,3,FALSE)*0.6)),"")</f>
      </c>
      <c r="H1162" s="2">
        <f>IFERROR(IF(ISBLANK($A1162),"",IF($A1162="Ūdeņraža jonu koncentrācija",VLOOKUP(Dati!$A1162,Normas!$A:$D,2,FALSE),VLOOKUP(Dati!$A1162,Normas!$A:$D,2,FALSE)*0.3)),"")</f>
      </c>
      <c r="I1162" s="2">
        <f>IFERROR(IF(ISBLANK($A1162),"",IF($A1162="Ūdeņraža jonu koncentrācija",VLOOKUP(Dati!$A1162,Normas!$A:$D,3,FALSE),VLOOKUP(Dati!$A1162,Normas!$A:$D,3,FALSE)*0.3)),"")</f>
      </c>
    </row>
    <row r="1163" spans="2:9" x14ac:dyDescent="0.2">
      <c r="B1163">
        <f>IF(ISBLANK(A1163),"",VLOOKUP(A1163,Normas!A:D,4,FALSE))</f>
      </c>
      <c r="E1163" s="2">
        <f>IF(ISBLANK(D1163),"",INT(YEARFRAC(D1163,'Vispārīga informācija'!$B$2)))</f>
      </c>
      <c r="F1163" s="2">
        <f>IFERROR(IF(ISBLANK($A1163),"",IF($A1163="Ūdeņraža jonu koncentrācija",VLOOKUP(Dati!$A1163,Normas!$A:$D,2,FALSE),VLOOKUP(Dati!$A1163,Normas!$A:$D,2,FALSE)*0.6)),"")</f>
      </c>
      <c r="G1163" s="2">
        <f>IFERROR(IF(ISBLANK($A1163),"",IF($A1163="Ūdeņraža jonu koncentrācija",VLOOKUP(Dati!$A1163,Normas!$A:$D,3,FALSE),VLOOKUP(Dati!$A1163,Normas!$A:$D,3,FALSE)*0.6)),"")</f>
      </c>
      <c r="H1163" s="2">
        <f>IFERROR(IF(ISBLANK($A1163),"",IF($A1163="Ūdeņraža jonu koncentrācija",VLOOKUP(Dati!$A1163,Normas!$A:$D,2,FALSE),VLOOKUP(Dati!$A1163,Normas!$A:$D,2,FALSE)*0.3)),"")</f>
      </c>
      <c r="I1163" s="2">
        <f>IFERROR(IF(ISBLANK($A1163),"",IF($A1163="Ūdeņraža jonu koncentrācija",VLOOKUP(Dati!$A1163,Normas!$A:$D,3,FALSE),VLOOKUP(Dati!$A1163,Normas!$A:$D,3,FALSE)*0.3)),"")</f>
      </c>
    </row>
    <row r="1164" spans="2:9" x14ac:dyDescent="0.2">
      <c r="B1164">
        <f>IF(ISBLANK(A1164),"",VLOOKUP(A1164,Normas!A:D,4,FALSE))</f>
      </c>
      <c r="E1164" s="2">
        <f>IF(ISBLANK(D1164),"",INT(YEARFRAC(D1164,'Vispārīga informācija'!$B$2)))</f>
      </c>
      <c r="F1164" s="2">
        <f>IFERROR(IF(ISBLANK($A1164),"",IF($A1164="Ūdeņraža jonu koncentrācija",VLOOKUP(Dati!$A1164,Normas!$A:$D,2,FALSE),VLOOKUP(Dati!$A1164,Normas!$A:$D,2,FALSE)*0.6)),"")</f>
      </c>
      <c r="G1164" s="2">
        <f>IFERROR(IF(ISBLANK($A1164),"",IF($A1164="Ūdeņraža jonu koncentrācija",VLOOKUP(Dati!$A1164,Normas!$A:$D,3,FALSE),VLOOKUP(Dati!$A1164,Normas!$A:$D,3,FALSE)*0.6)),"")</f>
      </c>
      <c r="H1164" s="2">
        <f>IFERROR(IF(ISBLANK($A1164),"",IF($A1164="Ūdeņraža jonu koncentrācija",VLOOKUP(Dati!$A1164,Normas!$A:$D,2,FALSE),VLOOKUP(Dati!$A1164,Normas!$A:$D,2,FALSE)*0.3)),"")</f>
      </c>
      <c r="I1164" s="2">
        <f>IFERROR(IF(ISBLANK($A1164),"",IF($A1164="Ūdeņraža jonu koncentrācija",VLOOKUP(Dati!$A1164,Normas!$A:$D,3,FALSE),VLOOKUP(Dati!$A1164,Normas!$A:$D,3,FALSE)*0.3)),"")</f>
      </c>
    </row>
    <row r="1165" spans="2:9" x14ac:dyDescent="0.2">
      <c r="B1165">
        <f>IF(ISBLANK(A1165),"",VLOOKUP(A1165,Normas!A:D,4,FALSE))</f>
      </c>
      <c r="E1165" s="2">
        <f>IF(ISBLANK(D1165),"",INT(YEARFRAC(D1165,'Vispārīga informācija'!$B$2)))</f>
      </c>
      <c r="F1165" s="2">
        <f>IFERROR(IF(ISBLANK($A1165),"",IF($A1165="Ūdeņraža jonu koncentrācija",VLOOKUP(Dati!$A1165,Normas!$A:$D,2,FALSE),VLOOKUP(Dati!$A1165,Normas!$A:$D,2,FALSE)*0.6)),"")</f>
      </c>
      <c r="G1165" s="2">
        <f>IFERROR(IF(ISBLANK($A1165),"",IF($A1165="Ūdeņraža jonu koncentrācija",VLOOKUP(Dati!$A1165,Normas!$A:$D,3,FALSE),VLOOKUP(Dati!$A1165,Normas!$A:$D,3,FALSE)*0.6)),"")</f>
      </c>
      <c r="H1165" s="2">
        <f>IFERROR(IF(ISBLANK($A1165),"",IF($A1165="Ūdeņraža jonu koncentrācija",VLOOKUP(Dati!$A1165,Normas!$A:$D,2,FALSE),VLOOKUP(Dati!$A1165,Normas!$A:$D,2,FALSE)*0.3)),"")</f>
      </c>
      <c r="I1165" s="2">
        <f>IFERROR(IF(ISBLANK($A1165),"",IF($A1165="Ūdeņraža jonu koncentrācija",VLOOKUP(Dati!$A1165,Normas!$A:$D,3,FALSE),VLOOKUP(Dati!$A1165,Normas!$A:$D,3,FALSE)*0.3)),"")</f>
      </c>
    </row>
    <row r="1166" spans="2:9" x14ac:dyDescent="0.2">
      <c r="B1166">
        <f>IF(ISBLANK(A1166),"",VLOOKUP(A1166,Normas!A:D,4,FALSE))</f>
      </c>
      <c r="E1166" s="2">
        <f>IF(ISBLANK(D1166),"",INT(YEARFRAC(D1166,'Vispārīga informācija'!$B$2)))</f>
      </c>
      <c r="F1166" s="2">
        <f>IFERROR(IF(ISBLANK($A1166),"",IF($A1166="Ūdeņraža jonu koncentrācija",VLOOKUP(Dati!$A1166,Normas!$A:$D,2,FALSE),VLOOKUP(Dati!$A1166,Normas!$A:$D,2,FALSE)*0.6)),"")</f>
      </c>
      <c r="G1166" s="2">
        <f>IFERROR(IF(ISBLANK($A1166),"",IF($A1166="Ūdeņraža jonu koncentrācija",VLOOKUP(Dati!$A1166,Normas!$A:$D,3,FALSE),VLOOKUP(Dati!$A1166,Normas!$A:$D,3,FALSE)*0.6)),"")</f>
      </c>
      <c r="H1166" s="2">
        <f>IFERROR(IF(ISBLANK($A1166),"",IF($A1166="Ūdeņraža jonu koncentrācija",VLOOKUP(Dati!$A1166,Normas!$A:$D,2,FALSE),VLOOKUP(Dati!$A1166,Normas!$A:$D,2,FALSE)*0.3)),"")</f>
      </c>
      <c r="I1166" s="2">
        <f>IFERROR(IF(ISBLANK($A1166),"",IF($A1166="Ūdeņraža jonu koncentrācija",VLOOKUP(Dati!$A1166,Normas!$A:$D,3,FALSE),VLOOKUP(Dati!$A1166,Normas!$A:$D,3,FALSE)*0.3)),"")</f>
      </c>
    </row>
    <row r="1167" spans="2:9" x14ac:dyDescent="0.2">
      <c r="B1167">
        <f>IF(ISBLANK(A1167),"",VLOOKUP(A1167,Normas!A:D,4,FALSE))</f>
      </c>
      <c r="E1167" s="2">
        <f>IF(ISBLANK(D1167),"",INT(YEARFRAC(D1167,'Vispārīga informācija'!$B$2)))</f>
      </c>
      <c r="F1167" s="2">
        <f>IFERROR(IF(ISBLANK($A1167),"",IF($A1167="Ūdeņraža jonu koncentrācija",VLOOKUP(Dati!$A1167,Normas!$A:$D,2,FALSE),VLOOKUP(Dati!$A1167,Normas!$A:$D,2,FALSE)*0.6)),"")</f>
      </c>
      <c r="G1167" s="2">
        <f>IFERROR(IF(ISBLANK($A1167),"",IF($A1167="Ūdeņraža jonu koncentrācija",VLOOKUP(Dati!$A1167,Normas!$A:$D,3,FALSE),VLOOKUP(Dati!$A1167,Normas!$A:$D,3,FALSE)*0.6)),"")</f>
      </c>
      <c r="H1167" s="2">
        <f>IFERROR(IF(ISBLANK($A1167),"",IF($A1167="Ūdeņraža jonu koncentrācija",VLOOKUP(Dati!$A1167,Normas!$A:$D,2,FALSE),VLOOKUP(Dati!$A1167,Normas!$A:$D,2,FALSE)*0.3)),"")</f>
      </c>
      <c r="I1167" s="2">
        <f>IFERROR(IF(ISBLANK($A1167),"",IF($A1167="Ūdeņraža jonu koncentrācija",VLOOKUP(Dati!$A1167,Normas!$A:$D,3,FALSE),VLOOKUP(Dati!$A1167,Normas!$A:$D,3,FALSE)*0.3)),"")</f>
      </c>
    </row>
    <row r="1168" spans="2:9" x14ac:dyDescent="0.2">
      <c r="B1168">
        <f>IF(ISBLANK(A1168),"",VLOOKUP(A1168,Normas!A:D,4,FALSE))</f>
      </c>
      <c r="E1168" s="2">
        <f>IF(ISBLANK(D1168),"",INT(YEARFRAC(D1168,'Vispārīga informācija'!$B$2)))</f>
      </c>
      <c r="F1168" s="2">
        <f>IFERROR(IF(ISBLANK($A1168),"",IF($A1168="Ūdeņraža jonu koncentrācija",VLOOKUP(Dati!$A1168,Normas!$A:$D,2,FALSE),VLOOKUP(Dati!$A1168,Normas!$A:$D,2,FALSE)*0.6)),"")</f>
      </c>
      <c r="G1168" s="2">
        <f>IFERROR(IF(ISBLANK($A1168),"",IF($A1168="Ūdeņraža jonu koncentrācija",VLOOKUP(Dati!$A1168,Normas!$A:$D,3,FALSE),VLOOKUP(Dati!$A1168,Normas!$A:$D,3,FALSE)*0.6)),"")</f>
      </c>
      <c r="H1168" s="2">
        <f>IFERROR(IF(ISBLANK($A1168),"",IF($A1168="Ūdeņraža jonu koncentrācija",VLOOKUP(Dati!$A1168,Normas!$A:$D,2,FALSE),VLOOKUP(Dati!$A1168,Normas!$A:$D,2,FALSE)*0.3)),"")</f>
      </c>
      <c r="I1168" s="2">
        <f>IFERROR(IF(ISBLANK($A1168),"",IF($A1168="Ūdeņraža jonu koncentrācija",VLOOKUP(Dati!$A1168,Normas!$A:$D,3,FALSE),VLOOKUP(Dati!$A1168,Normas!$A:$D,3,FALSE)*0.3)),"")</f>
      </c>
    </row>
    <row r="1169" spans="2:9" x14ac:dyDescent="0.2">
      <c r="B1169">
        <f>IF(ISBLANK(A1169),"",VLOOKUP(A1169,Normas!A:D,4,FALSE))</f>
      </c>
      <c r="E1169" s="2">
        <f>IF(ISBLANK(D1169),"",INT(YEARFRAC(D1169,'Vispārīga informācija'!$B$2)))</f>
      </c>
      <c r="F1169" s="2">
        <f>IFERROR(IF(ISBLANK($A1169),"",IF($A1169="Ūdeņraža jonu koncentrācija",VLOOKUP(Dati!$A1169,Normas!$A:$D,2,FALSE),VLOOKUP(Dati!$A1169,Normas!$A:$D,2,FALSE)*0.6)),"")</f>
      </c>
      <c r="G1169" s="2">
        <f>IFERROR(IF(ISBLANK($A1169),"",IF($A1169="Ūdeņraža jonu koncentrācija",VLOOKUP(Dati!$A1169,Normas!$A:$D,3,FALSE),VLOOKUP(Dati!$A1169,Normas!$A:$D,3,FALSE)*0.6)),"")</f>
      </c>
      <c r="H1169" s="2">
        <f>IFERROR(IF(ISBLANK($A1169),"",IF($A1169="Ūdeņraža jonu koncentrācija",VLOOKUP(Dati!$A1169,Normas!$A:$D,2,FALSE),VLOOKUP(Dati!$A1169,Normas!$A:$D,2,FALSE)*0.3)),"")</f>
      </c>
      <c r="I1169" s="2">
        <f>IFERROR(IF(ISBLANK($A1169),"",IF($A1169="Ūdeņraža jonu koncentrācija",VLOOKUP(Dati!$A1169,Normas!$A:$D,3,FALSE),VLOOKUP(Dati!$A1169,Normas!$A:$D,3,FALSE)*0.3)),"")</f>
      </c>
    </row>
    <row r="1170" spans="2:9" x14ac:dyDescent="0.2">
      <c r="B1170">
        <f>IF(ISBLANK(A1170),"",VLOOKUP(A1170,Normas!A:D,4,FALSE))</f>
      </c>
      <c r="E1170" s="2">
        <f>IF(ISBLANK(D1170),"",INT(YEARFRAC(D1170,'Vispārīga informācija'!$B$2)))</f>
      </c>
      <c r="F1170" s="2">
        <f>IFERROR(IF(ISBLANK($A1170),"",IF($A1170="Ūdeņraža jonu koncentrācija",VLOOKUP(Dati!$A1170,Normas!$A:$D,2,FALSE),VLOOKUP(Dati!$A1170,Normas!$A:$D,2,FALSE)*0.6)),"")</f>
      </c>
      <c r="G1170" s="2">
        <f>IFERROR(IF(ISBLANK($A1170),"",IF($A1170="Ūdeņraža jonu koncentrācija",VLOOKUP(Dati!$A1170,Normas!$A:$D,3,FALSE),VLOOKUP(Dati!$A1170,Normas!$A:$D,3,FALSE)*0.6)),"")</f>
      </c>
      <c r="H1170" s="2">
        <f>IFERROR(IF(ISBLANK($A1170),"",IF($A1170="Ūdeņraža jonu koncentrācija",VLOOKUP(Dati!$A1170,Normas!$A:$D,2,FALSE),VLOOKUP(Dati!$A1170,Normas!$A:$D,2,FALSE)*0.3)),"")</f>
      </c>
      <c r="I1170" s="2">
        <f>IFERROR(IF(ISBLANK($A1170),"",IF($A1170="Ūdeņraža jonu koncentrācija",VLOOKUP(Dati!$A1170,Normas!$A:$D,3,FALSE),VLOOKUP(Dati!$A1170,Normas!$A:$D,3,FALSE)*0.3)),"")</f>
      </c>
    </row>
    <row r="1171" spans="2:9" x14ac:dyDescent="0.2">
      <c r="B1171">
        <f>IF(ISBLANK(A1171),"",VLOOKUP(A1171,Normas!A:D,4,FALSE))</f>
      </c>
      <c r="E1171" s="2">
        <f>IF(ISBLANK(D1171),"",INT(YEARFRAC(D1171,'Vispārīga informācija'!$B$2)))</f>
      </c>
      <c r="F1171" s="2">
        <f>IFERROR(IF(ISBLANK($A1171),"",IF($A1171="Ūdeņraža jonu koncentrācija",VLOOKUP(Dati!$A1171,Normas!$A:$D,2,FALSE),VLOOKUP(Dati!$A1171,Normas!$A:$D,2,FALSE)*0.6)),"")</f>
      </c>
      <c r="G1171" s="2">
        <f>IFERROR(IF(ISBLANK($A1171),"",IF($A1171="Ūdeņraža jonu koncentrācija",VLOOKUP(Dati!$A1171,Normas!$A:$D,3,FALSE),VLOOKUP(Dati!$A1171,Normas!$A:$D,3,FALSE)*0.6)),"")</f>
      </c>
      <c r="H1171" s="2">
        <f>IFERROR(IF(ISBLANK($A1171),"",IF($A1171="Ūdeņraža jonu koncentrācija",VLOOKUP(Dati!$A1171,Normas!$A:$D,2,FALSE),VLOOKUP(Dati!$A1171,Normas!$A:$D,2,FALSE)*0.3)),"")</f>
      </c>
      <c r="I1171" s="2">
        <f>IFERROR(IF(ISBLANK($A1171),"",IF($A1171="Ūdeņraža jonu koncentrācija",VLOOKUP(Dati!$A1171,Normas!$A:$D,3,FALSE),VLOOKUP(Dati!$A1171,Normas!$A:$D,3,FALSE)*0.3)),"")</f>
      </c>
    </row>
    <row r="1172" spans="2:9" x14ac:dyDescent="0.2">
      <c r="B1172">
        <f>IF(ISBLANK(A1172),"",VLOOKUP(A1172,Normas!A:D,4,FALSE))</f>
      </c>
      <c r="E1172" s="2">
        <f>IF(ISBLANK(D1172),"",INT(YEARFRAC(D1172,'Vispārīga informācija'!$B$2)))</f>
      </c>
      <c r="F1172" s="2">
        <f>IFERROR(IF(ISBLANK($A1172),"",IF($A1172="Ūdeņraža jonu koncentrācija",VLOOKUP(Dati!$A1172,Normas!$A:$D,2,FALSE),VLOOKUP(Dati!$A1172,Normas!$A:$D,2,FALSE)*0.6)),"")</f>
      </c>
      <c r="G1172" s="2">
        <f>IFERROR(IF(ISBLANK($A1172),"",IF($A1172="Ūdeņraža jonu koncentrācija",VLOOKUP(Dati!$A1172,Normas!$A:$D,3,FALSE),VLOOKUP(Dati!$A1172,Normas!$A:$D,3,FALSE)*0.6)),"")</f>
      </c>
      <c r="H1172" s="2">
        <f>IFERROR(IF(ISBLANK($A1172),"",IF($A1172="Ūdeņraža jonu koncentrācija",VLOOKUP(Dati!$A1172,Normas!$A:$D,2,FALSE),VLOOKUP(Dati!$A1172,Normas!$A:$D,2,FALSE)*0.3)),"")</f>
      </c>
      <c r="I1172" s="2">
        <f>IFERROR(IF(ISBLANK($A1172),"",IF($A1172="Ūdeņraža jonu koncentrācija",VLOOKUP(Dati!$A1172,Normas!$A:$D,3,FALSE),VLOOKUP(Dati!$A1172,Normas!$A:$D,3,FALSE)*0.3)),"")</f>
      </c>
    </row>
    <row r="1173" spans="2:9" x14ac:dyDescent="0.2">
      <c r="B1173">
        <f>IF(ISBLANK(A1173),"",VLOOKUP(A1173,Normas!A:D,4,FALSE))</f>
      </c>
      <c r="E1173" s="2">
        <f>IF(ISBLANK(D1173),"",INT(YEARFRAC(D1173,'Vispārīga informācija'!$B$2)))</f>
      </c>
      <c r="F1173" s="2">
        <f>IFERROR(IF(ISBLANK($A1173),"",IF($A1173="Ūdeņraža jonu koncentrācija",VLOOKUP(Dati!$A1173,Normas!$A:$D,2,FALSE),VLOOKUP(Dati!$A1173,Normas!$A:$D,2,FALSE)*0.6)),"")</f>
      </c>
      <c r="G1173" s="2">
        <f>IFERROR(IF(ISBLANK($A1173),"",IF($A1173="Ūdeņraža jonu koncentrācija",VLOOKUP(Dati!$A1173,Normas!$A:$D,3,FALSE),VLOOKUP(Dati!$A1173,Normas!$A:$D,3,FALSE)*0.6)),"")</f>
      </c>
      <c r="H1173" s="2">
        <f>IFERROR(IF(ISBLANK($A1173),"",IF($A1173="Ūdeņraža jonu koncentrācija",VLOOKUP(Dati!$A1173,Normas!$A:$D,2,FALSE),VLOOKUP(Dati!$A1173,Normas!$A:$D,2,FALSE)*0.3)),"")</f>
      </c>
      <c r="I1173" s="2">
        <f>IFERROR(IF(ISBLANK($A1173),"",IF($A1173="Ūdeņraža jonu koncentrācija",VLOOKUP(Dati!$A1173,Normas!$A:$D,3,FALSE),VLOOKUP(Dati!$A1173,Normas!$A:$D,3,FALSE)*0.3)),"")</f>
      </c>
    </row>
    <row r="1174" spans="2:9" x14ac:dyDescent="0.2">
      <c r="B1174">
        <f>IF(ISBLANK(A1174),"",VLOOKUP(A1174,Normas!A:D,4,FALSE))</f>
      </c>
      <c r="E1174" s="2">
        <f>IF(ISBLANK(D1174),"",INT(YEARFRAC(D1174,'Vispārīga informācija'!$B$2)))</f>
      </c>
      <c r="F1174" s="2">
        <f>IFERROR(IF(ISBLANK($A1174),"",IF($A1174="Ūdeņraža jonu koncentrācija",VLOOKUP(Dati!$A1174,Normas!$A:$D,2,FALSE),VLOOKUP(Dati!$A1174,Normas!$A:$D,2,FALSE)*0.6)),"")</f>
      </c>
      <c r="G1174" s="2">
        <f>IFERROR(IF(ISBLANK($A1174),"",IF($A1174="Ūdeņraža jonu koncentrācija",VLOOKUP(Dati!$A1174,Normas!$A:$D,3,FALSE),VLOOKUP(Dati!$A1174,Normas!$A:$D,3,FALSE)*0.6)),"")</f>
      </c>
      <c r="H1174" s="2">
        <f>IFERROR(IF(ISBLANK($A1174),"",IF($A1174="Ūdeņraža jonu koncentrācija",VLOOKUP(Dati!$A1174,Normas!$A:$D,2,FALSE),VLOOKUP(Dati!$A1174,Normas!$A:$D,2,FALSE)*0.3)),"")</f>
      </c>
      <c r="I1174" s="2">
        <f>IFERROR(IF(ISBLANK($A1174),"",IF($A1174="Ūdeņraža jonu koncentrācija",VLOOKUP(Dati!$A1174,Normas!$A:$D,3,FALSE),VLOOKUP(Dati!$A1174,Normas!$A:$D,3,FALSE)*0.3)),"")</f>
      </c>
    </row>
    <row r="1175" spans="2:9" x14ac:dyDescent="0.2">
      <c r="B1175">
        <f>IF(ISBLANK(A1175),"",VLOOKUP(A1175,Normas!A:D,4,FALSE))</f>
      </c>
      <c r="E1175" s="2">
        <f>IF(ISBLANK(D1175),"",INT(YEARFRAC(D1175,'Vispārīga informācija'!$B$2)))</f>
      </c>
      <c r="F1175" s="2">
        <f>IFERROR(IF(ISBLANK($A1175),"",IF($A1175="Ūdeņraža jonu koncentrācija",VLOOKUP(Dati!$A1175,Normas!$A:$D,2,FALSE),VLOOKUP(Dati!$A1175,Normas!$A:$D,2,FALSE)*0.6)),"")</f>
      </c>
      <c r="G1175" s="2">
        <f>IFERROR(IF(ISBLANK($A1175),"",IF($A1175="Ūdeņraža jonu koncentrācija",VLOOKUP(Dati!$A1175,Normas!$A:$D,3,FALSE),VLOOKUP(Dati!$A1175,Normas!$A:$D,3,FALSE)*0.6)),"")</f>
      </c>
      <c r="H1175" s="2">
        <f>IFERROR(IF(ISBLANK($A1175),"",IF($A1175="Ūdeņraža jonu koncentrācija",VLOOKUP(Dati!$A1175,Normas!$A:$D,2,FALSE),VLOOKUP(Dati!$A1175,Normas!$A:$D,2,FALSE)*0.3)),"")</f>
      </c>
      <c r="I1175" s="2">
        <f>IFERROR(IF(ISBLANK($A1175),"",IF($A1175="Ūdeņraža jonu koncentrācija",VLOOKUP(Dati!$A1175,Normas!$A:$D,3,FALSE),VLOOKUP(Dati!$A1175,Normas!$A:$D,3,FALSE)*0.3)),"")</f>
      </c>
    </row>
    <row r="1176" spans="2:9" x14ac:dyDescent="0.2">
      <c r="B1176">
        <f>IF(ISBLANK(A1176),"",VLOOKUP(A1176,Normas!A:D,4,FALSE))</f>
      </c>
      <c r="E1176" s="2">
        <f>IF(ISBLANK(D1176),"",INT(YEARFRAC(D1176,'Vispārīga informācija'!$B$2)))</f>
      </c>
      <c r="F1176" s="2">
        <f>IFERROR(IF(ISBLANK($A1176),"",IF($A1176="Ūdeņraža jonu koncentrācija",VLOOKUP(Dati!$A1176,Normas!$A:$D,2,FALSE),VLOOKUP(Dati!$A1176,Normas!$A:$D,2,FALSE)*0.6)),"")</f>
      </c>
      <c r="G1176" s="2">
        <f>IFERROR(IF(ISBLANK($A1176),"",IF($A1176="Ūdeņraža jonu koncentrācija",VLOOKUP(Dati!$A1176,Normas!$A:$D,3,FALSE),VLOOKUP(Dati!$A1176,Normas!$A:$D,3,FALSE)*0.6)),"")</f>
      </c>
      <c r="H1176" s="2">
        <f>IFERROR(IF(ISBLANK($A1176),"",IF($A1176="Ūdeņraža jonu koncentrācija",VLOOKUP(Dati!$A1176,Normas!$A:$D,2,FALSE),VLOOKUP(Dati!$A1176,Normas!$A:$D,2,FALSE)*0.3)),"")</f>
      </c>
      <c r="I1176" s="2">
        <f>IFERROR(IF(ISBLANK($A1176),"",IF($A1176="Ūdeņraža jonu koncentrācija",VLOOKUP(Dati!$A1176,Normas!$A:$D,3,FALSE),VLOOKUP(Dati!$A1176,Normas!$A:$D,3,FALSE)*0.3)),"")</f>
      </c>
    </row>
    <row r="1177" spans="2:9" x14ac:dyDescent="0.2">
      <c r="B1177">
        <f>IF(ISBLANK(A1177),"",VLOOKUP(A1177,Normas!A:D,4,FALSE))</f>
      </c>
      <c r="E1177" s="2">
        <f>IF(ISBLANK(D1177),"",INT(YEARFRAC(D1177,'Vispārīga informācija'!$B$2)))</f>
      </c>
      <c r="F1177" s="2">
        <f>IFERROR(IF(ISBLANK($A1177),"",IF($A1177="Ūdeņraža jonu koncentrācija",VLOOKUP(Dati!$A1177,Normas!$A:$D,2,FALSE),VLOOKUP(Dati!$A1177,Normas!$A:$D,2,FALSE)*0.6)),"")</f>
      </c>
      <c r="G1177" s="2">
        <f>IFERROR(IF(ISBLANK($A1177),"",IF($A1177="Ūdeņraža jonu koncentrācija",VLOOKUP(Dati!$A1177,Normas!$A:$D,3,FALSE),VLOOKUP(Dati!$A1177,Normas!$A:$D,3,FALSE)*0.6)),"")</f>
      </c>
      <c r="H1177" s="2">
        <f>IFERROR(IF(ISBLANK($A1177),"",IF($A1177="Ūdeņraža jonu koncentrācija",VLOOKUP(Dati!$A1177,Normas!$A:$D,2,FALSE),VLOOKUP(Dati!$A1177,Normas!$A:$D,2,FALSE)*0.3)),"")</f>
      </c>
      <c r="I1177" s="2">
        <f>IFERROR(IF(ISBLANK($A1177),"",IF($A1177="Ūdeņraža jonu koncentrācija",VLOOKUP(Dati!$A1177,Normas!$A:$D,3,FALSE),VLOOKUP(Dati!$A1177,Normas!$A:$D,3,FALSE)*0.3)),"")</f>
      </c>
    </row>
    <row r="1178" spans="2:9" x14ac:dyDescent="0.2">
      <c r="B1178">
        <f>IF(ISBLANK(A1178),"",VLOOKUP(A1178,Normas!A:D,4,FALSE))</f>
      </c>
      <c r="E1178" s="2">
        <f>IF(ISBLANK(D1178),"",INT(YEARFRAC(D1178,'Vispārīga informācija'!$B$2)))</f>
      </c>
      <c r="F1178" s="2">
        <f>IFERROR(IF(ISBLANK($A1178),"",IF($A1178="Ūdeņraža jonu koncentrācija",VLOOKUP(Dati!$A1178,Normas!$A:$D,2,FALSE),VLOOKUP(Dati!$A1178,Normas!$A:$D,2,FALSE)*0.6)),"")</f>
      </c>
      <c r="G1178" s="2">
        <f>IFERROR(IF(ISBLANK($A1178),"",IF($A1178="Ūdeņraža jonu koncentrācija",VLOOKUP(Dati!$A1178,Normas!$A:$D,3,FALSE),VLOOKUP(Dati!$A1178,Normas!$A:$D,3,FALSE)*0.6)),"")</f>
      </c>
      <c r="H1178" s="2">
        <f>IFERROR(IF(ISBLANK($A1178),"",IF($A1178="Ūdeņraža jonu koncentrācija",VLOOKUP(Dati!$A1178,Normas!$A:$D,2,FALSE),VLOOKUP(Dati!$A1178,Normas!$A:$D,2,FALSE)*0.3)),"")</f>
      </c>
      <c r="I1178" s="2">
        <f>IFERROR(IF(ISBLANK($A1178),"",IF($A1178="Ūdeņraža jonu koncentrācija",VLOOKUP(Dati!$A1178,Normas!$A:$D,3,FALSE),VLOOKUP(Dati!$A1178,Normas!$A:$D,3,FALSE)*0.3)),"")</f>
      </c>
    </row>
    <row r="1179" spans="2:9" x14ac:dyDescent="0.2">
      <c r="B1179">
        <f>IF(ISBLANK(A1179),"",VLOOKUP(A1179,Normas!A:D,4,FALSE))</f>
      </c>
      <c r="E1179" s="2">
        <f>IF(ISBLANK(D1179),"",INT(YEARFRAC(D1179,'Vispārīga informācija'!$B$2)))</f>
      </c>
      <c r="F1179" s="2">
        <f>IFERROR(IF(ISBLANK($A1179),"",IF($A1179="Ūdeņraža jonu koncentrācija",VLOOKUP(Dati!$A1179,Normas!$A:$D,2,FALSE),VLOOKUP(Dati!$A1179,Normas!$A:$D,2,FALSE)*0.6)),"")</f>
      </c>
      <c r="G1179" s="2">
        <f>IFERROR(IF(ISBLANK($A1179),"",IF($A1179="Ūdeņraža jonu koncentrācija",VLOOKUP(Dati!$A1179,Normas!$A:$D,3,FALSE),VLOOKUP(Dati!$A1179,Normas!$A:$D,3,FALSE)*0.6)),"")</f>
      </c>
      <c r="H1179" s="2">
        <f>IFERROR(IF(ISBLANK($A1179),"",IF($A1179="Ūdeņraža jonu koncentrācija",VLOOKUP(Dati!$A1179,Normas!$A:$D,2,FALSE),VLOOKUP(Dati!$A1179,Normas!$A:$D,2,FALSE)*0.3)),"")</f>
      </c>
      <c r="I1179" s="2">
        <f>IFERROR(IF(ISBLANK($A1179),"",IF($A1179="Ūdeņraža jonu koncentrācija",VLOOKUP(Dati!$A1179,Normas!$A:$D,3,FALSE),VLOOKUP(Dati!$A1179,Normas!$A:$D,3,FALSE)*0.3)),"")</f>
      </c>
    </row>
    <row r="1180" spans="2:9" x14ac:dyDescent="0.2">
      <c r="B1180">
        <f>IF(ISBLANK(A1180),"",VLOOKUP(A1180,Normas!A:D,4,FALSE))</f>
      </c>
      <c r="E1180" s="2">
        <f>IF(ISBLANK(D1180),"",INT(YEARFRAC(D1180,'Vispārīga informācija'!$B$2)))</f>
      </c>
      <c r="F1180" s="2">
        <f>IFERROR(IF(ISBLANK($A1180),"",IF($A1180="Ūdeņraža jonu koncentrācija",VLOOKUP(Dati!$A1180,Normas!$A:$D,2,FALSE),VLOOKUP(Dati!$A1180,Normas!$A:$D,2,FALSE)*0.6)),"")</f>
      </c>
      <c r="G1180" s="2">
        <f>IFERROR(IF(ISBLANK($A1180),"",IF($A1180="Ūdeņraža jonu koncentrācija",VLOOKUP(Dati!$A1180,Normas!$A:$D,3,FALSE),VLOOKUP(Dati!$A1180,Normas!$A:$D,3,FALSE)*0.6)),"")</f>
      </c>
      <c r="H1180" s="2">
        <f>IFERROR(IF(ISBLANK($A1180),"",IF($A1180="Ūdeņraža jonu koncentrācija",VLOOKUP(Dati!$A1180,Normas!$A:$D,2,FALSE),VLOOKUP(Dati!$A1180,Normas!$A:$D,2,FALSE)*0.3)),"")</f>
      </c>
      <c r="I1180" s="2">
        <f>IFERROR(IF(ISBLANK($A1180),"",IF($A1180="Ūdeņraža jonu koncentrācija",VLOOKUP(Dati!$A1180,Normas!$A:$D,3,FALSE),VLOOKUP(Dati!$A1180,Normas!$A:$D,3,FALSE)*0.3)),"")</f>
      </c>
    </row>
    <row r="1181" spans="2:9" x14ac:dyDescent="0.2">
      <c r="B1181">
        <f>IF(ISBLANK(A1181),"",VLOOKUP(A1181,Normas!A:D,4,FALSE))</f>
      </c>
      <c r="E1181" s="2">
        <f>IF(ISBLANK(D1181),"",INT(YEARFRAC(D1181,'Vispārīga informācija'!$B$2)))</f>
      </c>
      <c r="F1181" s="2">
        <f>IFERROR(IF(ISBLANK($A1181),"",IF($A1181="Ūdeņraža jonu koncentrācija",VLOOKUP(Dati!$A1181,Normas!$A:$D,2,FALSE),VLOOKUP(Dati!$A1181,Normas!$A:$D,2,FALSE)*0.6)),"")</f>
      </c>
      <c r="G1181" s="2">
        <f>IFERROR(IF(ISBLANK($A1181),"",IF($A1181="Ūdeņraža jonu koncentrācija",VLOOKUP(Dati!$A1181,Normas!$A:$D,3,FALSE),VLOOKUP(Dati!$A1181,Normas!$A:$D,3,FALSE)*0.6)),"")</f>
      </c>
      <c r="H1181" s="2">
        <f>IFERROR(IF(ISBLANK($A1181),"",IF($A1181="Ūdeņraža jonu koncentrācija",VLOOKUP(Dati!$A1181,Normas!$A:$D,2,FALSE),VLOOKUP(Dati!$A1181,Normas!$A:$D,2,FALSE)*0.3)),"")</f>
      </c>
      <c r="I1181" s="2">
        <f>IFERROR(IF(ISBLANK($A1181),"",IF($A1181="Ūdeņraža jonu koncentrācija",VLOOKUP(Dati!$A1181,Normas!$A:$D,3,FALSE),VLOOKUP(Dati!$A1181,Normas!$A:$D,3,FALSE)*0.3)),"")</f>
      </c>
    </row>
    <row r="1182" spans="2:9" x14ac:dyDescent="0.2">
      <c r="B1182">
        <f>IF(ISBLANK(A1182),"",VLOOKUP(A1182,Normas!A:D,4,FALSE))</f>
      </c>
      <c r="E1182" s="2">
        <f>IF(ISBLANK(D1182),"",INT(YEARFRAC(D1182,'Vispārīga informācija'!$B$2)))</f>
      </c>
      <c r="F1182" s="2">
        <f>IFERROR(IF(ISBLANK($A1182),"",IF($A1182="Ūdeņraža jonu koncentrācija",VLOOKUP(Dati!$A1182,Normas!$A:$D,2,FALSE),VLOOKUP(Dati!$A1182,Normas!$A:$D,2,FALSE)*0.6)),"")</f>
      </c>
      <c r="G1182" s="2">
        <f>IFERROR(IF(ISBLANK($A1182),"",IF($A1182="Ūdeņraža jonu koncentrācija",VLOOKUP(Dati!$A1182,Normas!$A:$D,3,FALSE),VLOOKUP(Dati!$A1182,Normas!$A:$D,3,FALSE)*0.6)),"")</f>
      </c>
      <c r="H1182" s="2">
        <f>IFERROR(IF(ISBLANK($A1182),"",IF($A1182="Ūdeņraža jonu koncentrācija",VLOOKUP(Dati!$A1182,Normas!$A:$D,2,FALSE),VLOOKUP(Dati!$A1182,Normas!$A:$D,2,FALSE)*0.3)),"")</f>
      </c>
      <c r="I1182" s="2">
        <f>IFERROR(IF(ISBLANK($A1182),"",IF($A1182="Ūdeņraža jonu koncentrācija",VLOOKUP(Dati!$A1182,Normas!$A:$D,3,FALSE),VLOOKUP(Dati!$A1182,Normas!$A:$D,3,FALSE)*0.3)),"")</f>
      </c>
    </row>
    <row r="1183" spans="2:9" x14ac:dyDescent="0.2">
      <c r="B1183">
        <f>IF(ISBLANK(A1183),"",VLOOKUP(A1183,Normas!A:D,4,FALSE))</f>
      </c>
      <c r="E1183" s="2">
        <f>IF(ISBLANK(D1183),"",INT(YEARFRAC(D1183,'Vispārīga informācija'!$B$2)))</f>
      </c>
      <c r="F1183" s="2">
        <f>IFERROR(IF(ISBLANK($A1183),"",IF($A1183="Ūdeņraža jonu koncentrācija",VLOOKUP(Dati!$A1183,Normas!$A:$D,2,FALSE),VLOOKUP(Dati!$A1183,Normas!$A:$D,2,FALSE)*0.6)),"")</f>
      </c>
      <c r="G1183" s="2">
        <f>IFERROR(IF(ISBLANK($A1183),"",IF($A1183="Ūdeņraža jonu koncentrācija",VLOOKUP(Dati!$A1183,Normas!$A:$D,3,FALSE),VLOOKUP(Dati!$A1183,Normas!$A:$D,3,FALSE)*0.6)),"")</f>
      </c>
      <c r="H1183" s="2">
        <f>IFERROR(IF(ISBLANK($A1183),"",IF($A1183="Ūdeņraža jonu koncentrācija",VLOOKUP(Dati!$A1183,Normas!$A:$D,2,FALSE),VLOOKUP(Dati!$A1183,Normas!$A:$D,2,FALSE)*0.3)),"")</f>
      </c>
      <c r="I1183" s="2">
        <f>IFERROR(IF(ISBLANK($A1183),"",IF($A1183="Ūdeņraža jonu koncentrācija",VLOOKUP(Dati!$A1183,Normas!$A:$D,3,FALSE),VLOOKUP(Dati!$A1183,Normas!$A:$D,3,FALSE)*0.3)),"")</f>
      </c>
    </row>
    <row r="1184" spans="2:9" x14ac:dyDescent="0.2">
      <c r="B1184">
        <f>IF(ISBLANK(A1184),"",VLOOKUP(A1184,Normas!A:D,4,FALSE))</f>
      </c>
      <c r="E1184" s="2">
        <f>IF(ISBLANK(D1184),"",INT(YEARFRAC(D1184,'Vispārīga informācija'!$B$2)))</f>
      </c>
      <c r="F1184" s="2">
        <f>IFERROR(IF(ISBLANK($A1184),"",IF($A1184="Ūdeņraža jonu koncentrācija",VLOOKUP(Dati!$A1184,Normas!$A:$D,2,FALSE),VLOOKUP(Dati!$A1184,Normas!$A:$D,2,FALSE)*0.6)),"")</f>
      </c>
      <c r="G1184" s="2">
        <f>IFERROR(IF(ISBLANK($A1184),"",IF($A1184="Ūdeņraža jonu koncentrācija",VLOOKUP(Dati!$A1184,Normas!$A:$D,3,FALSE),VLOOKUP(Dati!$A1184,Normas!$A:$D,3,FALSE)*0.6)),"")</f>
      </c>
      <c r="H1184" s="2">
        <f>IFERROR(IF(ISBLANK($A1184),"",IF($A1184="Ūdeņraža jonu koncentrācija",VLOOKUP(Dati!$A1184,Normas!$A:$D,2,FALSE),VLOOKUP(Dati!$A1184,Normas!$A:$D,2,FALSE)*0.3)),"")</f>
      </c>
      <c r="I1184" s="2">
        <f>IFERROR(IF(ISBLANK($A1184),"",IF($A1184="Ūdeņraža jonu koncentrācija",VLOOKUP(Dati!$A1184,Normas!$A:$D,3,FALSE),VLOOKUP(Dati!$A1184,Normas!$A:$D,3,FALSE)*0.3)),"")</f>
      </c>
    </row>
    <row r="1185" spans="2:9" x14ac:dyDescent="0.2">
      <c r="B1185">
        <f>IF(ISBLANK(A1185),"",VLOOKUP(A1185,Normas!A:D,4,FALSE))</f>
      </c>
      <c r="E1185" s="2">
        <f>IF(ISBLANK(D1185),"",INT(YEARFRAC(D1185,'Vispārīga informācija'!$B$2)))</f>
      </c>
      <c r="F1185" s="2">
        <f>IFERROR(IF(ISBLANK($A1185),"",IF($A1185="Ūdeņraža jonu koncentrācija",VLOOKUP(Dati!$A1185,Normas!$A:$D,2,FALSE),VLOOKUP(Dati!$A1185,Normas!$A:$D,2,FALSE)*0.6)),"")</f>
      </c>
      <c r="G1185" s="2">
        <f>IFERROR(IF(ISBLANK($A1185),"",IF($A1185="Ūdeņraža jonu koncentrācija",VLOOKUP(Dati!$A1185,Normas!$A:$D,3,FALSE),VLOOKUP(Dati!$A1185,Normas!$A:$D,3,FALSE)*0.6)),"")</f>
      </c>
      <c r="H1185" s="2">
        <f>IFERROR(IF(ISBLANK($A1185),"",IF($A1185="Ūdeņraža jonu koncentrācija",VLOOKUP(Dati!$A1185,Normas!$A:$D,2,FALSE),VLOOKUP(Dati!$A1185,Normas!$A:$D,2,FALSE)*0.3)),"")</f>
      </c>
      <c r="I1185" s="2">
        <f>IFERROR(IF(ISBLANK($A1185),"",IF($A1185="Ūdeņraža jonu koncentrācija",VLOOKUP(Dati!$A1185,Normas!$A:$D,3,FALSE),VLOOKUP(Dati!$A1185,Normas!$A:$D,3,FALSE)*0.3)),"")</f>
      </c>
    </row>
    <row r="1186" spans="2:9" x14ac:dyDescent="0.2">
      <c r="B1186">
        <f>IF(ISBLANK(A1186),"",VLOOKUP(A1186,Normas!A:D,4,FALSE))</f>
      </c>
      <c r="E1186" s="2">
        <f>IF(ISBLANK(D1186),"",INT(YEARFRAC(D1186,'Vispārīga informācija'!$B$2)))</f>
      </c>
      <c r="F1186" s="2">
        <f>IFERROR(IF(ISBLANK($A1186),"",IF($A1186="Ūdeņraža jonu koncentrācija",VLOOKUP(Dati!$A1186,Normas!$A:$D,2,FALSE),VLOOKUP(Dati!$A1186,Normas!$A:$D,2,FALSE)*0.6)),"")</f>
      </c>
      <c r="G1186" s="2">
        <f>IFERROR(IF(ISBLANK($A1186),"",IF($A1186="Ūdeņraža jonu koncentrācija",VLOOKUP(Dati!$A1186,Normas!$A:$D,3,FALSE),VLOOKUP(Dati!$A1186,Normas!$A:$D,3,FALSE)*0.6)),"")</f>
      </c>
      <c r="H1186" s="2">
        <f>IFERROR(IF(ISBLANK($A1186),"",IF($A1186="Ūdeņraža jonu koncentrācija",VLOOKUP(Dati!$A1186,Normas!$A:$D,2,FALSE),VLOOKUP(Dati!$A1186,Normas!$A:$D,2,FALSE)*0.3)),"")</f>
      </c>
      <c r="I1186" s="2">
        <f>IFERROR(IF(ISBLANK($A1186),"",IF($A1186="Ūdeņraža jonu koncentrācija",VLOOKUP(Dati!$A1186,Normas!$A:$D,3,FALSE),VLOOKUP(Dati!$A1186,Normas!$A:$D,3,FALSE)*0.3)),"")</f>
      </c>
    </row>
    <row r="1187" spans="2:9" x14ac:dyDescent="0.2">
      <c r="B1187">
        <f>IF(ISBLANK(A1187),"",VLOOKUP(A1187,Normas!A:D,4,FALSE))</f>
      </c>
      <c r="E1187" s="2">
        <f>IF(ISBLANK(D1187),"",INT(YEARFRAC(D1187,'Vispārīga informācija'!$B$2)))</f>
      </c>
      <c r="F1187" s="2">
        <f>IFERROR(IF(ISBLANK($A1187),"",IF($A1187="Ūdeņraža jonu koncentrācija",VLOOKUP(Dati!$A1187,Normas!$A:$D,2,FALSE),VLOOKUP(Dati!$A1187,Normas!$A:$D,2,FALSE)*0.6)),"")</f>
      </c>
      <c r="G1187" s="2">
        <f>IFERROR(IF(ISBLANK($A1187),"",IF($A1187="Ūdeņraža jonu koncentrācija",VLOOKUP(Dati!$A1187,Normas!$A:$D,3,FALSE),VLOOKUP(Dati!$A1187,Normas!$A:$D,3,FALSE)*0.6)),"")</f>
      </c>
      <c r="H1187" s="2">
        <f>IFERROR(IF(ISBLANK($A1187),"",IF($A1187="Ūdeņraža jonu koncentrācija",VLOOKUP(Dati!$A1187,Normas!$A:$D,2,FALSE),VLOOKUP(Dati!$A1187,Normas!$A:$D,2,FALSE)*0.3)),"")</f>
      </c>
      <c r="I1187" s="2">
        <f>IFERROR(IF(ISBLANK($A1187),"",IF($A1187="Ūdeņraža jonu koncentrācija",VLOOKUP(Dati!$A1187,Normas!$A:$D,3,FALSE),VLOOKUP(Dati!$A1187,Normas!$A:$D,3,FALSE)*0.3)),"")</f>
      </c>
    </row>
    <row r="1188" spans="2:9" x14ac:dyDescent="0.2">
      <c r="B1188">
        <f>IF(ISBLANK(A1188),"",VLOOKUP(A1188,Normas!A:D,4,FALSE))</f>
      </c>
      <c r="E1188" s="2">
        <f>IF(ISBLANK(D1188),"",INT(YEARFRAC(D1188,'Vispārīga informācija'!$B$2)))</f>
      </c>
      <c r="F1188" s="2">
        <f>IFERROR(IF(ISBLANK($A1188),"",IF($A1188="Ūdeņraža jonu koncentrācija",VLOOKUP(Dati!$A1188,Normas!$A:$D,2,FALSE),VLOOKUP(Dati!$A1188,Normas!$A:$D,2,FALSE)*0.6)),"")</f>
      </c>
      <c r="G1188" s="2">
        <f>IFERROR(IF(ISBLANK($A1188),"",IF($A1188="Ūdeņraža jonu koncentrācija",VLOOKUP(Dati!$A1188,Normas!$A:$D,3,FALSE),VLOOKUP(Dati!$A1188,Normas!$A:$D,3,FALSE)*0.6)),"")</f>
      </c>
      <c r="H1188" s="2">
        <f>IFERROR(IF(ISBLANK($A1188),"",IF($A1188="Ūdeņraža jonu koncentrācija",VLOOKUP(Dati!$A1188,Normas!$A:$D,2,FALSE),VLOOKUP(Dati!$A1188,Normas!$A:$D,2,FALSE)*0.3)),"")</f>
      </c>
      <c r="I1188" s="2">
        <f>IFERROR(IF(ISBLANK($A1188),"",IF($A1188="Ūdeņraža jonu koncentrācija",VLOOKUP(Dati!$A1188,Normas!$A:$D,3,FALSE),VLOOKUP(Dati!$A1188,Normas!$A:$D,3,FALSE)*0.3)),"")</f>
      </c>
    </row>
    <row r="1189" spans="2:9" x14ac:dyDescent="0.2">
      <c r="B1189">
        <f>IF(ISBLANK(A1189),"",VLOOKUP(A1189,Normas!A:D,4,FALSE))</f>
      </c>
      <c r="E1189" s="2">
        <f>IF(ISBLANK(D1189),"",INT(YEARFRAC(D1189,'Vispārīga informācija'!$B$2)))</f>
      </c>
      <c r="F1189" s="2">
        <f>IFERROR(IF(ISBLANK($A1189),"",IF($A1189="Ūdeņraža jonu koncentrācija",VLOOKUP(Dati!$A1189,Normas!$A:$D,2,FALSE),VLOOKUP(Dati!$A1189,Normas!$A:$D,2,FALSE)*0.6)),"")</f>
      </c>
      <c r="G1189" s="2">
        <f>IFERROR(IF(ISBLANK($A1189),"",IF($A1189="Ūdeņraža jonu koncentrācija",VLOOKUP(Dati!$A1189,Normas!$A:$D,3,FALSE),VLOOKUP(Dati!$A1189,Normas!$A:$D,3,FALSE)*0.6)),"")</f>
      </c>
      <c r="H1189" s="2">
        <f>IFERROR(IF(ISBLANK($A1189),"",IF($A1189="Ūdeņraža jonu koncentrācija",VLOOKUP(Dati!$A1189,Normas!$A:$D,2,FALSE),VLOOKUP(Dati!$A1189,Normas!$A:$D,2,FALSE)*0.3)),"")</f>
      </c>
      <c r="I1189" s="2">
        <f>IFERROR(IF(ISBLANK($A1189),"",IF($A1189="Ūdeņraža jonu koncentrācija",VLOOKUP(Dati!$A1189,Normas!$A:$D,3,FALSE),VLOOKUP(Dati!$A1189,Normas!$A:$D,3,FALSE)*0.3)),"")</f>
      </c>
    </row>
    <row r="1190" spans="2:9" x14ac:dyDescent="0.2">
      <c r="B1190">
        <f>IF(ISBLANK(A1190),"",VLOOKUP(A1190,Normas!A:D,4,FALSE))</f>
      </c>
      <c r="E1190" s="2">
        <f>IF(ISBLANK(D1190),"",INT(YEARFRAC(D1190,'Vispārīga informācija'!$B$2)))</f>
      </c>
      <c r="F1190" s="2">
        <f>IFERROR(IF(ISBLANK($A1190),"",IF($A1190="Ūdeņraža jonu koncentrācija",VLOOKUP(Dati!$A1190,Normas!$A:$D,2,FALSE),VLOOKUP(Dati!$A1190,Normas!$A:$D,2,FALSE)*0.6)),"")</f>
      </c>
      <c r="G1190" s="2">
        <f>IFERROR(IF(ISBLANK($A1190),"",IF($A1190="Ūdeņraža jonu koncentrācija",VLOOKUP(Dati!$A1190,Normas!$A:$D,3,FALSE),VLOOKUP(Dati!$A1190,Normas!$A:$D,3,FALSE)*0.6)),"")</f>
      </c>
      <c r="H1190" s="2">
        <f>IFERROR(IF(ISBLANK($A1190),"",IF($A1190="Ūdeņraža jonu koncentrācija",VLOOKUP(Dati!$A1190,Normas!$A:$D,2,FALSE),VLOOKUP(Dati!$A1190,Normas!$A:$D,2,FALSE)*0.3)),"")</f>
      </c>
      <c r="I1190" s="2">
        <f>IFERROR(IF(ISBLANK($A1190),"",IF($A1190="Ūdeņraža jonu koncentrācija",VLOOKUP(Dati!$A1190,Normas!$A:$D,3,FALSE),VLOOKUP(Dati!$A1190,Normas!$A:$D,3,FALSE)*0.3)),"")</f>
      </c>
    </row>
    <row r="1191" spans="2:9" x14ac:dyDescent="0.2">
      <c r="B1191">
        <f>IF(ISBLANK(A1191),"",VLOOKUP(A1191,Normas!A:D,4,FALSE))</f>
      </c>
      <c r="E1191" s="2">
        <f>IF(ISBLANK(D1191),"",INT(YEARFRAC(D1191,'Vispārīga informācija'!$B$2)))</f>
      </c>
      <c r="F1191" s="2">
        <f>IFERROR(IF(ISBLANK($A1191),"",IF($A1191="Ūdeņraža jonu koncentrācija",VLOOKUP(Dati!$A1191,Normas!$A:$D,2,FALSE),VLOOKUP(Dati!$A1191,Normas!$A:$D,2,FALSE)*0.6)),"")</f>
      </c>
      <c r="G1191" s="2">
        <f>IFERROR(IF(ISBLANK($A1191),"",IF($A1191="Ūdeņraža jonu koncentrācija",VLOOKUP(Dati!$A1191,Normas!$A:$D,3,FALSE),VLOOKUP(Dati!$A1191,Normas!$A:$D,3,FALSE)*0.6)),"")</f>
      </c>
      <c r="H1191" s="2">
        <f>IFERROR(IF(ISBLANK($A1191),"",IF($A1191="Ūdeņraža jonu koncentrācija",VLOOKUP(Dati!$A1191,Normas!$A:$D,2,FALSE),VLOOKUP(Dati!$A1191,Normas!$A:$D,2,FALSE)*0.3)),"")</f>
      </c>
      <c r="I1191" s="2">
        <f>IFERROR(IF(ISBLANK($A1191),"",IF($A1191="Ūdeņraža jonu koncentrācija",VLOOKUP(Dati!$A1191,Normas!$A:$D,3,FALSE),VLOOKUP(Dati!$A1191,Normas!$A:$D,3,FALSE)*0.3)),"")</f>
      </c>
    </row>
    <row r="1192" spans="2:9" x14ac:dyDescent="0.2">
      <c r="B1192">
        <f>IF(ISBLANK(A1192),"",VLOOKUP(A1192,Normas!A:D,4,FALSE))</f>
      </c>
      <c r="E1192" s="2">
        <f>IF(ISBLANK(D1192),"",INT(YEARFRAC(D1192,'Vispārīga informācija'!$B$2)))</f>
      </c>
      <c r="F1192" s="2">
        <f>IFERROR(IF(ISBLANK($A1192),"",IF($A1192="Ūdeņraža jonu koncentrācija",VLOOKUP(Dati!$A1192,Normas!$A:$D,2,FALSE),VLOOKUP(Dati!$A1192,Normas!$A:$D,2,FALSE)*0.6)),"")</f>
      </c>
      <c r="G1192" s="2">
        <f>IFERROR(IF(ISBLANK($A1192),"",IF($A1192="Ūdeņraža jonu koncentrācija",VLOOKUP(Dati!$A1192,Normas!$A:$D,3,FALSE),VLOOKUP(Dati!$A1192,Normas!$A:$D,3,FALSE)*0.6)),"")</f>
      </c>
      <c r="H1192" s="2">
        <f>IFERROR(IF(ISBLANK($A1192),"",IF($A1192="Ūdeņraža jonu koncentrācija",VLOOKUP(Dati!$A1192,Normas!$A:$D,2,FALSE),VLOOKUP(Dati!$A1192,Normas!$A:$D,2,FALSE)*0.3)),"")</f>
      </c>
      <c r="I1192" s="2">
        <f>IFERROR(IF(ISBLANK($A1192),"",IF($A1192="Ūdeņraža jonu koncentrācija",VLOOKUP(Dati!$A1192,Normas!$A:$D,3,FALSE),VLOOKUP(Dati!$A1192,Normas!$A:$D,3,FALSE)*0.3)),"")</f>
      </c>
    </row>
    <row r="1193" spans="2:9" x14ac:dyDescent="0.2">
      <c r="B1193">
        <f>IF(ISBLANK(A1193),"",VLOOKUP(A1193,Normas!A:D,4,FALSE))</f>
      </c>
      <c r="E1193" s="2">
        <f>IF(ISBLANK(D1193),"",INT(YEARFRAC(D1193,'Vispārīga informācija'!$B$2)))</f>
      </c>
      <c r="F1193" s="2">
        <f>IFERROR(IF(ISBLANK($A1193),"",IF($A1193="Ūdeņraža jonu koncentrācija",VLOOKUP(Dati!$A1193,Normas!$A:$D,2,FALSE),VLOOKUP(Dati!$A1193,Normas!$A:$D,2,FALSE)*0.6)),"")</f>
      </c>
      <c r="G1193" s="2">
        <f>IFERROR(IF(ISBLANK($A1193),"",IF($A1193="Ūdeņraža jonu koncentrācija",VLOOKUP(Dati!$A1193,Normas!$A:$D,3,FALSE),VLOOKUP(Dati!$A1193,Normas!$A:$D,3,FALSE)*0.6)),"")</f>
      </c>
      <c r="H1193" s="2">
        <f>IFERROR(IF(ISBLANK($A1193),"",IF($A1193="Ūdeņraža jonu koncentrācija",VLOOKUP(Dati!$A1193,Normas!$A:$D,2,FALSE),VLOOKUP(Dati!$A1193,Normas!$A:$D,2,FALSE)*0.3)),"")</f>
      </c>
      <c r="I1193" s="2">
        <f>IFERROR(IF(ISBLANK($A1193),"",IF($A1193="Ūdeņraža jonu koncentrācija",VLOOKUP(Dati!$A1193,Normas!$A:$D,3,FALSE),VLOOKUP(Dati!$A1193,Normas!$A:$D,3,FALSE)*0.3)),"")</f>
      </c>
    </row>
    <row r="1194" spans="2:9" x14ac:dyDescent="0.2">
      <c r="B1194">
        <f>IF(ISBLANK(A1194),"",VLOOKUP(A1194,Normas!A:D,4,FALSE))</f>
      </c>
      <c r="E1194" s="2">
        <f>IF(ISBLANK(D1194),"",INT(YEARFRAC(D1194,'Vispārīga informācija'!$B$2)))</f>
      </c>
      <c r="F1194" s="2">
        <f>IFERROR(IF(ISBLANK($A1194),"",IF($A1194="Ūdeņraža jonu koncentrācija",VLOOKUP(Dati!$A1194,Normas!$A:$D,2,FALSE),VLOOKUP(Dati!$A1194,Normas!$A:$D,2,FALSE)*0.6)),"")</f>
      </c>
      <c r="G1194" s="2">
        <f>IFERROR(IF(ISBLANK($A1194),"",IF($A1194="Ūdeņraža jonu koncentrācija",VLOOKUP(Dati!$A1194,Normas!$A:$D,3,FALSE),VLOOKUP(Dati!$A1194,Normas!$A:$D,3,FALSE)*0.6)),"")</f>
      </c>
      <c r="H1194" s="2">
        <f>IFERROR(IF(ISBLANK($A1194),"",IF($A1194="Ūdeņraža jonu koncentrācija",VLOOKUP(Dati!$A1194,Normas!$A:$D,2,FALSE),VLOOKUP(Dati!$A1194,Normas!$A:$D,2,FALSE)*0.3)),"")</f>
      </c>
      <c r="I1194" s="2">
        <f>IFERROR(IF(ISBLANK($A1194),"",IF($A1194="Ūdeņraža jonu koncentrācija",VLOOKUP(Dati!$A1194,Normas!$A:$D,3,FALSE),VLOOKUP(Dati!$A1194,Normas!$A:$D,3,FALSE)*0.3)),"")</f>
      </c>
    </row>
    <row r="1195" spans="2:9" x14ac:dyDescent="0.2">
      <c r="B1195">
        <f>IF(ISBLANK(A1195),"",VLOOKUP(A1195,Normas!A:D,4,FALSE))</f>
      </c>
      <c r="E1195" s="2">
        <f>IF(ISBLANK(D1195),"",INT(YEARFRAC(D1195,'Vispārīga informācija'!$B$2)))</f>
      </c>
      <c r="F1195" s="2">
        <f>IFERROR(IF(ISBLANK($A1195),"",IF($A1195="Ūdeņraža jonu koncentrācija",VLOOKUP(Dati!$A1195,Normas!$A:$D,2,FALSE),VLOOKUP(Dati!$A1195,Normas!$A:$D,2,FALSE)*0.6)),"")</f>
      </c>
      <c r="G1195" s="2">
        <f>IFERROR(IF(ISBLANK($A1195),"",IF($A1195="Ūdeņraža jonu koncentrācija",VLOOKUP(Dati!$A1195,Normas!$A:$D,3,FALSE),VLOOKUP(Dati!$A1195,Normas!$A:$D,3,FALSE)*0.6)),"")</f>
      </c>
      <c r="H1195" s="2">
        <f>IFERROR(IF(ISBLANK($A1195),"",IF($A1195="Ūdeņraža jonu koncentrācija",VLOOKUP(Dati!$A1195,Normas!$A:$D,2,FALSE),VLOOKUP(Dati!$A1195,Normas!$A:$D,2,FALSE)*0.3)),"")</f>
      </c>
      <c r="I1195" s="2">
        <f>IFERROR(IF(ISBLANK($A1195),"",IF($A1195="Ūdeņraža jonu koncentrācija",VLOOKUP(Dati!$A1195,Normas!$A:$D,3,FALSE),VLOOKUP(Dati!$A1195,Normas!$A:$D,3,FALSE)*0.3)),"")</f>
      </c>
    </row>
    <row r="1196" spans="2:9" x14ac:dyDescent="0.2">
      <c r="B1196">
        <f>IF(ISBLANK(A1196),"",VLOOKUP(A1196,Normas!A:D,4,FALSE))</f>
      </c>
      <c r="E1196" s="2">
        <f>IF(ISBLANK(D1196),"",INT(YEARFRAC(D1196,'Vispārīga informācija'!$B$2)))</f>
      </c>
      <c r="F1196" s="2">
        <f>IFERROR(IF(ISBLANK($A1196),"",IF($A1196="Ūdeņraža jonu koncentrācija",VLOOKUP(Dati!$A1196,Normas!$A:$D,2,FALSE),VLOOKUP(Dati!$A1196,Normas!$A:$D,2,FALSE)*0.6)),"")</f>
      </c>
      <c r="G1196" s="2">
        <f>IFERROR(IF(ISBLANK($A1196),"",IF($A1196="Ūdeņraža jonu koncentrācija",VLOOKUP(Dati!$A1196,Normas!$A:$D,3,FALSE),VLOOKUP(Dati!$A1196,Normas!$A:$D,3,FALSE)*0.6)),"")</f>
      </c>
      <c r="H1196" s="2">
        <f>IFERROR(IF(ISBLANK($A1196),"",IF($A1196="Ūdeņraža jonu koncentrācija",VLOOKUP(Dati!$A1196,Normas!$A:$D,2,FALSE),VLOOKUP(Dati!$A1196,Normas!$A:$D,2,FALSE)*0.3)),"")</f>
      </c>
      <c r="I1196" s="2">
        <f>IFERROR(IF(ISBLANK($A1196),"",IF($A1196="Ūdeņraža jonu koncentrācija",VLOOKUP(Dati!$A1196,Normas!$A:$D,3,FALSE),VLOOKUP(Dati!$A1196,Normas!$A:$D,3,FALSE)*0.3)),"")</f>
      </c>
    </row>
    <row r="1197" spans="2:9" x14ac:dyDescent="0.2">
      <c r="B1197">
        <f>IF(ISBLANK(A1197),"",VLOOKUP(A1197,Normas!A:D,4,FALSE))</f>
      </c>
      <c r="E1197" s="2">
        <f>IF(ISBLANK(D1197),"",INT(YEARFRAC(D1197,'Vispārīga informācija'!$B$2)))</f>
      </c>
      <c r="F1197" s="2">
        <f>IFERROR(IF(ISBLANK($A1197),"",IF($A1197="Ūdeņraža jonu koncentrācija",VLOOKUP(Dati!$A1197,Normas!$A:$D,2,FALSE),VLOOKUP(Dati!$A1197,Normas!$A:$D,2,FALSE)*0.6)),"")</f>
      </c>
      <c r="G1197" s="2">
        <f>IFERROR(IF(ISBLANK($A1197),"",IF($A1197="Ūdeņraža jonu koncentrācija",VLOOKUP(Dati!$A1197,Normas!$A:$D,3,FALSE),VLOOKUP(Dati!$A1197,Normas!$A:$D,3,FALSE)*0.6)),"")</f>
      </c>
      <c r="H1197" s="2">
        <f>IFERROR(IF(ISBLANK($A1197),"",IF($A1197="Ūdeņraža jonu koncentrācija",VLOOKUP(Dati!$A1197,Normas!$A:$D,2,FALSE),VLOOKUP(Dati!$A1197,Normas!$A:$D,2,FALSE)*0.3)),"")</f>
      </c>
      <c r="I1197" s="2">
        <f>IFERROR(IF(ISBLANK($A1197),"",IF($A1197="Ūdeņraža jonu koncentrācija",VLOOKUP(Dati!$A1197,Normas!$A:$D,3,FALSE),VLOOKUP(Dati!$A1197,Normas!$A:$D,3,FALSE)*0.3)),"")</f>
      </c>
    </row>
    <row r="1198" spans="2:9" x14ac:dyDescent="0.2">
      <c r="B1198">
        <f>IF(ISBLANK(A1198),"",VLOOKUP(A1198,Normas!A:D,4,FALSE))</f>
      </c>
      <c r="E1198" s="2">
        <f>IF(ISBLANK(D1198),"",INT(YEARFRAC(D1198,'Vispārīga informācija'!$B$2)))</f>
      </c>
      <c r="F1198" s="2">
        <f>IFERROR(IF(ISBLANK($A1198),"",IF($A1198="Ūdeņraža jonu koncentrācija",VLOOKUP(Dati!$A1198,Normas!$A:$D,2,FALSE),VLOOKUP(Dati!$A1198,Normas!$A:$D,2,FALSE)*0.6)),"")</f>
      </c>
      <c r="G1198" s="2">
        <f>IFERROR(IF(ISBLANK($A1198),"",IF($A1198="Ūdeņraža jonu koncentrācija",VLOOKUP(Dati!$A1198,Normas!$A:$D,3,FALSE),VLOOKUP(Dati!$A1198,Normas!$A:$D,3,FALSE)*0.6)),"")</f>
      </c>
      <c r="H1198" s="2">
        <f>IFERROR(IF(ISBLANK($A1198),"",IF($A1198="Ūdeņraža jonu koncentrācija",VLOOKUP(Dati!$A1198,Normas!$A:$D,2,FALSE),VLOOKUP(Dati!$A1198,Normas!$A:$D,2,FALSE)*0.3)),"")</f>
      </c>
      <c r="I1198" s="2">
        <f>IFERROR(IF(ISBLANK($A1198),"",IF($A1198="Ūdeņraža jonu koncentrācija",VLOOKUP(Dati!$A1198,Normas!$A:$D,3,FALSE),VLOOKUP(Dati!$A1198,Normas!$A:$D,3,FALSE)*0.3)),"")</f>
      </c>
    </row>
    <row r="1199" spans="2:9" x14ac:dyDescent="0.2">
      <c r="B1199">
        <f>IF(ISBLANK(A1199),"",VLOOKUP(A1199,Normas!A:D,4,FALSE))</f>
      </c>
      <c r="E1199" s="2">
        <f>IF(ISBLANK(D1199),"",INT(YEARFRAC(D1199,'Vispārīga informācija'!$B$2)))</f>
      </c>
      <c r="F1199" s="2">
        <f>IFERROR(IF(ISBLANK($A1199),"",IF($A1199="Ūdeņraža jonu koncentrācija",VLOOKUP(Dati!$A1199,Normas!$A:$D,2,FALSE),VLOOKUP(Dati!$A1199,Normas!$A:$D,2,FALSE)*0.6)),"")</f>
      </c>
      <c r="G1199" s="2">
        <f>IFERROR(IF(ISBLANK($A1199),"",IF($A1199="Ūdeņraža jonu koncentrācija",VLOOKUP(Dati!$A1199,Normas!$A:$D,3,FALSE),VLOOKUP(Dati!$A1199,Normas!$A:$D,3,FALSE)*0.6)),"")</f>
      </c>
      <c r="H1199" s="2">
        <f>IFERROR(IF(ISBLANK($A1199),"",IF($A1199="Ūdeņraža jonu koncentrācija",VLOOKUP(Dati!$A1199,Normas!$A:$D,2,FALSE),VLOOKUP(Dati!$A1199,Normas!$A:$D,2,FALSE)*0.3)),"")</f>
      </c>
      <c r="I1199" s="2">
        <f>IFERROR(IF(ISBLANK($A1199),"",IF($A1199="Ūdeņraža jonu koncentrācija",VLOOKUP(Dati!$A1199,Normas!$A:$D,3,FALSE),VLOOKUP(Dati!$A1199,Normas!$A:$D,3,FALSE)*0.3)),"")</f>
      </c>
    </row>
    <row r="1200" spans="2:9" x14ac:dyDescent="0.2">
      <c r="B1200">
        <f>IF(ISBLANK(A1200),"",VLOOKUP(A1200,Normas!A:D,4,FALSE))</f>
      </c>
      <c r="E1200" s="2">
        <f>IF(ISBLANK(D1200),"",INT(YEARFRAC(D1200,'Vispārīga informācija'!$B$2)))</f>
      </c>
      <c r="F1200" s="2">
        <f>IFERROR(IF(ISBLANK($A1200),"",IF($A1200="Ūdeņraža jonu koncentrācija",VLOOKUP(Dati!$A1200,Normas!$A:$D,2,FALSE),VLOOKUP(Dati!$A1200,Normas!$A:$D,2,FALSE)*0.6)),"")</f>
      </c>
      <c r="G1200" s="2">
        <f>IFERROR(IF(ISBLANK($A1200),"",IF($A1200="Ūdeņraža jonu koncentrācija",VLOOKUP(Dati!$A1200,Normas!$A:$D,3,FALSE),VLOOKUP(Dati!$A1200,Normas!$A:$D,3,FALSE)*0.6)),"")</f>
      </c>
      <c r="H1200" s="2">
        <f>IFERROR(IF(ISBLANK($A1200),"",IF($A1200="Ūdeņraža jonu koncentrācija",VLOOKUP(Dati!$A1200,Normas!$A:$D,2,FALSE),VLOOKUP(Dati!$A1200,Normas!$A:$D,2,FALSE)*0.3)),"")</f>
      </c>
      <c r="I1200" s="2">
        <f>IFERROR(IF(ISBLANK($A1200),"",IF($A1200="Ūdeņraža jonu koncentrācija",VLOOKUP(Dati!$A1200,Normas!$A:$D,3,FALSE),VLOOKUP(Dati!$A1200,Normas!$A:$D,3,FALSE)*0.3)),"")</f>
      </c>
    </row>
    <row r="1201" spans="2:9" x14ac:dyDescent="0.2">
      <c r="B1201">
        <f>IF(ISBLANK(A1201),"",VLOOKUP(A1201,Normas!A:D,4,FALSE))</f>
      </c>
      <c r="E1201" s="2">
        <f>IF(ISBLANK(D1201),"",INT(YEARFRAC(D1201,'Vispārīga informācija'!$B$2)))</f>
      </c>
      <c r="F1201" s="2">
        <f>IFERROR(IF(ISBLANK($A1201),"",IF($A1201="Ūdeņraža jonu koncentrācija",VLOOKUP(Dati!$A1201,Normas!$A:$D,2,FALSE),VLOOKUP(Dati!$A1201,Normas!$A:$D,2,FALSE)*0.6)),"")</f>
      </c>
      <c r="G1201" s="2">
        <f>IFERROR(IF(ISBLANK($A1201),"",IF($A1201="Ūdeņraža jonu koncentrācija",VLOOKUP(Dati!$A1201,Normas!$A:$D,3,FALSE),VLOOKUP(Dati!$A1201,Normas!$A:$D,3,FALSE)*0.6)),"")</f>
      </c>
      <c r="H1201" s="2">
        <f>IFERROR(IF(ISBLANK($A1201),"",IF($A1201="Ūdeņraža jonu koncentrācija",VLOOKUP(Dati!$A1201,Normas!$A:$D,2,FALSE),VLOOKUP(Dati!$A1201,Normas!$A:$D,2,FALSE)*0.3)),"")</f>
      </c>
      <c r="I1201" s="2">
        <f>IFERROR(IF(ISBLANK($A1201),"",IF($A1201="Ūdeņraža jonu koncentrācija",VLOOKUP(Dati!$A1201,Normas!$A:$D,3,FALSE),VLOOKUP(Dati!$A1201,Normas!$A:$D,3,FALSE)*0.3)),"")</f>
      </c>
    </row>
    <row r="1202" spans="2:9" x14ac:dyDescent="0.2">
      <c r="B1202">
        <f>IF(ISBLANK(A1202),"",VLOOKUP(A1202,Normas!A:D,4,FALSE))</f>
      </c>
      <c r="E1202" s="2">
        <f>IF(ISBLANK(D1202),"",INT(YEARFRAC(D1202,'Vispārīga informācija'!$B$2)))</f>
      </c>
      <c r="F1202" s="2">
        <f>IFERROR(IF(ISBLANK($A1202),"",IF($A1202="Ūdeņraža jonu koncentrācija",VLOOKUP(Dati!$A1202,Normas!$A:$D,2,FALSE),VLOOKUP(Dati!$A1202,Normas!$A:$D,2,FALSE)*0.6)),"")</f>
      </c>
      <c r="G1202" s="2">
        <f>IFERROR(IF(ISBLANK($A1202),"",IF($A1202="Ūdeņraža jonu koncentrācija",VLOOKUP(Dati!$A1202,Normas!$A:$D,3,FALSE),VLOOKUP(Dati!$A1202,Normas!$A:$D,3,FALSE)*0.6)),"")</f>
      </c>
      <c r="H1202" s="2">
        <f>IFERROR(IF(ISBLANK($A1202),"",IF($A1202="Ūdeņraža jonu koncentrācija",VLOOKUP(Dati!$A1202,Normas!$A:$D,2,FALSE),VLOOKUP(Dati!$A1202,Normas!$A:$D,2,FALSE)*0.3)),"")</f>
      </c>
      <c r="I1202" s="2">
        <f>IFERROR(IF(ISBLANK($A1202),"",IF($A1202="Ūdeņraža jonu koncentrācija",VLOOKUP(Dati!$A1202,Normas!$A:$D,3,FALSE),VLOOKUP(Dati!$A1202,Normas!$A:$D,3,FALSE)*0.3)),"")</f>
      </c>
    </row>
    <row r="1203" spans="2:9" x14ac:dyDescent="0.2">
      <c r="B1203">
        <f>IF(ISBLANK(A1203),"",VLOOKUP(A1203,Normas!A:D,4,FALSE))</f>
      </c>
      <c r="E1203" s="2">
        <f>IF(ISBLANK(D1203),"",INT(YEARFRAC(D1203,'Vispārīga informācija'!$B$2)))</f>
      </c>
      <c r="F1203" s="2">
        <f>IFERROR(IF(ISBLANK($A1203),"",IF($A1203="Ūdeņraža jonu koncentrācija",VLOOKUP(Dati!$A1203,Normas!$A:$D,2,FALSE),VLOOKUP(Dati!$A1203,Normas!$A:$D,2,FALSE)*0.6)),"")</f>
      </c>
      <c r="G1203" s="2">
        <f>IFERROR(IF(ISBLANK($A1203),"",IF($A1203="Ūdeņraža jonu koncentrācija",VLOOKUP(Dati!$A1203,Normas!$A:$D,3,FALSE),VLOOKUP(Dati!$A1203,Normas!$A:$D,3,FALSE)*0.6)),"")</f>
      </c>
      <c r="H1203" s="2">
        <f>IFERROR(IF(ISBLANK($A1203),"",IF($A1203="Ūdeņraža jonu koncentrācija",VLOOKUP(Dati!$A1203,Normas!$A:$D,2,FALSE),VLOOKUP(Dati!$A1203,Normas!$A:$D,2,FALSE)*0.3)),"")</f>
      </c>
      <c r="I1203" s="2">
        <f>IFERROR(IF(ISBLANK($A1203),"",IF($A1203="Ūdeņraža jonu koncentrācija",VLOOKUP(Dati!$A1203,Normas!$A:$D,3,FALSE),VLOOKUP(Dati!$A1203,Normas!$A:$D,3,FALSE)*0.3)),"")</f>
      </c>
    </row>
    <row r="1204" spans="2:9" x14ac:dyDescent="0.2">
      <c r="B1204">
        <f>IF(ISBLANK(A1204),"",VLOOKUP(A1204,Normas!A:D,4,FALSE))</f>
      </c>
      <c r="E1204" s="2">
        <f>IF(ISBLANK(D1204),"",INT(YEARFRAC(D1204,'Vispārīga informācija'!$B$2)))</f>
      </c>
      <c r="F1204" s="2">
        <f>IFERROR(IF(ISBLANK($A1204),"",IF($A1204="Ūdeņraža jonu koncentrācija",VLOOKUP(Dati!$A1204,Normas!$A:$D,2,FALSE),VLOOKUP(Dati!$A1204,Normas!$A:$D,2,FALSE)*0.6)),"")</f>
      </c>
      <c r="G1204" s="2">
        <f>IFERROR(IF(ISBLANK($A1204),"",IF($A1204="Ūdeņraža jonu koncentrācija",VLOOKUP(Dati!$A1204,Normas!$A:$D,3,FALSE),VLOOKUP(Dati!$A1204,Normas!$A:$D,3,FALSE)*0.6)),"")</f>
      </c>
      <c r="H1204" s="2">
        <f>IFERROR(IF(ISBLANK($A1204),"",IF($A1204="Ūdeņraža jonu koncentrācija",VLOOKUP(Dati!$A1204,Normas!$A:$D,2,FALSE),VLOOKUP(Dati!$A1204,Normas!$A:$D,2,FALSE)*0.3)),"")</f>
      </c>
      <c r="I1204" s="2">
        <f>IFERROR(IF(ISBLANK($A1204),"",IF($A1204="Ūdeņraža jonu koncentrācija",VLOOKUP(Dati!$A1204,Normas!$A:$D,3,FALSE),VLOOKUP(Dati!$A1204,Normas!$A:$D,3,FALSE)*0.3)),"")</f>
      </c>
    </row>
    <row r="1205" spans="2:9" x14ac:dyDescent="0.2">
      <c r="B1205">
        <f>IF(ISBLANK(A1205),"",VLOOKUP(A1205,Normas!A:D,4,FALSE))</f>
      </c>
      <c r="E1205" s="2">
        <f>IF(ISBLANK(D1205),"",INT(YEARFRAC(D1205,'Vispārīga informācija'!$B$2)))</f>
      </c>
      <c r="F1205" s="2">
        <f>IFERROR(IF(ISBLANK($A1205),"",IF($A1205="Ūdeņraža jonu koncentrācija",VLOOKUP(Dati!$A1205,Normas!$A:$D,2,FALSE),VLOOKUP(Dati!$A1205,Normas!$A:$D,2,FALSE)*0.6)),"")</f>
      </c>
      <c r="G1205" s="2">
        <f>IFERROR(IF(ISBLANK($A1205),"",IF($A1205="Ūdeņraža jonu koncentrācija",VLOOKUP(Dati!$A1205,Normas!$A:$D,3,FALSE),VLOOKUP(Dati!$A1205,Normas!$A:$D,3,FALSE)*0.6)),"")</f>
      </c>
      <c r="H1205" s="2">
        <f>IFERROR(IF(ISBLANK($A1205),"",IF($A1205="Ūdeņraža jonu koncentrācija",VLOOKUP(Dati!$A1205,Normas!$A:$D,2,FALSE),VLOOKUP(Dati!$A1205,Normas!$A:$D,2,FALSE)*0.3)),"")</f>
      </c>
      <c r="I1205" s="2">
        <f>IFERROR(IF(ISBLANK($A1205),"",IF($A1205="Ūdeņraža jonu koncentrācija",VLOOKUP(Dati!$A1205,Normas!$A:$D,3,FALSE),VLOOKUP(Dati!$A1205,Normas!$A:$D,3,FALSE)*0.3)),"")</f>
      </c>
    </row>
    <row r="1206" spans="2:9" x14ac:dyDescent="0.2">
      <c r="B1206">
        <f>IF(ISBLANK(A1206),"",VLOOKUP(A1206,Normas!A:D,4,FALSE))</f>
      </c>
      <c r="E1206" s="2">
        <f>IF(ISBLANK(D1206),"",INT(YEARFRAC(D1206,'Vispārīga informācija'!$B$2)))</f>
      </c>
      <c r="F1206" s="2">
        <f>IFERROR(IF(ISBLANK($A1206),"",IF($A1206="Ūdeņraža jonu koncentrācija",VLOOKUP(Dati!$A1206,Normas!$A:$D,2,FALSE),VLOOKUP(Dati!$A1206,Normas!$A:$D,2,FALSE)*0.6)),"")</f>
      </c>
      <c r="G1206" s="2">
        <f>IFERROR(IF(ISBLANK($A1206),"",IF($A1206="Ūdeņraža jonu koncentrācija",VLOOKUP(Dati!$A1206,Normas!$A:$D,3,FALSE),VLOOKUP(Dati!$A1206,Normas!$A:$D,3,FALSE)*0.6)),"")</f>
      </c>
      <c r="H1206" s="2">
        <f>IFERROR(IF(ISBLANK($A1206),"",IF($A1206="Ūdeņraža jonu koncentrācija",VLOOKUP(Dati!$A1206,Normas!$A:$D,2,FALSE),VLOOKUP(Dati!$A1206,Normas!$A:$D,2,FALSE)*0.3)),"")</f>
      </c>
      <c r="I1206" s="2">
        <f>IFERROR(IF(ISBLANK($A1206),"",IF($A1206="Ūdeņraža jonu koncentrācija",VLOOKUP(Dati!$A1206,Normas!$A:$D,3,FALSE),VLOOKUP(Dati!$A1206,Normas!$A:$D,3,FALSE)*0.3)),"")</f>
      </c>
    </row>
    <row r="1207" spans="2:9" x14ac:dyDescent="0.2">
      <c r="B1207">
        <f>IF(ISBLANK(A1207),"",VLOOKUP(A1207,Normas!A:D,4,FALSE))</f>
      </c>
      <c r="E1207" s="2">
        <f>IF(ISBLANK(D1207),"",INT(YEARFRAC(D1207,'Vispārīga informācija'!$B$2)))</f>
      </c>
      <c r="F1207" s="2">
        <f>IFERROR(IF(ISBLANK($A1207),"",IF($A1207="Ūdeņraža jonu koncentrācija",VLOOKUP(Dati!$A1207,Normas!$A:$D,2,FALSE),VLOOKUP(Dati!$A1207,Normas!$A:$D,2,FALSE)*0.6)),"")</f>
      </c>
      <c r="G1207" s="2">
        <f>IFERROR(IF(ISBLANK($A1207),"",IF($A1207="Ūdeņraža jonu koncentrācija",VLOOKUP(Dati!$A1207,Normas!$A:$D,3,FALSE),VLOOKUP(Dati!$A1207,Normas!$A:$D,3,FALSE)*0.6)),"")</f>
      </c>
      <c r="H1207" s="2">
        <f>IFERROR(IF(ISBLANK($A1207),"",IF($A1207="Ūdeņraža jonu koncentrācija",VLOOKUP(Dati!$A1207,Normas!$A:$D,2,FALSE),VLOOKUP(Dati!$A1207,Normas!$A:$D,2,FALSE)*0.3)),"")</f>
      </c>
      <c r="I1207" s="2">
        <f>IFERROR(IF(ISBLANK($A1207),"",IF($A1207="Ūdeņraža jonu koncentrācija",VLOOKUP(Dati!$A1207,Normas!$A:$D,3,FALSE),VLOOKUP(Dati!$A1207,Normas!$A:$D,3,FALSE)*0.3)),"")</f>
      </c>
    </row>
    <row r="1208" spans="2:9" x14ac:dyDescent="0.2">
      <c r="B1208">
        <f>IF(ISBLANK(A1208),"",VLOOKUP(A1208,Normas!A:D,4,FALSE))</f>
      </c>
      <c r="E1208" s="2">
        <f>IF(ISBLANK(D1208),"",INT(YEARFRAC(D1208,'Vispārīga informācija'!$B$2)))</f>
      </c>
      <c r="F1208" s="2">
        <f>IFERROR(IF(ISBLANK($A1208),"",IF($A1208="Ūdeņraža jonu koncentrācija",VLOOKUP(Dati!$A1208,Normas!$A:$D,2,FALSE),VLOOKUP(Dati!$A1208,Normas!$A:$D,2,FALSE)*0.6)),"")</f>
      </c>
      <c r="G1208" s="2">
        <f>IFERROR(IF(ISBLANK($A1208),"",IF($A1208="Ūdeņraža jonu koncentrācija",VLOOKUP(Dati!$A1208,Normas!$A:$D,3,FALSE),VLOOKUP(Dati!$A1208,Normas!$A:$D,3,FALSE)*0.6)),"")</f>
      </c>
      <c r="H1208" s="2">
        <f>IFERROR(IF(ISBLANK($A1208),"",IF($A1208="Ūdeņraža jonu koncentrācija",VLOOKUP(Dati!$A1208,Normas!$A:$D,2,FALSE),VLOOKUP(Dati!$A1208,Normas!$A:$D,2,FALSE)*0.3)),"")</f>
      </c>
      <c r="I1208" s="2">
        <f>IFERROR(IF(ISBLANK($A1208),"",IF($A1208="Ūdeņraža jonu koncentrācija",VLOOKUP(Dati!$A1208,Normas!$A:$D,3,FALSE),VLOOKUP(Dati!$A1208,Normas!$A:$D,3,FALSE)*0.3)),"")</f>
      </c>
    </row>
    <row r="1209" spans="2:9" x14ac:dyDescent="0.2">
      <c r="B1209">
        <f>IF(ISBLANK(A1209),"",VLOOKUP(A1209,Normas!A:D,4,FALSE))</f>
      </c>
      <c r="E1209" s="2">
        <f>IF(ISBLANK(D1209),"",INT(YEARFRAC(D1209,'Vispārīga informācija'!$B$2)))</f>
      </c>
      <c r="F1209" s="2">
        <f>IFERROR(IF(ISBLANK($A1209),"",IF($A1209="Ūdeņraža jonu koncentrācija",VLOOKUP(Dati!$A1209,Normas!$A:$D,2,FALSE),VLOOKUP(Dati!$A1209,Normas!$A:$D,2,FALSE)*0.6)),"")</f>
      </c>
      <c r="G1209" s="2">
        <f>IFERROR(IF(ISBLANK($A1209),"",IF($A1209="Ūdeņraža jonu koncentrācija",VLOOKUP(Dati!$A1209,Normas!$A:$D,3,FALSE),VLOOKUP(Dati!$A1209,Normas!$A:$D,3,FALSE)*0.6)),"")</f>
      </c>
      <c r="H1209" s="2">
        <f>IFERROR(IF(ISBLANK($A1209),"",IF($A1209="Ūdeņraža jonu koncentrācija",VLOOKUP(Dati!$A1209,Normas!$A:$D,2,FALSE),VLOOKUP(Dati!$A1209,Normas!$A:$D,2,FALSE)*0.3)),"")</f>
      </c>
      <c r="I1209" s="2">
        <f>IFERROR(IF(ISBLANK($A1209),"",IF($A1209="Ūdeņraža jonu koncentrācija",VLOOKUP(Dati!$A1209,Normas!$A:$D,3,FALSE),VLOOKUP(Dati!$A1209,Normas!$A:$D,3,FALSE)*0.3)),"")</f>
      </c>
    </row>
    <row r="1210" spans="2:9" x14ac:dyDescent="0.2">
      <c r="B1210">
        <f>IF(ISBLANK(A1210),"",VLOOKUP(A1210,Normas!A:D,4,FALSE))</f>
      </c>
      <c r="E1210" s="2">
        <f>IF(ISBLANK(D1210),"",INT(YEARFRAC(D1210,'Vispārīga informācija'!$B$2)))</f>
      </c>
      <c r="F1210" s="2">
        <f>IFERROR(IF(ISBLANK($A1210),"",IF($A1210="Ūdeņraža jonu koncentrācija",VLOOKUP(Dati!$A1210,Normas!$A:$D,2,FALSE),VLOOKUP(Dati!$A1210,Normas!$A:$D,2,FALSE)*0.6)),"")</f>
      </c>
      <c r="G1210" s="2">
        <f>IFERROR(IF(ISBLANK($A1210),"",IF($A1210="Ūdeņraža jonu koncentrācija",VLOOKUP(Dati!$A1210,Normas!$A:$D,3,FALSE),VLOOKUP(Dati!$A1210,Normas!$A:$D,3,FALSE)*0.6)),"")</f>
      </c>
      <c r="H1210" s="2">
        <f>IFERROR(IF(ISBLANK($A1210),"",IF($A1210="Ūdeņraža jonu koncentrācija",VLOOKUP(Dati!$A1210,Normas!$A:$D,2,FALSE),VLOOKUP(Dati!$A1210,Normas!$A:$D,2,FALSE)*0.3)),"")</f>
      </c>
      <c r="I1210" s="2">
        <f>IFERROR(IF(ISBLANK($A1210),"",IF($A1210="Ūdeņraža jonu koncentrācija",VLOOKUP(Dati!$A1210,Normas!$A:$D,3,FALSE),VLOOKUP(Dati!$A1210,Normas!$A:$D,3,FALSE)*0.3)),"")</f>
      </c>
    </row>
    <row r="1211" spans="2:9" x14ac:dyDescent="0.2">
      <c r="B1211">
        <f>IF(ISBLANK(A1211),"",VLOOKUP(A1211,Normas!A:D,4,FALSE))</f>
      </c>
      <c r="E1211" s="2">
        <f>IF(ISBLANK(D1211),"",INT(YEARFRAC(D1211,'Vispārīga informācija'!$B$2)))</f>
      </c>
      <c r="F1211" s="2">
        <f>IFERROR(IF(ISBLANK($A1211),"",IF($A1211="Ūdeņraža jonu koncentrācija",VLOOKUP(Dati!$A1211,Normas!$A:$D,2,FALSE),VLOOKUP(Dati!$A1211,Normas!$A:$D,2,FALSE)*0.6)),"")</f>
      </c>
      <c r="G1211" s="2">
        <f>IFERROR(IF(ISBLANK($A1211),"",IF($A1211="Ūdeņraža jonu koncentrācija",VLOOKUP(Dati!$A1211,Normas!$A:$D,3,FALSE),VLOOKUP(Dati!$A1211,Normas!$A:$D,3,FALSE)*0.6)),"")</f>
      </c>
      <c r="H1211" s="2">
        <f>IFERROR(IF(ISBLANK($A1211),"",IF($A1211="Ūdeņraža jonu koncentrācija",VLOOKUP(Dati!$A1211,Normas!$A:$D,2,FALSE),VLOOKUP(Dati!$A1211,Normas!$A:$D,2,FALSE)*0.3)),"")</f>
      </c>
      <c r="I1211" s="2">
        <f>IFERROR(IF(ISBLANK($A1211),"",IF($A1211="Ūdeņraža jonu koncentrācija",VLOOKUP(Dati!$A1211,Normas!$A:$D,3,FALSE),VLOOKUP(Dati!$A1211,Normas!$A:$D,3,FALSE)*0.3)),"")</f>
      </c>
    </row>
    <row r="1212" spans="2:9" x14ac:dyDescent="0.2">
      <c r="B1212">
        <f>IF(ISBLANK(A1212),"",VLOOKUP(A1212,Normas!A:D,4,FALSE))</f>
      </c>
      <c r="E1212" s="2">
        <f>IF(ISBLANK(D1212),"",INT(YEARFRAC(D1212,'Vispārīga informācija'!$B$2)))</f>
      </c>
      <c r="F1212" s="2">
        <f>IFERROR(IF(ISBLANK($A1212),"",IF($A1212="Ūdeņraža jonu koncentrācija",VLOOKUP(Dati!$A1212,Normas!$A:$D,2,FALSE),VLOOKUP(Dati!$A1212,Normas!$A:$D,2,FALSE)*0.6)),"")</f>
      </c>
      <c r="G1212" s="2">
        <f>IFERROR(IF(ISBLANK($A1212),"",IF($A1212="Ūdeņraža jonu koncentrācija",VLOOKUP(Dati!$A1212,Normas!$A:$D,3,FALSE),VLOOKUP(Dati!$A1212,Normas!$A:$D,3,FALSE)*0.6)),"")</f>
      </c>
      <c r="H1212" s="2">
        <f>IFERROR(IF(ISBLANK($A1212),"",IF($A1212="Ūdeņraža jonu koncentrācija",VLOOKUP(Dati!$A1212,Normas!$A:$D,2,FALSE),VLOOKUP(Dati!$A1212,Normas!$A:$D,2,FALSE)*0.3)),"")</f>
      </c>
      <c r="I1212" s="2">
        <f>IFERROR(IF(ISBLANK($A1212),"",IF($A1212="Ūdeņraža jonu koncentrācija",VLOOKUP(Dati!$A1212,Normas!$A:$D,3,FALSE),VLOOKUP(Dati!$A1212,Normas!$A:$D,3,FALSE)*0.3)),"")</f>
      </c>
    </row>
    <row r="1213" spans="2:9" x14ac:dyDescent="0.2">
      <c r="B1213">
        <f>IF(ISBLANK(A1213),"",VLOOKUP(A1213,Normas!A:D,4,FALSE))</f>
      </c>
      <c r="E1213" s="2">
        <f>IF(ISBLANK(D1213),"",INT(YEARFRAC(D1213,'Vispārīga informācija'!$B$2)))</f>
      </c>
      <c r="F1213" s="2">
        <f>IFERROR(IF(ISBLANK($A1213),"",IF($A1213="Ūdeņraža jonu koncentrācija",VLOOKUP(Dati!$A1213,Normas!$A:$D,2,FALSE),VLOOKUP(Dati!$A1213,Normas!$A:$D,2,FALSE)*0.6)),"")</f>
      </c>
      <c r="G1213" s="2">
        <f>IFERROR(IF(ISBLANK($A1213),"",IF($A1213="Ūdeņraža jonu koncentrācija",VLOOKUP(Dati!$A1213,Normas!$A:$D,3,FALSE),VLOOKUP(Dati!$A1213,Normas!$A:$D,3,FALSE)*0.6)),"")</f>
      </c>
      <c r="H1213" s="2">
        <f>IFERROR(IF(ISBLANK($A1213),"",IF($A1213="Ūdeņraža jonu koncentrācija",VLOOKUP(Dati!$A1213,Normas!$A:$D,2,FALSE),VLOOKUP(Dati!$A1213,Normas!$A:$D,2,FALSE)*0.3)),"")</f>
      </c>
      <c r="I1213" s="2">
        <f>IFERROR(IF(ISBLANK($A1213),"",IF($A1213="Ūdeņraža jonu koncentrācija",VLOOKUP(Dati!$A1213,Normas!$A:$D,3,FALSE),VLOOKUP(Dati!$A1213,Normas!$A:$D,3,FALSE)*0.3)),"")</f>
      </c>
    </row>
    <row r="1214" spans="2:9" x14ac:dyDescent="0.2">
      <c r="B1214">
        <f>IF(ISBLANK(A1214),"",VLOOKUP(A1214,Normas!A:D,4,FALSE))</f>
      </c>
      <c r="E1214" s="2">
        <f>IF(ISBLANK(D1214),"",INT(YEARFRAC(D1214,'Vispārīga informācija'!$B$2)))</f>
      </c>
      <c r="F1214" s="2">
        <f>IFERROR(IF(ISBLANK($A1214),"",IF($A1214="Ūdeņraža jonu koncentrācija",VLOOKUP(Dati!$A1214,Normas!$A:$D,2,FALSE),VLOOKUP(Dati!$A1214,Normas!$A:$D,2,FALSE)*0.6)),"")</f>
      </c>
      <c r="G1214" s="2">
        <f>IFERROR(IF(ISBLANK($A1214),"",IF($A1214="Ūdeņraža jonu koncentrācija",VLOOKUP(Dati!$A1214,Normas!$A:$D,3,FALSE),VLOOKUP(Dati!$A1214,Normas!$A:$D,3,FALSE)*0.6)),"")</f>
      </c>
      <c r="H1214" s="2">
        <f>IFERROR(IF(ISBLANK($A1214),"",IF($A1214="Ūdeņraža jonu koncentrācija",VLOOKUP(Dati!$A1214,Normas!$A:$D,2,FALSE),VLOOKUP(Dati!$A1214,Normas!$A:$D,2,FALSE)*0.3)),"")</f>
      </c>
      <c r="I1214" s="2">
        <f>IFERROR(IF(ISBLANK($A1214),"",IF($A1214="Ūdeņraža jonu koncentrācija",VLOOKUP(Dati!$A1214,Normas!$A:$D,3,FALSE),VLOOKUP(Dati!$A1214,Normas!$A:$D,3,FALSE)*0.3)),"")</f>
      </c>
    </row>
    <row r="1215" spans="2:9" x14ac:dyDescent="0.2">
      <c r="B1215">
        <f>IF(ISBLANK(A1215),"",VLOOKUP(A1215,Normas!A:D,4,FALSE))</f>
      </c>
      <c r="E1215" s="2">
        <f>IF(ISBLANK(D1215),"",INT(YEARFRAC(D1215,'Vispārīga informācija'!$B$2)))</f>
      </c>
      <c r="F1215" s="2">
        <f>IFERROR(IF(ISBLANK($A1215),"",IF($A1215="Ūdeņraža jonu koncentrācija",VLOOKUP(Dati!$A1215,Normas!$A:$D,2,FALSE),VLOOKUP(Dati!$A1215,Normas!$A:$D,2,FALSE)*0.6)),"")</f>
      </c>
      <c r="G1215" s="2">
        <f>IFERROR(IF(ISBLANK($A1215),"",IF($A1215="Ūdeņraža jonu koncentrācija",VLOOKUP(Dati!$A1215,Normas!$A:$D,3,FALSE),VLOOKUP(Dati!$A1215,Normas!$A:$D,3,FALSE)*0.6)),"")</f>
      </c>
      <c r="H1215" s="2">
        <f>IFERROR(IF(ISBLANK($A1215),"",IF($A1215="Ūdeņraža jonu koncentrācija",VLOOKUP(Dati!$A1215,Normas!$A:$D,2,FALSE),VLOOKUP(Dati!$A1215,Normas!$A:$D,2,FALSE)*0.3)),"")</f>
      </c>
      <c r="I1215" s="2">
        <f>IFERROR(IF(ISBLANK($A1215),"",IF($A1215="Ūdeņraža jonu koncentrācija",VLOOKUP(Dati!$A1215,Normas!$A:$D,3,FALSE),VLOOKUP(Dati!$A1215,Normas!$A:$D,3,FALSE)*0.3)),"")</f>
      </c>
    </row>
    <row r="1216" spans="2:9" x14ac:dyDescent="0.2">
      <c r="B1216">
        <f>IF(ISBLANK(A1216),"",VLOOKUP(A1216,Normas!A:D,4,FALSE))</f>
      </c>
      <c r="E1216" s="2">
        <f>IF(ISBLANK(D1216),"",INT(YEARFRAC(D1216,'Vispārīga informācija'!$B$2)))</f>
      </c>
      <c r="F1216" s="2">
        <f>IFERROR(IF(ISBLANK($A1216),"",IF($A1216="Ūdeņraža jonu koncentrācija",VLOOKUP(Dati!$A1216,Normas!$A:$D,2,FALSE),VLOOKUP(Dati!$A1216,Normas!$A:$D,2,FALSE)*0.6)),"")</f>
      </c>
      <c r="G1216" s="2">
        <f>IFERROR(IF(ISBLANK($A1216),"",IF($A1216="Ūdeņraža jonu koncentrācija",VLOOKUP(Dati!$A1216,Normas!$A:$D,3,FALSE),VLOOKUP(Dati!$A1216,Normas!$A:$D,3,FALSE)*0.6)),"")</f>
      </c>
      <c r="H1216" s="2">
        <f>IFERROR(IF(ISBLANK($A1216),"",IF($A1216="Ūdeņraža jonu koncentrācija",VLOOKUP(Dati!$A1216,Normas!$A:$D,2,FALSE),VLOOKUP(Dati!$A1216,Normas!$A:$D,2,FALSE)*0.3)),"")</f>
      </c>
      <c r="I1216" s="2">
        <f>IFERROR(IF(ISBLANK($A1216),"",IF($A1216="Ūdeņraža jonu koncentrācija",VLOOKUP(Dati!$A1216,Normas!$A:$D,3,FALSE),VLOOKUP(Dati!$A1216,Normas!$A:$D,3,FALSE)*0.3)),"")</f>
      </c>
    </row>
    <row r="1217" spans="2:9" x14ac:dyDescent="0.2">
      <c r="B1217">
        <f>IF(ISBLANK(A1217),"",VLOOKUP(A1217,Normas!A:D,4,FALSE))</f>
      </c>
      <c r="E1217" s="2">
        <f>IF(ISBLANK(D1217),"",INT(YEARFRAC(D1217,'Vispārīga informācija'!$B$2)))</f>
      </c>
      <c r="F1217" s="2">
        <f>IFERROR(IF(ISBLANK($A1217),"",IF($A1217="Ūdeņraža jonu koncentrācija",VLOOKUP(Dati!$A1217,Normas!$A:$D,2,FALSE),VLOOKUP(Dati!$A1217,Normas!$A:$D,2,FALSE)*0.6)),"")</f>
      </c>
      <c r="G1217" s="2">
        <f>IFERROR(IF(ISBLANK($A1217),"",IF($A1217="Ūdeņraža jonu koncentrācija",VLOOKUP(Dati!$A1217,Normas!$A:$D,3,FALSE),VLOOKUP(Dati!$A1217,Normas!$A:$D,3,FALSE)*0.6)),"")</f>
      </c>
      <c r="H1217" s="2">
        <f>IFERROR(IF(ISBLANK($A1217),"",IF($A1217="Ūdeņraža jonu koncentrācija",VLOOKUP(Dati!$A1217,Normas!$A:$D,2,FALSE),VLOOKUP(Dati!$A1217,Normas!$A:$D,2,FALSE)*0.3)),"")</f>
      </c>
      <c r="I1217" s="2">
        <f>IFERROR(IF(ISBLANK($A1217),"",IF($A1217="Ūdeņraža jonu koncentrācija",VLOOKUP(Dati!$A1217,Normas!$A:$D,3,FALSE),VLOOKUP(Dati!$A1217,Normas!$A:$D,3,FALSE)*0.3)),"")</f>
      </c>
    </row>
    <row r="1218" spans="2:9" x14ac:dyDescent="0.2">
      <c r="B1218">
        <f>IF(ISBLANK(A1218),"",VLOOKUP(A1218,Normas!A:D,4,FALSE))</f>
      </c>
      <c r="E1218" s="2">
        <f>IF(ISBLANK(D1218),"",INT(YEARFRAC(D1218,'Vispārīga informācija'!$B$2)))</f>
      </c>
      <c r="F1218" s="2">
        <f>IFERROR(IF(ISBLANK($A1218),"",IF($A1218="Ūdeņraža jonu koncentrācija",VLOOKUP(Dati!$A1218,Normas!$A:$D,2,FALSE),VLOOKUP(Dati!$A1218,Normas!$A:$D,2,FALSE)*0.6)),"")</f>
      </c>
      <c r="G1218" s="2">
        <f>IFERROR(IF(ISBLANK($A1218),"",IF($A1218="Ūdeņraža jonu koncentrācija",VLOOKUP(Dati!$A1218,Normas!$A:$D,3,FALSE),VLOOKUP(Dati!$A1218,Normas!$A:$D,3,FALSE)*0.6)),"")</f>
      </c>
      <c r="H1218" s="2">
        <f>IFERROR(IF(ISBLANK($A1218),"",IF($A1218="Ūdeņraža jonu koncentrācija",VLOOKUP(Dati!$A1218,Normas!$A:$D,2,FALSE),VLOOKUP(Dati!$A1218,Normas!$A:$D,2,FALSE)*0.3)),"")</f>
      </c>
      <c r="I1218" s="2">
        <f>IFERROR(IF(ISBLANK($A1218),"",IF($A1218="Ūdeņraža jonu koncentrācija",VLOOKUP(Dati!$A1218,Normas!$A:$D,3,FALSE),VLOOKUP(Dati!$A1218,Normas!$A:$D,3,FALSE)*0.3)),"")</f>
      </c>
    </row>
    <row r="1219" spans="2:9" x14ac:dyDescent="0.2">
      <c r="B1219">
        <f>IF(ISBLANK(A1219),"",VLOOKUP(A1219,Normas!A:D,4,FALSE))</f>
      </c>
      <c r="E1219" s="2">
        <f>IF(ISBLANK(D1219),"",INT(YEARFRAC(D1219,'Vispārīga informācija'!$B$2)))</f>
      </c>
      <c r="F1219" s="2">
        <f>IFERROR(IF(ISBLANK($A1219),"",IF($A1219="Ūdeņraža jonu koncentrācija",VLOOKUP(Dati!$A1219,Normas!$A:$D,2,FALSE),VLOOKUP(Dati!$A1219,Normas!$A:$D,2,FALSE)*0.6)),"")</f>
      </c>
      <c r="G1219" s="2">
        <f>IFERROR(IF(ISBLANK($A1219),"",IF($A1219="Ūdeņraža jonu koncentrācija",VLOOKUP(Dati!$A1219,Normas!$A:$D,3,FALSE),VLOOKUP(Dati!$A1219,Normas!$A:$D,3,FALSE)*0.6)),"")</f>
      </c>
      <c r="H1219" s="2">
        <f>IFERROR(IF(ISBLANK($A1219),"",IF($A1219="Ūdeņraža jonu koncentrācija",VLOOKUP(Dati!$A1219,Normas!$A:$D,2,FALSE),VLOOKUP(Dati!$A1219,Normas!$A:$D,2,FALSE)*0.3)),"")</f>
      </c>
      <c r="I1219" s="2">
        <f>IFERROR(IF(ISBLANK($A1219),"",IF($A1219="Ūdeņraža jonu koncentrācija",VLOOKUP(Dati!$A1219,Normas!$A:$D,3,FALSE),VLOOKUP(Dati!$A1219,Normas!$A:$D,3,FALSE)*0.3)),"")</f>
      </c>
    </row>
    <row r="1220" spans="2:9" x14ac:dyDescent="0.2">
      <c r="B1220">
        <f>IF(ISBLANK(A1220),"",VLOOKUP(A1220,Normas!A:D,4,FALSE))</f>
      </c>
      <c r="E1220" s="2">
        <f>IF(ISBLANK(D1220),"",INT(YEARFRAC(D1220,'Vispārīga informācija'!$B$2)))</f>
      </c>
      <c r="F1220" s="2">
        <f>IFERROR(IF(ISBLANK($A1220),"",IF($A1220="Ūdeņraža jonu koncentrācija",VLOOKUP(Dati!$A1220,Normas!$A:$D,2,FALSE),VLOOKUP(Dati!$A1220,Normas!$A:$D,2,FALSE)*0.6)),"")</f>
      </c>
      <c r="G1220" s="2">
        <f>IFERROR(IF(ISBLANK($A1220),"",IF($A1220="Ūdeņraža jonu koncentrācija",VLOOKUP(Dati!$A1220,Normas!$A:$D,3,FALSE),VLOOKUP(Dati!$A1220,Normas!$A:$D,3,FALSE)*0.6)),"")</f>
      </c>
      <c r="H1220" s="2">
        <f>IFERROR(IF(ISBLANK($A1220),"",IF($A1220="Ūdeņraža jonu koncentrācija",VLOOKUP(Dati!$A1220,Normas!$A:$D,2,FALSE),VLOOKUP(Dati!$A1220,Normas!$A:$D,2,FALSE)*0.3)),"")</f>
      </c>
      <c r="I1220" s="2">
        <f>IFERROR(IF(ISBLANK($A1220),"",IF($A1220="Ūdeņraža jonu koncentrācija",VLOOKUP(Dati!$A1220,Normas!$A:$D,3,FALSE),VLOOKUP(Dati!$A1220,Normas!$A:$D,3,FALSE)*0.3)),"")</f>
      </c>
    </row>
    <row r="1221" spans="2:9" x14ac:dyDescent="0.2">
      <c r="B1221">
        <f>IF(ISBLANK(A1221),"",VLOOKUP(A1221,Normas!A:D,4,FALSE))</f>
      </c>
      <c r="E1221" s="2">
        <f>IF(ISBLANK(D1221),"",INT(YEARFRAC(D1221,'Vispārīga informācija'!$B$2)))</f>
      </c>
      <c r="F1221" s="2">
        <f>IFERROR(IF(ISBLANK($A1221),"",IF($A1221="Ūdeņraža jonu koncentrācija",VLOOKUP(Dati!$A1221,Normas!$A:$D,2,FALSE),VLOOKUP(Dati!$A1221,Normas!$A:$D,2,FALSE)*0.6)),"")</f>
      </c>
      <c r="G1221" s="2">
        <f>IFERROR(IF(ISBLANK($A1221),"",IF($A1221="Ūdeņraža jonu koncentrācija",VLOOKUP(Dati!$A1221,Normas!$A:$D,3,FALSE),VLOOKUP(Dati!$A1221,Normas!$A:$D,3,FALSE)*0.6)),"")</f>
      </c>
      <c r="H1221" s="2">
        <f>IFERROR(IF(ISBLANK($A1221),"",IF($A1221="Ūdeņraža jonu koncentrācija",VLOOKUP(Dati!$A1221,Normas!$A:$D,2,FALSE),VLOOKUP(Dati!$A1221,Normas!$A:$D,2,FALSE)*0.3)),"")</f>
      </c>
      <c r="I1221" s="2">
        <f>IFERROR(IF(ISBLANK($A1221),"",IF($A1221="Ūdeņraža jonu koncentrācija",VLOOKUP(Dati!$A1221,Normas!$A:$D,3,FALSE),VLOOKUP(Dati!$A1221,Normas!$A:$D,3,FALSE)*0.3)),"")</f>
      </c>
    </row>
    <row r="1222" spans="2:9" x14ac:dyDescent="0.2">
      <c r="B1222">
        <f>IF(ISBLANK(A1222),"",VLOOKUP(A1222,Normas!A:D,4,FALSE))</f>
      </c>
      <c r="E1222" s="2">
        <f>IF(ISBLANK(D1222),"",INT(YEARFRAC(D1222,'Vispārīga informācija'!$B$2)))</f>
      </c>
      <c r="F1222" s="2">
        <f>IFERROR(IF(ISBLANK($A1222),"",IF($A1222="Ūdeņraža jonu koncentrācija",VLOOKUP(Dati!$A1222,Normas!$A:$D,2,FALSE),VLOOKUP(Dati!$A1222,Normas!$A:$D,2,FALSE)*0.6)),"")</f>
      </c>
      <c r="G1222" s="2">
        <f>IFERROR(IF(ISBLANK($A1222),"",IF($A1222="Ūdeņraža jonu koncentrācija",VLOOKUP(Dati!$A1222,Normas!$A:$D,3,FALSE),VLOOKUP(Dati!$A1222,Normas!$A:$D,3,FALSE)*0.6)),"")</f>
      </c>
      <c r="H1222" s="2">
        <f>IFERROR(IF(ISBLANK($A1222),"",IF($A1222="Ūdeņraža jonu koncentrācija",VLOOKUP(Dati!$A1222,Normas!$A:$D,2,FALSE),VLOOKUP(Dati!$A1222,Normas!$A:$D,2,FALSE)*0.3)),"")</f>
      </c>
      <c r="I1222" s="2">
        <f>IFERROR(IF(ISBLANK($A1222),"",IF($A1222="Ūdeņraža jonu koncentrācija",VLOOKUP(Dati!$A1222,Normas!$A:$D,3,FALSE),VLOOKUP(Dati!$A1222,Normas!$A:$D,3,FALSE)*0.3)),"")</f>
      </c>
    </row>
    <row r="1223" spans="2:9" x14ac:dyDescent="0.2">
      <c r="B1223">
        <f>IF(ISBLANK(A1223),"",VLOOKUP(A1223,Normas!A:D,4,FALSE))</f>
      </c>
      <c r="E1223" s="2">
        <f>IF(ISBLANK(D1223),"",INT(YEARFRAC(D1223,'Vispārīga informācija'!$B$2)))</f>
      </c>
      <c r="F1223" s="2">
        <f>IFERROR(IF(ISBLANK($A1223),"",IF($A1223="Ūdeņraža jonu koncentrācija",VLOOKUP(Dati!$A1223,Normas!$A:$D,2,FALSE),VLOOKUP(Dati!$A1223,Normas!$A:$D,2,FALSE)*0.6)),"")</f>
      </c>
      <c r="G1223" s="2">
        <f>IFERROR(IF(ISBLANK($A1223),"",IF($A1223="Ūdeņraža jonu koncentrācija",VLOOKUP(Dati!$A1223,Normas!$A:$D,3,FALSE),VLOOKUP(Dati!$A1223,Normas!$A:$D,3,FALSE)*0.6)),"")</f>
      </c>
      <c r="H1223" s="2">
        <f>IFERROR(IF(ISBLANK($A1223),"",IF($A1223="Ūdeņraža jonu koncentrācija",VLOOKUP(Dati!$A1223,Normas!$A:$D,2,FALSE),VLOOKUP(Dati!$A1223,Normas!$A:$D,2,FALSE)*0.3)),"")</f>
      </c>
      <c r="I1223" s="2">
        <f>IFERROR(IF(ISBLANK($A1223),"",IF($A1223="Ūdeņraža jonu koncentrācija",VLOOKUP(Dati!$A1223,Normas!$A:$D,3,FALSE),VLOOKUP(Dati!$A1223,Normas!$A:$D,3,FALSE)*0.3)),"")</f>
      </c>
    </row>
    <row r="1224" spans="2:9" x14ac:dyDescent="0.2">
      <c r="B1224">
        <f>IF(ISBLANK(A1224),"",VLOOKUP(A1224,Normas!A:D,4,FALSE))</f>
      </c>
      <c r="E1224" s="2">
        <f>IF(ISBLANK(D1224),"",INT(YEARFRAC(D1224,'Vispārīga informācija'!$B$2)))</f>
      </c>
      <c r="F1224" s="2">
        <f>IFERROR(IF(ISBLANK($A1224),"",IF($A1224="Ūdeņraža jonu koncentrācija",VLOOKUP(Dati!$A1224,Normas!$A:$D,2,FALSE),VLOOKUP(Dati!$A1224,Normas!$A:$D,2,FALSE)*0.6)),"")</f>
      </c>
      <c r="G1224" s="2">
        <f>IFERROR(IF(ISBLANK($A1224),"",IF($A1224="Ūdeņraža jonu koncentrācija",VLOOKUP(Dati!$A1224,Normas!$A:$D,3,FALSE),VLOOKUP(Dati!$A1224,Normas!$A:$D,3,FALSE)*0.6)),"")</f>
      </c>
      <c r="H1224" s="2">
        <f>IFERROR(IF(ISBLANK($A1224),"",IF($A1224="Ūdeņraža jonu koncentrācija",VLOOKUP(Dati!$A1224,Normas!$A:$D,2,FALSE),VLOOKUP(Dati!$A1224,Normas!$A:$D,2,FALSE)*0.3)),"")</f>
      </c>
      <c r="I1224" s="2">
        <f>IFERROR(IF(ISBLANK($A1224),"",IF($A1224="Ūdeņraža jonu koncentrācija",VLOOKUP(Dati!$A1224,Normas!$A:$D,3,FALSE),VLOOKUP(Dati!$A1224,Normas!$A:$D,3,FALSE)*0.3)),"")</f>
      </c>
    </row>
    <row r="1225" spans="2:9" x14ac:dyDescent="0.2">
      <c r="B1225">
        <f>IF(ISBLANK(A1225),"",VLOOKUP(A1225,Normas!A:D,4,FALSE))</f>
      </c>
      <c r="E1225" s="2">
        <f>IF(ISBLANK(D1225),"",INT(YEARFRAC(D1225,'Vispārīga informācija'!$B$2)))</f>
      </c>
      <c r="F1225" s="2">
        <f>IFERROR(IF(ISBLANK($A1225),"",IF($A1225="Ūdeņraža jonu koncentrācija",VLOOKUP(Dati!$A1225,Normas!$A:$D,2,FALSE),VLOOKUP(Dati!$A1225,Normas!$A:$D,2,FALSE)*0.6)),"")</f>
      </c>
      <c r="G1225" s="2">
        <f>IFERROR(IF(ISBLANK($A1225),"",IF($A1225="Ūdeņraža jonu koncentrācija",VLOOKUP(Dati!$A1225,Normas!$A:$D,3,FALSE),VLOOKUP(Dati!$A1225,Normas!$A:$D,3,FALSE)*0.6)),"")</f>
      </c>
      <c r="H1225" s="2">
        <f>IFERROR(IF(ISBLANK($A1225),"",IF($A1225="Ūdeņraža jonu koncentrācija",VLOOKUP(Dati!$A1225,Normas!$A:$D,2,FALSE),VLOOKUP(Dati!$A1225,Normas!$A:$D,2,FALSE)*0.3)),"")</f>
      </c>
      <c r="I1225" s="2">
        <f>IFERROR(IF(ISBLANK($A1225),"",IF($A1225="Ūdeņraža jonu koncentrācija",VLOOKUP(Dati!$A1225,Normas!$A:$D,3,FALSE),VLOOKUP(Dati!$A1225,Normas!$A:$D,3,FALSE)*0.3)),"")</f>
      </c>
    </row>
    <row r="1226" spans="2:9" x14ac:dyDescent="0.2">
      <c r="B1226">
        <f>IF(ISBLANK(A1226),"",VLOOKUP(A1226,Normas!A:D,4,FALSE))</f>
      </c>
      <c r="E1226" s="2">
        <f>IF(ISBLANK(D1226),"",INT(YEARFRAC(D1226,'Vispārīga informācija'!$B$2)))</f>
      </c>
      <c r="F1226" s="2">
        <f>IFERROR(IF(ISBLANK($A1226),"",IF($A1226="Ūdeņraža jonu koncentrācija",VLOOKUP(Dati!$A1226,Normas!$A:$D,2,FALSE),VLOOKUP(Dati!$A1226,Normas!$A:$D,2,FALSE)*0.6)),"")</f>
      </c>
      <c r="G1226" s="2">
        <f>IFERROR(IF(ISBLANK($A1226),"",IF($A1226="Ūdeņraža jonu koncentrācija",VLOOKUP(Dati!$A1226,Normas!$A:$D,3,FALSE),VLOOKUP(Dati!$A1226,Normas!$A:$D,3,FALSE)*0.6)),"")</f>
      </c>
      <c r="H1226" s="2">
        <f>IFERROR(IF(ISBLANK($A1226),"",IF($A1226="Ūdeņraža jonu koncentrācija",VLOOKUP(Dati!$A1226,Normas!$A:$D,2,FALSE),VLOOKUP(Dati!$A1226,Normas!$A:$D,2,FALSE)*0.3)),"")</f>
      </c>
      <c r="I1226" s="2">
        <f>IFERROR(IF(ISBLANK($A1226),"",IF($A1226="Ūdeņraža jonu koncentrācija",VLOOKUP(Dati!$A1226,Normas!$A:$D,3,FALSE),VLOOKUP(Dati!$A1226,Normas!$A:$D,3,FALSE)*0.3)),"")</f>
      </c>
    </row>
    <row r="1227" spans="2:9" x14ac:dyDescent="0.2">
      <c r="B1227">
        <f>IF(ISBLANK(A1227),"",VLOOKUP(A1227,Normas!A:D,4,FALSE))</f>
      </c>
      <c r="E1227" s="2">
        <f>IF(ISBLANK(D1227),"",INT(YEARFRAC(D1227,'Vispārīga informācija'!$B$2)))</f>
      </c>
      <c r="F1227" s="2">
        <f>IFERROR(IF(ISBLANK($A1227),"",IF($A1227="Ūdeņraža jonu koncentrācija",VLOOKUP(Dati!$A1227,Normas!$A:$D,2,FALSE),VLOOKUP(Dati!$A1227,Normas!$A:$D,2,FALSE)*0.6)),"")</f>
      </c>
      <c r="G1227" s="2">
        <f>IFERROR(IF(ISBLANK($A1227),"",IF($A1227="Ūdeņraža jonu koncentrācija",VLOOKUP(Dati!$A1227,Normas!$A:$D,3,FALSE),VLOOKUP(Dati!$A1227,Normas!$A:$D,3,FALSE)*0.6)),"")</f>
      </c>
      <c r="H1227" s="2">
        <f>IFERROR(IF(ISBLANK($A1227),"",IF($A1227="Ūdeņraža jonu koncentrācija",VLOOKUP(Dati!$A1227,Normas!$A:$D,2,FALSE),VLOOKUP(Dati!$A1227,Normas!$A:$D,2,FALSE)*0.3)),"")</f>
      </c>
      <c r="I1227" s="2">
        <f>IFERROR(IF(ISBLANK($A1227),"",IF($A1227="Ūdeņraža jonu koncentrācija",VLOOKUP(Dati!$A1227,Normas!$A:$D,3,FALSE),VLOOKUP(Dati!$A1227,Normas!$A:$D,3,FALSE)*0.3)),"")</f>
      </c>
    </row>
    <row r="1228" spans="2:9" x14ac:dyDescent="0.2">
      <c r="B1228">
        <f>IF(ISBLANK(A1228),"",VLOOKUP(A1228,Normas!A:D,4,FALSE))</f>
      </c>
      <c r="E1228" s="2">
        <f>IF(ISBLANK(D1228),"",INT(YEARFRAC(D1228,'Vispārīga informācija'!$B$2)))</f>
      </c>
      <c r="F1228" s="2">
        <f>IFERROR(IF(ISBLANK($A1228),"",IF($A1228="Ūdeņraža jonu koncentrācija",VLOOKUP(Dati!$A1228,Normas!$A:$D,2,FALSE),VLOOKUP(Dati!$A1228,Normas!$A:$D,2,FALSE)*0.6)),"")</f>
      </c>
      <c r="G1228" s="2">
        <f>IFERROR(IF(ISBLANK($A1228),"",IF($A1228="Ūdeņraža jonu koncentrācija",VLOOKUP(Dati!$A1228,Normas!$A:$D,3,FALSE),VLOOKUP(Dati!$A1228,Normas!$A:$D,3,FALSE)*0.6)),"")</f>
      </c>
      <c r="H1228" s="2">
        <f>IFERROR(IF(ISBLANK($A1228),"",IF($A1228="Ūdeņraža jonu koncentrācija",VLOOKUP(Dati!$A1228,Normas!$A:$D,2,FALSE),VLOOKUP(Dati!$A1228,Normas!$A:$D,2,FALSE)*0.3)),"")</f>
      </c>
      <c r="I1228" s="2">
        <f>IFERROR(IF(ISBLANK($A1228),"",IF($A1228="Ūdeņraža jonu koncentrācija",VLOOKUP(Dati!$A1228,Normas!$A:$D,3,FALSE),VLOOKUP(Dati!$A1228,Normas!$A:$D,3,FALSE)*0.3)),"")</f>
      </c>
    </row>
    <row r="1229" spans="2:9" x14ac:dyDescent="0.2">
      <c r="B1229">
        <f>IF(ISBLANK(A1229),"",VLOOKUP(A1229,Normas!A:D,4,FALSE))</f>
      </c>
      <c r="E1229" s="2">
        <f>IF(ISBLANK(D1229),"",INT(YEARFRAC(D1229,'Vispārīga informācija'!$B$2)))</f>
      </c>
      <c r="F1229" s="2">
        <f>IFERROR(IF(ISBLANK($A1229),"",IF($A1229="Ūdeņraža jonu koncentrācija",VLOOKUP(Dati!$A1229,Normas!$A:$D,2,FALSE),VLOOKUP(Dati!$A1229,Normas!$A:$D,2,FALSE)*0.6)),"")</f>
      </c>
      <c r="G1229" s="2">
        <f>IFERROR(IF(ISBLANK($A1229),"",IF($A1229="Ūdeņraža jonu koncentrācija",VLOOKUP(Dati!$A1229,Normas!$A:$D,3,FALSE),VLOOKUP(Dati!$A1229,Normas!$A:$D,3,FALSE)*0.6)),"")</f>
      </c>
      <c r="H1229" s="2">
        <f>IFERROR(IF(ISBLANK($A1229),"",IF($A1229="Ūdeņraža jonu koncentrācija",VLOOKUP(Dati!$A1229,Normas!$A:$D,2,FALSE),VLOOKUP(Dati!$A1229,Normas!$A:$D,2,FALSE)*0.3)),"")</f>
      </c>
      <c r="I1229" s="2">
        <f>IFERROR(IF(ISBLANK($A1229),"",IF($A1229="Ūdeņraža jonu koncentrācija",VLOOKUP(Dati!$A1229,Normas!$A:$D,3,FALSE),VLOOKUP(Dati!$A1229,Normas!$A:$D,3,FALSE)*0.3)),"")</f>
      </c>
    </row>
    <row r="1230" spans="2:9" x14ac:dyDescent="0.2">
      <c r="B1230">
        <f>IF(ISBLANK(A1230),"",VLOOKUP(A1230,Normas!A:D,4,FALSE))</f>
      </c>
      <c r="E1230" s="2">
        <f>IF(ISBLANK(D1230),"",INT(YEARFRAC(D1230,'Vispārīga informācija'!$B$2)))</f>
      </c>
      <c r="F1230" s="2">
        <f>IFERROR(IF(ISBLANK($A1230),"",IF($A1230="Ūdeņraža jonu koncentrācija",VLOOKUP(Dati!$A1230,Normas!$A:$D,2,FALSE),VLOOKUP(Dati!$A1230,Normas!$A:$D,2,FALSE)*0.6)),"")</f>
      </c>
      <c r="G1230" s="2">
        <f>IFERROR(IF(ISBLANK($A1230),"",IF($A1230="Ūdeņraža jonu koncentrācija",VLOOKUP(Dati!$A1230,Normas!$A:$D,3,FALSE),VLOOKUP(Dati!$A1230,Normas!$A:$D,3,FALSE)*0.6)),"")</f>
      </c>
      <c r="H1230" s="2">
        <f>IFERROR(IF(ISBLANK($A1230),"",IF($A1230="Ūdeņraža jonu koncentrācija",VLOOKUP(Dati!$A1230,Normas!$A:$D,2,FALSE),VLOOKUP(Dati!$A1230,Normas!$A:$D,2,FALSE)*0.3)),"")</f>
      </c>
      <c r="I1230" s="2">
        <f>IFERROR(IF(ISBLANK($A1230),"",IF($A1230="Ūdeņraža jonu koncentrācija",VLOOKUP(Dati!$A1230,Normas!$A:$D,3,FALSE),VLOOKUP(Dati!$A1230,Normas!$A:$D,3,FALSE)*0.3)),"")</f>
      </c>
    </row>
    <row r="1231" spans="2:9" x14ac:dyDescent="0.2">
      <c r="B1231">
        <f>IF(ISBLANK(A1231),"",VLOOKUP(A1231,Normas!A:D,4,FALSE))</f>
      </c>
      <c r="E1231" s="2">
        <f>IF(ISBLANK(D1231),"",INT(YEARFRAC(D1231,'Vispārīga informācija'!$B$2)))</f>
      </c>
      <c r="F1231" s="2">
        <f>IFERROR(IF(ISBLANK($A1231),"",IF($A1231="Ūdeņraža jonu koncentrācija",VLOOKUP(Dati!$A1231,Normas!$A:$D,2,FALSE),VLOOKUP(Dati!$A1231,Normas!$A:$D,2,FALSE)*0.6)),"")</f>
      </c>
      <c r="G1231" s="2">
        <f>IFERROR(IF(ISBLANK($A1231),"",IF($A1231="Ūdeņraža jonu koncentrācija",VLOOKUP(Dati!$A1231,Normas!$A:$D,3,FALSE),VLOOKUP(Dati!$A1231,Normas!$A:$D,3,FALSE)*0.6)),"")</f>
      </c>
      <c r="H1231" s="2">
        <f>IFERROR(IF(ISBLANK($A1231),"",IF($A1231="Ūdeņraža jonu koncentrācija",VLOOKUP(Dati!$A1231,Normas!$A:$D,2,FALSE),VLOOKUP(Dati!$A1231,Normas!$A:$D,2,FALSE)*0.3)),"")</f>
      </c>
      <c r="I1231" s="2">
        <f>IFERROR(IF(ISBLANK($A1231),"",IF($A1231="Ūdeņraža jonu koncentrācija",VLOOKUP(Dati!$A1231,Normas!$A:$D,3,FALSE),VLOOKUP(Dati!$A1231,Normas!$A:$D,3,FALSE)*0.3)),"")</f>
      </c>
    </row>
    <row r="1232" spans="2:9" x14ac:dyDescent="0.2">
      <c r="B1232">
        <f>IF(ISBLANK(A1232),"",VLOOKUP(A1232,Normas!A:D,4,FALSE))</f>
      </c>
      <c r="E1232" s="2">
        <f>IF(ISBLANK(D1232),"",INT(YEARFRAC(D1232,'Vispārīga informācija'!$B$2)))</f>
      </c>
      <c r="F1232" s="2">
        <f>IFERROR(IF(ISBLANK($A1232),"",IF($A1232="Ūdeņraža jonu koncentrācija",VLOOKUP(Dati!$A1232,Normas!$A:$D,2,FALSE),VLOOKUP(Dati!$A1232,Normas!$A:$D,2,FALSE)*0.6)),"")</f>
      </c>
      <c r="G1232" s="2">
        <f>IFERROR(IF(ISBLANK($A1232),"",IF($A1232="Ūdeņraža jonu koncentrācija",VLOOKUP(Dati!$A1232,Normas!$A:$D,3,FALSE),VLOOKUP(Dati!$A1232,Normas!$A:$D,3,FALSE)*0.6)),"")</f>
      </c>
      <c r="H1232" s="2">
        <f>IFERROR(IF(ISBLANK($A1232),"",IF($A1232="Ūdeņraža jonu koncentrācija",VLOOKUP(Dati!$A1232,Normas!$A:$D,2,FALSE),VLOOKUP(Dati!$A1232,Normas!$A:$D,2,FALSE)*0.3)),"")</f>
      </c>
      <c r="I1232" s="2">
        <f>IFERROR(IF(ISBLANK($A1232),"",IF($A1232="Ūdeņraža jonu koncentrācija",VLOOKUP(Dati!$A1232,Normas!$A:$D,3,FALSE),VLOOKUP(Dati!$A1232,Normas!$A:$D,3,FALSE)*0.3)),"")</f>
      </c>
    </row>
    <row r="1233" spans="2:9" x14ac:dyDescent="0.2">
      <c r="B1233">
        <f>IF(ISBLANK(A1233),"",VLOOKUP(A1233,Normas!A:D,4,FALSE))</f>
      </c>
      <c r="E1233" s="2">
        <f>IF(ISBLANK(D1233),"",INT(YEARFRAC(D1233,'Vispārīga informācija'!$B$2)))</f>
      </c>
      <c r="F1233" s="2">
        <f>IFERROR(IF(ISBLANK($A1233),"",IF($A1233="Ūdeņraža jonu koncentrācija",VLOOKUP(Dati!$A1233,Normas!$A:$D,2,FALSE),VLOOKUP(Dati!$A1233,Normas!$A:$D,2,FALSE)*0.6)),"")</f>
      </c>
      <c r="G1233" s="2">
        <f>IFERROR(IF(ISBLANK($A1233),"",IF($A1233="Ūdeņraža jonu koncentrācija",VLOOKUP(Dati!$A1233,Normas!$A:$D,3,FALSE),VLOOKUP(Dati!$A1233,Normas!$A:$D,3,FALSE)*0.6)),"")</f>
      </c>
      <c r="H1233" s="2">
        <f>IFERROR(IF(ISBLANK($A1233),"",IF($A1233="Ūdeņraža jonu koncentrācija",VLOOKUP(Dati!$A1233,Normas!$A:$D,2,FALSE),VLOOKUP(Dati!$A1233,Normas!$A:$D,2,FALSE)*0.3)),"")</f>
      </c>
      <c r="I1233" s="2">
        <f>IFERROR(IF(ISBLANK($A1233),"",IF($A1233="Ūdeņraža jonu koncentrācija",VLOOKUP(Dati!$A1233,Normas!$A:$D,3,FALSE),VLOOKUP(Dati!$A1233,Normas!$A:$D,3,FALSE)*0.3)),"")</f>
      </c>
    </row>
    <row r="1234" spans="2:9" x14ac:dyDescent="0.2">
      <c r="B1234">
        <f>IF(ISBLANK(A1234),"",VLOOKUP(A1234,Normas!A:D,4,FALSE))</f>
      </c>
      <c r="E1234" s="2">
        <f>IF(ISBLANK(D1234),"",INT(YEARFRAC(D1234,'Vispārīga informācija'!$B$2)))</f>
      </c>
      <c r="F1234" s="2">
        <f>IFERROR(IF(ISBLANK($A1234),"",IF($A1234="Ūdeņraža jonu koncentrācija",VLOOKUP(Dati!$A1234,Normas!$A:$D,2,FALSE),VLOOKUP(Dati!$A1234,Normas!$A:$D,2,FALSE)*0.6)),"")</f>
      </c>
      <c r="G1234" s="2">
        <f>IFERROR(IF(ISBLANK($A1234),"",IF($A1234="Ūdeņraža jonu koncentrācija",VLOOKUP(Dati!$A1234,Normas!$A:$D,3,FALSE),VLOOKUP(Dati!$A1234,Normas!$A:$D,3,FALSE)*0.6)),"")</f>
      </c>
      <c r="H1234" s="2">
        <f>IFERROR(IF(ISBLANK($A1234),"",IF($A1234="Ūdeņraža jonu koncentrācija",VLOOKUP(Dati!$A1234,Normas!$A:$D,2,FALSE),VLOOKUP(Dati!$A1234,Normas!$A:$D,2,FALSE)*0.3)),"")</f>
      </c>
      <c r="I1234" s="2">
        <f>IFERROR(IF(ISBLANK($A1234),"",IF($A1234="Ūdeņraža jonu koncentrācija",VLOOKUP(Dati!$A1234,Normas!$A:$D,3,FALSE),VLOOKUP(Dati!$A1234,Normas!$A:$D,3,FALSE)*0.3)),"")</f>
      </c>
    </row>
    <row r="1235" spans="2:9" x14ac:dyDescent="0.2">
      <c r="B1235">
        <f>IF(ISBLANK(A1235),"",VLOOKUP(A1235,Normas!A:D,4,FALSE))</f>
      </c>
      <c r="E1235" s="2">
        <f>IF(ISBLANK(D1235),"",INT(YEARFRAC(D1235,'Vispārīga informācija'!$B$2)))</f>
      </c>
      <c r="F1235" s="2">
        <f>IFERROR(IF(ISBLANK($A1235),"",IF($A1235="Ūdeņraža jonu koncentrācija",VLOOKUP(Dati!$A1235,Normas!$A:$D,2,FALSE),VLOOKUP(Dati!$A1235,Normas!$A:$D,2,FALSE)*0.6)),"")</f>
      </c>
      <c r="G1235" s="2">
        <f>IFERROR(IF(ISBLANK($A1235),"",IF($A1235="Ūdeņraža jonu koncentrācija",VLOOKUP(Dati!$A1235,Normas!$A:$D,3,FALSE),VLOOKUP(Dati!$A1235,Normas!$A:$D,3,FALSE)*0.6)),"")</f>
      </c>
      <c r="H1235" s="2">
        <f>IFERROR(IF(ISBLANK($A1235),"",IF($A1235="Ūdeņraža jonu koncentrācija",VLOOKUP(Dati!$A1235,Normas!$A:$D,2,FALSE),VLOOKUP(Dati!$A1235,Normas!$A:$D,2,FALSE)*0.3)),"")</f>
      </c>
      <c r="I1235" s="2">
        <f>IFERROR(IF(ISBLANK($A1235),"",IF($A1235="Ūdeņraža jonu koncentrācija",VLOOKUP(Dati!$A1235,Normas!$A:$D,3,FALSE),VLOOKUP(Dati!$A1235,Normas!$A:$D,3,FALSE)*0.3)),"")</f>
      </c>
    </row>
    <row r="1236" spans="2:9" x14ac:dyDescent="0.2">
      <c r="B1236">
        <f>IF(ISBLANK(A1236),"",VLOOKUP(A1236,Normas!A:D,4,FALSE))</f>
      </c>
      <c r="E1236" s="2">
        <f>IF(ISBLANK(D1236),"",INT(YEARFRAC(D1236,'Vispārīga informācija'!$B$2)))</f>
      </c>
      <c r="F1236" s="2">
        <f>IFERROR(IF(ISBLANK($A1236),"",IF($A1236="Ūdeņraža jonu koncentrācija",VLOOKUP(Dati!$A1236,Normas!$A:$D,2,FALSE),VLOOKUP(Dati!$A1236,Normas!$A:$D,2,FALSE)*0.6)),"")</f>
      </c>
      <c r="G1236" s="2">
        <f>IFERROR(IF(ISBLANK($A1236),"",IF($A1236="Ūdeņraža jonu koncentrācija",VLOOKUP(Dati!$A1236,Normas!$A:$D,3,FALSE),VLOOKUP(Dati!$A1236,Normas!$A:$D,3,FALSE)*0.6)),"")</f>
      </c>
      <c r="H1236" s="2">
        <f>IFERROR(IF(ISBLANK($A1236),"",IF($A1236="Ūdeņraža jonu koncentrācija",VLOOKUP(Dati!$A1236,Normas!$A:$D,2,FALSE),VLOOKUP(Dati!$A1236,Normas!$A:$D,2,FALSE)*0.3)),"")</f>
      </c>
      <c r="I1236" s="2">
        <f>IFERROR(IF(ISBLANK($A1236),"",IF($A1236="Ūdeņraža jonu koncentrācija",VLOOKUP(Dati!$A1236,Normas!$A:$D,3,FALSE),VLOOKUP(Dati!$A1236,Normas!$A:$D,3,FALSE)*0.3)),"")</f>
      </c>
    </row>
    <row r="1237" spans="2:9" x14ac:dyDescent="0.2">
      <c r="B1237">
        <f>IF(ISBLANK(A1237),"",VLOOKUP(A1237,Normas!A:D,4,FALSE))</f>
      </c>
      <c r="E1237" s="2">
        <f>IF(ISBLANK(D1237),"",INT(YEARFRAC(D1237,'Vispārīga informācija'!$B$2)))</f>
      </c>
      <c r="F1237" s="2">
        <f>IFERROR(IF(ISBLANK($A1237),"",IF($A1237="Ūdeņraža jonu koncentrācija",VLOOKUP(Dati!$A1237,Normas!$A:$D,2,FALSE),VLOOKUP(Dati!$A1237,Normas!$A:$D,2,FALSE)*0.6)),"")</f>
      </c>
      <c r="G1237" s="2">
        <f>IFERROR(IF(ISBLANK($A1237),"",IF($A1237="Ūdeņraža jonu koncentrācija",VLOOKUP(Dati!$A1237,Normas!$A:$D,3,FALSE),VLOOKUP(Dati!$A1237,Normas!$A:$D,3,FALSE)*0.6)),"")</f>
      </c>
      <c r="H1237" s="2">
        <f>IFERROR(IF(ISBLANK($A1237),"",IF($A1237="Ūdeņraža jonu koncentrācija",VLOOKUP(Dati!$A1237,Normas!$A:$D,2,FALSE),VLOOKUP(Dati!$A1237,Normas!$A:$D,2,FALSE)*0.3)),"")</f>
      </c>
      <c r="I1237" s="2">
        <f>IFERROR(IF(ISBLANK($A1237),"",IF($A1237="Ūdeņraža jonu koncentrācija",VLOOKUP(Dati!$A1237,Normas!$A:$D,3,FALSE),VLOOKUP(Dati!$A1237,Normas!$A:$D,3,FALSE)*0.3)),"")</f>
      </c>
    </row>
    <row r="1238" spans="2:9" x14ac:dyDescent="0.2">
      <c r="B1238">
        <f>IF(ISBLANK(A1238),"",VLOOKUP(A1238,Normas!A:D,4,FALSE))</f>
      </c>
      <c r="E1238" s="2">
        <f>IF(ISBLANK(D1238),"",INT(YEARFRAC(D1238,'Vispārīga informācija'!$B$2)))</f>
      </c>
      <c r="F1238" s="2">
        <f>IFERROR(IF(ISBLANK($A1238),"",IF($A1238="Ūdeņraža jonu koncentrācija",VLOOKUP(Dati!$A1238,Normas!$A:$D,2,FALSE),VLOOKUP(Dati!$A1238,Normas!$A:$D,2,FALSE)*0.6)),"")</f>
      </c>
      <c r="G1238" s="2">
        <f>IFERROR(IF(ISBLANK($A1238),"",IF($A1238="Ūdeņraža jonu koncentrācija",VLOOKUP(Dati!$A1238,Normas!$A:$D,3,FALSE),VLOOKUP(Dati!$A1238,Normas!$A:$D,3,FALSE)*0.6)),"")</f>
      </c>
      <c r="H1238" s="2">
        <f>IFERROR(IF(ISBLANK($A1238),"",IF($A1238="Ūdeņraža jonu koncentrācija",VLOOKUP(Dati!$A1238,Normas!$A:$D,2,FALSE),VLOOKUP(Dati!$A1238,Normas!$A:$D,2,FALSE)*0.3)),"")</f>
      </c>
      <c r="I1238" s="2">
        <f>IFERROR(IF(ISBLANK($A1238),"",IF($A1238="Ūdeņraža jonu koncentrācija",VLOOKUP(Dati!$A1238,Normas!$A:$D,3,FALSE),VLOOKUP(Dati!$A1238,Normas!$A:$D,3,FALSE)*0.3)),"")</f>
      </c>
    </row>
    <row r="1239" spans="2:9" x14ac:dyDescent="0.2">
      <c r="B1239">
        <f>IF(ISBLANK(A1239),"",VLOOKUP(A1239,Normas!A:D,4,FALSE))</f>
      </c>
      <c r="E1239" s="2">
        <f>IF(ISBLANK(D1239),"",INT(YEARFRAC(D1239,'Vispārīga informācija'!$B$2)))</f>
      </c>
      <c r="F1239" s="2">
        <f>IFERROR(IF(ISBLANK($A1239),"",IF($A1239="Ūdeņraža jonu koncentrācija",VLOOKUP(Dati!$A1239,Normas!$A:$D,2,FALSE),VLOOKUP(Dati!$A1239,Normas!$A:$D,2,FALSE)*0.6)),"")</f>
      </c>
      <c r="G1239" s="2">
        <f>IFERROR(IF(ISBLANK($A1239),"",IF($A1239="Ūdeņraža jonu koncentrācija",VLOOKUP(Dati!$A1239,Normas!$A:$D,3,FALSE),VLOOKUP(Dati!$A1239,Normas!$A:$D,3,FALSE)*0.6)),"")</f>
      </c>
      <c r="H1239" s="2">
        <f>IFERROR(IF(ISBLANK($A1239),"",IF($A1239="Ūdeņraža jonu koncentrācija",VLOOKUP(Dati!$A1239,Normas!$A:$D,2,FALSE),VLOOKUP(Dati!$A1239,Normas!$A:$D,2,FALSE)*0.3)),"")</f>
      </c>
      <c r="I1239" s="2">
        <f>IFERROR(IF(ISBLANK($A1239),"",IF($A1239="Ūdeņraža jonu koncentrācija",VLOOKUP(Dati!$A1239,Normas!$A:$D,3,FALSE),VLOOKUP(Dati!$A1239,Normas!$A:$D,3,FALSE)*0.3)),"")</f>
      </c>
    </row>
    <row r="1240" spans="2:9" x14ac:dyDescent="0.2">
      <c r="B1240">
        <f>IF(ISBLANK(A1240),"",VLOOKUP(A1240,Normas!A:D,4,FALSE))</f>
      </c>
      <c r="E1240" s="2">
        <f>IF(ISBLANK(D1240),"",INT(YEARFRAC(D1240,'Vispārīga informācija'!$B$2)))</f>
      </c>
      <c r="F1240" s="2">
        <f>IFERROR(IF(ISBLANK($A1240),"",IF($A1240="Ūdeņraža jonu koncentrācija",VLOOKUP(Dati!$A1240,Normas!$A:$D,2,FALSE),VLOOKUP(Dati!$A1240,Normas!$A:$D,2,FALSE)*0.6)),"")</f>
      </c>
      <c r="G1240" s="2">
        <f>IFERROR(IF(ISBLANK($A1240),"",IF($A1240="Ūdeņraža jonu koncentrācija",VLOOKUP(Dati!$A1240,Normas!$A:$D,3,FALSE),VLOOKUP(Dati!$A1240,Normas!$A:$D,3,FALSE)*0.6)),"")</f>
      </c>
      <c r="H1240" s="2">
        <f>IFERROR(IF(ISBLANK($A1240),"",IF($A1240="Ūdeņraža jonu koncentrācija",VLOOKUP(Dati!$A1240,Normas!$A:$D,2,FALSE),VLOOKUP(Dati!$A1240,Normas!$A:$D,2,FALSE)*0.3)),"")</f>
      </c>
      <c r="I1240" s="2">
        <f>IFERROR(IF(ISBLANK($A1240),"",IF($A1240="Ūdeņraža jonu koncentrācija",VLOOKUP(Dati!$A1240,Normas!$A:$D,3,FALSE),VLOOKUP(Dati!$A1240,Normas!$A:$D,3,FALSE)*0.3)),"")</f>
      </c>
    </row>
    <row r="1241" spans="2:9" x14ac:dyDescent="0.2">
      <c r="B1241">
        <f>IF(ISBLANK(A1241),"",VLOOKUP(A1241,Normas!A:D,4,FALSE))</f>
      </c>
      <c r="E1241" s="2">
        <f>IF(ISBLANK(D1241),"",INT(YEARFRAC(D1241,'Vispārīga informācija'!$B$2)))</f>
      </c>
      <c r="F1241" s="2">
        <f>IFERROR(IF(ISBLANK($A1241),"",IF($A1241="Ūdeņraža jonu koncentrācija",VLOOKUP(Dati!$A1241,Normas!$A:$D,2,FALSE),VLOOKUP(Dati!$A1241,Normas!$A:$D,2,FALSE)*0.6)),"")</f>
      </c>
      <c r="G1241" s="2">
        <f>IFERROR(IF(ISBLANK($A1241),"",IF($A1241="Ūdeņraža jonu koncentrācija",VLOOKUP(Dati!$A1241,Normas!$A:$D,3,FALSE),VLOOKUP(Dati!$A1241,Normas!$A:$D,3,FALSE)*0.6)),"")</f>
      </c>
      <c r="H1241" s="2">
        <f>IFERROR(IF(ISBLANK($A1241),"",IF($A1241="Ūdeņraža jonu koncentrācija",VLOOKUP(Dati!$A1241,Normas!$A:$D,2,FALSE),VLOOKUP(Dati!$A1241,Normas!$A:$D,2,FALSE)*0.3)),"")</f>
      </c>
      <c r="I1241" s="2">
        <f>IFERROR(IF(ISBLANK($A1241),"",IF($A1241="Ūdeņraža jonu koncentrācija",VLOOKUP(Dati!$A1241,Normas!$A:$D,3,FALSE),VLOOKUP(Dati!$A1241,Normas!$A:$D,3,FALSE)*0.3)),"")</f>
      </c>
    </row>
    <row r="1242" spans="2:9" x14ac:dyDescent="0.2">
      <c r="B1242">
        <f>IF(ISBLANK(A1242),"",VLOOKUP(A1242,Normas!A:D,4,FALSE))</f>
      </c>
      <c r="E1242" s="2">
        <f>IF(ISBLANK(D1242),"",INT(YEARFRAC(D1242,'Vispārīga informācija'!$B$2)))</f>
      </c>
      <c r="F1242" s="2">
        <f>IFERROR(IF(ISBLANK($A1242),"",IF($A1242="Ūdeņraža jonu koncentrācija",VLOOKUP(Dati!$A1242,Normas!$A:$D,2,FALSE),VLOOKUP(Dati!$A1242,Normas!$A:$D,2,FALSE)*0.6)),"")</f>
      </c>
      <c r="G1242" s="2">
        <f>IFERROR(IF(ISBLANK($A1242),"",IF($A1242="Ūdeņraža jonu koncentrācija",VLOOKUP(Dati!$A1242,Normas!$A:$D,3,FALSE),VLOOKUP(Dati!$A1242,Normas!$A:$D,3,FALSE)*0.6)),"")</f>
      </c>
      <c r="H1242" s="2">
        <f>IFERROR(IF(ISBLANK($A1242),"",IF($A1242="Ūdeņraža jonu koncentrācija",VLOOKUP(Dati!$A1242,Normas!$A:$D,2,FALSE),VLOOKUP(Dati!$A1242,Normas!$A:$D,2,FALSE)*0.3)),"")</f>
      </c>
      <c r="I1242" s="2">
        <f>IFERROR(IF(ISBLANK($A1242),"",IF($A1242="Ūdeņraža jonu koncentrācija",VLOOKUP(Dati!$A1242,Normas!$A:$D,3,FALSE),VLOOKUP(Dati!$A1242,Normas!$A:$D,3,FALSE)*0.3)),"")</f>
      </c>
    </row>
    <row r="1243" spans="2:9" x14ac:dyDescent="0.2">
      <c r="B1243">
        <f>IF(ISBLANK(A1243),"",VLOOKUP(A1243,Normas!A:D,4,FALSE))</f>
      </c>
      <c r="E1243" s="2">
        <f>IF(ISBLANK(D1243),"",INT(YEARFRAC(D1243,'Vispārīga informācija'!$B$2)))</f>
      </c>
      <c r="F1243" s="2">
        <f>IFERROR(IF(ISBLANK($A1243),"",IF($A1243="Ūdeņraža jonu koncentrācija",VLOOKUP(Dati!$A1243,Normas!$A:$D,2,FALSE),VLOOKUP(Dati!$A1243,Normas!$A:$D,2,FALSE)*0.6)),"")</f>
      </c>
      <c r="G1243" s="2">
        <f>IFERROR(IF(ISBLANK($A1243),"",IF($A1243="Ūdeņraža jonu koncentrācija",VLOOKUP(Dati!$A1243,Normas!$A:$D,3,FALSE),VLOOKUP(Dati!$A1243,Normas!$A:$D,3,FALSE)*0.6)),"")</f>
      </c>
      <c r="H1243" s="2">
        <f>IFERROR(IF(ISBLANK($A1243),"",IF($A1243="Ūdeņraža jonu koncentrācija",VLOOKUP(Dati!$A1243,Normas!$A:$D,2,FALSE),VLOOKUP(Dati!$A1243,Normas!$A:$D,2,FALSE)*0.3)),"")</f>
      </c>
      <c r="I1243" s="2">
        <f>IFERROR(IF(ISBLANK($A1243),"",IF($A1243="Ūdeņraža jonu koncentrācija",VLOOKUP(Dati!$A1243,Normas!$A:$D,3,FALSE),VLOOKUP(Dati!$A1243,Normas!$A:$D,3,FALSE)*0.3)),"")</f>
      </c>
    </row>
    <row r="1244" spans="2:9" x14ac:dyDescent="0.2">
      <c r="B1244">
        <f>IF(ISBLANK(A1244),"",VLOOKUP(A1244,Normas!A:D,4,FALSE))</f>
      </c>
      <c r="E1244" s="2">
        <f>IF(ISBLANK(D1244),"",INT(YEARFRAC(D1244,'Vispārīga informācija'!$B$2)))</f>
      </c>
      <c r="F1244" s="2">
        <f>IFERROR(IF(ISBLANK($A1244),"",IF($A1244="Ūdeņraža jonu koncentrācija",VLOOKUP(Dati!$A1244,Normas!$A:$D,2,FALSE),VLOOKUP(Dati!$A1244,Normas!$A:$D,2,FALSE)*0.6)),"")</f>
      </c>
      <c r="G1244" s="2">
        <f>IFERROR(IF(ISBLANK($A1244),"",IF($A1244="Ūdeņraža jonu koncentrācija",VLOOKUP(Dati!$A1244,Normas!$A:$D,3,FALSE),VLOOKUP(Dati!$A1244,Normas!$A:$D,3,FALSE)*0.6)),"")</f>
      </c>
      <c r="H1244" s="2">
        <f>IFERROR(IF(ISBLANK($A1244),"",IF($A1244="Ūdeņraža jonu koncentrācija",VLOOKUP(Dati!$A1244,Normas!$A:$D,2,FALSE),VLOOKUP(Dati!$A1244,Normas!$A:$D,2,FALSE)*0.3)),"")</f>
      </c>
      <c r="I1244" s="2">
        <f>IFERROR(IF(ISBLANK($A1244),"",IF($A1244="Ūdeņraža jonu koncentrācija",VLOOKUP(Dati!$A1244,Normas!$A:$D,3,FALSE),VLOOKUP(Dati!$A1244,Normas!$A:$D,3,FALSE)*0.3)),"")</f>
      </c>
    </row>
    <row r="1245" spans="2:9" x14ac:dyDescent="0.2">
      <c r="B1245">
        <f>IF(ISBLANK(A1245),"",VLOOKUP(A1245,Normas!A:D,4,FALSE))</f>
      </c>
      <c r="E1245" s="2">
        <f>IF(ISBLANK(D1245),"",INT(YEARFRAC(D1245,'Vispārīga informācija'!$B$2)))</f>
      </c>
      <c r="F1245" s="2">
        <f>IFERROR(IF(ISBLANK($A1245),"",IF($A1245="Ūdeņraža jonu koncentrācija",VLOOKUP(Dati!$A1245,Normas!$A:$D,2,FALSE),VLOOKUP(Dati!$A1245,Normas!$A:$D,2,FALSE)*0.6)),"")</f>
      </c>
      <c r="G1245" s="2">
        <f>IFERROR(IF(ISBLANK($A1245),"",IF($A1245="Ūdeņraža jonu koncentrācija",VLOOKUP(Dati!$A1245,Normas!$A:$D,3,FALSE),VLOOKUP(Dati!$A1245,Normas!$A:$D,3,FALSE)*0.6)),"")</f>
      </c>
      <c r="H1245" s="2">
        <f>IFERROR(IF(ISBLANK($A1245),"",IF($A1245="Ūdeņraža jonu koncentrācija",VLOOKUP(Dati!$A1245,Normas!$A:$D,2,FALSE),VLOOKUP(Dati!$A1245,Normas!$A:$D,2,FALSE)*0.3)),"")</f>
      </c>
      <c r="I1245" s="2">
        <f>IFERROR(IF(ISBLANK($A1245),"",IF($A1245="Ūdeņraža jonu koncentrācija",VLOOKUP(Dati!$A1245,Normas!$A:$D,3,FALSE),VLOOKUP(Dati!$A1245,Normas!$A:$D,3,FALSE)*0.3)),"")</f>
      </c>
    </row>
    <row r="1246" spans="2:9" x14ac:dyDescent="0.2">
      <c r="B1246">
        <f>IF(ISBLANK(A1246),"",VLOOKUP(A1246,Normas!A:D,4,FALSE))</f>
      </c>
      <c r="E1246" s="2">
        <f>IF(ISBLANK(D1246),"",INT(YEARFRAC(D1246,'Vispārīga informācija'!$B$2)))</f>
      </c>
      <c r="F1246" s="2">
        <f>IFERROR(IF(ISBLANK($A1246),"",IF($A1246="Ūdeņraža jonu koncentrācija",VLOOKUP(Dati!$A1246,Normas!$A:$D,2,FALSE),VLOOKUP(Dati!$A1246,Normas!$A:$D,2,FALSE)*0.6)),"")</f>
      </c>
      <c r="G1246" s="2">
        <f>IFERROR(IF(ISBLANK($A1246),"",IF($A1246="Ūdeņraža jonu koncentrācija",VLOOKUP(Dati!$A1246,Normas!$A:$D,3,FALSE),VLOOKUP(Dati!$A1246,Normas!$A:$D,3,FALSE)*0.6)),"")</f>
      </c>
      <c r="H1246" s="2">
        <f>IFERROR(IF(ISBLANK($A1246),"",IF($A1246="Ūdeņraža jonu koncentrācija",VLOOKUP(Dati!$A1246,Normas!$A:$D,2,FALSE),VLOOKUP(Dati!$A1246,Normas!$A:$D,2,FALSE)*0.3)),"")</f>
      </c>
      <c r="I1246" s="2">
        <f>IFERROR(IF(ISBLANK($A1246),"",IF($A1246="Ūdeņraža jonu koncentrācija",VLOOKUP(Dati!$A1246,Normas!$A:$D,3,FALSE),VLOOKUP(Dati!$A1246,Normas!$A:$D,3,FALSE)*0.3)),"")</f>
      </c>
    </row>
    <row r="1247" spans="2:9" x14ac:dyDescent="0.2">
      <c r="B1247">
        <f>IF(ISBLANK(A1247),"",VLOOKUP(A1247,Normas!A:D,4,FALSE))</f>
      </c>
      <c r="E1247" s="2">
        <f>IF(ISBLANK(D1247),"",INT(YEARFRAC(D1247,'Vispārīga informācija'!$B$2)))</f>
      </c>
      <c r="F1247" s="2">
        <f>IFERROR(IF(ISBLANK($A1247),"",IF($A1247="Ūdeņraža jonu koncentrācija",VLOOKUP(Dati!$A1247,Normas!$A:$D,2,FALSE),VLOOKUP(Dati!$A1247,Normas!$A:$D,2,FALSE)*0.6)),"")</f>
      </c>
      <c r="G1247" s="2">
        <f>IFERROR(IF(ISBLANK($A1247),"",IF($A1247="Ūdeņraža jonu koncentrācija",VLOOKUP(Dati!$A1247,Normas!$A:$D,3,FALSE),VLOOKUP(Dati!$A1247,Normas!$A:$D,3,FALSE)*0.6)),"")</f>
      </c>
      <c r="H1247" s="2">
        <f>IFERROR(IF(ISBLANK($A1247),"",IF($A1247="Ūdeņraža jonu koncentrācija",VLOOKUP(Dati!$A1247,Normas!$A:$D,2,FALSE),VLOOKUP(Dati!$A1247,Normas!$A:$D,2,FALSE)*0.3)),"")</f>
      </c>
      <c r="I1247" s="2">
        <f>IFERROR(IF(ISBLANK($A1247),"",IF($A1247="Ūdeņraža jonu koncentrācija",VLOOKUP(Dati!$A1247,Normas!$A:$D,3,FALSE),VLOOKUP(Dati!$A1247,Normas!$A:$D,3,FALSE)*0.3)),"")</f>
      </c>
    </row>
    <row r="1248" spans="2:9" x14ac:dyDescent="0.2">
      <c r="B1248">
        <f>IF(ISBLANK(A1248),"",VLOOKUP(A1248,Normas!A:D,4,FALSE))</f>
      </c>
      <c r="E1248" s="2">
        <f>IF(ISBLANK(D1248),"",INT(YEARFRAC(D1248,'Vispārīga informācija'!$B$2)))</f>
      </c>
      <c r="F1248" s="2">
        <f>IFERROR(IF(ISBLANK($A1248),"",IF($A1248="Ūdeņraža jonu koncentrācija",VLOOKUP(Dati!$A1248,Normas!$A:$D,2,FALSE),VLOOKUP(Dati!$A1248,Normas!$A:$D,2,FALSE)*0.6)),"")</f>
      </c>
      <c r="G1248" s="2">
        <f>IFERROR(IF(ISBLANK($A1248),"",IF($A1248="Ūdeņraža jonu koncentrācija",VLOOKUP(Dati!$A1248,Normas!$A:$D,3,FALSE),VLOOKUP(Dati!$A1248,Normas!$A:$D,3,FALSE)*0.6)),"")</f>
      </c>
      <c r="H1248" s="2">
        <f>IFERROR(IF(ISBLANK($A1248),"",IF($A1248="Ūdeņraža jonu koncentrācija",VLOOKUP(Dati!$A1248,Normas!$A:$D,2,FALSE),VLOOKUP(Dati!$A1248,Normas!$A:$D,2,FALSE)*0.3)),"")</f>
      </c>
      <c r="I1248" s="2">
        <f>IFERROR(IF(ISBLANK($A1248),"",IF($A1248="Ūdeņraža jonu koncentrācija",VLOOKUP(Dati!$A1248,Normas!$A:$D,3,FALSE),VLOOKUP(Dati!$A1248,Normas!$A:$D,3,FALSE)*0.3)),"")</f>
      </c>
    </row>
    <row r="1249" spans="2:9" x14ac:dyDescent="0.2">
      <c r="B1249">
        <f>IF(ISBLANK(A1249),"",VLOOKUP(A1249,Normas!A:D,4,FALSE))</f>
      </c>
      <c r="E1249" s="2">
        <f>IF(ISBLANK(D1249),"",INT(YEARFRAC(D1249,'Vispārīga informācija'!$B$2)))</f>
      </c>
      <c r="F1249" s="2">
        <f>IFERROR(IF(ISBLANK($A1249),"",IF($A1249="Ūdeņraža jonu koncentrācija",VLOOKUP(Dati!$A1249,Normas!$A:$D,2,FALSE),VLOOKUP(Dati!$A1249,Normas!$A:$D,2,FALSE)*0.6)),"")</f>
      </c>
      <c r="G1249" s="2">
        <f>IFERROR(IF(ISBLANK($A1249),"",IF($A1249="Ūdeņraža jonu koncentrācija",VLOOKUP(Dati!$A1249,Normas!$A:$D,3,FALSE),VLOOKUP(Dati!$A1249,Normas!$A:$D,3,FALSE)*0.6)),"")</f>
      </c>
      <c r="H1249" s="2">
        <f>IFERROR(IF(ISBLANK($A1249),"",IF($A1249="Ūdeņraža jonu koncentrācija",VLOOKUP(Dati!$A1249,Normas!$A:$D,2,FALSE),VLOOKUP(Dati!$A1249,Normas!$A:$D,2,FALSE)*0.3)),"")</f>
      </c>
      <c r="I1249" s="2">
        <f>IFERROR(IF(ISBLANK($A1249),"",IF($A1249="Ūdeņraža jonu koncentrācija",VLOOKUP(Dati!$A1249,Normas!$A:$D,3,FALSE),VLOOKUP(Dati!$A1249,Normas!$A:$D,3,FALSE)*0.3)),"")</f>
      </c>
    </row>
    <row r="1250" spans="2:9" x14ac:dyDescent="0.2">
      <c r="B1250">
        <f>IF(ISBLANK(A1250),"",VLOOKUP(A1250,Normas!A:D,4,FALSE))</f>
      </c>
      <c r="E1250" s="2">
        <f>IF(ISBLANK(D1250),"",INT(YEARFRAC(D1250,'Vispārīga informācija'!$B$2)))</f>
      </c>
      <c r="F1250" s="2">
        <f>IFERROR(IF(ISBLANK($A1250),"",IF($A1250="Ūdeņraža jonu koncentrācija",VLOOKUP(Dati!$A1250,Normas!$A:$D,2,FALSE),VLOOKUP(Dati!$A1250,Normas!$A:$D,2,FALSE)*0.6)),"")</f>
      </c>
      <c r="G1250" s="2">
        <f>IFERROR(IF(ISBLANK($A1250),"",IF($A1250="Ūdeņraža jonu koncentrācija",VLOOKUP(Dati!$A1250,Normas!$A:$D,3,FALSE),VLOOKUP(Dati!$A1250,Normas!$A:$D,3,FALSE)*0.6)),"")</f>
      </c>
      <c r="H1250" s="2">
        <f>IFERROR(IF(ISBLANK($A1250),"",IF($A1250="Ūdeņraža jonu koncentrācija",VLOOKUP(Dati!$A1250,Normas!$A:$D,2,FALSE),VLOOKUP(Dati!$A1250,Normas!$A:$D,2,FALSE)*0.3)),"")</f>
      </c>
      <c r="I1250" s="2">
        <f>IFERROR(IF(ISBLANK($A1250),"",IF($A1250="Ūdeņraža jonu koncentrācija",VLOOKUP(Dati!$A1250,Normas!$A:$D,3,FALSE),VLOOKUP(Dati!$A1250,Normas!$A:$D,3,FALSE)*0.3)),"")</f>
      </c>
    </row>
    <row r="1251" spans="2:9" x14ac:dyDescent="0.2">
      <c r="B1251">
        <f>IF(ISBLANK(A1251),"",VLOOKUP(A1251,Normas!A:D,4,FALSE))</f>
      </c>
      <c r="E1251" s="2">
        <f>IF(ISBLANK(D1251),"",INT(YEARFRAC(D1251,'Vispārīga informācija'!$B$2)))</f>
      </c>
      <c r="F1251" s="2">
        <f>IFERROR(IF(ISBLANK($A1251),"",IF($A1251="Ūdeņraža jonu koncentrācija",VLOOKUP(Dati!$A1251,Normas!$A:$D,2,FALSE),VLOOKUP(Dati!$A1251,Normas!$A:$D,2,FALSE)*0.6)),"")</f>
      </c>
      <c r="G1251" s="2">
        <f>IFERROR(IF(ISBLANK($A1251),"",IF($A1251="Ūdeņraža jonu koncentrācija",VLOOKUP(Dati!$A1251,Normas!$A:$D,3,FALSE),VLOOKUP(Dati!$A1251,Normas!$A:$D,3,FALSE)*0.6)),"")</f>
      </c>
      <c r="H1251" s="2">
        <f>IFERROR(IF(ISBLANK($A1251),"",IF($A1251="Ūdeņraža jonu koncentrācija",VLOOKUP(Dati!$A1251,Normas!$A:$D,2,FALSE),VLOOKUP(Dati!$A1251,Normas!$A:$D,2,FALSE)*0.3)),"")</f>
      </c>
      <c r="I1251" s="2">
        <f>IFERROR(IF(ISBLANK($A1251),"",IF($A1251="Ūdeņraža jonu koncentrācija",VLOOKUP(Dati!$A1251,Normas!$A:$D,3,FALSE),VLOOKUP(Dati!$A1251,Normas!$A:$D,3,FALSE)*0.3)),"")</f>
      </c>
    </row>
    <row r="1252" spans="2:9" x14ac:dyDescent="0.2">
      <c r="B1252">
        <f>IF(ISBLANK(A1252),"",VLOOKUP(A1252,Normas!A:D,4,FALSE))</f>
      </c>
      <c r="E1252" s="2">
        <f>IF(ISBLANK(D1252),"",INT(YEARFRAC(D1252,'Vispārīga informācija'!$B$2)))</f>
      </c>
      <c r="F1252" s="2">
        <f>IFERROR(IF(ISBLANK($A1252),"",IF($A1252="Ūdeņraža jonu koncentrācija",VLOOKUP(Dati!$A1252,Normas!$A:$D,2,FALSE),VLOOKUP(Dati!$A1252,Normas!$A:$D,2,FALSE)*0.6)),"")</f>
      </c>
      <c r="G1252" s="2">
        <f>IFERROR(IF(ISBLANK($A1252),"",IF($A1252="Ūdeņraža jonu koncentrācija",VLOOKUP(Dati!$A1252,Normas!$A:$D,3,FALSE),VLOOKUP(Dati!$A1252,Normas!$A:$D,3,FALSE)*0.6)),"")</f>
      </c>
      <c r="H1252" s="2">
        <f>IFERROR(IF(ISBLANK($A1252),"",IF($A1252="Ūdeņraža jonu koncentrācija",VLOOKUP(Dati!$A1252,Normas!$A:$D,2,FALSE),VLOOKUP(Dati!$A1252,Normas!$A:$D,2,FALSE)*0.3)),"")</f>
      </c>
      <c r="I1252" s="2">
        <f>IFERROR(IF(ISBLANK($A1252),"",IF($A1252="Ūdeņraža jonu koncentrācija",VLOOKUP(Dati!$A1252,Normas!$A:$D,3,FALSE),VLOOKUP(Dati!$A1252,Normas!$A:$D,3,FALSE)*0.3)),"")</f>
      </c>
    </row>
    <row r="1253" spans="2:9" x14ac:dyDescent="0.2">
      <c r="B1253">
        <f>IF(ISBLANK(A1253),"",VLOOKUP(A1253,Normas!A:D,4,FALSE))</f>
      </c>
      <c r="E1253" s="2">
        <f>IF(ISBLANK(D1253),"",INT(YEARFRAC(D1253,'Vispārīga informācija'!$B$2)))</f>
      </c>
      <c r="F1253" s="2">
        <f>IFERROR(IF(ISBLANK($A1253),"",IF($A1253="Ūdeņraža jonu koncentrācija",VLOOKUP(Dati!$A1253,Normas!$A:$D,2,FALSE),VLOOKUP(Dati!$A1253,Normas!$A:$D,2,FALSE)*0.6)),"")</f>
      </c>
      <c r="G1253" s="2">
        <f>IFERROR(IF(ISBLANK($A1253),"",IF($A1253="Ūdeņraža jonu koncentrācija",VLOOKUP(Dati!$A1253,Normas!$A:$D,3,FALSE),VLOOKUP(Dati!$A1253,Normas!$A:$D,3,FALSE)*0.6)),"")</f>
      </c>
      <c r="H1253" s="2">
        <f>IFERROR(IF(ISBLANK($A1253),"",IF($A1253="Ūdeņraža jonu koncentrācija",VLOOKUP(Dati!$A1253,Normas!$A:$D,2,FALSE),VLOOKUP(Dati!$A1253,Normas!$A:$D,2,FALSE)*0.3)),"")</f>
      </c>
      <c r="I1253" s="2">
        <f>IFERROR(IF(ISBLANK($A1253),"",IF($A1253="Ūdeņraža jonu koncentrācija",VLOOKUP(Dati!$A1253,Normas!$A:$D,3,FALSE),VLOOKUP(Dati!$A1253,Normas!$A:$D,3,FALSE)*0.3)),"")</f>
      </c>
    </row>
    <row r="1254" spans="2:9" x14ac:dyDescent="0.2">
      <c r="B1254">
        <f>IF(ISBLANK(A1254),"",VLOOKUP(A1254,Normas!A:D,4,FALSE))</f>
      </c>
      <c r="E1254" s="2">
        <f>IF(ISBLANK(D1254),"",INT(YEARFRAC(D1254,'Vispārīga informācija'!$B$2)))</f>
      </c>
      <c r="F1254" s="2">
        <f>IFERROR(IF(ISBLANK($A1254),"",IF($A1254="Ūdeņraža jonu koncentrācija",VLOOKUP(Dati!$A1254,Normas!$A:$D,2,FALSE),VLOOKUP(Dati!$A1254,Normas!$A:$D,2,FALSE)*0.6)),"")</f>
      </c>
      <c r="G1254" s="2">
        <f>IFERROR(IF(ISBLANK($A1254),"",IF($A1254="Ūdeņraža jonu koncentrācija",VLOOKUP(Dati!$A1254,Normas!$A:$D,3,FALSE),VLOOKUP(Dati!$A1254,Normas!$A:$D,3,FALSE)*0.6)),"")</f>
      </c>
      <c r="H1254" s="2">
        <f>IFERROR(IF(ISBLANK($A1254),"",IF($A1254="Ūdeņraža jonu koncentrācija",VLOOKUP(Dati!$A1254,Normas!$A:$D,2,FALSE),VLOOKUP(Dati!$A1254,Normas!$A:$D,2,FALSE)*0.3)),"")</f>
      </c>
      <c r="I1254" s="2">
        <f>IFERROR(IF(ISBLANK($A1254),"",IF($A1254="Ūdeņraža jonu koncentrācija",VLOOKUP(Dati!$A1254,Normas!$A:$D,3,FALSE),VLOOKUP(Dati!$A1254,Normas!$A:$D,3,FALSE)*0.3)),"")</f>
      </c>
    </row>
    <row r="1255" spans="2:9" x14ac:dyDescent="0.2">
      <c r="B1255">
        <f>IF(ISBLANK(A1255),"",VLOOKUP(A1255,Normas!A:D,4,FALSE))</f>
      </c>
      <c r="E1255" s="2">
        <f>IF(ISBLANK(D1255),"",INT(YEARFRAC(D1255,'Vispārīga informācija'!$B$2)))</f>
      </c>
      <c r="F1255" s="2">
        <f>IFERROR(IF(ISBLANK($A1255),"",IF($A1255="Ūdeņraža jonu koncentrācija",VLOOKUP(Dati!$A1255,Normas!$A:$D,2,FALSE),VLOOKUP(Dati!$A1255,Normas!$A:$D,2,FALSE)*0.6)),"")</f>
      </c>
      <c r="G1255" s="2">
        <f>IFERROR(IF(ISBLANK($A1255),"",IF($A1255="Ūdeņraža jonu koncentrācija",VLOOKUP(Dati!$A1255,Normas!$A:$D,3,FALSE),VLOOKUP(Dati!$A1255,Normas!$A:$D,3,FALSE)*0.6)),"")</f>
      </c>
      <c r="H1255" s="2">
        <f>IFERROR(IF(ISBLANK($A1255),"",IF($A1255="Ūdeņraža jonu koncentrācija",VLOOKUP(Dati!$A1255,Normas!$A:$D,2,FALSE),VLOOKUP(Dati!$A1255,Normas!$A:$D,2,FALSE)*0.3)),"")</f>
      </c>
      <c r="I1255" s="2">
        <f>IFERROR(IF(ISBLANK($A1255),"",IF($A1255="Ūdeņraža jonu koncentrācija",VLOOKUP(Dati!$A1255,Normas!$A:$D,3,FALSE),VLOOKUP(Dati!$A1255,Normas!$A:$D,3,FALSE)*0.3)),"")</f>
      </c>
    </row>
    <row r="1256" spans="2:9" x14ac:dyDescent="0.2">
      <c r="B1256">
        <f>IF(ISBLANK(A1256),"",VLOOKUP(A1256,Normas!A:D,4,FALSE))</f>
      </c>
      <c r="E1256" s="2">
        <f>IF(ISBLANK(D1256),"",INT(YEARFRAC(D1256,'Vispārīga informācija'!$B$2)))</f>
      </c>
      <c r="F1256" s="2">
        <f>IFERROR(IF(ISBLANK($A1256),"",IF($A1256="Ūdeņraža jonu koncentrācija",VLOOKUP(Dati!$A1256,Normas!$A:$D,2,FALSE),VLOOKUP(Dati!$A1256,Normas!$A:$D,2,FALSE)*0.6)),"")</f>
      </c>
      <c r="G1256" s="2">
        <f>IFERROR(IF(ISBLANK($A1256),"",IF($A1256="Ūdeņraža jonu koncentrācija",VLOOKUP(Dati!$A1256,Normas!$A:$D,3,FALSE),VLOOKUP(Dati!$A1256,Normas!$A:$D,3,FALSE)*0.6)),"")</f>
      </c>
      <c r="H1256" s="2">
        <f>IFERROR(IF(ISBLANK($A1256),"",IF($A1256="Ūdeņraža jonu koncentrācija",VLOOKUP(Dati!$A1256,Normas!$A:$D,2,FALSE),VLOOKUP(Dati!$A1256,Normas!$A:$D,2,FALSE)*0.3)),"")</f>
      </c>
      <c r="I1256" s="2">
        <f>IFERROR(IF(ISBLANK($A1256),"",IF($A1256="Ūdeņraža jonu koncentrācija",VLOOKUP(Dati!$A1256,Normas!$A:$D,3,FALSE),VLOOKUP(Dati!$A1256,Normas!$A:$D,3,FALSE)*0.3)),"")</f>
      </c>
    </row>
    <row r="1257" spans="2:9" x14ac:dyDescent="0.2">
      <c r="B1257">
        <f>IF(ISBLANK(A1257),"",VLOOKUP(A1257,Normas!A:D,4,FALSE))</f>
      </c>
      <c r="E1257" s="2">
        <f>IF(ISBLANK(D1257),"",INT(YEARFRAC(D1257,'Vispārīga informācija'!$B$2)))</f>
      </c>
      <c r="F1257" s="2">
        <f>IFERROR(IF(ISBLANK($A1257),"",IF($A1257="Ūdeņraža jonu koncentrācija",VLOOKUP(Dati!$A1257,Normas!$A:$D,2,FALSE),VLOOKUP(Dati!$A1257,Normas!$A:$D,2,FALSE)*0.6)),"")</f>
      </c>
      <c r="G1257" s="2">
        <f>IFERROR(IF(ISBLANK($A1257),"",IF($A1257="Ūdeņraža jonu koncentrācija",VLOOKUP(Dati!$A1257,Normas!$A:$D,3,FALSE),VLOOKUP(Dati!$A1257,Normas!$A:$D,3,FALSE)*0.6)),"")</f>
      </c>
      <c r="H1257" s="2">
        <f>IFERROR(IF(ISBLANK($A1257),"",IF($A1257="Ūdeņraža jonu koncentrācija",VLOOKUP(Dati!$A1257,Normas!$A:$D,2,FALSE),VLOOKUP(Dati!$A1257,Normas!$A:$D,2,FALSE)*0.3)),"")</f>
      </c>
      <c r="I1257" s="2">
        <f>IFERROR(IF(ISBLANK($A1257),"",IF($A1257="Ūdeņraža jonu koncentrācija",VLOOKUP(Dati!$A1257,Normas!$A:$D,3,FALSE),VLOOKUP(Dati!$A1257,Normas!$A:$D,3,FALSE)*0.3)),"")</f>
      </c>
    </row>
    <row r="1258" spans="2:9" x14ac:dyDescent="0.2">
      <c r="B1258">
        <f>IF(ISBLANK(A1258),"",VLOOKUP(A1258,Normas!A:D,4,FALSE))</f>
      </c>
      <c r="E1258" s="2">
        <f>IF(ISBLANK(D1258),"",INT(YEARFRAC(D1258,'Vispārīga informācija'!$B$2)))</f>
      </c>
      <c r="F1258" s="2">
        <f>IFERROR(IF(ISBLANK($A1258),"",IF($A1258="Ūdeņraža jonu koncentrācija",VLOOKUP(Dati!$A1258,Normas!$A:$D,2,FALSE),VLOOKUP(Dati!$A1258,Normas!$A:$D,2,FALSE)*0.6)),"")</f>
      </c>
      <c r="G1258" s="2">
        <f>IFERROR(IF(ISBLANK($A1258),"",IF($A1258="Ūdeņraža jonu koncentrācija",VLOOKUP(Dati!$A1258,Normas!$A:$D,3,FALSE),VLOOKUP(Dati!$A1258,Normas!$A:$D,3,FALSE)*0.6)),"")</f>
      </c>
      <c r="H1258" s="2">
        <f>IFERROR(IF(ISBLANK($A1258),"",IF($A1258="Ūdeņraža jonu koncentrācija",VLOOKUP(Dati!$A1258,Normas!$A:$D,2,FALSE),VLOOKUP(Dati!$A1258,Normas!$A:$D,2,FALSE)*0.3)),"")</f>
      </c>
      <c r="I1258" s="2">
        <f>IFERROR(IF(ISBLANK($A1258),"",IF($A1258="Ūdeņraža jonu koncentrācija",VLOOKUP(Dati!$A1258,Normas!$A:$D,3,FALSE),VLOOKUP(Dati!$A1258,Normas!$A:$D,3,FALSE)*0.3)),"")</f>
      </c>
    </row>
    <row r="1259" spans="2:9" x14ac:dyDescent="0.2">
      <c r="B1259">
        <f>IF(ISBLANK(A1259),"",VLOOKUP(A1259,Normas!A:D,4,FALSE))</f>
      </c>
      <c r="E1259" s="2">
        <f>IF(ISBLANK(D1259),"",INT(YEARFRAC(D1259,'Vispārīga informācija'!$B$2)))</f>
      </c>
      <c r="F1259" s="2">
        <f>IFERROR(IF(ISBLANK($A1259),"",IF($A1259="Ūdeņraža jonu koncentrācija",VLOOKUP(Dati!$A1259,Normas!$A:$D,2,FALSE),VLOOKUP(Dati!$A1259,Normas!$A:$D,2,FALSE)*0.6)),"")</f>
      </c>
      <c r="G1259" s="2">
        <f>IFERROR(IF(ISBLANK($A1259),"",IF($A1259="Ūdeņraža jonu koncentrācija",VLOOKUP(Dati!$A1259,Normas!$A:$D,3,FALSE),VLOOKUP(Dati!$A1259,Normas!$A:$D,3,FALSE)*0.6)),"")</f>
      </c>
      <c r="H1259" s="2">
        <f>IFERROR(IF(ISBLANK($A1259),"",IF($A1259="Ūdeņraža jonu koncentrācija",VLOOKUP(Dati!$A1259,Normas!$A:$D,2,FALSE),VLOOKUP(Dati!$A1259,Normas!$A:$D,2,FALSE)*0.3)),"")</f>
      </c>
      <c r="I1259" s="2">
        <f>IFERROR(IF(ISBLANK($A1259),"",IF($A1259="Ūdeņraža jonu koncentrācija",VLOOKUP(Dati!$A1259,Normas!$A:$D,3,FALSE),VLOOKUP(Dati!$A1259,Normas!$A:$D,3,FALSE)*0.3)),"")</f>
      </c>
    </row>
    <row r="1260" spans="2:9" x14ac:dyDescent="0.2">
      <c r="B1260">
        <f>IF(ISBLANK(A1260),"",VLOOKUP(A1260,Normas!A:D,4,FALSE))</f>
      </c>
      <c r="E1260" s="2">
        <f>IF(ISBLANK(D1260),"",INT(YEARFRAC(D1260,'Vispārīga informācija'!$B$2)))</f>
      </c>
      <c r="F1260" s="2">
        <f>IFERROR(IF(ISBLANK($A1260),"",IF($A1260="Ūdeņraža jonu koncentrācija",VLOOKUP(Dati!$A1260,Normas!$A:$D,2,FALSE),VLOOKUP(Dati!$A1260,Normas!$A:$D,2,FALSE)*0.6)),"")</f>
      </c>
      <c r="G1260" s="2">
        <f>IFERROR(IF(ISBLANK($A1260),"",IF($A1260="Ūdeņraža jonu koncentrācija",VLOOKUP(Dati!$A1260,Normas!$A:$D,3,FALSE),VLOOKUP(Dati!$A1260,Normas!$A:$D,3,FALSE)*0.6)),"")</f>
      </c>
      <c r="H1260" s="2">
        <f>IFERROR(IF(ISBLANK($A1260),"",IF($A1260="Ūdeņraža jonu koncentrācija",VLOOKUP(Dati!$A1260,Normas!$A:$D,2,FALSE),VLOOKUP(Dati!$A1260,Normas!$A:$D,2,FALSE)*0.3)),"")</f>
      </c>
      <c r="I1260" s="2">
        <f>IFERROR(IF(ISBLANK($A1260),"",IF($A1260="Ūdeņraža jonu koncentrācija",VLOOKUP(Dati!$A1260,Normas!$A:$D,3,FALSE),VLOOKUP(Dati!$A1260,Normas!$A:$D,3,FALSE)*0.3)),"")</f>
      </c>
    </row>
    <row r="1261" spans="2:9" x14ac:dyDescent="0.2">
      <c r="B1261">
        <f>IF(ISBLANK(A1261),"",VLOOKUP(A1261,Normas!A:D,4,FALSE))</f>
      </c>
      <c r="E1261" s="2">
        <f>IF(ISBLANK(D1261),"",INT(YEARFRAC(D1261,'Vispārīga informācija'!$B$2)))</f>
      </c>
      <c r="F1261" s="2">
        <f>IFERROR(IF(ISBLANK($A1261),"",IF($A1261="Ūdeņraža jonu koncentrācija",VLOOKUP(Dati!$A1261,Normas!$A:$D,2,FALSE),VLOOKUP(Dati!$A1261,Normas!$A:$D,2,FALSE)*0.6)),"")</f>
      </c>
      <c r="G1261" s="2">
        <f>IFERROR(IF(ISBLANK($A1261),"",IF($A1261="Ūdeņraža jonu koncentrācija",VLOOKUP(Dati!$A1261,Normas!$A:$D,3,FALSE),VLOOKUP(Dati!$A1261,Normas!$A:$D,3,FALSE)*0.6)),"")</f>
      </c>
      <c r="H1261" s="2">
        <f>IFERROR(IF(ISBLANK($A1261),"",IF($A1261="Ūdeņraža jonu koncentrācija",VLOOKUP(Dati!$A1261,Normas!$A:$D,2,FALSE),VLOOKUP(Dati!$A1261,Normas!$A:$D,2,FALSE)*0.3)),"")</f>
      </c>
      <c r="I1261" s="2">
        <f>IFERROR(IF(ISBLANK($A1261),"",IF($A1261="Ūdeņraža jonu koncentrācija",VLOOKUP(Dati!$A1261,Normas!$A:$D,3,FALSE),VLOOKUP(Dati!$A1261,Normas!$A:$D,3,FALSE)*0.3)),"")</f>
      </c>
    </row>
    <row r="1262" spans="2:9" x14ac:dyDescent="0.2">
      <c r="B1262">
        <f>IF(ISBLANK(A1262),"",VLOOKUP(A1262,Normas!A:D,4,FALSE))</f>
      </c>
      <c r="E1262" s="2">
        <f>IF(ISBLANK(D1262),"",INT(YEARFRAC(D1262,'Vispārīga informācija'!$B$2)))</f>
      </c>
      <c r="F1262" s="2">
        <f>IFERROR(IF(ISBLANK($A1262),"",IF($A1262="Ūdeņraža jonu koncentrācija",VLOOKUP(Dati!$A1262,Normas!$A:$D,2,FALSE),VLOOKUP(Dati!$A1262,Normas!$A:$D,2,FALSE)*0.6)),"")</f>
      </c>
      <c r="G1262" s="2">
        <f>IFERROR(IF(ISBLANK($A1262),"",IF($A1262="Ūdeņraža jonu koncentrācija",VLOOKUP(Dati!$A1262,Normas!$A:$D,3,FALSE),VLOOKUP(Dati!$A1262,Normas!$A:$D,3,FALSE)*0.6)),"")</f>
      </c>
      <c r="H1262" s="2">
        <f>IFERROR(IF(ISBLANK($A1262),"",IF($A1262="Ūdeņraža jonu koncentrācija",VLOOKUP(Dati!$A1262,Normas!$A:$D,2,FALSE),VLOOKUP(Dati!$A1262,Normas!$A:$D,2,FALSE)*0.3)),"")</f>
      </c>
      <c r="I1262" s="2">
        <f>IFERROR(IF(ISBLANK($A1262),"",IF($A1262="Ūdeņraža jonu koncentrācija",VLOOKUP(Dati!$A1262,Normas!$A:$D,3,FALSE),VLOOKUP(Dati!$A1262,Normas!$A:$D,3,FALSE)*0.3)),"")</f>
      </c>
    </row>
    <row r="1263" spans="2:9" x14ac:dyDescent="0.2">
      <c r="B1263">
        <f>IF(ISBLANK(A1263),"",VLOOKUP(A1263,Normas!A:D,4,FALSE))</f>
      </c>
      <c r="E1263" s="2">
        <f>IF(ISBLANK(D1263),"",INT(YEARFRAC(D1263,'Vispārīga informācija'!$B$2)))</f>
      </c>
      <c r="F1263" s="2">
        <f>IFERROR(IF(ISBLANK($A1263),"",IF($A1263="Ūdeņraža jonu koncentrācija",VLOOKUP(Dati!$A1263,Normas!$A:$D,2,FALSE),VLOOKUP(Dati!$A1263,Normas!$A:$D,2,FALSE)*0.6)),"")</f>
      </c>
      <c r="G1263" s="2">
        <f>IFERROR(IF(ISBLANK($A1263),"",IF($A1263="Ūdeņraža jonu koncentrācija",VLOOKUP(Dati!$A1263,Normas!$A:$D,3,FALSE),VLOOKUP(Dati!$A1263,Normas!$A:$D,3,FALSE)*0.6)),"")</f>
      </c>
      <c r="H1263" s="2">
        <f>IFERROR(IF(ISBLANK($A1263),"",IF($A1263="Ūdeņraža jonu koncentrācija",VLOOKUP(Dati!$A1263,Normas!$A:$D,2,FALSE),VLOOKUP(Dati!$A1263,Normas!$A:$D,2,FALSE)*0.3)),"")</f>
      </c>
      <c r="I1263" s="2">
        <f>IFERROR(IF(ISBLANK($A1263),"",IF($A1263="Ūdeņraža jonu koncentrācija",VLOOKUP(Dati!$A1263,Normas!$A:$D,3,FALSE),VLOOKUP(Dati!$A1263,Normas!$A:$D,3,FALSE)*0.3)),"")</f>
      </c>
    </row>
    <row r="1264" spans="2:9" x14ac:dyDescent="0.2">
      <c r="B1264">
        <f>IF(ISBLANK(A1264),"",VLOOKUP(A1264,Normas!A:D,4,FALSE))</f>
      </c>
      <c r="E1264" s="2">
        <f>IF(ISBLANK(D1264),"",INT(YEARFRAC(D1264,'Vispārīga informācija'!$B$2)))</f>
      </c>
      <c r="F1264" s="2">
        <f>IFERROR(IF(ISBLANK($A1264),"",IF($A1264="Ūdeņraža jonu koncentrācija",VLOOKUP(Dati!$A1264,Normas!$A:$D,2,FALSE),VLOOKUP(Dati!$A1264,Normas!$A:$D,2,FALSE)*0.6)),"")</f>
      </c>
      <c r="G1264" s="2">
        <f>IFERROR(IF(ISBLANK($A1264),"",IF($A1264="Ūdeņraža jonu koncentrācija",VLOOKUP(Dati!$A1264,Normas!$A:$D,3,FALSE),VLOOKUP(Dati!$A1264,Normas!$A:$D,3,FALSE)*0.6)),"")</f>
      </c>
      <c r="H1264" s="2">
        <f>IFERROR(IF(ISBLANK($A1264),"",IF($A1264="Ūdeņraža jonu koncentrācija",VLOOKUP(Dati!$A1264,Normas!$A:$D,2,FALSE),VLOOKUP(Dati!$A1264,Normas!$A:$D,2,FALSE)*0.3)),"")</f>
      </c>
      <c r="I1264" s="2">
        <f>IFERROR(IF(ISBLANK($A1264),"",IF($A1264="Ūdeņraža jonu koncentrācija",VLOOKUP(Dati!$A1264,Normas!$A:$D,3,FALSE),VLOOKUP(Dati!$A1264,Normas!$A:$D,3,FALSE)*0.3)),"")</f>
      </c>
    </row>
    <row r="1265" spans="2:9" x14ac:dyDescent="0.2">
      <c r="B1265">
        <f>IF(ISBLANK(A1265),"",VLOOKUP(A1265,Normas!A:D,4,FALSE))</f>
      </c>
      <c r="E1265" s="2">
        <f>IF(ISBLANK(D1265),"",INT(YEARFRAC(D1265,'Vispārīga informācija'!$B$2)))</f>
      </c>
      <c r="F1265" s="2">
        <f>IFERROR(IF(ISBLANK($A1265),"",IF($A1265="Ūdeņraža jonu koncentrācija",VLOOKUP(Dati!$A1265,Normas!$A:$D,2,FALSE),VLOOKUP(Dati!$A1265,Normas!$A:$D,2,FALSE)*0.6)),"")</f>
      </c>
      <c r="G1265" s="2">
        <f>IFERROR(IF(ISBLANK($A1265),"",IF($A1265="Ūdeņraža jonu koncentrācija",VLOOKUP(Dati!$A1265,Normas!$A:$D,3,FALSE),VLOOKUP(Dati!$A1265,Normas!$A:$D,3,FALSE)*0.6)),"")</f>
      </c>
      <c r="H1265" s="2">
        <f>IFERROR(IF(ISBLANK($A1265),"",IF($A1265="Ūdeņraža jonu koncentrācija",VLOOKUP(Dati!$A1265,Normas!$A:$D,2,FALSE),VLOOKUP(Dati!$A1265,Normas!$A:$D,2,FALSE)*0.3)),"")</f>
      </c>
      <c r="I1265" s="2">
        <f>IFERROR(IF(ISBLANK($A1265),"",IF($A1265="Ūdeņraža jonu koncentrācija",VLOOKUP(Dati!$A1265,Normas!$A:$D,3,FALSE),VLOOKUP(Dati!$A1265,Normas!$A:$D,3,FALSE)*0.3)),"")</f>
      </c>
    </row>
    <row r="1266" spans="2:9" x14ac:dyDescent="0.2">
      <c r="B1266">
        <f>IF(ISBLANK(A1266),"",VLOOKUP(A1266,Normas!A:D,4,FALSE))</f>
      </c>
      <c r="E1266" s="2">
        <f>IF(ISBLANK(D1266),"",INT(YEARFRAC(D1266,'Vispārīga informācija'!$B$2)))</f>
      </c>
      <c r="F1266" s="2">
        <f>IFERROR(IF(ISBLANK($A1266),"",IF($A1266="Ūdeņraža jonu koncentrācija",VLOOKUP(Dati!$A1266,Normas!$A:$D,2,FALSE),VLOOKUP(Dati!$A1266,Normas!$A:$D,2,FALSE)*0.6)),"")</f>
      </c>
      <c r="G1266" s="2">
        <f>IFERROR(IF(ISBLANK($A1266),"",IF($A1266="Ūdeņraža jonu koncentrācija",VLOOKUP(Dati!$A1266,Normas!$A:$D,3,FALSE),VLOOKUP(Dati!$A1266,Normas!$A:$D,3,FALSE)*0.6)),"")</f>
      </c>
      <c r="H1266" s="2">
        <f>IFERROR(IF(ISBLANK($A1266),"",IF($A1266="Ūdeņraža jonu koncentrācija",VLOOKUP(Dati!$A1266,Normas!$A:$D,2,FALSE),VLOOKUP(Dati!$A1266,Normas!$A:$D,2,FALSE)*0.3)),"")</f>
      </c>
      <c r="I1266" s="2">
        <f>IFERROR(IF(ISBLANK($A1266),"",IF($A1266="Ūdeņraža jonu koncentrācija",VLOOKUP(Dati!$A1266,Normas!$A:$D,3,FALSE),VLOOKUP(Dati!$A1266,Normas!$A:$D,3,FALSE)*0.3)),"")</f>
      </c>
    </row>
    <row r="1267" spans="2:9" x14ac:dyDescent="0.2">
      <c r="B1267">
        <f>IF(ISBLANK(A1267),"",VLOOKUP(A1267,Normas!A:D,4,FALSE))</f>
      </c>
      <c r="E1267" s="2">
        <f>IF(ISBLANK(D1267),"",INT(YEARFRAC(D1267,'Vispārīga informācija'!$B$2)))</f>
      </c>
      <c r="F1267" s="2">
        <f>IFERROR(IF(ISBLANK($A1267),"",IF($A1267="Ūdeņraža jonu koncentrācija",VLOOKUP(Dati!$A1267,Normas!$A:$D,2,FALSE),VLOOKUP(Dati!$A1267,Normas!$A:$D,2,FALSE)*0.6)),"")</f>
      </c>
      <c r="G1267" s="2">
        <f>IFERROR(IF(ISBLANK($A1267),"",IF($A1267="Ūdeņraža jonu koncentrācija",VLOOKUP(Dati!$A1267,Normas!$A:$D,3,FALSE),VLOOKUP(Dati!$A1267,Normas!$A:$D,3,FALSE)*0.6)),"")</f>
      </c>
      <c r="H1267" s="2">
        <f>IFERROR(IF(ISBLANK($A1267),"",IF($A1267="Ūdeņraža jonu koncentrācija",VLOOKUP(Dati!$A1267,Normas!$A:$D,2,FALSE),VLOOKUP(Dati!$A1267,Normas!$A:$D,2,FALSE)*0.3)),"")</f>
      </c>
      <c r="I1267" s="2">
        <f>IFERROR(IF(ISBLANK($A1267),"",IF($A1267="Ūdeņraža jonu koncentrācija",VLOOKUP(Dati!$A1267,Normas!$A:$D,3,FALSE),VLOOKUP(Dati!$A1267,Normas!$A:$D,3,FALSE)*0.3)),"")</f>
      </c>
    </row>
    <row r="1268" spans="2:9" x14ac:dyDescent="0.2">
      <c r="B1268">
        <f>IF(ISBLANK(A1268),"",VLOOKUP(A1268,Normas!A:D,4,FALSE))</f>
      </c>
      <c r="E1268" s="2">
        <f>IF(ISBLANK(D1268),"",INT(YEARFRAC(D1268,'Vispārīga informācija'!$B$2)))</f>
      </c>
      <c r="F1268" s="2">
        <f>IFERROR(IF(ISBLANK($A1268),"",IF($A1268="Ūdeņraža jonu koncentrācija",VLOOKUP(Dati!$A1268,Normas!$A:$D,2,FALSE),VLOOKUP(Dati!$A1268,Normas!$A:$D,2,FALSE)*0.6)),"")</f>
      </c>
      <c r="G1268" s="2">
        <f>IFERROR(IF(ISBLANK($A1268),"",IF($A1268="Ūdeņraža jonu koncentrācija",VLOOKUP(Dati!$A1268,Normas!$A:$D,3,FALSE),VLOOKUP(Dati!$A1268,Normas!$A:$D,3,FALSE)*0.6)),"")</f>
      </c>
      <c r="H1268" s="2">
        <f>IFERROR(IF(ISBLANK($A1268),"",IF($A1268="Ūdeņraža jonu koncentrācija",VLOOKUP(Dati!$A1268,Normas!$A:$D,2,FALSE),VLOOKUP(Dati!$A1268,Normas!$A:$D,2,FALSE)*0.3)),"")</f>
      </c>
      <c r="I1268" s="2">
        <f>IFERROR(IF(ISBLANK($A1268),"",IF($A1268="Ūdeņraža jonu koncentrācija",VLOOKUP(Dati!$A1268,Normas!$A:$D,3,FALSE),VLOOKUP(Dati!$A1268,Normas!$A:$D,3,FALSE)*0.3)),"")</f>
      </c>
    </row>
    <row r="1269" spans="2:9" x14ac:dyDescent="0.2">
      <c r="B1269">
        <f>IF(ISBLANK(A1269),"",VLOOKUP(A1269,Normas!A:D,4,FALSE))</f>
      </c>
      <c r="E1269" s="2">
        <f>IF(ISBLANK(D1269),"",INT(YEARFRAC(D1269,'Vispārīga informācija'!$B$2)))</f>
      </c>
      <c r="F1269" s="2">
        <f>IFERROR(IF(ISBLANK($A1269),"",IF($A1269="Ūdeņraža jonu koncentrācija",VLOOKUP(Dati!$A1269,Normas!$A:$D,2,FALSE),VLOOKUP(Dati!$A1269,Normas!$A:$D,2,FALSE)*0.6)),"")</f>
      </c>
      <c r="G1269" s="2">
        <f>IFERROR(IF(ISBLANK($A1269),"",IF($A1269="Ūdeņraža jonu koncentrācija",VLOOKUP(Dati!$A1269,Normas!$A:$D,3,FALSE),VLOOKUP(Dati!$A1269,Normas!$A:$D,3,FALSE)*0.6)),"")</f>
      </c>
      <c r="H1269" s="2">
        <f>IFERROR(IF(ISBLANK($A1269),"",IF($A1269="Ūdeņraža jonu koncentrācija",VLOOKUP(Dati!$A1269,Normas!$A:$D,2,FALSE),VLOOKUP(Dati!$A1269,Normas!$A:$D,2,FALSE)*0.3)),"")</f>
      </c>
      <c r="I1269" s="2">
        <f>IFERROR(IF(ISBLANK($A1269),"",IF($A1269="Ūdeņraža jonu koncentrācija",VLOOKUP(Dati!$A1269,Normas!$A:$D,3,FALSE),VLOOKUP(Dati!$A1269,Normas!$A:$D,3,FALSE)*0.3)),"")</f>
      </c>
    </row>
    <row r="1270" spans="2:9" x14ac:dyDescent="0.2">
      <c r="B1270">
        <f>IF(ISBLANK(A1270),"",VLOOKUP(A1270,Normas!A:D,4,FALSE))</f>
      </c>
      <c r="E1270" s="2">
        <f>IF(ISBLANK(D1270),"",INT(YEARFRAC(D1270,'Vispārīga informācija'!$B$2)))</f>
      </c>
      <c r="F1270" s="2">
        <f>IFERROR(IF(ISBLANK($A1270),"",IF($A1270="Ūdeņraža jonu koncentrācija",VLOOKUP(Dati!$A1270,Normas!$A:$D,2,FALSE),VLOOKUP(Dati!$A1270,Normas!$A:$D,2,FALSE)*0.6)),"")</f>
      </c>
      <c r="G1270" s="2">
        <f>IFERROR(IF(ISBLANK($A1270),"",IF($A1270="Ūdeņraža jonu koncentrācija",VLOOKUP(Dati!$A1270,Normas!$A:$D,3,FALSE),VLOOKUP(Dati!$A1270,Normas!$A:$D,3,FALSE)*0.6)),"")</f>
      </c>
      <c r="H1270" s="2">
        <f>IFERROR(IF(ISBLANK($A1270),"",IF($A1270="Ūdeņraža jonu koncentrācija",VLOOKUP(Dati!$A1270,Normas!$A:$D,2,FALSE),VLOOKUP(Dati!$A1270,Normas!$A:$D,2,FALSE)*0.3)),"")</f>
      </c>
      <c r="I1270" s="2">
        <f>IFERROR(IF(ISBLANK($A1270),"",IF($A1270="Ūdeņraža jonu koncentrācija",VLOOKUP(Dati!$A1270,Normas!$A:$D,3,FALSE),VLOOKUP(Dati!$A1270,Normas!$A:$D,3,FALSE)*0.3)),"")</f>
      </c>
    </row>
    <row r="1271" spans="2:9" x14ac:dyDescent="0.2">
      <c r="B1271">
        <f>IF(ISBLANK(A1271),"",VLOOKUP(A1271,Normas!A:D,4,FALSE))</f>
      </c>
      <c r="E1271" s="2">
        <f>IF(ISBLANK(D1271),"",INT(YEARFRAC(D1271,'Vispārīga informācija'!$B$2)))</f>
      </c>
      <c r="F1271" s="2">
        <f>IFERROR(IF(ISBLANK($A1271),"",IF($A1271="Ūdeņraža jonu koncentrācija",VLOOKUP(Dati!$A1271,Normas!$A:$D,2,FALSE),VLOOKUP(Dati!$A1271,Normas!$A:$D,2,FALSE)*0.6)),"")</f>
      </c>
      <c r="G1271" s="2">
        <f>IFERROR(IF(ISBLANK($A1271),"",IF($A1271="Ūdeņraža jonu koncentrācija",VLOOKUP(Dati!$A1271,Normas!$A:$D,3,FALSE),VLOOKUP(Dati!$A1271,Normas!$A:$D,3,FALSE)*0.6)),"")</f>
      </c>
      <c r="H1271" s="2">
        <f>IFERROR(IF(ISBLANK($A1271),"",IF($A1271="Ūdeņraža jonu koncentrācija",VLOOKUP(Dati!$A1271,Normas!$A:$D,2,FALSE),VLOOKUP(Dati!$A1271,Normas!$A:$D,2,FALSE)*0.3)),"")</f>
      </c>
      <c r="I1271" s="2">
        <f>IFERROR(IF(ISBLANK($A1271),"",IF($A1271="Ūdeņraža jonu koncentrācija",VLOOKUP(Dati!$A1271,Normas!$A:$D,3,FALSE),VLOOKUP(Dati!$A1271,Normas!$A:$D,3,FALSE)*0.3)),"")</f>
      </c>
    </row>
    <row r="1272" spans="2:9" x14ac:dyDescent="0.2">
      <c r="B1272">
        <f>IF(ISBLANK(A1272),"",VLOOKUP(A1272,Normas!A:D,4,FALSE))</f>
      </c>
      <c r="E1272" s="2">
        <f>IF(ISBLANK(D1272),"",INT(YEARFRAC(D1272,'Vispārīga informācija'!$B$2)))</f>
      </c>
      <c r="F1272" s="2">
        <f>IFERROR(IF(ISBLANK($A1272),"",IF($A1272="Ūdeņraža jonu koncentrācija",VLOOKUP(Dati!$A1272,Normas!$A:$D,2,FALSE),VLOOKUP(Dati!$A1272,Normas!$A:$D,2,FALSE)*0.6)),"")</f>
      </c>
      <c r="G1272" s="2">
        <f>IFERROR(IF(ISBLANK($A1272),"",IF($A1272="Ūdeņraža jonu koncentrācija",VLOOKUP(Dati!$A1272,Normas!$A:$D,3,FALSE),VLOOKUP(Dati!$A1272,Normas!$A:$D,3,FALSE)*0.6)),"")</f>
      </c>
      <c r="H1272" s="2">
        <f>IFERROR(IF(ISBLANK($A1272),"",IF($A1272="Ūdeņraža jonu koncentrācija",VLOOKUP(Dati!$A1272,Normas!$A:$D,2,FALSE),VLOOKUP(Dati!$A1272,Normas!$A:$D,2,FALSE)*0.3)),"")</f>
      </c>
      <c r="I1272" s="2">
        <f>IFERROR(IF(ISBLANK($A1272),"",IF($A1272="Ūdeņraža jonu koncentrācija",VLOOKUP(Dati!$A1272,Normas!$A:$D,3,FALSE),VLOOKUP(Dati!$A1272,Normas!$A:$D,3,FALSE)*0.3)),"")</f>
      </c>
    </row>
    <row r="1273" spans="2:9" x14ac:dyDescent="0.2">
      <c r="B1273">
        <f>IF(ISBLANK(A1273),"",VLOOKUP(A1273,Normas!A:D,4,FALSE))</f>
      </c>
      <c r="E1273" s="2">
        <f>IF(ISBLANK(D1273),"",INT(YEARFRAC(D1273,'Vispārīga informācija'!$B$2)))</f>
      </c>
      <c r="F1273" s="2">
        <f>IFERROR(IF(ISBLANK($A1273),"",IF($A1273="Ūdeņraža jonu koncentrācija",VLOOKUP(Dati!$A1273,Normas!$A:$D,2,FALSE),VLOOKUP(Dati!$A1273,Normas!$A:$D,2,FALSE)*0.6)),"")</f>
      </c>
      <c r="G1273" s="2">
        <f>IFERROR(IF(ISBLANK($A1273),"",IF($A1273="Ūdeņraža jonu koncentrācija",VLOOKUP(Dati!$A1273,Normas!$A:$D,3,FALSE),VLOOKUP(Dati!$A1273,Normas!$A:$D,3,FALSE)*0.6)),"")</f>
      </c>
      <c r="H1273" s="2">
        <f>IFERROR(IF(ISBLANK($A1273),"",IF($A1273="Ūdeņraža jonu koncentrācija",VLOOKUP(Dati!$A1273,Normas!$A:$D,2,FALSE),VLOOKUP(Dati!$A1273,Normas!$A:$D,2,FALSE)*0.3)),"")</f>
      </c>
      <c r="I1273" s="2">
        <f>IFERROR(IF(ISBLANK($A1273),"",IF($A1273="Ūdeņraža jonu koncentrācija",VLOOKUP(Dati!$A1273,Normas!$A:$D,3,FALSE),VLOOKUP(Dati!$A1273,Normas!$A:$D,3,FALSE)*0.3)),"")</f>
      </c>
    </row>
    <row r="1274" spans="2:9" x14ac:dyDescent="0.2">
      <c r="B1274">
        <f>IF(ISBLANK(A1274),"",VLOOKUP(A1274,Normas!A:D,4,FALSE))</f>
      </c>
      <c r="E1274" s="2">
        <f>IF(ISBLANK(D1274),"",INT(YEARFRAC(D1274,'Vispārīga informācija'!$B$2)))</f>
      </c>
      <c r="F1274" s="2">
        <f>IFERROR(IF(ISBLANK($A1274),"",IF($A1274="Ūdeņraža jonu koncentrācija",VLOOKUP(Dati!$A1274,Normas!$A:$D,2,FALSE),VLOOKUP(Dati!$A1274,Normas!$A:$D,2,FALSE)*0.6)),"")</f>
      </c>
      <c r="G1274" s="2">
        <f>IFERROR(IF(ISBLANK($A1274),"",IF($A1274="Ūdeņraža jonu koncentrācija",VLOOKUP(Dati!$A1274,Normas!$A:$D,3,FALSE),VLOOKUP(Dati!$A1274,Normas!$A:$D,3,FALSE)*0.6)),"")</f>
      </c>
      <c r="H1274" s="2">
        <f>IFERROR(IF(ISBLANK($A1274),"",IF($A1274="Ūdeņraža jonu koncentrācija",VLOOKUP(Dati!$A1274,Normas!$A:$D,2,FALSE),VLOOKUP(Dati!$A1274,Normas!$A:$D,2,FALSE)*0.3)),"")</f>
      </c>
      <c r="I1274" s="2">
        <f>IFERROR(IF(ISBLANK($A1274),"",IF($A1274="Ūdeņraža jonu koncentrācija",VLOOKUP(Dati!$A1274,Normas!$A:$D,3,FALSE),VLOOKUP(Dati!$A1274,Normas!$A:$D,3,FALSE)*0.3)),"")</f>
      </c>
    </row>
    <row r="1275" spans="2:9" x14ac:dyDescent="0.2">
      <c r="B1275">
        <f>IF(ISBLANK(A1275),"",VLOOKUP(A1275,Normas!A:D,4,FALSE))</f>
      </c>
      <c r="E1275" s="2">
        <f>IF(ISBLANK(D1275),"",INT(YEARFRAC(D1275,'Vispārīga informācija'!$B$2)))</f>
      </c>
      <c r="F1275" s="2">
        <f>IFERROR(IF(ISBLANK($A1275),"",IF($A1275="Ūdeņraža jonu koncentrācija",VLOOKUP(Dati!$A1275,Normas!$A:$D,2,FALSE),VLOOKUP(Dati!$A1275,Normas!$A:$D,2,FALSE)*0.6)),"")</f>
      </c>
      <c r="G1275" s="2">
        <f>IFERROR(IF(ISBLANK($A1275),"",IF($A1275="Ūdeņraža jonu koncentrācija",VLOOKUP(Dati!$A1275,Normas!$A:$D,3,FALSE),VLOOKUP(Dati!$A1275,Normas!$A:$D,3,FALSE)*0.6)),"")</f>
      </c>
      <c r="H1275" s="2">
        <f>IFERROR(IF(ISBLANK($A1275),"",IF($A1275="Ūdeņraža jonu koncentrācija",VLOOKUP(Dati!$A1275,Normas!$A:$D,2,FALSE),VLOOKUP(Dati!$A1275,Normas!$A:$D,2,FALSE)*0.3)),"")</f>
      </c>
      <c r="I1275" s="2">
        <f>IFERROR(IF(ISBLANK($A1275),"",IF($A1275="Ūdeņraža jonu koncentrācija",VLOOKUP(Dati!$A1275,Normas!$A:$D,3,FALSE),VLOOKUP(Dati!$A1275,Normas!$A:$D,3,FALSE)*0.3)),"")</f>
      </c>
    </row>
    <row r="1276" spans="2:9" x14ac:dyDescent="0.2">
      <c r="B1276">
        <f>IF(ISBLANK(A1276),"",VLOOKUP(A1276,Normas!A:D,4,FALSE))</f>
      </c>
      <c r="E1276" s="2">
        <f>IF(ISBLANK(D1276),"",INT(YEARFRAC(D1276,'Vispārīga informācija'!$B$2)))</f>
      </c>
      <c r="F1276" s="2">
        <f>IFERROR(IF(ISBLANK($A1276),"",IF($A1276="Ūdeņraža jonu koncentrācija",VLOOKUP(Dati!$A1276,Normas!$A:$D,2,FALSE),VLOOKUP(Dati!$A1276,Normas!$A:$D,2,FALSE)*0.6)),"")</f>
      </c>
      <c r="G1276" s="2">
        <f>IFERROR(IF(ISBLANK($A1276),"",IF($A1276="Ūdeņraža jonu koncentrācija",VLOOKUP(Dati!$A1276,Normas!$A:$D,3,FALSE),VLOOKUP(Dati!$A1276,Normas!$A:$D,3,FALSE)*0.6)),"")</f>
      </c>
      <c r="H1276" s="2">
        <f>IFERROR(IF(ISBLANK($A1276),"",IF($A1276="Ūdeņraža jonu koncentrācija",VLOOKUP(Dati!$A1276,Normas!$A:$D,2,FALSE),VLOOKUP(Dati!$A1276,Normas!$A:$D,2,FALSE)*0.3)),"")</f>
      </c>
      <c r="I1276" s="2">
        <f>IFERROR(IF(ISBLANK($A1276),"",IF($A1276="Ūdeņraža jonu koncentrācija",VLOOKUP(Dati!$A1276,Normas!$A:$D,3,FALSE),VLOOKUP(Dati!$A1276,Normas!$A:$D,3,FALSE)*0.3)),"")</f>
      </c>
    </row>
    <row r="1277" spans="2:9" x14ac:dyDescent="0.2">
      <c r="B1277">
        <f>IF(ISBLANK(A1277),"",VLOOKUP(A1277,Normas!A:D,4,FALSE))</f>
      </c>
      <c r="E1277" s="2">
        <f>IF(ISBLANK(D1277),"",INT(YEARFRAC(D1277,'Vispārīga informācija'!$B$2)))</f>
      </c>
      <c r="F1277" s="2">
        <f>IFERROR(IF(ISBLANK($A1277),"",IF($A1277="Ūdeņraža jonu koncentrācija",VLOOKUP(Dati!$A1277,Normas!$A:$D,2,FALSE),VLOOKUP(Dati!$A1277,Normas!$A:$D,2,FALSE)*0.6)),"")</f>
      </c>
      <c r="G1277" s="2">
        <f>IFERROR(IF(ISBLANK($A1277),"",IF($A1277="Ūdeņraža jonu koncentrācija",VLOOKUP(Dati!$A1277,Normas!$A:$D,3,FALSE),VLOOKUP(Dati!$A1277,Normas!$A:$D,3,FALSE)*0.6)),"")</f>
      </c>
      <c r="H1277" s="2">
        <f>IFERROR(IF(ISBLANK($A1277),"",IF($A1277="Ūdeņraža jonu koncentrācija",VLOOKUP(Dati!$A1277,Normas!$A:$D,2,FALSE),VLOOKUP(Dati!$A1277,Normas!$A:$D,2,FALSE)*0.3)),"")</f>
      </c>
      <c r="I1277" s="2">
        <f>IFERROR(IF(ISBLANK($A1277),"",IF($A1277="Ūdeņraža jonu koncentrācija",VLOOKUP(Dati!$A1277,Normas!$A:$D,3,FALSE),VLOOKUP(Dati!$A1277,Normas!$A:$D,3,FALSE)*0.3)),"")</f>
      </c>
    </row>
    <row r="1278" spans="2:9" x14ac:dyDescent="0.2">
      <c r="B1278">
        <f>IF(ISBLANK(A1278),"",VLOOKUP(A1278,Normas!A:D,4,FALSE))</f>
      </c>
      <c r="E1278" s="2">
        <f>IF(ISBLANK(D1278),"",INT(YEARFRAC(D1278,'Vispārīga informācija'!$B$2)))</f>
      </c>
      <c r="F1278" s="2">
        <f>IFERROR(IF(ISBLANK($A1278),"",IF($A1278="Ūdeņraža jonu koncentrācija",VLOOKUP(Dati!$A1278,Normas!$A:$D,2,FALSE),VLOOKUP(Dati!$A1278,Normas!$A:$D,2,FALSE)*0.6)),"")</f>
      </c>
      <c r="G1278" s="2">
        <f>IFERROR(IF(ISBLANK($A1278),"",IF($A1278="Ūdeņraža jonu koncentrācija",VLOOKUP(Dati!$A1278,Normas!$A:$D,3,FALSE),VLOOKUP(Dati!$A1278,Normas!$A:$D,3,FALSE)*0.6)),"")</f>
      </c>
      <c r="H1278" s="2">
        <f>IFERROR(IF(ISBLANK($A1278),"",IF($A1278="Ūdeņraža jonu koncentrācija",VLOOKUP(Dati!$A1278,Normas!$A:$D,2,FALSE),VLOOKUP(Dati!$A1278,Normas!$A:$D,2,FALSE)*0.3)),"")</f>
      </c>
      <c r="I1278" s="2">
        <f>IFERROR(IF(ISBLANK($A1278),"",IF($A1278="Ūdeņraža jonu koncentrācija",VLOOKUP(Dati!$A1278,Normas!$A:$D,3,FALSE),VLOOKUP(Dati!$A1278,Normas!$A:$D,3,FALSE)*0.3)),"")</f>
      </c>
    </row>
    <row r="1279" spans="2:9" x14ac:dyDescent="0.2">
      <c r="B1279">
        <f>IF(ISBLANK(A1279),"",VLOOKUP(A1279,Normas!A:D,4,FALSE))</f>
      </c>
      <c r="E1279" s="2">
        <f>IF(ISBLANK(D1279),"",INT(YEARFRAC(D1279,'Vispārīga informācija'!$B$2)))</f>
      </c>
      <c r="F1279" s="2">
        <f>IFERROR(IF(ISBLANK($A1279),"",IF($A1279="Ūdeņraža jonu koncentrācija",VLOOKUP(Dati!$A1279,Normas!$A:$D,2,FALSE),VLOOKUP(Dati!$A1279,Normas!$A:$D,2,FALSE)*0.6)),"")</f>
      </c>
      <c r="G1279" s="2">
        <f>IFERROR(IF(ISBLANK($A1279),"",IF($A1279="Ūdeņraža jonu koncentrācija",VLOOKUP(Dati!$A1279,Normas!$A:$D,3,FALSE),VLOOKUP(Dati!$A1279,Normas!$A:$D,3,FALSE)*0.6)),"")</f>
      </c>
      <c r="H1279" s="2">
        <f>IFERROR(IF(ISBLANK($A1279),"",IF($A1279="Ūdeņraža jonu koncentrācija",VLOOKUP(Dati!$A1279,Normas!$A:$D,2,FALSE),VLOOKUP(Dati!$A1279,Normas!$A:$D,2,FALSE)*0.3)),"")</f>
      </c>
      <c r="I1279" s="2">
        <f>IFERROR(IF(ISBLANK($A1279),"",IF($A1279="Ūdeņraža jonu koncentrācija",VLOOKUP(Dati!$A1279,Normas!$A:$D,3,FALSE),VLOOKUP(Dati!$A1279,Normas!$A:$D,3,FALSE)*0.3)),"")</f>
      </c>
    </row>
    <row r="1280" spans="2:9" x14ac:dyDescent="0.2">
      <c r="B1280">
        <f>IF(ISBLANK(A1280),"",VLOOKUP(A1280,Normas!A:D,4,FALSE))</f>
      </c>
      <c r="E1280" s="2">
        <f>IF(ISBLANK(D1280),"",INT(YEARFRAC(D1280,'Vispārīga informācija'!$B$2)))</f>
      </c>
      <c r="F1280" s="2">
        <f>IFERROR(IF(ISBLANK($A1280),"",IF($A1280="Ūdeņraža jonu koncentrācija",VLOOKUP(Dati!$A1280,Normas!$A:$D,2,FALSE),VLOOKUP(Dati!$A1280,Normas!$A:$D,2,FALSE)*0.6)),"")</f>
      </c>
      <c r="G1280" s="2">
        <f>IFERROR(IF(ISBLANK($A1280),"",IF($A1280="Ūdeņraža jonu koncentrācija",VLOOKUP(Dati!$A1280,Normas!$A:$D,3,FALSE),VLOOKUP(Dati!$A1280,Normas!$A:$D,3,FALSE)*0.6)),"")</f>
      </c>
      <c r="H1280" s="2">
        <f>IFERROR(IF(ISBLANK($A1280),"",IF($A1280="Ūdeņraža jonu koncentrācija",VLOOKUP(Dati!$A1280,Normas!$A:$D,2,FALSE),VLOOKUP(Dati!$A1280,Normas!$A:$D,2,FALSE)*0.3)),"")</f>
      </c>
      <c r="I1280" s="2">
        <f>IFERROR(IF(ISBLANK($A1280),"",IF($A1280="Ūdeņraža jonu koncentrācija",VLOOKUP(Dati!$A1280,Normas!$A:$D,3,FALSE),VLOOKUP(Dati!$A1280,Normas!$A:$D,3,FALSE)*0.3)),"")</f>
      </c>
    </row>
    <row r="1281" spans="2:9" x14ac:dyDescent="0.2">
      <c r="B1281">
        <f>IF(ISBLANK(A1281),"",VLOOKUP(A1281,Normas!A:D,4,FALSE))</f>
      </c>
      <c r="E1281" s="2">
        <f>IF(ISBLANK(D1281),"",INT(YEARFRAC(D1281,'Vispārīga informācija'!$B$2)))</f>
      </c>
      <c r="F1281" s="2">
        <f>IFERROR(IF(ISBLANK($A1281),"",IF($A1281="Ūdeņraža jonu koncentrācija",VLOOKUP(Dati!$A1281,Normas!$A:$D,2,FALSE),VLOOKUP(Dati!$A1281,Normas!$A:$D,2,FALSE)*0.6)),"")</f>
      </c>
      <c r="G1281" s="2">
        <f>IFERROR(IF(ISBLANK($A1281),"",IF($A1281="Ūdeņraža jonu koncentrācija",VLOOKUP(Dati!$A1281,Normas!$A:$D,3,FALSE),VLOOKUP(Dati!$A1281,Normas!$A:$D,3,FALSE)*0.6)),"")</f>
      </c>
      <c r="H1281" s="2">
        <f>IFERROR(IF(ISBLANK($A1281),"",IF($A1281="Ūdeņraža jonu koncentrācija",VLOOKUP(Dati!$A1281,Normas!$A:$D,2,FALSE),VLOOKUP(Dati!$A1281,Normas!$A:$D,2,FALSE)*0.3)),"")</f>
      </c>
      <c r="I1281" s="2">
        <f>IFERROR(IF(ISBLANK($A1281),"",IF($A1281="Ūdeņraža jonu koncentrācija",VLOOKUP(Dati!$A1281,Normas!$A:$D,3,FALSE),VLOOKUP(Dati!$A1281,Normas!$A:$D,3,FALSE)*0.3)),"")</f>
      </c>
    </row>
    <row r="1282" spans="2:9" x14ac:dyDescent="0.2">
      <c r="B1282">
        <f>IF(ISBLANK(A1282),"",VLOOKUP(A1282,Normas!A:D,4,FALSE))</f>
      </c>
      <c r="E1282" s="2">
        <f>IF(ISBLANK(D1282),"",INT(YEARFRAC(D1282,'Vispārīga informācija'!$B$2)))</f>
      </c>
      <c r="F1282" s="2">
        <f>IFERROR(IF(ISBLANK($A1282),"",IF($A1282="Ūdeņraža jonu koncentrācija",VLOOKUP(Dati!$A1282,Normas!$A:$D,2,FALSE),VLOOKUP(Dati!$A1282,Normas!$A:$D,2,FALSE)*0.6)),"")</f>
      </c>
      <c r="G1282" s="2">
        <f>IFERROR(IF(ISBLANK($A1282),"",IF($A1282="Ūdeņraža jonu koncentrācija",VLOOKUP(Dati!$A1282,Normas!$A:$D,3,FALSE),VLOOKUP(Dati!$A1282,Normas!$A:$D,3,FALSE)*0.6)),"")</f>
      </c>
      <c r="H1282" s="2">
        <f>IFERROR(IF(ISBLANK($A1282),"",IF($A1282="Ūdeņraža jonu koncentrācija",VLOOKUP(Dati!$A1282,Normas!$A:$D,2,FALSE),VLOOKUP(Dati!$A1282,Normas!$A:$D,2,FALSE)*0.3)),"")</f>
      </c>
      <c r="I1282" s="2">
        <f>IFERROR(IF(ISBLANK($A1282),"",IF($A1282="Ūdeņraža jonu koncentrācija",VLOOKUP(Dati!$A1282,Normas!$A:$D,3,FALSE),VLOOKUP(Dati!$A1282,Normas!$A:$D,3,FALSE)*0.3)),"")</f>
      </c>
    </row>
    <row r="1283" spans="2:9" x14ac:dyDescent="0.2">
      <c r="B1283">
        <f>IF(ISBLANK(A1283),"",VLOOKUP(A1283,Normas!A:D,4,FALSE))</f>
      </c>
      <c r="E1283" s="2">
        <f>IF(ISBLANK(D1283),"",INT(YEARFRAC(D1283,'Vispārīga informācija'!$B$2)))</f>
      </c>
      <c r="F1283" s="2">
        <f>IFERROR(IF(ISBLANK($A1283),"",IF($A1283="Ūdeņraža jonu koncentrācija",VLOOKUP(Dati!$A1283,Normas!$A:$D,2,FALSE),VLOOKUP(Dati!$A1283,Normas!$A:$D,2,FALSE)*0.6)),"")</f>
      </c>
      <c r="G1283" s="2">
        <f>IFERROR(IF(ISBLANK($A1283),"",IF($A1283="Ūdeņraža jonu koncentrācija",VLOOKUP(Dati!$A1283,Normas!$A:$D,3,FALSE),VLOOKUP(Dati!$A1283,Normas!$A:$D,3,FALSE)*0.6)),"")</f>
      </c>
      <c r="H1283" s="2">
        <f>IFERROR(IF(ISBLANK($A1283),"",IF($A1283="Ūdeņraža jonu koncentrācija",VLOOKUP(Dati!$A1283,Normas!$A:$D,2,FALSE),VLOOKUP(Dati!$A1283,Normas!$A:$D,2,FALSE)*0.3)),"")</f>
      </c>
      <c r="I1283" s="2">
        <f>IFERROR(IF(ISBLANK($A1283),"",IF($A1283="Ūdeņraža jonu koncentrācija",VLOOKUP(Dati!$A1283,Normas!$A:$D,3,FALSE),VLOOKUP(Dati!$A1283,Normas!$A:$D,3,FALSE)*0.3)),"")</f>
      </c>
    </row>
    <row r="1284" spans="2:9" x14ac:dyDescent="0.2">
      <c r="B1284">
        <f>IF(ISBLANK(A1284),"",VLOOKUP(A1284,Normas!A:D,4,FALSE))</f>
      </c>
      <c r="E1284" s="2">
        <f>IF(ISBLANK(D1284),"",INT(YEARFRAC(D1284,'Vispārīga informācija'!$B$2)))</f>
      </c>
      <c r="F1284" s="2">
        <f>IFERROR(IF(ISBLANK($A1284),"",IF($A1284="Ūdeņraža jonu koncentrācija",VLOOKUP(Dati!$A1284,Normas!$A:$D,2,FALSE),VLOOKUP(Dati!$A1284,Normas!$A:$D,2,FALSE)*0.6)),"")</f>
      </c>
      <c r="G1284" s="2">
        <f>IFERROR(IF(ISBLANK($A1284),"",IF($A1284="Ūdeņraža jonu koncentrācija",VLOOKUP(Dati!$A1284,Normas!$A:$D,3,FALSE),VLOOKUP(Dati!$A1284,Normas!$A:$D,3,FALSE)*0.6)),"")</f>
      </c>
      <c r="H1284" s="2">
        <f>IFERROR(IF(ISBLANK($A1284),"",IF($A1284="Ūdeņraža jonu koncentrācija",VLOOKUP(Dati!$A1284,Normas!$A:$D,2,FALSE),VLOOKUP(Dati!$A1284,Normas!$A:$D,2,FALSE)*0.3)),"")</f>
      </c>
      <c r="I1284" s="2">
        <f>IFERROR(IF(ISBLANK($A1284),"",IF($A1284="Ūdeņraža jonu koncentrācija",VLOOKUP(Dati!$A1284,Normas!$A:$D,3,FALSE),VLOOKUP(Dati!$A1284,Normas!$A:$D,3,FALSE)*0.3)),"")</f>
      </c>
    </row>
    <row r="1285" spans="2:9" x14ac:dyDescent="0.2">
      <c r="B1285">
        <f>IF(ISBLANK(A1285),"",VLOOKUP(A1285,Normas!A:D,4,FALSE))</f>
      </c>
      <c r="E1285" s="2">
        <f>IF(ISBLANK(D1285),"",INT(YEARFRAC(D1285,'Vispārīga informācija'!$B$2)))</f>
      </c>
      <c r="F1285" s="2">
        <f>IFERROR(IF(ISBLANK($A1285),"",IF($A1285="Ūdeņraža jonu koncentrācija",VLOOKUP(Dati!$A1285,Normas!$A:$D,2,FALSE),VLOOKUP(Dati!$A1285,Normas!$A:$D,2,FALSE)*0.6)),"")</f>
      </c>
      <c r="G1285" s="2">
        <f>IFERROR(IF(ISBLANK($A1285),"",IF($A1285="Ūdeņraža jonu koncentrācija",VLOOKUP(Dati!$A1285,Normas!$A:$D,3,FALSE),VLOOKUP(Dati!$A1285,Normas!$A:$D,3,FALSE)*0.6)),"")</f>
      </c>
      <c r="H1285" s="2">
        <f>IFERROR(IF(ISBLANK($A1285),"",IF($A1285="Ūdeņraža jonu koncentrācija",VLOOKUP(Dati!$A1285,Normas!$A:$D,2,FALSE),VLOOKUP(Dati!$A1285,Normas!$A:$D,2,FALSE)*0.3)),"")</f>
      </c>
      <c r="I1285" s="2">
        <f>IFERROR(IF(ISBLANK($A1285),"",IF($A1285="Ūdeņraža jonu koncentrācija",VLOOKUP(Dati!$A1285,Normas!$A:$D,3,FALSE),VLOOKUP(Dati!$A1285,Normas!$A:$D,3,FALSE)*0.3)),"")</f>
      </c>
    </row>
    <row r="1286" spans="2:9" x14ac:dyDescent="0.2">
      <c r="B1286">
        <f>IF(ISBLANK(A1286),"",VLOOKUP(A1286,Normas!A:D,4,FALSE))</f>
      </c>
      <c r="E1286" s="2">
        <f>IF(ISBLANK(D1286),"",INT(YEARFRAC(D1286,'Vispārīga informācija'!$B$2)))</f>
      </c>
      <c r="F1286" s="2">
        <f>IFERROR(IF(ISBLANK($A1286),"",IF($A1286="Ūdeņraža jonu koncentrācija",VLOOKUP(Dati!$A1286,Normas!$A:$D,2,FALSE),VLOOKUP(Dati!$A1286,Normas!$A:$D,2,FALSE)*0.6)),"")</f>
      </c>
      <c r="G1286" s="2">
        <f>IFERROR(IF(ISBLANK($A1286),"",IF($A1286="Ūdeņraža jonu koncentrācija",VLOOKUP(Dati!$A1286,Normas!$A:$D,3,FALSE),VLOOKUP(Dati!$A1286,Normas!$A:$D,3,FALSE)*0.6)),"")</f>
      </c>
      <c r="H1286" s="2">
        <f>IFERROR(IF(ISBLANK($A1286),"",IF($A1286="Ūdeņraža jonu koncentrācija",VLOOKUP(Dati!$A1286,Normas!$A:$D,2,FALSE),VLOOKUP(Dati!$A1286,Normas!$A:$D,2,FALSE)*0.3)),"")</f>
      </c>
      <c r="I1286" s="2">
        <f>IFERROR(IF(ISBLANK($A1286),"",IF($A1286="Ūdeņraža jonu koncentrācija",VLOOKUP(Dati!$A1286,Normas!$A:$D,3,FALSE),VLOOKUP(Dati!$A1286,Normas!$A:$D,3,FALSE)*0.3)),"")</f>
      </c>
    </row>
    <row r="1287" spans="2:9" x14ac:dyDescent="0.2">
      <c r="B1287">
        <f>IF(ISBLANK(A1287),"",VLOOKUP(A1287,Normas!A:D,4,FALSE))</f>
      </c>
      <c r="E1287" s="2">
        <f>IF(ISBLANK(D1287),"",INT(YEARFRAC(D1287,'Vispārīga informācija'!$B$2)))</f>
      </c>
      <c r="F1287" s="2">
        <f>IFERROR(IF(ISBLANK($A1287),"",IF($A1287="Ūdeņraža jonu koncentrācija",VLOOKUP(Dati!$A1287,Normas!$A:$D,2,FALSE),VLOOKUP(Dati!$A1287,Normas!$A:$D,2,FALSE)*0.6)),"")</f>
      </c>
      <c r="G1287" s="2">
        <f>IFERROR(IF(ISBLANK($A1287),"",IF($A1287="Ūdeņraža jonu koncentrācija",VLOOKUP(Dati!$A1287,Normas!$A:$D,3,FALSE),VLOOKUP(Dati!$A1287,Normas!$A:$D,3,FALSE)*0.6)),"")</f>
      </c>
      <c r="H1287" s="2">
        <f>IFERROR(IF(ISBLANK($A1287),"",IF($A1287="Ūdeņraža jonu koncentrācija",VLOOKUP(Dati!$A1287,Normas!$A:$D,2,FALSE),VLOOKUP(Dati!$A1287,Normas!$A:$D,2,FALSE)*0.3)),"")</f>
      </c>
      <c r="I1287" s="2">
        <f>IFERROR(IF(ISBLANK($A1287),"",IF($A1287="Ūdeņraža jonu koncentrācija",VLOOKUP(Dati!$A1287,Normas!$A:$D,3,FALSE),VLOOKUP(Dati!$A1287,Normas!$A:$D,3,FALSE)*0.3)),"")</f>
      </c>
    </row>
    <row r="1288" spans="2:9" x14ac:dyDescent="0.2">
      <c r="B1288">
        <f>IF(ISBLANK(A1288),"",VLOOKUP(A1288,Normas!A:D,4,FALSE))</f>
      </c>
      <c r="E1288" s="2">
        <f>IF(ISBLANK(D1288),"",INT(YEARFRAC(D1288,'Vispārīga informācija'!$B$2)))</f>
      </c>
      <c r="F1288" s="2">
        <f>IFERROR(IF(ISBLANK($A1288),"",IF($A1288="Ūdeņraža jonu koncentrācija",VLOOKUP(Dati!$A1288,Normas!$A:$D,2,FALSE),VLOOKUP(Dati!$A1288,Normas!$A:$D,2,FALSE)*0.6)),"")</f>
      </c>
      <c r="G1288" s="2">
        <f>IFERROR(IF(ISBLANK($A1288),"",IF($A1288="Ūdeņraža jonu koncentrācija",VLOOKUP(Dati!$A1288,Normas!$A:$D,3,FALSE),VLOOKUP(Dati!$A1288,Normas!$A:$D,3,FALSE)*0.6)),"")</f>
      </c>
      <c r="H1288" s="2">
        <f>IFERROR(IF(ISBLANK($A1288),"",IF($A1288="Ūdeņraža jonu koncentrācija",VLOOKUP(Dati!$A1288,Normas!$A:$D,2,FALSE),VLOOKUP(Dati!$A1288,Normas!$A:$D,2,FALSE)*0.3)),"")</f>
      </c>
      <c r="I1288" s="2">
        <f>IFERROR(IF(ISBLANK($A1288),"",IF($A1288="Ūdeņraža jonu koncentrācija",VLOOKUP(Dati!$A1288,Normas!$A:$D,3,FALSE),VLOOKUP(Dati!$A1288,Normas!$A:$D,3,FALSE)*0.3)),"")</f>
      </c>
    </row>
    <row r="1289" spans="2:9" x14ac:dyDescent="0.2">
      <c r="B1289">
        <f>IF(ISBLANK(A1289),"",VLOOKUP(A1289,Normas!A:D,4,FALSE))</f>
      </c>
      <c r="E1289" s="2">
        <f>IF(ISBLANK(D1289),"",INT(YEARFRAC(D1289,'Vispārīga informācija'!$B$2)))</f>
      </c>
      <c r="F1289" s="2">
        <f>IFERROR(IF(ISBLANK($A1289),"",IF($A1289="Ūdeņraža jonu koncentrācija",VLOOKUP(Dati!$A1289,Normas!$A:$D,2,FALSE),VLOOKUP(Dati!$A1289,Normas!$A:$D,2,FALSE)*0.6)),"")</f>
      </c>
      <c r="G1289" s="2">
        <f>IFERROR(IF(ISBLANK($A1289),"",IF($A1289="Ūdeņraža jonu koncentrācija",VLOOKUP(Dati!$A1289,Normas!$A:$D,3,FALSE),VLOOKUP(Dati!$A1289,Normas!$A:$D,3,FALSE)*0.6)),"")</f>
      </c>
      <c r="H1289" s="2">
        <f>IFERROR(IF(ISBLANK($A1289),"",IF($A1289="Ūdeņraža jonu koncentrācija",VLOOKUP(Dati!$A1289,Normas!$A:$D,2,FALSE),VLOOKUP(Dati!$A1289,Normas!$A:$D,2,FALSE)*0.3)),"")</f>
      </c>
      <c r="I1289" s="2">
        <f>IFERROR(IF(ISBLANK($A1289),"",IF($A1289="Ūdeņraža jonu koncentrācija",VLOOKUP(Dati!$A1289,Normas!$A:$D,3,FALSE),VLOOKUP(Dati!$A1289,Normas!$A:$D,3,FALSE)*0.3)),"")</f>
      </c>
    </row>
    <row r="1290" spans="2:9" x14ac:dyDescent="0.2">
      <c r="B1290">
        <f>IF(ISBLANK(A1290),"",VLOOKUP(A1290,Normas!A:D,4,FALSE))</f>
      </c>
      <c r="E1290" s="2">
        <f>IF(ISBLANK(D1290),"",INT(YEARFRAC(D1290,'Vispārīga informācija'!$B$2)))</f>
      </c>
      <c r="F1290" s="2">
        <f>IFERROR(IF(ISBLANK($A1290),"",IF($A1290="Ūdeņraža jonu koncentrācija",VLOOKUP(Dati!$A1290,Normas!$A:$D,2,FALSE),VLOOKUP(Dati!$A1290,Normas!$A:$D,2,FALSE)*0.6)),"")</f>
      </c>
      <c r="G1290" s="2">
        <f>IFERROR(IF(ISBLANK($A1290),"",IF($A1290="Ūdeņraža jonu koncentrācija",VLOOKUP(Dati!$A1290,Normas!$A:$D,3,FALSE),VLOOKUP(Dati!$A1290,Normas!$A:$D,3,FALSE)*0.6)),"")</f>
      </c>
      <c r="H1290" s="2">
        <f>IFERROR(IF(ISBLANK($A1290),"",IF($A1290="Ūdeņraža jonu koncentrācija",VLOOKUP(Dati!$A1290,Normas!$A:$D,2,FALSE),VLOOKUP(Dati!$A1290,Normas!$A:$D,2,FALSE)*0.3)),"")</f>
      </c>
      <c r="I1290" s="2">
        <f>IFERROR(IF(ISBLANK($A1290),"",IF($A1290="Ūdeņraža jonu koncentrācija",VLOOKUP(Dati!$A1290,Normas!$A:$D,3,FALSE),VLOOKUP(Dati!$A1290,Normas!$A:$D,3,FALSE)*0.3)),"")</f>
      </c>
    </row>
    <row r="1291" spans="2:9" x14ac:dyDescent="0.2">
      <c r="B1291">
        <f>IF(ISBLANK(A1291),"",VLOOKUP(A1291,Normas!A:D,4,FALSE))</f>
      </c>
      <c r="E1291" s="2">
        <f>IF(ISBLANK(D1291),"",INT(YEARFRAC(D1291,'Vispārīga informācija'!$B$2)))</f>
      </c>
      <c r="F1291" s="2">
        <f>IFERROR(IF(ISBLANK($A1291),"",IF($A1291="Ūdeņraža jonu koncentrācija",VLOOKUP(Dati!$A1291,Normas!$A:$D,2,FALSE),VLOOKUP(Dati!$A1291,Normas!$A:$D,2,FALSE)*0.6)),"")</f>
      </c>
      <c r="G1291" s="2">
        <f>IFERROR(IF(ISBLANK($A1291),"",IF($A1291="Ūdeņraža jonu koncentrācija",VLOOKUP(Dati!$A1291,Normas!$A:$D,3,FALSE),VLOOKUP(Dati!$A1291,Normas!$A:$D,3,FALSE)*0.6)),"")</f>
      </c>
      <c r="H1291" s="2">
        <f>IFERROR(IF(ISBLANK($A1291),"",IF($A1291="Ūdeņraža jonu koncentrācija",VLOOKUP(Dati!$A1291,Normas!$A:$D,2,FALSE),VLOOKUP(Dati!$A1291,Normas!$A:$D,2,FALSE)*0.3)),"")</f>
      </c>
      <c r="I1291" s="2">
        <f>IFERROR(IF(ISBLANK($A1291),"",IF($A1291="Ūdeņraža jonu koncentrācija",VLOOKUP(Dati!$A1291,Normas!$A:$D,3,FALSE),VLOOKUP(Dati!$A1291,Normas!$A:$D,3,FALSE)*0.3)),"")</f>
      </c>
    </row>
    <row r="1292" spans="2:9" x14ac:dyDescent="0.2">
      <c r="B1292">
        <f>IF(ISBLANK(A1292),"",VLOOKUP(A1292,Normas!A:D,4,FALSE))</f>
      </c>
      <c r="E1292" s="2">
        <f>IF(ISBLANK(D1292),"",INT(YEARFRAC(D1292,'Vispārīga informācija'!$B$2)))</f>
      </c>
      <c r="F1292" s="2">
        <f>IFERROR(IF(ISBLANK($A1292),"",IF($A1292="Ūdeņraža jonu koncentrācija",VLOOKUP(Dati!$A1292,Normas!$A:$D,2,FALSE),VLOOKUP(Dati!$A1292,Normas!$A:$D,2,FALSE)*0.6)),"")</f>
      </c>
      <c r="G1292" s="2">
        <f>IFERROR(IF(ISBLANK($A1292),"",IF($A1292="Ūdeņraža jonu koncentrācija",VLOOKUP(Dati!$A1292,Normas!$A:$D,3,FALSE),VLOOKUP(Dati!$A1292,Normas!$A:$D,3,FALSE)*0.6)),"")</f>
      </c>
      <c r="H1292" s="2">
        <f>IFERROR(IF(ISBLANK($A1292),"",IF($A1292="Ūdeņraža jonu koncentrācija",VLOOKUP(Dati!$A1292,Normas!$A:$D,2,FALSE),VLOOKUP(Dati!$A1292,Normas!$A:$D,2,FALSE)*0.3)),"")</f>
      </c>
      <c r="I1292" s="2">
        <f>IFERROR(IF(ISBLANK($A1292),"",IF($A1292="Ūdeņraža jonu koncentrācija",VLOOKUP(Dati!$A1292,Normas!$A:$D,3,FALSE),VLOOKUP(Dati!$A1292,Normas!$A:$D,3,FALSE)*0.3)),"")</f>
      </c>
    </row>
    <row r="1293" spans="2:9" x14ac:dyDescent="0.2">
      <c r="B1293">
        <f>IF(ISBLANK(A1293),"",VLOOKUP(A1293,Normas!A:D,4,FALSE))</f>
      </c>
      <c r="E1293" s="2">
        <f>IF(ISBLANK(D1293),"",INT(YEARFRAC(D1293,'Vispārīga informācija'!$B$2)))</f>
      </c>
      <c r="F1293" s="2">
        <f>IFERROR(IF(ISBLANK($A1293),"",IF($A1293="Ūdeņraža jonu koncentrācija",VLOOKUP(Dati!$A1293,Normas!$A:$D,2,FALSE),VLOOKUP(Dati!$A1293,Normas!$A:$D,2,FALSE)*0.6)),"")</f>
      </c>
      <c r="G1293" s="2">
        <f>IFERROR(IF(ISBLANK($A1293),"",IF($A1293="Ūdeņraža jonu koncentrācija",VLOOKUP(Dati!$A1293,Normas!$A:$D,3,FALSE),VLOOKUP(Dati!$A1293,Normas!$A:$D,3,FALSE)*0.6)),"")</f>
      </c>
      <c r="H1293" s="2">
        <f>IFERROR(IF(ISBLANK($A1293),"",IF($A1293="Ūdeņraža jonu koncentrācija",VLOOKUP(Dati!$A1293,Normas!$A:$D,2,FALSE),VLOOKUP(Dati!$A1293,Normas!$A:$D,2,FALSE)*0.3)),"")</f>
      </c>
      <c r="I1293" s="2">
        <f>IFERROR(IF(ISBLANK($A1293),"",IF($A1293="Ūdeņraža jonu koncentrācija",VLOOKUP(Dati!$A1293,Normas!$A:$D,3,FALSE),VLOOKUP(Dati!$A1293,Normas!$A:$D,3,FALSE)*0.3)),"")</f>
      </c>
    </row>
    <row r="1294" spans="2:9" x14ac:dyDescent="0.2">
      <c r="B1294">
        <f>IF(ISBLANK(A1294),"",VLOOKUP(A1294,Normas!A:D,4,FALSE))</f>
      </c>
      <c r="E1294" s="2">
        <f>IF(ISBLANK(D1294),"",INT(YEARFRAC(D1294,'Vispārīga informācija'!$B$2)))</f>
      </c>
      <c r="F1294" s="2">
        <f>IFERROR(IF(ISBLANK($A1294),"",IF($A1294="Ūdeņraža jonu koncentrācija",VLOOKUP(Dati!$A1294,Normas!$A:$D,2,FALSE),VLOOKUP(Dati!$A1294,Normas!$A:$D,2,FALSE)*0.6)),"")</f>
      </c>
      <c r="G1294" s="2">
        <f>IFERROR(IF(ISBLANK($A1294),"",IF($A1294="Ūdeņraža jonu koncentrācija",VLOOKUP(Dati!$A1294,Normas!$A:$D,3,FALSE),VLOOKUP(Dati!$A1294,Normas!$A:$D,3,FALSE)*0.6)),"")</f>
      </c>
      <c r="H1294" s="2">
        <f>IFERROR(IF(ISBLANK($A1294),"",IF($A1294="Ūdeņraža jonu koncentrācija",VLOOKUP(Dati!$A1294,Normas!$A:$D,2,FALSE),VLOOKUP(Dati!$A1294,Normas!$A:$D,2,FALSE)*0.3)),"")</f>
      </c>
      <c r="I1294" s="2">
        <f>IFERROR(IF(ISBLANK($A1294),"",IF($A1294="Ūdeņraža jonu koncentrācija",VLOOKUP(Dati!$A1294,Normas!$A:$D,3,FALSE),VLOOKUP(Dati!$A1294,Normas!$A:$D,3,FALSE)*0.3)),"")</f>
      </c>
    </row>
    <row r="1295" spans="2:9" x14ac:dyDescent="0.2">
      <c r="B1295">
        <f>IF(ISBLANK(A1295),"",VLOOKUP(A1295,Normas!A:D,4,FALSE))</f>
      </c>
      <c r="E1295" s="2">
        <f>IF(ISBLANK(D1295),"",INT(YEARFRAC(D1295,'Vispārīga informācija'!$B$2)))</f>
      </c>
      <c r="F1295" s="2">
        <f>IFERROR(IF(ISBLANK($A1295),"",IF($A1295="Ūdeņraža jonu koncentrācija",VLOOKUP(Dati!$A1295,Normas!$A:$D,2,FALSE),VLOOKUP(Dati!$A1295,Normas!$A:$D,2,FALSE)*0.6)),"")</f>
      </c>
      <c r="G1295" s="2">
        <f>IFERROR(IF(ISBLANK($A1295),"",IF($A1295="Ūdeņraža jonu koncentrācija",VLOOKUP(Dati!$A1295,Normas!$A:$D,3,FALSE),VLOOKUP(Dati!$A1295,Normas!$A:$D,3,FALSE)*0.6)),"")</f>
      </c>
      <c r="H1295" s="2">
        <f>IFERROR(IF(ISBLANK($A1295),"",IF($A1295="Ūdeņraža jonu koncentrācija",VLOOKUP(Dati!$A1295,Normas!$A:$D,2,FALSE),VLOOKUP(Dati!$A1295,Normas!$A:$D,2,FALSE)*0.3)),"")</f>
      </c>
      <c r="I1295" s="2">
        <f>IFERROR(IF(ISBLANK($A1295),"",IF($A1295="Ūdeņraža jonu koncentrācija",VLOOKUP(Dati!$A1295,Normas!$A:$D,3,FALSE),VLOOKUP(Dati!$A1295,Normas!$A:$D,3,FALSE)*0.3)),"")</f>
      </c>
    </row>
    <row r="1296" spans="2:9" x14ac:dyDescent="0.2">
      <c r="B1296">
        <f>IF(ISBLANK(A1296),"",VLOOKUP(A1296,Normas!A:D,4,FALSE))</f>
      </c>
      <c r="E1296" s="2">
        <f>IF(ISBLANK(D1296),"",INT(YEARFRAC(D1296,'Vispārīga informācija'!$B$2)))</f>
      </c>
      <c r="F1296" s="2">
        <f>IFERROR(IF(ISBLANK($A1296),"",IF($A1296="Ūdeņraža jonu koncentrācija",VLOOKUP(Dati!$A1296,Normas!$A:$D,2,FALSE),VLOOKUP(Dati!$A1296,Normas!$A:$D,2,FALSE)*0.6)),"")</f>
      </c>
      <c r="G1296" s="2">
        <f>IFERROR(IF(ISBLANK($A1296),"",IF($A1296="Ūdeņraža jonu koncentrācija",VLOOKUP(Dati!$A1296,Normas!$A:$D,3,FALSE),VLOOKUP(Dati!$A1296,Normas!$A:$D,3,FALSE)*0.6)),"")</f>
      </c>
      <c r="H1296" s="2">
        <f>IFERROR(IF(ISBLANK($A1296),"",IF($A1296="Ūdeņraža jonu koncentrācija",VLOOKUP(Dati!$A1296,Normas!$A:$D,2,FALSE),VLOOKUP(Dati!$A1296,Normas!$A:$D,2,FALSE)*0.3)),"")</f>
      </c>
      <c r="I1296" s="2">
        <f>IFERROR(IF(ISBLANK($A1296),"",IF($A1296="Ūdeņraža jonu koncentrācija",VLOOKUP(Dati!$A1296,Normas!$A:$D,3,FALSE),VLOOKUP(Dati!$A1296,Normas!$A:$D,3,FALSE)*0.3)),"")</f>
      </c>
    </row>
    <row r="1297" spans="2:9" x14ac:dyDescent="0.2">
      <c r="B1297">
        <f>IF(ISBLANK(A1297),"",VLOOKUP(A1297,Normas!A:D,4,FALSE))</f>
      </c>
      <c r="E1297" s="2">
        <f>IF(ISBLANK(D1297),"",INT(YEARFRAC(D1297,'Vispārīga informācija'!$B$2)))</f>
      </c>
      <c r="F1297" s="2">
        <f>IFERROR(IF(ISBLANK($A1297),"",IF($A1297="Ūdeņraža jonu koncentrācija",VLOOKUP(Dati!$A1297,Normas!$A:$D,2,FALSE),VLOOKUP(Dati!$A1297,Normas!$A:$D,2,FALSE)*0.6)),"")</f>
      </c>
      <c r="G1297" s="2">
        <f>IFERROR(IF(ISBLANK($A1297),"",IF($A1297="Ūdeņraža jonu koncentrācija",VLOOKUP(Dati!$A1297,Normas!$A:$D,3,FALSE),VLOOKUP(Dati!$A1297,Normas!$A:$D,3,FALSE)*0.6)),"")</f>
      </c>
      <c r="H1297" s="2">
        <f>IFERROR(IF(ISBLANK($A1297),"",IF($A1297="Ūdeņraža jonu koncentrācija",VLOOKUP(Dati!$A1297,Normas!$A:$D,2,FALSE),VLOOKUP(Dati!$A1297,Normas!$A:$D,2,FALSE)*0.3)),"")</f>
      </c>
      <c r="I1297" s="2">
        <f>IFERROR(IF(ISBLANK($A1297),"",IF($A1297="Ūdeņraža jonu koncentrācija",VLOOKUP(Dati!$A1297,Normas!$A:$D,3,FALSE),VLOOKUP(Dati!$A1297,Normas!$A:$D,3,FALSE)*0.3)),"")</f>
      </c>
    </row>
    <row r="1298" spans="2:9" x14ac:dyDescent="0.2">
      <c r="B1298">
        <f>IF(ISBLANK(A1298),"",VLOOKUP(A1298,Normas!A:D,4,FALSE))</f>
      </c>
      <c r="E1298" s="2">
        <f>IF(ISBLANK(D1298),"",INT(YEARFRAC(D1298,'Vispārīga informācija'!$B$2)))</f>
      </c>
      <c r="F1298" s="2">
        <f>IFERROR(IF(ISBLANK($A1298),"",IF($A1298="Ūdeņraža jonu koncentrācija",VLOOKUP(Dati!$A1298,Normas!$A:$D,2,FALSE),VLOOKUP(Dati!$A1298,Normas!$A:$D,2,FALSE)*0.6)),"")</f>
      </c>
      <c r="G1298" s="2">
        <f>IFERROR(IF(ISBLANK($A1298),"",IF($A1298="Ūdeņraža jonu koncentrācija",VLOOKUP(Dati!$A1298,Normas!$A:$D,3,FALSE),VLOOKUP(Dati!$A1298,Normas!$A:$D,3,FALSE)*0.6)),"")</f>
      </c>
      <c r="H1298" s="2">
        <f>IFERROR(IF(ISBLANK($A1298),"",IF($A1298="Ūdeņraža jonu koncentrācija",VLOOKUP(Dati!$A1298,Normas!$A:$D,2,FALSE),VLOOKUP(Dati!$A1298,Normas!$A:$D,2,FALSE)*0.3)),"")</f>
      </c>
      <c r="I1298" s="2">
        <f>IFERROR(IF(ISBLANK($A1298),"",IF($A1298="Ūdeņraža jonu koncentrācija",VLOOKUP(Dati!$A1298,Normas!$A:$D,3,FALSE),VLOOKUP(Dati!$A1298,Normas!$A:$D,3,FALSE)*0.3)),"")</f>
      </c>
    </row>
    <row r="1299" spans="2:9" x14ac:dyDescent="0.2">
      <c r="B1299">
        <f>IF(ISBLANK(A1299),"",VLOOKUP(A1299,Normas!A:D,4,FALSE))</f>
      </c>
      <c r="E1299" s="2">
        <f>IF(ISBLANK(D1299),"",INT(YEARFRAC(D1299,'Vispārīga informācija'!$B$2)))</f>
      </c>
      <c r="F1299" s="2">
        <f>IFERROR(IF(ISBLANK($A1299),"",IF($A1299="Ūdeņraža jonu koncentrācija",VLOOKUP(Dati!$A1299,Normas!$A:$D,2,FALSE),VLOOKUP(Dati!$A1299,Normas!$A:$D,2,FALSE)*0.6)),"")</f>
      </c>
      <c r="G1299" s="2">
        <f>IFERROR(IF(ISBLANK($A1299),"",IF($A1299="Ūdeņraža jonu koncentrācija",VLOOKUP(Dati!$A1299,Normas!$A:$D,3,FALSE),VLOOKUP(Dati!$A1299,Normas!$A:$D,3,FALSE)*0.6)),"")</f>
      </c>
      <c r="H1299" s="2">
        <f>IFERROR(IF(ISBLANK($A1299),"",IF($A1299="Ūdeņraža jonu koncentrācija",VLOOKUP(Dati!$A1299,Normas!$A:$D,2,FALSE),VLOOKUP(Dati!$A1299,Normas!$A:$D,2,FALSE)*0.3)),"")</f>
      </c>
      <c r="I1299" s="2">
        <f>IFERROR(IF(ISBLANK($A1299),"",IF($A1299="Ūdeņraža jonu koncentrācija",VLOOKUP(Dati!$A1299,Normas!$A:$D,3,FALSE),VLOOKUP(Dati!$A1299,Normas!$A:$D,3,FALSE)*0.3)),"")</f>
      </c>
    </row>
    <row r="1300" spans="2:9" x14ac:dyDescent="0.2">
      <c r="B1300">
        <f>IF(ISBLANK(A1300),"",VLOOKUP(A1300,Normas!A:D,4,FALSE))</f>
      </c>
      <c r="E1300" s="2">
        <f>IF(ISBLANK(D1300),"",INT(YEARFRAC(D1300,'Vispārīga informācija'!$B$2)))</f>
      </c>
      <c r="F1300" s="2">
        <f>IFERROR(IF(ISBLANK($A1300),"",IF($A1300="Ūdeņraža jonu koncentrācija",VLOOKUP(Dati!$A1300,Normas!$A:$D,2,FALSE),VLOOKUP(Dati!$A1300,Normas!$A:$D,2,FALSE)*0.6)),"")</f>
      </c>
      <c r="G1300" s="2">
        <f>IFERROR(IF(ISBLANK($A1300),"",IF($A1300="Ūdeņraža jonu koncentrācija",VLOOKUP(Dati!$A1300,Normas!$A:$D,3,FALSE),VLOOKUP(Dati!$A1300,Normas!$A:$D,3,FALSE)*0.6)),"")</f>
      </c>
      <c r="H1300" s="2">
        <f>IFERROR(IF(ISBLANK($A1300),"",IF($A1300="Ūdeņraža jonu koncentrācija",VLOOKUP(Dati!$A1300,Normas!$A:$D,2,FALSE),VLOOKUP(Dati!$A1300,Normas!$A:$D,2,FALSE)*0.3)),"")</f>
      </c>
      <c r="I1300" s="2">
        <f>IFERROR(IF(ISBLANK($A1300),"",IF($A1300="Ūdeņraža jonu koncentrācija",VLOOKUP(Dati!$A1300,Normas!$A:$D,3,FALSE),VLOOKUP(Dati!$A1300,Normas!$A:$D,3,FALSE)*0.3)),"")</f>
      </c>
    </row>
    <row r="1301" spans="2:9" x14ac:dyDescent="0.2">
      <c r="B1301">
        <f>IF(ISBLANK(A1301),"",VLOOKUP(A1301,Normas!A:D,4,FALSE))</f>
      </c>
      <c r="E1301" s="2">
        <f>IF(ISBLANK(D1301),"",INT(YEARFRAC(D1301,'Vispārīga informācija'!$B$2)))</f>
      </c>
      <c r="F1301" s="2">
        <f>IFERROR(IF(ISBLANK($A1301),"",IF($A1301="Ūdeņraža jonu koncentrācija",VLOOKUP(Dati!$A1301,Normas!$A:$D,2,FALSE),VLOOKUP(Dati!$A1301,Normas!$A:$D,2,FALSE)*0.6)),"")</f>
      </c>
      <c r="G1301" s="2">
        <f>IFERROR(IF(ISBLANK($A1301),"",IF($A1301="Ūdeņraža jonu koncentrācija",VLOOKUP(Dati!$A1301,Normas!$A:$D,3,FALSE),VLOOKUP(Dati!$A1301,Normas!$A:$D,3,FALSE)*0.6)),"")</f>
      </c>
      <c r="H1301" s="2">
        <f>IFERROR(IF(ISBLANK($A1301),"",IF($A1301="Ūdeņraža jonu koncentrācija",VLOOKUP(Dati!$A1301,Normas!$A:$D,2,FALSE),VLOOKUP(Dati!$A1301,Normas!$A:$D,2,FALSE)*0.3)),"")</f>
      </c>
      <c r="I1301" s="2">
        <f>IFERROR(IF(ISBLANK($A1301),"",IF($A1301="Ūdeņraža jonu koncentrācija",VLOOKUP(Dati!$A1301,Normas!$A:$D,3,FALSE),VLOOKUP(Dati!$A1301,Normas!$A:$D,3,FALSE)*0.3)),"")</f>
      </c>
    </row>
    <row r="1302" spans="2:9" x14ac:dyDescent="0.2">
      <c r="B1302">
        <f>IF(ISBLANK(A1302),"",VLOOKUP(A1302,Normas!A:D,4,FALSE))</f>
      </c>
      <c r="E1302" s="2">
        <f>IF(ISBLANK(D1302),"",INT(YEARFRAC(D1302,'Vispārīga informācija'!$B$2)))</f>
      </c>
      <c r="F1302" s="2">
        <f>IFERROR(IF(ISBLANK($A1302),"",IF($A1302="Ūdeņraža jonu koncentrācija",VLOOKUP(Dati!$A1302,Normas!$A:$D,2,FALSE),VLOOKUP(Dati!$A1302,Normas!$A:$D,2,FALSE)*0.6)),"")</f>
      </c>
      <c r="G1302" s="2">
        <f>IFERROR(IF(ISBLANK($A1302),"",IF($A1302="Ūdeņraža jonu koncentrācija",VLOOKUP(Dati!$A1302,Normas!$A:$D,3,FALSE),VLOOKUP(Dati!$A1302,Normas!$A:$D,3,FALSE)*0.6)),"")</f>
      </c>
      <c r="H1302" s="2">
        <f>IFERROR(IF(ISBLANK($A1302),"",IF($A1302="Ūdeņraža jonu koncentrācija",VLOOKUP(Dati!$A1302,Normas!$A:$D,2,FALSE),VLOOKUP(Dati!$A1302,Normas!$A:$D,2,FALSE)*0.3)),"")</f>
      </c>
      <c r="I1302" s="2">
        <f>IFERROR(IF(ISBLANK($A1302),"",IF($A1302="Ūdeņraža jonu koncentrācija",VLOOKUP(Dati!$A1302,Normas!$A:$D,3,FALSE),VLOOKUP(Dati!$A1302,Normas!$A:$D,3,FALSE)*0.3)),"")</f>
      </c>
    </row>
    <row r="1303" spans="2:9" x14ac:dyDescent="0.2">
      <c r="B1303">
        <f>IF(ISBLANK(A1303),"",VLOOKUP(A1303,Normas!A:D,4,FALSE))</f>
      </c>
      <c r="E1303" s="2">
        <f>IF(ISBLANK(D1303),"",INT(YEARFRAC(D1303,'Vispārīga informācija'!$B$2)))</f>
      </c>
      <c r="F1303" s="2">
        <f>IFERROR(IF(ISBLANK($A1303),"",IF($A1303="Ūdeņraža jonu koncentrācija",VLOOKUP(Dati!$A1303,Normas!$A:$D,2,FALSE),VLOOKUP(Dati!$A1303,Normas!$A:$D,2,FALSE)*0.6)),"")</f>
      </c>
      <c r="G1303" s="2">
        <f>IFERROR(IF(ISBLANK($A1303),"",IF($A1303="Ūdeņraža jonu koncentrācija",VLOOKUP(Dati!$A1303,Normas!$A:$D,3,FALSE),VLOOKUP(Dati!$A1303,Normas!$A:$D,3,FALSE)*0.6)),"")</f>
      </c>
      <c r="H1303" s="2">
        <f>IFERROR(IF(ISBLANK($A1303),"",IF($A1303="Ūdeņraža jonu koncentrācija",VLOOKUP(Dati!$A1303,Normas!$A:$D,2,FALSE),VLOOKUP(Dati!$A1303,Normas!$A:$D,2,FALSE)*0.3)),"")</f>
      </c>
      <c r="I1303" s="2">
        <f>IFERROR(IF(ISBLANK($A1303),"",IF($A1303="Ūdeņraža jonu koncentrācija",VLOOKUP(Dati!$A1303,Normas!$A:$D,3,FALSE),VLOOKUP(Dati!$A1303,Normas!$A:$D,3,FALSE)*0.3)),"")</f>
      </c>
    </row>
    <row r="1304" spans="2:9" x14ac:dyDescent="0.2">
      <c r="B1304">
        <f>IF(ISBLANK(A1304),"",VLOOKUP(A1304,Normas!A:D,4,FALSE))</f>
      </c>
      <c r="E1304" s="2">
        <f>IF(ISBLANK(D1304),"",INT(YEARFRAC(D1304,'Vispārīga informācija'!$B$2)))</f>
      </c>
      <c r="F1304" s="2">
        <f>IFERROR(IF(ISBLANK($A1304),"",IF($A1304="Ūdeņraža jonu koncentrācija",VLOOKUP(Dati!$A1304,Normas!$A:$D,2,FALSE),VLOOKUP(Dati!$A1304,Normas!$A:$D,2,FALSE)*0.6)),"")</f>
      </c>
      <c r="G1304" s="2">
        <f>IFERROR(IF(ISBLANK($A1304),"",IF($A1304="Ūdeņraža jonu koncentrācija",VLOOKUP(Dati!$A1304,Normas!$A:$D,3,FALSE),VLOOKUP(Dati!$A1304,Normas!$A:$D,3,FALSE)*0.6)),"")</f>
      </c>
      <c r="H1304" s="2">
        <f>IFERROR(IF(ISBLANK($A1304),"",IF($A1304="Ūdeņraža jonu koncentrācija",VLOOKUP(Dati!$A1304,Normas!$A:$D,2,FALSE),VLOOKUP(Dati!$A1304,Normas!$A:$D,2,FALSE)*0.3)),"")</f>
      </c>
      <c r="I1304" s="2">
        <f>IFERROR(IF(ISBLANK($A1304),"",IF($A1304="Ūdeņraža jonu koncentrācija",VLOOKUP(Dati!$A1304,Normas!$A:$D,3,FALSE),VLOOKUP(Dati!$A1304,Normas!$A:$D,3,FALSE)*0.3)),"")</f>
      </c>
    </row>
    <row r="1305" spans="2:9" x14ac:dyDescent="0.2">
      <c r="B1305">
        <f>IF(ISBLANK(A1305),"",VLOOKUP(A1305,Normas!A:D,4,FALSE))</f>
      </c>
      <c r="E1305" s="2">
        <f>IF(ISBLANK(D1305),"",INT(YEARFRAC(D1305,'Vispārīga informācija'!$B$2)))</f>
      </c>
      <c r="F1305" s="2">
        <f>IFERROR(IF(ISBLANK($A1305),"",IF($A1305="Ūdeņraža jonu koncentrācija",VLOOKUP(Dati!$A1305,Normas!$A:$D,2,FALSE),VLOOKUP(Dati!$A1305,Normas!$A:$D,2,FALSE)*0.6)),"")</f>
      </c>
      <c r="G1305" s="2">
        <f>IFERROR(IF(ISBLANK($A1305),"",IF($A1305="Ūdeņraža jonu koncentrācija",VLOOKUP(Dati!$A1305,Normas!$A:$D,3,FALSE),VLOOKUP(Dati!$A1305,Normas!$A:$D,3,FALSE)*0.6)),"")</f>
      </c>
      <c r="H1305" s="2">
        <f>IFERROR(IF(ISBLANK($A1305),"",IF($A1305="Ūdeņraža jonu koncentrācija",VLOOKUP(Dati!$A1305,Normas!$A:$D,2,FALSE),VLOOKUP(Dati!$A1305,Normas!$A:$D,2,FALSE)*0.3)),"")</f>
      </c>
      <c r="I1305" s="2">
        <f>IFERROR(IF(ISBLANK($A1305),"",IF($A1305="Ūdeņraža jonu koncentrācija",VLOOKUP(Dati!$A1305,Normas!$A:$D,3,FALSE),VLOOKUP(Dati!$A1305,Normas!$A:$D,3,FALSE)*0.3)),"")</f>
      </c>
    </row>
    <row r="1306" spans="2:9" x14ac:dyDescent="0.2">
      <c r="B1306">
        <f>IF(ISBLANK(A1306),"",VLOOKUP(A1306,Normas!A:D,4,FALSE))</f>
      </c>
      <c r="E1306" s="2">
        <f>IF(ISBLANK(D1306),"",INT(YEARFRAC(D1306,'Vispārīga informācija'!$B$2)))</f>
      </c>
      <c r="F1306" s="2">
        <f>IFERROR(IF(ISBLANK($A1306),"",IF($A1306="Ūdeņraža jonu koncentrācija",VLOOKUP(Dati!$A1306,Normas!$A:$D,2,FALSE),VLOOKUP(Dati!$A1306,Normas!$A:$D,2,FALSE)*0.6)),"")</f>
      </c>
      <c r="G1306" s="2">
        <f>IFERROR(IF(ISBLANK($A1306),"",IF($A1306="Ūdeņraža jonu koncentrācija",VLOOKUP(Dati!$A1306,Normas!$A:$D,3,FALSE),VLOOKUP(Dati!$A1306,Normas!$A:$D,3,FALSE)*0.6)),"")</f>
      </c>
      <c r="H1306" s="2">
        <f>IFERROR(IF(ISBLANK($A1306),"",IF($A1306="Ūdeņraža jonu koncentrācija",VLOOKUP(Dati!$A1306,Normas!$A:$D,2,FALSE),VLOOKUP(Dati!$A1306,Normas!$A:$D,2,FALSE)*0.3)),"")</f>
      </c>
      <c r="I1306" s="2">
        <f>IFERROR(IF(ISBLANK($A1306),"",IF($A1306="Ūdeņraža jonu koncentrācija",VLOOKUP(Dati!$A1306,Normas!$A:$D,3,FALSE),VLOOKUP(Dati!$A1306,Normas!$A:$D,3,FALSE)*0.3)),"")</f>
      </c>
    </row>
    <row r="1307" spans="2:9" x14ac:dyDescent="0.2">
      <c r="B1307">
        <f>IF(ISBLANK(A1307),"",VLOOKUP(A1307,Normas!A:D,4,FALSE))</f>
      </c>
      <c r="E1307" s="2">
        <f>IF(ISBLANK(D1307),"",INT(YEARFRAC(D1307,'Vispārīga informācija'!$B$2)))</f>
      </c>
      <c r="F1307" s="2">
        <f>IFERROR(IF(ISBLANK($A1307),"",IF($A1307="Ūdeņraža jonu koncentrācija",VLOOKUP(Dati!$A1307,Normas!$A:$D,2,FALSE),VLOOKUP(Dati!$A1307,Normas!$A:$D,2,FALSE)*0.6)),"")</f>
      </c>
      <c r="G1307" s="2">
        <f>IFERROR(IF(ISBLANK($A1307),"",IF($A1307="Ūdeņraža jonu koncentrācija",VLOOKUP(Dati!$A1307,Normas!$A:$D,3,FALSE),VLOOKUP(Dati!$A1307,Normas!$A:$D,3,FALSE)*0.6)),"")</f>
      </c>
      <c r="H1307" s="2">
        <f>IFERROR(IF(ISBLANK($A1307),"",IF($A1307="Ūdeņraža jonu koncentrācija",VLOOKUP(Dati!$A1307,Normas!$A:$D,2,FALSE),VLOOKUP(Dati!$A1307,Normas!$A:$D,2,FALSE)*0.3)),"")</f>
      </c>
      <c r="I1307" s="2">
        <f>IFERROR(IF(ISBLANK($A1307),"",IF($A1307="Ūdeņraža jonu koncentrācija",VLOOKUP(Dati!$A1307,Normas!$A:$D,3,FALSE),VLOOKUP(Dati!$A1307,Normas!$A:$D,3,FALSE)*0.3)),"")</f>
      </c>
    </row>
    <row r="1308" spans="2:9" x14ac:dyDescent="0.2">
      <c r="B1308">
        <f>IF(ISBLANK(A1308),"",VLOOKUP(A1308,Normas!A:D,4,FALSE))</f>
      </c>
      <c r="E1308" s="2">
        <f>IF(ISBLANK(D1308),"",INT(YEARFRAC(D1308,'Vispārīga informācija'!$B$2)))</f>
      </c>
      <c r="F1308" s="2">
        <f>IFERROR(IF(ISBLANK($A1308),"",IF($A1308="Ūdeņraža jonu koncentrācija",VLOOKUP(Dati!$A1308,Normas!$A:$D,2,FALSE),VLOOKUP(Dati!$A1308,Normas!$A:$D,2,FALSE)*0.6)),"")</f>
      </c>
      <c r="G1308" s="2">
        <f>IFERROR(IF(ISBLANK($A1308),"",IF($A1308="Ūdeņraža jonu koncentrācija",VLOOKUP(Dati!$A1308,Normas!$A:$D,3,FALSE),VLOOKUP(Dati!$A1308,Normas!$A:$D,3,FALSE)*0.6)),"")</f>
      </c>
      <c r="H1308" s="2">
        <f>IFERROR(IF(ISBLANK($A1308),"",IF($A1308="Ūdeņraža jonu koncentrācija",VLOOKUP(Dati!$A1308,Normas!$A:$D,2,FALSE),VLOOKUP(Dati!$A1308,Normas!$A:$D,2,FALSE)*0.3)),"")</f>
      </c>
      <c r="I1308" s="2">
        <f>IFERROR(IF(ISBLANK($A1308),"",IF($A1308="Ūdeņraža jonu koncentrācija",VLOOKUP(Dati!$A1308,Normas!$A:$D,3,FALSE),VLOOKUP(Dati!$A1308,Normas!$A:$D,3,FALSE)*0.3)),"")</f>
      </c>
    </row>
    <row r="1309" spans="2:9" x14ac:dyDescent="0.2">
      <c r="B1309">
        <f>IF(ISBLANK(A1309),"",VLOOKUP(A1309,Normas!A:D,4,FALSE))</f>
      </c>
      <c r="E1309" s="2">
        <f>IF(ISBLANK(D1309),"",INT(YEARFRAC(D1309,'Vispārīga informācija'!$B$2)))</f>
      </c>
      <c r="F1309" s="2">
        <f>IFERROR(IF(ISBLANK($A1309),"",IF($A1309="Ūdeņraža jonu koncentrācija",VLOOKUP(Dati!$A1309,Normas!$A:$D,2,FALSE),VLOOKUP(Dati!$A1309,Normas!$A:$D,2,FALSE)*0.6)),"")</f>
      </c>
      <c r="G1309" s="2">
        <f>IFERROR(IF(ISBLANK($A1309),"",IF($A1309="Ūdeņraža jonu koncentrācija",VLOOKUP(Dati!$A1309,Normas!$A:$D,3,FALSE),VLOOKUP(Dati!$A1309,Normas!$A:$D,3,FALSE)*0.6)),"")</f>
      </c>
      <c r="H1309" s="2">
        <f>IFERROR(IF(ISBLANK($A1309),"",IF($A1309="Ūdeņraža jonu koncentrācija",VLOOKUP(Dati!$A1309,Normas!$A:$D,2,FALSE),VLOOKUP(Dati!$A1309,Normas!$A:$D,2,FALSE)*0.3)),"")</f>
      </c>
      <c r="I1309" s="2">
        <f>IFERROR(IF(ISBLANK($A1309),"",IF($A1309="Ūdeņraža jonu koncentrācija",VLOOKUP(Dati!$A1309,Normas!$A:$D,3,FALSE),VLOOKUP(Dati!$A1309,Normas!$A:$D,3,FALSE)*0.3)),"")</f>
      </c>
    </row>
    <row r="1310" spans="2:9" x14ac:dyDescent="0.2">
      <c r="B1310">
        <f>IF(ISBLANK(A1310),"",VLOOKUP(A1310,Normas!A:D,4,FALSE))</f>
      </c>
      <c r="E1310" s="2">
        <f>IF(ISBLANK(D1310),"",INT(YEARFRAC(D1310,'Vispārīga informācija'!$B$2)))</f>
      </c>
      <c r="F1310" s="2">
        <f>IFERROR(IF(ISBLANK($A1310),"",IF($A1310="Ūdeņraža jonu koncentrācija",VLOOKUP(Dati!$A1310,Normas!$A:$D,2,FALSE),VLOOKUP(Dati!$A1310,Normas!$A:$D,2,FALSE)*0.6)),"")</f>
      </c>
      <c r="G1310" s="2">
        <f>IFERROR(IF(ISBLANK($A1310),"",IF($A1310="Ūdeņraža jonu koncentrācija",VLOOKUP(Dati!$A1310,Normas!$A:$D,3,FALSE),VLOOKUP(Dati!$A1310,Normas!$A:$D,3,FALSE)*0.6)),"")</f>
      </c>
      <c r="H1310" s="2">
        <f>IFERROR(IF(ISBLANK($A1310),"",IF($A1310="Ūdeņraža jonu koncentrācija",VLOOKUP(Dati!$A1310,Normas!$A:$D,2,FALSE),VLOOKUP(Dati!$A1310,Normas!$A:$D,2,FALSE)*0.3)),"")</f>
      </c>
      <c r="I1310" s="2">
        <f>IFERROR(IF(ISBLANK($A1310),"",IF($A1310="Ūdeņraža jonu koncentrācija",VLOOKUP(Dati!$A1310,Normas!$A:$D,3,FALSE),VLOOKUP(Dati!$A1310,Normas!$A:$D,3,FALSE)*0.3)),"")</f>
      </c>
    </row>
    <row r="1311" spans="2:9" x14ac:dyDescent="0.2">
      <c r="B1311">
        <f>IF(ISBLANK(A1311),"",VLOOKUP(A1311,Normas!A:D,4,FALSE))</f>
      </c>
      <c r="E1311" s="2">
        <f>IF(ISBLANK(D1311),"",INT(YEARFRAC(D1311,'Vispārīga informācija'!$B$2)))</f>
      </c>
      <c r="F1311" s="2">
        <f>IFERROR(IF(ISBLANK($A1311),"",IF($A1311="Ūdeņraža jonu koncentrācija",VLOOKUP(Dati!$A1311,Normas!$A:$D,2,FALSE),VLOOKUP(Dati!$A1311,Normas!$A:$D,2,FALSE)*0.6)),"")</f>
      </c>
      <c r="G1311" s="2">
        <f>IFERROR(IF(ISBLANK($A1311),"",IF($A1311="Ūdeņraža jonu koncentrācija",VLOOKUP(Dati!$A1311,Normas!$A:$D,3,FALSE),VLOOKUP(Dati!$A1311,Normas!$A:$D,3,FALSE)*0.6)),"")</f>
      </c>
      <c r="H1311" s="2">
        <f>IFERROR(IF(ISBLANK($A1311),"",IF($A1311="Ūdeņraža jonu koncentrācija",VLOOKUP(Dati!$A1311,Normas!$A:$D,2,FALSE),VLOOKUP(Dati!$A1311,Normas!$A:$D,2,FALSE)*0.3)),"")</f>
      </c>
      <c r="I1311" s="2">
        <f>IFERROR(IF(ISBLANK($A1311),"",IF($A1311="Ūdeņraža jonu koncentrācija",VLOOKUP(Dati!$A1311,Normas!$A:$D,3,FALSE),VLOOKUP(Dati!$A1311,Normas!$A:$D,3,FALSE)*0.3)),"")</f>
      </c>
    </row>
    <row r="1312" spans="2:9" x14ac:dyDescent="0.2">
      <c r="B1312">
        <f>IF(ISBLANK(A1312),"",VLOOKUP(A1312,Normas!A:D,4,FALSE))</f>
      </c>
      <c r="E1312" s="2">
        <f>IF(ISBLANK(D1312),"",INT(YEARFRAC(D1312,'Vispārīga informācija'!$B$2)))</f>
      </c>
      <c r="F1312" s="2">
        <f>IFERROR(IF(ISBLANK($A1312),"",IF($A1312="Ūdeņraža jonu koncentrācija",VLOOKUP(Dati!$A1312,Normas!$A:$D,2,FALSE),VLOOKUP(Dati!$A1312,Normas!$A:$D,2,FALSE)*0.6)),"")</f>
      </c>
      <c r="G1312" s="2">
        <f>IFERROR(IF(ISBLANK($A1312),"",IF($A1312="Ūdeņraža jonu koncentrācija",VLOOKUP(Dati!$A1312,Normas!$A:$D,3,FALSE),VLOOKUP(Dati!$A1312,Normas!$A:$D,3,FALSE)*0.6)),"")</f>
      </c>
      <c r="H1312" s="2">
        <f>IFERROR(IF(ISBLANK($A1312),"",IF($A1312="Ūdeņraža jonu koncentrācija",VLOOKUP(Dati!$A1312,Normas!$A:$D,2,FALSE),VLOOKUP(Dati!$A1312,Normas!$A:$D,2,FALSE)*0.3)),"")</f>
      </c>
      <c r="I1312" s="2">
        <f>IFERROR(IF(ISBLANK($A1312),"",IF($A1312="Ūdeņraža jonu koncentrācija",VLOOKUP(Dati!$A1312,Normas!$A:$D,3,FALSE),VLOOKUP(Dati!$A1312,Normas!$A:$D,3,FALSE)*0.3)),"")</f>
      </c>
    </row>
    <row r="1313" spans="2:9" x14ac:dyDescent="0.2">
      <c r="B1313">
        <f>IF(ISBLANK(A1313),"",VLOOKUP(A1313,Normas!A:D,4,FALSE))</f>
      </c>
      <c r="E1313" s="2">
        <f>IF(ISBLANK(D1313),"",INT(YEARFRAC(D1313,'Vispārīga informācija'!$B$2)))</f>
      </c>
      <c r="F1313" s="2">
        <f>IFERROR(IF(ISBLANK($A1313),"",IF($A1313="Ūdeņraža jonu koncentrācija",VLOOKUP(Dati!$A1313,Normas!$A:$D,2,FALSE),VLOOKUP(Dati!$A1313,Normas!$A:$D,2,FALSE)*0.6)),"")</f>
      </c>
      <c r="G1313" s="2">
        <f>IFERROR(IF(ISBLANK($A1313),"",IF($A1313="Ūdeņraža jonu koncentrācija",VLOOKUP(Dati!$A1313,Normas!$A:$D,3,FALSE),VLOOKUP(Dati!$A1313,Normas!$A:$D,3,FALSE)*0.6)),"")</f>
      </c>
      <c r="H1313" s="2">
        <f>IFERROR(IF(ISBLANK($A1313),"",IF($A1313="Ūdeņraža jonu koncentrācija",VLOOKUP(Dati!$A1313,Normas!$A:$D,2,FALSE),VLOOKUP(Dati!$A1313,Normas!$A:$D,2,FALSE)*0.3)),"")</f>
      </c>
      <c r="I1313" s="2">
        <f>IFERROR(IF(ISBLANK($A1313),"",IF($A1313="Ūdeņraža jonu koncentrācija",VLOOKUP(Dati!$A1313,Normas!$A:$D,3,FALSE),VLOOKUP(Dati!$A1313,Normas!$A:$D,3,FALSE)*0.3)),"")</f>
      </c>
    </row>
    <row r="1314" spans="2:9" x14ac:dyDescent="0.2">
      <c r="B1314">
        <f>IF(ISBLANK(A1314),"",VLOOKUP(A1314,Normas!A:D,4,FALSE))</f>
      </c>
      <c r="E1314" s="2">
        <f>IF(ISBLANK(D1314),"",INT(YEARFRAC(D1314,'Vispārīga informācija'!$B$2)))</f>
      </c>
      <c r="F1314" s="2">
        <f>IFERROR(IF(ISBLANK($A1314),"",IF($A1314="Ūdeņraža jonu koncentrācija",VLOOKUP(Dati!$A1314,Normas!$A:$D,2,FALSE),VLOOKUP(Dati!$A1314,Normas!$A:$D,2,FALSE)*0.6)),"")</f>
      </c>
      <c r="G1314" s="2">
        <f>IFERROR(IF(ISBLANK($A1314),"",IF($A1314="Ūdeņraža jonu koncentrācija",VLOOKUP(Dati!$A1314,Normas!$A:$D,3,FALSE),VLOOKUP(Dati!$A1314,Normas!$A:$D,3,FALSE)*0.6)),"")</f>
      </c>
      <c r="H1314" s="2">
        <f>IFERROR(IF(ISBLANK($A1314),"",IF($A1314="Ūdeņraža jonu koncentrācija",VLOOKUP(Dati!$A1314,Normas!$A:$D,2,FALSE),VLOOKUP(Dati!$A1314,Normas!$A:$D,2,FALSE)*0.3)),"")</f>
      </c>
      <c r="I1314" s="2">
        <f>IFERROR(IF(ISBLANK($A1314),"",IF($A1314="Ūdeņraža jonu koncentrācija",VLOOKUP(Dati!$A1314,Normas!$A:$D,3,FALSE),VLOOKUP(Dati!$A1314,Normas!$A:$D,3,FALSE)*0.3)),"")</f>
      </c>
    </row>
    <row r="1315" spans="2:9" x14ac:dyDescent="0.2">
      <c r="B1315">
        <f>IF(ISBLANK(A1315),"",VLOOKUP(A1315,Normas!A:D,4,FALSE))</f>
      </c>
      <c r="E1315" s="2">
        <f>IF(ISBLANK(D1315),"",INT(YEARFRAC(D1315,'Vispārīga informācija'!$B$2)))</f>
      </c>
      <c r="F1315" s="2">
        <f>IFERROR(IF(ISBLANK($A1315),"",IF($A1315="Ūdeņraža jonu koncentrācija",VLOOKUP(Dati!$A1315,Normas!$A:$D,2,FALSE),VLOOKUP(Dati!$A1315,Normas!$A:$D,2,FALSE)*0.6)),"")</f>
      </c>
      <c r="G1315" s="2">
        <f>IFERROR(IF(ISBLANK($A1315),"",IF($A1315="Ūdeņraža jonu koncentrācija",VLOOKUP(Dati!$A1315,Normas!$A:$D,3,FALSE),VLOOKUP(Dati!$A1315,Normas!$A:$D,3,FALSE)*0.6)),"")</f>
      </c>
      <c r="H1315" s="2">
        <f>IFERROR(IF(ISBLANK($A1315),"",IF($A1315="Ūdeņraža jonu koncentrācija",VLOOKUP(Dati!$A1315,Normas!$A:$D,2,FALSE),VLOOKUP(Dati!$A1315,Normas!$A:$D,2,FALSE)*0.3)),"")</f>
      </c>
      <c r="I1315" s="2">
        <f>IFERROR(IF(ISBLANK($A1315),"",IF($A1315="Ūdeņraža jonu koncentrācija",VLOOKUP(Dati!$A1315,Normas!$A:$D,3,FALSE),VLOOKUP(Dati!$A1315,Normas!$A:$D,3,FALSE)*0.3)),"")</f>
      </c>
    </row>
    <row r="1316" spans="2:9" x14ac:dyDescent="0.2">
      <c r="B1316">
        <f>IF(ISBLANK(A1316),"",VLOOKUP(A1316,Normas!A:D,4,FALSE))</f>
      </c>
      <c r="E1316" s="2">
        <f>IF(ISBLANK(D1316),"",INT(YEARFRAC(D1316,'Vispārīga informācija'!$B$2)))</f>
      </c>
      <c r="F1316" s="2">
        <f>IFERROR(IF(ISBLANK($A1316),"",IF($A1316="Ūdeņraža jonu koncentrācija",VLOOKUP(Dati!$A1316,Normas!$A:$D,2,FALSE),VLOOKUP(Dati!$A1316,Normas!$A:$D,2,FALSE)*0.6)),"")</f>
      </c>
      <c r="G1316" s="2">
        <f>IFERROR(IF(ISBLANK($A1316),"",IF($A1316="Ūdeņraža jonu koncentrācija",VLOOKUP(Dati!$A1316,Normas!$A:$D,3,FALSE),VLOOKUP(Dati!$A1316,Normas!$A:$D,3,FALSE)*0.6)),"")</f>
      </c>
      <c r="H1316" s="2">
        <f>IFERROR(IF(ISBLANK($A1316),"",IF($A1316="Ūdeņraža jonu koncentrācija",VLOOKUP(Dati!$A1316,Normas!$A:$D,2,FALSE),VLOOKUP(Dati!$A1316,Normas!$A:$D,2,FALSE)*0.3)),"")</f>
      </c>
      <c r="I1316" s="2">
        <f>IFERROR(IF(ISBLANK($A1316),"",IF($A1316="Ūdeņraža jonu koncentrācija",VLOOKUP(Dati!$A1316,Normas!$A:$D,3,FALSE),VLOOKUP(Dati!$A1316,Normas!$A:$D,3,FALSE)*0.3)),"")</f>
      </c>
    </row>
    <row r="1317" spans="2:9" x14ac:dyDescent="0.2">
      <c r="B1317">
        <f>IF(ISBLANK(A1317),"",VLOOKUP(A1317,Normas!A:D,4,FALSE))</f>
      </c>
      <c r="E1317" s="2">
        <f>IF(ISBLANK(D1317),"",INT(YEARFRAC(D1317,'Vispārīga informācija'!$B$2)))</f>
      </c>
      <c r="F1317" s="2">
        <f>IFERROR(IF(ISBLANK($A1317),"",IF($A1317="Ūdeņraža jonu koncentrācija",VLOOKUP(Dati!$A1317,Normas!$A:$D,2,FALSE),VLOOKUP(Dati!$A1317,Normas!$A:$D,2,FALSE)*0.6)),"")</f>
      </c>
      <c r="G1317" s="2">
        <f>IFERROR(IF(ISBLANK($A1317),"",IF($A1317="Ūdeņraža jonu koncentrācija",VLOOKUP(Dati!$A1317,Normas!$A:$D,3,FALSE),VLOOKUP(Dati!$A1317,Normas!$A:$D,3,FALSE)*0.6)),"")</f>
      </c>
      <c r="H1317" s="2">
        <f>IFERROR(IF(ISBLANK($A1317),"",IF($A1317="Ūdeņraža jonu koncentrācija",VLOOKUP(Dati!$A1317,Normas!$A:$D,2,FALSE),VLOOKUP(Dati!$A1317,Normas!$A:$D,2,FALSE)*0.3)),"")</f>
      </c>
      <c r="I1317" s="2">
        <f>IFERROR(IF(ISBLANK($A1317),"",IF($A1317="Ūdeņraža jonu koncentrācija",VLOOKUP(Dati!$A1317,Normas!$A:$D,3,FALSE),VLOOKUP(Dati!$A1317,Normas!$A:$D,3,FALSE)*0.3)),"")</f>
      </c>
    </row>
    <row r="1318" spans="2:9" x14ac:dyDescent="0.2">
      <c r="B1318">
        <f>IF(ISBLANK(A1318),"",VLOOKUP(A1318,Normas!A:D,4,FALSE))</f>
      </c>
      <c r="E1318" s="2">
        <f>IF(ISBLANK(D1318),"",INT(YEARFRAC(D1318,'Vispārīga informācija'!$B$2)))</f>
      </c>
      <c r="F1318" s="2">
        <f>IFERROR(IF(ISBLANK($A1318),"",IF($A1318="Ūdeņraža jonu koncentrācija",VLOOKUP(Dati!$A1318,Normas!$A:$D,2,FALSE),VLOOKUP(Dati!$A1318,Normas!$A:$D,2,FALSE)*0.6)),"")</f>
      </c>
      <c r="G1318" s="2">
        <f>IFERROR(IF(ISBLANK($A1318),"",IF($A1318="Ūdeņraža jonu koncentrācija",VLOOKUP(Dati!$A1318,Normas!$A:$D,3,FALSE),VLOOKUP(Dati!$A1318,Normas!$A:$D,3,FALSE)*0.6)),"")</f>
      </c>
      <c r="H1318" s="2">
        <f>IFERROR(IF(ISBLANK($A1318),"",IF($A1318="Ūdeņraža jonu koncentrācija",VLOOKUP(Dati!$A1318,Normas!$A:$D,2,FALSE),VLOOKUP(Dati!$A1318,Normas!$A:$D,2,FALSE)*0.3)),"")</f>
      </c>
      <c r="I1318" s="2">
        <f>IFERROR(IF(ISBLANK($A1318),"",IF($A1318="Ūdeņraža jonu koncentrācija",VLOOKUP(Dati!$A1318,Normas!$A:$D,3,FALSE),VLOOKUP(Dati!$A1318,Normas!$A:$D,3,FALSE)*0.3)),"")</f>
      </c>
    </row>
    <row r="1319" spans="2:9" x14ac:dyDescent="0.2">
      <c r="B1319">
        <f>IF(ISBLANK(A1319),"",VLOOKUP(A1319,Normas!A:D,4,FALSE))</f>
      </c>
      <c r="E1319" s="2">
        <f>IF(ISBLANK(D1319),"",INT(YEARFRAC(D1319,'Vispārīga informācija'!$B$2)))</f>
      </c>
      <c r="F1319" s="2">
        <f>IFERROR(IF(ISBLANK($A1319),"",IF($A1319="Ūdeņraža jonu koncentrācija",VLOOKUP(Dati!$A1319,Normas!$A:$D,2,FALSE),VLOOKUP(Dati!$A1319,Normas!$A:$D,2,FALSE)*0.6)),"")</f>
      </c>
      <c r="G1319" s="2">
        <f>IFERROR(IF(ISBLANK($A1319),"",IF($A1319="Ūdeņraža jonu koncentrācija",VLOOKUP(Dati!$A1319,Normas!$A:$D,3,FALSE),VLOOKUP(Dati!$A1319,Normas!$A:$D,3,FALSE)*0.6)),"")</f>
      </c>
      <c r="H1319" s="2">
        <f>IFERROR(IF(ISBLANK($A1319),"",IF($A1319="Ūdeņraža jonu koncentrācija",VLOOKUP(Dati!$A1319,Normas!$A:$D,2,FALSE),VLOOKUP(Dati!$A1319,Normas!$A:$D,2,FALSE)*0.3)),"")</f>
      </c>
      <c r="I1319" s="2">
        <f>IFERROR(IF(ISBLANK($A1319),"",IF($A1319="Ūdeņraža jonu koncentrācija",VLOOKUP(Dati!$A1319,Normas!$A:$D,3,FALSE),VLOOKUP(Dati!$A1319,Normas!$A:$D,3,FALSE)*0.3)),"")</f>
      </c>
    </row>
    <row r="1320" spans="2:9" x14ac:dyDescent="0.2">
      <c r="B1320">
        <f>IF(ISBLANK(A1320),"",VLOOKUP(A1320,Normas!A:D,4,FALSE))</f>
      </c>
      <c r="E1320" s="2">
        <f>IF(ISBLANK(D1320),"",INT(YEARFRAC(D1320,'Vispārīga informācija'!$B$2)))</f>
      </c>
      <c r="F1320" s="2">
        <f>IFERROR(IF(ISBLANK($A1320),"",IF($A1320="Ūdeņraža jonu koncentrācija",VLOOKUP(Dati!$A1320,Normas!$A:$D,2,FALSE),VLOOKUP(Dati!$A1320,Normas!$A:$D,2,FALSE)*0.6)),"")</f>
      </c>
      <c r="G1320" s="2">
        <f>IFERROR(IF(ISBLANK($A1320),"",IF($A1320="Ūdeņraža jonu koncentrācija",VLOOKUP(Dati!$A1320,Normas!$A:$D,3,FALSE),VLOOKUP(Dati!$A1320,Normas!$A:$D,3,FALSE)*0.6)),"")</f>
      </c>
      <c r="H1320" s="2">
        <f>IFERROR(IF(ISBLANK($A1320),"",IF($A1320="Ūdeņraža jonu koncentrācija",VLOOKUP(Dati!$A1320,Normas!$A:$D,2,FALSE),VLOOKUP(Dati!$A1320,Normas!$A:$D,2,FALSE)*0.3)),"")</f>
      </c>
      <c r="I1320" s="2">
        <f>IFERROR(IF(ISBLANK($A1320),"",IF($A1320="Ūdeņraža jonu koncentrācija",VLOOKUP(Dati!$A1320,Normas!$A:$D,3,FALSE),VLOOKUP(Dati!$A1320,Normas!$A:$D,3,FALSE)*0.3)),"")</f>
      </c>
    </row>
    <row r="1321" spans="2:9" x14ac:dyDescent="0.2">
      <c r="B1321">
        <f>IF(ISBLANK(A1321),"",VLOOKUP(A1321,Normas!A:D,4,FALSE))</f>
      </c>
      <c r="E1321" s="2">
        <f>IF(ISBLANK(D1321),"",INT(YEARFRAC(D1321,'Vispārīga informācija'!$B$2)))</f>
      </c>
      <c r="F1321" s="2">
        <f>IFERROR(IF(ISBLANK($A1321),"",IF($A1321="Ūdeņraža jonu koncentrācija",VLOOKUP(Dati!$A1321,Normas!$A:$D,2,FALSE),VLOOKUP(Dati!$A1321,Normas!$A:$D,2,FALSE)*0.6)),"")</f>
      </c>
      <c r="G1321" s="2">
        <f>IFERROR(IF(ISBLANK($A1321),"",IF($A1321="Ūdeņraža jonu koncentrācija",VLOOKUP(Dati!$A1321,Normas!$A:$D,3,FALSE),VLOOKUP(Dati!$A1321,Normas!$A:$D,3,FALSE)*0.6)),"")</f>
      </c>
      <c r="H1321" s="2">
        <f>IFERROR(IF(ISBLANK($A1321),"",IF($A1321="Ūdeņraža jonu koncentrācija",VLOOKUP(Dati!$A1321,Normas!$A:$D,2,FALSE),VLOOKUP(Dati!$A1321,Normas!$A:$D,2,FALSE)*0.3)),"")</f>
      </c>
      <c r="I1321" s="2">
        <f>IFERROR(IF(ISBLANK($A1321),"",IF($A1321="Ūdeņraža jonu koncentrācija",VLOOKUP(Dati!$A1321,Normas!$A:$D,3,FALSE),VLOOKUP(Dati!$A1321,Normas!$A:$D,3,FALSE)*0.3)),"")</f>
      </c>
    </row>
    <row r="1322" spans="2:9" x14ac:dyDescent="0.2">
      <c r="B1322">
        <f>IF(ISBLANK(A1322),"",VLOOKUP(A1322,Normas!A:D,4,FALSE))</f>
      </c>
      <c r="E1322" s="2">
        <f>IF(ISBLANK(D1322),"",INT(YEARFRAC(D1322,'Vispārīga informācija'!$B$2)))</f>
      </c>
      <c r="F1322" s="2">
        <f>IFERROR(IF(ISBLANK($A1322),"",IF($A1322="Ūdeņraža jonu koncentrācija",VLOOKUP(Dati!$A1322,Normas!$A:$D,2,FALSE),VLOOKUP(Dati!$A1322,Normas!$A:$D,2,FALSE)*0.6)),"")</f>
      </c>
      <c r="G1322" s="2">
        <f>IFERROR(IF(ISBLANK($A1322),"",IF($A1322="Ūdeņraža jonu koncentrācija",VLOOKUP(Dati!$A1322,Normas!$A:$D,3,FALSE),VLOOKUP(Dati!$A1322,Normas!$A:$D,3,FALSE)*0.6)),"")</f>
      </c>
      <c r="H1322" s="2">
        <f>IFERROR(IF(ISBLANK($A1322),"",IF($A1322="Ūdeņraža jonu koncentrācija",VLOOKUP(Dati!$A1322,Normas!$A:$D,2,FALSE),VLOOKUP(Dati!$A1322,Normas!$A:$D,2,FALSE)*0.3)),"")</f>
      </c>
      <c r="I1322" s="2">
        <f>IFERROR(IF(ISBLANK($A1322),"",IF($A1322="Ūdeņraža jonu koncentrācija",VLOOKUP(Dati!$A1322,Normas!$A:$D,3,FALSE),VLOOKUP(Dati!$A1322,Normas!$A:$D,3,FALSE)*0.3)),"")</f>
      </c>
    </row>
    <row r="1323" spans="2:9" x14ac:dyDescent="0.2">
      <c r="B1323">
        <f>IF(ISBLANK(A1323),"",VLOOKUP(A1323,Normas!A:D,4,FALSE))</f>
      </c>
      <c r="E1323" s="2">
        <f>IF(ISBLANK(D1323),"",INT(YEARFRAC(D1323,'Vispārīga informācija'!$B$2)))</f>
      </c>
      <c r="F1323" s="2">
        <f>IFERROR(IF(ISBLANK($A1323),"",IF($A1323="Ūdeņraža jonu koncentrācija",VLOOKUP(Dati!$A1323,Normas!$A:$D,2,FALSE),VLOOKUP(Dati!$A1323,Normas!$A:$D,2,FALSE)*0.6)),"")</f>
      </c>
      <c r="G1323" s="2">
        <f>IFERROR(IF(ISBLANK($A1323),"",IF($A1323="Ūdeņraža jonu koncentrācija",VLOOKUP(Dati!$A1323,Normas!$A:$D,3,FALSE),VLOOKUP(Dati!$A1323,Normas!$A:$D,3,FALSE)*0.6)),"")</f>
      </c>
      <c r="H1323" s="2">
        <f>IFERROR(IF(ISBLANK($A1323),"",IF($A1323="Ūdeņraža jonu koncentrācija",VLOOKUP(Dati!$A1323,Normas!$A:$D,2,FALSE),VLOOKUP(Dati!$A1323,Normas!$A:$D,2,FALSE)*0.3)),"")</f>
      </c>
      <c r="I1323" s="2">
        <f>IFERROR(IF(ISBLANK($A1323),"",IF($A1323="Ūdeņraža jonu koncentrācija",VLOOKUP(Dati!$A1323,Normas!$A:$D,3,FALSE),VLOOKUP(Dati!$A1323,Normas!$A:$D,3,FALSE)*0.3)),"")</f>
      </c>
    </row>
    <row r="1324" spans="2:9" x14ac:dyDescent="0.2">
      <c r="B1324">
        <f>IF(ISBLANK(A1324),"",VLOOKUP(A1324,Normas!A:D,4,FALSE))</f>
      </c>
      <c r="E1324" s="2">
        <f>IF(ISBLANK(D1324),"",INT(YEARFRAC(D1324,'Vispārīga informācija'!$B$2)))</f>
      </c>
      <c r="F1324" s="2">
        <f>IFERROR(IF(ISBLANK($A1324),"",IF($A1324="Ūdeņraža jonu koncentrācija",VLOOKUP(Dati!$A1324,Normas!$A:$D,2,FALSE),VLOOKUP(Dati!$A1324,Normas!$A:$D,2,FALSE)*0.6)),"")</f>
      </c>
      <c r="G1324" s="2">
        <f>IFERROR(IF(ISBLANK($A1324),"",IF($A1324="Ūdeņraža jonu koncentrācija",VLOOKUP(Dati!$A1324,Normas!$A:$D,3,FALSE),VLOOKUP(Dati!$A1324,Normas!$A:$D,3,FALSE)*0.6)),"")</f>
      </c>
      <c r="H1324" s="2">
        <f>IFERROR(IF(ISBLANK($A1324),"",IF($A1324="Ūdeņraža jonu koncentrācija",VLOOKUP(Dati!$A1324,Normas!$A:$D,2,FALSE),VLOOKUP(Dati!$A1324,Normas!$A:$D,2,FALSE)*0.3)),"")</f>
      </c>
      <c r="I1324" s="2">
        <f>IFERROR(IF(ISBLANK($A1324),"",IF($A1324="Ūdeņraža jonu koncentrācija",VLOOKUP(Dati!$A1324,Normas!$A:$D,3,FALSE),VLOOKUP(Dati!$A1324,Normas!$A:$D,3,FALSE)*0.3)),"")</f>
      </c>
    </row>
    <row r="1325" spans="2:9" x14ac:dyDescent="0.2">
      <c r="B1325">
        <f>IF(ISBLANK(A1325),"",VLOOKUP(A1325,Normas!A:D,4,FALSE))</f>
      </c>
      <c r="E1325" s="2">
        <f>IF(ISBLANK(D1325),"",INT(YEARFRAC(D1325,'Vispārīga informācija'!$B$2)))</f>
      </c>
      <c r="F1325" s="2">
        <f>IFERROR(IF(ISBLANK($A1325),"",IF($A1325="Ūdeņraža jonu koncentrācija",VLOOKUP(Dati!$A1325,Normas!$A:$D,2,FALSE),VLOOKUP(Dati!$A1325,Normas!$A:$D,2,FALSE)*0.6)),"")</f>
      </c>
      <c r="G1325" s="2">
        <f>IFERROR(IF(ISBLANK($A1325),"",IF($A1325="Ūdeņraža jonu koncentrācija",VLOOKUP(Dati!$A1325,Normas!$A:$D,3,FALSE),VLOOKUP(Dati!$A1325,Normas!$A:$D,3,FALSE)*0.6)),"")</f>
      </c>
      <c r="H1325" s="2">
        <f>IFERROR(IF(ISBLANK($A1325),"",IF($A1325="Ūdeņraža jonu koncentrācija",VLOOKUP(Dati!$A1325,Normas!$A:$D,2,FALSE),VLOOKUP(Dati!$A1325,Normas!$A:$D,2,FALSE)*0.3)),"")</f>
      </c>
      <c r="I1325" s="2">
        <f>IFERROR(IF(ISBLANK($A1325),"",IF($A1325="Ūdeņraža jonu koncentrācija",VLOOKUP(Dati!$A1325,Normas!$A:$D,3,FALSE),VLOOKUP(Dati!$A1325,Normas!$A:$D,3,FALSE)*0.3)),"")</f>
      </c>
    </row>
    <row r="1326" spans="2:9" x14ac:dyDescent="0.2">
      <c r="B1326">
        <f>IF(ISBLANK(A1326),"",VLOOKUP(A1326,Normas!A:D,4,FALSE))</f>
      </c>
      <c r="E1326" s="2">
        <f>IF(ISBLANK(D1326),"",INT(YEARFRAC(D1326,'Vispārīga informācija'!$B$2)))</f>
      </c>
      <c r="F1326" s="2">
        <f>IFERROR(IF(ISBLANK($A1326),"",IF($A1326="Ūdeņraža jonu koncentrācija",VLOOKUP(Dati!$A1326,Normas!$A:$D,2,FALSE),VLOOKUP(Dati!$A1326,Normas!$A:$D,2,FALSE)*0.6)),"")</f>
      </c>
      <c r="G1326" s="2">
        <f>IFERROR(IF(ISBLANK($A1326),"",IF($A1326="Ūdeņraža jonu koncentrācija",VLOOKUP(Dati!$A1326,Normas!$A:$D,3,FALSE),VLOOKUP(Dati!$A1326,Normas!$A:$D,3,FALSE)*0.6)),"")</f>
      </c>
      <c r="H1326" s="2">
        <f>IFERROR(IF(ISBLANK($A1326),"",IF($A1326="Ūdeņraža jonu koncentrācija",VLOOKUP(Dati!$A1326,Normas!$A:$D,2,FALSE),VLOOKUP(Dati!$A1326,Normas!$A:$D,2,FALSE)*0.3)),"")</f>
      </c>
      <c r="I1326" s="2">
        <f>IFERROR(IF(ISBLANK($A1326),"",IF($A1326="Ūdeņraža jonu koncentrācija",VLOOKUP(Dati!$A1326,Normas!$A:$D,3,FALSE),VLOOKUP(Dati!$A1326,Normas!$A:$D,3,FALSE)*0.3)),"")</f>
      </c>
    </row>
    <row r="1327" spans="2:9" x14ac:dyDescent="0.2">
      <c r="B1327">
        <f>IF(ISBLANK(A1327),"",VLOOKUP(A1327,Normas!A:D,4,FALSE))</f>
      </c>
      <c r="E1327" s="2">
        <f>IF(ISBLANK(D1327),"",INT(YEARFRAC(D1327,'Vispārīga informācija'!$B$2)))</f>
      </c>
      <c r="F1327" s="2">
        <f>IFERROR(IF(ISBLANK($A1327),"",IF($A1327="Ūdeņraža jonu koncentrācija",VLOOKUP(Dati!$A1327,Normas!$A:$D,2,FALSE),VLOOKUP(Dati!$A1327,Normas!$A:$D,2,FALSE)*0.6)),"")</f>
      </c>
      <c r="G1327" s="2">
        <f>IFERROR(IF(ISBLANK($A1327),"",IF($A1327="Ūdeņraža jonu koncentrācija",VLOOKUP(Dati!$A1327,Normas!$A:$D,3,FALSE),VLOOKUP(Dati!$A1327,Normas!$A:$D,3,FALSE)*0.6)),"")</f>
      </c>
      <c r="H1327" s="2">
        <f>IFERROR(IF(ISBLANK($A1327),"",IF($A1327="Ūdeņraža jonu koncentrācija",VLOOKUP(Dati!$A1327,Normas!$A:$D,2,FALSE),VLOOKUP(Dati!$A1327,Normas!$A:$D,2,FALSE)*0.3)),"")</f>
      </c>
      <c r="I1327" s="2">
        <f>IFERROR(IF(ISBLANK($A1327),"",IF($A1327="Ūdeņraža jonu koncentrācija",VLOOKUP(Dati!$A1327,Normas!$A:$D,3,FALSE),VLOOKUP(Dati!$A1327,Normas!$A:$D,3,FALSE)*0.3)),"")</f>
      </c>
    </row>
    <row r="1328" spans="2:9" x14ac:dyDescent="0.2">
      <c r="B1328">
        <f>IF(ISBLANK(A1328),"",VLOOKUP(A1328,Normas!A:D,4,FALSE))</f>
      </c>
      <c r="E1328" s="2">
        <f>IF(ISBLANK(D1328),"",INT(YEARFRAC(D1328,'Vispārīga informācija'!$B$2)))</f>
      </c>
      <c r="F1328" s="2">
        <f>IFERROR(IF(ISBLANK($A1328),"",IF($A1328="Ūdeņraža jonu koncentrācija",VLOOKUP(Dati!$A1328,Normas!$A:$D,2,FALSE),VLOOKUP(Dati!$A1328,Normas!$A:$D,2,FALSE)*0.6)),"")</f>
      </c>
      <c r="G1328" s="2">
        <f>IFERROR(IF(ISBLANK($A1328),"",IF($A1328="Ūdeņraža jonu koncentrācija",VLOOKUP(Dati!$A1328,Normas!$A:$D,3,FALSE),VLOOKUP(Dati!$A1328,Normas!$A:$D,3,FALSE)*0.6)),"")</f>
      </c>
      <c r="H1328" s="2">
        <f>IFERROR(IF(ISBLANK($A1328),"",IF($A1328="Ūdeņraža jonu koncentrācija",VLOOKUP(Dati!$A1328,Normas!$A:$D,2,FALSE),VLOOKUP(Dati!$A1328,Normas!$A:$D,2,FALSE)*0.3)),"")</f>
      </c>
      <c r="I1328" s="2">
        <f>IFERROR(IF(ISBLANK($A1328),"",IF($A1328="Ūdeņraža jonu koncentrācija",VLOOKUP(Dati!$A1328,Normas!$A:$D,3,FALSE),VLOOKUP(Dati!$A1328,Normas!$A:$D,3,FALSE)*0.3)),"")</f>
      </c>
    </row>
    <row r="1329" spans="2:9" x14ac:dyDescent="0.2">
      <c r="B1329">
        <f>IF(ISBLANK(A1329),"",VLOOKUP(A1329,Normas!A:D,4,FALSE))</f>
      </c>
      <c r="E1329" s="2">
        <f>IF(ISBLANK(D1329),"",INT(YEARFRAC(D1329,'Vispārīga informācija'!$B$2)))</f>
      </c>
      <c r="F1329" s="2">
        <f>IFERROR(IF(ISBLANK($A1329),"",IF($A1329="Ūdeņraža jonu koncentrācija",VLOOKUP(Dati!$A1329,Normas!$A:$D,2,FALSE),VLOOKUP(Dati!$A1329,Normas!$A:$D,2,FALSE)*0.6)),"")</f>
      </c>
      <c r="G1329" s="2">
        <f>IFERROR(IF(ISBLANK($A1329),"",IF($A1329="Ūdeņraža jonu koncentrācija",VLOOKUP(Dati!$A1329,Normas!$A:$D,3,FALSE),VLOOKUP(Dati!$A1329,Normas!$A:$D,3,FALSE)*0.6)),"")</f>
      </c>
      <c r="H1329" s="2">
        <f>IFERROR(IF(ISBLANK($A1329),"",IF($A1329="Ūdeņraža jonu koncentrācija",VLOOKUP(Dati!$A1329,Normas!$A:$D,2,FALSE),VLOOKUP(Dati!$A1329,Normas!$A:$D,2,FALSE)*0.3)),"")</f>
      </c>
      <c r="I1329" s="2">
        <f>IFERROR(IF(ISBLANK($A1329),"",IF($A1329="Ūdeņraža jonu koncentrācija",VLOOKUP(Dati!$A1329,Normas!$A:$D,3,FALSE),VLOOKUP(Dati!$A1329,Normas!$A:$D,3,FALSE)*0.3)),"")</f>
      </c>
    </row>
    <row r="1330" spans="2:9" x14ac:dyDescent="0.2">
      <c r="B1330">
        <f>IF(ISBLANK(A1330),"",VLOOKUP(A1330,Normas!A:D,4,FALSE))</f>
      </c>
      <c r="E1330" s="2">
        <f>IF(ISBLANK(D1330),"",INT(YEARFRAC(D1330,'Vispārīga informācija'!$B$2)))</f>
      </c>
      <c r="F1330" s="2">
        <f>IFERROR(IF(ISBLANK($A1330),"",IF($A1330="Ūdeņraža jonu koncentrācija",VLOOKUP(Dati!$A1330,Normas!$A:$D,2,FALSE),VLOOKUP(Dati!$A1330,Normas!$A:$D,2,FALSE)*0.6)),"")</f>
      </c>
      <c r="G1330" s="2">
        <f>IFERROR(IF(ISBLANK($A1330),"",IF($A1330="Ūdeņraža jonu koncentrācija",VLOOKUP(Dati!$A1330,Normas!$A:$D,3,FALSE),VLOOKUP(Dati!$A1330,Normas!$A:$D,3,FALSE)*0.6)),"")</f>
      </c>
      <c r="H1330" s="2">
        <f>IFERROR(IF(ISBLANK($A1330),"",IF($A1330="Ūdeņraža jonu koncentrācija",VLOOKUP(Dati!$A1330,Normas!$A:$D,2,FALSE),VLOOKUP(Dati!$A1330,Normas!$A:$D,2,FALSE)*0.3)),"")</f>
      </c>
      <c r="I1330" s="2">
        <f>IFERROR(IF(ISBLANK($A1330),"",IF($A1330="Ūdeņraža jonu koncentrācija",VLOOKUP(Dati!$A1330,Normas!$A:$D,3,FALSE),VLOOKUP(Dati!$A1330,Normas!$A:$D,3,FALSE)*0.3)),"")</f>
      </c>
    </row>
    <row r="1331" spans="2:9" x14ac:dyDescent="0.2">
      <c r="B1331">
        <f>IF(ISBLANK(A1331),"",VLOOKUP(A1331,Normas!A:D,4,FALSE))</f>
      </c>
      <c r="E1331" s="2">
        <f>IF(ISBLANK(D1331),"",INT(YEARFRAC(D1331,'Vispārīga informācija'!$B$2)))</f>
      </c>
      <c r="F1331" s="2">
        <f>IFERROR(IF(ISBLANK($A1331),"",IF($A1331="Ūdeņraža jonu koncentrācija",VLOOKUP(Dati!$A1331,Normas!$A:$D,2,FALSE),VLOOKUP(Dati!$A1331,Normas!$A:$D,2,FALSE)*0.6)),"")</f>
      </c>
      <c r="G1331" s="2">
        <f>IFERROR(IF(ISBLANK($A1331),"",IF($A1331="Ūdeņraža jonu koncentrācija",VLOOKUP(Dati!$A1331,Normas!$A:$D,3,FALSE),VLOOKUP(Dati!$A1331,Normas!$A:$D,3,FALSE)*0.6)),"")</f>
      </c>
      <c r="H1331" s="2">
        <f>IFERROR(IF(ISBLANK($A1331),"",IF($A1331="Ūdeņraža jonu koncentrācija",VLOOKUP(Dati!$A1331,Normas!$A:$D,2,FALSE),VLOOKUP(Dati!$A1331,Normas!$A:$D,2,FALSE)*0.3)),"")</f>
      </c>
      <c r="I1331" s="2">
        <f>IFERROR(IF(ISBLANK($A1331),"",IF($A1331="Ūdeņraža jonu koncentrācija",VLOOKUP(Dati!$A1331,Normas!$A:$D,3,FALSE),VLOOKUP(Dati!$A1331,Normas!$A:$D,3,FALSE)*0.3)),"")</f>
      </c>
    </row>
    <row r="1332" spans="2:9" x14ac:dyDescent="0.2">
      <c r="B1332">
        <f>IF(ISBLANK(A1332),"",VLOOKUP(A1332,Normas!A:D,4,FALSE))</f>
      </c>
      <c r="E1332" s="2">
        <f>IF(ISBLANK(D1332),"",INT(YEARFRAC(D1332,'Vispārīga informācija'!$B$2)))</f>
      </c>
      <c r="F1332" s="2">
        <f>IFERROR(IF(ISBLANK($A1332),"",IF($A1332="Ūdeņraža jonu koncentrācija",VLOOKUP(Dati!$A1332,Normas!$A:$D,2,FALSE),VLOOKUP(Dati!$A1332,Normas!$A:$D,2,FALSE)*0.6)),"")</f>
      </c>
      <c r="G1332" s="2">
        <f>IFERROR(IF(ISBLANK($A1332),"",IF($A1332="Ūdeņraža jonu koncentrācija",VLOOKUP(Dati!$A1332,Normas!$A:$D,3,FALSE),VLOOKUP(Dati!$A1332,Normas!$A:$D,3,FALSE)*0.6)),"")</f>
      </c>
      <c r="H1332" s="2">
        <f>IFERROR(IF(ISBLANK($A1332),"",IF($A1332="Ūdeņraža jonu koncentrācija",VLOOKUP(Dati!$A1332,Normas!$A:$D,2,FALSE),VLOOKUP(Dati!$A1332,Normas!$A:$D,2,FALSE)*0.3)),"")</f>
      </c>
      <c r="I1332" s="2">
        <f>IFERROR(IF(ISBLANK($A1332),"",IF($A1332="Ūdeņraža jonu koncentrācija",VLOOKUP(Dati!$A1332,Normas!$A:$D,3,FALSE),VLOOKUP(Dati!$A1332,Normas!$A:$D,3,FALSE)*0.3)),"")</f>
      </c>
    </row>
    <row r="1333" spans="2:9" x14ac:dyDescent="0.2">
      <c r="B1333">
        <f>IF(ISBLANK(A1333),"",VLOOKUP(A1333,Normas!A:D,4,FALSE))</f>
      </c>
      <c r="E1333" s="2">
        <f>IF(ISBLANK(D1333),"",INT(YEARFRAC(D1333,'Vispārīga informācija'!$B$2)))</f>
      </c>
      <c r="F1333" s="2">
        <f>IFERROR(IF(ISBLANK($A1333),"",IF($A1333="Ūdeņraža jonu koncentrācija",VLOOKUP(Dati!$A1333,Normas!$A:$D,2,FALSE),VLOOKUP(Dati!$A1333,Normas!$A:$D,2,FALSE)*0.6)),"")</f>
      </c>
      <c r="G1333" s="2">
        <f>IFERROR(IF(ISBLANK($A1333),"",IF($A1333="Ūdeņraža jonu koncentrācija",VLOOKUP(Dati!$A1333,Normas!$A:$D,3,FALSE),VLOOKUP(Dati!$A1333,Normas!$A:$D,3,FALSE)*0.6)),"")</f>
      </c>
      <c r="H1333" s="2">
        <f>IFERROR(IF(ISBLANK($A1333),"",IF($A1333="Ūdeņraža jonu koncentrācija",VLOOKUP(Dati!$A1333,Normas!$A:$D,2,FALSE),VLOOKUP(Dati!$A1333,Normas!$A:$D,2,FALSE)*0.3)),"")</f>
      </c>
      <c r="I1333" s="2">
        <f>IFERROR(IF(ISBLANK($A1333),"",IF($A1333="Ūdeņraža jonu koncentrācija",VLOOKUP(Dati!$A1333,Normas!$A:$D,3,FALSE),VLOOKUP(Dati!$A1333,Normas!$A:$D,3,FALSE)*0.3)),"")</f>
      </c>
    </row>
    <row r="1334" spans="2:9" x14ac:dyDescent="0.2">
      <c r="B1334">
        <f>IF(ISBLANK(A1334),"",VLOOKUP(A1334,Normas!A:D,4,FALSE))</f>
      </c>
      <c r="E1334" s="2">
        <f>IF(ISBLANK(D1334),"",INT(YEARFRAC(D1334,'Vispārīga informācija'!$B$2)))</f>
      </c>
      <c r="F1334" s="2">
        <f>IFERROR(IF(ISBLANK($A1334),"",IF($A1334="Ūdeņraža jonu koncentrācija",VLOOKUP(Dati!$A1334,Normas!$A:$D,2,FALSE),VLOOKUP(Dati!$A1334,Normas!$A:$D,2,FALSE)*0.6)),"")</f>
      </c>
      <c r="G1334" s="2">
        <f>IFERROR(IF(ISBLANK($A1334),"",IF($A1334="Ūdeņraža jonu koncentrācija",VLOOKUP(Dati!$A1334,Normas!$A:$D,3,FALSE),VLOOKUP(Dati!$A1334,Normas!$A:$D,3,FALSE)*0.6)),"")</f>
      </c>
      <c r="H1334" s="2">
        <f>IFERROR(IF(ISBLANK($A1334),"",IF($A1334="Ūdeņraža jonu koncentrācija",VLOOKUP(Dati!$A1334,Normas!$A:$D,2,FALSE),VLOOKUP(Dati!$A1334,Normas!$A:$D,2,FALSE)*0.3)),"")</f>
      </c>
      <c r="I1334" s="2">
        <f>IFERROR(IF(ISBLANK($A1334),"",IF($A1334="Ūdeņraža jonu koncentrācija",VLOOKUP(Dati!$A1334,Normas!$A:$D,3,FALSE),VLOOKUP(Dati!$A1334,Normas!$A:$D,3,FALSE)*0.3)),"")</f>
      </c>
    </row>
    <row r="1335" spans="2:9" x14ac:dyDescent="0.2">
      <c r="B1335">
        <f>IF(ISBLANK(A1335),"",VLOOKUP(A1335,Normas!A:D,4,FALSE))</f>
      </c>
      <c r="E1335" s="2">
        <f>IF(ISBLANK(D1335),"",INT(YEARFRAC(D1335,'Vispārīga informācija'!$B$2)))</f>
      </c>
      <c r="F1335" s="2">
        <f>IFERROR(IF(ISBLANK($A1335),"",IF($A1335="Ūdeņraža jonu koncentrācija",VLOOKUP(Dati!$A1335,Normas!$A:$D,2,FALSE),VLOOKUP(Dati!$A1335,Normas!$A:$D,2,FALSE)*0.6)),"")</f>
      </c>
      <c r="G1335" s="2">
        <f>IFERROR(IF(ISBLANK($A1335),"",IF($A1335="Ūdeņraža jonu koncentrācija",VLOOKUP(Dati!$A1335,Normas!$A:$D,3,FALSE),VLOOKUP(Dati!$A1335,Normas!$A:$D,3,FALSE)*0.6)),"")</f>
      </c>
      <c r="H1335" s="2">
        <f>IFERROR(IF(ISBLANK($A1335),"",IF($A1335="Ūdeņraža jonu koncentrācija",VLOOKUP(Dati!$A1335,Normas!$A:$D,2,FALSE),VLOOKUP(Dati!$A1335,Normas!$A:$D,2,FALSE)*0.3)),"")</f>
      </c>
      <c r="I1335" s="2">
        <f>IFERROR(IF(ISBLANK($A1335),"",IF($A1335="Ūdeņraža jonu koncentrācija",VLOOKUP(Dati!$A1335,Normas!$A:$D,3,FALSE),VLOOKUP(Dati!$A1335,Normas!$A:$D,3,FALSE)*0.3)),"")</f>
      </c>
    </row>
    <row r="1336" spans="2:9" x14ac:dyDescent="0.2">
      <c r="B1336">
        <f>IF(ISBLANK(A1336),"",VLOOKUP(A1336,Normas!A:D,4,FALSE))</f>
      </c>
      <c r="E1336" s="2">
        <f>IF(ISBLANK(D1336),"",INT(YEARFRAC(D1336,'Vispārīga informācija'!$B$2)))</f>
      </c>
      <c r="F1336" s="2">
        <f>IFERROR(IF(ISBLANK($A1336),"",IF($A1336="Ūdeņraža jonu koncentrācija",VLOOKUP(Dati!$A1336,Normas!$A:$D,2,FALSE),VLOOKUP(Dati!$A1336,Normas!$A:$D,2,FALSE)*0.6)),"")</f>
      </c>
      <c r="G1336" s="2">
        <f>IFERROR(IF(ISBLANK($A1336),"",IF($A1336="Ūdeņraža jonu koncentrācija",VLOOKUP(Dati!$A1336,Normas!$A:$D,3,FALSE),VLOOKUP(Dati!$A1336,Normas!$A:$D,3,FALSE)*0.6)),"")</f>
      </c>
      <c r="H1336" s="2">
        <f>IFERROR(IF(ISBLANK($A1336),"",IF($A1336="Ūdeņraža jonu koncentrācija",VLOOKUP(Dati!$A1336,Normas!$A:$D,2,FALSE),VLOOKUP(Dati!$A1336,Normas!$A:$D,2,FALSE)*0.3)),"")</f>
      </c>
      <c r="I1336" s="2">
        <f>IFERROR(IF(ISBLANK($A1336),"",IF($A1336="Ūdeņraža jonu koncentrācija",VLOOKUP(Dati!$A1336,Normas!$A:$D,3,FALSE),VLOOKUP(Dati!$A1336,Normas!$A:$D,3,FALSE)*0.3)),"")</f>
      </c>
    </row>
    <row r="1337" spans="2:9" x14ac:dyDescent="0.2">
      <c r="B1337">
        <f>IF(ISBLANK(A1337),"",VLOOKUP(A1337,Normas!A:D,4,FALSE))</f>
      </c>
      <c r="E1337" s="2">
        <f>IF(ISBLANK(D1337),"",INT(YEARFRAC(D1337,'Vispārīga informācija'!$B$2)))</f>
      </c>
      <c r="F1337" s="2">
        <f>IFERROR(IF(ISBLANK($A1337),"",IF($A1337="Ūdeņraža jonu koncentrācija",VLOOKUP(Dati!$A1337,Normas!$A:$D,2,FALSE),VLOOKUP(Dati!$A1337,Normas!$A:$D,2,FALSE)*0.6)),"")</f>
      </c>
      <c r="G1337" s="2">
        <f>IFERROR(IF(ISBLANK($A1337),"",IF($A1337="Ūdeņraža jonu koncentrācija",VLOOKUP(Dati!$A1337,Normas!$A:$D,3,FALSE),VLOOKUP(Dati!$A1337,Normas!$A:$D,3,FALSE)*0.6)),"")</f>
      </c>
      <c r="H1337" s="2">
        <f>IFERROR(IF(ISBLANK($A1337),"",IF($A1337="Ūdeņraža jonu koncentrācija",VLOOKUP(Dati!$A1337,Normas!$A:$D,2,FALSE),VLOOKUP(Dati!$A1337,Normas!$A:$D,2,FALSE)*0.3)),"")</f>
      </c>
      <c r="I1337" s="2">
        <f>IFERROR(IF(ISBLANK($A1337),"",IF($A1337="Ūdeņraža jonu koncentrācija",VLOOKUP(Dati!$A1337,Normas!$A:$D,3,FALSE),VLOOKUP(Dati!$A1337,Normas!$A:$D,3,FALSE)*0.3)),"")</f>
      </c>
    </row>
    <row r="1338" spans="2:9" x14ac:dyDescent="0.2">
      <c r="B1338">
        <f>IF(ISBLANK(A1338),"",VLOOKUP(A1338,Normas!A:D,4,FALSE))</f>
      </c>
      <c r="E1338" s="2">
        <f>IF(ISBLANK(D1338),"",INT(YEARFRAC(D1338,'Vispārīga informācija'!$B$2)))</f>
      </c>
      <c r="F1338" s="2">
        <f>IFERROR(IF(ISBLANK($A1338),"",IF($A1338="Ūdeņraža jonu koncentrācija",VLOOKUP(Dati!$A1338,Normas!$A:$D,2,FALSE),VLOOKUP(Dati!$A1338,Normas!$A:$D,2,FALSE)*0.6)),"")</f>
      </c>
      <c r="G1338" s="2">
        <f>IFERROR(IF(ISBLANK($A1338),"",IF($A1338="Ūdeņraža jonu koncentrācija",VLOOKUP(Dati!$A1338,Normas!$A:$D,3,FALSE),VLOOKUP(Dati!$A1338,Normas!$A:$D,3,FALSE)*0.6)),"")</f>
      </c>
      <c r="H1338" s="2">
        <f>IFERROR(IF(ISBLANK($A1338),"",IF($A1338="Ūdeņraža jonu koncentrācija",VLOOKUP(Dati!$A1338,Normas!$A:$D,2,FALSE),VLOOKUP(Dati!$A1338,Normas!$A:$D,2,FALSE)*0.3)),"")</f>
      </c>
      <c r="I1338" s="2">
        <f>IFERROR(IF(ISBLANK($A1338),"",IF($A1338="Ūdeņraža jonu koncentrācija",VLOOKUP(Dati!$A1338,Normas!$A:$D,3,FALSE),VLOOKUP(Dati!$A1338,Normas!$A:$D,3,FALSE)*0.3)),"")</f>
      </c>
    </row>
    <row r="1339" spans="2:9" x14ac:dyDescent="0.2">
      <c r="B1339">
        <f>IF(ISBLANK(A1339),"",VLOOKUP(A1339,Normas!A:D,4,FALSE))</f>
      </c>
      <c r="E1339" s="2">
        <f>IF(ISBLANK(D1339),"",INT(YEARFRAC(D1339,'Vispārīga informācija'!$B$2)))</f>
      </c>
      <c r="F1339" s="2">
        <f>IFERROR(IF(ISBLANK($A1339),"",IF($A1339="Ūdeņraža jonu koncentrācija",VLOOKUP(Dati!$A1339,Normas!$A:$D,2,FALSE),VLOOKUP(Dati!$A1339,Normas!$A:$D,2,FALSE)*0.6)),"")</f>
      </c>
      <c r="G1339" s="2">
        <f>IFERROR(IF(ISBLANK($A1339),"",IF($A1339="Ūdeņraža jonu koncentrācija",VLOOKUP(Dati!$A1339,Normas!$A:$D,3,FALSE),VLOOKUP(Dati!$A1339,Normas!$A:$D,3,FALSE)*0.6)),"")</f>
      </c>
      <c r="H1339" s="2">
        <f>IFERROR(IF(ISBLANK($A1339),"",IF($A1339="Ūdeņraža jonu koncentrācija",VLOOKUP(Dati!$A1339,Normas!$A:$D,2,FALSE),VLOOKUP(Dati!$A1339,Normas!$A:$D,2,FALSE)*0.3)),"")</f>
      </c>
      <c r="I1339" s="2">
        <f>IFERROR(IF(ISBLANK($A1339),"",IF($A1339="Ūdeņraža jonu koncentrācija",VLOOKUP(Dati!$A1339,Normas!$A:$D,3,FALSE),VLOOKUP(Dati!$A1339,Normas!$A:$D,3,FALSE)*0.3)),"")</f>
      </c>
    </row>
    <row r="1340" spans="2:9" x14ac:dyDescent="0.2">
      <c r="B1340">
        <f>IF(ISBLANK(A1340),"",VLOOKUP(A1340,Normas!A:D,4,FALSE))</f>
      </c>
      <c r="E1340" s="2">
        <f>IF(ISBLANK(D1340),"",INT(YEARFRAC(D1340,'Vispārīga informācija'!$B$2)))</f>
      </c>
      <c r="F1340" s="2">
        <f>IFERROR(IF(ISBLANK($A1340),"",IF($A1340="Ūdeņraža jonu koncentrācija",VLOOKUP(Dati!$A1340,Normas!$A:$D,2,FALSE),VLOOKUP(Dati!$A1340,Normas!$A:$D,2,FALSE)*0.6)),"")</f>
      </c>
      <c r="G1340" s="2">
        <f>IFERROR(IF(ISBLANK($A1340),"",IF($A1340="Ūdeņraža jonu koncentrācija",VLOOKUP(Dati!$A1340,Normas!$A:$D,3,FALSE),VLOOKUP(Dati!$A1340,Normas!$A:$D,3,FALSE)*0.6)),"")</f>
      </c>
      <c r="H1340" s="2">
        <f>IFERROR(IF(ISBLANK($A1340),"",IF($A1340="Ūdeņraža jonu koncentrācija",VLOOKUP(Dati!$A1340,Normas!$A:$D,2,FALSE),VLOOKUP(Dati!$A1340,Normas!$A:$D,2,FALSE)*0.3)),"")</f>
      </c>
      <c r="I1340" s="2">
        <f>IFERROR(IF(ISBLANK($A1340),"",IF($A1340="Ūdeņraža jonu koncentrācija",VLOOKUP(Dati!$A1340,Normas!$A:$D,3,FALSE),VLOOKUP(Dati!$A1340,Normas!$A:$D,3,FALSE)*0.3)),"")</f>
      </c>
    </row>
    <row r="1341" spans="2:9" x14ac:dyDescent="0.2">
      <c r="B1341">
        <f>IF(ISBLANK(A1341),"",VLOOKUP(A1341,Normas!A:D,4,FALSE))</f>
      </c>
      <c r="E1341" s="2">
        <f>IF(ISBLANK(D1341),"",INT(YEARFRAC(D1341,'Vispārīga informācija'!$B$2)))</f>
      </c>
      <c r="F1341" s="2">
        <f>IFERROR(IF(ISBLANK($A1341),"",IF($A1341="Ūdeņraža jonu koncentrācija",VLOOKUP(Dati!$A1341,Normas!$A:$D,2,FALSE),VLOOKUP(Dati!$A1341,Normas!$A:$D,2,FALSE)*0.6)),"")</f>
      </c>
      <c r="G1341" s="2">
        <f>IFERROR(IF(ISBLANK($A1341),"",IF($A1341="Ūdeņraža jonu koncentrācija",VLOOKUP(Dati!$A1341,Normas!$A:$D,3,FALSE),VLOOKUP(Dati!$A1341,Normas!$A:$D,3,FALSE)*0.6)),"")</f>
      </c>
      <c r="H1341" s="2">
        <f>IFERROR(IF(ISBLANK($A1341),"",IF($A1341="Ūdeņraža jonu koncentrācija",VLOOKUP(Dati!$A1341,Normas!$A:$D,2,FALSE),VLOOKUP(Dati!$A1341,Normas!$A:$D,2,FALSE)*0.3)),"")</f>
      </c>
      <c r="I1341" s="2">
        <f>IFERROR(IF(ISBLANK($A1341),"",IF($A1341="Ūdeņraža jonu koncentrācija",VLOOKUP(Dati!$A1341,Normas!$A:$D,3,FALSE),VLOOKUP(Dati!$A1341,Normas!$A:$D,3,FALSE)*0.3)),"")</f>
      </c>
    </row>
    <row r="1342" spans="2:9" x14ac:dyDescent="0.2">
      <c r="B1342">
        <f>IF(ISBLANK(A1342),"",VLOOKUP(A1342,Normas!A:D,4,FALSE))</f>
      </c>
      <c r="E1342" s="2">
        <f>IF(ISBLANK(D1342),"",INT(YEARFRAC(D1342,'Vispārīga informācija'!$B$2)))</f>
      </c>
      <c r="F1342" s="2">
        <f>IFERROR(IF(ISBLANK($A1342),"",IF($A1342="Ūdeņraža jonu koncentrācija",VLOOKUP(Dati!$A1342,Normas!$A:$D,2,FALSE),VLOOKUP(Dati!$A1342,Normas!$A:$D,2,FALSE)*0.6)),"")</f>
      </c>
      <c r="G1342" s="2">
        <f>IFERROR(IF(ISBLANK($A1342),"",IF($A1342="Ūdeņraža jonu koncentrācija",VLOOKUP(Dati!$A1342,Normas!$A:$D,3,FALSE),VLOOKUP(Dati!$A1342,Normas!$A:$D,3,FALSE)*0.6)),"")</f>
      </c>
      <c r="H1342" s="2">
        <f>IFERROR(IF(ISBLANK($A1342),"",IF($A1342="Ūdeņraža jonu koncentrācija",VLOOKUP(Dati!$A1342,Normas!$A:$D,2,FALSE),VLOOKUP(Dati!$A1342,Normas!$A:$D,2,FALSE)*0.3)),"")</f>
      </c>
      <c r="I1342" s="2">
        <f>IFERROR(IF(ISBLANK($A1342),"",IF($A1342="Ūdeņraža jonu koncentrācija",VLOOKUP(Dati!$A1342,Normas!$A:$D,3,FALSE),VLOOKUP(Dati!$A1342,Normas!$A:$D,3,FALSE)*0.3)),"")</f>
      </c>
    </row>
    <row r="1343" spans="2:9" x14ac:dyDescent="0.2">
      <c r="B1343">
        <f>IF(ISBLANK(A1343),"",VLOOKUP(A1343,Normas!A:D,4,FALSE))</f>
      </c>
      <c r="E1343" s="2">
        <f>IF(ISBLANK(D1343),"",INT(YEARFRAC(D1343,'Vispārīga informācija'!$B$2)))</f>
      </c>
      <c r="F1343" s="2">
        <f>IFERROR(IF(ISBLANK($A1343),"",IF($A1343="Ūdeņraža jonu koncentrācija",VLOOKUP(Dati!$A1343,Normas!$A:$D,2,FALSE),VLOOKUP(Dati!$A1343,Normas!$A:$D,2,FALSE)*0.6)),"")</f>
      </c>
      <c r="G1343" s="2">
        <f>IFERROR(IF(ISBLANK($A1343),"",IF($A1343="Ūdeņraža jonu koncentrācija",VLOOKUP(Dati!$A1343,Normas!$A:$D,3,FALSE),VLOOKUP(Dati!$A1343,Normas!$A:$D,3,FALSE)*0.6)),"")</f>
      </c>
      <c r="H1343" s="2">
        <f>IFERROR(IF(ISBLANK($A1343),"",IF($A1343="Ūdeņraža jonu koncentrācija",VLOOKUP(Dati!$A1343,Normas!$A:$D,2,FALSE),VLOOKUP(Dati!$A1343,Normas!$A:$D,2,FALSE)*0.3)),"")</f>
      </c>
      <c r="I1343" s="2">
        <f>IFERROR(IF(ISBLANK($A1343),"",IF($A1343="Ūdeņraža jonu koncentrācija",VLOOKUP(Dati!$A1343,Normas!$A:$D,3,FALSE),VLOOKUP(Dati!$A1343,Normas!$A:$D,3,FALSE)*0.3)),"")</f>
      </c>
    </row>
    <row r="1344" spans="2:9" x14ac:dyDescent="0.2">
      <c r="B1344">
        <f>IF(ISBLANK(A1344),"",VLOOKUP(A1344,Normas!A:D,4,FALSE))</f>
      </c>
      <c r="E1344" s="2">
        <f>IF(ISBLANK(D1344),"",INT(YEARFRAC(D1344,'Vispārīga informācija'!$B$2)))</f>
      </c>
      <c r="F1344" s="2">
        <f>IFERROR(IF(ISBLANK($A1344),"",IF($A1344="Ūdeņraža jonu koncentrācija",VLOOKUP(Dati!$A1344,Normas!$A:$D,2,FALSE),VLOOKUP(Dati!$A1344,Normas!$A:$D,2,FALSE)*0.6)),"")</f>
      </c>
      <c r="G1344" s="2">
        <f>IFERROR(IF(ISBLANK($A1344),"",IF($A1344="Ūdeņraža jonu koncentrācija",VLOOKUP(Dati!$A1344,Normas!$A:$D,3,FALSE),VLOOKUP(Dati!$A1344,Normas!$A:$D,3,FALSE)*0.6)),"")</f>
      </c>
      <c r="H1344" s="2">
        <f>IFERROR(IF(ISBLANK($A1344),"",IF($A1344="Ūdeņraža jonu koncentrācija",VLOOKUP(Dati!$A1344,Normas!$A:$D,2,FALSE),VLOOKUP(Dati!$A1344,Normas!$A:$D,2,FALSE)*0.3)),"")</f>
      </c>
      <c r="I1344" s="2">
        <f>IFERROR(IF(ISBLANK($A1344),"",IF($A1344="Ūdeņraža jonu koncentrācija",VLOOKUP(Dati!$A1344,Normas!$A:$D,3,FALSE),VLOOKUP(Dati!$A1344,Normas!$A:$D,3,FALSE)*0.3)),"")</f>
      </c>
    </row>
    <row r="1345" spans="2:9" x14ac:dyDescent="0.2">
      <c r="B1345">
        <f>IF(ISBLANK(A1345),"",VLOOKUP(A1345,Normas!A:D,4,FALSE))</f>
      </c>
      <c r="E1345" s="2">
        <f>IF(ISBLANK(D1345),"",INT(YEARFRAC(D1345,'Vispārīga informācija'!$B$2)))</f>
      </c>
      <c r="F1345" s="2">
        <f>IFERROR(IF(ISBLANK($A1345),"",IF($A1345="Ūdeņraža jonu koncentrācija",VLOOKUP(Dati!$A1345,Normas!$A:$D,2,FALSE),VLOOKUP(Dati!$A1345,Normas!$A:$D,2,FALSE)*0.6)),"")</f>
      </c>
      <c r="G1345" s="2">
        <f>IFERROR(IF(ISBLANK($A1345),"",IF($A1345="Ūdeņraža jonu koncentrācija",VLOOKUP(Dati!$A1345,Normas!$A:$D,3,FALSE),VLOOKUP(Dati!$A1345,Normas!$A:$D,3,FALSE)*0.6)),"")</f>
      </c>
      <c r="H1345" s="2">
        <f>IFERROR(IF(ISBLANK($A1345),"",IF($A1345="Ūdeņraža jonu koncentrācija",VLOOKUP(Dati!$A1345,Normas!$A:$D,2,FALSE),VLOOKUP(Dati!$A1345,Normas!$A:$D,2,FALSE)*0.3)),"")</f>
      </c>
      <c r="I1345" s="2">
        <f>IFERROR(IF(ISBLANK($A1345),"",IF($A1345="Ūdeņraža jonu koncentrācija",VLOOKUP(Dati!$A1345,Normas!$A:$D,3,FALSE),VLOOKUP(Dati!$A1345,Normas!$A:$D,3,FALSE)*0.3)),"")</f>
      </c>
    </row>
    <row r="1346" spans="2:9" x14ac:dyDescent="0.2">
      <c r="B1346">
        <f>IF(ISBLANK(A1346),"",VLOOKUP(A1346,Normas!A:D,4,FALSE))</f>
      </c>
      <c r="E1346" s="2">
        <f>IF(ISBLANK(D1346),"",INT(YEARFRAC(D1346,'Vispārīga informācija'!$B$2)))</f>
      </c>
      <c r="F1346" s="2">
        <f>IFERROR(IF(ISBLANK($A1346),"",IF($A1346="Ūdeņraža jonu koncentrācija",VLOOKUP(Dati!$A1346,Normas!$A:$D,2,FALSE),VLOOKUP(Dati!$A1346,Normas!$A:$D,2,FALSE)*0.6)),"")</f>
      </c>
      <c r="G1346" s="2">
        <f>IFERROR(IF(ISBLANK($A1346),"",IF($A1346="Ūdeņraža jonu koncentrācija",VLOOKUP(Dati!$A1346,Normas!$A:$D,3,FALSE),VLOOKUP(Dati!$A1346,Normas!$A:$D,3,FALSE)*0.6)),"")</f>
      </c>
      <c r="H1346" s="2">
        <f>IFERROR(IF(ISBLANK($A1346),"",IF($A1346="Ūdeņraža jonu koncentrācija",VLOOKUP(Dati!$A1346,Normas!$A:$D,2,FALSE),VLOOKUP(Dati!$A1346,Normas!$A:$D,2,FALSE)*0.3)),"")</f>
      </c>
      <c r="I1346" s="2">
        <f>IFERROR(IF(ISBLANK($A1346),"",IF($A1346="Ūdeņraža jonu koncentrācija",VLOOKUP(Dati!$A1346,Normas!$A:$D,3,FALSE),VLOOKUP(Dati!$A1346,Normas!$A:$D,3,FALSE)*0.3)),"")</f>
      </c>
    </row>
    <row r="1347" spans="2:9" x14ac:dyDescent="0.2">
      <c r="B1347">
        <f>IF(ISBLANK(A1347),"",VLOOKUP(A1347,Normas!A:D,4,FALSE))</f>
      </c>
      <c r="E1347" s="2">
        <f>IF(ISBLANK(D1347),"",INT(YEARFRAC(D1347,'Vispārīga informācija'!$B$2)))</f>
      </c>
      <c r="F1347" s="2">
        <f>IFERROR(IF(ISBLANK($A1347),"",IF($A1347="Ūdeņraža jonu koncentrācija",VLOOKUP(Dati!$A1347,Normas!$A:$D,2,FALSE),VLOOKUP(Dati!$A1347,Normas!$A:$D,2,FALSE)*0.6)),"")</f>
      </c>
      <c r="G1347" s="2">
        <f>IFERROR(IF(ISBLANK($A1347),"",IF($A1347="Ūdeņraža jonu koncentrācija",VLOOKUP(Dati!$A1347,Normas!$A:$D,3,FALSE),VLOOKUP(Dati!$A1347,Normas!$A:$D,3,FALSE)*0.6)),"")</f>
      </c>
      <c r="H1347" s="2">
        <f>IFERROR(IF(ISBLANK($A1347),"",IF($A1347="Ūdeņraža jonu koncentrācija",VLOOKUP(Dati!$A1347,Normas!$A:$D,2,FALSE),VLOOKUP(Dati!$A1347,Normas!$A:$D,2,FALSE)*0.3)),"")</f>
      </c>
      <c r="I1347" s="2">
        <f>IFERROR(IF(ISBLANK($A1347),"",IF($A1347="Ūdeņraža jonu koncentrācija",VLOOKUP(Dati!$A1347,Normas!$A:$D,3,FALSE),VLOOKUP(Dati!$A1347,Normas!$A:$D,3,FALSE)*0.3)),"")</f>
      </c>
    </row>
    <row r="1348" spans="2:9" x14ac:dyDescent="0.2">
      <c r="B1348">
        <f>IF(ISBLANK(A1348),"",VLOOKUP(A1348,Normas!A:D,4,FALSE))</f>
      </c>
      <c r="E1348" s="2">
        <f>IF(ISBLANK(D1348),"",INT(YEARFRAC(D1348,'Vispārīga informācija'!$B$2)))</f>
      </c>
      <c r="F1348" s="2">
        <f>IFERROR(IF(ISBLANK($A1348),"",IF($A1348="Ūdeņraža jonu koncentrācija",VLOOKUP(Dati!$A1348,Normas!$A:$D,2,FALSE),VLOOKUP(Dati!$A1348,Normas!$A:$D,2,FALSE)*0.6)),"")</f>
      </c>
      <c r="G1348" s="2">
        <f>IFERROR(IF(ISBLANK($A1348),"",IF($A1348="Ūdeņraža jonu koncentrācija",VLOOKUP(Dati!$A1348,Normas!$A:$D,3,FALSE),VLOOKUP(Dati!$A1348,Normas!$A:$D,3,FALSE)*0.6)),"")</f>
      </c>
      <c r="H1348" s="2">
        <f>IFERROR(IF(ISBLANK($A1348),"",IF($A1348="Ūdeņraža jonu koncentrācija",VLOOKUP(Dati!$A1348,Normas!$A:$D,2,FALSE),VLOOKUP(Dati!$A1348,Normas!$A:$D,2,FALSE)*0.3)),"")</f>
      </c>
      <c r="I1348" s="2">
        <f>IFERROR(IF(ISBLANK($A1348),"",IF($A1348="Ūdeņraža jonu koncentrācija",VLOOKUP(Dati!$A1348,Normas!$A:$D,3,FALSE),VLOOKUP(Dati!$A1348,Normas!$A:$D,3,FALSE)*0.3)),"")</f>
      </c>
    </row>
    <row r="1349" spans="2:9" x14ac:dyDescent="0.2">
      <c r="B1349">
        <f>IF(ISBLANK(A1349),"",VLOOKUP(A1349,Normas!A:D,4,FALSE))</f>
      </c>
      <c r="E1349" s="2">
        <f>IF(ISBLANK(D1349),"",INT(YEARFRAC(D1349,'Vispārīga informācija'!$B$2)))</f>
      </c>
      <c r="F1349" s="2">
        <f>IFERROR(IF(ISBLANK($A1349),"",IF($A1349="Ūdeņraža jonu koncentrācija",VLOOKUP(Dati!$A1349,Normas!$A:$D,2,FALSE),VLOOKUP(Dati!$A1349,Normas!$A:$D,2,FALSE)*0.6)),"")</f>
      </c>
      <c r="G1349" s="2">
        <f>IFERROR(IF(ISBLANK($A1349),"",IF($A1349="Ūdeņraža jonu koncentrācija",VLOOKUP(Dati!$A1349,Normas!$A:$D,3,FALSE),VLOOKUP(Dati!$A1349,Normas!$A:$D,3,FALSE)*0.6)),"")</f>
      </c>
      <c r="H1349" s="2">
        <f>IFERROR(IF(ISBLANK($A1349),"",IF($A1349="Ūdeņraža jonu koncentrācija",VLOOKUP(Dati!$A1349,Normas!$A:$D,2,FALSE),VLOOKUP(Dati!$A1349,Normas!$A:$D,2,FALSE)*0.3)),"")</f>
      </c>
      <c r="I1349" s="2">
        <f>IFERROR(IF(ISBLANK($A1349),"",IF($A1349="Ūdeņraža jonu koncentrācija",VLOOKUP(Dati!$A1349,Normas!$A:$D,3,FALSE),VLOOKUP(Dati!$A1349,Normas!$A:$D,3,FALSE)*0.3)),"")</f>
      </c>
    </row>
    <row r="1350" spans="2:9" x14ac:dyDescent="0.2">
      <c r="B1350">
        <f>IF(ISBLANK(A1350),"",VLOOKUP(A1350,Normas!A:D,4,FALSE))</f>
      </c>
      <c r="E1350" s="2">
        <f>IF(ISBLANK(D1350),"",INT(YEARFRAC(D1350,'Vispārīga informācija'!$B$2)))</f>
      </c>
      <c r="F1350" s="2">
        <f>IFERROR(IF(ISBLANK($A1350),"",IF($A1350="Ūdeņraža jonu koncentrācija",VLOOKUP(Dati!$A1350,Normas!$A:$D,2,FALSE),VLOOKUP(Dati!$A1350,Normas!$A:$D,2,FALSE)*0.6)),"")</f>
      </c>
      <c r="G1350" s="2">
        <f>IFERROR(IF(ISBLANK($A1350),"",IF($A1350="Ūdeņraža jonu koncentrācija",VLOOKUP(Dati!$A1350,Normas!$A:$D,3,FALSE),VLOOKUP(Dati!$A1350,Normas!$A:$D,3,FALSE)*0.6)),"")</f>
      </c>
      <c r="H1350" s="2">
        <f>IFERROR(IF(ISBLANK($A1350),"",IF($A1350="Ūdeņraža jonu koncentrācija",VLOOKUP(Dati!$A1350,Normas!$A:$D,2,FALSE),VLOOKUP(Dati!$A1350,Normas!$A:$D,2,FALSE)*0.3)),"")</f>
      </c>
      <c r="I1350" s="2">
        <f>IFERROR(IF(ISBLANK($A1350),"",IF($A1350="Ūdeņraža jonu koncentrācija",VLOOKUP(Dati!$A1350,Normas!$A:$D,3,FALSE),VLOOKUP(Dati!$A1350,Normas!$A:$D,3,FALSE)*0.3)),"")</f>
      </c>
    </row>
    <row r="1351" spans="2:9" x14ac:dyDescent="0.2">
      <c r="B1351">
        <f>IF(ISBLANK(A1351),"",VLOOKUP(A1351,Normas!A:D,4,FALSE))</f>
      </c>
      <c r="E1351" s="2">
        <f>IF(ISBLANK(D1351),"",INT(YEARFRAC(D1351,'Vispārīga informācija'!$B$2)))</f>
      </c>
      <c r="F1351" s="2">
        <f>IFERROR(IF(ISBLANK($A1351),"",IF($A1351="Ūdeņraža jonu koncentrācija",VLOOKUP(Dati!$A1351,Normas!$A:$D,2,FALSE),VLOOKUP(Dati!$A1351,Normas!$A:$D,2,FALSE)*0.6)),"")</f>
      </c>
      <c r="G1351" s="2">
        <f>IFERROR(IF(ISBLANK($A1351),"",IF($A1351="Ūdeņraža jonu koncentrācija",VLOOKUP(Dati!$A1351,Normas!$A:$D,3,FALSE),VLOOKUP(Dati!$A1351,Normas!$A:$D,3,FALSE)*0.6)),"")</f>
      </c>
      <c r="H1351" s="2">
        <f>IFERROR(IF(ISBLANK($A1351),"",IF($A1351="Ūdeņraža jonu koncentrācija",VLOOKUP(Dati!$A1351,Normas!$A:$D,2,FALSE),VLOOKUP(Dati!$A1351,Normas!$A:$D,2,FALSE)*0.3)),"")</f>
      </c>
      <c r="I1351" s="2">
        <f>IFERROR(IF(ISBLANK($A1351),"",IF($A1351="Ūdeņraža jonu koncentrācija",VLOOKUP(Dati!$A1351,Normas!$A:$D,3,FALSE),VLOOKUP(Dati!$A1351,Normas!$A:$D,3,FALSE)*0.3)),"")</f>
      </c>
    </row>
    <row r="1352" spans="2:9" x14ac:dyDescent="0.2">
      <c r="B1352">
        <f>IF(ISBLANK(A1352),"",VLOOKUP(A1352,Normas!A:D,4,FALSE))</f>
      </c>
      <c r="E1352" s="2">
        <f>IF(ISBLANK(D1352),"",INT(YEARFRAC(D1352,'Vispārīga informācija'!$B$2)))</f>
      </c>
      <c r="F1352" s="2">
        <f>IFERROR(IF(ISBLANK($A1352),"",IF($A1352="Ūdeņraža jonu koncentrācija",VLOOKUP(Dati!$A1352,Normas!$A:$D,2,FALSE),VLOOKUP(Dati!$A1352,Normas!$A:$D,2,FALSE)*0.6)),"")</f>
      </c>
      <c r="G1352" s="2">
        <f>IFERROR(IF(ISBLANK($A1352),"",IF($A1352="Ūdeņraža jonu koncentrācija",VLOOKUP(Dati!$A1352,Normas!$A:$D,3,FALSE),VLOOKUP(Dati!$A1352,Normas!$A:$D,3,FALSE)*0.6)),"")</f>
      </c>
      <c r="H1352" s="2">
        <f>IFERROR(IF(ISBLANK($A1352),"",IF($A1352="Ūdeņraža jonu koncentrācija",VLOOKUP(Dati!$A1352,Normas!$A:$D,2,FALSE),VLOOKUP(Dati!$A1352,Normas!$A:$D,2,FALSE)*0.3)),"")</f>
      </c>
      <c r="I1352" s="2">
        <f>IFERROR(IF(ISBLANK($A1352),"",IF($A1352="Ūdeņraža jonu koncentrācija",VLOOKUP(Dati!$A1352,Normas!$A:$D,3,FALSE),VLOOKUP(Dati!$A1352,Normas!$A:$D,3,FALSE)*0.3)),"")</f>
      </c>
    </row>
    <row r="1353" spans="2:9" x14ac:dyDescent="0.2">
      <c r="B1353">
        <f>IF(ISBLANK(A1353),"",VLOOKUP(A1353,Normas!A:D,4,FALSE))</f>
      </c>
      <c r="E1353" s="2">
        <f>IF(ISBLANK(D1353),"",INT(YEARFRAC(D1353,'Vispārīga informācija'!$B$2)))</f>
      </c>
      <c r="F1353" s="2">
        <f>IFERROR(IF(ISBLANK($A1353),"",IF($A1353="Ūdeņraža jonu koncentrācija",VLOOKUP(Dati!$A1353,Normas!$A:$D,2,FALSE),VLOOKUP(Dati!$A1353,Normas!$A:$D,2,FALSE)*0.6)),"")</f>
      </c>
      <c r="G1353" s="2">
        <f>IFERROR(IF(ISBLANK($A1353),"",IF($A1353="Ūdeņraža jonu koncentrācija",VLOOKUP(Dati!$A1353,Normas!$A:$D,3,FALSE),VLOOKUP(Dati!$A1353,Normas!$A:$D,3,FALSE)*0.6)),"")</f>
      </c>
      <c r="H1353" s="2">
        <f>IFERROR(IF(ISBLANK($A1353),"",IF($A1353="Ūdeņraža jonu koncentrācija",VLOOKUP(Dati!$A1353,Normas!$A:$D,2,FALSE),VLOOKUP(Dati!$A1353,Normas!$A:$D,2,FALSE)*0.3)),"")</f>
      </c>
      <c r="I1353" s="2">
        <f>IFERROR(IF(ISBLANK($A1353),"",IF($A1353="Ūdeņraža jonu koncentrācija",VLOOKUP(Dati!$A1353,Normas!$A:$D,3,FALSE),VLOOKUP(Dati!$A1353,Normas!$A:$D,3,FALSE)*0.3)),"")</f>
      </c>
    </row>
    <row r="1354" spans="2:9" x14ac:dyDescent="0.2">
      <c r="B1354">
        <f>IF(ISBLANK(A1354),"",VLOOKUP(A1354,Normas!A:D,4,FALSE))</f>
      </c>
      <c r="E1354" s="2">
        <f>IF(ISBLANK(D1354),"",INT(YEARFRAC(D1354,'Vispārīga informācija'!$B$2)))</f>
      </c>
      <c r="F1354" s="2">
        <f>IFERROR(IF(ISBLANK($A1354),"",IF($A1354="Ūdeņraža jonu koncentrācija",VLOOKUP(Dati!$A1354,Normas!$A:$D,2,FALSE),VLOOKUP(Dati!$A1354,Normas!$A:$D,2,FALSE)*0.6)),"")</f>
      </c>
      <c r="G1354" s="2">
        <f>IFERROR(IF(ISBLANK($A1354),"",IF($A1354="Ūdeņraža jonu koncentrācija",VLOOKUP(Dati!$A1354,Normas!$A:$D,3,FALSE),VLOOKUP(Dati!$A1354,Normas!$A:$D,3,FALSE)*0.6)),"")</f>
      </c>
      <c r="H1354" s="2">
        <f>IFERROR(IF(ISBLANK($A1354),"",IF($A1354="Ūdeņraža jonu koncentrācija",VLOOKUP(Dati!$A1354,Normas!$A:$D,2,FALSE),VLOOKUP(Dati!$A1354,Normas!$A:$D,2,FALSE)*0.3)),"")</f>
      </c>
      <c r="I1354" s="2">
        <f>IFERROR(IF(ISBLANK($A1354),"",IF($A1354="Ūdeņraža jonu koncentrācija",VLOOKUP(Dati!$A1354,Normas!$A:$D,3,FALSE),VLOOKUP(Dati!$A1354,Normas!$A:$D,3,FALSE)*0.3)),"")</f>
      </c>
    </row>
    <row r="1355" spans="2:9" x14ac:dyDescent="0.2">
      <c r="B1355">
        <f>IF(ISBLANK(A1355),"",VLOOKUP(A1355,Normas!A:D,4,FALSE))</f>
      </c>
      <c r="E1355" s="2">
        <f>IF(ISBLANK(D1355),"",INT(YEARFRAC(D1355,'Vispārīga informācija'!$B$2)))</f>
      </c>
      <c r="F1355" s="2">
        <f>IFERROR(IF(ISBLANK($A1355),"",IF($A1355="Ūdeņraža jonu koncentrācija",VLOOKUP(Dati!$A1355,Normas!$A:$D,2,FALSE),VLOOKUP(Dati!$A1355,Normas!$A:$D,2,FALSE)*0.6)),"")</f>
      </c>
      <c r="G1355" s="2">
        <f>IFERROR(IF(ISBLANK($A1355),"",IF($A1355="Ūdeņraža jonu koncentrācija",VLOOKUP(Dati!$A1355,Normas!$A:$D,3,FALSE),VLOOKUP(Dati!$A1355,Normas!$A:$D,3,FALSE)*0.6)),"")</f>
      </c>
      <c r="H1355" s="2">
        <f>IFERROR(IF(ISBLANK($A1355),"",IF($A1355="Ūdeņraža jonu koncentrācija",VLOOKUP(Dati!$A1355,Normas!$A:$D,2,FALSE),VLOOKUP(Dati!$A1355,Normas!$A:$D,2,FALSE)*0.3)),"")</f>
      </c>
      <c r="I1355" s="2">
        <f>IFERROR(IF(ISBLANK($A1355),"",IF($A1355="Ūdeņraža jonu koncentrācija",VLOOKUP(Dati!$A1355,Normas!$A:$D,3,FALSE),VLOOKUP(Dati!$A1355,Normas!$A:$D,3,FALSE)*0.3)),"")</f>
      </c>
    </row>
    <row r="1356" spans="2:9" x14ac:dyDescent="0.2">
      <c r="B1356">
        <f>IF(ISBLANK(A1356),"",VLOOKUP(A1356,Normas!A:D,4,FALSE))</f>
      </c>
      <c r="E1356" s="2">
        <f>IF(ISBLANK(D1356),"",INT(YEARFRAC(D1356,'Vispārīga informācija'!$B$2)))</f>
      </c>
      <c r="F1356" s="2">
        <f>IFERROR(IF(ISBLANK($A1356),"",IF($A1356="Ūdeņraža jonu koncentrācija",VLOOKUP(Dati!$A1356,Normas!$A:$D,2,FALSE),VLOOKUP(Dati!$A1356,Normas!$A:$D,2,FALSE)*0.6)),"")</f>
      </c>
      <c r="G1356" s="2">
        <f>IFERROR(IF(ISBLANK($A1356),"",IF($A1356="Ūdeņraža jonu koncentrācija",VLOOKUP(Dati!$A1356,Normas!$A:$D,3,FALSE),VLOOKUP(Dati!$A1356,Normas!$A:$D,3,FALSE)*0.6)),"")</f>
      </c>
      <c r="H1356" s="2">
        <f>IFERROR(IF(ISBLANK($A1356),"",IF($A1356="Ūdeņraža jonu koncentrācija",VLOOKUP(Dati!$A1356,Normas!$A:$D,2,FALSE),VLOOKUP(Dati!$A1356,Normas!$A:$D,2,FALSE)*0.3)),"")</f>
      </c>
      <c r="I1356" s="2">
        <f>IFERROR(IF(ISBLANK($A1356),"",IF($A1356="Ūdeņraža jonu koncentrācija",VLOOKUP(Dati!$A1356,Normas!$A:$D,3,FALSE),VLOOKUP(Dati!$A1356,Normas!$A:$D,3,FALSE)*0.3)),"")</f>
      </c>
    </row>
    <row r="1357" spans="2:9" x14ac:dyDescent="0.2">
      <c r="B1357">
        <f>IF(ISBLANK(A1357),"",VLOOKUP(A1357,Normas!A:D,4,FALSE))</f>
      </c>
      <c r="E1357" s="2">
        <f>IF(ISBLANK(D1357),"",INT(YEARFRAC(D1357,'Vispārīga informācija'!$B$2)))</f>
      </c>
      <c r="F1357" s="2">
        <f>IFERROR(IF(ISBLANK($A1357),"",IF($A1357="Ūdeņraža jonu koncentrācija",VLOOKUP(Dati!$A1357,Normas!$A:$D,2,FALSE),VLOOKUP(Dati!$A1357,Normas!$A:$D,2,FALSE)*0.6)),"")</f>
      </c>
      <c r="G1357" s="2">
        <f>IFERROR(IF(ISBLANK($A1357),"",IF($A1357="Ūdeņraža jonu koncentrācija",VLOOKUP(Dati!$A1357,Normas!$A:$D,3,FALSE),VLOOKUP(Dati!$A1357,Normas!$A:$D,3,FALSE)*0.6)),"")</f>
      </c>
      <c r="H1357" s="2">
        <f>IFERROR(IF(ISBLANK($A1357),"",IF($A1357="Ūdeņraža jonu koncentrācija",VLOOKUP(Dati!$A1357,Normas!$A:$D,2,FALSE),VLOOKUP(Dati!$A1357,Normas!$A:$D,2,FALSE)*0.3)),"")</f>
      </c>
      <c r="I1357" s="2">
        <f>IFERROR(IF(ISBLANK($A1357),"",IF($A1357="Ūdeņraža jonu koncentrācija",VLOOKUP(Dati!$A1357,Normas!$A:$D,3,FALSE),VLOOKUP(Dati!$A1357,Normas!$A:$D,3,FALSE)*0.3)),"")</f>
      </c>
    </row>
    <row r="1358" spans="2:9" x14ac:dyDescent="0.2">
      <c r="B1358">
        <f>IF(ISBLANK(A1358),"",VLOOKUP(A1358,Normas!A:D,4,FALSE))</f>
      </c>
      <c r="E1358" s="2">
        <f>IF(ISBLANK(D1358),"",INT(YEARFRAC(D1358,'Vispārīga informācija'!$B$2)))</f>
      </c>
      <c r="F1358" s="2">
        <f>IFERROR(IF(ISBLANK($A1358),"",IF($A1358="Ūdeņraža jonu koncentrācija",VLOOKUP(Dati!$A1358,Normas!$A:$D,2,FALSE),VLOOKUP(Dati!$A1358,Normas!$A:$D,2,FALSE)*0.6)),"")</f>
      </c>
      <c r="G1358" s="2">
        <f>IFERROR(IF(ISBLANK($A1358),"",IF($A1358="Ūdeņraža jonu koncentrācija",VLOOKUP(Dati!$A1358,Normas!$A:$D,3,FALSE),VLOOKUP(Dati!$A1358,Normas!$A:$D,3,FALSE)*0.6)),"")</f>
      </c>
      <c r="H1358" s="2">
        <f>IFERROR(IF(ISBLANK($A1358),"",IF($A1358="Ūdeņraža jonu koncentrācija",VLOOKUP(Dati!$A1358,Normas!$A:$D,2,FALSE),VLOOKUP(Dati!$A1358,Normas!$A:$D,2,FALSE)*0.3)),"")</f>
      </c>
      <c r="I1358" s="2">
        <f>IFERROR(IF(ISBLANK($A1358),"",IF($A1358="Ūdeņraža jonu koncentrācija",VLOOKUP(Dati!$A1358,Normas!$A:$D,3,FALSE),VLOOKUP(Dati!$A1358,Normas!$A:$D,3,FALSE)*0.3)),"")</f>
      </c>
    </row>
    <row r="1359" spans="2:9" x14ac:dyDescent="0.2">
      <c r="B1359">
        <f>IF(ISBLANK(A1359),"",VLOOKUP(A1359,Normas!A:D,4,FALSE))</f>
      </c>
      <c r="E1359" s="2">
        <f>IF(ISBLANK(D1359),"",INT(YEARFRAC(D1359,'Vispārīga informācija'!$B$2)))</f>
      </c>
      <c r="F1359" s="2">
        <f>IFERROR(IF(ISBLANK($A1359),"",IF($A1359="Ūdeņraža jonu koncentrācija",VLOOKUP(Dati!$A1359,Normas!$A:$D,2,FALSE),VLOOKUP(Dati!$A1359,Normas!$A:$D,2,FALSE)*0.6)),"")</f>
      </c>
      <c r="G1359" s="2">
        <f>IFERROR(IF(ISBLANK($A1359),"",IF($A1359="Ūdeņraža jonu koncentrācija",VLOOKUP(Dati!$A1359,Normas!$A:$D,3,FALSE),VLOOKUP(Dati!$A1359,Normas!$A:$D,3,FALSE)*0.6)),"")</f>
      </c>
      <c r="H1359" s="2">
        <f>IFERROR(IF(ISBLANK($A1359),"",IF($A1359="Ūdeņraža jonu koncentrācija",VLOOKUP(Dati!$A1359,Normas!$A:$D,2,FALSE),VLOOKUP(Dati!$A1359,Normas!$A:$D,2,FALSE)*0.3)),"")</f>
      </c>
      <c r="I1359" s="2">
        <f>IFERROR(IF(ISBLANK($A1359),"",IF($A1359="Ūdeņraža jonu koncentrācija",VLOOKUP(Dati!$A1359,Normas!$A:$D,3,FALSE),VLOOKUP(Dati!$A1359,Normas!$A:$D,3,FALSE)*0.3)),"")</f>
      </c>
    </row>
    <row r="1360" spans="2:9" x14ac:dyDescent="0.2">
      <c r="B1360">
        <f>IF(ISBLANK(A1360),"",VLOOKUP(A1360,Normas!A:D,4,FALSE))</f>
      </c>
      <c r="E1360" s="2">
        <f>IF(ISBLANK(D1360),"",INT(YEARFRAC(D1360,'Vispārīga informācija'!$B$2)))</f>
      </c>
      <c r="F1360" s="2">
        <f>IFERROR(IF(ISBLANK($A1360),"",IF($A1360="Ūdeņraža jonu koncentrācija",VLOOKUP(Dati!$A1360,Normas!$A:$D,2,FALSE),VLOOKUP(Dati!$A1360,Normas!$A:$D,2,FALSE)*0.6)),"")</f>
      </c>
      <c r="G1360" s="2">
        <f>IFERROR(IF(ISBLANK($A1360),"",IF($A1360="Ūdeņraža jonu koncentrācija",VLOOKUP(Dati!$A1360,Normas!$A:$D,3,FALSE),VLOOKUP(Dati!$A1360,Normas!$A:$D,3,FALSE)*0.6)),"")</f>
      </c>
      <c r="H1360" s="2">
        <f>IFERROR(IF(ISBLANK($A1360),"",IF($A1360="Ūdeņraža jonu koncentrācija",VLOOKUP(Dati!$A1360,Normas!$A:$D,2,FALSE),VLOOKUP(Dati!$A1360,Normas!$A:$D,2,FALSE)*0.3)),"")</f>
      </c>
      <c r="I1360" s="2">
        <f>IFERROR(IF(ISBLANK($A1360),"",IF($A1360="Ūdeņraža jonu koncentrācija",VLOOKUP(Dati!$A1360,Normas!$A:$D,3,FALSE),VLOOKUP(Dati!$A1360,Normas!$A:$D,3,FALSE)*0.3)),"")</f>
      </c>
    </row>
    <row r="1361" spans="2:9" x14ac:dyDescent="0.2">
      <c r="B1361">
        <f>IF(ISBLANK(A1361),"",VLOOKUP(A1361,Normas!A:D,4,FALSE))</f>
      </c>
      <c r="E1361" s="2">
        <f>IF(ISBLANK(D1361),"",INT(YEARFRAC(D1361,'Vispārīga informācija'!$B$2)))</f>
      </c>
      <c r="F1361" s="2">
        <f>IFERROR(IF(ISBLANK($A1361),"",IF($A1361="Ūdeņraža jonu koncentrācija",VLOOKUP(Dati!$A1361,Normas!$A:$D,2,FALSE),VLOOKUP(Dati!$A1361,Normas!$A:$D,2,FALSE)*0.6)),"")</f>
      </c>
      <c r="G1361" s="2">
        <f>IFERROR(IF(ISBLANK($A1361),"",IF($A1361="Ūdeņraža jonu koncentrācija",VLOOKUP(Dati!$A1361,Normas!$A:$D,3,FALSE),VLOOKUP(Dati!$A1361,Normas!$A:$D,3,FALSE)*0.6)),"")</f>
      </c>
      <c r="H1361" s="2">
        <f>IFERROR(IF(ISBLANK($A1361),"",IF($A1361="Ūdeņraža jonu koncentrācija",VLOOKUP(Dati!$A1361,Normas!$A:$D,2,FALSE),VLOOKUP(Dati!$A1361,Normas!$A:$D,2,FALSE)*0.3)),"")</f>
      </c>
      <c r="I1361" s="2">
        <f>IFERROR(IF(ISBLANK($A1361),"",IF($A1361="Ūdeņraža jonu koncentrācija",VLOOKUP(Dati!$A1361,Normas!$A:$D,3,FALSE),VLOOKUP(Dati!$A1361,Normas!$A:$D,3,FALSE)*0.3)),"")</f>
      </c>
    </row>
    <row r="1362" spans="2:9" x14ac:dyDescent="0.2">
      <c r="B1362">
        <f>IF(ISBLANK(A1362),"",VLOOKUP(A1362,Normas!A:D,4,FALSE))</f>
      </c>
      <c r="E1362" s="2">
        <f>IF(ISBLANK(D1362),"",INT(YEARFRAC(D1362,'Vispārīga informācija'!$B$2)))</f>
      </c>
      <c r="F1362" s="2">
        <f>IFERROR(IF(ISBLANK($A1362),"",IF($A1362="Ūdeņraža jonu koncentrācija",VLOOKUP(Dati!$A1362,Normas!$A:$D,2,FALSE),VLOOKUP(Dati!$A1362,Normas!$A:$D,2,FALSE)*0.6)),"")</f>
      </c>
      <c r="G1362" s="2">
        <f>IFERROR(IF(ISBLANK($A1362),"",IF($A1362="Ūdeņraža jonu koncentrācija",VLOOKUP(Dati!$A1362,Normas!$A:$D,3,FALSE),VLOOKUP(Dati!$A1362,Normas!$A:$D,3,FALSE)*0.6)),"")</f>
      </c>
      <c r="H1362" s="2">
        <f>IFERROR(IF(ISBLANK($A1362),"",IF($A1362="Ūdeņraža jonu koncentrācija",VLOOKUP(Dati!$A1362,Normas!$A:$D,2,FALSE),VLOOKUP(Dati!$A1362,Normas!$A:$D,2,FALSE)*0.3)),"")</f>
      </c>
      <c r="I1362" s="2">
        <f>IFERROR(IF(ISBLANK($A1362),"",IF($A1362="Ūdeņraža jonu koncentrācija",VLOOKUP(Dati!$A1362,Normas!$A:$D,3,FALSE),VLOOKUP(Dati!$A1362,Normas!$A:$D,3,FALSE)*0.3)),"")</f>
      </c>
    </row>
    <row r="1363" spans="2:9" x14ac:dyDescent="0.2">
      <c r="B1363">
        <f>IF(ISBLANK(A1363),"",VLOOKUP(A1363,Normas!A:D,4,FALSE))</f>
      </c>
      <c r="E1363" s="2">
        <f>IF(ISBLANK(D1363),"",INT(YEARFRAC(D1363,'Vispārīga informācija'!$B$2)))</f>
      </c>
      <c r="F1363" s="2">
        <f>IFERROR(IF(ISBLANK($A1363),"",IF($A1363="Ūdeņraža jonu koncentrācija",VLOOKUP(Dati!$A1363,Normas!$A:$D,2,FALSE),VLOOKUP(Dati!$A1363,Normas!$A:$D,2,FALSE)*0.6)),"")</f>
      </c>
      <c r="G1363" s="2">
        <f>IFERROR(IF(ISBLANK($A1363),"",IF($A1363="Ūdeņraža jonu koncentrācija",VLOOKUP(Dati!$A1363,Normas!$A:$D,3,FALSE),VLOOKUP(Dati!$A1363,Normas!$A:$D,3,FALSE)*0.6)),"")</f>
      </c>
      <c r="H1363" s="2">
        <f>IFERROR(IF(ISBLANK($A1363),"",IF($A1363="Ūdeņraža jonu koncentrācija",VLOOKUP(Dati!$A1363,Normas!$A:$D,2,FALSE),VLOOKUP(Dati!$A1363,Normas!$A:$D,2,FALSE)*0.3)),"")</f>
      </c>
      <c r="I1363" s="2">
        <f>IFERROR(IF(ISBLANK($A1363),"",IF($A1363="Ūdeņraža jonu koncentrācija",VLOOKUP(Dati!$A1363,Normas!$A:$D,3,FALSE),VLOOKUP(Dati!$A1363,Normas!$A:$D,3,FALSE)*0.3)),"")</f>
      </c>
    </row>
    <row r="1364" spans="2:9" x14ac:dyDescent="0.2">
      <c r="B1364">
        <f>IF(ISBLANK(A1364),"",VLOOKUP(A1364,Normas!A:D,4,FALSE))</f>
      </c>
      <c r="E1364" s="2">
        <f>IF(ISBLANK(D1364),"",INT(YEARFRAC(D1364,'Vispārīga informācija'!$B$2)))</f>
      </c>
      <c r="F1364" s="2">
        <f>IFERROR(IF(ISBLANK($A1364),"",IF($A1364="Ūdeņraža jonu koncentrācija",VLOOKUP(Dati!$A1364,Normas!$A:$D,2,FALSE),VLOOKUP(Dati!$A1364,Normas!$A:$D,2,FALSE)*0.6)),"")</f>
      </c>
      <c r="G1364" s="2">
        <f>IFERROR(IF(ISBLANK($A1364),"",IF($A1364="Ūdeņraža jonu koncentrācija",VLOOKUP(Dati!$A1364,Normas!$A:$D,3,FALSE),VLOOKUP(Dati!$A1364,Normas!$A:$D,3,FALSE)*0.6)),"")</f>
      </c>
      <c r="H1364" s="2">
        <f>IFERROR(IF(ISBLANK($A1364),"",IF($A1364="Ūdeņraža jonu koncentrācija",VLOOKUP(Dati!$A1364,Normas!$A:$D,2,FALSE),VLOOKUP(Dati!$A1364,Normas!$A:$D,2,FALSE)*0.3)),"")</f>
      </c>
      <c r="I1364" s="2">
        <f>IFERROR(IF(ISBLANK($A1364),"",IF($A1364="Ūdeņraža jonu koncentrācija",VLOOKUP(Dati!$A1364,Normas!$A:$D,3,FALSE),VLOOKUP(Dati!$A1364,Normas!$A:$D,3,FALSE)*0.3)),"")</f>
      </c>
    </row>
    <row r="1365" spans="2:9" x14ac:dyDescent="0.2">
      <c r="B1365">
        <f>IF(ISBLANK(A1365),"",VLOOKUP(A1365,Normas!A:D,4,FALSE))</f>
      </c>
      <c r="E1365" s="2">
        <f>IF(ISBLANK(D1365),"",INT(YEARFRAC(D1365,'Vispārīga informācija'!$B$2)))</f>
      </c>
      <c r="F1365" s="2">
        <f>IFERROR(IF(ISBLANK($A1365),"",IF($A1365="Ūdeņraža jonu koncentrācija",VLOOKUP(Dati!$A1365,Normas!$A:$D,2,FALSE),VLOOKUP(Dati!$A1365,Normas!$A:$D,2,FALSE)*0.6)),"")</f>
      </c>
      <c r="G1365" s="2">
        <f>IFERROR(IF(ISBLANK($A1365),"",IF($A1365="Ūdeņraža jonu koncentrācija",VLOOKUP(Dati!$A1365,Normas!$A:$D,3,FALSE),VLOOKUP(Dati!$A1365,Normas!$A:$D,3,FALSE)*0.6)),"")</f>
      </c>
      <c r="H1365" s="2">
        <f>IFERROR(IF(ISBLANK($A1365),"",IF($A1365="Ūdeņraža jonu koncentrācija",VLOOKUP(Dati!$A1365,Normas!$A:$D,2,FALSE),VLOOKUP(Dati!$A1365,Normas!$A:$D,2,FALSE)*0.3)),"")</f>
      </c>
      <c r="I1365" s="2">
        <f>IFERROR(IF(ISBLANK($A1365),"",IF($A1365="Ūdeņraža jonu koncentrācija",VLOOKUP(Dati!$A1365,Normas!$A:$D,3,FALSE),VLOOKUP(Dati!$A1365,Normas!$A:$D,3,FALSE)*0.3)),"")</f>
      </c>
    </row>
    <row r="1366" spans="2:9" x14ac:dyDescent="0.2">
      <c r="B1366">
        <f>IF(ISBLANK(A1366),"",VLOOKUP(A1366,Normas!A:D,4,FALSE))</f>
      </c>
      <c r="E1366" s="2">
        <f>IF(ISBLANK(D1366),"",INT(YEARFRAC(D1366,'Vispārīga informācija'!$B$2)))</f>
      </c>
      <c r="F1366" s="2">
        <f>IFERROR(IF(ISBLANK($A1366),"",IF($A1366="Ūdeņraža jonu koncentrācija",VLOOKUP(Dati!$A1366,Normas!$A:$D,2,FALSE),VLOOKUP(Dati!$A1366,Normas!$A:$D,2,FALSE)*0.6)),"")</f>
      </c>
      <c r="G1366" s="2">
        <f>IFERROR(IF(ISBLANK($A1366),"",IF($A1366="Ūdeņraža jonu koncentrācija",VLOOKUP(Dati!$A1366,Normas!$A:$D,3,FALSE),VLOOKUP(Dati!$A1366,Normas!$A:$D,3,FALSE)*0.6)),"")</f>
      </c>
      <c r="H1366" s="2">
        <f>IFERROR(IF(ISBLANK($A1366),"",IF($A1366="Ūdeņraža jonu koncentrācija",VLOOKUP(Dati!$A1366,Normas!$A:$D,2,FALSE),VLOOKUP(Dati!$A1366,Normas!$A:$D,2,FALSE)*0.3)),"")</f>
      </c>
      <c r="I1366" s="2">
        <f>IFERROR(IF(ISBLANK($A1366),"",IF($A1366="Ūdeņraža jonu koncentrācija",VLOOKUP(Dati!$A1366,Normas!$A:$D,3,FALSE),VLOOKUP(Dati!$A1366,Normas!$A:$D,3,FALSE)*0.3)),"")</f>
      </c>
    </row>
    <row r="1367" spans="2:9" x14ac:dyDescent="0.2">
      <c r="B1367">
        <f>IF(ISBLANK(A1367),"",VLOOKUP(A1367,Normas!A:D,4,FALSE))</f>
      </c>
      <c r="E1367" s="2">
        <f>IF(ISBLANK(D1367),"",INT(YEARFRAC(D1367,'Vispārīga informācija'!$B$2)))</f>
      </c>
      <c r="F1367" s="2">
        <f>IFERROR(IF(ISBLANK($A1367),"",IF($A1367="Ūdeņraža jonu koncentrācija",VLOOKUP(Dati!$A1367,Normas!$A:$D,2,FALSE),VLOOKUP(Dati!$A1367,Normas!$A:$D,2,FALSE)*0.6)),"")</f>
      </c>
      <c r="G1367" s="2">
        <f>IFERROR(IF(ISBLANK($A1367),"",IF($A1367="Ūdeņraža jonu koncentrācija",VLOOKUP(Dati!$A1367,Normas!$A:$D,3,FALSE),VLOOKUP(Dati!$A1367,Normas!$A:$D,3,FALSE)*0.6)),"")</f>
      </c>
      <c r="H1367" s="2">
        <f>IFERROR(IF(ISBLANK($A1367),"",IF($A1367="Ūdeņraža jonu koncentrācija",VLOOKUP(Dati!$A1367,Normas!$A:$D,2,FALSE),VLOOKUP(Dati!$A1367,Normas!$A:$D,2,FALSE)*0.3)),"")</f>
      </c>
      <c r="I1367" s="2">
        <f>IFERROR(IF(ISBLANK($A1367),"",IF($A1367="Ūdeņraža jonu koncentrācija",VLOOKUP(Dati!$A1367,Normas!$A:$D,3,FALSE),VLOOKUP(Dati!$A1367,Normas!$A:$D,3,FALSE)*0.3)),"")</f>
      </c>
    </row>
    <row r="1368" spans="2:9" x14ac:dyDescent="0.2">
      <c r="B1368">
        <f>IF(ISBLANK(A1368),"",VLOOKUP(A1368,Normas!A:D,4,FALSE))</f>
      </c>
      <c r="E1368" s="2">
        <f>IF(ISBLANK(D1368),"",INT(YEARFRAC(D1368,'Vispārīga informācija'!$B$2)))</f>
      </c>
      <c r="F1368" s="2">
        <f>IFERROR(IF(ISBLANK($A1368),"",IF($A1368="Ūdeņraža jonu koncentrācija",VLOOKUP(Dati!$A1368,Normas!$A:$D,2,FALSE),VLOOKUP(Dati!$A1368,Normas!$A:$D,2,FALSE)*0.6)),"")</f>
      </c>
      <c r="G1368" s="2">
        <f>IFERROR(IF(ISBLANK($A1368),"",IF($A1368="Ūdeņraža jonu koncentrācija",VLOOKUP(Dati!$A1368,Normas!$A:$D,3,FALSE),VLOOKUP(Dati!$A1368,Normas!$A:$D,3,FALSE)*0.6)),"")</f>
      </c>
      <c r="H1368" s="2">
        <f>IFERROR(IF(ISBLANK($A1368),"",IF($A1368="Ūdeņraža jonu koncentrācija",VLOOKUP(Dati!$A1368,Normas!$A:$D,2,FALSE),VLOOKUP(Dati!$A1368,Normas!$A:$D,2,FALSE)*0.3)),"")</f>
      </c>
      <c r="I1368" s="2">
        <f>IFERROR(IF(ISBLANK($A1368),"",IF($A1368="Ūdeņraža jonu koncentrācija",VLOOKUP(Dati!$A1368,Normas!$A:$D,3,FALSE),VLOOKUP(Dati!$A1368,Normas!$A:$D,3,FALSE)*0.3)),"")</f>
      </c>
    </row>
    <row r="1369" spans="2:9" x14ac:dyDescent="0.2">
      <c r="B1369">
        <f>IF(ISBLANK(A1369),"",VLOOKUP(A1369,Normas!A:D,4,FALSE))</f>
      </c>
      <c r="E1369" s="2">
        <f>IF(ISBLANK(D1369),"",INT(YEARFRAC(D1369,'Vispārīga informācija'!$B$2)))</f>
      </c>
      <c r="F1369" s="2">
        <f>IFERROR(IF(ISBLANK($A1369),"",IF($A1369="Ūdeņraža jonu koncentrācija",VLOOKUP(Dati!$A1369,Normas!$A:$D,2,FALSE),VLOOKUP(Dati!$A1369,Normas!$A:$D,2,FALSE)*0.6)),"")</f>
      </c>
      <c r="G1369" s="2">
        <f>IFERROR(IF(ISBLANK($A1369),"",IF($A1369="Ūdeņraža jonu koncentrācija",VLOOKUP(Dati!$A1369,Normas!$A:$D,3,FALSE),VLOOKUP(Dati!$A1369,Normas!$A:$D,3,FALSE)*0.6)),"")</f>
      </c>
      <c r="H1369" s="2">
        <f>IFERROR(IF(ISBLANK($A1369),"",IF($A1369="Ūdeņraža jonu koncentrācija",VLOOKUP(Dati!$A1369,Normas!$A:$D,2,FALSE),VLOOKUP(Dati!$A1369,Normas!$A:$D,2,FALSE)*0.3)),"")</f>
      </c>
      <c r="I1369" s="2">
        <f>IFERROR(IF(ISBLANK($A1369),"",IF($A1369="Ūdeņraža jonu koncentrācija",VLOOKUP(Dati!$A1369,Normas!$A:$D,3,FALSE),VLOOKUP(Dati!$A1369,Normas!$A:$D,3,FALSE)*0.3)),"")</f>
      </c>
    </row>
    <row r="1370" spans="2:9" x14ac:dyDescent="0.2">
      <c r="B1370">
        <f>IF(ISBLANK(A1370),"",VLOOKUP(A1370,Normas!A:D,4,FALSE))</f>
      </c>
      <c r="E1370" s="2">
        <f>IF(ISBLANK(D1370),"",INT(YEARFRAC(D1370,'Vispārīga informācija'!$B$2)))</f>
      </c>
      <c r="F1370" s="2">
        <f>IFERROR(IF(ISBLANK($A1370),"",IF($A1370="Ūdeņraža jonu koncentrācija",VLOOKUP(Dati!$A1370,Normas!$A:$D,2,FALSE),VLOOKUP(Dati!$A1370,Normas!$A:$D,2,FALSE)*0.6)),"")</f>
      </c>
      <c r="G1370" s="2">
        <f>IFERROR(IF(ISBLANK($A1370),"",IF($A1370="Ūdeņraža jonu koncentrācija",VLOOKUP(Dati!$A1370,Normas!$A:$D,3,FALSE),VLOOKUP(Dati!$A1370,Normas!$A:$D,3,FALSE)*0.6)),"")</f>
      </c>
      <c r="H1370" s="2">
        <f>IFERROR(IF(ISBLANK($A1370),"",IF($A1370="Ūdeņraža jonu koncentrācija",VLOOKUP(Dati!$A1370,Normas!$A:$D,2,FALSE),VLOOKUP(Dati!$A1370,Normas!$A:$D,2,FALSE)*0.3)),"")</f>
      </c>
      <c r="I1370" s="2">
        <f>IFERROR(IF(ISBLANK($A1370),"",IF($A1370="Ūdeņraža jonu koncentrācija",VLOOKUP(Dati!$A1370,Normas!$A:$D,3,FALSE),VLOOKUP(Dati!$A1370,Normas!$A:$D,3,FALSE)*0.3)),"")</f>
      </c>
    </row>
    <row r="1371" spans="2:9" x14ac:dyDescent="0.2">
      <c r="B1371">
        <f>IF(ISBLANK(A1371),"",VLOOKUP(A1371,Normas!A:D,4,FALSE))</f>
      </c>
      <c r="E1371" s="2">
        <f>IF(ISBLANK(D1371),"",INT(YEARFRAC(D1371,'Vispārīga informācija'!$B$2)))</f>
      </c>
      <c r="F1371" s="2">
        <f>IFERROR(IF(ISBLANK($A1371),"",IF($A1371="Ūdeņraža jonu koncentrācija",VLOOKUP(Dati!$A1371,Normas!$A:$D,2,FALSE),VLOOKUP(Dati!$A1371,Normas!$A:$D,2,FALSE)*0.6)),"")</f>
      </c>
      <c r="G1371" s="2">
        <f>IFERROR(IF(ISBLANK($A1371),"",IF($A1371="Ūdeņraža jonu koncentrācija",VLOOKUP(Dati!$A1371,Normas!$A:$D,3,FALSE),VLOOKUP(Dati!$A1371,Normas!$A:$D,3,FALSE)*0.6)),"")</f>
      </c>
      <c r="H1371" s="2">
        <f>IFERROR(IF(ISBLANK($A1371),"",IF($A1371="Ūdeņraža jonu koncentrācija",VLOOKUP(Dati!$A1371,Normas!$A:$D,2,FALSE),VLOOKUP(Dati!$A1371,Normas!$A:$D,2,FALSE)*0.3)),"")</f>
      </c>
      <c r="I1371" s="2">
        <f>IFERROR(IF(ISBLANK($A1371),"",IF($A1371="Ūdeņraža jonu koncentrācija",VLOOKUP(Dati!$A1371,Normas!$A:$D,3,FALSE),VLOOKUP(Dati!$A1371,Normas!$A:$D,3,FALSE)*0.3)),"")</f>
      </c>
    </row>
    <row r="1372" spans="2:9" x14ac:dyDescent="0.2">
      <c r="B1372">
        <f>IF(ISBLANK(A1372),"",VLOOKUP(A1372,Normas!A:D,4,FALSE))</f>
      </c>
      <c r="E1372" s="2">
        <f>IF(ISBLANK(D1372),"",INT(YEARFRAC(D1372,'Vispārīga informācija'!$B$2)))</f>
      </c>
      <c r="F1372" s="2">
        <f>IFERROR(IF(ISBLANK($A1372),"",IF($A1372="Ūdeņraža jonu koncentrācija",VLOOKUP(Dati!$A1372,Normas!$A:$D,2,FALSE),VLOOKUP(Dati!$A1372,Normas!$A:$D,2,FALSE)*0.6)),"")</f>
      </c>
      <c r="G1372" s="2">
        <f>IFERROR(IF(ISBLANK($A1372),"",IF($A1372="Ūdeņraža jonu koncentrācija",VLOOKUP(Dati!$A1372,Normas!$A:$D,3,FALSE),VLOOKUP(Dati!$A1372,Normas!$A:$D,3,FALSE)*0.6)),"")</f>
      </c>
      <c r="H1372" s="2">
        <f>IFERROR(IF(ISBLANK($A1372),"",IF($A1372="Ūdeņraža jonu koncentrācija",VLOOKUP(Dati!$A1372,Normas!$A:$D,2,FALSE),VLOOKUP(Dati!$A1372,Normas!$A:$D,2,FALSE)*0.3)),"")</f>
      </c>
      <c r="I1372" s="2">
        <f>IFERROR(IF(ISBLANK($A1372),"",IF($A1372="Ūdeņraža jonu koncentrācija",VLOOKUP(Dati!$A1372,Normas!$A:$D,3,FALSE),VLOOKUP(Dati!$A1372,Normas!$A:$D,3,FALSE)*0.3)),"")</f>
      </c>
    </row>
    <row r="1373" spans="2:9" x14ac:dyDescent="0.2">
      <c r="B1373">
        <f>IF(ISBLANK(A1373),"",VLOOKUP(A1373,Normas!A:D,4,FALSE))</f>
      </c>
      <c r="E1373" s="2">
        <f>IF(ISBLANK(D1373),"",INT(YEARFRAC(D1373,'Vispārīga informācija'!$B$2)))</f>
      </c>
      <c r="F1373" s="2">
        <f>IFERROR(IF(ISBLANK($A1373),"",IF($A1373="Ūdeņraža jonu koncentrācija",VLOOKUP(Dati!$A1373,Normas!$A:$D,2,FALSE),VLOOKUP(Dati!$A1373,Normas!$A:$D,2,FALSE)*0.6)),"")</f>
      </c>
      <c r="G1373" s="2">
        <f>IFERROR(IF(ISBLANK($A1373),"",IF($A1373="Ūdeņraža jonu koncentrācija",VLOOKUP(Dati!$A1373,Normas!$A:$D,3,FALSE),VLOOKUP(Dati!$A1373,Normas!$A:$D,3,FALSE)*0.6)),"")</f>
      </c>
      <c r="H1373" s="2">
        <f>IFERROR(IF(ISBLANK($A1373),"",IF($A1373="Ūdeņraža jonu koncentrācija",VLOOKUP(Dati!$A1373,Normas!$A:$D,2,FALSE),VLOOKUP(Dati!$A1373,Normas!$A:$D,2,FALSE)*0.3)),"")</f>
      </c>
      <c r="I1373" s="2">
        <f>IFERROR(IF(ISBLANK($A1373),"",IF($A1373="Ūdeņraža jonu koncentrācija",VLOOKUP(Dati!$A1373,Normas!$A:$D,3,FALSE),VLOOKUP(Dati!$A1373,Normas!$A:$D,3,FALSE)*0.3)),"")</f>
      </c>
    </row>
    <row r="1374" spans="2:9" x14ac:dyDescent="0.2">
      <c r="B1374">
        <f>IF(ISBLANK(A1374),"",VLOOKUP(A1374,Normas!A:D,4,FALSE))</f>
      </c>
      <c r="E1374" s="2">
        <f>IF(ISBLANK(D1374),"",INT(YEARFRAC(D1374,'Vispārīga informācija'!$B$2)))</f>
      </c>
      <c r="F1374" s="2">
        <f>IFERROR(IF(ISBLANK($A1374),"",IF($A1374="Ūdeņraža jonu koncentrācija",VLOOKUP(Dati!$A1374,Normas!$A:$D,2,FALSE),VLOOKUP(Dati!$A1374,Normas!$A:$D,2,FALSE)*0.6)),"")</f>
      </c>
      <c r="G1374" s="2">
        <f>IFERROR(IF(ISBLANK($A1374),"",IF($A1374="Ūdeņraža jonu koncentrācija",VLOOKUP(Dati!$A1374,Normas!$A:$D,3,FALSE),VLOOKUP(Dati!$A1374,Normas!$A:$D,3,FALSE)*0.6)),"")</f>
      </c>
      <c r="H1374" s="2">
        <f>IFERROR(IF(ISBLANK($A1374),"",IF($A1374="Ūdeņraža jonu koncentrācija",VLOOKUP(Dati!$A1374,Normas!$A:$D,2,FALSE),VLOOKUP(Dati!$A1374,Normas!$A:$D,2,FALSE)*0.3)),"")</f>
      </c>
      <c r="I1374" s="2">
        <f>IFERROR(IF(ISBLANK($A1374),"",IF($A1374="Ūdeņraža jonu koncentrācija",VLOOKUP(Dati!$A1374,Normas!$A:$D,3,FALSE),VLOOKUP(Dati!$A1374,Normas!$A:$D,3,FALSE)*0.3)),"")</f>
      </c>
    </row>
    <row r="1375" spans="2:9" x14ac:dyDescent="0.2">
      <c r="B1375">
        <f>IF(ISBLANK(A1375),"",VLOOKUP(A1375,Normas!A:D,4,FALSE))</f>
      </c>
      <c r="E1375" s="2">
        <f>IF(ISBLANK(D1375),"",INT(YEARFRAC(D1375,'Vispārīga informācija'!$B$2)))</f>
      </c>
      <c r="F1375" s="2">
        <f>IFERROR(IF(ISBLANK($A1375),"",IF($A1375="Ūdeņraža jonu koncentrācija",VLOOKUP(Dati!$A1375,Normas!$A:$D,2,FALSE),VLOOKUP(Dati!$A1375,Normas!$A:$D,2,FALSE)*0.6)),"")</f>
      </c>
      <c r="G1375" s="2">
        <f>IFERROR(IF(ISBLANK($A1375),"",IF($A1375="Ūdeņraža jonu koncentrācija",VLOOKUP(Dati!$A1375,Normas!$A:$D,3,FALSE),VLOOKUP(Dati!$A1375,Normas!$A:$D,3,FALSE)*0.6)),"")</f>
      </c>
      <c r="H1375" s="2">
        <f>IFERROR(IF(ISBLANK($A1375),"",IF($A1375="Ūdeņraža jonu koncentrācija",VLOOKUP(Dati!$A1375,Normas!$A:$D,2,FALSE),VLOOKUP(Dati!$A1375,Normas!$A:$D,2,FALSE)*0.3)),"")</f>
      </c>
      <c r="I1375" s="2">
        <f>IFERROR(IF(ISBLANK($A1375),"",IF($A1375="Ūdeņraža jonu koncentrācija",VLOOKUP(Dati!$A1375,Normas!$A:$D,3,FALSE),VLOOKUP(Dati!$A1375,Normas!$A:$D,3,FALSE)*0.3)),"")</f>
      </c>
    </row>
    <row r="1376" spans="2:9" x14ac:dyDescent="0.2">
      <c r="B1376">
        <f>IF(ISBLANK(A1376),"",VLOOKUP(A1376,Normas!A:D,4,FALSE))</f>
      </c>
      <c r="E1376" s="2">
        <f>IF(ISBLANK(D1376),"",INT(YEARFRAC(D1376,'Vispārīga informācija'!$B$2)))</f>
      </c>
      <c r="F1376" s="2">
        <f>IFERROR(IF(ISBLANK($A1376),"",IF($A1376="Ūdeņraža jonu koncentrācija",VLOOKUP(Dati!$A1376,Normas!$A:$D,2,FALSE),VLOOKUP(Dati!$A1376,Normas!$A:$D,2,FALSE)*0.6)),"")</f>
      </c>
      <c r="G1376" s="2">
        <f>IFERROR(IF(ISBLANK($A1376),"",IF($A1376="Ūdeņraža jonu koncentrācija",VLOOKUP(Dati!$A1376,Normas!$A:$D,3,FALSE),VLOOKUP(Dati!$A1376,Normas!$A:$D,3,FALSE)*0.6)),"")</f>
      </c>
      <c r="H1376" s="2">
        <f>IFERROR(IF(ISBLANK($A1376),"",IF($A1376="Ūdeņraža jonu koncentrācija",VLOOKUP(Dati!$A1376,Normas!$A:$D,2,FALSE),VLOOKUP(Dati!$A1376,Normas!$A:$D,2,FALSE)*0.3)),"")</f>
      </c>
      <c r="I1376" s="2">
        <f>IFERROR(IF(ISBLANK($A1376),"",IF($A1376="Ūdeņraža jonu koncentrācija",VLOOKUP(Dati!$A1376,Normas!$A:$D,3,FALSE),VLOOKUP(Dati!$A1376,Normas!$A:$D,3,FALSE)*0.3)),"")</f>
      </c>
    </row>
    <row r="1377" spans="2:9" x14ac:dyDescent="0.2">
      <c r="B1377">
        <f>IF(ISBLANK(A1377),"",VLOOKUP(A1377,Normas!A:D,4,FALSE))</f>
      </c>
      <c r="E1377" s="2">
        <f>IF(ISBLANK(D1377),"",INT(YEARFRAC(D1377,'Vispārīga informācija'!$B$2)))</f>
      </c>
      <c r="F1377" s="2">
        <f>IFERROR(IF(ISBLANK($A1377),"",IF($A1377="Ūdeņraža jonu koncentrācija",VLOOKUP(Dati!$A1377,Normas!$A:$D,2,FALSE),VLOOKUP(Dati!$A1377,Normas!$A:$D,2,FALSE)*0.6)),"")</f>
      </c>
      <c r="G1377" s="2">
        <f>IFERROR(IF(ISBLANK($A1377),"",IF($A1377="Ūdeņraža jonu koncentrācija",VLOOKUP(Dati!$A1377,Normas!$A:$D,3,FALSE),VLOOKUP(Dati!$A1377,Normas!$A:$D,3,FALSE)*0.6)),"")</f>
      </c>
      <c r="H1377" s="2">
        <f>IFERROR(IF(ISBLANK($A1377),"",IF($A1377="Ūdeņraža jonu koncentrācija",VLOOKUP(Dati!$A1377,Normas!$A:$D,2,FALSE),VLOOKUP(Dati!$A1377,Normas!$A:$D,2,FALSE)*0.3)),"")</f>
      </c>
      <c r="I1377" s="2">
        <f>IFERROR(IF(ISBLANK($A1377),"",IF($A1377="Ūdeņraža jonu koncentrācija",VLOOKUP(Dati!$A1377,Normas!$A:$D,3,FALSE),VLOOKUP(Dati!$A1377,Normas!$A:$D,3,FALSE)*0.3)),"")</f>
      </c>
    </row>
    <row r="1378" spans="2:9" x14ac:dyDescent="0.2">
      <c r="B1378">
        <f>IF(ISBLANK(A1378),"",VLOOKUP(A1378,Normas!A:D,4,FALSE))</f>
      </c>
      <c r="E1378" s="2">
        <f>IF(ISBLANK(D1378),"",INT(YEARFRAC(D1378,'Vispārīga informācija'!$B$2)))</f>
      </c>
      <c r="F1378" s="2">
        <f>IFERROR(IF(ISBLANK($A1378),"",IF($A1378="Ūdeņraža jonu koncentrācija",VLOOKUP(Dati!$A1378,Normas!$A:$D,2,FALSE),VLOOKUP(Dati!$A1378,Normas!$A:$D,2,FALSE)*0.6)),"")</f>
      </c>
      <c r="G1378" s="2">
        <f>IFERROR(IF(ISBLANK($A1378),"",IF($A1378="Ūdeņraža jonu koncentrācija",VLOOKUP(Dati!$A1378,Normas!$A:$D,3,FALSE),VLOOKUP(Dati!$A1378,Normas!$A:$D,3,FALSE)*0.6)),"")</f>
      </c>
      <c r="H1378" s="2">
        <f>IFERROR(IF(ISBLANK($A1378),"",IF($A1378="Ūdeņraža jonu koncentrācija",VLOOKUP(Dati!$A1378,Normas!$A:$D,2,FALSE),VLOOKUP(Dati!$A1378,Normas!$A:$D,2,FALSE)*0.3)),"")</f>
      </c>
      <c r="I1378" s="2">
        <f>IFERROR(IF(ISBLANK($A1378),"",IF($A1378="Ūdeņraža jonu koncentrācija",VLOOKUP(Dati!$A1378,Normas!$A:$D,3,FALSE),VLOOKUP(Dati!$A1378,Normas!$A:$D,3,FALSE)*0.3)),"")</f>
      </c>
    </row>
    <row r="1379" spans="2:9" x14ac:dyDescent="0.2">
      <c r="B1379">
        <f>IF(ISBLANK(A1379),"",VLOOKUP(A1379,Normas!A:D,4,FALSE))</f>
      </c>
      <c r="E1379" s="2">
        <f>IF(ISBLANK(D1379),"",INT(YEARFRAC(D1379,'Vispārīga informācija'!$B$2)))</f>
      </c>
      <c r="F1379" s="2">
        <f>IFERROR(IF(ISBLANK($A1379),"",IF($A1379="Ūdeņraža jonu koncentrācija",VLOOKUP(Dati!$A1379,Normas!$A:$D,2,FALSE),VLOOKUP(Dati!$A1379,Normas!$A:$D,2,FALSE)*0.6)),"")</f>
      </c>
      <c r="G1379" s="2">
        <f>IFERROR(IF(ISBLANK($A1379),"",IF($A1379="Ūdeņraža jonu koncentrācija",VLOOKUP(Dati!$A1379,Normas!$A:$D,3,FALSE),VLOOKUP(Dati!$A1379,Normas!$A:$D,3,FALSE)*0.6)),"")</f>
      </c>
      <c r="H1379" s="2">
        <f>IFERROR(IF(ISBLANK($A1379),"",IF($A1379="Ūdeņraža jonu koncentrācija",VLOOKUP(Dati!$A1379,Normas!$A:$D,2,FALSE),VLOOKUP(Dati!$A1379,Normas!$A:$D,2,FALSE)*0.3)),"")</f>
      </c>
      <c r="I1379" s="2">
        <f>IFERROR(IF(ISBLANK($A1379),"",IF($A1379="Ūdeņraža jonu koncentrācija",VLOOKUP(Dati!$A1379,Normas!$A:$D,3,FALSE),VLOOKUP(Dati!$A1379,Normas!$A:$D,3,FALSE)*0.3)),"")</f>
      </c>
    </row>
    <row r="1380" spans="2:9" x14ac:dyDescent="0.2">
      <c r="B1380">
        <f>IF(ISBLANK(A1380),"",VLOOKUP(A1380,Normas!A:D,4,FALSE))</f>
      </c>
      <c r="E1380" s="2">
        <f>IF(ISBLANK(D1380),"",INT(YEARFRAC(D1380,'Vispārīga informācija'!$B$2)))</f>
      </c>
      <c r="F1380" s="2">
        <f>IFERROR(IF(ISBLANK($A1380),"",IF($A1380="Ūdeņraža jonu koncentrācija",VLOOKUP(Dati!$A1380,Normas!$A:$D,2,FALSE),VLOOKUP(Dati!$A1380,Normas!$A:$D,2,FALSE)*0.6)),"")</f>
      </c>
      <c r="G1380" s="2">
        <f>IFERROR(IF(ISBLANK($A1380),"",IF($A1380="Ūdeņraža jonu koncentrācija",VLOOKUP(Dati!$A1380,Normas!$A:$D,3,FALSE),VLOOKUP(Dati!$A1380,Normas!$A:$D,3,FALSE)*0.6)),"")</f>
      </c>
      <c r="H1380" s="2">
        <f>IFERROR(IF(ISBLANK($A1380),"",IF($A1380="Ūdeņraža jonu koncentrācija",VLOOKUP(Dati!$A1380,Normas!$A:$D,2,FALSE),VLOOKUP(Dati!$A1380,Normas!$A:$D,2,FALSE)*0.3)),"")</f>
      </c>
      <c r="I1380" s="2">
        <f>IFERROR(IF(ISBLANK($A1380),"",IF($A1380="Ūdeņraža jonu koncentrācija",VLOOKUP(Dati!$A1380,Normas!$A:$D,3,FALSE),VLOOKUP(Dati!$A1380,Normas!$A:$D,3,FALSE)*0.3)),"")</f>
      </c>
    </row>
    <row r="1381" spans="2:9" x14ac:dyDescent="0.2">
      <c r="B1381">
        <f>IF(ISBLANK(A1381),"",VLOOKUP(A1381,Normas!A:D,4,FALSE))</f>
      </c>
      <c r="E1381" s="2">
        <f>IF(ISBLANK(D1381),"",INT(YEARFRAC(D1381,'Vispārīga informācija'!$B$2)))</f>
      </c>
      <c r="F1381" s="2">
        <f>IFERROR(IF(ISBLANK($A1381),"",IF($A1381="Ūdeņraža jonu koncentrācija",VLOOKUP(Dati!$A1381,Normas!$A:$D,2,FALSE),VLOOKUP(Dati!$A1381,Normas!$A:$D,2,FALSE)*0.6)),"")</f>
      </c>
      <c r="G1381" s="2">
        <f>IFERROR(IF(ISBLANK($A1381),"",IF($A1381="Ūdeņraža jonu koncentrācija",VLOOKUP(Dati!$A1381,Normas!$A:$D,3,FALSE),VLOOKUP(Dati!$A1381,Normas!$A:$D,3,FALSE)*0.6)),"")</f>
      </c>
      <c r="H1381" s="2">
        <f>IFERROR(IF(ISBLANK($A1381),"",IF($A1381="Ūdeņraža jonu koncentrācija",VLOOKUP(Dati!$A1381,Normas!$A:$D,2,FALSE),VLOOKUP(Dati!$A1381,Normas!$A:$D,2,FALSE)*0.3)),"")</f>
      </c>
      <c r="I1381" s="2">
        <f>IFERROR(IF(ISBLANK($A1381),"",IF($A1381="Ūdeņraža jonu koncentrācija",VLOOKUP(Dati!$A1381,Normas!$A:$D,3,FALSE),VLOOKUP(Dati!$A1381,Normas!$A:$D,3,FALSE)*0.3)),"")</f>
      </c>
    </row>
    <row r="1382" spans="2:9" x14ac:dyDescent="0.2">
      <c r="B1382">
        <f>IF(ISBLANK(A1382),"",VLOOKUP(A1382,Normas!A:D,4,FALSE))</f>
      </c>
      <c r="E1382" s="2">
        <f>IF(ISBLANK(D1382),"",INT(YEARFRAC(D1382,'Vispārīga informācija'!$B$2)))</f>
      </c>
      <c r="F1382" s="2">
        <f>IFERROR(IF(ISBLANK($A1382),"",IF($A1382="Ūdeņraža jonu koncentrācija",VLOOKUP(Dati!$A1382,Normas!$A:$D,2,FALSE),VLOOKUP(Dati!$A1382,Normas!$A:$D,2,FALSE)*0.6)),"")</f>
      </c>
      <c r="G1382" s="2">
        <f>IFERROR(IF(ISBLANK($A1382),"",IF($A1382="Ūdeņraža jonu koncentrācija",VLOOKUP(Dati!$A1382,Normas!$A:$D,3,FALSE),VLOOKUP(Dati!$A1382,Normas!$A:$D,3,FALSE)*0.6)),"")</f>
      </c>
      <c r="H1382" s="2">
        <f>IFERROR(IF(ISBLANK($A1382),"",IF($A1382="Ūdeņraža jonu koncentrācija",VLOOKUP(Dati!$A1382,Normas!$A:$D,2,FALSE),VLOOKUP(Dati!$A1382,Normas!$A:$D,2,FALSE)*0.3)),"")</f>
      </c>
      <c r="I1382" s="2">
        <f>IFERROR(IF(ISBLANK($A1382),"",IF($A1382="Ūdeņraža jonu koncentrācija",VLOOKUP(Dati!$A1382,Normas!$A:$D,3,FALSE),VLOOKUP(Dati!$A1382,Normas!$A:$D,3,FALSE)*0.3)),"")</f>
      </c>
    </row>
    <row r="1383" spans="2:9" x14ac:dyDescent="0.2">
      <c r="B1383">
        <f>IF(ISBLANK(A1383),"",VLOOKUP(A1383,Normas!A:D,4,FALSE))</f>
      </c>
      <c r="E1383" s="2">
        <f>IF(ISBLANK(D1383),"",INT(YEARFRAC(D1383,'Vispārīga informācija'!$B$2)))</f>
      </c>
      <c r="F1383" s="2">
        <f>IFERROR(IF(ISBLANK($A1383),"",IF($A1383="Ūdeņraža jonu koncentrācija",VLOOKUP(Dati!$A1383,Normas!$A:$D,2,FALSE),VLOOKUP(Dati!$A1383,Normas!$A:$D,2,FALSE)*0.6)),"")</f>
      </c>
      <c r="G1383" s="2">
        <f>IFERROR(IF(ISBLANK($A1383),"",IF($A1383="Ūdeņraža jonu koncentrācija",VLOOKUP(Dati!$A1383,Normas!$A:$D,3,FALSE),VLOOKUP(Dati!$A1383,Normas!$A:$D,3,FALSE)*0.6)),"")</f>
      </c>
      <c r="H1383" s="2">
        <f>IFERROR(IF(ISBLANK($A1383),"",IF($A1383="Ūdeņraža jonu koncentrācija",VLOOKUP(Dati!$A1383,Normas!$A:$D,2,FALSE),VLOOKUP(Dati!$A1383,Normas!$A:$D,2,FALSE)*0.3)),"")</f>
      </c>
      <c r="I1383" s="2">
        <f>IFERROR(IF(ISBLANK($A1383),"",IF($A1383="Ūdeņraža jonu koncentrācija",VLOOKUP(Dati!$A1383,Normas!$A:$D,3,FALSE),VLOOKUP(Dati!$A1383,Normas!$A:$D,3,FALSE)*0.3)),"")</f>
      </c>
    </row>
    <row r="1384" spans="2:9" x14ac:dyDescent="0.2">
      <c r="B1384">
        <f>IF(ISBLANK(A1384),"",VLOOKUP(A1384,Normas!A:D,4,FALSE))</f>
      </c>
      <c r="E1384" s="2">
        <f>IF(ISBLANK(D1384),"",INT(YEARFRAC(D1384,'Vispārīga informācija'!$B$2)))</f>
      </c>
      <c r="F1384" s="2">
        <f>IFERROR(IF(ISBLANK($A1384),"",IF($A1384="Ūdeņraža jonu koncentrācija",VLOOKUP(Dati!$A1384,Normas!$A:$D,2,FALSE),VLOOKUP(Dati!$A1384,Normas!$A:$D,2,FALSE)*0.6)),"")</f>
      </c>
      <c r="G1384" s="2">
        <f>IFERROR(IF(ISBLANK($A1384),"",IF($A1384="Ūdeņraža jonu koncentrācija",VLOOKUP(Dati!$A1384,Normas!$A:$D,3,FALSE),VLOOKUP(Dati!$A1384,Normas!$A:$D,3,FALSE)*0.6)),"")</f>
      </c>
      <c r="H1384" s="2">
        <f>IFERROR(IF(ISBLANK($A1384),"",IF($A1384="Ūdeņraža jonu koncentrācija",VLOOKUP(Dati!$A1384,Normas!$A:$D,2,FALSE),VLOOKUP(Dati!$A1384,Normas!$A:$D,2,FALSE)*0.3)),"")</f>
      </c>
      <c r="I1384" s="2">
        <f>IFERROR(IF(ISBLANK($A1384),"",IF($A1384="Ūdeņraža jonu koncentrācija",VLOOKUP(Dati!$A1384,Normas!$A:$D,3,FALSE),VLOOKUP(Dati!$A1384,Normas!$A:$D,3,FALSE)*0.3)),"")</f>
      </c>
    </row>
    <row r="1385" spans="2:9" x14ac:dyDescent="0.2">
      <c r="B1385">
        <f>IF(ISBLANK(A1385),"",VLOOKUP(A1385,Normas!A:D,4,FALSE))</f>
      </c>
      <c r="E1385" s="2">
        <f>IF(ISBLANK(D1385),"",INT(YEARFRAC(D1385,'Vispārīga informācija'!$B$2)))</f>
      </c>
      <c r="F1385" s="2">
        <f>IFERROR(IF(ISBLANK($A1385),"",IF($A1385="Ūdeņraža jonu koncentrācija",VLOOKUP(Dati!$A1385,Normas!$A:$D,2,FALSE),VLOOKUP(Dati!$A1385,Normas!$A:$D,2,FALSE)*0.6)),"")</f>
      </c>
      <c r="G1385" s="2">
        <f>IFERROR(IF(ISBLANK($A1385),"",IF($A1385="Ūdeņraža jonu koncentrācija",VLOOKUP(Dati!$A1385,Normas!$A:$D,3,FALSE),VLOOKUP(Dati!$A1385,Normas!$A:$D,3,FALSE)*0.6)),"")</f>
      </c>
      <c r="H1385" s="2">
        <f>IFERROR(IF(ISBLANK($A1385),"",IF($A1385="Ūdeņraža jonu koncentrācija",VLOOKUP(Dati!$A1385,Normas!$A:$D,2,FALSE),VLOOKUP(Dati!$A1385,Normas!$A:$D,2,FALSE)*0.3)),"")</f>
      </c>
      <c r="I1385" s="2">
        <f>IFERROR(IF(ISBLANK($A1385),"",IF($A1385="Ūdeņraža jonu koncentrācija",VLOOKUP(Dati!$A1385,Normas!$A:$D,3,FALSE),VLOOKUP(Dati!$A1385,Normas!$A:$D,3,FALSE)*0.3)),"")</f>
      </c>
    </row>
    <row r="1386" spans="2:9" x14ac:dyDescent="0.2">
      <c r="B1386">
        <f>IF(ISBLANK(A1386),"",VLOOKUP(A1386,Normas!A:D,4,FALSE))</f>
      </c>
      <c r="E1386" s="2">
        <f>IF(ISBLANK(D1386),"",INT(YEARFRAC(D1386,'Vispārīga informācija'!$B$2)))</f>
      </c>
      <c r="F1386" s="2">
        <f>IFERROR(IF(ISBLANK($A1386),"",IF($A1386="Ūdeņraža jonu koncentrācija",VLOOKUP(Dati!$A1386,Normas!$A:$D,2,FALSE),VLOOKUP(Dati!$A1386,Normas!$A:$D,2,FALSE)*0.6)),"")</f>
      </c>
      <c r="G1386" s="2">
        <f>IFERROR(IF(ISBLANK($A1386),"",IF($A1386="Ūdeņraža jonu koncentrācija",VLOOKUP(Dati!$A1386,Normas!$A:$D,3,FALSE),VLOOKUP(Dati!$A1386,Normas!$A:$D,3,FALSE)*0.6)),"")</f>
      </c>
      <c r="H1386" s="2">
        <f>IFERROR(IF(ISBLANK($A1386),"",IF($A1386="Ūdeņraža jonu koncentrācija",VLOOKUP(Dati!$A1386,Normas!$A:$D,2,FALSE),VLOOKUP(Dati!$A1386,Normas!$A:$D,2,FALSE)*0.3)),"")</f>
      </c>
      <c r="I1386" s="2">
        <f>IFERROR(IF(ISBLANK($A1386),"",IF($A1386="Ūdeņraža jonu koncentrācija",VLOOKUP(Dati!$A1386,Normas!$A:$D,3,FALSE),VLOOKUP(Dati!$A1386,Normas!$A:$D,3,FALSE)*0.3)),"")</f>
      </c>
    </row>
    <row r="1387" spans="2:9" x14ac:dyDescent="0.2">
      <c r="B1387">
        <f>IF(ISBLANK(A1387),"",VLOOKUP(A1387,Normas!A:D,4,FALSE))</f>
      </c>
      <c r="E1387" s="2">
        <f>IF(ISBLANK(D1387),"",INT(YEARFRAC(D1387,'Vispārīga informācija'!$B$2)))</f>
      </c>
      <c r="F1387" s="2">
        <f>IFERROR(IF(ISBLANK($A1387),"",IF($A1387="Ūdeņraža jonu koncentrācija",VLOOKUP(Dati!$A1387,Normas!$A:$D,2,FALSE),VLOOKUP(Dati!$A1387,Normas!$A:$D,2,FALSE)*0.6)),"")</f>
      </c>
      <c r="G1387" s="2">
        <f>IFERROR(IF(ISBLANK($A1387),"",IF($A1387="Ūdeņraža jonu koncentrācija",VLOOKUP(Dati!$A1387,Normas!$A:$D,3,FALSE),VLOOKUP(Dati!$A1387,Normas!$A:$D,3,FALSE)*0.6)),"")</f>
      </c>
      <c r="H1387" s="2">
        <f>IFERROR(IF(ISBLANK($A1387),"",IF($A1387="Ūdeņraža jonu koncentrācija",VLOOKUP(Dati!$A1387,Normas!$A:$D,2,FALSE),VLOOKUP(Dati!$A1387,Normas!$A:$D,2,FALSE)*0.3)),"")</f>
      </c>
      <c r="I1387" s="2">
        <f>IFERROR(IF(ISBLANK($A1387),"",IF($A1387="Ūdeņraža jonu koncentrācija",VLOOKUP(Dati!$A1387,Normas!$A:$D,3,FALSE),VLOOKUP(Dati!$A1387,Normas!$A:$D,3,FALSE)*0.3)),"")</f>
      </c>
    </row>
    <row r="1388" spans="2:9" x14ac:dyDescent="0.2">
      <c r="B1388">
        <f>IF(ISBLANK(A1388),"",VLOOKUP(A1388,Normas!A:D,4,FALSE))</f>
      </c>
      <c r="E1388" s="2">
        <f>IF(ISBLANK(D1388),"",INT(YEARFRAC(D1388,'Vispārīga informācija'!$B$2)))</f>
      </c>
      <c r="F1388" s="2">
        <f>IFERROR(IF(ISBLANK($A1388),"",IF($A1388="Ūdeņraža jonu koncentrācija",VLOOKUP(Dati!$A1388,Normas!$A:$D,2,FALSE),VLOOKUP(Dati!$A1388,Normas!$A:$D,2,FALSE)*0.6)),"")</f>
      </c>
      <c r="G1388" s="2">
        <f>IFERROR(IF(ISBLANK($A1388),"",IF($A1388="Ūdeņraža jonu koncentrācija",VLOOKUP(Dati!$A1388,Normas!$A:$D,3,FALSE),VLOOKUP(Dati!$A1388,Normas!$A:$D,3,FALSE)*0.6)),"")</f>
      </c>
      <c r="H1388" s="2">
        <f>IFERROR(IF(ISBLANK($A1388),"",IF($A1388="Ūdeņraža jonu koncentrācija",VLOOKUP(Dati!$A1388,Normas!$A:$D,2,FALSE),VLOOKUP(Dati!$A1388,Normas!$A:$D,2,FALSE)*0.3)),"")</f>
      </c>
      <c r="I1388" s="2">
        <f>IFERROR(IF(ISBLANK($A1388),"",IF($A1388="Ūdeņraža jonu koncentrācija",VLOOKUP(Dati!$A1388,Normas!$A:$D,3,FALSE),VLOOKUP(Dati!$A1388,Normas!$A:$D,3,FALSE)*0.3)),"")</f>
      </c>
    </row>
    <row r="1389" spans="2:9" x14ac:dyDescent="0.2">
      <c r="B1389">
        <f>IF(ISBLANK(A1389),"",VLOOKUP(A1389,Normas!A:D,4,FALSE))</f>
      </c>
      <c r="E1389" s="2">
        <f>IF(ISBLANK(D1389),"",INT(YEARFRAC(D1389,'Vispārīga informācija'!$B$2)))</f>
      </c>
      <c r="F1389" s="2">
        <f>IFERROR(IF(ISBLANK($A1389),"",IF($A1389="Ūdeņraža jonu koncentrācija",VLOOKUP(Dati!$A1389,Normas!$A:$D,2,FALSE),VLOOKUP(Dati!$A1389,Normas!$A:$D,2,FALSE)*0.6)),"")</f>
      </c>
      <c r="G1389" s="2">
        <f>IFERROR(IF(ISBLANK($A1389),"",IF($A1389="Ūdeņraža jonu koncentrācija",VLOOKUP(Dati!$A1389,Normas!$A:$D,3,FALSE),VLOOKUP(Dati!$A1389,Normas!$A:$D,3,FALSE)*0.6)),"")</f>
      </c>
      <c r="H1389" s="2">
        <f>IFERROR(IF(ISBLANK($A1389),"",IF($A1389="Ūdeņraža jonu koncentrācija",VLOOKUP(Dati!$A1389,Normas!$A:$D,2,FALSE),VLOOKUP(Dati!$A1389,Normas!$A:$D,2,FALSE)*0.3)),"")</f>
      </c>
      <c r="I1389" s="2">
        <f>IFERROR(IF(ISBLANK($A1389),"",IF($A1389="Ūdeņraža jonu koncentrācija",VLOOKUP(Dati!$A1389,Normas!$A:$D,3,FALSE),VLOOKUP(Dati!$A1389,Normas!$A:$D,3,FALSE)*0.3)),"")</f>
      </c>
    </row>
    <row r="1390" spans="2:9" x14ac:dyDescent="0.2">
      <c r="B1390">
        <f>IF(ISBLANK(A1390),"",VLOOKUP(A1390,Normas!A:D,4,FALSE))</f>
      </c>
      <c r="E1390" s="2">
        <f>IF(ISBLANK(D1390),"",INT(YEARFRAC(D1390,'Vispārīga informācija'!$B$2)))</f>
      </c>
      <c r="F1390" s="2">
        <f>IFERROR(IF(ISBLANK($A1390),"",IF($A1390="Ūdeņraža jonu koncentrācija",VLOOKUP(Dati!$A1390,Normas!$A:$D,2,FALSE),VLOOKUP(Dati!$A1390,Normas!$A:$D,2,FALSE)*0.6)),"")</f>
      </c>
      <c r="G1390" s="2">
        <f>IFERROR(IF(ISBLANK($A1390),"",IF($A1390="Ūdeņraža jonu koncentrācija",VLOOKUP(Dati!$A1390,Normas!$A:$D,3,FALSE),VLOOKUP(Dati!$A1390,Normas!$A:$D,3,FALSE)*0.6)),"")</f>
      </c>
      <c r="H1390" s="2">
        <f>IFERROR(IF(ISBLANK($A1390),"",IF($A1390="Ūdeņraža jonu koncentrācija",VLOOKUP(Dati!$A1390,Normas!$A:$D,2,FALSE),VLOOKUP(Dati!$A1390,Normas!$A:$D,2,FALSE)*0.3)),"")</f>
      </c>
      <c r="I1390" s="2">
        <f>IFERROR(IF(ISBLANK($A1390),"",IF($A1390="Ūdeņraža jonu koncentrācija",VLOOKUP(Dati!$A1390,Normas!$A:$D,3,FALSE),VLOOKUP(Dati!$A1390,Normas!$A:$D,3,FALSE)*0.3)),"")</f>
      </c>
    </row>
    <row r="1391" spans="2:9" x14ac:dyDescent="0.2">
      <c r="B1391">
        <f>IF(ISBLANK(A1391),"",VLOOKUP(A1391,Normas!A:D,4,FALSE))</f>
      </c>
      <c r="E1391" s="2">
        <f>IF(ISBLANK(D1391),"",INT(YEARFRAC(D1391,'Vispārīga informācija'!$B$2)))</f>
      </c>
      <c r="F1391" s="2">
        <f>IFERROR(IF(ISBLANK($A1391),"",IF($A1391="Ūdeņraža jonu koncentrācija",VLOOKUP(Dati!$A1391,Normas!$A:$D,2,FALSE),VLOOKUP(Dati!$A1391,Normas!$A:$D,2,FALSE)*0.6)),"")</f>
      </c>
      <c r="G1391" s="2">
        <f>IFERROR(IF(ISBLANK($A1391),"",IF($A1391="Ūdeņraža jonu koncentrācija",VLOOKUP(Dati!$A1391,Normas!$A:$D,3,FALSE),VLOOKUP(Dati!$A1391,Normas!$A:$D,3,FALSE)*0.6)),"")</f>
      </c>
      <c r="H1391" s="2">
        <f>IFERROR(IF(ISBLANK($A1391),"",IF($A1391="Ūdeņraža jonu koncentrācija",VLOOKUP(Dati!$A1391,Normas!$A:$D,2,FALSE),VLOOKUP(Dati!$A1391,Normas!$A:$D,2,FALSE)*0.3)),"")</f>
      </c>
      <c r="I1391" s="2">
        <f>IFERROR(IF(ISBLANK($A1391),"",IF($A1391="Ūdeņraža jonu koncentrācija",VLOOKUP(Dati!$A1391,Normas!$A:$D,3,FALSE),VLOOKUP(Dati!$A1391,Normas!$A:$D,3,FALSE)*0.3)),"")</f>
      </c>
    </row>
    <row r="1392" spans="2:9" x14ac:dyDescent="0.2">
      <c r="B1392">
        <f>IF(ISBLANK(A1392),"",VLOOKUP(A1392,Normas!A:D,4,FALSE))</f>
      </c>
      <c r="E1392" s="2">
        <f>IF(ISBLANK(D1392),"",INT(YEARFRAC(D1392,'Vispārīga informācija'!$B$2)))</f>
      </c>
      <c r="F1392" s="2">
        <f>IFERROR(IF(ISBLANK($A1392),"",IF($A1392="Ūdeņraža jonu koncentrācija",VLOOKUP(Dati!$A1392,Normas!$A:$D,2,FALSE),VLOOKUP(Dati!$A1392,Normas!$A:$D,2,FALSE)*0.6)),"")</f>
      </c>
      <c r="G1392" s="2">
        <f>IFERROR(IF(ISBLANK($A1392),"",IF($A1392="Ūdeņraža jonu koncentrācija",VLOOKUP(Dati!$A1392,Normas!$A:$D,3,FALSE),VLOOKUP(Dati!$A1392,Normas!$A:$D,3,FALSE)*0.6)),"")</f>
      </c>
      <c r="H1392" s="2">
        <f>IFERROR(IF(ISBLANK($A1392),"",IF($A1392="Ūdeņraža jonu koncentrācija",VLOOKUP(Dati!$A1392,Normas!$A:$D,2,FALSE),VLOOKUP(Dati!$A1392,Normas!$A:$D,2,FALSE)*0.3)),"")</f>
      </c>
      <c r="I1392" s="2">
        <f>IFERROR(IF(ISBLANK($A1392),"",IF($A1392="Ūdeņraža jonu koncentrācija",VLOOKUP(Dati!$A1392,Normas!$A:$D,3,FALSE),VLOOKUP(Dati!$A1392,Normas!$A:$D,3,FALSE)*0.3)),"")</f>
      </c>
    </row>
    <row r="1393" spans="2:9" x14ac:dyDescent="0.2">
      <c r="B1393">
        <f>IF(ISBLANK(A1393),"",VLOOKUP(A1393,Normas!A:D,4,FALSE))</f>
      </c>
      <c r="E1393" s="2">
        <f>IF(ISBLANK(D1393),"",INT(YEARFRAC(D1393,'Vispārīga informācija'!$B$2)))</f>
      </c>
      <c r="F1393" s="2">
        <f>IFERROR(IF(ISBLANK($A1393),"",IF($A1393="Ūdeņraža jonu koncentrācija",VLOOKUP(Dati!$A1393,Normas!$A:$D,2,FALSE),VLOOKUP(Dati!$A1393,Normas!$A:$D,2,FALSE)*0.6)),"")</f>
      </c>
      <c r="G1393" s="2">
        <f>IFERROR(IF(ISBLANK($A1393),"",IF($A1393="Ūdeņraža jonu koncentrācija",VLOOKUP(Dati!$A1393,Normas!$A:$D,3,FALSE),VLOOKUP(Dati!$A1393,Normas!$A:$D,3,FALSE)*0.6)),"")</f>
      </c>
      <c r="H1393" s="2">
        <f>IFERROR(IF(ISBLANK($A1393),"",IF($A1393="Ūdeņraža jonu koncentrācija",VLOOKUP(Dati!$A1393,Normas!$A:$D,2,FALSE),VLOOKUP(Dati!$A1393,Normas!$A:$D,2,FALSE)*0.3)),"")</f>
      </c>
      <c r="I1393" s="2">
        <f>IFERROR(IF(ISBLANK($A1393),"",IF($A1393="Ūdeņraža jonu koncentrācija",VLOOKUP(Dati!$A1393,Normas!$A:$D,3,FALSE),VLOOKUP(Dati!$A1393,Normas!$A:$D,3,FALSE)*0.3)),"")</f>
      </c>
    </row>
    <row r="1394" spans="2:9" x14ac:dyDescent="0.2">
      <c r="B1394">
        <f>IF(ISBLANK(A1394),"",VLOOKUP(A1394,Normas!A:D,4,FALSE))</f>
      </c>
      <c r="E1394" s="2">
        <f>IF(ISBLANK(D1394),"",INT(YEARFRAC(D1394,'Vispārīga informācija'!$B$2)))</f>
      </c>
      <c r="F1394" s="2">
        <f>IFERROR(IF(ISBLANK($A1394),"",IF($A1394="Ūdeņraža jonu koncentrācija",VLOOKUP(Dati!$A1394,Normas!$A:$D,2,FALSE),VLOOKUP(Dati!$A1394,Normas!$A:$D,2,FALSE)*0.6)),"")</f>
      </c>
      <c r="G1394" s="2">
        <f>IFERROR(IF(ISBLANK($A1394),"",IF($A1394="Ūdeņraža jonu koncentrācija",VLOOKUP(Dati!$A1394,Normas!$A:$D,3,FALSE),VLOOKUP(Dati!$A1394,Normas!$A:$D,3,FALSE)*0.6)),"")</f>
      </c>
      <c r="H1394" s="2">
        <f>IFERROR(IF(ISBLANK($A1394),"",IF($A1394="Ūdeņraža jonu koncentrācija",VLOOKUP(Dati!$A1394,Normas!$A:$D,2,FALSE),VLOOKUP(Dati!$A1394,Normas!$A:$D,2,FALSE)*0.3)),"")</f>
      </c>
      <c r="I1394" s="2">
        <f>IFERROR(IF(ISBLANK($A1394),"",IF($A1394="Ūdeņraža jonu koncentrācija",VLOOKUP(Dati!$A1394,Normas!$A:$D,3,FALSE),VLOOKUP(Dati!$A1394,Normas!$A:$D,3,FALSE)*0.3)),"")</f>
      </c>
    </row>
    <row r="1395" spans="2:9" x14ac:dyDescent="0.2">
      <c r="B1395">
        <f>IF(ISBLANK(A1395),"",VLOOKUP(A1395,Normas!A:D,4,FALSE))</f>
      </c>
      <c r="E1395" s="2">
        <f>IF(ISBLANK(D1395),"",INT(YEARFRAC(D1395,'Vispārīga informācija'!$B$2)))</f>
      </c>
      <c r="F1395" s="2">
        <f>IFERROR(IF(ISBLANK($A1395),"",IF($A1395="Ūdeņraža jonu koncentrācija",VLOOKUP(Dati!$A1395,Normas!$A:$D,2,FALSE),VLOOKUP(Dati!$A1395,Normas!$A:$D,2,FALSE)*0.6)),"")</f>
      </c>
      <c r="G1395" s="2">
        <f>IFERROR(IF(ISBLANK($A1395),"",IF($A1395="Ūdeņraža jonu koncentrācija",VLOOKUP(Dati!$A1395,Normas!$A:$D,3,FALSE),VLOOKUP(Dati!$A1395,Normas!$A:$D,3,FALSE)*0.6)),"")</f>
      </c>
      <c r="H1395" s="2">
        <f>IFERROR(IF(ISBLANK($A1395),"",IF($A1395="Ūdeņraža jonu koncentrācija",VLOOKUP(Dati!$A1395,Normas!$A:$D,2,FALSE),VLOOKUP(Dati!$A1395,Normas!$A:$D,2,FALSE)*0.3)),"")</f>
      </c>
      <c r="I1395" s="2">
        <f>IFERROR(IF(ISBLANK($A1395),"",IF($A1395="Ūdeņraža jonu koncentrācija",VLOOKUP(Dati!$A1395,Normas!$A:$D,3,FALSE),VLOOKUP(Dati!$A1395,Normas!$A:$D,3,FALSE)*0.3)),"")</f>
      </c>
    </row>
    <row r="1396" spans="2:9" x14ac:dyDescent="0.2">
      <c r="B1396">
        <f>IF(ISBLANK(A1396),"",VLOOKUP(A1396,Normas!A:D,4,FALSE))</f>
      </c>
      <c r="E1396" s="2">
        <f>IF(ISBLANK(D1396),"",INT(YEARFRAC(D1396,'Vispārīga informācija'!$B$2)))</f>
      </c>
      <c r="F1396" s="2">
        <f>IFERROR(IF(ISBLANK($A1396),"",IF($A1396="Ūdeņraža jonu koncentrācija",VLOOKUP(Dati!$A1396,Normas!$A:$D,2,FALSE),VLOOKUP(Dati!$A1396,Normas!$A:$D,2,FALSE)*0.6)),"")</f>
      </c>
      <c r="G1396" s="2">
        <f>IFERROR(IF(ISBLANK($A1396),"",IF($A1396="Ūdeņraža jonu koncentrācija",VLOOKUP(Dati!$A1396,Normas!$A:$D,3,FALSE),VLOOKUP(Dati!$A1396,Normas!$A:$D,3,FALSE)*0.6)),"")</f>
      </c>
      <c r="H1396" s="2">
        <f>IFERROR(IF(ISBLANK($A1396),"",IF($A1396="Ūdeņraža jonu koncentrācija",VLOOKUP(Dati!$A1396,Normas!$A:$D,2,FALSE),VLOOKUP(Dati!$A1396,Normas!$A:$D,2,FALSE)*0.3)),"")</f>
      </c>
      <c r="I1396" s="2">
        <f>IFERROR(IF(ISBLANK($A1396),"",IF($A1396="Ūdeņraža jonu koncentrācija",VLOOKUP(Dati!$A1396,Normas!$A:$D,3,FALSE),VLOOKUP(Dati!$A1396,Normas!$A:$D,3,FALSE)*0.3)),"")</f>
      </c>
    </row>
    <row r="1397" spans="2:9" x14ac:dyDescent="0.2">
      <c r="B1397">
        <f>IF(ISBLANK(A1397),"",VLOOKUP(A1397,Normas!A:D,4,FALSE))</f>
      </c>
      <c r="E1397" s="2">
        <f>IF(ISBLANK(D1397),"",INT(YEARFRAC(D1397,'Vispārīga informācija'!$B$2)))</f>
      </c>
      <c r="F1397" s="2">
        <f>IFERROR(IF(ISBLANK($A1397),"",IF($A1397="Ūdeņraža jonu koncentrācija",VLOOKUP(Dati!$A1397,Normas!$A:$D,2,FALSE),VLOOKUP(Dati!$A1397,Normas!$A:$D,2,FALSE)*0.6)),"")</f>
      </c>
      <c r="G1397" s="2">
        <f>IFERROR(IF(ISBLANK($A1397),"",IF($A1397="Ūdeņraža jonu koncentrācija",VLOOKUP(Dati!$A1397,Normas!$A:$D,3,FALSE),VLOOKUP(Dati!$A1397,Normas!$A:$D,3,FALSE)*0.6)),"")</f>
      </c>
      <c r="H1397" s="2">
        <f>IFERROR(IF(ISBLANK($A1397),"",IF($A1397="Ūdeņraža jonu koncentrācija",VLOOKUP(Dati!$A1397,Normas!$A:$D,2,FALSE),VLOOKUP(Dati!$A1397,Normas!$A:$D,2,FALSE)*0.3)),"")</f>
      </c>
      <c r="I1397" s="2">
        <f>IFERROR(IF(ISBLANK($A1397),"",IF($A1397="Ūdeņraža jonu koncentrācija",VLOOKUP(Dati!$A1397,Normas!$A:$D,3,FALSE),VLOOKUP(Dati!$A1397,Normas!$A:$D,3,FALSE)*0.3)),"")</f>
      </c>
    </row>
    <row r="1398" spans="2:9" x14ac:dyDescent="0.2">
      <c r="B1398">
        <f>IF(ISBLANK(A1398),"",VLOOKUP(A1398,Normas!A:D,4,FALSE))</f>
      </c>
      <c r="E1398" s="2">
        <f>IF(ISBLANK(D1398),"",INT(YEARFRAC(D1398,'Vispārīga informācija'!$B$2)))</f>
      </c>
      <c r="F1398" s="2">
        <f>IFERROR(IF(ISBLANK($A1398),"",IF($A1398="Ūdeņraža jonu koncentrācija",VLOOKUP(Dati!$A1398,Normas!$A:$D,2,FALSE),VLOOKUP(Dati!$A1398,Normas!$A:$D,2,FALSE)*0.6)),"")</f>
      </c>
      <c r="G1398" s="2">
        <f>IFERROR(IF(ISBLANK($A1398),"",IF($A1398="Ūdeņraža jonu koncentrācija",VLOOKUP(Dati!$A1398,Normas!$A:$D,3,FALSE),VLOOKUP(Dati!$A1398,Normas!$A:$D,3,FALSE)*0.6)),"")</f>
      </c>
      <c r="H1398" s="2">
        <f>IFERROR(IF(ISBLANK($A1398),"",IF($A1398="Ūdeņraža jonu koncentrācija",VLOOKUP(Dati!$A1398,Normas!$A:$D,2,FALSE),VLOOKUP(Dati!$A1398,Normas!$A:$D,2,FALSE)*0.3)),"")</f>
      </c>
      <c r="I1398" s="2">
        <f>IFERROR(IF(ISBLANK($A1398),"",IF($A1398="Ūdeņraža jonu koncentrācija",VLOOKUP(Dati!$A1398,Normas!$A:$D,3,FALSE),VLOOKUP(Dati!$A1398,Normas!$A:$D,3,FALSE)*0.3)),"")</f>
      </c>
    </row>
    <row r="1399" spans="2:9" x14ac:dyDescent="0.2">
      <c r="B1399">
        <f>IF(ISBLANK(A1399),"",VLOOKUP(A1399,Normas!A:D,4,FALSE))</f>
      </c>
      <c r="E1399" s="2">
        <f>IF(ISBLANK(D1399),"",INT(YEARFRAC(D1399,'Vispārīga informācija'!$B$2)))</f>
      </c>
      <c r="F1399" s="2">
        <f>IFERROR(IF(ISBLANK($A1399),"",IF($A1399="Ūdeņraža jonu koncentrācija",VLOOKUP(Dati!$A1399,Normas!$A:$D,2,FALSE),VLOOKUP(Dati!$A1399,Normas!$A:$D,2,FALSE)*0.6)),"")</f>
      </c>
      <c r="G1399" s="2">
        <f>IFERROR(IF(ISBLANK($A1399),"",IF($A1399="Ūdeņraža jonu koncentrācija",VLOOKUP(Dati!$A1399,Normas!$A:$D,3,FALSE),VLOOKUP(Dati!$A1399,Normas!$A:$D,3,FALSE)*0.6)),"")</f>
      </c>
      <c r="H1399" s="2">
        <f>IFERROR(IF(ISBLANK($A1399),"",IF($A1399="Ūdeņraža jonu koncentrācija",VLOOKUP(Dati!$A1399,Normas!$A:$D,2,FALSE),VLOOKUP(Dati!$A1399,Normas!$A:$D,2,FALSE)*0.3)),"")</f>
      </c>
      <c r="I1399" s="2">
        <f>IFERROR(IF(ISBLANK($A1399),"",IF($A1399="Ūdeņraža jonu koncentrācija",VLOOKUP(Dati!$A1399,Normas!$A:$D,3,FALSE),VLOOKUP(Dati!$A1399,Normas!$A:$D,3,FALSE)*0.3)),"")</f>
      </c>
    </row>
    <row r="1400" spans="2:9" x14ac:dyDescent="0.2">
      <c r="B1400">
        <f>IF(ISBLANK(A1400),"",VLOOKUP(A1400,Normas!A:D,4,FALSE))</f>
      </c>
      <c r="E1400" s="2">
        <f>IF(ISBLANK(D1400),"",INT(YEARFRAC(D1400,'Vispārīga informācija'!$B$2)))</f>
      </c>
      <c r="F1400" s="2">
        <f>IFERROR(IF(ISBLANK($A1400),"",IF($A1400="Ūdeņraža jonu koncentrācija",VLOOKUP(Dati!$A1400,Normas!$A:$D,2,FALSE),VLOOKUP(Dati!$A1400,Normas!$A:$D,2,FALSE)*0.6)),"")</f>
      </c>
      <c r="G1400" s="2">
        <f>IFERROR(IF(ISBLANK($A1400),"",IF($A1400="Ūdeņraža jonu koncentrācija",VLOOKUP(Dati!$A1400,Normas!$A:$D,3,FALSE),VLOOKUP(Dati!$A1400,Normas!$A:$D,3,FALSE)*0.6)),"")</f>
      </c>
      <c r="H1400" s="2">
        <f>IFERROR(IF(ISBLANK($A1400),"",IF($A1400="Ūdeņraža jonu koncentrācija",VLOOKUP(Dati!$A1400,Normas!$A:$D,2,FALSE),VLOOKUP(Dati!$A1400,Normas!$A:$D,2,FALSE)*0.3)),"")</f>
      </c>
      <c r="I1400" s="2">
        <f>IFERROR(IF(ISBLANK($A1400),"",IF($A1400="Ūdeņraža jonu koncentrācija",VLOOKUP(Dati!$A1400,Normas!$A:$D,3,FALSE),VLOOKUP(Dati!$A1400,Normas!$A:$D,3,FALSE)*0.3)),"")</f>
      </c>
    </row>
    <row r="1401" spans="2:9" x14ac:dyDescent="0.2">
      <c r="B1401">
        <f>IF(ISBLANK(A1401),"",VLOOKUP(A1401,Normas!A:D,4,FALSE))</f>
      </c>
      <c r="E1401" s="2">
        <f>IF(ISBLANK(D1401),"",INT(YEARFRAC(D1401,'Vispārīga informācija'!$B$2)))</f>
      </c>
      <c r="F1401" s="2">
        <f>IFERROR(IF(ISBLANK($A1401),"",IF($A1401="Ūdeņraža jonu koncentrācija",VLOOKUP(Dati!$A1401,Normas!$A:$D,2,FALSE),VLOOKUP(Dati!$A1401,Normas!$A:$D,2,FALSE)*0.6)),"")</f>
      </c>
      <c r="G1401" s="2">
        <f>IFERROR(IF(ISBLANK($A1401),"",IF($A1401="Ūdeņraža jonu koncentrācija",VLOOKUP(Dati!$A1401,Normas!$A:$D,3,FALSE),VLOOKUP(Dati!$A1401,Normas!$A:$D,3,FALSE)*0.6)),"")</f>
      </c>
      <c r="H1401" s="2">
        <f>IFERROR(IF(ISBLANK($A1401),"",IF($A1401="Ūdeņraža jonu koncentrācija",VLOOKUP(Dati!$A1401,Normas!$A:$D,2,FALSE),VLOOKUP(Dati!$A1401,Normas!$A:$D,2,FALSE)*0.3)),"")</f>
      </c>
      <c r="I1401" s="2">
        <f>IFERROR(IF(ISBLANK($A1401),"",IF($A1401="Ūdeņraža jonu koncentrācija",VLOOKUP(Dati!$A1401,Normas!$A:$D,3,FALSE),VLOOKUP(Dati!$A1401,Normas!$A:$D,3,FALSE)*0.3)),"")</f>
      </c>
    </row>
    <row r="1402" spans="2:9" x14ac:dyDescent="0.2">
      <c r="B1402">
        <f>IF(ISBLANK(A1402),"",VLOOKUP(A1402,Normas!A:D,4,FALSE))</f>
      </c>
      <c r="E1402" s="2">
        <f>IF(ISBLANK(D1402),"",INT(YEARFRAC(D1402,'Vispārīga informācija'!$B$2)))</f>
      </c>
      <c r="F1402" s="2">
        <f>IFERROR(IF(ISBLANK($A1402),"",IF($A1402="Ūdeņraža jonu koncentrācija",VLOOKUP(Dati!$A1402,Normas!$A:$D,2,FALSE),VLOOKUP(Dati!$A1402,Normas!$A:$D,2,FALSE)*0.6)),"")</f>
      </c>
      <c r="G1402" s="2">
        <f>IFERROR(IF(ISBLANK($A1402),"",IF($A1402="Ūdeņraža jonu koncentrācija",VLOOKUP(Dati!$A1402,Normas!$A:$D,3,FALSE),VLOOKUP(Dati!$A1402,Normas!$A:$D,3,FALSE)*0.6)),"")</f>
      </c>
      <c r="H1402" s="2">
        <f>IFERROR(IF(ISBLANK($A1402),"",IF($A1402="Ūdeņraža jonu koncentrācija",VLOOKUP(Dati!$A1402,Normas!$A:$D,2,FALSE),VLOOKUP(Dati!$A1402,Normas!$A:$D,2,FALSE)*0.3)),"")</f>
      </c>
      <c r="I1402" s="2">
        <f>IFERROR(IF(ISBLANK($A1402),"",IF($A1402="Ūdeņraža jonu koncentrācija",VLOOKUP(Dati!$A1402,Normas!$A:$D,3,FALSE),VLOOKUP(Dati!$A1402,Normas!$A:$D,3,FALSE)*0.3)),"")</f>
      </c>
    </row>
    <row r="1403" spans="2:9" x14ac:dyDescent="0.2">
      <c r="B1403">
        <f>IF(ISBLANK(A1403),"",VLOOKUP(A1403,Normas!A:D,4,FALSE))</f>
      </c>
      <c r="E1403" s="2">
        <f>IF(ISBLANK(D1403),"",INT(YEARFRAC(D1403,'Vispārīga informācija'!$B$2)))</f>
      </c>
      <c r="F1403" s="2">
        <f>IFERROR(IF(ISBLANK($A1403),"",IF($A1403="Ūdeņraža jonu koncentrācija",VLOOKUP(Dati!$A1403,Normas!$A:$D,2,FALSE),VLOOKUP(Dati!$A1403,Normas!$A:$D,2,FALSE)*0.6)),"")</f>
      </c>
      <c r="G1403" s="2">
        <f>IFERROR(IF(ISBLANK($A1403),"",IF($A1403="Ūdeņraža jonu koncentrācija",VLOOKUP(Dati!$A1403,Normas!$A:$D,3,FALSE),VLOOKUP(Dati!$A1403,Normas!$A:$D,3,FALSE)*0.6)),"")</f>
      </c>
      <c r="H1403" s="2">
        <f>IFERROR(IF(ISBLANK($A1403),"",IF($A1403="Ūdeņraža jonu koncentrācija",VLOOKUP(Dati!$A1403,Normas!$A:$D,2,FALSE),VLOOKUP(Dati!$A1403,Normas!$A:$D,2,FALSE)*0.3)),"")</f>
      </c>
      <c r="I1403" s="2">
        <f>IFERROR(IF(ISBLANK($A1403),"",IF($A1403="Ūdeņraža jonu koncentrācija",VLOOKUP(Dati!$A1403,Normas!$A:$D,3,FALSE),VLOOKUP(Dati!$A1403,Normas!$A:$D,3,FALSE)*0.3)),"")</f>
      </c>
    </row>
    <row r="1404" spans="2:9" x14ac:dyDescent="0.2">
      <c r="B1404">
        <f>IF(ISBLANK(A1404),"",VLOOKUP(A1404,Normas!A:D,4,FALSE))</f>
      </c>
      <c r="E1404" s="2">
        <f>IF(ISBLANK(D1404),"",INT(YEARFRAC(D1404,'Vispārīga informācija'!$B$2)))</f>
      </c>
      <c r="F1404" s="2">
        <f>IFERROR(IF(ISBLANK($A1404),"",IF($A1404="Ūdeņraža jonu koncentrācija",VLOOKUP(Dati!$A1404,Normas!$A:$D,2,FALSE),VLOOKUP(Dati!$A1404,Normas!$A:$D,2,FALSE)*0.6)),"")</f>
      </c>
      <c r="G1404" s="2">
        <f>IFERROR(IF(ISBLANK($A1404),"",IF($A1404="Ūdeņraža jonu koncentrācija",VLOOKUP(Dati!$A1404,Normas!$A:$D,3,FALSE),VLOOKUP(Dati!$A1404,Normas!$A:$D,3,FALSE)*0.6)),"")</f>
      </c>
      <c r="H1404" s="2">
        <f>IFERROR(IF(ISBLANK($A1404),"",IF($A1404="Ūdeņraža jonu koncentrācija",VLOOKUP(Dati!$A1404,Normas!$A:$D,2,FALSE),VLOOKUP(Dati!$A1404,Normas!$A:$D,2,FALSE)*0.3)),"")</f>
      </c>
      <c r="I1404" s="2">
        <f>IFERROR(IF(ISBLANK($A1404),"",IF($A1404="Ūdeņraža jonu koncentrācija",VLOOKUP(Dati!$A1404,Normas!$A:$D,3,FALSE),VLOOKUP(Dati!$A1404,Normas!$A:$D,3,FALSE)*0.3)),"")</f>
      </c>
    </row>
    <row r="1405" spans="2:9" x14ac:dyDescent="0.2">
      <c r="B1405">
        <f>IF(ISBLANK(A1405),"",VLOOKUP(A1405,Normas!A:D,4,FALSE))</f>
      </c>
      <c r="E1405" s="2">
        <f>IF(ISBLANK(D1405),"",INT(YEARFRAC(D1405,'Vispārīga informācija'!$B$2)))</f>
      </c>
      <c r="F1405" s="2">
        <f>IFERROR(IF(ISBLANK($A1405),"",IF($A1405="Ūdeņraža jonu koncentrācija",VLOOKUP(Dati!$A1405,Normas!$A:$D,2,FALSE),VLOOKUP(Dati!$A1405,Normas!$A:$D,2,FALSE)*0.6)),"")</f>
      </c>
      <c r="G1405" s="2">
        <f>IFERROR(IF(ISBLANK($A1405),"",IF($A1405="Ūdeņraža jonu koncentrācija",VLOOKUP(Dati!$A1405,Normas!$A:$D,3,FALSE),VLOOKUP(Dati!$A1405,Normas!$A:$D,3,FALSE)*0.6)),"")</f>
      </c>
      <c r="H1405" s="2">
        <f>IFERROR(IF(ISBLANK($A1405),"",IF($A1405="Ūdeņraža jonu koncentrācija",VLOOKUP(Dati!$A1405,Normas!$A:$D,2,FALSE),VLOOKUP(Dati!$A1405,Normas!$A:$D,2,FALSE)*0.3)),"")</f>
      </c>
      <c r="I1405" s="2">
        <f>IFERROR(IF(ISBLANK($A1405),"",IF($A1405="Ūdeņraža jonu koncentrācija",VLOOKUP(Dati!$A1405,Normas!$A:$D,3,FALSE),VLOOKUP(Dati!$A1405,Normas!$A:$D,3,FALSE)*0.3)),"")</f>
      </c>
    </row>
    <row r="1406" spans="2:9" x14ac:dyDescent="0.2">
      <c r="B1406">
        <f>IF(ISBLANK(A1406),"",VLOOKUP(A1406,Normas!A:D,4,FALSE))</f>
      </c>
      <c r="E1406" s="2">
        <f>IF(ISBLANK(D1406),"",INT(YEARFRAC(D1406,'Vispārīga informācija'!$B$2)))</f>
      </c>
      <c r="F1406" s="2">
        <f>IFERROR(IF(ISBLANK($A1406),"",IF($A1406="Ūdeņraža jonu koncentrācija",VLOOKUP(Dati!$A1406,Normas!$A:$D,2,FALSE),VLOOKUP(Dati!$A1406,Normas!$A:$D,2,FALSE)*0.6)),"")</f>
      </c>
      <c r="G1406" s="2">
        <f>IFERROR(IF(ISBLANK($A1406),"",IF($A1406="Ūdeņraža jonu koncentrācija",VLOOKUP(Dati!$A1406,Normas!$A:$D,3,FALSE),VLOOKUP(Dati!$A1406,Normas!$A:$D,3,FALSE)*0.6)),"")</f>
      </c>
      <c r="H1406" s="2">
        <f>IFERROR(IF(ISBLANK($A1406),"",IF($A1406="Ūdeņraža jonu koncentrācija",VLOOKUP(Dati!$A1406,Normas!$A:$D,2,FALSE),VLOOKUP(Dati!$A1406,Normas!$A:$D,2,FALSE)*0.3)),"")</f>
      </c>
      <c r="I1406" s="2">
        <f>IFERROR(IF(ISBLANK($A1406),"",IF($A1406="Ūdeņraža jonu koncentrācija",VLOOKUP(Dati!$A1406,Normas!$A:$D,3,FALSE),VLOOKUP(Dati!$A1406,Normas!$A:$D,3,FALSE)*0.3)),"")</f>
      </c>
    </row>
    <row r="1407" spans="2:9" x14ac:dyDescent="0.2">
      <c r="B1407">
        <f>IF(ISBLANK(A1407),"",VLOOKUP(A1407,Normas!A:D,4,FALSE))</f>
      </c>
      <c r="E1407" s="2">
        <f>IF(ISBLANK(D1407),"",INT(YEARFRAC(D1407,'Vispārīga informācija'!$B$2)))</f>
      </c>
      <c r="F1407" s="2">
        <f>IFERROR(IF(ISBLANK($A1407),"",IF($A1407="Ūdeņraža jonu koncentrācija",VLOOKUP(Dati!$A1407,Normas!$A:$D,2,FALSE),VLOOKUP(Dati!$A1407,Normas!$A:$D,2,FALSE)*0.6)),"")</f>
      </c>
      <c r="G1407" s="2">
        <f>IFERROR(IF(ISBLANK($A1407),"",IF($A1407="Ūdeņraža jonu koncentrācija",VLOOKUP(Dati!$A1407,Normas!$A:$D,3,FALSE),VLOOKUP(Dati!$A1407,Normas!$A:$D,3,FALSE)*0.6)),"")</f>
      </c>
      <c r="H1407" s="2">
        <f>IFERROR(IF(ISBLANK($A1407),"",IF($A1407="Ūdeņraža jonu koncentrācija",VLOOKUP(Dati!$A1407,Normas!$A:$D,2,FALSE),VLOOKUP(Dati!$A1407,Normas!$A:$D,2,FALSE)*0.3)),"")</f>
      </c>
      <c r="I1407" s="2">
        <f>IFERROR(IF(ISBLANK($A1407),"",IF($A1407="Ūdeņraža jonu koncentrācija",VLOOKUP(Dati!$A1407,Normas!$A:$D,3,FALSE),VLOOKUP(Dati!$A1407,Normas!$A:$D,3,FALSE)*0.3)),"")</f>
      </c>
    </row>
    <row r="1408" spans="2:9" x14ac:dyDescent="0.2">
      <c r="B1408">
        <f>IF(ISBLANK(A1408),"",VLOOKUP(A1408,Normas!A:D,4,FALSE))</f>
      </c>
      <c r="E1408" s="2">
        <f>IF(ISBLANK(D1408),"",INT(YEARFRAC(D1408,'Vispārīga informācija'!$B$2)))</f>
      </c>
      <c r="F1408" s="2">
        <f>IFERROR(IF(ISBLANK($A1408),"",IF($A1408="Ūdeņraža jonu koncentrācija",VLOOKUP(Dati!$A1408,Normas!$A:$D,2,FALSE),VLOOKUP(Dati!$A1408,Normas!$A:$D,2,FALSE)*0.6)),"")</f>
      </c>
      <c r="G1408" s="2">
        <f>IFERROR(IF(ISBLANK($A1408),"",IF($A1408="Ūdeņraža jonu koncentrācija",VLOOKUP(Dati!$A1408,Normas!$A:$D,3,FALSE),VLOOKUP(Dati!$A1408,Normas!$A:$D,3,FALSE)*0.6)),"")</f>
      </c>
      <c r="H1408" s="2">
        <f>IFERROR(IF(ISBLANK($A1408),"",IF($A1408="Ūdeņraža jonu koncentrācija",VLOOKUP(Dati!$A1408,Normas!$A:$D,2,FALSE),VLOOKUP(Dati!$A1408,Normas!$A:$D,2,FALSE)*0.3)),"")</f>
      </c>
      <c r="I1408" s="2">
        <f>IFERROR(IF(ISBLANK($A1408),"",IF($A1408="Ūdeņraža jonu koncentrācija",VLOOKUP(Dati!$A1408,Normas!$A:$D,3,FALSE),VLOOKUP(Dati!$A1408,Normas!$A:$D,3,FALSE)*0.3)),"")</f>
      </c>
    </row>
    <row r="1409" spans="2:9" x14ac:dyDescent="0.2">
      <c r="B1409">
        <f>IF(ISBLANK(A1409),"",VLOOKUP(A1409,Normas!A:D,4,FALSE))</f>
      </c>
      <c r="E1409" s="2">
        <f>IF(ISBLANK(D1409),"",INT(YEARFRAC(D1409,'Vispārīga informācija'!$B$2)))</f>
      </c>
      <c r="F1409" s="2">
        <f>IFERROR(IF(ISBLANK($A1409),"",IF($A1409="Ūdeņraža jonu koncentrācija",VLOOKUP(Dati!$A1409,Normas!$A:$D,2,FALSE),VLOOKUP(Dati!$A1409,Normas!$A:$D,2,FALSE)*0.6)),"")</f>
      </c>
      <c r="G1409" s="2">
        <f>IFERROR(IF(ISBLANK($A1409),"",IF($A1409="Ūdeņraža jonu koncentrācija",VLOOKUP(Dati!$A1409,Normas!$A:$D,3,FALSE),VLOOKUP(Dati!$A1409,Normas!$A:$D,3,FALSE)*0.6)),"")</f>
      </c>
      <c r="H1409" s="2">
        <f>IFERROR(IF(ISBLANK($A1409),"",IF($A1409="Ūdeņraža jonu koncentrācija",VLOOKUP(Dati!$A1409,Normas!$A:$D,2,FALSE),VLOOKUP(Dati!$A1409,Normas!$A:$D,2,FALSE)*0.3)),"")</f>
      </c>
      <c r="I1409" s="2">
        <f>IFERROR(IF(ISBLANK($A1409),"",IF($A1409="Ūdeņraža jonu koncentrācija",VLOOKUP(Dati!$A1409,Normas!$A:$D,3,FALSE),VLOOKUP(Dati!$A1409,Normas!$A:$D,3,FALSE)*0.3)),"")</f>
      </c>
    </row>
    <row r="1410" spans="2:9" x14ac:dyDescent="0.2">
      <c r="B1410">
        <f>IF(ISBLANK(A1410),"",VLOOKUP(A1410,Normas!A:D,4,FALSE))</f>
      </c>
      <c r="E1410" s="2">
        <f>IF(ISBLANK(D1410),"",INT(YEARFRAC(D1410,'Vispārīga informācija'!$B$2)))</f>
      </c>
      <c r="F1410" s="2">
        <f>IFERROR(IF(ISBLANK($A1410),"",IF($A1410="Ūdeņraža jonu koncentrācija",VLOOKUP(Dati!$A1410,Normas!$A:$D,2,FALSE),VLOOKUP(Dati!$A1410,Normas!$A:$D,2,FALSE)*0.6)),"")</f>
      </c>
      <c r="G1410" s="2">
        <f>IFERROR(IF(ISBLANK($A1410),"",IF($A1410="Ūdeņraža jonu koncentrācija",VLOOKUP(Dati!$A1410,Normas!$A:$D,3,FALSE),VLOOKUP(Dati!$A1410,Normas!$A:$D,3,FALSE)*0.6)),"")</f>
      </c>
      <c r="H1410" s="2">
        <f>IFERROR(IF(ISBLANK($A1410),"",IF($A1410="Ūdeņraža jonu koncentrācija",VLOOKUP(Dati!$A1410,Normas!$A:$D,2,FALSE),VLOOKUP(Dati!$A1410,Normas!$A:$D,2,FALSE)*0.3)),"")</f>
      </c>
      <c r="I1410" s="2">
        <f>IFERROR(IF(ISBLANK($A1410),"",IF($A1410="Ūdeņraža jonu koncentrācija",VLOOKUP(Dati!$A1410,Normas!$A:$D,3,FALSE),VLOOKUP(Dati!$A1410,Normas!$A:$D,3,FALSE)*0.3)),"")</f>
      </c>
    </row>
    <row r="1411" spans="2:9" x14ac:dyDescent="0.2">
      <c r="B1411">
        <f>IF(ISBLANK(A1411),"",VLOOKUP(A1411,Normas!A:D,4,FALSE))</f>
      </c>
      <c r="E1411" s="2">
        <f>IF(ISBLANK(D1411),"",INT(YEARFRAC(D1411,'Vispārīga informācija'!$B$2)))</f>
      </c>
      <c r="F1411" s="2">
        <f>IFERROR(IF(ISBLANK($A1411),"",IF($A1411="Ūdeņraža jonu koncentrācija",VLOOKUP(Dati!$A1411,Normas!$A:$D,2,FALSE),VLOOKUP(Dati!$A1411,Normas!$A:$D,2,FALSE)*0.6)),"")</f>
      </c>
      <c r="G1411" s="2">
        <f>IFERROR(IF(ISBLANK($A1411),"",IF($A1411="Ūdeņraža jonu koncentrācija",VLOOKUP(Dati!$A1411,Normas!$A:$D,3,FALSE),VLOOKUP(Dati!$A1411,Normas!$A:$D,3,FALSE)*0.6)),"")</f>
      </c>
      <c r="H1411" s="2">
        <f>IFERROR(IF(ISBLANK($A1411),"",IF($A1411="Ūdeņraža jonu koncentrācija",VLOOKUP(Dati!$A1411,Normas!$A:$D,2,FALSE),VLOOKUP(Dati!$A1411,Normas!$A:$D,2,FALSE)*0.3)),"")</f>
      </c>
      <c r="I1411" s="2">
        <f>IFERROR(IF(ISBLANK($A1411),"",IF($A1411="Ūdeņraža jonu koncentrācija",VLOOKUP(Dati!$A1411,Normas!$A:$D,3,FALSE),VLOOKUP(Dati!$A1411,Normas!$A:$D,3,FALSE)*0.3)),"")</f>
      </c>
    </row>
    <row r="1412" spans="2:9" x14ac:dyDescent="0.2">
      <c r="B1412">
        <f>IF(ISBLANK(A1412),"",VLOOKUP(A1412,Normas!A:D,4,FALSE))</f>
      </c>
      <c r="E1412" s="2">
        <f>IF(ISBLANK(D1412),"",INT(YEARFRAC(D1412,'Vispārīga informācija'!$B$2)))</f>
      </c>
      <c r="F1412" s="2">
        <f>IFERROR(IF(ISBLANK($A1412),"",IF($A1412="Ūdeņraža jonu koncentrācija",VLOOKUP(Dati!$A1412,Normas!$A:$D,2,FALSE),VLOOKUP(Dati!$A1412,Normas!$A:$D,2,FALSE)*0.6)),"")</f>
      </c>
      <c r="G1412" s="2">
        <f>IFERROR(IF(ISBLANK($A1412),"",IF($A1412="Ūdeņraža jonu koncentrācija",VLOOKUP(Dati!$A1412,Normas!$A:$D,3,FALSE),VLOOKUP(Dati!$A1412,Normas!$A:$D,3,FALSE)*0.6)),"")</f>
      </c>
      <c r="H1412" s="2">
        <f>IFERROR(IF(ISBLANK($A1412),"",IF($A1412="Ūdeņraža jonu koncentrācija",VLOOKUP(Dati!$A1412,Normas!$A:$D,2,FALSE),VLOOKUP(Dati!$A1412,Normas!$A:$D,2,FALSE)*0.3)),"")</f>
      </c>
      <c r="I1412" s="2">
        <f>IFERROR(IF(ISBLANK($A1412),"",IF($A1412="Ūdeņraža jonu koncentrācija",VLOOKUP(Dati!$A1412,Normas!$A:$D,3,FALSE),VLOOKUP(Dati!$A1412,Normas!$A:$D,3,FALSE)*0.3)),"")</f>
      </c>
    </row>
    <row r="1413" spans="2:9" x14ac:dyDescent="0.2">
      <c r="B1413">
        <f>IF(ISBLANK(A1413),"",VLOOKUP(A1413,Normas!A:D,4,FALSE))</f>
      </c>
      <c r="E1413" s="2">
        <f>IF(ISBLANK(D1413),"",INT(YEARFRAC(D1413,'Vispārīga informācija'!$B$2)))</f>
      </c>
      <c r="F1413" s="2">
        <f>IFERROR(IF(ISBLANK($A1413),"",IF($A1413="Ūdeņraža jonu koncentrācija",VLOOKUP(Dati!$A1413,Normas!$A:$D,2,FALSE),VLOOKUP(Dati!$A1413,Normas!$A:$D,2,FALSE)*0.6)),"")</f>
      </c>
      <c r="G1413" s="2">
        <f>IFERROR(IF(ISBLANK($A1413),"",IF($A1413="Ūdeņraža jonu koncentrācija",VLOOKUP(Dati!$A1413,Normas!$A:$D,3,FALSE),VLOOKUP(Dati!$A1413,Normas!$A:$D,3,FALSE)*0.6)),"")</f>
      </c>
      <c r="H1413" s="2">
        <f>IFERROR(IF(ISBLANK($A1413),"",IF($A1413="Ūdeņraža jonu koncentrācija",VLOOKUP(Dati!$A1413,Normas!$A:$D,2,FALSE),VLOOKUP(Dati!$A1413,Normas!$A:$D,2,FALSE)*0.3)),"")</f>
      </c>
      <c r="I1413" s="2">
        <f>IFERROR(IF(ISBLANK($A1413),"",IF($A1413="Ūdeņraža jonu koncentrācija",VLOOKUP(Dati!$A1413,Normas!$A:$D,3,FALSE),VLOOKUP(Dati!$A1413,Normas!$A:$D,3,FALSE)*0.3)),"")</f>
      </c>
    </row>
    <row r="1414" spans="2:9" x14ac:dyDescent="0.2">
      <c r="B1414">
        <f>IF(ISBLANK(A1414),"",VLOOKUP(A1414,Normas!A:D,4,FALSE))</f>
      </c>
      <c r="E1414" s="2">
        <f>IF(ISBLANK(D1414),"",INT(YEARFRAC(D1414,'Vispārīga informācija'!$B$2)))</f>
      </c>
      <c r="F1414" s="2">
        <f>IFERROR(IF(ISBLANK($A1414),"",IF($A1414="Ūdeņraža jonu koncentrācija",VLOOKUP(Dati!$A1414,Normas!$A:$D,2,FALSE),VLOOKUP(Dati!$A1414,Normas!$A:$D,2,FALSE)*0.6)),"")</f>
      </c>
      <c r="G1414" s="2">
        <f>IFERROR(IF(ISBLANK($A1414),"",IF($A1414="Ūdeņraža jonu koncentrācija",VLOOKUP(Dati!$A1414,Normas!$A:$D,3,FALSE),VLOOKUP(Dati!$A1414,Normas!$A:$D,3,FALSE)*0.6)),"")</f>
      </c>
      <c r="H1414" s="2">
        <f>IFERROR(IF(ISBLANK($A1414),"",IF($A1414="Ūdeņraža jonu koncentrācija",VLOOKUP(Dati!$A1414,Normas!$A:$D,2,FALSE),VLOOKUP(Dati!$A1414,Normas!$A:$D,2,FALSE)*0.3)),"")</f>
      </c>
      <c r="I1414" s="2">
        <f>IFERROR(IF(ISBLANK($A1414),"",IF($A1414="Ūdeņraža jonu koncentrācija",VLOOKUP(Dati!$A1414,Normas!$A:$D,3,FALSE),VLOOKUP(Dati!$A1414,Normas!$A:$D,3,FALSE)*0.3)),"")</f>
      </c>
    </row>
    <row r="1415" spans="2:9" x14ac:dyDescent="0.2">
      <c r="B1415">
        <f>IF(ISBLANK(A1415),"",VLOOKUP(A1415,Normas!A:D,4,FALSE))</f>
      </c>
      <c r="E1415" s="2">
        <f>IF(ISBLANK(D1415),"",INT(YEARFRAC(D1415,'Vispārīga informācija'!$B$2)))</f>
      </c>
      <c r="F1415" s="2">
        <f>IFERROR(IF(ISBLANK($A1415),"",IF($A1415="Ūdeņraža jonu koncentrācija",VLOOKUP(Dati!$A1415,Normas!$A:$D,2,FALSE),VLOOKUP(Dati!$A1415,Normas!$A:$D,2,FALSE)*0.6)),"")</f>
      </c>
      <c r="G1415" s="2">
        <f>IFERROR(IF(ISBLANK($A1415),"",IF($A1415="Ūdeņraža jonu koncentrācija",VLOOKUP(Dati!$A1415,Normas!$A:$D,3,FALSE),VLOOKUP(Dati!$A1415,Normas!$A:$D,3,FALSE)*0.6)),"")</f>
      </c>
      <c r="H1415" s="2">
        <f>IFERROR(IF(ISBLANK($A1415),"",IF($A1415="Ūdeņraža jonu koncentrācija",VLOOKUP(Dati!$A1415,Normas!$A:$D,2,FALSE),VLOOKUP(Dati!$A1415,Normas!$A:$D,2,FALSE)*0.3)),"")</f>
      </c>
      <c r="I1415" s="2">
        <f>IFERROR(IF(ISBLANK($A1415),"",IF($A1415="Ūdeņraža jonu koncentrācija",VLOOKUP(Dati!$A1415,Normas!$A:$D,3,FALSE),VLOOKUP(Dati!$A1415,Normas!$A:$D,3,FALSE)*0.3)),"")</f>
      </c>
    </row>
    <row r="1416" spans="2:9" x14ac:dyDescent="0.2">
      <c r="B1416">
        <f>IF(ISBLANK(A1416),"",VLOOKUP(A1416,Normas!A:D,4,FALSE))</f>
      </c>
      <c r="E1416" s="2">
        <f>IF(ISBLANK(D1416),"",INT(YEARFRAC(D1416,'Vispārīga informācija'!$B$2)))</f>
      </c>
      <c r="F1416" s="2">
        <f>IFERROR(IF(ISBLANK($A1416),"",IF($A1416="Ūdeņraža jonu koncentrācija",VLOOKUP(Dati!$A1416,Normas!$A:$D,2,FALSE),VLOOKUP(Dati!$A1416,Normas!$A:$D,2,FALSE)*0.6)),"")</f>
      </c>
      <c r="G1416" s="2">
        <f>IFERROR(IF(ISBLANK($A1416),"",IF($A1416="Ūdeņraža jonu koncentrācija",VLOOKUP(Dati!$A1416,Normas!$A:$D,3,FALSE),VLOOKUP(Dati!$A1416,Normas!$A:$D,3,FALSE)*0.6)),"")</f>
      </c>
      <c r="H1416" s="2">
        <f>IFERROR(IF(ISBLANK($A1416),"",IF($A1416="Ūdeņraža jonu koncentrācija",VLOOKUP(Dati!$A1416,Normas!$A:$D,2,FALSE),VLOOKUP(Dati!$A1416,Normas!$A:$D,2,FALSE)*0.3)),"")</f>
      </c>
      <c r="I1416" s="2">
        <f>IFERROR(IF(ISBLANK($A1416),"",IF($A1416="Ūdeņraža jonu koncentrācija",VLOOKUP(Dati!$A1416,Normas!$A:$D,3,FALSE),VLOOKUP(Dati!$A1416,Normas!$A:$D,3,FALSE)*0.3)),"")</f>
      </c>
    </row>
    <row r="1417" spans="2:9" x14ac:dyDescent="0.2">
      <c r="B1417">
        <f>IF(ISBLANK(A1417),"",VLOOKUP(A1417,Normas!A:D,4,FALSE))</f>
      </c>
      <c r="E1417" s="2">
        <f>IF(ISBLANK(D1417),"",INT(YEARFRAC(D1417,'Vispārīga informācija'!$B$2)))</f>
      </c>
      <c r="F1417" s="2">
        <f>IFERROR(IF(ISBLANK($A1417),"",IF($A1417="Ūdeņraža jonu koncentrācija",VLOOKUP(Dati!$A1417,Normas!$A:$D,2,FALSE),VLOOKUP(Dati!$A1417,Normas!$A:$D,2,FALSE)*0.6)),"")</f>
      </c>
      <c r="G1417" s="2">
        <f>IFERROR(IF(ISBLANK($A1417),"",IF($A1417="Ūdeņraža jonu koncentrācija",VLOOKUP(Dati!$A1417,Normas!$A:$D,3,FALSE),VLOOKUP(Dati!$A1417,Normas!$A:$D,3,FALSE)*0.6)),"")</f>
      </c>
      <c r="H1417" s="2">
        <f>IFERROR(IF(ISBLANK($A1417),"",IF($A1417="Ūdeņraža jonu koncentrācija",VLOOKUP(Dati!$A1417,Normas!$A:$D,2,FALSE),VLOOKUP(Dati!$A1417,Normas!$A:$D,2,FALSE)*0.3)),"")</f>
      </c>
      <c r="I1417" s="2">
        <f>IFERROR(IF(ISBLANK($A1417),"",IF($A1417="Ūdeņraža jonu koncentrācija",VLOOKUP(Dati!$A1417,Normas!$A:$D,3,FALSE),VLOOKUP(Dati!$A1417,Normas!$A:$D,3,FALSE)*0.3)),"")</f>
      </c>
    </row>
    <row r="1418" spans="2:9" x14ac:dyDescent="0.2">
      <c r="B1418">
        <f>IF(ISBLANK(A1418),"",VLOOKUP(A1418,Normas!A:D,4,FALSE))</f>
      </c>
      <c r="E1418" s="2">
        <f>IF(ISBLANK(D1418),"",INT(YEARFRAC(D1418,'Vispārīga informācija'!$B$2)))</f>
      </c>
      <c r="F1418" s="2">
        <f>IFERROR(IF(ISBLANK($A1418),"",IF($A1418="Ūdeņraža jonu koncentrācija",VLOOKUP(Dati!$A1418,Normas!$A:$D,2,FALSE),VLOOKUP(Dati!$A1418,Normas!$A:$D,2,FALSE)*0.6)),"")</f>
      </c>
      <c r="G1418" s="2">
        <f>IFERROR(IF(ISBLANK($A1418),"",IF($A1418="Ūdeņraža jonu koncentrācija",VLOOKUP(Dati!$A1418,Normas!$A:$D,3,FALSE),VLOOKUP(Dati!$A1418,Normas!$A:$D,3,FALSE)*0.6)),"")</f>
      </c>
      <c r="H1418" s="2">
        <f>IFERROR(IF(ISBLANK($A1418),"",IF($A1418="Ūdeņraža jonu koncentrācija",VLOOKUP(Dati!$A1418,Normas!$A:$D,2,FALSE),VLOOKUP(Dati!$A1418,Normas!$A:$D,2,FALSE)*0.3)),"")</f>
      </c>
      <c r="I1418" s="2">
        <f>IFERROR(IF(ISBLANK($A1418),"",IF($A1418="Ūdeņraža jonu koncentrācija",VLOOKUP(Dati!$A1418,Normas!$A:$D,3,FALSE),VLOOKUP(Dati!$A1418,Normas!$A:$D,3,FALSE)*0.3)),"")</f>
      </c>
    </row>
    <row r="1419" spans="2:9" x14ac:dyDescent="0.2">
      <c r="B1419">
        <f>IF(ISBLANK(A1419),"",VLOOKUP(A1419,Normas!A:D,4,FALSE))</f>
      </c>
      <c r="E1419" s="2">
        <f>IF(ISBLANK(D1419),"",INT(YEARFRAC(D1419,'Vispārīga informācija'!$B$2)))</f>
      </c>
      <c r="F1419" s="2">
        <f>IFERROR(IF(ISBLANK($A1419),"",IF($A1419="Ūdeņraža jonu koncentrācija",VLOOKUP(Dati!$A1419,Normas!$A:$D,2,FALSE),VLOOKUP(Dati!$A1419,Normas!$A:$D,2,FALSE)*0.6)),"")</f>
      </c>
      <c r="G1419" s="2">
        <f>IFERROR(IF(ISBLANK($A1419),"",IF($A1419="Ūdeņraža jonu koncentrācija",VLOOKUP(Dati!$A1419,Normas!$A:$D,3,FALSE),VLOOKUP(Dati!$A1419,Normas!$A:$D,3,FALSE)*0.6)),"")</f>
      </c>
      <c r="H1419" s="2">
        <f>IFERROR(IF(ISBLANK($A1419),"",IF($A1419="Ūdeņraža jonu koncentrācija",VLOOKUP(Dati!$A1419,Normas!$A:$D,2,FALSE),VLOOKUP(Dati!$A1419,Normas!$A:$D,2,FALSE)*0.3)),"")</f>
      </c>
      <c r="I1419" s="2">
        <f>IFERROR(IF(ISBLANK($A1419),"",IF($A1419="Ūdeņraža jonu koncentrācija",VLOOKUP(Dati!$A1419,Normas!$A:$D,3,FALSE),VLOOKUP(Dati!$A1419,Normas!$A:$D,3,FALSE)*0.3)),"")</f>
      </c>
    </row>
    <row r="1420" spans="2:9" x14ac:dyDescent="0.2">
      <c r="B1420">
        <f>IF(ISBLANK(A1420),"",VLOOKUP(A1420,Normas!A:D,4,FALSE))</f>
      </c>
      <c r="E1420" s="2">
        <f>IF(ISBLANK(D1420),"",INT(YEARFRAC(D1420,'Vispārīga informācija'!$B$2)))</f>
      </c>
      <c r="F1420" s="2">
        <f>IFERROR(IF(ISBLANK($A1420),"",IF($A1420="Ūdeņraža jonu koncentrācija",VLOOKUP(Dati!$A1420,Normas!$A:$D,2,FALSE),VLOOKUP(Dati!$A1420,Normas!$A:$D,2,FALSE)*0.6)),"")</f>
      </c>
      <c r="G1420" s="2">
        <f>IFERROR(IF(ISBLANK($A1420),"",IF($A1420="Ūdeņraža jonu koncentrācija",VLOOKUP(Dati!$A1420,Normas!$A:$D,3,FALSE),VLOOKUP(Dati!$A1420,Normas!$A:$D,3,FALSE)*0.6)),"")</f>
      </c>
      <c r="H1420" s="2">
        <f>IFERROR(IF(ISBLANK($A1420),"",IF($A1420="Ūdeņraža jonu koncentrācija",VLOOKUP(Dati!$A1420,Normas!$A:$D,2,FALSE),VLOOKUP(Dati!$A1420,Normas!$A:$D,2,FALSE)*0.3)),"")</f>
      </c>
      <c r="I1420" s="2">
        <f>IFERROR(IF(ISBLANK($A1420),"",IF($A1420="Ūdeņraža jonu koncentrācija",VLOOKUP(Dati!$A1420,Normas!$A:$D,3,FALSE),VLOOKUP(Dati!$A1420,Normas!$A:$D,3,FALSE)*0.3)),"")</f>
      </c>
    </row>
    <row r="1421" spans="2:9" x14ac:dyDescent="0.2">
      <c r="B1421">
        <f>IF(ISBLANK(A1421),"",VLOOKUP(A1421,Normas!A:D,4,FALSE))</f>
      </c>
      <c r="E1421" s="2">
        <f>IF(ISBLANK(D1421),"",INT(YEARFRAC(D1421,'Vispārīga informācija'!$B$2)))</f>
      </c>
      <c r="F1421" s="2">
        <f>IFERROR(IF(ISBLANK($A1421),"",IF($A1421="Ūdeņraža jonu koncentrācija",VLOOKUP(Dati!$A1421,Normas!$A:$D,2,FALSE),VLOOKUP(Dati!$A1421,Normas!$A:$D,2,FALSE)*0.6)),"")</f>
      </c>
      <c r="G1421" s="2">
        <f>IFERROR(IF(ISBLANK($A1421),"",IF($A1421="Ūdeņraža jonu koncentrācija",VLOOKUP(Dati!$A1421,Normas!$A:$D,3,FALSE),VLOOKUP(Dati!$A1421,Normas!$A:$D,3,FALSE)*0.6)),"")</f>
      </c>
      <c r="H1421" s="2">
        <f>IFERROR(IF(ISBLANK($A1421),"",IF($A1421="Ūdeņraža jonu koncentrācija",VLOOKUP(Dati!$A1421,Normas!$A:$D,2,FALSE),VLOOKUP(Dati!$A1421,Normas!$A:$D,2,FALSE)*0.3)),"")</f>
      </c>
      <c r="I1421" s="2">
        <f>IFERROR(IF(ISBLANK($A1421),"",IF($A1421="Ūdeņraža jonu koncentrācija",VLOOKUP(Dati!$A1421,Normas!$A:$D,3,FALSE),VLOOKUP(Dati!$A1421,Normas!$A:$D,3,FALSE)*0.3)),"")</f>
      </c>
    </row>
    <row r="1422" spans="2:9" x14ac:dyDescent="0.2">
      <c r="B1422">
        <f>IF(ISBLANK(A1422),"",VLOOKUP(A1422,Normas!A:D,4,FALSE))</f>
      </c>
      <c r="E1422" s="2">
        <f>IF(ISBLANK(D1422),"",INT(YEARFRAC(D1422,'Vispārīga informācija'!$B$2)))</f>
      </c>
      <c r="F1422" s="2">
        <f>IFERROR(IF(ISBLANK($A1422),"",IF($A1422="Ūdeņraža jonu koncentrācija",VLOOKUP(Dati!$A1422,Normas!$A:$D,2,FALSE),VLOOKUP(Dati!$A1422,Normas!$A:$D,2,FALSE)*0.6)),"")</f>
      </c>
      <c r="G1422" s="2">
        <f>IFERROR(IF(ISBLANK($A1422),"",IF($A1422="Ūdeņraža jonu koncentrācija",VLOOKUP(Dati!$A1422,Normas!$A:$D,3,FALSE),VLOOKUP(Dati!$A1422,Normas!$A:$D,3,FALSE)*0.6)),"")</f>
      </c>
      <c r="H1422" s="2">
        <f>IFERROR(IF(ISBLANK($A1422),"",IF($A1422="Ūdeņraža jonu koncentrācija",VLOOKUP(Dati!$A1422,Normas!$A:$D,2,FALSE),VLOOKUP(Dati!$A1422,Normas!$A:$D,2,FALSE)*0.3)),"")</f>
      </c>
      <c r="I1422" s="2">
        <f>IFERROR(IF(ISBLANK($A1422),"",IF($A1422="Ūdeņraža jonu koncentrācija",VLOOKUP(Dati!$A1422,Normas!$A:$D,3,FALSE),VLOOKUP(Dati!$A1422,Normas!$A:$D,3,FALSE)*0.3)),"")</f>
      </c>
    </row>
    <row r="1423" spans="2:9" x14ac:dyDescent="0.2">
      <c r="B1423">
        <f>IF(ISBLANK(A1423),"",VLOOKUP(A1423,Normas!A:D,4,FALSE))</f>
      </c>
      <c r="E1423" s="2">
        <f>IF(ISBLANK(D1423),"",INT(YEARFRAC(D1423,'Vispārīga informācija'!$B$2)))</f>
      </c>
      <c r="F1423" s="2">
        <f>IFERROR(IF(ISBLANK($A1423),"",IF($A1423="Ūdeņraža jonu koncentrācija",VLOOKUP(Dati!$A1423,Normas!$A:$D,2,FALSE),VLOOKUP(Dati!$A1423,Normas!$A:$D,2,FALSE)*0.6)),"")</f>
      </c>
      <c r="G1423" s="2">
        <f>IFERROR(IF(ISBLANK($A1423),"",IF($A1423="Ūdeņraža jonu koncentrācija",VLOOKUP(Dati!$A1423,Normas!$A:$D,3,FALSE),VLOOKUP(Dati!$A1423,Normas!$A:$D,3,FALSE)*0.6)),"")</f>
      </c>
      <c r="H1423" s="2">
        <f>IFERROR(IF(ISBLANK($A1423),"",IF($A1423="Ūdeņraža jonu koncentrācija",VLOOKUP(Dati!$A1423,Normas!$A:$D,2,FALSE),VLOOKUP(Dati!$A1423,Normas!$A:$D,2,FALSE)*0.3)),"")</f>
      </c>
      <c r="I1423" s="2">
        <f>IFERROR(IF(ISBLANK($A1423),"",IF($A1423="Ūdeņraža jonu koncentrācija",VLOOKUP(Dati!$A1423,Normas!$A:$D,3,FALSE),VLOOKUP(Dati!$A1423,Normas!$A:$D,3,FALSE)*0.3)),"")</f>
      </c>
    </row>
    <row r="1424" spans="2:9" x14ac:dyDescent="0.2">
      <c r="B1424">
        <f>IF(ISBLANK(A1424),"",VLOOKUP(A1424,Normas!A:D,4,FALSE))</f>
      </c>
      <c r="E1424" s="2">
        <f>IF(ISBLANK(D1424),"",INT(YEARFRAC(D1424,'Vispārīga informācija'!$B$2)))</f>
      </c>
      <c r="F1424" s="2">
        <f>IFERROR(IF(ISBLANK($A1424),"",IF($A1424="Ūdeņraža jonu koncentrācija",VLOOKUP(Dati!$A1424,Normas!$A:$D,2,FALSE),VLOOKUP(Dati!$A1424,Normas!$A:$D,2,FALSE)*0.6)),"")</f>
      </c>
      <c r="G1424" s="2">
        <f>IFERROR(IF(ISBLANK($A1424),"",IF($A1424="Ūdeņraža jonu koncentrācija",VLOOKUP(Dati!$A1424,Normas!$A:$D,3,FALSE),VLOOKUP(Dati!$A1424,Normas!$A:$D,3,FALSE)*0.6)),"")</f>
      </c>
      <c r="H1424" s="2">
        <f>IFERROR(IF(ISBLANK($A1424),"",IF($A1424="Ūdeņraža jonu koncentrācija",VLOOKUP(Dati!$A1424,Normas!$A:$D,2,FALSE),VLOOKUP(Dati!$A1424,Normas!$A:$D,2,FALSE)*0.3)),"")</f>
      </c>
      <c r="I1424" s="2">
        <f>IFERROR(IF(ISBLANK($A1424),"",IF($A1424="Ūdeņraža jonu koncentrācija",VLOOKUP(Dati!$A1424,Normas!$A:$D,3,FALSE),VLOOKUP(Dati!$A1424,Normas!$A:$D,3,FALSE)*0.3)),"")</f>
      </c>
    </row>
    <row r="1425" spans="2:9" x14ac:dyDescent="0.2">
      <c r="B1425">
        <f>IF(ISBLANK(A1425),"",VLOOKUP(A1425,Normas!A:D,4,FALSE))</f>
      </c>
      <c r="E1425" s="2">
        <f>IF(ISBLANK(D1425),"",INT(YEARFRAC(D1425,'Vispārīga informācija'!$B$2)))</f>
      </c>
      <c r="F1425" s="2">
        <f>IFERROR(IF(ISBLANK($A1425),"",IF($A1425="Ūdeņraža jonu koncentrācija",VLOOKUP(Dati!$A1425,Normas!$A:$D,2,FALSE),VLOOKUP(Dati!$A1425,Normas!$A:$D,2,FALSE)*0.6)),"")</f>
      </c>
      <c r="G1425" s="2">
        <f>IFERROR(IF(ISBLANK($A1425),"",IF($A1425="Ūdeņraža jonu koncentrācija",VLOOKUP(Dati!$A1425,Normas!$A:$D,3,FALSE),VLOOKUP(Dati!$A1425,Normas!$A:$D,3,FALSE)*0.6)),"")</f>
      </c>
      <c r="H1425" s="2">
        <f>IFERROR(IF(ISBLANK($A1425),"",IF($A1425="Ūdeņraža jonu koncentrācija",VLOOKUP(Dati!$A1425,Normas!$A:$D,2,FALSE),VLOOKUP(Dati!$A1425,Normas!$A:$D,2,FALSE)*0.3)),"")</f>
      </c>
      <c r="I1425" s="2">
        <f>IFERROR(IF(ISBLANK($A1425),"",IF($A1425="Ūdeņraža jonu koncentrācija",VLOOKUP(Dati!$A1425,Normas!$A:$D,3,FALSE),VLOOKUP(Dati!$A1425,Normas!$A:$D,3,FALSE)*0.3)),"")</f>
      </c>
    </row>
    <row r="1426" spans="2:9" x14ac:dyDescent="0.2">
      <c r="B1426">
        <f>IF(ISBLANK(A1426),"",VLOOKUP(A1426,Normas!A:D,4,FALSE))</f>
      </c>
      <c r="E1426" s="2">
        <f>IF(ISBLANK(D1426),"",INT(YEARFRAC(D1426,'Vispārīga informācija'!$B$2)))</f>
      </c>
      <c r="F1426" s="2">
        <f>IFERROR(IF(ISBLANK($A1426),"",IF($A1426="Ūdeņraža jonu koncentrācija",VLOOKUP(Dati!$A1426,Normas!$A:$D,2,FALSE),VLOOKUP(Dati!$A1426,Normas!$A:$D,2,FALSE)*0.6)),"")</f>
      </c>
      <c r="G1426" s="2">
        <f>IFERROR(IF(ISBLANK($A1426),"",IF($A1426="Ūdeņraža jonu koncentrācija",VLOOKUP(Dati!$A1426,Normas!$A:$D,3,FALSE),VLOOKUP(Dati!$A1426,Normas!$A:$D,3,FALSE)*0.6)),"")</f>
      </c>
      <c r="H1426" s="2">
        <f>IFERROR(IF(ISBLANK($A1426),"",IF($A1426="Ūdeņraža jonu koncentrācija",VLOOKUP(Dati!$A1426,Normas!$A:$D,2,FALSE),VLOOKUP(Dati!$A1426,Normas!$A:$D,2,FALSE)*0.3)),"")</f>
      </c>
      <c r="I1426" s="2">
        <f>IFERROR(IF(ISBLANK($A1426),"",IF($A1426="Ūdeņraža jonu koncentrācija",VLOOKUP(Dati!$A1426,Normas!$A:$D,3,FALSE),VLOOKUP(Dati!$A1426,Normas!$A:$D,3,FALSE)*0.3)),"")</f>
      </c>
    </row>
    <row r="1427" spans="2:9" x14ac:dyDescent="0.2">
      <c r="B1427">
        <f>IF(ISBLANK(A1427),"",VLOOKUP(A1427,Normas!A:D,4,FALSE))</f>
      </c>
      <c r="E1427" s="2">
        <f>IF(ISBLANK(D1427),"",INT(YEARFRAC(D1427,'Vispārīga informācija'!$B$2)))</f>
      </c>
      <c r="F1427" s="2">
        <f>IFERROR(IF(ISBLANK($A1427),"",IF($A1427="Ūdeņraža jonu koncentrācija",VLOOKUP(Dati!$A1427,Normas!$A:$D,2,FALSE),VLOOKUP(Dati!$A1427,Normas!$A:$D,2,FALSE)*0.6)),"")</f>
      </c>
      <c r="G1427" s="2">
        <f>IFERROR(IF(ISBLANK($A1427),"",IF($A1427="Ūdeņraža jonu koncentrācija",VLOOKUP(Dati!$A1427,Normas!$A:$D,3,FALSE),VLOOKUP(Dati!$A1427,Normas!$A:$D,3,FALSE)*0.6)),"")</f>
      </c>
      <c r="H1427" s="2">
        <f>IFERROR(IF(ISBLANK($A1427),"",IF($A1427="Ūdeņraža jonu koncentrācija",VLOOKUP(Dati!$A1427,Normas!$A:$D,2,FALSE),VLOOKUP(Dati!$A1427,Normas!$A:$D,2,FALSE)*0.3)),"")</f>
      </c>
      <c r="I1427" s="2">
        <f>IFERROR(IF(ISBLANK($A1427),"",IF($A1427="Ūdeņraža jonu koncentrācija",VLOOKUP(Dati!$A1427,Normas!$A:$D,3,FALSE),VLOOKUP(Dati!$A1427,Normas!$A:$D,3,FALSE)*0.3)),"")</f>
      </c>
    </row>
    <row r="1428" spans="2:9" x14ac:dyDescent="0.2">
      <c r="B1428">
        <f>IF(ISBLANK(A1428),"",VLOOKUP(A1428,Normas!A:D,4,FALSE))</f>
      </c>
      <c r="E1428" s="2">
        <f>IF(ISBLANK(D1428),"",INT(YEARFRAC(D1428,'Vispārīga informācija'!$B$2)))</f>
      </c>
      <c r="F1428" s="2">
        <f>IFERROR(IF(ISBLANK($A1428),"",IF($A1428="Ūdeņraža jonu koncentrācija",VLOOKUP(Dati!$A1428,Normas!$A:$D,2,FALSE),VLOOKUP(Dati!$A1428,Normas!$A:$D,2,FALSE)*0.6)),"")</f>
      </c>
      <c r="G1428" s="2">
        <f>IFERROR(IF(ISBLANK($A1428),"",IF($A1428="Ūdeņraža jonu koncentrācija",VLOOKUP(Dati!$A1428,Normas!$A:$D,3,FALSE),VLOOKUP(Dati!$A1428,Normas!$A:$D,3,FALSE)*0.6)),"")</f>
      </c>
      <c r="H1428" s="2">
        <f>IFERROR(IF(ISBLANK($A1428),"",IF($A1428="Ūdeņraža jonu koncentrācija",VLOOKUP(Dati!$A1428,Normas!$A:$D,2,FALSE),VLOOKUP(Dati!$A1428,Normas!$A:$D,2,FALSE)*0.3)),"")</f>
      </c>
      <c r="I1428" s="2">
        <f>IFERROR(IF(ISBLANK($A1428),"",IF($A1428="Ūdeņraža jonu koncentrācija",VLOOKUP(Dati!$A1428,Normas!$A:$D,3,FALSE),VLOOKUP(Dati!$A1428,Normas!$A:$D,3,FALSE)*0.3)),"")</f>
      </c>
    </row>
    <row r="1429" spans="2:9" x14ac:dyDescent="0.2">
      <c r="B1429">
        <f>IF(ISBLANK(A1429),"",VLOOKUP(A1429,Normas!A:D,4,FALSE))</f>
      </c>
      <c r="E1429" s="2">
        <f>IF(ISBLANK(D1429),"",INT(YEARFRAC(D1429,'Vispārīga informācija'!$B$2)))</f>
      </c>
      <c r="F1429" s="2">
        <f>IFERROR(IF(ISBLANK($A1429),"",IF($A1429="Ūdeņraža jonu koncentrācija",VLOOKUP(Dati!$A1429,Normas!$A:$D,2,FALSE),VLOOKUP(Dati!$A1429,Normas!$A:$D,2,FALSE)*0.6)),"")</f>
      </c>
      <c r="G1429" s="2">
        <f>IFERROR(IF(ISBLANK($A1429),"",IF($A1429="Ūdeņraža jonu koncentrācija",VLOOKUP(Dati!$A1429,Normas!$A:$D,3,FALSE),VLOOKUP(Dati!$A1429,Normas!$A:$D,3,FALSE)*0.6)),"")</f>
      </c>
      <c r="H1429" s="2">
        <f>IFERROR(IF(ISBLANK($A1429),"",IF($A1429="Ūdeņraža jonu koncentrācija",VLOOKUP(Dati!$A1429,Normas!$A:$D,2,FALSE),VLOOKUP(Dati!$A1429,Normas!$A:$D,2,FALSE)*0.3)),"")</f>
      </c>
      <c r="I1429" s="2">
        <f>IFERROR(IF(ISBLANK($A1429),"",IF($A1429="Ūdeņraža jonu koncentrācija",VLOOKUP(Dati!$A1429,Normas!$A:$D,3,FALSE),VLOOKUP(Dati!$A1429,Normas!$A:$D,3,FALSE)*0.3)),"")</f>
      </c>
    </row>
    <row r="1430" spans="2:9" x14ac:dyDescent="0.2">
      <c r="B1430">
        <f>IF(ISBLANK(A1430),"",VLOOKUP(A1430,Normas!A:D,4,FALSE))</f>
      </c>
      <c r="E1430" s="2">
        <f>IF(ISBLANK(D1430),"",INT(YEARFRAC(D1430,'Vispārīga informācija'!$B$2)))</f>
      </c>
      <c r="F1430" s="2">
        <f>IFERROR(IF(ISBLANK($A1430),"",IF($A1430="Ūdeņraža jonu koncentrācija",VLOOKUP(Dati!$A1430,Normas!$A:$D,2,FALSE),VLOOKUP(Dati!$A1430,Normas!$A:$D,2,FALSE)*0.6)),"")</f>
      </c>
      <c r="G1430" s="2">
        <f>IFERROR(IF(ISBLANK($A1430),"",IF($A1430="Ūdeņraža jonu koncentrācija",VLOOKUP(Dati!$A1430,Normas!$A:$D,3,FALSE),VLOOKUP(Dati!$A1430,Normas!$A:$D,3,FALSE)*0.6)),"")</f>
      </c>
      <c r="H1430" s="2">
        <f>IFERROR(IF(ISBLANK($A1430),"",IF($A1430="Ūdeņraža jonu koncentrācija",VLOOKUP(Dati!$A1430,Normas!$A:$D,2,FALSE),VLOOKUP(Dati!$A1430,Normas!$A:$D,2,FALSE)*0.3)),"")</f>
      </c>
      <c r="I1430" s="2">
        <f>IFERROR(IF(ISBLANK($A1430),"",IF($A1430="Ūdeņraža jonu koncentrācija",VLOOKUP(Dati!$A1430,Normas!$A:$D,3,FALSE),VLOOKUP(Dati!$A1430,Normas!$A:$D,3,FALSE)*0.3)),"")</f>
      </c>
    </row>
    <row r="1431" spans="2:9" x14ac:dyDescent="0.2">
      <c r="B1431">
        <f>IF(ISBLANK(A1431),"",VLOOKUP(A1431,Normas!A:D,4,FALSE))</f>
      </c>
      <c r="E1431" s="2">
        <f>IF(ISBLANK(D1431),"",INT(YEARFRAC(D1431,'Vispārīga informācija'!$B$2)))</f>
      </c>
      <c r="F1431" s="2">
        <f>IFERROR(IF(ISBLANK($A1431),"",IF($A1431="Ūdeņraža jonu koncentrācija",VLOOKUP(Dati!$A1431,Normas!$A:$D,2,FALSE),VLOOKUP(Dati!$A1431,Normas!$A:$D,2,FALSE)*0.6)),"")</f>
      </c>
      <c r="G1431" s="2">
        <f>IFERROR(IF(ISBLANK($A1431),"",IF($A1431="Ūdeņraža jonu koncentrācija",VLOOKUP(Dati!$A1431,Normas!$A:$D,3,FALSE),VLOOKUP(Dati!$A1431,Normas!$A:$D,3,FALSE)*0.6)),"")</f>
      </c>
      <c r="H1431" s="2">
        <f>IFERROR(IF(ISBLANK($A1431),"",IF($A1431="Ūdeņraža jonu koncentrācija",VLOOKUP(Dati!$A1431,Normas!$A:$D,2,FALSE),VLOOKUP(Dati!$A1431,Normas!$A:$D,2,FALSE)*0.3)),"")</f>
      </c>
      <c r="I1431" s="2">
        <f>IFERROR(IF(ISBLANK($A1431),"",IF($A1431="Ūdeņraža jonu koncentrācija",VLOOKUP(Dati!$A1431,Normas!$A:$D,3,FALSE),VLOOKUP(Dati!$A1431,Normas!$A:$D,3,FALSE)*0.3)),"")</f>
      </c>
    </row>
    <row r="1432" spans="2:9" x14ac:dyDescent="0.2">
      <c r="B1432">
        <f>IF(ISBLANK(A1432),"",VLOOKUP(A1432,Normas!A:D,4,FALSE))</f>
      </c>
      <c r="E1432" s="2">
        <f>IF(ISBLANK(D1432),"",INT(YEARFRAC(D1432,'Vispārīga informācija'!$B$2)))</f>
      </c>
      <c r="F1432" s="2">
        <f>IFERROR(IF(ISBLANK($A1432),"",IF($A1432="Ūdeņraža jonu koncentrācija",VLOOKUP(Dati!$A1432,Normas!$A:$D,2,FALSE),VLOOKUP(Dati!$A1432,Normas!$A:$D,2,FALSE)*0.6)),"")</f>
      </c>
      <c r="G1432" s="2">
        <f>IFERROR(IF(ISBLANK($A1432),"",IF($A1432="Ūdeņraža jonu koncentrācija",VLOOKUP(Dati!$A1432,Normas!$A:$D,3,FALSE),VLOOKUP(Dati!$A1432,Normas!$A:$D,3,FALSE)*0.6)),"")</f>
      </c>
      <c r="H1432" s="2">
        <f>IFERROR(IF(ISBLANK($A1432),"",IF($A1432="Ūdeņraža jonu koncentrācija",VLOOKUP(Dati!$A1432,Normas!$A:$D,2,FALSE),VLOOKUP(Dati!$A1432,Normas!$A:$D,2,FALSE)*0.3)),"")</f>
      </c>
      <c r="I1432" s="2">
        <f>IFERROR(IF(ISBLANK($A1432),"",IF($A1432="Ūdeņraža jonu koncentrācija",VLOOKUP(Dati!$A1432,Normas!$A:$D,3,FALSE),VLOOKUP(Dati!$A1432,Normas!$A:$D,3,FALSE)*0.3)),"")</f>
      </c>
    </row>
    <row r="1433" spans="2:9" x14ac:dyDescent="0.2">
      <c r="B1433">
        <f>IF(ISBLANK(A1433),"",VLOOKUP(A1433,Normas!A:D,4,FALSE))</f>
      </c>
      <c r="E1433" s="2">
        <f>IF(ISBLANK(D1433),"",INT(YEARFRAC(D1433,'Vispārīga informācija'!$B$2)))</f>
      </c>
      <c r="F1433" s="2">
        <f>IFERROR(IF(ISBLANK($A1433),"",IF($A1433="Ūdeņraža jonu koncentrācija",VLOOKUP(Dati!$A1433,Normas!$A:$D,2,FALSE),VLOOKUP(Dati!$A1433,Normas!$A:$D,2,FALSE)*0.6)),"")</f>
      </c>
      <c r="G1433" s="2">
        <f>IFERROR(IF(ISBLANK($A1433),"",IF($A1433="Ūdeņraža jonu koncentrācija",VLOOKUP(Dati!$A1433,Normas!$A:$D,3,FALSE),VLOOKUP(Dati!$A1433,Normas!$A:$D,3,FALSE)*0.6)),"")</f>
      </c>
      <c r="H1433" s="2">
        <f>IFERROR(IF(ISBLANK($A1433),"",IF($A1433="Ūdeņraža jonu koncentrācija",VLOOKUP(Dati!$A1433,Normas!$A:$D,2,FALSE),VLOOKUP(Dati!$A1433,Normas!$A:$D,2,FALSE)*0.3)),"")</f>
      </c>
      <c r="I1433" s="2">
        <f>IFERROR(IF(ISBLANK($A1433),"",IF($A1433="Ūdeņraža jonu koncentrācija",VLOOKUP(Dati!$A1433,Normas!$A:$D,3,FALSE),VLOOKUP(Dati!$A1433,Normas!$A:$D,3,FALSE)*0.3)),"")</f>
      </c>
    </row>
    <row r="1434" spans="2:9" x14ac:dyDescent="0.2">
      <c r="B1434">
        <f>IF(ISBLANK(A1434),"",VLOOKUP(A1434,Normas!A:D,4,FALSE))</f>
      </c>
      <c r="E1434" s="2">
        <f>IF(ISBLANK(D1434),"",INT(YEARFRAC(D1434,'Vispārīga informācija'!$B$2)))</f>
      </c>
      <c r="F1434" s="2">
        <f>IFERROR(IF(ISBLANK($A1434),"",IF($A1434="Ūdeņraža jonu koncentrācija",VLOOKUP(Dati!$A1434,Normas!$A:$D,2,FALSE),VLOOKUP(Dati!$A1434,Normas!$A:$D,2,FALSE)*0.6)),"")</f>
      </c>
      <c r="G1434" s="2">
        <f>IFERROR(IF(ISBLANK($A1434),"",IF($A1434="Ūdeņraža jonu koncentrācija",VLOOKUP(Dati!$A1434,Normas!$A:$D,3,FALSE),VLOOKUP(Dati!$A1434,Normas!$A:$D,3,FALSE)*0.6)),"")</f>
      </c>
      <c r="H1434" s="2">
        <f>IFERROR(IF(ISBLANK($A1434),"",IF($A1434="Ūdeņraža jonu koncentrācija",VLOOKUP(Dati!$A1434,Normas!$A:$D,2,FALSE),VLOOKUP(Dati!$A1434,Normas!$A:$D,2,FALSE)*0.3)),"")</f>
      </c>
      <c r="I1434" s="2">
        <f>IFERROR(IF(ISBLANK($A1434),"",IF($A1434="Ūdeņraža jonu koncentrācija",VLOOKUP(Dati!$A1434,Normas!$A:$D,3,FALSE),VLOOKUP(Dati!$A1434,Normas!$A:$D,3,FALSE)*0.3)),"")</f>
      </c>
    </row>
    <row r="1435" spans="2:9" x14ac:dyDescent="0.2">
      <c r="B1435">
        <f>IF(ISBLANK(A1435),"",VLOOKUP(A1435,Normas!A:D,4,FALSE))</f>
      </c>
      <c r="E1435" s="2">
        <f>IF(ISBLANK(D1435),"",INT(YEARFRAC(D1435,'Vispārīga informācija'!$B$2)))</f>
      </c>
      <c r="F1435" s="2">
        <f>IFERROR(IF(ISBLANK($A1435),"",IF($A1435="Ūdeņraža jonu koncentrācija",VLOOKUP(Dati!$A1435,Normas!$A:$D,2,FALSE),VLOOKUP(Dati!$A1435,Normas!$A:$D,2,FALSE)*0.6)),"")</f>
      </c>
      <c r="G1435" s="2">
        <f>IFERROR(IF(ISBLANK($A1435),"",IF($A1435="Ūdeņraža jonu koncentrācija",VLOOKUP(Dati!$A1435,Normas!$A:$D,3,FALSE),VLOOKUP(Dati!$A1435,Normas!$A:$D,3,FALSE)*0.6)),"")</f>
      </c>
      <c r="H1435" s="2">
        <f>IFERROR(IF(ISBLANK($A1435),"",IF($A1435="Ūdeņraža jonu koncentrācija",VLOOKUP(Dati!$A1435,Normas!$A:$D,2,FALSE),VLOOKUP(Dati!$A1435,Normas!$A:$D,2,FALSE)*0.3)),"")</f>
      </c>
      <c r="I1435" s="2">
        <f>IFERROR(IF(ISBLANK($A1435),"",IF($A1435="Ūdeņraža jonu koncentrācija",VLOOKUP(Dati!$A1435,Normas!$A:$D,3,FALSE),VLOOKUP(Dati!$A1435,Normas!$A:$D,3,FALSE)*0.3)),"")</f>
      </c>
    </row>
    <row r="1436" spans="2:9" x14ac:dyDescent="0.2">
      <c r="B1436">
        <f>IF(ISBLANK(A1436),"",VLOOKUP(A1436,Normas!A:D,4,FALSE))</f>
      </c>
      <c r="E1436" s="2">
        <f>IF(ISBLANK(D1436),"",INT(YEARFRAC(D1436,'Vispārīga informācija'!$B$2)))</f>
      </c>
      <c r="F1436" s="2">
        <f>IFERROR(IF(ISBLANK($A1436),"",IF($A1436="Ūdeņraža jonu koncentrācija",VLOOKUP(Dati!$A1436,Normas!$A:$D,2,FALSE),VLOOKUP(Dati!$A1436,Normas!$A:$D,2,FALSE)*0.6)),"")</f>
      </c>
      <c r="G1436" s="2">
        <f>IFERROR(IF(ISBLANK($A1436),"",IF($A1436="Ūdeņraža jonu koncentrācija",VLOOKUP(Dati!$A1436,Normas!$A:$D,3,FALSE),VLOOKUP(Dati!$A1436,Normas!$A:$D,3,FALSE)*0.6)),"")</f>
      </c>
      <c r="H1436" s="2">
        <f>IFERROR(IF(ISBLANK($A1436),"",IF($A1436="Ūdeņraža jonu koncentrācija",VLOOKUP(Dati!$A1436,Normas!$A:$D,2,FALSE),VLOOKUP(Dati!$A1436,Normas!$A:$D,2,FALSE)*0.3)),"")</f>
      </c>
      <c r="I1436" s="2">
        <f>IFERROR(IF(ISBLANK($A1436),"",IF($A1436="Ūdeņraža jonu koncentrācija",VLOOKUP(Dati!$A1436,Normas!$A:$D,3,FALSE),VLOOKUP(Dati!$A1436,Normas!$A:$D,3,FALSE)*0.3)),"")</f>
      </c>
    </row>
    <row r="1437" spans="2:9" x14ac:dyDescent="0.2">
      <c r="B1437">
        <f>IF(ISBLANK(A1437),"",VLOOKUP(A1437,Normas!A:D,4,FALSE))</f>
      </c>
      <c r="E1437" s="2">
        <f>IF(ISBLANK(D1437),"",INT(YEARFRAC(D1437,'Vispārīga informācija'!$B$2)))</f>
      </c>
      <c r="F1437" s="2">
        <f>IFERROR(IF(ISBLANK($A1437),"",IF($A1437="Ūdeņraža jonu koncentrācija",VLOOKUP(Dati!$A1437,Normas!$A:$D,2,FALSE),VLOOKUP(Dati!$A1437,Normas!$A:$D,2,FALSE)*0.6)),"")</f>
      </c>
      <c r="G1437" s="2">
        <f>IFERROR(IF(ISBLANK($A1437),"",IF($A1437="Ūdeņraža jonu koncentrācija",VLOOKUP(Dati!$A1437,Normas!$A:$D,3,FALSE),VLOOKUP(Dati!$A1437,Normas!$A:$D,3,FALSE)*0.6)),"")</f>
      </c>
      <c r="H1437" s="2">
        <f>IFERROR(IF(ISBLANK($A1437),"",IF($A1437="Ūdeņraža jonu koncentrācija",VLOOKUP(Dati!$A1437,Normas!$A:$D,2,FALSE),VLOOKUP(Dati!$A1437,Normas!$A:$D,2,FALSE)*0.3)),"")</f>
      </c>
      <c r="I1437" s="2">
        <f>IFERROR(IF(ISBLANK($A1437),"",IF($A1437="Ūdeņraža jonu koncentrācija",VLOOKUP(Dati!$A1437,Normas!$A:$D,3,FALSE),VLOOKUP(Dati!$A1437,Normas!$A:$D,3,FALSE)*0.3)),"")</f>
      </c>
    </row>
    <row r="1438" spans="2:9" x14ac:dyDescent="0.2">
      <c r="B1438">
        <f>IF(ISBLANK(A1438),"",VLOOKUP(A1438,Normas!A:D,4,FALSE))</f>
      </c>
      <c r="E1438" s="2">
        <f>IF(ISBLANK(D1438),"",INT(YEARFRAC(D1438,'Vispārīga informācija'!$B$2)))</f>
      </c>
      <c r="F1438" s="2">
        <f>IFERROR(IF(ISBLANK($A1438),"",IF($A1438="Ūdeņraža jonu koncentrācija",VLOOKUP(Dati!$A1438,Normas!$A:$D,2,FALSE),VLOOKUP(Dati!$A1438,Normas!$A:$D,2,FALSE)*0.6)),"")</f>
      </c>
      <c r="G1438" s="2">
        <f>IFERROR(IF(ISBLANK($A1438),"",IF($A1438="Ūdeņraža jonu koncentrācija",VLOOKUP(Dati!$A1438,Normas!$A:$D,3,FALSE),VLOOKUP(Dati!$A1438,Normas!$A:$D,3,FALSE)*0.6)),"")</f>
      </c>
      <c r="H1438" s="2">
        <f>IFERROR(IF(ISBLANK($A1438),"",IF($A1438="Ūdeņraža jonu koncentrācija",VLOOKUP(Dati!$A1438,Normas!$A:$D,2,FALSE),VLOOKUP(Dati!$A1438,Normas!$A:$D,2,FALSE)*0.3)),"")</f>
      </c>
      <c r="I1438" s="2">
        <f>IFERROR(IF(ISBLANK($A1438),"",IF($A1438="Ūdeņraža jonu koncentrācija",VLOOKUP(Dati!$A1438,Normas!$A:$D,3,FALSE),VLOOKUP(Dati!$A1438,Normas!$A:$D,3,FALSE)*0.3)),"")</f>
      </c>
    </row>
    <row r="1439" spans="2:9" x14ac:dyDescent="0.2">
      <c r="B1439">
        <f>IF(ISBLANK(A1439),"",VLOOKUP(A1439,Normas!A:D,4,FALSE))</f>
      </c>
      <c r="E1439" s="2">
        <f>IF(ISBLANK(D1439),"",INT(YEARFRAC(D1439,'Vispārīga informācija'!$B$2)))</f>
      </c>
      <c r="F1439" s="2">
        <f>IFERROR(IF(ISBLANK($A1439),"",IF($A1439="Ūdeņraža jonu koncentrācija",VLOOKUP(Dati!$A1439,Normas!$A:$D,2,FALSE),VLOOKUP(Dati!$A1439,Normas!$A:$D,2,FALSE)*0.6)),"")</f>
      </c>
      <c r="G1439" s="2">
        <f>IFERROR(IF(ISBLANK($A1439),"",IF($A1439="Ūdeņraža jonu koncentrācija",VLOOKUP(Dati!$A1439,Normas!$A:$D,3,FALSE),VLOOKUP(Dati!$A1439,Normas!$A:$D,3,FALSE)*0.6)),"")</f>
      </c>
      <c r="H1439" s="2">
        <f>IFERROR(IF(ISBLANK($A1439),"",IF($A1439="Ūdeņraža jonu koncentrācija",VLOOKUP(Dati!$A1439,Normas!$A:$D,2,FALSE),VLOOKUP(Dati!$A1439,Normas!$A:$D,2,FALSE)*0.3)),"")</f>
      </c>
      <c r="I1439" s="2">
        <f>IFERROR(IF(ISBLANK($A1439),"",IF($A1439="Ūdeņraža jonu koncentrācija",VLOOKUP(Dati!$A1439,Normas!$A:$D,3,FALSE),VLOOKUP(Dati!$A1439,Normas!$A:$D,3,FALSE)*0.3)),"")</f>
      </c>
    </row>
    <row r="1440" spans="2:9" x14ac:dyDescent="0.2">
      <c r="B1440">
        <f>IF(ISBLANK(A1440),"",VLOOKUP(A1440,Normas!A:D,4,FALSE))</f>
      </c>
      <c r="E1440" s="2">
        <f>IF(ISBLANK(D1440),"",INT(YEARFRAC(D1440,'Vispārīga informācija'!$B$2)))</f>
      </c>
      <c r="F1440" s="2">
        <f>IFERROR(IF(ISBLANK($A1440),"",IF($A1440="Ūdeņraža jonu koncentrācija",VLOOKUP(Dati!$A1440,Normas!$A:$D,2,FALSE),VLOOKUP(Dati!$A1440,Normas!$A:$D,2,FALSE)*0.6)),"")</f>
      </c>
      <c r="G1440" s="2">
        <f>IFERROR(IF(ISBLANK($A1440),"",IF($A1440="Ūdeņraža jonu koncentrācija",VLOOKUP(Dati!$A1440,Normas!$A:$D,3,FALSE),VLOOKUP(Dati!$A1440,Normas!$A:$D,3,FALSE)*0.6)),"")</f>
      </c>
      <c r="H1440" s="2">
        <f>IFERROR(IF(ISBLANK($A1440),"",IF($A1440="Ūdeņraža jonu koncentrācija",VLOOKUP(Dati!$A1440,Normas!$A:$D,2,FALSE),VLOOKUP(Dati!$A1440,Normas!$A:$D,2,FALSE)*0.3)),"")</f>
      </c>
      <c r="I1440" s="2">
        <f>IFERROR(IF(ISBLANK($A1440),"",IF($A1440="Ūdeņraža jonu koncentrācija",VLOOKUP(Dati!$A1440,Normas!$A:$D,3,FALSE),VLOOKUP(Dati!$A1440,Normas!$A:$D,3,FALSE)*0.3)),"")</f>
      </c>
    </row>
    <row r="1441" spans="2:9" x14ac:dyDescent="0.2">
      <c r="B1441">
        <f>IF(ISBLANK(A1441),"",VLOOKUP(A1441,Normas!A:D,4,FALSE))</f>
      </c>
      <c r="E1441" s="2">
        <f>IF(ISBLANK(D1441),"",INT(YEARFRAC(D1441,'Vispārīga informācija'!$B$2)))</f>
      </c>
      <c r="F1441" s="2">
        <f>IFERROR(IF(ISBLANK($A1441),"",IF($A1441="Ūdeņraža jonu koncentrācija",VLOOKUP(Dati!$A1441,Normas!$A:$D,2,FALSE),VLOOKUP(Dati!$A1441,Normas!$A:$D,2,FALSE)*0.6)),"")</f>
      </c>
      <c r="G1441" s="2">
        <f>IFERROR(IF(ISBLANK($A1441),"",IF($A1441="Ūdeņraža jonu koncentrācija",VLOOKUP(Dati!$A1441,Normas!$A:$D,3,FALSE),VLOOKUP(Dati!$A1441,Normas!$A:$D,3,FALSE)*0.6)),"")</f>
      </c>
      <c r="H1441" s="2">
        <f>IFERROR(IF(ISBLANK($A1441),"",IF($A1441="Ūdeņraža jonu koncentrācija",VLOOKUP(Dati!$A1441,Normas!$A:$D,2,FALSE),VLOOKUP(Dati!$A1441,Normas!$A:$D,2,FALSE)*0.3)),"")</f>
      </c>
      <c r="I1441" s="2">
        <f>IFERROR(IF(ISBLANK($A1441),"",IF($A1441="Ūdeņraža jonu koncentrācija",VLOOKUP(Dati!$A1441,Normas!$A:$D,3,FALSE),VLOOKUP(Dati!$A1441,Normas!$A:$D,3,FALSE)*0.3)),"")</f>
      </c>
    </row>
    <row r="1442" spans="2:9" x14ac:dyDescent="0.2">
      <c r="B1442">
        <f>IF(ISBLANK(A1442),"",VLOOKUP(A1442,Normas!A:D,4,FALSE))</f>
      </c>
      <c r="E1442" s="2">
        <f>IF(ISBLANK(D1442),"",INT(YEARFRAC(D1442,'Vispārīga informācija'!$B$2)))</f>
      </c>
      <c r="F1442" s="2">
        <f>IFERROR(IF(ISBLANK($A1442),"",IF($A1442="Ūdeņraža jonu koncentrācija",VLOOKUP(Dati!$A1442,Normas!$A:$D,2,FALSE),VLOOKUP(Dati!$A1442,Normas!$A:$D,2,FALSE)*0.6)),"")</f>
      </c>
      <c r="G1442" s="2">
        <f>IFERROR(IF(ISBLANK($A1442),"",IF($A1442="Ūdeņraža jonu koncentrācija",VLOOKUP(Dati!$A1442,Normas!$A:$D,3,FALSE),VLOOKUP(Dati!$A1442,Normas!$A:$D,3,FALSE)*0.6)),"")</f>
      </c>
      <c r="H1442" s="2">
        <f>IFERROR(IF(ISBLANK($A1442),"",IF($A1442="Ūdeņraža jonu koncentrācija",VLOOKUP(Dati!$A1442,Normas!$A:$D,2,FALSE),VLOOKUP(Dati!$A1442,Normas!$A:$D,2,FALSE)*0.3)),"")</f>
      </c>
      <c r="I1442" s="2">
        <f>IFERROR(IF(ISBLANK($A1442),"",IF($A1442="Ūdeņraža jonu koncentrācija",VLOOKUP(Dati!$A1442,Normas!$A:$D,3,FALSE),VLOOKUP(Dati!$A1442,Normas!$A:$D,3,FALSE)*0.3)),"")</f>
      </c>
    </row>
    <row r="1443" spans="2:9" x14ac:dyDescent="0.2">
      <c r="B1443">
        <f>IF(ISBLANK(A1443),"",VLOOKUP(A1443,Normas!A:D,4,FALSE))</f>
      </c>
      <c r="E1443" s="2">
        <f>IF(ISBLANK(D1443),"",INT(YEARFRAC(D1443,'Vispārīga informācija'!$B$2)))</f>
      </c>
      <c r="F1443" s="2">
        <f>IFERROR(IF(ISBLANK($A1443),"",IF($A1443="Ūdeņraža jonu koncentrācija",VLOOKUP(Dati!$A1443,Normas!$A:$D,2,FALSE),VLOOKUP(Dati!$A1443,Normas!$A:$D,2,FALSE)*0.6)),"")</f>
      </c>
      <c r="G1443" s="2">
        <f>IFERROR(IF(ISBLANK($A1443),"",IF($A1443="Ūdeņraža jonu koncentrācija",VLOOKUP(Dati!$A1443,Normas!$A:$D,3,FALSE),VLOOKUP(Dati!$A1443,Normas!$A:$D,3,FALSE)*0.6)),"")</f>
      </c>
      <c r="H1443" s="2">
        <f>IFERROR(IF(ISBLANK($A1443),"",IF($A1443="Ūdeņraža jonu koncentrācija",VLOOKUP(Dati!$A1443,Normas!$A:$D,2,FALSE),VLOOKUP(Dati!$A1443,Normas!$A:$D,2,FALSE)*0.3)),"")</f>
      </c>
      <c r="I1443" s="2">
        <f>IFERROR(IF(ISBLANK($A1443),"",IF($A1443="Ūdeņraža jonu koncentrācija",VLOOKUP(Dati!$A1443,Normas!$A:$D,3,FALSE),VLOOKUP(Dati!$A1443,Normas!$A:$D,3,FALSE)*0.3)),"")</f>
      </c>
    </row>
    <row r="1444" spans="2:9" x14ac:dyDescent="0.2">
      <c r="B1444">
        <f>IF(ISBLANK(A1444),"",VLOOKUP(A1444,Normas!A:D,4,FALSE))</f>
      </c>
      <c r="E1444" s="2">
        <f>IF(ISBLANK(D1444),"",INT(YEARFRAC(D1444,'Vispārīga informācija'!$B$2)))</f>
      </c>
      <c r="F1444" s="2">
        <f>IFERROR(IF(ISBLANK($A1444),"",IF($A1444="Ūdeņraža jonu koncentrācija",VLOOKUP(Dati!$A1444,Normas!$A:$D,2,FALSE),VLOOKUP(Dati!$A1444,Normas!$A:$D,2,FALSE)*0.6)),"")</f>
      </c>
      <c r="G1444" s="2">
        <f>IFERROR(IF(ISBLANK($A1444),"",IF($A1444="Ūdeņraža jonu koncentrācija",VLOOKUP(Dati!$A1444,Normas!$A:$D,3,FALSE),VLOOKUP(Dati!$A1444,Normas!$A:$D,3,FALSE)*0.6)),"")</f>
      </c>
      <c r="H1444" s="2">
        <f>IFERROR(IF(ISBLANK($A1444),"",IF($A1444="Ūdeņraža jonu koncentrācija",VLOOKUP(Dati!$A1444,Normas!$A:$D,2,FALSE),VLOOKUP(Dati!$A1444,Normas!$A:$D,2,FALSE)*0.3)),"")</f>
      </c>
      <c r="I1444" s="2">
        <f>IFERROR(IF(ISBLANK($A1444),"",IF($A1444="Ūdeņraža jonu koncentrācija",VLOOKUP(Dati!$A1444,Normas!$A:$D,3,FALSE),VLOOKUP(Dati!$A1444,Normas!$A:$D,3,FALSE)*0.3)),"")</f>
      </c>
    </row>
    <row r="1445" spans="2:9" x14ac:dyDescent="0.2">
      <c r="B1445">
        <f>IF(ISBLANK(A1445),"",VLOOKUP(A1445,Normas!A:D,4,FALSE))</f>
      </c>
      <c r="E1445" s="2">
        <f>IF(ISBLANK(D1445),"",INT(YEARFRAC(D1445,'Vispārīga informācija'!$B$2)))</f>
      </c>
      <c r="F1445" s="2">
        <f>IFERROR(IF(ISBLANK($A1445),"",IF($A1445="Ūdeņraža jonu koncentrācija",VLOOKUP(Dati!$A1445,Normas!$A:$D,2,FALSE),VLOOKUP(Dati!$A1445,Normas!$A:$D,2,FALSE)*0.6)),"")</f>
      </c>
      <c r="G1445" s="2">
        <f>IFERROR(IF(ISBLANK($A1445),"",IF($A1445="Ūdeņraža jonu koncentrācija",VLOOKUP(Dati!$A1445,Normas!$A:$D,3,FALSE),VLOOKUP(Dati!$A1445,Normas!$A:$D,3,FALSE)*0.6)),"")</f>
      </c>
      <c r="H1445" s="2">
        <f>IFERROR(IF(ISBLANK($A1445),"",IF($A1445="Ūdeņraža jonu koncentrācija",VLOOKUP(Dati!$A1445,Normas!$A:$D,2,FALSE),VLOOKUP(Dati!$A1445,Normas!$A:$D,2,FALSE)*0.3)),"")</f>
      </c>
      <c r="I1445" s="2">
        <f>IFERROR(IF(ISBLANK($A1445),"",IF($A1445="Ūdeņraža jonu koncentrācija",VLOOKUP(Dati!$A1445,Normas!$A:$D,3,FALSE),VLOOKUP(Dati!$A1445,Normas!$A:$D,3,FALSE)*0.3)),"")</f>
      </c>
    </row>
    <row r="1446" spans="2:9" x14ac:dyDescent="0.2">
      <c r="B1446">
        <f>IF(ISBLANK(A1446),"",VLOOKUP(A1446,Normas!A:D,4,FALSE))</f>
      </c>
      <c r="E1446" s="2">
        <f>IF(ISBLANK(D1446),"",INT(YEARFRAC(D1446,'Vispārīga informācija'!$B$2)))</f>
      </c>
      <c r="F1446" s="2">
        <f>IFERROR(IF(ISBLANK($A1446),"",IF($A1446="Ūdeņraža jonu koncentrācija",VLOOKUP(Dati!$A1446,Normas!$A:$D,2,FALSE),VLOOKUP(Dati!$A1446,Normas!$A:$D,2,FALSE)*0.6)),"")</f>
      </c>
      <c r="G1446" s="2">
        <f>IFERROR(IF(ISBLANK($A1446),"",IF($A1446="Ūdeņraža jonu koncentrācija",VLOOKUP(Dati!$A1446,Normas!$A:$D,3,FALSE),VLOOKUP(Dati!$A1446,Normas!$A:$D,3,FALSE)*0.6)),"")</f>
      </c>
      <c r="H1446" s="2">
        <f>IFERROR(IF(ISBLANK($A1446),"",IF($A1446="Ūdeņraža jonu koncentrācija",VLOOKUP(Dati!$A1446,Normas!$A:$D,2,FALSE),VLOOKUP(Dati!$A1446,Normas!$A:$D,2,FALSE)*0.3)),"")</f>
      </c>
      <c r="I1446" s="2">
        <f>IFERROR(IF(ISBLANK($A1446),"",IF($A1446="Ūdeņraža jonu koncentrācija",VLOOKUP(Dati!$A1446,Normas!$A:$D,3,FALSE),VLOOKUP(Dati!$A1446,Normas!$A:$D,3,FALSE)*0.3)),"")</f>
      </c>
    </row>
    <row r="1447" spans="2:9" x14ac:dyDescent="0.2">
      <c r="B1447">
        <f>IF(ISBLANK(A1447),"",VLOOKUP(A1447,Normas!A:D,4,FALSE))</f>
      </c>
      <c r="E1447" s="2">
        <f>IF(ISBLANK(D1447),"",INT(YEARFRAC(D1447,'Vispārīga informācija'!$B$2)))</f>
      </c>
      <c r="F1447" s="2">
        <f>IFERROR(IF(ISBLANK($A1447),"",IF($A1447="Ūdeņraža jonu koncentrācija",VLOOKUP(Dati!$A1447,Normas!$A:$D,2,FALSE),VLOOKUP(Dati!$A1447,Normas!$A:$D,2,FALSE)*0.6)),"")</f>
      </c>
      <c r="G1447" s="2">
        <f>IFERROR(IF(ISBLANK($A1447),"",IF($A1447="Ūdeņraža jonu koncentrācija",VLOOKUP(Dati!$A1447,Normas!$A:$D,3,FALSE),VLOOKUP(Dati!$A1447,Normas!$A:$D,3,FALSE)*0.6)),"")</f>
      </c>
      <c r="H1447" s="2">
        <f>IFERROR(IF(ISBLANK($A1447),"",IF($A1447="Ūdeņraža jonu koncentrācija",VLOOKUP(Dati!$A1447,Normas!$A:$D,2,FALSE),VLOOKUP(Dati!$A1447,Normas!$A:$D,2,FALSE)*0.3)),"")</f>
      </c>
      <c r="I1447" s="2">
        <f>IFERROR(IF(ISBLANK($A1447),"",IF($A1447="Ūdeņraža jonu koncentrācija",VLOOKUP(Dati!$A1447,Normas!$A:$D,3,FALSE),VLOOKUP(Dati!$A1447,Normas!$A:$D,3,FALSE)*0.3)),"")</f>
      </c>
    </row>
    <row r="1448" spans="2:9" x14ac:dyDescent="0.2">
      <c r="B1448">
        <f>IF(ISBLANK(A1448),"",VLOOKUP(A1448,Normas!A:D,4,FALSE))</f>
      </c>
      <c r="E1448" s="2">
        <f>IF(ISBLANK(D1448),"",INT(YEARFRAC(D1448,'Vispārīga informācija'!$B$2)))</f>
      </c>
      <c r="F1448" s="2">
        <f>IFERROR(IF(ISBLANK($A1448),"",IF($A1448="Ūdeņraža jonu koncentrācija",VLOOKUP(Dati!$A1448,Normas!$A:$D,2,FALSE),VLOOKUP(Dati!$A1448,Normas!$A:$D,2,FALSE)*0.6)),"")</f>
      </c>
      <c r="G1448" s="2">
        <f>IFERROR(IF(ISBLANK($A1448),"",IF($A1448="Ūdeņraža jonu koncentrācija",VLOOKUP(Dati!$A1448,Normas!$A:$D,3,FALSE),VLOOKUP(Dati!$A1448,Normas!$A:$D,3,FALSE)*0.6)),"")</f>
      </c>
      <c r="H1448" s="2">
        <f>IFERROR(IF(ISBLANK($A1448),"",IF($A1448="Ūdeņraža jonu koncentrācija",VLOOKUP(Dati!$A1448,Normas!$A:$D,2,FALSE),VLOOKUP(Dati!$A1448,Normas!$A:$D,2,FALSE)*0.3)),"")</f>
      </c>
      <c r="I1448" s="2">
        <f>IFERROR(IF(ISBLANK($A1448),"",IF($A1448="Ūdeņraža jonu koncentrācija",VLOOKUP(Dati!$A1448,Normas!$A:$D,3,FALSE),VLOOKUP(Dati!$A1448,Normas!$A:$D,3,FALSE)*0.3)),"")</f>
      </c>
    </row>
    <row r="1449" spans="2:9" x14ac:dyDescent="0.2">
      <c r="B1449">
        <f>IF(ISBLANK(A1449),"",VLOOKUP(A1449,Normas!A:D,4,FALSE))</f>
      </c>
      <c r="E1449" s="2">
        <f>IF(ISBLANK(D1449),"",INT(YEARFRAC(D1449,'Vispārīga informācija'!$B$2)))</f>
      </c>
      <c r="F1449" s="2">
        <f>IFERROR(IF(ISBLANK($A1449),"",IF($A1449="Ūdeņraža jonu koncentrācija",VLOOKUP(Dati!$A1449,Normas!$A:$D,2,FALSE),VLOOKUP(Dati!$A1449,Normas!$A:$D,2,FALSE)*0.6)),"")</f>
      </c>
      <c r="G1449" s="2">
        <f>IFERROR(IF(ISBLANK($A1449),"",IF($A1449="Ūdeņraža jonu koncentrācija",VLOOKUP(Dati!$A1449,Normas!$A:$D,3,FALSE),VLOOKUP(Dati!$A1449,Normas!$A:$D,3,FALSE)*0.6)),"")</f>
      </c>
      <c r="H1449" s="2">
        <f>IFERROR(IF(ISBLANK($A1449),"",IF($A1449="Ūdeņraža jonu koncentrācija",VLOOKUP(Dati!$A1449,Normas!$A:$D,2,FALSE),VLOOKUP(Dati!$A1449,Normas!$A:$D,2,FALSE)*0.3)),"")</f>
      </c>
      <c r="I1449" s="2">
        <f>IFERROR(IF(ISBLANK($A1449),"",IF($A1449="Ūdeņraža jonu koncentrācija",VLOOKUP(Dati!$A1449,Normas!$A:$D,3,FALSE),VLOOKUP(Dati!$A1449,Normas!$A:$D,3,FALSE)*0.3)),"")</f>
      </c>
    </row>
    <row r="1450" spans="2:9" x14ac:dyDescent="0.2">
      <c r="B1450">
        <f>IF(ISBLANK(A1450),"",VLOOKUP(A1450,Normas!A:D,4,FALSE))</f>
      </c>
      <c r="E1450" s="2">
        <f>IF(ISBLANK(D1450),"",INT(YEARFRAC(D1450,'Vispārīga informācija'!$B$2)))</f>
      </c>
      <c r="F1450" s="2">
        <f>IFERROR(IF(ISBLANK($A1450),"",IF($A1450="Ūdeņraža jonu koncentrācija",VLOOKUP(Dati!$A1450,Normas!$A:$D,2,FALSE),VLOOKUP(Dati!$A1450,Normas!$A:$D,2,FALSE)*0.6)),"")</f>
      </c>
      <c r="G1450" s="2">
        <f>IFERROR(IF(ISBLANK($A1450),"",IF($A1450="Ūdeņraža jonu koncentrācija",VLOOKUP(Dati!$A1450,Normas!$A:$D,3,FALSE),VLOOKUP(Dati!$A1450,Normas!$A:$D,3,FALSE)*0.6)),"")</f>
      </c>
      <c r="H1450" s="2">
        <f>IFERROR(IF(ISBLANK($A1450),"",IF($A1450="Ūdeņraža jonu koncentrācija",VLOOKUP(Dati!$A1450,Normas!$A:$D,2,FALSE),VLOOKUP(Dati!$A1450,Normas!$A:$D,2,FALSE)*0.3)),"")</f>
      </c>
      <c r="I1450" s="2">
        <f>IFERROR(IF(ISBLANK($A1450),"",IF($A1450="Ūdeņraža jonu koncentrācija",VLOOKUP(Dati!$A1450,Normas!$A:$D,3,FALSE),VLOOKUP(Dati!$A1450,Normas!$A:$D,3,FALSE)*0.3)),"")</f>
      </c>
    </row>
    <row r="1451" spans="2:9" x14ac:dyDescent="0.2">
      <c r="B1451">
        <f>IF(ISBLANK(A1451),"",VLOOKUP(A1451,Normas!A:D,4,FALSE))</f>
      </c>
      <c r="E1451" s="2">
        <f>IF(ISBLANK(D1451),"",INT(YEARFRAC(D1451,'Vispārīga informācija'!$B$2)))</f>
      </c>
      <c r="F1451" s="2">
        <f>IFERROR(IF(ISBLANK($A1451),"",IF($A1451="Ūdeņraža jonu koncentrācija",VLOOKUP(Dati!$A1451,Normas!$A:$D,2,FALSE),VLOOKUP(Dati!$A1451,Normas!$A:$D,2,FALSE)*0.6)),"")</f>
      </c>
      <c r="G1451" s="2">
        <f>IFERROR(IF(ISBLANK($A1451),"",IF($A1451="Ūdeņraža jonu koncentrācija",VLOOKUP(Dati!$A1451,Normas!$A:$D,3,FALSE),VLOOKUP(Dati!$A1451,Normas!$A:$D,3,FALSE)*0.6)),"")</f>
      </c>
      <c r="H1451" s="2">
        <f>IFERROR(IF(ISBLANK($A1451),"",IF($A1451="Ūdeņraža jonu koncentrācija",VLOOKUP(Dati!$A1451,Normas!$A:$D,2,FALSE),VLOOKUP(Dati!$A1451,Normas!$A:$D,2,FALSE)*0.3)),"")</f>
      </c>
      <c r="I1451" s="2">
        <f>IFERROR(IF(ISBLANK($A1451),"",IF($A1451="Ūdeņraža jonu koncentrācija",VLOOKUP(Dati!$A1451,Normas!$A:$D,3,FALSE),VLOOKUP(Dati!$A1451,Normas!$A:$D,3,FALSE)*0.3)),"")</f>
      </c>
    </row>
    <row r="1452" spans="2:9" x14ac:dyDescent="0.2">
      <c r="B1452">
        <f>IF(ISBLANK(A1452),"",VLOOKUP(A1452,Normas!A:D,4,FALSE))</f>
      </c>
      <c r="E1452" s="2">
        <f>IF(ISBLANK(D1452),"",INT(YEARFRAC(D1452,'Vispārīga informācija'!$B$2)))</f>
      </c>
      <c r="F1452" s="2">
        <f>IFERROR(IF(ISBLANK($A1452),"",IF($A1452="Ūdeņraža jonu koncentrācija",VLOOKUP(Dati!$A1452,Normas!$A:$D,2,FALSE),VLOOKUP(Dati!$A1452,Normas!$A:$D,2,FALSE)*0.6)),"")</f>
      </c>
      <c r="G1452" s="2">
        <f>IFERROR(IF(ISBLANK($A1452),"",IF($A1452="Ūdeņraža jonu koncentrācija",VLOOKUP(Dati!$A1452,Normas!$A:$D,3,FALSE),VLOOKUP(Dati!$A1452,Normas!$A:$D,3,FALSE)*0.6)),"")</f>
      </c>
      <c r="H1452" s="2">
        <f>IFERROR(IF(ISBLANK($A1452),"",IF($A1452="Ūdeņraža jonu koncentrācija",VLOOKUP(Dati!$A1452,Normas!$A:$D,2,FALSE),VLOOKUP(Dati!$A1452,Normas!$A:$D,2,FALSE)*0.3)),"")</f>
      </c>
      <c r="I1452" s="2">
        <f>IFERROR(IF(ISBLANK($A1452),"",IF($A1452="Ūdeņraža jonu koncentrācija",VLOOKUP(Dati!$A1452,Normas!$A:$D,3,FALSE),VLOOKUP(Dati!$A1452,Normas!$A:$D,3,FALSE)*0.3)),"")</f>
      </c>
    </row>
    <row r="1453" spans="2:9" x14ac:dyDescent="0.2">
      <c r="B1453">
        <f>IF(ISBLANK(A1453),"",VLOOKUP(A1453,Normas!A:D,4,FALSE))</f>
      </c>
      <c r="E1453" s="2">
        <f>IF(ISBLANK(D1453),"",INT(YEARFRAC(D1453,'Vispārīga informācija'!$B$2)))</f>
      </c>
      <c r="F1453" s="2">
        <f>IFERROR(IF(ISBLANK($A1453),"",IF($A1453="Ūdeņraža jonu koncentrācija",VLOOKUP(Dati!$A1453,Normas!$A:$D,2,FALSE),VLOOKUP(Dati!$A1453,Normas!$A:$D,2,FALSE)*0.6)),"")</f>
      </c>
      <c r="G1453" s="2">
        <f>IFERROR(IF(ISBLANK($A1453),"",IF($A1453="Ūdeņraža jonu koncentrācija",VLOOKUP(Dati!$A1453,Normas!$A:$D,3,FALSE),VLOOKUP(Dati!$A1453,Normas!$A:$D,3,FALSE)*0.6)),"")</f>
      </c>
      <c r="H1453" s="2">
        <f>IFERROR(IF(ISBLANK($A1453),"",IF($A1453="Ūdeņraža jonu koncentrācija",VLOOKUP(Dati!$A1453,Normas!$A:$D,2,FALSE),VLOOKUP(Dati!$A1453,Normas!$A:$D,2,FALSE)*0.3)),"")</f>
      </c>
      <c r="I1453" s="2">
        <f>IFERROR(IF(ISBLANK($A1453),"",IF($A1453="Ūdeņraža jonu koncentrācija",VLOOKUP(Dati!$A1453,Normas!$A:$D,3,FALSE),VLOOKUP(Dati!$A1453,Normas!$A:$D,3,FALSE)*0.3)),"")</f>
      </c>
    </row>
    <row r="1454" spans="2:9" x14ac:dyDescent="0.2">
      <c r="B1454">
        <f>IF(ISBLANK(A1454),"",VLOOKUP(A1454,Normas!A:D,4,FALSE))</f>
      </c>
      <c r="E1454" s="2">
        <f>IF(ISBLANK(D1454),"",INT(YEARFRAC(D1454,'Vispārīga informācija'!$B$2)))</f>
      </c>
      <c r="F1454" s="2">
        <f>IFERROR(IF(ISBLANK($A1454),"",IF($A1454="Ūdeņraža jonu koncentrācija",VLOOKUP(Dati!$A1454,Normas!$A:$D,2,FALSE),VLOOKUP(Dati!$A1454,Normas!$A:$D,2,FALSE)*0.6)),"")</f>
      </c>
      <c r="G1454" s="2">
        <f>IFERROR(IF(ISBLANK($A1454),"",IF($A1454="Ūdeņraža jonu koncentrācija",VLOOKUP(Dati!$A1454,Normas!$A:$D,3,FALSE),VLOOKUP(Dati!$A1454,Normas!$A:$D,3,FALSE)*0.6)),"")</f>
      </c>
      <c r="H1454" s="2">
        <f>IFERROR(IF(ISBLANK($A1454),"",IF($A1454="Ūdeņraža jonu koncentrācija",VLOOKUP(Dati!$A1454,Normas!$A:$D,2,FALSE),VLOOKUP(Dati!$A1454,Normas!$A:$D,2,FALSE)*0.3)),"")</f>
      </c>
      <c r="I1454" s="2">
        <f>IFERROR(IF(ISBLANK($A1454),"",IF($A1454="Ūdeņraža jonu koncentrācija",VLOOKUP(Dati!$A1454,Normas!$A:$D,3,FALSE),VLOOKUP(Dati!$A1454,Normas!$A:$D,3,FALSE)*0.3)),"")</f>
      </c>
    </row>
    <row r="1455" spans="2:9" x14ac:dyDescent="0.2">
      <c r="B1455">
        <f>IF(ISBLANK(A1455),"",VLOOKUP(A1455,Normas!A:D,4,FALSE))</f>
      </c>
      <c r="E1455" s="2">
        <f>IF(ISBLANK(D1455),"",INT(YEARFRAC(D1455,'Vispārīga informācija'!$B$2)))</f>
      </c>
      <c r="F1455" s="2">
        <f>IFERROR(IF(ISBLANK($A1455),"",IF($A1455="Ūdeņraža jonu koncentrācija",VLOOKUP(Dati!$A1455,Normas!$A:$D,2,FALSE),VLOOKUP(Dati!$A1455,Normas!$A:$D,2,FALSE)*0.6)),"")</f>
      </c>
      <c r="G1455" s="2">
        <f>IFERROR(IF(ISBLANK($A1455),"",IF($A1455="Ūdeņraža jonu koncentrācija",VLOOKUP(Dati!$A1455,Normas!$A:$D,3,FALSE),VLOOKUP(Dati!$A1455,Normas!$A:$D,3,FALSE)*0.6)),"")</f>
      </c>
      <c r="H1455" s="2">
        <f>IFERROR(IF(ISBLANK($A1455),"",IF($A1455="Ūdeņraža jonu koncentrācija",VLOOKUP(Dati!$A1455,Normas!$A:$D,2,FALSE),VLOOKUP(Dati!$A1455,Normas!$A:$D,2,FALSE)*0.3)),"")</f>
      </c>
      <c r="I1455" s="2">
        <f>IFERROR(IF(ISBLANK($A1455),"",IF($A1455="Ūdeņraža jonu koncentrācija",VLOOKUP(Dati!$A1455,Normas!$A:$D,3,FALSE),VLOOKUP(Dati!$A1455,Normas!$A:$D,3,FALSE)*0.3)),"")</f>
      </c>
    </row>
    <row r="1456" spans="2:9" x14ac:dyDescent="0.2">
      <c r="B1456">
        <f>IF(ISBLANK(A1456),"",VLOOKUP(A1456,Normas!A:D,4,FALSE))</f>
      </c>
      <c r="E1456" s="2">
        <f>IF(ISBLANK(D1456),"",INT(YEARFRAC(D1456,'Vispārīga informācija'!$B$2)))</f>
      </c>
      <c r="F1456" s="2">
        <f>IFERROR(IF(ISBLANK($A1456),"",IF($A1456="Ūdeņraža jonu koncentrācija",VLOOKUP(Dati!$A1456,Normas!$A:$D,2,FALSE),VLOOKUP(Dati!$A1456,Normas!$A:$D,2,FALSE)*0.6)),"")</f>
      </c>
      <c r="G1456" s="2">
        <f>IFERROR(IF(ISBLANK($A1456),"",IF($A1456="Ūdeņraža jonu koncentrācija",VLOOKUP(Dati!$A1456,Normas!$A:$D,3,FALSE),VLOOKUP(Dati!$A1456,Normas!$A:$D,3,FALSE)*0.6)),"")</f>
      </c>
      <c r="H1456" s="2">
        <f>IFERROR(IF(ISBLANK($A1456),"",IF($A1456="Ūdeņraža jonu koncentrācija",VLOOKUP(Dati!$A1456,Normas!$A:$D,2,FALSE),VLOOKUP(Dati!$A1456,Normas!$A:$D,2,FALSE)*0.3)),"")</f>
      </c>
      <c r="I1456" s="2">
        <f>IFERROR(IF(ISBLANK($A1456),"",IF($A1456="Ūdeņraža jonu koncentrācija",VLOOKUP(Dati!$A1456,Normas!$A:$D,3,FALSE),VLOOKUP(Dati!$A1456,Normas!$A:$D,3,FALSE)*0.3)),"")</f>
      </c>
    </row>
    <row r="1457" spans="2:9" x14ac:dyDescent="0.2">
      <c r="B1457">
        <f>IF(ISBLANK(A1457),"",VLOOKUP(A1457,Normas!A:D,4,FALSE))</f>
      </c>
      <c r="E1457" s="2">
        <f>IF(ISBLANK(D1457),"",INT(YEARFRAC(D1457,'Vispārīga informācija'!$B$2)))</f>
      </c>
      <c r="F1457" s="2">
        <f>IFERROR(IF(ISBLANK($A1457),"",IF($A1457="Ūdeņraža jonu koncentrācija",VLOOKUP(Dati!$A1457,Normas!$A:$D,2,FALSE),VLOOKUP(Dati!$A1457,Normas!$A:$D,2,FALSE)*0.6)),"")</f>
      </c>
      <c r="G1457" s="2">
        <f>IFERROR(IF(ISBLANK($A1457),"",IF($A1457="Ūdeņraža jonu koncentrācija",VLOOKUP(Dati!$A1457,Normas!$A:$D,3,FALSE),VLOOKUP(Dati!$A1457,Normas!$A:$D,3,FALSE)*0.6)),"")</f>
      </c>
      <c r="H1457" s="2">
        <f>IFERROR(IF(ISBLANK($A1457),"",IF($A1457="Ūdeņraža jonu koncentrācija",VLOOKUP(Dati!$A1457,Normas!$A:$D,2,FALSE),VLOOKUP(Dati!$A1457,Normas!$A:$D,2,FALSE)*0.3)),"")</f>
      </c>
      <c r="I1457" s="2">
        <f>IFERROR(IF(ISBLANK($A1457),"",IF($A1457="Ūdeņraža jonu koncentrācija",VLOOKUP(Dati!$A1457,Normas!$A:$D,3,FALSE),VLOOKUP(Dati!$A1457,Normas!$A:$D,3,FALSE)*0.3)),"")</f>
      </c>
    </row>
    <row r="1458" spans="2:9" x14ac:dyDescent="0.2">
      <c r="B1458">
        <f>IF(ISBLANK(A1458),"",VLOOKUP(A1458,Normas!A:D,4,FALSE))</f>
      </c>
      <c r="E1458" s="2">
        <f>IF(ISBLANK(D1458),"",INT(YEARFRAC(D1458,'Vispārīga informācija'!$B$2)))</f>
      </c>
      <c r="F1458" s="2">
        <f>IFERROR(IF(ISBLANK($A1458),"",IF($A1458="Ūdeņraža jonu koncentrācija",VLOOKUP(Dati!$A1458,Normas!$A:$D,2,FALSE),VLOOKUP(Dati!$A1458,Normas!$A:$D,2,FALSE)*0.6)),"")</f>
      </c>
      <c r="G1458" s="2">
        <f>IFERROR(IF(ISBLANK($A1458),"",IF($A1458="Ūdeņraža jonu koncentrācija",VLOOKUP(Dati!$A1458,Normas!$A:$D,3,FALSE),VLOOKUP(Dati!$A1458,Normas!$A:$D,3,FALSE)*0.6)),"")</f>
      </c>
      <c r="H1458" s="2">
        <f>IFERROR(IF(ISBLANK($A1458),"",IF($A1458="Ūdeņraža jonu koncentrācija",VLOOKUP(Dati!$A1458,Normas!$A:$D,2,FALSE),VLOOKUP(Dati!$A1458,Normas!$A:$D,2,FALSE)*0.3)),"")</f>
      </c>
      <c r="I1458" s="2">
        <f>IFERROR(IF(ISBLANK($A1458),"",IF($A1458="Ūdeņraža jonu koncentrācija",VLOOKUP(Dati!$A1458,Normas!$A:$D,3,FALSE),VLOOKUP(Dati!$A1458,Normas!$A:$D,3,FALSE)*0.3)),"")</f>
      </c>
    </row>
    <row r="1459" spans="2:9" x14ac:dyDescent="0.2">
      <c r="B1459">
        <f>IF(ISBLANK(A1459),"",VLOOKUP(A1459,Normas!A:D,4,FALSE))</f>
      </c>
      <c r="E1459" s="2">
        <f>IF(ISBLANK(D1459),"",INT(YEARFRAC(D1459,'Vispārīga informācija'!$B$2)))</f>
      </c>
      <c r="F1459" s="2">
        <f>IFERROR(IF(ISBLANK($A1459),"",IF($A1459="Ūdeņraža jonu koncentrācija",VLOOKUP(Dati!$A1459,Normas!$A:$D,2,FALSE),VLOOKUP(Dati!$A1459,Normas!$A:$D,2,FALSE)*0.6)),"")</f>
      </c>
      <c r="G1459" s="2">
        <f>IFERROR(IF(ISBLANK($A1459),"",IF($A1459="Ūdeņraža jonu koncentrācija",VLOOKUP(Dati!$A1459,Normas!$A:$D,3,FALSE),VLOOKUP(Dati!$A1459,Normas!$A:$D,3,FALSE)*0.6)),"")</f>
      </c>
      <c r="H1459" s="2">
        <f>IFERROR(IF(ISBLANK($A1459),"",IF($A1459="Ūdeņraža jonu koncentrācija",VLOOKUP(Dati!$A1459,Normas!$A:$D,2,FALSE),VLOOKUP(Dati!$A1459,Normas!$A:$D,2,FALSE)*0.3)),"")</f>
      </c>
      <c r="I1459" s="2">
        <f>IFERROR(IF(ISBLANK($A1459),"",IF($A1459="Ūdeņraža jonu koncentrācija",VLOOKUP(Dati!$A1459,Normas!$A:$D,3,FALSE),VLOOKUP(Dati!$A1459,Normas!$A:$D,3,FALSE)*0.3)),"")</f>
      </c>
    </row>
    <row r="1460" spans="2:9" x14ac:dyDescent="0.2">
      <c r="B1460">
        <f>IF(ISBLANK(A1460),"",VLOOKUP(A1460,Normas!A:D,4,FALSE))</f>
      </c>
      <c r="E1460" s="2">
        <f>IF(ISBLANK(D1460),"",INT(YEARFRAC(D1460,'Vispārīga informācija'!$B$2)))</f>
      </c>
      <c r="F1460" s="2">
        <f>IFERROR(IF(ISBLANK($A1460),"",IF($A1460="Ūdeņraža jonu koncentrācija",VLOOKUP(Dati!$A1460,Normas!$A:$D,2,FALSE),VLOOKUP(Dati!$A1460,Normas!$A:$D,2,FALSE)*0.6)),"")</f>
      </c>
      <c r="G1460" s="2">
        <f>IFERROR(IF(ISBLANK($A1460),"",IF($A1460="Ūdeņraža jonu koncentrācija",VLOOKUP(Dati!$A1460,Normas!$A:$D,3,FALSE),VLOOKUP(Dati!$A1460,Normas!$A:$D,3,FALSE)*0.6)),"")</f>
      </c>
      <c r="H1460" s="2">
        <f>IFERROR(IF(ISBLANK($A1460),"",IF($A1460="Ūdeņraža jonu koncentrācija",VLOOKUP(Dati!$A1460,Normas!$A:$D,2,FALSE),VLOOKUP(Dati!$A1460,Normas!$A:$D,2,FALSE)*0.3)),"")</f>
      </c>
      <c r="I1460" s="2">
        <f>IFERROR(IF(ISBLANK($A1460),"",IF($A1460="Ūdeņraža jonu koncentrācija",VLOOKUP(Dati!$A1460,Normas!$A:$D,3,FALSE),VLOOKUP(Dati!$A1460,Normas!$A:$D,3,FALSE)*0.3)),"")</f>
      </c>
    </row>
    <row r="1461" spans="2:9" x14ac:dyDescent="0.2">
      <c r="B1461">
        <f>IF(ISBLANK(A1461),"",VLOOKUP(A1461,Normas!A:D,4,FALSE))</f>
      </c>
      <c r="E1461" s="2">
        <f>IF(ISBLANK(D1461),"",INT(YEARFRAC(D1461,'Vispārīga informācija'!$B$2)))</f>
      </c>
      <c r="F1461" s="2">
        <f>IFERROR(IF(ISBLANK($A1461),"",IF($A1461="Ūdeņraža jonu koncentrācija",VLOOKUP(Dati!$A1461,Normas!$A:$D,2,FALSE),VLOOKUP(Dati!$A1461,Normas!$A:$D,2,FALSE)*0.6)),"")</f>
      </c>
      <c r="G1461" s="2">
        <f>IFERROR(IF(ISBLANK($A1461),"",IF($A1461="Ūdeņraža jonu koncentrācija",VLOOKUP(Dati!$A1461,Normas!$A:$D,3,FALSE),VLOOKUP(Dati!$A1461,Normas!$A:$D,3,FALSE)*0.6)),"")</f>
      </c>
      <c r="H1461" s="2">
        <f>IFERROR(IF(ISBLANK($A1461),"",IF($A1461="Ūdeņraža jonu koncentrācija",VLOOKUP(Dati!$A1461,Normas!$A:$D,2,FALSE),VLOOKUP(Dati!$A1461,Normas!$A:$D,2,FALSE)*0.3)),"")</f>
      </c>
      <c r="I1461" s="2">
        <f>IFERROR(IF(ISBLANK($A1461),"",IF($A1461="Ūdeņraža jonu koncentrācija",VLOOKUP(Dati!$A1461,Normas!$A:$D,3,FALSE),VLOOKUP(Dati!$A1461,Normas!$A:$D,3,FALSE)*0.3)),"")</f>
      </c>
    </row>
    <row r="1462" spans="2:9" x14ac:dyDescent="0.2">
      <c r="B1462">
        <f>IF(ISBLANK(A1462),"",VLOOKUP(A1462,Normas!A:D,4,FALSE))</f>
      </c>
      <c r="E1462" s="2">
        <f>IF(ISBLANK(D1462),"",INT(YEARFRAC(D1462,'Vispārīga informācija'!$B$2)))</f>
      </c>
      <c r="F1462" s="2">
        <f>IFERROR(IF(ISBLANK($A1462),"",IF($A1462="Ūdeņraža jonu koncentrācija",VLOOKUP(Dati!$A1462,Normas!$A:$D,2,FALSE),VLOOKUP(Dati!$A1462,Normas!$A:$D,2,FALSE)*0.6)),"")</f>
      </c>
      <c r="G1462" s="2">
        <f>IFERROR(IF(ISBLANK($A1462),"",IF($A1462="Ūdeņraža jonu koncentrācija",VLOOKUP(Dati!$A1462,Normas!$A:$D,3,FALSE),VLOOKUP(Dati!$A1462,Normas!$A:$D,3,FALSE)*0.6)),"")</f>
      </c>
      <c r="H1462" s="2">
        <f>IFERROR(IF(ISBLANK($A1462),"",IF($A1462="Ūdeņraža jonu koncentrācija",VLOOKUP(Dati!$A1462,Normas!$A:$D,2,FALSE),VLOOKUP(Dati!$A1462,Normas!$A:$D,2,FALSE)*0.3)),"")</f>
      </c>
      <c r="I1462" s="2">
        <f>IFERROR(IF(ISBLANK($A1462),"",IF($A1462="Ūdeņraža jonu koncentrācija",VLOOKUP(Dati!$A1462,Normas!$A:$D,3,FALSE),VLOOKUP(Dati!$A1462,Normas!$A:$D,3,FALSE)*0.3)),"")</f>
      </c>
    </row>
    <row r="1463" spans="2:9" x14ac:dyDescent="0.2">
      <c r="B1463">
        <f>IF(ISBLANK(A1463),"",VLOOKUP(A1463,Normas!A:D,4,FALSE))</f>
      </c>
      <c r="E1463" s="2">
        <f>IF(ISBLANK(D1463),"",INT(YEARFRAC(D1463,'Vispārīga informācija'!$B$2)))</f>
      </c>
      <c r="F1463" s="2">
        <f>IFERROR(IF(ISBLANK($A1463),"",IF($A1463="Ūdeņraža jonu koncentrācija",VLOOKUP(Dati!$A1463,Normas!$A:$D,2,FALSE),VLOOKUP(Dati!$A1463,Normas!$A:$D,2,FALSE)*0.6)),"")</f>
      </c>
      <c r="G1463" s="2">
        <f>IFERROR(IF(ISBLANK($A1463),"",IF($A1463="Ūdeņraža jonu koncentrācija",VLOOKUP(Dati!$A1463,Normas!$A:$D,3,FALSE),VLOOKUP(Dati!$A1463,Normas!$A:$D,3,FALSE)*0.6)),"")</f>
      </c>
      <c r="H1463" s="2">
        <f>IFERROR(IF(ISBLANK($A1463),"",IF($A1463="Ūdeņraža jonu koncentrācija",VLOOKUP(Dati!$A1463,Normas!$A:$D,2,FALSE),VLOOKUP(Dati!$A1463,Normas!$A:$D,2,FALSE)*0.3)),"")</f>
      </c>
      <c r="I1463" s="2">
        <f>IFERROR(IF(ISBLANK($A1463),"",IF($A1463="Ūdeņraža jonu koncentrācija",VLOOKUP(Dati!$A1463,Normas!$A:$D,3,FALSE),VLOOKUP(Dati!$A1463,Normas!$A:$D,3,FALSE)*0.3)),"")</f>
      </c>
    </row>
    <row r="1464" spans="2:9" x14ac:dyDescent="0.2">
      <c r="B1464">
        <f>IF(ISBLANK(A1464),"",VLOOKUP(A1464,Normas!A:D,4,FALSE))</f>
      </c>
      <c r="E1464" s="2">
        <f>IF(ISBLANK(D1464),"",INT(YEARFRAC(D1464,'Vispārīga informācija'!$B$2)))</f>
      </c>
      <c r="F1464" s="2">
        <f>IFERROR(IF(ISBLANK($A1464),"",IF($A1464="Ūdeņraža jonu koncentrācija",VLOOKUP(Dati!$A1464,Normas!$A:$D,2,FALSE),VLOOKUP(Dati!$A1464,Normas!$A:$D,2,FALSE)*0.6)),"")</f>
      </c>
      <c r="G1464" s="2">
        <f>IFERROR(IF(ISBLANK($A1464),"",IF($A1464="Ūdeņraža jonu koncentrācija",VLOOKUP(Dati!$A1464,Normas!$A:$D,3,FALSE),VLOOKUP(Dati!$A1464,Normas!$A:$D,3,FALSE)*0.6)),"")</f>
      </c>
      <c r="H1464" s="2">
        <f>IFERROR(IF(ISBLANK($A1464),"",IF($A1464="Ūdeņraža jonu koncentrācija",VLOOKUP(Dati!$A1464,Normas!$A:$D,2,FALSE),VLOOKUP(Dati!$A1464,Normas!$A:$D,2,FALSE)*0.3)),"")</f>
      </c>
      <c r="I1464" s="2">
        <f>IFERROR(IF(ISBLANK($A1464),"",IF($A1464="Ūdeņraža jonu koncentrācija",VLOOKUP(Dati!$A1464,Normas!$A:$D,3,FALSE),VLOOKUP(Dati!$A1464,Normas!$A:$D,3,FALSE)*0.3)),"")</f>
      </c>
    </row>
    <row r="1465" spans="2:9" x14ac:dyDescent="0.2">
      <c r="B1465">
        <f>IF(ISBLANK(A1465),"",VLOOKUP(A1465,Normas!A:D,4,FALSE))</f>
      </c>
      <c r="E1465" s="2">
        <f>IF(ISBLANK(D1465),"",INT(YEARFRAC(D1465,'Vispārīga informācija'!$B$2)))</f>
      </c>
      <c r="F1465" s="2">
        <f>IFERROR(IF(ISBLANK($A1465),"",IF($A1465="Ūdeņraža jonu koncentrācija",VLOOKUP(Dati!$A1465,Normas!$A:$D,2,FALSE),VLOOKUP(Dati!$A1465,Normas!$A:$D,2,FALSE)*0.6)),"")</f>
      </c>
      <c r="G1465" s="2">
        <f>IFERROR(IF(ISBLANK($A1465),"",IF($A1465="Ūdeņraža jonu koncentrācija",VLOOKUP(Dati!$A1465,Normas!$A:$D,3,FALSE),VLOOKUP(Dati!$A1465,Normas!$A:$D,3,FALSE)*0.6)),"")</f>
      </c>
      <c r="H1465" s="2">
        <f>IFERROR(IF(ISBLANK($A1465),"",IF($A1465="Ūdeņraža jonu koncentrācija",VLOOKUP(Dati!$A1465,Normas!$A:$D,2,FALSE),VLOOKUP(Dati!$A1465,Normas!$A:$D,2,FALSE)*0.3)),"")</f>
      </c>
      <c r="I1465" s="2">
        <f>IFERROR(IF(ISBLANK($A1465),"",IF($A1465="Ūdeņraža jonu koncentrācija",VLOOKUP(Dati!$A1465,Normas!$A:$D,3,FALSE),VLOOKUP(Dati!$A1465,Normas!$A:$D,3,FALSE)*0.3)),"")</f>
      </c>
    </row>
    <row r="1466" spans="2:9" x14ac:dyDescent="0.2">
      <c r="B1466">
        <f>IF(ISBLANK(A1466),"",VLOOKUP(A1466,Normas!A:D,4,FALSE))</f>
      </c>
      <c r="E1466" s="2">
        <f>IF(ISBLANK(D1466),"",INT(YEARFRAC(D1466,'Vispārīga informācija'!$B$2)))</f>
      </c>
      <c r="F1466" s="2">
        <f>IFERROR(IF(ISBLANK($A1466),"",IF($A1466="Ūdeņraža jonu koncentrācija",VLOOKUP(Dati!$A1466,Normas!$A:$D,2,FALSE),VLOOKUP(Dati!$A1466,Normas!$A:$D,2,FALSE)*0.6)),"")</f>
      </c>
      <c r="G1466" s="2">
        <f>IFERROR(IF(ISBLANK($A1466),"",IF($A1466="Ūdeņraža jonu koncentrācija",VLOOKUP(Dati!$A1466,Normas!$A:$D,3,FALSE),VLOOKUP(Dati!$A1466,Normas!$A:$D,3,FALSE)*0.6)),"")</f>
      </c>
      <c r="H1466" s="2">
        <f>IFERROR(IF(ISBLANK($A1466),"",IF($A1466="Ūdeņraža jonu koncentrācija",VLOOKUP(Dati!$A1466,Normas!$A:$D,2,FALSE),VLOOKUP(Dati!$A1466,Normas!$A:$D,2,FALSE)*0.3)),"")</f>
      </c>
      <c r="I1466" s="2">
        <f>IFERROR(IF(ISBLANK($A1466),"",IF($A1466="Ūdeņraža jonu koncentrācija",VLOOKUP(Dati!$A1466,Normas!$A:$D,3,FALSE),VLOOKUP(Dati!$A1466,Normas!$A:$D,3,FALSE)*0.3)),"")</f>
      </c>
    </row>
    <row r="1467" spans="2:9" x14ac:dyDescent="0.2">
      <c r="B1467">
        <f>IF(ISBLANK(A1467),"",VLOOKUP(A1467,Normas!A:D,4,FALSE))</f>
      </c>
      <c r="E1467" s="2">
        <f>IF(ISBLANK(D1467),"",INT(YEARFRAC(D1467,'Vispārīga informācija'!$B$2)))</f>
      </c>
      <c r="F1467" s="2">
        <f>IFERROR(IF(ISBLANK($A1467),"",IF($A1467="Ūdeņraža jonu koncentrācija",VLOOKUP(Dati!$A1467,Normas!$A:$D,2,FALSE),VLOOKUP(Dati!$A1467,Normas!$A:$D,2,FALSE)*0.6)),"")</f>
      </c>
      <c r="G1467" s="2">
        <f>IFERROR(IF(ISBLANK($A1467),"",IF($A1467="Ūdeņraža jonu koncentrācija",VLOOKUP(Dati!$A1467,Normas!$A:$D,3,FALSE),VLOOKUP(Dati!$A1467,Normas!$A:$D,3,FALSE)*0.6)),"")</f>
      </c>
      <c r="H1467" s="2">
        <f>IFERROR(IF(ISBLANK($A1467),"",IF($A1467="Ūdeņraža jonu koncentrācija",VLOOKUP(Dati!$A1467,Normas!$A:$D,2,FALSE),VLOOKUP(Dati!$A1467,Normas!$A:$D,2,FALSE)*0.3)),"")</f>
      </c>
      <c r="I1467" s="2">
        <f>IFERROR(IF(ISBLANK($A1467),"",IF($A1467="Ūdeņraža jonu koncentrācija",VLOOKUP(Dati!$A1467,Normas!$A:$D,3,FALSE),VLOOKUP(Dati!$A1467,Normas!$A:$D,3,FALSE)*0.3)),"")</f>
      </c>
    </row>
    <row r="1468" spans="2:9" x14ac:dyDescent="0.2">
      <c r="B1468">
        <f>IF(ISBLANK(A1468),"",VLOOKUP(A1468,Normas!A:D,4,FALSE))</f>
      </c>
      <c r="E1468" s="2">
        <f>IF(ISBLANK(D1468),"",INT(YEARFRAC(D1468,'Vispārīga informācija'!$B$2)))</f>
      </c>
      <c r="F1468" s="2">
        <f>IFERROR(IF(ISBLANK($A1468),"",IF($A1468="Ūdeņraža jonu koncentrācija",VLOOKUP(Dati!$A1468,Normas!$A:$D,2,FALSE),VLOOKUP(Dati!$A1468,Normas!$A:$D,2,FALSE)*0.6)),"")</f>
      </c>
      <c r="G1468" s="2">
        <f>IFERROR(IF(ISBLANK($A1468),"",IF($A1468="Ūdeņraža jonu koncentrācija",VLOOKUP(Dati!$A1468,Normas!$A:$D,3,FALSE),VLOOKUP(Dati!$A1468,Normas!$A:$D,3,FALSE)*0.6)),"")</f>
      </c>
      <c r="H1468" s="2">
        <f>IFERROR(IF(ISBLANK($A1468),"",IF($A1468="Ūdeņraža jonu koncentrācija",VLOOKUP(Dati!$A1468,Normas!$A:$D,2,FALSE),VLOOKUP(Dati!$A1468,Normas!$A:$D,2,FALSE)*0.3)),"")</f>
      </c>
      <c r="I1468" s="2">
        <f>IFERROR(IF(ISBLANK($A1468),"",IF($A1468="Ūdeņraža jonu koncentrācija",VLOOKUP(Dati!$A1468,Normas!$A:$D,3,FALSE),VLOOKUP(Dati!$A1468,Normas!$A:$D,3,FALSE)*0.3)),"")</f>
      </c>
    </row>
    <row r="1469" spans="2:9" x14ac:dyDescent="0.2">
      <c r="B1469">
        <f>IF(ISBLANK(A1469),"",VLOOKUP(A1469,Normas!A:D,4,FALSE))</f>
      </c>
      <c r="E1469" s="2">
        <f>IF(ISBLANK(D1469),"",INT(YEARFRAC(D1469,'Vispārīga informācija'!$B$2)))</f>
      </c>
      <c r="F1469" s="2">
        <f>IFERROR(IF(ISBLANK($A1469),"",IF($A1469="Ūdeņraža jonu koncentrācija",VLOOKUP(Dati!$A1469,Normas!$A:$D,2,FALSE),VLOOKUP(Dati!$A1469,Normas!$A:$D,2,FALSE)*0.6)),"")</f>
      </c>
      <c r="G1469" s="2">
        <f>IFERROR(IF(ISBLANK($A1469),"",IF($A1469="Ūdeņraža jonu koncentrācija",VLOOKUP(Dati!$A1469,Normas!$A:$D,3,FALSE),VLOOKUP(Dati!$A1469,Normas!$A:$D,3,FALSE)*0.6)),"")</f>
      </c>
      <c r="H1469" s="2">
        <f>IFERROR(IF(ISBLANK($A1469),"",IF($A1469="Ūdeņraža jonu koncentrācija",VLOOKUP(Dati!$A1469,Normas!$A:$D,2,FALSE),VLOOKUP(Dati!$A1469,Normas!$A:$D,2,FALSE)*0.3)),"")</f>
      </c>
      <c r="I1469" s="2">
        <f>IFERROR(IF(ISBLANK($A1469),"",IF($A1469="Ūdeņraža jonu koncentrācija",VLOOKUP(Dati!$A1469,Normas!$A:$D,3,FALSE),VLOOKUP(Dati!$A1469,Normas!$A:$D,3,FALSE)*0.3)),"")</f>
      </c>
    </row>
    <row r="1470" spans="2:9" x14ac:dyDescent="0.2">
      <c r="B1470">
        <f>IF(ISBLANK(A1470),"",VLOOKUP(A1470,Normas!A:D,4,FALSE))</f>
      </c>
      <c r="E1470" s="2">
        <f>IF(ISBLANK(D1470),"",INT(YEARFRAC(D1470,'Vispārīga informācija'!$B$2)))</f>
      </c>
      <c r="F1470" s="2">
        <f>IFERROR(IF(ISBLANK($A1470),"",IF($A1470="Ūdeņraža jonu koncentrācija",VLOOKUP(Dati!$A1470,Normas!$A:$D,2,FALSE),VLOOKUP(Dati!$A1470,Normas!$A:$D,2,FALSE)*0.6)),"")</f>
      </c>
      <c r="G1470" s="2">
        <f>IFERROR(IF(ISBLANK($A1470),"",IF($A1470="Ūdeņraža jonu koncentrācija",VLOOKUP(Dati!$A1470,Normas!$A:$D,3,FALSE),VLOOKUP(Dati!$A1470,Normas!$A:$D,3,FALSE)*0.6)),"")</f>
      </c>
      <c r="H1470" s="2">
        <f>IFERROR(IF(ISBLANK($A1470),"",IF($A1470="Ūdeņraža jonu koncentrācija",VLOOKUP(Dati!$A1470,Normas!$A:$D,2,FALSE),VLOOKUP(Dati!$A1470,Normas!$A:$D,2,FALSE)*0.3)),"")</f>
      </c>
      <c r="I1470" s="2">
        <f>IFERROR(IF(ISBLANK($A1470),"",IF($A1470="Ūdeņraža jonu koncentrācija",VLOOKUP(Dati!$A1470,Normas!$A:$D,3,FALSE),VLOOKUP(Dati!$A1470,Normas!$A:$D,3,FALSE)*0.3)),"")</f>
      </c>
    </row>
    <row r="1471" spans="2:9" x14ac:dyDescent="0.2">
      <c r="B1471">
        <f>IF(ISBLANK(A1471),"",VLOOKUP(A1471,Normas!A:D,4,FALSE))</f>
      </c>
      <c r="E1471" s="2">
        <f>IF(ISBLANK(D1471),"",INT(YEARFRAC(D1471,'Vispārīga informācija'!$B$2)))</f>
      </c>
      <c r="F1471" s="2">
        <f>IFERROR(IF(ISBLANK($A1471),"",IF($A1471="Ūdeņraža jonu koncentrācija",VLOOKUP(Dati!$A1471,Normas!$A:$D,2,FALSE),VLOOKUP(Dati!$A1471,Normas!$A:$D,2,FALSE)*0.6)),"")</f>
      </c>
      <c r="G1471" s="2">
        <f>IFERROR(IF(ISBLANK($A1471),"",IF($A1471="Ūdeņraža jonu koncentrācija",VLOOKUP(Dati!$A1471,Normas!$A:$D,3,FALSE),VLOOKUP(Dati!$A1471,Normas!$A:$D,3,FALSE)*0.6)),"")</f>
      </c>
      <c r="H1471" s="2">
        <f>IFERROR(IF(ISBLANK($A1471),"",IF($A1471="Ūdeņraža jonu koncentrācija",VLOOKUP(Dati!$A1471,Normas!$A:$D,2,FALSE),VLOOKUP(Dati!$A1471,Normas!$A:$D,2,FALSE)*0.3)),"")</f>
      </c>
      <c r="I1471" s="2">
        <f>IFERROR(IF(ISBLANK($A1471),"",IF($A1471="Ūdeņraža jonu koncentrācija",VLOOKUP(Dati!$A1471,Normas!$A:$D,3,FALSE),VLOOKUP(Dati!$A1471,Normas!$A:$D,3,FALSE)*0.3)),"")</f>
      </c>
    </row>
    <row r="1472" spans="2:9" x14ac:dyDescent="0.2">
      <c r="B1472">
        <f>IF(ISBLANK(A1472),"",VLOOKUP(A1472,Normas!A:D,4,FALSE))</f>
      </c>
      <c r="E1472" s="2">
        <f>IF(ISBLANK(D1472),"",INT(YEARFRAC(D1472,'Vispārīga informācija'!$B$2)))</f>
      </c>
      <c r="F1472" s="2">
        <f>IFERROR(IF(ISBLANK($A1472),"",IF($A1472="Ūdeņraža jonu koncentrācija",VLOOKUP(Dati!$A1472,Normas!$A:$D,2,FALSE),VLOOKUP(Dati!$A1472,Normas!$A:$D,2,FALSE)*0.6)),"")</f>
      </c>
      <c r="G1472" s="2">
        <f>IFERROR(IF(ISBLANK($A1472),"",IF($A1472="Ūdeņraža jonu koncentrācija",VLOOKUP(Dati!$A1472,Normas!$A:$D,3,FALSE),VLOOKUP(Dati!$A1472,Normas!$A:$D,3,FALSE)*0.6)),"")</f>
      </c>
      <c r="H1472" s="2">
        <f>IFERROR(IF(ISBLANK($A1472),"",IF($A1472="Ūdeņraža jonu koncentrācija",VLOOKUP(Dati!$A1472,Normas!$A:$D,2,FALSE),VLOOKUP(Dati!$A1472,Normas!$A:$D,2,FALSE)*0.3)),"")</f>
      </c>
      <c r="I1472" s="2">
        <f>IFERROR(IF(ISBLANK($A1472),"",IF($A1472="Ūdeņraža jonu koncentrācija",VLOOKUP(Dati!$A1472,Normas!$A:$D,3,FALSE),VLOOKUP(Dati!$A1472,Normas!$A:$D,3,FALSE)*0.3)),"")</f>
      </c>
    </row>
    <row r="1473" spans="2:9" x14ac:dyDescent="0.2">
      <c r="B1473">
        <f>IF(ISBLANK(A1473),"",VLOOKUP(A1473,Normas!A:D,4,FALSE))</f>
      </c>
      <c r="E1473" s="2">
        <f>IF(ISBLANK(D1473),"",INT(YEARFRAC(D1473,'Vispārīga informācija'!$B$2)))</f>
      </c>
      <c r="F1473" s="2">
        <f>IFERROR(IF(ISBLANK($A1473),"",IF($A1473="Ūdeņraža jonu koncentrācija",VLOOKUP(Dati!$A1473,Normas!$A:$D,2,FALSE),VLOOKUP(Dati!$A1473,Normas!$A:$D,2,FALSE)*0.6)),"")</f>
      </c>
      <c r="G1473" s="2">
        <f>IFERROR(IF(ISBLANK($A1473),"",IF($A1473="Ūdeņraža jonu koncentrācija",VLOOKUP(Dati!$A1473,Normas!$A:$D,3,FALSE),VLOOKUP(Dati!$A1473,Normas!$A:$D,3,FALSE)*0.6)),"")</f>
      </c>
      <c r="H1473" s="2">
        <f>IFERROR(IF(ISBLANK($A1473),"",IF($A1473="Ūdeņraža jonu koncentrācija",VLOOKUP(Dati!$A1473,Normas!$A:$D,2,FALSE),VLOOKUP(Dati!$A1473,Normas!$A:$D,2,FALSE)*0.3)),"")</f>
      </c>
      <c r="I1473" s="2">
        <f>IFERROR(IF(ISBLANK($A1473),"",IF($A1473="Ūdeņraža jonu koncentrācija",VLOOKUP(Dati!$A1473,Normas!$A:$D,3,FALSE),VLOOKUP(Dati!$A1473,Normas!$A:$D,3,FALSE)*0.3)),"")</f>
      </c>
    </row>
    <row r="1474" spans="2:9" x14ac:dyDescent="0.2">
      <c r="B1474">
        <f>IF(ISBLANK(A1474),"",VLOOKUP(A1474,Normas!A:D,4,FALSE))</f>
      </c>
      <c r="E1474" s="2">
        <f>IF(ISBLANK(D1474),"",INT(YEARFRAC(D1474,'Vispārīga informācija'!$B$2)))</f>
      </c>
      <c r="F1474" s="2">
        <f>IFERROR(IF(ISBLANK($A1474),"",IF($A1474="Ūdeņraža jonu koncentrācija",VLOOKUP(Dati!$A1474,Normas!$A:$D,2,FALSE),VLOOKUP(Dati!$A1474,Normas!$A:$D,2,FALSE)*0.6)),"")</f>
      </c>
      <c r="G1474" s="2">
        <f>IFERROR(IF(ISBLANK($A1474),"",IF($A1474="Ūdeņraža jonu koncentrācija",VLOOKUP(Dati!$A1474,Normas!$A:$D,3,FALSE),VLOOKUP(Dati!$A1474,Normas!$A:$D,3,FALSE)*0.6)),"")</f>
      </c>
      <c r="H1474" s="2">
        <f>IFERROR(IF(ISBLANK($A1474),"",IF($A1474="Ūdeņraža jonu koncentrācija",VLOOKUP(Dati!$A1474,Normas!$A:$D,2,FALSE),VLOOKUP(Dati!$A1474,Normas!$A:$D,2,FALSE)*0.3)),"")</f>
      </c>
      <c r="I1474" s="2">
        <f>IFERROR(IF(ISBLANK($A1474),"",IF($A1474="Ūdeņraža jonu koncentrācija",VLOOKUP(Dati!$A1474,Normas!$A:$D,3,FALSE),VLOOKUP(Dati!$A1474,Normas!$A:$D,3,FALSE)*0.3)),"")</f>
      </c>
    </row>
    <row r="1475" spans="2:9" x14ac:dyDescent="0.2">
      <c r="B1475">
        <f>IF(ISBLANK(A1475),"",VLOOKUP(A1475,Normas!A:D,4,FALSE))</f>
      </c>
      <c r="E1475" s="2">
        <f>IF(ISBLANK(D1475),"",INT(YEARFRAC(D1475,'Vispārīga informācija'!$B$2)))</f>
      </c>
      <c r="F1475" s="2">
        <f>IFERROR(IF(ISBLANK($A1475),"",IF($A1475="Ūdeņraža jonu koncentrācija",VLOOKUP(Dati!$A1475,Normas!$A:$D,2,FALSE),VLOOKUP(Dati!$A1475,Normas!$A:$D,2,FALSE)*0.6)),"")</f>
      </c>
      <c r="G1475" s="2">
        <f>IFERROR(IF(ISBLANK($A1475),"",IF($A1475="Ūdeņraža jonu koncentrācija",VLOOKUP(Dati!$A1475,Normas!$A:$D,3,FALSE),VLOOKUP(Dati!$A1475,Normas!$A:$D,3,FALSE)*0.6)),"")</f>
      </c>
      <c r="H1475" s="2">
        <f>IFERROR(IF(ISBLANK($A1475),"",IF($A1475="Ūdeņraža jonu koncentrācija",VLOOKUP(Dati!$A1475,Normas!$A:$D,2,FALSE),VLOOKUP(Dati!$A1475,Normas!$A:$D,2,FALSE)*0.3)),"")</f>
      </c>
      <c r="I1475" s="2">
        <f>IFERROR(IF(ISBLANK($A1475),"",IF($A1475="Ūdeņraža jonu koncentrācija",VLOOKUP(Dati!$A1475,Normas!$A:$D,3,FALSE),VLOOKUP(Dati!$A1475,Normas!$A:$D,3,FALSE)*0.3)),"")</f>
      </c>
    </row>
    <row r="1476" spans="2:9" x14ac:dyDescent="0.2">
      <c r="B1476">
        <f>IF(ISBLANK(A1476),"",VLOOKUP(A1476,Normas!A:D,4,FALSE))</f>
      </c>
      <c r="E1476" s="2">
        <f>IF(ISBLANK(D1476),"",INT(YEARFRAC(D1476,'Vispārīga informācija'!$B$2)))</f>
      </c>
      <c r="F1476" s="2">
        <f>IFERROR(IF(ISBLANK($A1476),"",IF($A1476="Ūdeņraža jonu koncentrācija",VLOOKUP(Dati!$A1476,Normas!$A:$D,2,FALSE),VLOOKUP(Dati!$A1476,Normas!$A:$D,2,FALSE)*0.6)),"")</f>
      </c>
      <c r="G1476" s="2">
        <f>IFERROR(IF(ISBLANK($A1476),"",IF($A1476="Ūdeņraža jonu koncentrācija",VLOOKUP(Dati!$A1476,Normas!$A:$D,3,FALSE),VLOOKUP(Dati!$A1476,Normas!$A:$D,3,FALSE)*0.6)),"")</f>
      </c>
      <c r="H1476" s="2">
        <f>IFERROR(IF(ISBLANK($A1476),"",IF($A1476="Ūdeņraža jonu koncentrācija",VLOOKUP(Dati!$A1476,Normas!$A:$D,2,FALSE),VLOOKUP(Dati!$A1476,Normas!$A:$D,2,FALSE)*0.3)),"")</f>
      </c>
      <c r="I1476" s="2">
        <f>IFERROR(IF(ISBLANK($A1476),"",IF($A1476="Ūdeņraža jonu koncentrācija",VLOOKUP(Dati!$A1476,Normas!$A:$D,3,FALSE),VLOOKUP(Dati!$A1476,Normas!$A:$D,3,FALSE)*0.3)),"")</f>
      </c>
    </row>
    <row r="1477" spans="2:9" x14ac:dyDescent="0.2">
      <c r="B1477">
        <f>IF(ISBLANK(A1477),"",VLOOKUP(A1477,Normas!A:D,4,FALSE))</f>
      </c>
      <c r="E1477" s="2">
        <f>IF(ISBLANK(D1477),"",INT(YEARFRAC(D1477,'Vispārīga informācija'!$B$2)))</f>
      </c>
      <c r="F1477" s="2">
        <f>IFERROR(IF(ISBLANK($A1477),"",IF($A1477="Ūdeņraža jonu koncentrācija",VLOOKUP(Dati!$A1477,Normas!$A:$D,2,FALSE),VLOOKUP(Dati!$A1477,Normas!$A:$D,2,FALSE)*0.6)),"")</f>
      </c>
      <c r="G1477" s="2">
        <f>IFERROR(IF(ISBLANK($A1477),"",IF($A1477="Ūdeņraža jonu koncentrācija",VLOOKUP(Dati!$A1477,Normas!$A:$D,3,FALSE),VLOOKUP(Dati!$A1477,Normas!$A:$D,3,FALSE)*0.6)),"")</f>
      </c>
      <c r="H1477" s="2">
        <f>IFERROR(IF(ISBLANK($A1477),"",IF($A1477="Ūdeņraža jonu koncentrācija",VLOOKUP(Dati!$A1477,Normas!$A:$D,2,FALSE),VLOOKUP(Dati!$A1477,Normas!$A:$D,2,FALSE)*0.3)),"")</f>
      </c>
      <c r="I1477" s="2">
        <f>IFERROR(IF(ISBLANK($A1477),"",IF($A1477="Ūdeņraža jonu koncentrācija",VLOOKUP(Dati!$A1477,Normas!$A:$D,3,FALSE),VLOOKUP(Dati!$A1477,Normas!$A:$D,3,FALSE)*0.3)),"")</f>
      </c>
    </row>
    <row r="1478" spans="2:9" x14ac:dyDescent="0.2">
      <c r="B1478">
        <f>IF(ISBLANK(A1478),"",VLOOKUP(A1478,Normas!A:D,4,FALSE))</f>
      </c>
      <c r="E1478" s="2">
        <f>IF(ISBLANK(D1478),"",INT(YEARFRAC(D1478,'Vispārīga informācija'!$B$2)))</f>
      </c>
      <c r="F1478" s="2">
        <f>IFERROR(IF(ISBLANK($A1478),"",IF($A1478="Ūdeņraža jonu koncentrācija",VLOOKUP(Dati!$A1478,Normas!$A:$D,2,FALSE),VLOOKUP(Dati!$A1478,Normas!$A:$D,2,FALSE)*0.6)),"")</f>
      </c>
      <c r="G1478" s="2">
        <f>IFERROR(IF(ISBLANK($A1478),"",IF($A1478="Ūdeņraža jonu koncentrācija",VLOOKUP(Dati!$A1478,Normas!$A:$D,3,FALSE),VLOOKUP(Dati!$A1478,Normas!$A:$D,3,FALSE)*0.6)),"")</f>
      </c>
      <c r="H1478" s="2">
        <f>IFERROR(IF(ISBLANK($A1478),"",IF($A1478="Ūdeņraža jonu koncentrācija",VLOOKUP(Dati!$A1478,Normas!$A:$D,2,FALSE),VLOOKUP(Dati!$A1478,Normas!$A:$D,2,FALSE)*0.3)),"")</f>
      </c>
      <c r="I1478" s="2">
        <f>IFERROR(IF(ISBLANK($A1478),"",IF($A1478="Ūdeņraža jonu koncentrācija",VLOOKUP(Dati!$A1478,Normas!$A:$D,3,FALSE),VLOOKUP(Dati!$A1478,Normas!$A:$D,3,FALSE)*0.3)),"")</f>
      </c>
    </row>
    <row r="1479" spans="2:9" x14ac:dyDescent="0.2">
      <c r="B1479">
        <f>IF(ISBLANK(A1479),"",VLOOKUP(A1479,Normas!A:D,4,FALSE))</f>
      </c>
      <c r="E1479" s="2">
        <f>IF(ISBLANK(D1479),"",INT(YEARFRAC(D1479,'Vispārīga informācija'!$B$2)))</f>
      </c>
      <c r="F1479" s="2">
        <f>IFERROR(IF(ISBLANK($A1479),"",IF($A1479="Ūdeņraža jonu koncentrācija",VLOOKUP(Dati!$A1479,Normas!$A:$D,2,FALSE),VLOOKUP(Dati!$A1479,Normas!$A:$D,2,FALSE)*0.6)),"")</f>
      </c>
      <c r="G1479" s="2">
        <f>IFERROR(IF(ISBLANK($A1479),"",IF($A1479="Ūdeņraža jonu koncentrācija",VLOOKUP(Dati!$A1479,Normas!$A:$D,3,FALSE),VLOOKUP(Dati!$A1479,Normas!$A:$D,3,FALSE)*0.6)),"")</f>
      </c>
      <c r="H1479" s="2">
        <f>IFERROR(IF(ISBLANK($A1479),"",IF($A1479="Ūdeņraža jonu koncentrācija",VLOOKUP(Dati!$A1479,Normas!$A:$D,2,FALSE),VLOOKUP(Dati!$A1479,Normas!$A:$D,2,FALSE)*0.3)),"")</f>
      </c>
      <c r="I1479" s="2">
        <f>IFERROR(IF(ISBLANK($A1479),"",IF($A1479="Ūdeņraža jonu koncentrācija",VLOOKUP(Dati!$A1479,Normas!$A:$D,3,FALSE),VLOOKUP(Dati!$A1479,Normas!$A:$D,3,FALSE)*0.3)),"")</f>
      </c>
    </row>
    <row r="1480" spans="2:9" x14ac:dyDescent="0.2">
      <c r="B1480">
        <f>IF(ISBLANK(A1480),"",VLOOKUP(A1480,Normas!A:D,4,FALSE))</f>
      </c>
      <c r="E1480" s="2">
        <f>IF(ISBLANK(D1480),"",INT(YEARFRAC(D1480,'Vispārīga informācija'!$B$2)))</f>
      </c>
      <c r="F1480" s="2">
        <f>IFERROR(IF(ISBLANK($A1480),"",IF($A1480="Ūdeņraža jonu koncentrācija",VLOOKUP(Dati!$A1480,Normas!$A:$D,2,FALSE),VLOOKUP(Dati!$A1480,Normas!$A:$D,2,FALSE)*0.6)),"")</f>
      </c>
      <c r="G1480" s="2">
        <f>IFERROR(IF(ISBLANK($A1480),"",IF($A1480="Ūdeņraža jonu koncentrācija",VLOOKUP(Dati!$A1480,Normas!$A:$D,3,FALSE),VLOOKUP(Dati!$A1480,Normas!$A:$D,3,FALSE)*0.6)),"")</f>
      </c>
      <c r="H1480" s="2">
        <f>IFERROR(IF(ISBLANK($A1480),"",IF($A1480="Ūdeņraža jonu koncentrācija",VLOOKUP(Dati!$A1480,Normas!$A:$D,2,FALSE),VLOOKUP(Dati!$A1480,Normas!$A:$D,2,FALSE)*0.3)),"")</f>
      </c>
      <c r="I1480" s="2">
        <f>IFERROR(IF(ISBLANK($A1480),"",IF($A1480="Ūdeņraža jonu koncentrācija",VLOOKUP(Dati!$A1480,Normas!$A:$D,3,FALSE),VLOOKUP(Dati!$A1480,Normas!$A:$D,3,FALSE)*0.3)),"")</f>
      </c>
    </row>
    <row r="1481" spans="2:9" x14ac:dyDescent="0.2">
      <c r="B1481">
        <f>IF(ISBLANK(A1481),"",VLOOKUP(A1481,Normas!A:D,4,FALSE))</f>
      </c>
      <c r="E1481" s="2">
        <f>IF(ISBLANK(D1481),"",INT(YEARFRAC(D1481,'Vispārīga informācija'!$B$2)))</f>
      </c>
      <c r="F1481" s="2">
        <f>IFERROR(IF(ISBLANK($A1481),"",IF($A1481="Ūdeņraža jonu koncentrācija",VLOOKUP(Dati!$A1481,Normas!$A:$D,2,FALSE),VLOOKUP(Dati!$A1481,Normas!$A:$D,2,FALSE)*0.6)),"")</f>
      </c>
      <c r="G1481" s="2">
        <f>IFERROR(IF(ISBLANK($A1481),"",IF($A1481="Ūdeņraža jonu koncentrācija",VLOOKUP(Dati!$A1481,Normas!$A:$D,3,FALSE),VLOOKUP(Dati!$A1481,Normas!$A:$D,3,FALSE)*0.6)),"")</f>
      </c>
      <c r="H1481" s="2">
        <f>IFERROR(IF(ISBLANK($A1481),"",IF($A1481="Ūdeņraža jonu koncentrācija",VLOOKUP(Dati!$A1481,Normas!$A:$D,2,FALSE),VLOOKUP(Dati!$A1481,Normas!$A:$D,2,FALSE)*0.3)),"")</f>
      </c>
      <c r="I1481" s="2">
        <f>IFERROR(IF(ISBLANK($A1481),"",IF($A1481="Ūdeņraža jonu koncentrācija",VLOOKUP(Dati!$A1481,Normas!$A:$D,3,FALSE),VLOOKUP(Dati!$A1481,Normas!$A:$D,3,FALSE)*0.3)),"")</f>
      </c>
    </row>
    <row r="1482" spans="2:9" x14ac:dyDescent="0.2">
      <c r="B1482">
        <f>IF(ISBLANK(A1482),"",VLOOKUP(A1482,Normas!A:D,4,FALSE))</f>
      </c>
      <c r="E1482" s="2">
        <f>IF(ISBLANK(D1482),"",INT(YEARFRAC(D1482,'Vispārīga informācija'!$B$2)))</f>
      </c>
      <c r="F1482" s="2">
        <f>IFERROR(IF(ISBLANK($A1482),"",IF($A1482="Ūdeņraža jonu koncentrācija",VLOOKUP(Dati!$A1482,Normas!$A:$D,2,FALSE),VLOOKUP(Dati!$A1482,Normas!$A:$D,2,FALSE)*0.6)),"")</f>
      </c>
      <c r="G1482" s="2">
        <f>IFERROR(IF(ISBLANK($A1482),"",IF($A1482="Ūdeņraža jonu koncentrācija",VLOOKUP(Dati!$A1482,Normas!$A:$D,3,FALSE),VLOOKUP(Dati!$A1482,Normas!$A:$D,3,FALSE)*0.6)),"")</f>
      </c>
      <c r="H1482" s="2">
        <f>IFERROR(IF(ISBLANK($A1482),"",IF($A1482="Ūdeņraža jonu koncentrācija",VLOOKUP(Dati!$A1482,Normas!$A:$D,2,FALSE),VLOOKUP(Dati!$A1482,Normas!$A:$D,2,FALSE)*0.3)),"")</f>
      </c>
      <c r="I1482" s="2">
        <f>IFERROR(IF(ISBLANK($A1482),"",IF($A1482="Ūdeņraža jonu koncentrācija",VLOOKUP(Dati!$A1482,Normas!$A:$D,3,FALSE),VLOOKUP(Dati!$A1482,Normas!$A:$D,3,FALSE)*0.3)),"")</f>
      </c>
    </row>
    <row r="1483" spans="2:9" x14ac:dyDescent="0.2">
      <c r="B1483">
        <f>IF(ISBLANK(A1483),"",VLOOKUP(A1483,Normas!A:D,4,FALSE))</f>
      </c>
      <c r="E1483" s="2">
        <f>IF(ISBLANK(D1483),"",INT(YEARFRAC(D1483,'Vispārīga informācija'!$B$2)))</f>
      </c>
      <c r="F1483" s="2">
        <f>IFERROR(IF(ISBLANK($A1483),"",IF($A1483="Ūdeņraža jonu koncentrācija",VLOOKUP(Dati!$A1483,Normas!$A:$D,2,FALSE),VLOOKUP(Dati!$A1483,Normas!$A:$D,2,FALSE)*0.6)),"")</f>
      </c>
      <c r="G1483" s="2">
        <f>IFERROR(IF(ISBLANK($A1483),"",IF($A1483="Ūdeņraža jonu koncentrācija",VLOOKUP(Dati!$A1483,Normas!$A:$D,3,FALSE),VLOOKUP(Dati!$A1483,Normas!$A:$D,3,FALSE)*0.6)),"")</f>
      </c>
      <c r="H1483" s="2">
        <f>IFERROR(IF(ISBLANK($A1483),"",IF($A1483="Ūdeņraža jonu koncentrācija",VLOOKUP(Dati!$A1483,Normas!$A:$D,2,FALSE),VLOOKUP(Dati!$A1483,Normas!$A:$D,2,FALSE)*0.3)),"")</f>
      </c>
      <c r="I1483" s="2">
        <f>IFERROR(IF(ISBLANK($A1483),"",IF($A1483="Ūdeņraža jonu koncentrācija",VLOOKUP(Dati!$A1483,Normas!$A:$D,3,FALSE),VLOOKUP(Dati!$A1483,Normas!$A:$D,3,FALSE)*0.3)),"")</f>
      </c>
    </row>
    <row r="1484" spans="2:9" x14ac:dyDescent="0.2">
      <c r="B1484">
        <f>IF(ISBLANK(A1484),"",VLOOKUP(A1484,Normas!A:D,4,FALSE))</f>
      </c>
      <c r="E1484" s="2">
        <f>IF(ISBLANK(D1484),"",INT(YEARFRAC(D1484,'Vispārīga informācija'!$B$2)))</f>
      </c>
      <c r="F1484" s="2">
        <f>IFERROR(IF(ISBLANK($A1484),"",IF($A1484="Ūdeņraža jonu koncentrācija",VLOOKUP(Dati!$A1484,Normas!$A:$D,2,FALSE),VLOOKUP(Dati!$A1484,Normas!$A:$D,2,FALSE)*0.6)),"")</f>
      </c>
      <c r="G1484" s="2">
        <f>IFERROR(IF(ISBLANK($A1484),"",IF($A1484="Ūdeņraža jonu koncentrācija",VLOOKUP(Dati!$A1484,Normas!$A:$D,3,FALSE),VLOOKUP(Dati!$A1484,Normas!$A:$D,3,FALSE)*0.6)),"")</f>
      </c>
      <c r="H1484" s="2">
        <f>IFERROR(IF(ISBLANK($A1484),"",IF($A1484="Ūdeņraža jonu koncentrācija",VLOOKUP(Dati!$A1484,Normas!$A:$D,2,FALSE),VLOOKUP(Dati!$A1484,Normas!$A:$D,2,FALSE)*0.3)),"")</f>
      </c>
      <c r="I1484" s="2">
        <f>IFERROR(IF(ISBLANK($A1484),"",IF($A1484="Ūdeņraža jonu koncentrācija",VLOOKUP(Dati!$A1484,Normas!$A:$D,3,FALSE),VLOOKUP(Dati!$A1484,Normas!$A:$D,3,FALSE)*0.3)),"")</f>
      </c>
    </row>
    <row r="1485" spans="2:9" x14ac:dyDescent="0.2">
      <c r="B1485">
        <f>IF(ISBLANK(A1485),"",VLOOKUP(A1485,Normas!A:D,4,FALSE))</f>
      </c>
      <c r="E1485" s="2">
        <f>IF(ISBLANK(D1485),"",INT(YEARFRAC(D1485,'Vispārīga informācija'!$B$2)))</f>
      </c>
      <c r="F1485" s="2">
        <f>IFERROR(IF(ISBLANK($A1485),"",IF($A1485="Ūdeņraža jonu koncentrācija",VLOOKUP(Dati!$A1485,Normas!$A:$D,2,FALSE),VLOOKUP(Dati!$A1485,Normas!$A:$D,2,FALSE)*0.6)),"")</f>
      </c>
      <c r="G1485" s="2">
        <f>IFERROR(IF(ISBLANK($A1485),"",IF($A1485="Ūdeņraža jonu koncentrācija",VLOOKUP(Dati!$A1485,Normas!$A:$D,3,FALSE),VLOOKUP(Dati!$A1485,Normas!$A:$D,3,FALSE)*0.6)),"")</f>
      </c>
      <c r="H1485" s="2">
        <f>IFERROR(IF(ISBLANK($A1485),"",IF($A1485="Ūdeņraža jonu koncentrācija",VLOOKUP(Dati!$A1485,Normas!$A:$D,2,FALSE),VLOOKUP(Dati!$A1485,Normas!$A:$D,2,FALSE)*0.3)),"")</f>
      </c>
      <c r="I1485" s="2">
        <f>IFERROR(IF(ISBLANK($A1485),"",IF($A1485="Ūdeņraža jonu koncentrācija",VLOOKUP(Dati!$A1485,Normas!$A:$D,3,FALSE),VLOOKUP(Dati!$A1485,Normas!$A:$D,3,FALSE)*0.3)),"")</f>
      </c>
    </row>
    <row r="1486" spans="2:9" x14ac:dyDescent="0.2">
      <c r="B1486">
        <f>IF(ISBLANK(A1486),"",VLOOKUP(A1486,Normas!A:D,4,FALSE))</f>
      </c>
      <c r="E1486" s="2">
        <f>IF(ISBLANK(D1486),"",INT(YEARFRAC(D1486,'Vispārīga informācija'!$B$2)))</f>
      </c>
      <c r="F1486" s="2">
        <f>IFERROR(IF(ISBLANK($A1486),"",IF($A1486="Ūdeņraža jonu koncentrācija",VLOOKUP(Dati!$A1486,Normas!$A:$D,2,FALSE),VLOOKUP(Dati!$A1486,Normas!$A:$D,2,FALSE)*0.6)),"")</f>
      </c>
      <c r="G1486" s="2">
        <f>IFERROR(IF(ISBLANK($A1486),"",IF($A1486="Ūdeņraža jonu koncentrācija",VLOOKUP(Dati!$A1486,Normas!$A:$D,3,FALSE),VLOOKUP(Dati!$A1486,Normas!$A:$D,3,FALSE)*0.6)),"")</f>
      </c>
      <c r="H1486" s="2">
        <f>IFERROR(IF(ISBLANK($A1486),"",IF($A1486="Ūdeņraža jonu koncentrācija",VLOOKUP(Dati!$A1486,Normas!$A:$D,2,FALSE),VLOOKUP(Dati!$A1486,Normas!$A:$D,2,FALSE)*0.3)),"")</f>
      </c>
      <c r="I1486" s="2">
        <f>IFERROR(IF(ISBLANK($A1486),"",IF($A1486="Ūdeņraža jonu koncentrācija",VLOOKUP(Dati!$A1486,Normas!$A:$D,3,FALSE),VLOOKUP(Dati!$A1486,Normas!$A:$D,3,FALSE)*0.3)),"")</f>
      </c>
    </row>
    <row r="1487" spans="2:9" x14ac:dyDescent="0.2">
      <c r="B1487">
        <f>IF(ISBLANK(A1487),"",VLOOKUP(A1487,Normas!A:D,4,FALSE))</f>
      </c>
      <c r="E1487" s="2">
        <f>IF(ISBLANK(D1487),"",INT(YEARFRAC(D1487,'Vispārīga informācija'!$B$2)))</f>
      </c>
      <c r="F1487" s="2">
        <f>IFERROR(IF(ISBLANK($A1487),"",IF($A1487="Ūdeņraža jonu koncentrācija",VLOOKUP(Dati!$A1487,Normas!$A:$D,2,FALSE),VLOOKUP(Dati!$A1487,Normas!$A:$D,2,FALSE)*0.6)),"")</f>
      </c>
      <c r="G1487" s="2">
        <f>IFERROR(IF(ISBLANK($A1487),"",IF($A1487="Ūdeņraža jonu koncentrācija",VLOOKUP(Dati!$A1487,Normas!$A:$D,3,FALSE),VLOOKUP(Dati!$A1487,Normas!$A:$D,3,FALSE)*0.6)),"")</f>
      </c>
      <c r="H1487" s="2">
        <f>IFERROR(IF(ISBLANK($A1487),"",IF($A1487="Ūdeņraža jonu koncentrācija",VLOOKUP(Dati!$A1487,Normas!$A:$D,2,FALSE),VLOOKUP(Dati!$A1487,Normas!$A:$D,2,FALSE)*0.3)),"")</f>
      </c>
      <c r="I1487" s="2">
        <f>IFERROR(IF(ISBLANK($A1487),"",IF($A1487="Ūdeņraža jonu koncentrācija",VLOOKUP(Dati!$A1487,Normas!$A:$D,3,FALSE),VLOOKUP(Dati!$A1487,Normas!$A:$D,3,FALSE)*0.3)),"")</f>
      </c>
    </row>
    <row r="1488" spans="2:9" x14ac:dyDescent="0.2">
      <c r="B1488">
        <f>IF(ISBLANK(A1488),"",VLOOKUP(A1488,Normas!A:D,4,FALSE))</f>
      </c>
      <c r="E1488" s="2">
        <f>IF(ISBLANK(D1488),"",INT(YEARFRAC(D1488,'Vispārīga informācija'!$B$2)))</f>
      </c>
      <c r="F1488" s="2">
        <f>IFERROR(IF(ISBLANK($A1488),"",IF($A1488="Ūdeņraža jonu koncentrācija",VLOOKUP(Dati!$A1488,Normas!$A:$D,2,FALSE),VLOOKUP(Dati!$A1488,Normas!$A:$D,2,FALSE)*0.6)),"")</f>
      </c>
      <c r="G1488" s="2">
        <f>IFERROR(IF(ISBLANK($A1488),"",IF($A1488="Ūdeņraža jonu koncentrācija",VLOOKUP(Dati!$A1488,Normas!$A:$D,3,FALSE),VLOOKUP(Dati!$A1488,Normas!$A:$D,3,FALSE)*0.6)),"")</f>
      </c>
      <c r="H1488" s="2">
        <f>IFERROR(IF(ISBLANK($A1488),"",IF($A1488="Ūdeņraža jonu koncentrācija",VLOOKUP(Dati!$A1488,Normas!$A:$D,2,FALSE),VLOOKUP(Dati!$A1488,Normas!$A:$D,2,FALSE)*0.3)),"")</f>
      </c>
      <c r="I1488" s="2">
        <f>IFERROR(IF(ISBLANK($A1488),"",IF($A1488="Ūdeņraža jonu koncentrācija",VLOOKUP(Dati!$A1488,Normas!$A:$D,3,FALSE),VLOOKUP(Dati!$A1488,Normas!$A:$D,3,FALSE)*0.3)),"")</f>
      </c>
    </row>
    <row r="1489" spans="2:9" x14ac:dyDescent="0.2">
      <c r="B1489">
        <f>IF(ISBLANK(A1489),"",VLOOKUP(A1489,Normas!A:D,4,FALSE))</f>
      </c>
      <c r="E1489" s="2">
        <f>IF(ISBLANK(D1489),"",INT(YEARFRAC(D1489,'Vispārīga informācija'!$B$2)))</f>
      </c>
      <c r="F1489" s="2">
        <f>IFERROR(IF(ISBLANK($A1489),"",IF($A1489="Ūdeņraža jonu koncentrācija",VLOOKUP(Dati!$A1489,Normas!$A:$D,2,FALSE),VLOOKUP(Dati!$A1489,Normas!$A:$D,2,FALSE)*0.6)),"")</f>
      </c>
      <c r="G1489" s="2">
        <f>IFERROR(IF(ISBLANK($A1489),"",IF($A1489="Ūdeņraža jonu koncentrācija",VLOOKUP(Dati!$A1489,Normas!$A:$D,3,FALSE),VLOOKUP(Dati!$A1489,Normas!$A:$D,3,FALSE)*0.6)),"")</f>
      </c>
      <c r="H1489" s="2">
        <f>IFERROR(IF(ISBLANK($A1489),"",IF($A1489="Ūdeņraža jonu koncentrācija",VLOOKUP(Dati!$A1489,Normas!$A:$D,2,FALSE),VLOOKUP(Dati!$A1489,Normas!$A:$D,2,FALSE)*0.3)),"")</f>
      </c>
      <c r="I1489" s="2">
        <f>IFERROR(IF(ISBLANK($A1489),"",IF($A1489="Ūdeņraža jonu koncentrācija",VLOOKUP(Dati!$A1489,Normas!$A:$D,3,FALSE),VLOOKUP(Dati!$A1489,Normas!$A:$D,3,FALSE)*0.3)),"")</f>
      </c>
    </row>
    <row r="1490" spans="2:9" x14ac:dyDescent="0.2">
      <c r="B1490">
        <f>IF(ISBLANK(A1490),"",VLOOKUP(A1490,Normas!A:D,4,FALSE))</f>
      </c>
      <c r="E1490" s="2">
        <f>IF(ISBLANK(D1490),"",INT(YEARFRAC(D1490,'Vispārīga informācija'!$B$2)))</f>
      </c>
      <c r="F1490" s="2">
        <f>IFERROR(IF(ISBLANK($A1490),"",IF($A1490="Ūdeņraža jonu koncentrācija",VLOOKUP(Dati!$A1490,Normas!$A:$D,2,FALSE),VLOOKUP(Dati!$A1490,Normas!$A:$D,2,FALSE)*0.6)),"")</f>
      </c>
      <c r="G1490" s="2">
        <f>IFERROR(IF(ISBLANK($A1490),"",IF($A1490="Ūdeņraža jonu koncentrācija",VLOOKUP(Dati!$A1490,Normas!$A:$D,3,FALSE),VLOOKUP(Dati!$A1490,Normas!$A:$D,3,FALSE)*0.6)),"")</f>
      </c>
      <c r="H1490" s="2">
        <f>IFERROR(IF(ISBLANK($A1490),"",IF($A1490="Ūdeņraža jonu koncentrācija",VLOOKUP(Dati!$A1490,Normas!$A:$D,2,FALSE),VLOOKUP(Dati!$A1490,Normas!$A:$D,2,FALSE)*0.3)),"")</f>
      </c>
      <c r="I1490" s="2">
        <f>IFERROR(IF(ISBLANK($A1490),"",IF($A1490="Ūdeņraža jonu koncentrācija",VLOOKUP(Dati!$A1490,Normas!$A:$D,3,FALSE),VLOOKUP(Dati!$A1490,Normas!$A:$D,3,FALSE)*0.3)),"")</f>
      </c>
    </row>
    <row r="1491" spans="2:9" x14ac:dyDescent="0.2">
      <c r="B1491">
        <f>IF(ISBLANK(A1491),"",VLOOKUP(A1491,Normas!A:D,4,FALSE))</f>
      </c>
      <c r="E1491" s="2">
        <f>IF(ISBLANK(D1491),"",INT(YEARFRAC(D1491,'Vispārīga informācija'!$B$2)))</f>
      </c>
      <c r="F1491" s="2">
        <f>IFERROR(IF(ISBLANK($A1491),"",IF($A1491="Ūdeņraža jonu koncentrācija",VLOOKUP(Dati!$A1491,Normas!$A:$D,2,FALSE),VLOOKUP(Dati!$A1491,Normas!$A:$D,2,FALSE)*0.6)),"")</f>
      </c>
      <c r="G1491" s="2">
        <f>IFERROR(IF(ISBLANK($A1491),"",IF($A1491="Ūdeņraža jonu koncentrācija",VLOOKUP(Dati!$A1491,Normas!$A:$D,3,FALSE),VLOOKUP(Dati!$A1491,Normas!$A:$D,3,FALSE)*0.6)),"")</f>
      </c>
      <c r="H1491" s="2">
        <f>IFERROR(IF(ISBLANK($A1491),"",IF($A1491="Ūdeņraža jonu koncentrācija",VLOOKUP(Dati!$A1491,Normas!$A:$D,2,FALSE),VLOOKUP(Dati!$A1491,Normas!$A:$D,2,FALSE)*0.3)),"")</f>
      </c>
      <c r="I1491" s="2">
        <f>IFERROR(IF(ISBLANK($A1491),"",IF($A1491="Ūdeņraža jonu koncentrācija",VLOOKUP(Dati!$A1491,Normas!$A:$D,3,FALSE),VLOOKUP(Dati!$A1491,Normas!$A:$D,3,FALSE)*0.3)),"")</f>
      </c>
    </row>
    <row r="1492" spans="2:9" x14ac:dyDescent="0.2">
      <c r="B1492">
        <f>IF(ISBLANK(A1492),"",VLOOKUP(A1492,Normas!A:D,4,FALSE))</f>
      </c>
      <c r="E1492" s="2">
        <f>IF(ISBLANK(D1492),"",INT(YEARFRAC(D1492,'Vispārīga informācija'!$B$2)))</f>
      </c>
      <c r="F1492" s="2">
        <f>IFERROR(IF(ISBLANK($A1492),"",IF($A1492="Ūdeņraža jonu koncentrācija",VLOOKUP(Dati!$A1492,Normas!$A:$D,2,FALSE),VLOOKUP(Dati!$A1492,Normas!$A:$D,2,FALSE)*0.6)),"")</f>
      </c>
      <c r="G1492" s="2">
        <f>IFERROR(IF(ISBLANK($A1492),"",IF($A1492="Ūdeņraža jonu koncentrācija",VLOOKUP(Dati!$A1492,Normas!$A:$D,3,FALSE),VLOOKUP(Dati!$A1492,Normas!$A:$D,3,FALSE)*0.6)),"")</f>
      </c>
      <c r="H1492" s="2">
        <f>IFERROR(IF(ISBLANK($A1492),"",IF($A1492="Ūdeņraža jonu koncentrācija",VLOOKUP(Dati!$A1492,Normas!$A:$D,2,FALSE),VLOOKUP(Dati!$A1492,Normas!$A:$D,2,FALSE)*0.3)),"")</f>
      </c>
      <c r="I1492" s="2">
        <f>IFERROR(IF(ISBLANK($A1492),"",IF($A1492="Ūdeņraža jonu koncentrācija",VLOOKUP(Dati!$A1492,Normas!$A:$D,3,FALSE),VLOOKUP(Dati!$A1492,Normas!$A:$D,3,FALSE)*0.3)),"")</f>
      </c>
    </row>
    <row r="1493" spans="2:9" x14ac:dyDescent="0.2">
      <c r="B1493">
        <f>IF(ISBLANK(A1493),"",VLOOKUP(A1493,Normas!A:D,4,FALSE))</f>
      </c>
      <c r="E1493" s="2">
        <f>IF(ISBLANK(D1493),"",INT(YEARFRAC(D1493,'Vispārīga informācija'!$B$2)))</f>
      </c>
      <c r="F1493" s="2">
        <f>IFERROR(IF(ISBLANK($A1493),"",IF($A1493="Ūdeņraža jonu koncentrācija",VLOOKUP(Dati!$A1493,Normas!$A:$D,2,FALSE),VLOOKUP(Dati!$A1493,Normas!$A:$D,2,FALSE)*0.6)),"")</f>
      </c>
      <c r="G1493" s="2">
        <f>IFERROR(IF(ISBLANK($A1493),"",IF($A1493="Ūdeņraža jonu koncentrācija",VLOOKUP(Dati!$A1493,Normas!$A:$D,3,FALSE),VLOOKUP(Dati!$A1493,Normas!$A:$D,3,FALSE)*0.6)),"")</f>
      </c>
      <c r="H1493" s="2">
        <f>IFERROR(IF(ISBLANK($A1493),"",IF($A1493="Ūdeņraža jonu koncentrācija",VLOOKUP(Dati!$A1493,Normas!$A:$D,2,FALSE),VLOOKUP(Dati!$A1493,Normas!$A:$D,2,FALSE)*0.3)),"")</f>
      </c>
      <c r="I1493" s="2">
        <f>IFERROR(IF(ISBLANK($A1493),"",IF($A1493="Ūdeņraža jonu koncentrācija",VLOOKUP(Dati!$A1493,Normas!$A:$D,3,FALSE),VLOOKUP(Dati!$A1493,Normas!$A:$D,3,FALSE)*0.3)),"")</f>
      </c>
    </row>
    <row r="1494" spans="2:9" x14ac:dyDescent="0.2">
      <c r="B1494">
        <f>IF(ISBLANK(A1494),"",VLOOKUP(A1494,Normas!A:D,4,FALSE))</f>
      </c>
      <c r="E1494" s="2">
        <f>IF(ISBLANK(D1494),"",INT(YEARFRAC(D1494,'Vispārīga informācija'!$B$2)))</f>
      </c>
      <c r="F1494" s="2">
        <f>IFERROR(IF(ISBLANK($A1494),"",IF($A1494="Ūdeņraža jonu koncentrācija",VLOOKUP(Dati!$A1494,Normas!$A:$D,2,FALSE),VLOOKUP(Dati!$A1494,Normas!$A:$D,2,FALSE)*0.6)),"")</f>
      </c>
      <c r="G1494" s="2">
        <f>IFERROR(IF(ISBLANK($A1494),"",IF($A1494="Ūdeņraža jonu koncentrācija",VLOOKUP(Dati!$A1494,Normas!$A:$D,3,FALSE),VLOOKUP(Dati!$A1494,Normas!$A:$D,3,FALSE)*0.6)),"")</f>
      </c>
      <c r="H1494" s="2">
        <f>IFERROR(IF(ISBLANK($A1494),"",IF($A1494="Ūdeņraža jonu koncentrācija",VLOOKUP(Dati!$A1494,Normas!$A:$D,2,FALSE),VLOOKUP(Dati!$A1494,Normas!$A:$D,2,FALSE)*0.3)),"")</f>
      </c>
      <c r="I1494" s="2">
        <f>IFERROR(IF(ISBLANK($A1494),"",IF($A1494="Ūdeņraža jonu koncentrācija",VLOOKUP(Dati!$A1494,Normas!$A:$D,3,FALSE),VLOOKUP(Dati!$A1494,Normas!$A:$D,3,FALSE)*0.3)),"")</f>
      </c>
    </row>
    <row r="1495" spans="2:9" x14ac:dyDescent="0.2">
      <c r="B1495">
        <f>IF(ISBLANK(A1495),"",VLOOKUP(A1495,Normas!A:D,4,FALSE))</f>
      </c>
      <c r="E1495" s="2">
        <f>IF(ISBLANK(D1495),"",INT(YEARFRAC(D1495,'Vispārīga informācija'!$B$2)))</f>
      </c>
      <c r="F1495" s="2">
        <f>IFERROR(IF(ISBLANK($A1495),"",IF($A1495="Ūdeņraža jonu koncentrācija",VLOOKUP(Dati!$A1495,Normas!$A:$D,2,FALSE),VLOOKUP(Dati!$A1495,Normas!$A:$D,2,FALSE)*0.6)),"")</f>
      </c>
      <c r="G1495" s="2">
        <f>IFERROR(IF(ISBLANK($A1495),"",IF($A1495="Ūdeņraža jonu koncentrācija",VLOOKUP(Dati!$A1495,Normas!$A:$D,3,FALSE),VLOOKUP(Dati!$A1495,Normas!$A:$D,3,FALSE)*0.6)),"")</f>
      </c>
      <c r="H1495" s="2">
        <f>IFERROR(IF(ISBLANK($A1495),"",IF($A1495="Ūdeņraža jonu koncentrācija",VLOOKUP(Dati!$A1495,Normas!$A:$D,2,FALSE),VLOOKUP(Dati!$A1495,Normas!$A:$D,2,FALSE)*0.3)),"")</f>
      </c>
      <c r="I1495" s="2">
        <f>IFERROR(IF(ISBLANK($A1495),"",IF($A1495="Ūdeņraža jonu koncentrācija",VLOOKUP(Dati!$A1495,Normas!$A:$D,3,FALSE),VLOOKUP(Dati!$A1495,Normas!$A:$D,3,FALSE)*0.3)),"")</f>
      </c>
    </row>
    <row r="1496" spans="2:9" x14ac:dyDescent="0.2">
      <c r="B1496">
        <f>IF(ISBLANK(A1496),"",VLOOKUP(A1496,Normas!A:D,4,FALSE))</f>
      </c>
      <c r="E1496" s="2">
        <f>IF(ISBLANK(D1496),"",INT(YEARFRAC(D1496,'Vispārīga informācija'!$B$2)))</f>
      </c>
      <c r="F1496" s="2">
        <f>IFERROR(IF(ISBLANK($A1496),"",IF($A1496="Ūdeņraža jonu koncentrācija",VLOOKUP(Dati!$A1496,Normas!$A:$D,2,FALSE),VLOOKUP(Dati!$A1496,Normas!$A:$D,2,FALSE)*0.6)),"")</f>
      </c>
      <c r="G1496" s="2">
        <f>IFERROR(IF(ISBLANK($A1496),"",IF($A1496="Ūdeņraža jonu koncentrācija",VLOOKUP(Dati!$A1496,Normas!$A:$D,3,FALSE),VLOOKUP(Dati!$A1496,Normas!$A:$D,3,FALSE)*0.6)),"")</f>
      </c>
      <c r="H1496" s="2">
        <f>IFERROR(IF(ISBLANK($A1496),"",IF($A1496="Ūdeņraža jonu koncentrācija",VLOOKUP(Dati!$A1496,Normas!$A:$D,2,FALSE),VLOOKUP(Dati!$A1496,Normas!$A:$D,2,FALSE)*0.3)),"")</f>
      </c>
      <c r="I1496" s="2">
        <f>IFERROR(IF(ISBLANK($A1496),"",IF($A1496="Ūdeņraža jonu koncentrācija",VLOOKUP(Dati!$A1496,Normas!$A:$D,3,FALSE),VLOOKUP(Dati!$A1496,Normas!$A:$D,3,FALSE)*0.3)),"")</f>
      </c>
    </row>
    <row r="1497" spans="2:9" x14ac:dyDescent="0.2">
      <c r="B1497">
        <f>IF(ISBLANK(A1497),"",VLOOKUP(A1497,Normas!A:D,4,FALSE))</f>
      </c>
      <c r="E1497" s="2">
        <f>IF(ISBLANK(D1497),"",INT(YEARFRAC(D1497,'Vispārīga informācija'!$B$2)))</f>
      </c>
      <c r="F1497" s="2">
        <f>IFERROR(IF(ISBLANK($A1497),"",IF($A1497="Ūdeņraža jonu koncentrācija",VLOOKUP(Dati!$A1497,Normas!$A:$D,2,FALSE),VLOOKUP(Dati!$A1497,Normas!$A:$D,2,FALSE)*0.6)),"")</f>
      </c>
      <c r="G1497" s="2">
        <f>IFERROR(IF(ISBLANK($A1497),"",IF($A1497="Ūdeņraža jonu koncentrācija",VLOOKUP(Dati!$A1497,Normas!$A:$D,3,FALSE),VLOOKUP(Dati!$A1497,Normas!$A:$D,3,FALSE)*0.6)),"")</f>
      </c>
      <c r="H1497" s="2">
        <f>IFERROR(IF(ISBLANK($A1497),"",IF($A1497="Ūdeņraža jonu koncentrācija",VLOOKUP(Dati!$A1497,Normas!$A:$D,2,FALSE),VLOOKUP(Dati!$A1497,Normas!$A:$D,2,FALSE)*0.3)),"")</f>
      </c>
      <c r="I1497" s="2">
        <f>IFERROR(IF(ISBLANK($A1497),"",IF($A1497="Ūdeņraža jonu koncentrācija",VLOOKUP(Dati!$A1497,Normas!$A:$D,3,FALSE),VLOOKUP(Dati!$A1497,Normas!$A:$D,3,FALSE)*0.3)),"")</f>
      </c>
    </row>
    <row r="1498" spans="2:9" x14ac:dyDescent="0.2">
      <c r="B1498">
        <f>IF(ISBLANK(A1498),"",VLOOKUP(A1498,Normas!A:D,4,FALSE))</f>
      </c>
      <c r="E1498" s="2">
        <f>IF(ISBLANK(D1498),"",INT(YEARFRAC(D1498,'Vispārīga informācija'!$B$2)))</f>
      </c>
      <c r="F1498" s="2">
        <f>IFERROR(IF(ISBLANK($A1498),"",IF($A1498="Ūdeņraža jonu koncentrācija",VLOOKUP(Dati!$A1498,Normas!$A:$D,2,FALSE),VLOOKUP(Dati!$A1498,Normas!$A:$D,2,FALSE)*0.6)),"")</f>
      </c>
      <c r="G1498" s="2">
        <f>IFERROR(IF(ISBLANK($A1498),"",IF($A1498="Ūdeņraža jonu koncentrācija",VLOOKUP(Dati!$A1498,Normas!$A:$D,3,FALSE),VLOOKUP(Dati!$A1498,Normas!$A:$D,3,FALSE)*0.6)),"")</f>
      </c>
      <c r="H1498" s="2">
        <f>IFERROR(IF(ISBLANK($A1498),"",IF($A1498="Ūdeņraža jonu koncentrācija",VLOOKUP(Dati!$A1498,Normas!$A:$D,2,FALSE),VLOOKUP(Dati!$A1498,Normas!$A:$D,2,FALSE)*0.3)),"")</f>
      </c>
      <c r="I1498" s="2">
        <f>IFERROR(IF(ISBLANK($A1498),"",IF($A1498="Ūdeņraža jonu koncentrācija",VLOOKUP(Dati!$A1498,Normas!$A:$D,3,FALSE),VLOOKUP(Dati!$A1498,Normas!$A:$D,3,FALSE)*0.3)),"")</f>
      </c>
    </row>
    <row r="1499" spans="2:9" x14ac:dyDescent="0.2">
      <c r="B1499">
        <f>IF(ISBLANK(A1499),"",VLOOKUP(A1499,Normas!A:D,4,FALSE))</f>
      </c>
      <c r="E1499" s="2">
        <f>IF(ISBLANK(D1499),"",INT(YEARFRAC(D1499,'Vispārīga informācija'!$B$2)))</f>
      </c>
      <c r="F1499" s="2">
        <f>IFERROR(IF(ISBLANK($A1499),"",IF($A1499="Ūdeņraža jonu koncentrācija",VLOOKUP(Dati!$A1499,Normas!$A:$D,2,FALSE),VLOOKUP(Dati!$A1499,Normas!$A:$D,2,FALSE)*0.6)),"")</f>
      </c>
      <c r="G1499" s="2">
        <f>IFERROR(IF(ISBLANK($A1499),"",IF($A1499="Ūdeņraža jonu koncentrācija",VLOOKUP(Dati!$A1499,Normas!$A:$D,3,FALSE),VLOOKUP(Dati!$A1499,Normas!$A:$D,3,FALSE)*0.6)),"")</f>
      </c>
      <c r="H1499" s="2">
        <f>IFERROR(IF(ISBLANK($A1499),"",IF($A1499="Ūdeņraža jonu koncentrācija",VLOOKUP(Dati!$A1499,Normas!$A:$D,2,FALSE),VLOOKUP(Dati!$A1499,Normas!$A:$D,2,FALSE)*0.3)),"")</f>
      </c>
      <c r="I1499" s="2">
        <f>IFERROR(IF(ISBLANK($A1499),"",IF($A1499="Ūdeņraža jonu koncentrācija",VLOOKUP(Dati!$A1499,Normas!$A:$D,3,FALSE),VLOOKUP(Dati!$A1499,Normas!$A:$D,3,FALSE)*0.3)),"")</f>
      </c>
    </row>
    <row r="1500" spans="2:9" x14ac:dyDescent="0.2">
      <c r="B1500">
        <f>IF(ISBLANK(A1500),"",VLOOKUP(A1500,Normas!A:D,4,FALSE))</f>
      </c>
      <c r="E1500" s="2">
        <f>IF(ISBLANK(D1500),"",INT(YEARFRAC(D1500,'Vispārīga informācija'!$B$2)))</f>
      </c>
      <c r="F1500" s="2">
        <f>IFERROR(IF(ISBLANK($A1500),"",IF($A1500="Ūdeņraža jonu koncentrācija",VLOOKUP(Dati!$A1500,Normas!$A:$D,2,FALSE),VLOOKUP(Dati!$A1500,Normas!$A:$D,2,FALSE)*0.6)),"")</f>
      </c>
      <c r="G1500" s="2">
        <f>IFERROR(IF(ISBLANK($A1500),"",IF($A1500="Ūdeņraža jonu koncentrācija",VLOOKUP(Dati!$A1500,Normas!$A:$D,3,FALSE),VLOOKUP(Dati!$A1500,Normas!$A:$D,3,FALSE)*0.6)),"")</f>
      </c>
      <c r="H1500" s="2">
        <f>IFERROR(IF(ISBLANK($A1500),"",IF($A1500="Ūdeņraža jonu koncentrācija",VLOOKUP(Dati!$A1500,Normas!$A:$D,2,FALSE),VLOOKUP(Dati!$A1500,Normas!$A:$D,2,FALSE)*0.3)),"")</f>
      </c>
      <c r="I1500" s="2">
        <f>IFERROR(IF(ISBLANK($A1500),"",IF($A1500="Ūdeņraža jonu koncentrācija",VLOOKUP(Dati!$A1500,Normas!$A:$D,3,FALSE),VLOOKUP(Dati!$A1500,Normas!$A:$D,3,FALSE)*0.3)),"")</f>
      </c>
    </row>
    <row r="1501" spans="2:9" x14ac:dyDescent="0.2">
      <c r="B1501">
        <f>IF(ISBLANK(A1501),"",VLOOKUP(A1501,Normas!A:D,4,FALSE))</f>
      </c>
      <c r="E1501" s="2">
        <f>IF(ISBLANK(D1501),"",INT(YEARFRAC(D1501,'Vispārīga informācija'!$B$2)))</f>
      </c>
      <c r="F1501" s="2">
        <f>IFERROR(IF(ISBLANK($A1501),"",IF($A1501="Ūdeņraža jonu koncentrācija",VLOOKUP(Dati!$A1501,Normas!$A:$D,2,FALSE),VLOOKUP(Dati!$A1501,Normas!$A:$D,2,FALSE)*0.6)),"")</f>
      </c>
      <c r="G1501" s="2">
        <f>IFERROR(IF(ISBLANK($A1501),"",IF($A1501="Ūdeņraža jonu koncentrācija",VLOOKUP(Dati!$A1501,Normas!$A:$D,3,FALSE),VLOOKUP(Dati!$A1501,Normas!$A:$D,3,FALSE)*0.6)),"")</f>
      </c>
      <c r="H1501" s="2">
        <f>IFERROR(IF(ISBLANK($A1501),"",IF($A1501="Ūdeņraža jonu koncentrācija",VLOOKUP(Dati!$A1501,Normas!$A:$D,2,FALSE),VLOOKUP(Dati!$A1501,Normas!$A:$D,2,FALSE)*0.3)),"")</f>
      </c>
      <c r="I1501" s="2">
        <f>IFERROR(IF(ISBLANK($A1501),"",IF($A1501="Ūdeņraža jonu koncentrācija",VLOOKUP(Dati!$A1501,Normas!$A:$D,3,FALSE),VLOOKUP(Dati!$A1501,Normas!$A:$D,3,FALSE)*0.3)),"")</f>
      </c>
    </row>
    <row r="1502" spans="2:9" x14ac:dyDescent="0.2">
      <c r="B1502">
        <f>IF(ISBLANK(A1502),"",VLOOKUP(A1502,Normas!A:D,4,FALSE))</f>
      </c>
      <c r="E1502" s="2">
        <f>IF(ISBLANK(D1502),"",INT(YEARFRAC(D1502,'Vispārīga informācija'!$B$2)))</f>
      </c>
      <c r="F1502" s="2">
        <f>IFERROR(IF(ISBLANK($A1502),"",IF($A1502="Ūdeņraža jonu koncentrācija",VLOOKUP(Dati!$A1502,Normas!$A:$D,2,FALSE),VLOOKUP(Dati!$A1502,Normas!$A:$D,2,FALSE)*0.6)),"")</f>
      </c>
      <c r="G1502" s="2">
        <f>IFERROR(IF(ISBLANK($A1502),"",IF($A1502="Ūdeņraža jonu koncentrācija",VLOOKUP(Dati!$A1502,Normas!$A:$D,3,FALSE),VLOOKUP(Dati!$A1502,Normas!$A:$D,3,FALSE)*0.6)),"")</f>
      </c>
      <c r="H1502" s="2">
        <f>IFERROR(IF(ISBLANK($A1502),"",IF($A1502="Ūdeņraža jonu koncentrācija",VLOOKUP(Dati!$A1502,Normas!$A:$D,2,FALSE),VLOOKUP(Dati!$A1502,Normas!$A:$D,2,FALSE)*0.3)),"")</f>
      </c>
      <c r="I1502" s="2">
        <f>IFERROR(IF(ISBLANK($A1502),"",IF($A1502="Ūdeņraža jonu koncentrācija",VLOOKUP(Dati!$A1502,Normas!$A:$D,3,FALSE),VLOOKUP(Dati!$A1502,Normas!$A:$D,3,FALSE)*0.3)),"")</f>
      </c>
    </row>
    <row r="1503" spans="2:9" x14ac:dyDescent="0.2">
      <c r="B1503">
        <f>IF(ISBLANK(A1503),"",VLOOKUP(A1503,Normas!A:D,4,FALSE))</f>
      </c>
      <c r="E1503" s="2">
        <f>IF(ISBLANK(D1503),"",INT(YEARFRAC(D1503,'Vispārīga informācija'!$B$2)))</f>
      </c>
      <c r="F1503" s="2">
        <f>IFERROR(IF(ISBLANK($A1503),"",IF($A1503="Ūdeņraža jonu koncentrācija",VLOOKUP(Dati!$A1503,Normas!$A:$D,2,FALSE),VLOOKUP(Dati!$A1503,Normas!$A:$D,2,FALSE)*0.6)),"")</f>
      </c>
      <c r="G1503" s="2">
        <f>IFERROR(IF(ISBLANK($A1503),"",IF($A1503="Ūdeņraža jonu koncentrācija",VLOOKUP(Dati!$A1503,Normas!$A:$D,3,FALSE),VLOOKUP(Dati!$A1503,Normas!$A:$D,3,FALSE)*0.6)),"")</f>
      </c>
      <c r="H1503" s="2">
        <f>IFERROR(IF(ISBLANK($A1503),"",IF($A1503="Ūdeņraža jonu koncentrācija",VLOOKUP(Dati!$A1503,Normas!$A:$D,2,FALSE),VLOOKUP(Dati!$A1503,Normas!$A:$D,2,FALSE)*0.3)),"")</f>
      </c>
      <c r="I1503" s="2">
        <f>IFERROR(IF(ISBLANK($A1503),"",IF($A1503="Ūdeņraža jonu koncentrācija",VLOOKUP(Dati!$A1503,Normas!$A:$D,3,FALSE),VLOOKUP(Dati!$A1503,Normas!$A:$D,3,FALSE)*0.3)),"")</f>
      </c>
    </row>
    <row r="1504" spans="2:9" x14ac:dyDescent="0.2">
      <c r="B1504">
        <f>IF(ISBLANK(A1504),"",VLOOKUP(A1504,Normas!A:D,4,FALSE))</f>
      </c>
      <c r="E1504" s="2">
        <f>IF(ISBLANK(D1504),"",INT(YEARFRAC(D1504,'Vispārīga informācija'!$B$2)))</f>
      </c>
      <c r="F1504" s="2">
        <f>IFERROR(IF(ISBLANK($A1504),"",IF($A1504="Ūdeņraža jonu koncentrācija",VLOOKUP(Dati!$A1504,Normas!$A:$D,2,FALSE),VLOOKUP(Dati!$A1504,Normas!$A:$D,2,FALSE)*0.6)),"")</f>
      </c>
      <c r="G1504" s="2">
        <f>IFERROR(IF(ISBLANK($A1504),"",IF($A1504="Ūdeņraža jonu koncentrācija",VLOOKUP(Dati!$A1504,Normas!$A:$D,3,FALSE),VLOOKUP(Dati!$A1504,Normas!$A:$D,3,FALSE)*0.6)),"")</f>
      </c>
      <c r="H1504" s="2">
        <f>IFERROR(IF(ISBLANK($A1504),"",IF($A1504="Ūdeņraža jonu koncentrācija",VLOOKUP(Dati!$A1504,Normas!$A:$D,2,FALSE),VLOOKUP(Dati!$A1504,Normas!$A:$D,2,FALSE)*0.3)),"")</f>
      </c>
      <c r="I1504" s="2">
        <f>IFERROR(IF(ISBLANK($A1504),"",IF($A1504="Ūdeņraža jonu koncentrācija",VLOOKUP(Dati!$A1504,Normas!$A:$D,3,FALSE),VLOOKUP(Dati!$A1504,Normas!$A:$D,3,FALSE)*0.3)),"")</f>
      </c>
    </row>
    <row r="1505" spans="2:9" x14ac:dyDescent="0.2">
      <c r="B1505">
        <f>IF(ISBLANK(A1505),"",VLOOKUP(A1505,Normas!A:D,4,FALSE))</f>
      </c>
      <c r="E1505" s="2">
        <f>IF(ISBLANK(D1505),"",INT(YEARFRAC(D1505,'Vispārīga informācija'!$B$2)))</f>
      </c>
      <c r="F1505" s="2">
        <f>IFERROR(IF(ISBLANK($A1505),"",IF($A1505="Ūdeņraža jonu koncentrācija",VLOOKUP(Dati!$A1505,Normas!$A:$D,2,FALSE),VLOOKUP(Dati!$A1505,Normas!$A:$D,2,FALSE)*0.6)),"")</f>
      </c>
      <c r="G1505" s="2">
        <f>IFERROR(IF(ISBLANK($A1505),"",IF($A1505="Ūdeņraža jonu koncentrācija",VLOOKUP(Dati!$A1505,Normas!$A:$D,3,FALSE),VLOOKUP(Dati!$A1505,Normas!$A:$D,3,FALSE)*0.6)),"")</f>
      </c>
      <c r="H1505" s="2">
        <f>IFERROR(IF(ISBLANK($A1505),"",IF($A1505="Ūdeņraža jonu koncentrācija",VLOOKUP(Dati!$A1505,Normas!$A:$D,2,FALSE),VLOOKUP(Dati!$A1505,Normas!$A:$D,2,FALSE)*0.3)),"")</f>
      </c>
      <c r="I1505" s="2">
        <f>IFERROR(IF(ISBLANK($A1505),"",IF($A1505="Ūdeņraža jonu koncentrācija",VLOOKUP(Dati!$A1505,Normas!$A:$D,3,FALSE),VLOOKUP(Dati!$A1505,Normas!$A:$D,3,FALSE)*0.3)),"")</f>
      </c>
    </row>
    <row r="1506" spans="2:9" x14ac:dyDescent="0.2">
      <c r="B1506">
        <f>IF(ISBLANK(A1506),"",VLOOKUP(A1506,Normas!A:D,4,FALSE))</f>
      </c>
      <c r="E1506" s="2">
        <f>IF(ISBLANK(D1506),"",INT(YEARFRAC(D1506,'Vispārīga informācija'!$B$2)))</f>
      </c>
      <c r="F1506" s="2">
        <f>IFERROR(IF(ISBLANK($A1506),"",IF($A1506="Ūdeņraža jonu koncentrācija",VLOOKUP(Dati!$A1506,Normas!$A:$D,2,FALSE),VLOOKUP(Dati!$A1506,Normas!$A:$D,2,FALSE)*0.6)),"")</f>
      </c>
      <c r="G1506" s="2">
        <f>IFERROR(IF(ISBLANK($A1506),"",IF($A1506="Ūdeņraža jonu koncentrācija",VLOOKUP(Dati!$A1506,Normas!$A:$D,3,FALSE),VLOOKUP(Dati!$A1506,Normas!$A:$D,3,FALSE)*0.6)),"")</f>
      </c>
      <c r="H1506" s="2">
        <f>IFERROR(IF(ISBLANK($A1506),"",IF($A1506="Ūdeņraža jonu koncentrācija",VLOOKUP(Dati!$A1506,Normas!$A:$D,2,FALSE),VLOOKUP(Dati!$A1506,Normas!$A:$D,2,FALSE)*0.3)),"")</f>
      </c>
      <c r="I1506" s="2">
        <f>IFERROR(IF(ISBLANK($A1506),"",IF($A1506="Ūdeņraža jonu koncentrācija",VLOOKUP(Dati!$A1506,Normas!$A:$D,3,FALSE),VLOOKUP(Dati!$A1506,Normas!$A:$D,3,FALSE)*0.3)),"")</f>
      </c>
    </row>
    <row r="1507" spans="2:9" x14ac:dyDescent="0.2">
      <c r="B1507">
        <f>IF(ISBLANK(A1507),"",VLOOKUP(A1507,Normas!A:D,4,FALSE))</f>
      </c>
      <c r="E1507" s="2">
        <f>IF(ISBLANK(D1507),"",INT(YEARFRAC(D1507,'Vispārīga informācija'!$B$2)))</f>
      </c>
      <c r="F1507" s="2">
        <f>IFERROR(IF(ISBLANK($A1507),"",IF($A1507="Ūdeņraža jonu koncentrācija",VLOOKUP(Dati!$A1507,Normas!$A:$D,2,FALSE),VLOOKUP(Dati!$A1507,Normas!$A:$D,2,FALSE)*0.6)),"")</f>
      </c>
      <c r="G1507" s="2">
        <f>IFERROR(IF(ISBLANK($A1507),"",IF($A1507="Ūdeņraža jonu koncentrācija",VLOOKUP(Dati!$A1507,Normas!$A:$D,3,FALSE),VLOOKUP(Dati!$A1507,Normas!$A:$D,3,FALSE)*0.6)),"")</f>
      </c>
      <c r="H1507" s="2">
        <f>IFERROR(IF(ISBLANK($A1507),"",IF($A1507="Ūdeņraža jonu koncentrācija",VLOOKUP(Dati!$A1507,Normas!$A:$D,2,FALSE),VLOOKUP(Dati!$A1507,Normas!$A:$D,2,FALSE)*0.3)),"")</f>
      </c>
      <c r="I1507" s="2">
        <f>IFERROR(IF(ISBLANK($A1507),"",IF($A1507="Ūdeņraža jonu koncentrācija",VLOOKUP(Dati!$A1507,Normas!$A:$D,3,FALSE),VLOOKUP(Dati!$A1507,Normas!$A:$D,3,FALSE)*0.3)),"")</f>
      </c>
    </row>
    <row r="1508" spans="2:9" x14ac:dyDescent="0.2">
      <c r="B1508">
        <f>IF(ISBLANK(A1508),"",VLOOKUP(A1508,Normas!A:D,4,FALSE))</f>
      </c>
      <c r="E1508" s="2">
        <f>IF(ISBLANK(D1508),"",INT(YEARFRAC(D1508,'Vispārīga informācija'!$B$2)))</f>
      </c>
      <c r="F1508" s="2">
        <f>IFERROR(IF(ISBLANK($A1508),"",IF($A1508="Ūdeņraža jonu koncentrācija",VLOOKUP(Dati!$A1508,Normas!$A:$D,2,FALSE),VLOOKUP(Dati!$A1508,Normas!$A:$D,2,FALSE)*0.6)),"")</f>
      </c>
      <c r="G1508" s="2">
        <f>IFERROR(IF(ISBLANK($A1508),"",IF($A1508="Ūdeņraža jonu koncentrācija",VLOOKUP(Dati!$A1508,Normas!$A:$D,3,FALSE),VLOOKUP(Dati!$A1508,Normas!$A:$D,3,FALSE)*0.6)),"")</f>
      </c>
      <c r="H1508" s="2">
        <f>IFERROR(IF(ISBLANK($A1508),"",IF($A1508="Ūdeņraža jonu koncentrācija",VLOOKUP(Dati!$A1508,Normas!$A:$D,2,FALSE),VLOOKUP(Dati!$A1508,Normas!$A:$D,2,FALSE)*0.3)),"")</f>
      </c>
      <c r="I1508" s="2">
        <f>IFERROR(IF(ISBLANK($A1508),"",IF($A1508="Ūdeņraža jonu koncentrācija",VLOOKUP(Dati!$A1508,Normas!$A:$D,3,FALSE),VLOOKUP(Dati!$A1508,Normas!$A:$D,3,FALSE)*0.3)),"")</f>
      </c>
    </row>
    <row r="1509" spans="2:9" x14ac:dyDescent="0.2">
      <c r="B1509">
        <f>IF(ISBLANK(A1509),"",VLOOKUP(A1509,Normas!A:D,4,FALSE))</f>
      </c>
      <c r="E1509" s="2">
        <f>IF(ISBLANK(D1509),"",INT(YEARFRAC(D1509,'Vispārīga informācija'!$B$2)))</f>
      </c>
      <c r="F1509" s="2">
        <f>IFERROR(IF(ISBLANK($A1509),"",IF($A1509="Ūdeņraža jonu koncentrācija",VLOOKUP(Dati!$A1509,Normas!$A:$D,2,FALSE),VLOOKUP(Dati!$A1509,Normas!$A:$D,2,FALSE)*0.6)),"")</f>
      </c>
      <c r="G1509" s="2">
        <f>IFERROR(IF(ISBLANK($A1509),"",IF($A1509="Ūdeņraža jonu koncentrācija",VLOOKUP(Dati!$A1509,Normas!$A:$D,3,FALSE),VLOOKUP(Dati!$A1509,Normas!$A:$D,3,FALSE)*0.6)),"")</f>
      </c>
      <c r="H1509" s="2">
        <f>IFERROR(IF(ISBLANK($A1509),"",IF($A1509="Ūdeņraža jonu koncentrācija",VLOOKUP(Dati!$A1509,Normas!$A:$D,2,FALSE),VLOOKUP(Dati!$A1509,Normas!$A:$D,2,FALSE)*0.3)),"")</f>
      </c>
      <c r="I1509" s="2">
        <f>IFERROR(IF(ISBLANK($A1509),"",IF($A1509="Ūdeņraža jonu koncentrācija",VLOOKUP(Dati!$A1509,Normas!$A:$D,3,FALSE),VLOOKUP(Dati!$A1509,Normas!$A:$D,3,FALSE)*0.3)),"")</f>
      </c>
    </row>
    <row r="1510" spans="2:9" x14ac:dyDescent="0.2">
      <c r="B1510">
        <f>IF(ISBLANK(A1510),"",VLOOKUP(A1510,Normas!A:D,4,FALSE))</f>
      </c>
      <c r="E1510" s="2">
        <f>IF(ISBLANK(D1510),"",INT(YEARFRAC(D1510,'Vispārīga informācija'!$B$2)))</f>
      </c>
      <c r="F1510" s="2">
        <f>IFERROR(IF(ISBLANK($A1510),"",IF($A1510="Ūdeņraža jonu koncentrācija",VLOOKUP(Dati!$A1510,Normas!$A:$D,2,FALSE),VLOOKUP(Dati!$A1510,Normas!$A:$D,2,FALSE)*0.6)),"")</f>
      </c>
      <c r="G1510" s="2">
        <f>IFERROR(IF(ISBLANK($A1510),"",IF($A1510="Ūdeņraža jonu koncentrācija",VLOOKUP(Dati!$A1510,Normas!$A:$D,3,FALSE),VLOOKUP(Dati!$A1510,Normas!$A:$D,3,FALSE)*0.6)),"")</f>
      </c>
      <c r="H1510" s="2">
        <f>IFERROR(IF(ISBLANK($A1510),"",IF($A1510="Ūdeņraža jonu koncentrācija",VLOOKUP(Dati!$A1510,Normas!$A:$D,2,FALSE),VLOOKUP(Dati!$A1510,Normas!$A:$D,2,FALSE)*0.3)),"")</f>
      </c>
      <c r="I1510" s="2">
        <f>IFERROR(IF(ISBLANK($A1510),"",IF($A1510="Ūdeņraža jonu koncentrācija",VLOOKUP(Dati!$A1510,Normas!$A:$D,3,FALSE),VLOOKUP(Dati!$A1510,Normas!$A:$D,3,FALSE)*0.3)),"")</f>
      </c>
    </row>
    <row r="1511" spans="2:9" x14ac:dyDescent="0.2">
      <c r="B1511">
        <f>IF(ISBLANK(A1511),"",VLOOKUP(A1511,Normas!A:D,4,FALSE))</f>
      </c>
      <c r="E1511" s="2">
        <f>IF(ISBLANK(D1511),"",INT(YEARFRAC(D1511,'Vispārīga informācija'!$B$2)))</f>
      </c>
      <c r="F1511" s="2">
        <f>IFERROR(IF(ISBLANK($A1511),"",IF($A1511="Ūdeņraža jonu koncentrācija",VLOOKUP(Dati!$A1511,Normas!$A:$D,2,FALSE),VLOOKUP(Dati!$A1511,Normas!$A:$D,2,FALSE)*0.6)),"")</f>
      </c>
      <c r="G1511" s="2">
        <f>IFERROR(IF(ISBLANK($A1511),"",IF($A1511="Ūdeņraža jonu koncentrācija",VLOOKUP(Dati!$A1511,Normas!$A:$D,3,FALSE),VLOOKUP(Dati!$A1511,Normas!$A:$D,3,FALSE)*0.6)),"")</f>
      </c>
      <c r="H1511" s="2">
        <f>IFERROR(IF(ISBLANK($A1511),"",IF($A1511="Ūdeņraža jonu koncentrācija",VLOOKUP(Dati!$A1511,Normas!$A:$D,2,FALSE),VLOOKUP(Dati!$A1511,Normas!$A:$D,2,FALSE)*0.3)),"")</f>
      </c>
      <c r="I1511" s="2">
        <f>IFERROR(IF(ISBLANK($A1511),"",IF($A1511="Ūdeņraža jonu koncentrācija",VLOOKUP(Dati!$A1511,Normas!$A:$D,3,FALSE),VLOOKUP(Dati!$A1511,Normas!$A:$D,3,FALSE)*0.3)),"")</f>
      </c>
    </row>
    <row r="1512" spans="2:9" x14ac:dyDescent="0.2">
      <c r="B1512">
        <f>IF(ISBLANK(A1512),"",VLOOKUP(A1512,Normas!A:D,4,FALSE))</f>
      </c>
      <c r="E1512" s="2">
        <f>IF(ISBLANK(D1512),"",INT(YEARFRAC(D1512,'Vispārīga informācija'!$B$2)))</f>
      </c>
      <c r="F1512" s="2">
        <f>IFERROR(IF(ISBLANK($A1512),"",IF($A1512="Ūdeņraža jonu koncentrācija",VLOOKUP(Dati!$A1512,Normas!$A:$D,2,FALSE),VLOOKUP(Dati!$A1512,Normas!$A:$D,2,FALSE)*0.6)),"")</f>
      </c>
      <c r="G1512" s="2">
        <f>IFERROR(IF(ISBLANK($A1512),"",IF($A1512="Ūdeņraža jonu koncentrācija",VLOOKUP(Dati!$A1512,Normas!$A:$D,3,FALSE),VLOOKUP(Dati!$A1512,Normas!$A:$D,3,FALSE)*0.6)),"")</f>
      </c>
      <c r="H1512" s="2">
        <f>IFERROR(IF(ISBLANK($A1512),"",IF($A1512="Ūdeņraža jonu koncentrācija",VLOOKUP(Dati!$A1512,Normas!$A:$D,2,FALSE),VLOOKUP(Dati!$A1512,Normas!$A:$D,2,FALSE)*0.3)),"")</f>
      </c>
      <c r="I1512" s="2">
        <f>IFERROR(IF(ISBLANK($A1512),"",IF($A1512="Ūdeņraža jonu koncentrācija",VLOOKUP(Dati!$A1512,Normas!$A:$D,3,FALSE),VLOOKUP(Dati!$A1512,Normas!$A:$D,3,FALSE)*0.3)),"")</f>
      </c>
    </row>
    <row r="1513" spans="2:9" x14ac:dyDescent="0.2">
      <c r="B1513">
        <f>IF(ISBLANK(A1513),"",VLOOKUP(A1513,Normas!A:D,4,FALSE))</f>
      </c>
      <c r="E1513" s="2">
        <f>IF(ISBLANK(D1513),"",INT(YEARFRAC(D1513,'Vispārīga informācija'!$B$2)))</f>
      </c>
      <c r="F1513" s="2">
        <f>IFERROR(IF(ISBLANK($A1513),"",IF($A1513="Ūdeņraža jonu koncentrācija",VLOOKUP(Dati!$A1513,Normas!$A:$D,2,FALSE),VLOOKUP(Dati!$A1513,Normas!$A:$D,2,FALSE)*0.6)),"")</f>
      </c>
      <c r="G1513" s="2">
        <f>IFERROR(IF(ISBLANK($A1513),"",IF($A1513="Ūdeņraža jonu koncentrācija",VLOOKUP(Dati!$A1513,Normas!$A:$D,3,FALSE),VLOOKUP(Dati!$A1513,Normas!$A:$D,3,FALSE)*0.6)),"")</f>
      </c>
      <c r="H1513" s="2">
        <f>IFERROR(IF(ISBLANK($A1513),"",IF($A1513="Ūdeņraža jonu koncentrācija",VLOOKUP(Dati!$A1513,Normas!$A:$D,2,FALSE),VLOOKUP(Dati!$A1513,Normas!$A:$D,2,FALSE)*0.3)),"")</f>
      </c>
      <c r="I1513" s="2">
        <f>IFERROR(IF(ISBLANK($A1513),"",IF($A1513="Ūdeņraža jonu koncentrācija",VLOOKUP(Dati!$A1513,Normas!$A:$D,3,FALSE),VLOOKUP(Dati!$A1513,Normas!$A:$D,3,FALSE)*0.3)),"")</f>
      </c>
    </row>
    <row r="1514" spans="2:9" x14ac:dyDescent="0.2">
      <c r="B1514">
        <f>IF(ISBLANK(A1514),"",VLOOKUP(A1514,Normas!A:D,4,FALSE))</f>
      </c>
      <c r="E1514" s="2">
        <f>IF(ISBLANK(D1514),"",INT(YEARFRAC(D1514,'Vispārīga informācija'!$B$2)))</f>
      </c>
      <c r="F1514" s="2">
        <f>IFERROR(IF(ISBLANK($A1514),"",IF($A1514="Ūdeņraža jonu koncentrācija",VLOOKUP(Dati!$A1514,Normas!$A:$D,2,FALSE),VLOOKUP(Dati!$A1514,Normas!$A:$D,2,FALSE)*0.6)),"")</f>
      </c>
      <c r="G1514" s="2">
        <f>IFERROR(IF(ISBLANK($A1514),"",IF($A1514="Ūdeņraža jonu koncentrācija",VLOOKUP(Dati!$A1514,Normas!$A:$D,3,FALSE),VLOOKUP(Dati!$A1514,Normas!$A:$D,3,FALSE)*0.6)),"")</f>
      </c>
      <c r="H1514" s="2">
        <f>IFERROR(IF(ISBLANK($A1514),"",IF($A1514="Ūdeņraža jonu koncentrācija",VLOOKUP(Dati!$A1514,Normas!$A:$D,2,FALSE),VLOOKUP(Dati!$A1514,Normas!$A:$D,2,FALSE)*0.3)),"")</f>
      </c>
      <c r="I1514" s="2">
        <f>IFERROR(IF(ISBLANK($A1514),"",IF($A1514="Ūdeņraža jonu koncentrācija",VLOOKUP(Dati!$A1514,Normas!$A:$D,3,FALSE),VLOOKUP(Dati!$A1514,Normas!$A:$D,3,FALSE)*0.3)),"")</f>
      </c>
    </row>
    <row r="1515" spans="2:9" x14ac:dyDescent="0.2">
      <c r="B1515">
        <f>IF(ISBLANK(A1515),"",VLOOKUP(A1515,Normas!A:D,4,FALSE))</f>
      </c>
      <c r="E1515" s="2">
        <f>IF(ISBLANK(D1515),"",INT(YEARFRAC(D1515,'Vispārīga informācija'!$B$2)))</f>
      </c>
      <c r="F1515" s="2">
        <f>IFERROR(IF(ISBLANK($A1515),"",IF($A1515="Ūdeņraža jonu koncentrācija",VLOOKUP(Dati!$A1515,Normas!$A:$D,2,FALSE),VLOOKUP(Dati!$A1515,Normas!$A:$D,2,FALSE)*0.6)),"")</f>
      </c>
      <c r="G1515" s="2">
        <f>IFERROR(IF(ISBLANK($A1515),"",IF($A1515="Ūdeņraža jonu koncentrācija",VLOOKUP(Dati!$A1515,Normas!$A:$D,3,FALSE),VLOOKUP(Dati!$A1515,Normas!$A:$D,3,FALSE)*0.6)),"")</f>
      </c>
      <c r="H1515" s="2">
        <f>IFERROR(IF(ISBLANK($A1515),"",IF($A1515="Ūdeņraža jonu koncentrācija",VLOOKUP(Dati!$A1515,Normas!$A:$D,2,FALSE),VLOOKUP(Dati!$A1515,Normas!$A:$D,2,FALSE)*0.3)),"")</f>
      </c>
      <c r="I1515" s="2">
        <f>IFERROR(IF(ISBLANK($A1515),"",IF($A1515="Ūdeņraža jonu koncentrācija",VLOOKUP(Dati!$A1515,Normas!$A:$D,3,FALSE),VLOOKUP(Dati!$A1515,Normas!$A:$D,3,FALSE)*0.3)),"")</f>
      </c>
    </row>
    <row r="1516" spans="2:9" x14ac:dyDescent="0.2">
      <c r="B1516">
        <f>IF(ISBLANK(A1516),"",VLOOKUP(A1516,Normas!A:D,4,FALSE))</f>
      </c>
      <c r="E1516" s="2">
        <f>IF(ISBLANK(D1516),"",INT(YEARFRAC(D1516,'Vispārīga informācija'!$B$2)))</f>
      </c>
      <c r="F1516" s="2">
        <f>IFERROR(IF(ISBLANK($A1516),"",IF($A1516="Ūdeņraža jonu koncentrācija",VLOOKUP(Dati!$A1516,Normas!$A:$D,2,FALSE),VLOOKUP(Dati!$A1516,Normas!$A:$D,2,FALSE)*0.6)),"")</f>
      </c>
      <c r="G1516" s="2">
        <f>IFERROR(IF(ISBLANK($A1516),"",IF($A1516="Ūdeņraža jonu koncentrācija",VLOOKUP(Dati!$A1516,Normas!$A:$D,3,FALSE),VLOOKUP(Dati!$A1516,Normas!$A:$D,3,FALSE)*0.6)),"")</f>
      </c>
      <c r="H1516" s="2">
        <f>IFERROR(IF(ISBLANK($A1516),"",IF($A1516="Ūdeņraža jonu koncentrācija",VLOOKUP(Dati!$A1516,Normas!$A:$D,2,FALSE),VLOOKUP(Dati!$A1516,Normas!$A:$D,2,FALSE)*0.3)),"")</f>
      </c>
      <c r="I1516" s="2">
        <f>IFERROR(IF(ISBLANK($A1516),"",IF($A1516="Ūdeņraža jonu koncentrācija",VLOOKUP(Dati!$A1516,Normas!$A:$D,3,FALSE),VLOOKUP(Dati!$A1516,Normas!$A:$D,3,FALSE)*0.3)),"")</f>
      </c>
    </row>
    <row r="1517" spans="2:9" x14ac:dyDescent="0.2">
      <c r="B1517">
        <f>IF(ISBLANK(A1517),"",VLOOKUP(A1517,Normas!A:D,4,FALSE))</f>
      </c>
      <c r="E1517" s="2">
        <f>IF(ISBLANK(D1517),"",INT(YEARFRAC(D1517,'Vispārīga informācija'!$B$2)))</f>
      </c>
      <c r="F1517" s="2">
        <f>IFERROR(IF(ISBLANK($A1517),"",IF($A1517="Ūdeņraža jonu koncentrācija",VLOOKUP(Dati!$A1517,Normas!$A:$D,2,FALSE),VLOOKUP(Dati!$A1517,Normas!$A:$D,2,FALSE)*0.6)),"")</f>
      </c>
      <c r="G1517" s="2">
        <f>IFERROR(IF(ISBLANK($A1517),"",IF($A1517="Ūdeņraža jonu koncentrācija",VLOOKUP(Dati!$A1517,Normas!$A:$D,3,FALSE),VLOOKUP(Dati!$A1517,Normas!$A:$D,3,FALSE)*0.6)),"")</f>
      </c>
      <c r="H1517" s="2">
        <f>IFERROR(IF(ISBLANK($A1517),"",IF($A1517="Ūdeņraža jonu koncentrācija",VLOOKUP(Dati!$A1517,Normas!$A:$D,2,FALSE),VLOOKUP(Dati!$A1517,Normas!$A:$D,2,FALSE)*0.3)),"")</f>
      </c>
      <c r="I1517" s="2">
        <f>IFERROR(IF(ISBLANK($A1517),"",IF($A1517="Ūdeņraža jonu koncentrācija",VLOOKUP(Dati!$A1517,Normas!$A:$D,3,FALSE),VLOOKUP(Dati!$A1517,Normas!$A:$D,3,FALSE)*0.3)),"")</f>
      </c>
    </row>
    <row r="1518" spans="2:9" x14ac:dyDescent="0.2">
      <c r="B1518">
        <f>IF(ISBLANK(A1518),"",VLOOKUP(A1518,Normas!A:D,4,FALSE))</f>
      </c>
      <c r="E1518" s="2">
        <f>IF(ISBLANK(D1518),"",INT(YEARFRAC(D1518,'Vispārīga informācija'!$B$2)))</f>
      </c>
      <c r="F1518" s="2">
        <f>IFERROR(IF(ISBLANK($A1518),"",IF($A1518="Ūdeņraža jonu koncentrācija",VLOOKUP(Dati!$A1518,Normas!$A:$D,2,FALSE),VLOOKUP(Dati!$A1518,Normas!$A:$D,2,FALSE)*0.6)),"")</f>
      </c>
      <c r="G1518" s="2">
        <f>IFERROR(IF(ISBLANK($A1518),"",IF($A1518="Ūdeņraža jonu koncentrācija",VLOOKUP(Dati!$A1518,Normas!$A:$D,3,FALSE),VLOOKUP(Dati!$A1518,Normas!$A:$D,3,FALSE)*0.6)),"")</f>
      </c>
      <c r="H1518" s="2">
        <f>IFERROR(IF(ISBLANK($A1518),"",IF($A1518="Ūdeņraža jonu koncentrācija",VLOOKUP(Dati!$A1518,Normas!$A:$D,2,FALSE),VLOOKUP(Dati!$A1518,Normas!$A:$D,2,FALSE)*0.3)),"")</f>
      </c>
      <c r="I1518" s="2">
        <f>IFERROR(IF(ISBLANK($A1518),"",IF($A1518="Ūdeņraža jonu koncentrācija",VLOOKUP(Dati!$A1518,Normas!$A:$D,3,FALSE),VLOOKUP(Dati!$A1518,Normas!$A:$D,3,FALSE)*0.3)),"")</f>
      </c>
    </row>
    <row r="1519" spans="2:9" x14ac:dyDescent="0.2">
      <c r="B1519">
        <f>IF(ISBLANK(A1519),"",VLOOKUP(A1519,Normas!A:D,4,FALSE))</f>
      </c>
      <c r="E1519" s="2">
        <f>IF(ISBLANK(D1519),"",INT(YEARFRAC(D1519,'Vispārīga informācija'!$B$2)))</f>
      </c>
      <c r="F1519" s="2">
        <f>IFERROR(IF(ISBLANK($A1519),"",IF($A1519="Ūdeņraža jonu koncentrācija",VLOOKUP(Dati!$A1519,Normas!$A:$D,2,FALSE),VLOOKUP(Dati!$A1519,Normas!$A:$D,2,FALSE)*0.6)),"")</f>
      </c>
      <c r="G1519" s="2">
        <f>IFERROR(IF(ISBLANK($A1519),"",IF($A1519="Ūdeņraža jonu koncentrācija",VLOOKUP(Dati!$A1519,Normas!$A:$D,3,FALSE),VLOOKUP(Dati!$A1519,Normas!$A:$D,3,FALSE)*0.6)),"")</f>
      </c>
      <c r="H1519" s="2">
        <f>IFERROR(IF(ISBLANK($A1519),"",IF($A1519="Ūdeņraža jonu koncentrācija",VLOOKUP(Dati!$A1519,Normas!$A:$D,2,FALSE),VLOOKUP(Dati!$A1519,Normas!$A:$D,2,FALSE)*0.3)),"")</f>
      </c>
      <c r="I1519" s="2">
        <f>IFERROR(IF(ISBLANK($A1519),"",IF($A1519="Ūdeņraža jonu koncentrācija",VLOOKUP(Dati!$A1519,Normas!$A:$D,3,FALSE),VLOOKUP(Dati!$A1519,Normas!$A:$D,3,FALSE)*0.3)),"")</f>
      </c>
    </row>
    <row r="1520" spans="2:9" x14ac:dyDescent="0.2">
      <c r="B1520">
        <f>IF(ISBLANK(A1520),"",VLOOKUP(A1520,Normas!A:D,4,FALSE))</f>
      </c>
      <c r="E1520" s="2">
        <f>IF(ISBLANK(D1520),"",INT(YEARFRAC(D1520,'Vispārīga informācija'!$B$2)))</f>
      </c>
      <c r="F1520" s="2">
        <f>IFERROR(IF(ISBLANK($A1520),"",IF($A1520="Ūdeņraža jonu koncentrācija",VLOOKUP(Dati!$A1520,Normas!$A:$D,2,FALSE),VLOOKUP(Dati!$A1520,Normas!$A:$D,2,FALSE)*0.6)),"")</f>
      </c>
      <c r="G1520" s="2">
        <f>IFERROR(IF(ISBLANK($A1520),"",IF($A1520="Ūdeņraža jonu koncentrācija",VLOOKUP(Dati!$A1520,Normas!$A:$D,3,FALSE),VLOOKUP(Dati!$A1520,Normas!$A:$D,3,FALSE)*0.6)),"")</f>
      </c>
      <c r="H1520" s="2">
        <f>IFERROR(IF(ISBLANK($A1520),"",IF($A1520="Ūdeņraža jonu koncentrācija",VLOOKUP(Dati!$A1520,Normas!$A:$D,2,FALSE),VLOOKUP(Dati!$A1520,Normas!$A:$D,2,FALSE)*0.3)),"")</f>
      </c>
      <c r="I1520" s="2">
        <f>IFERROR(IF(ISBLANK($A1520),"",IF($A1520="Ūdeņraža jonu koncentrācija",VLOOKUP(Dati!$A1520,Normas!$A:$D,3,FALSE),VLOOKUP(Dati!$A1520,Normas!$A:$D,3,FALSE)*0.3)),"")</f>
      </c>
    </row>
    <row r="1521" spans="2:9" x14ac:dyDescent="0.2">
      <c r="B1521">
        <f>IF(ISBLANK(A1521),"",VLOOKUP(A1521,Normas!A:D,4,FALSE))</f>
      </c>
      <c r="E1521" s="2">
        <f>IF(ISBLANK(D1521),"",INT(YEARFRAC(D1521,'Vispārīga informācija'!$B$2)))</f>
      </c>
      <c r="F1521" s="2">
        <f>IFERROR(IF(ISBLANK($A1521),"",IF($A1521="Ūdeņraža jonu koncentrācija",VLOOKUP(Dati!$A1521,Normas!$A:$D,2,FALSE),VLOOKUP(Dati!$A1521,Normas!$A:$D,2,FALSE)*0.6)),"")</f>
      </c>
      <c r="G1521" s="2">
        <f>IFERROR(IF(ISBLANK($A1521),"",IF($A1521="Ūdeņraža jonu koncentrācija",VLOOKUP(Dati!$A1521,Normas!$A:$D,3,FALSE),VLOOKUP(Dati!$A1521,Normas!$A:$D,3,FALSE)*0.6)),"")</f>
      </c>
      <c r="H1521" s="2">
        <f>IFERROR(IF(ISBLANK($A1521),"",IF($A1521="Ūdeņraža jonu koncentrācija",VLOOKUP(Dati!$A1521,Normas!$A:$D,2,FALSE),VLOOKUP(Dati!$A1521,Normas!$A:$D,2,FALSE)*0.3)),"")</f>
      </c>
      <c r="I1521" s="2">
        <f>IFERROR(IF(ISBLANK($A1521),"",IF($A1521="Ūdeņraža jonu koncentrācija",VLOOKUP(Dati!$A1521,Normas!$A:$D,3,FALSE),VLOOKUP(Dati!$A1521,Normas!$A:$D,3,FALSE)*0.3)),"")</f>
      </c>
    </row>
    <row r="1522" spans="2:9" x14ac:dyDescent="0.2">
      <c r="B1522">
        <f>IF(ISBLANK(A1522),"",VLOOKUP(A1522,Normas!A:D,4,FALSE))</f>
      </c>
      <c r="E1522" s="2">
        <f>IF(ISBLANK(D1522),"",INT(YEARFRAC(D1522,'Vispārīga informācija'!$B$2)))</f>
      </c>
      <c r="F1522" s="2">
        <f>IFERROR(IF(ISBLANK($A1522),"",IF($A1522="Ūdeņraža jonu koncentrācija",VLOOKUP(Dati!$A1522,Normas!$A:$D,2,FALSE),VLOOKUP(Dati!$A1522,Normas!$A:$D,2,FALSE)*0.6)),"")</f>
      </c>
      <c r="G1522" s="2">
        <f>IFERROR(IF(ISBLANK($A1522),"",IF($A1522="Ūdeņraža jonu koncentrācija",VLOOKUP(Dati!$A1522,Normas!$A:$D,3,FALSE),VLOOKUP(Dati!$A1522,Normas!$A:$D,3,FALSE)*0.6)),"")</f>
      </c>
      <c r="H1522" s="2">
        <f>IFERROR(IF(ISBLANK($A1522),"",IF($A1522="Ūdeņraža jonu koncentrācija",VLOOKUP(Dati!$A1522,Normas!$A:$D,2,FALSE),VLOOKUP(Dati!$A1522,Normas!$A:$D,2,FALSE)*0.3)),"")</f>
      </c>
      <c r="I1522" s="2">
        <f>IFERROR(IF(ISBLANK($A1522),"",IF($A1522="Ūdeņraža jonu koncentrācija",VLOOKUP(Dati!$A1522,Normas!$A:$D,3,FALSE),VLOOKUP(Dati!$A1522,Normas!$A:$D,3,FALSE)*0.3)),"")</f>
      </c>
    </row>
    <row r="1523" spans="2:9" x14ac:dyDescent="0.2">
      <c r="B1523">
        <f>IF(ISBLANK(A1523),"",VLOOKUP(A1523,Normas!A:D,4,FALSE))</f>
      </c>
      <c r="E1523" s="2">
        <f>IF(ISBLANK(D1523),"",INT(YEARFRAC(D1523,'Vispārīga informācija'!$B$2)))</f>
      </c>
      <c r="F1523" s="2">
        <f>IFERROR(IF(ISBLANK($A1523),"",IF($A1523="Ūdeņraža jonu koncentrācija",VLOOKUP(Dati!$A1523,Normas!$A:$D,2,FALSE),VLOOKUP(Dati!$A1523,Normas!$A:$D,2,FALSE)*0.6)),"")</f>
      </c>
      <c r="G1523" s="2">
        <f>IFERROR(IF(ISBLANK($A1523),"",IF($A1523="Ūdeņraža jonu koncentrācija",VLOOKUP(Dati!$A1523,Normas!$A:$D,3,FALSE),VLOOKUP(Dati!$A1523,Normas!$A:$D,3,FALSE)*0.6)),"")</f>
      </c>
      <c r="H1523" s="2">
        <f>IFERROR(IF(ISBLANK($A1523),"",IF($A1523="Ūdeņraža jonu koncentrācija",VLOOKUP(Dati!$A1523,Normas!$A:$D,2,FALSE),VLOOKUP(Dati!$A1523,Normas!$A:$D,2,FALSE)*0.3)),"")</f>
      </c>
      <c r="I1523" s="2">
        <f>IFERROR(IF(ISBLANK($A1523),"",IF($A1523="Ūdeņraža jonu koncentrācija",VLOOKUP(Dati!$A1523,Normas!$A:$D,3,FALSE),VLOOKUP(Dati!$A1523,Normas!$A:$D,3,FALSE)*0.3)),"")</f>
      </c>
    </row>
    <row r="1524" spans="2:9" x14ac:dyDescent="0.2">
      <c r="B1524">
        <f>IF(ISBLANK(A1524),"",VLOOKUP(A1524,Normas!A:D,4,FALSE))</f>
      </c>
      <c r="E1524" s="2">
        <f>IF(ISBLANK(D1524),"",INT(YEARFRAC(D1524,'Vispārīga informācija'!$B$2)))</f>
      </c>
      <c r="F1524" s="2">
        <f>IFERROR(IF(ISBLANK($A1524),"",IF($A1524="Ūdeņraža jonu koncentrācija",VLOOKUP(Dati!$A1524,Normas!$A:$D,2,FALSE),VLOOKUP(Dati!$A1524,Normas!$A:$D,2,FALSE)*0.6)),"")</f>
      </c>
      <c r="G1524" s="2">
        <f>IFERROR(IF(ISBLANK($A1524),"",IF($A1524="Ūdeņraža jonu koncentrācija",VLOOKUP(Dati!$A1524,Normas!$A:$D,3,FALSE),VLOOKUP(Dati!$A1524,Normas!$A:$D,3,FALSE)*0.6)),"")</f>
      </c>
      <c r="H1524" s="2">
        <f>IFERROR(IF(ISBLANK($A1524),"",IF($A1524="Ūdeņraža jonu koncentrācija",VLOOKUP(Dati!$A1524,Normas!$A:$D,2,FALSE),VLOOKUP(Dati!$A1524,Normas!$A:$D,2,FALSE)*0.3)),"")</f>
      </c>
      <c r="I1524" s="2">
        <f>IFERROR(IF(ISBLANK($A1524),"",IF($A1524="Ūdeņraža jonu koncentrācija",VLOOKUP(Dati!$A1524,Normas!$A:$D,3,FALSE),VLOOKUP(Dati!$A1524,Normas!$A:$D,3,FALSE)*0.3)),"")</f>
      </c>
    </row>
    <row r="1525" spans="2:9" x14ac:dyDescent="0.2">
      <c r="B1525">
        <f>IF(ISBLANK(A1525),"",VLOOKUP(A1525,Normas!A:D,4,FALSE))</f>
      </c>
      <c r="E1525" s="2">
        <f>IF(ISBLANK(D1525),"",INT(YEARFRAC(D1525,'Vispārīga informācija'!$B$2)))</f>
      </c>
      <c r="F1525" s="2">
        <f>IFERROR(IF(ISBLANK($A1525),"",IF($A1525="Ūdeņraža jonu koncentrācija",VLOOKUP(Dati!$A1525,Normas!$A:$D,2,FALSE),VLOOKUP(Dati!$A1525,Normas!$A:$D,2,FALSE)*0.6)),"")</f>
      </c>
      <c r="G1525" s="2">
        <f>IFERROR(IF(ISBLANK($A1525),"",IF($A1525="Ūdeņraža jonu koncentrācija",VLOOKUP(Dati!$A1525,Normas!$A:$D,3,FALSE),VLOOKUP(Dati!$A1525,Normas!$A:$D,3,FALSE)*0.6)),"")</f>
      </c>
      <c r="H1525" s="2">
        <f>IFERROR(IF(ISBLANK($A1525),"",IF($A1525="Ūdeņraža jonu koncentrācija",VLOOKUP(Dati!$A1525,Normas!$A:$D,2,FALSE),VLOOKUP(Dati!$A1525,Normas!$A:$D,2,FALSE)*0.3)),"")</f>
      </c>
      <c r="I1525" s="2">
        <f>IFERROR(IF(ISBLANK($A1525),"",IF($A1525="Ūdeņraža jonu koncentrācija",VLOOKUP(Dati!$A1525,Normas!$A:$D,3,FALSE),VLOOKUP(Dati!$A1525,Normas!$A:$D,3,FALSE)*0.3)),"")</f>
      </c>
    </row>
    <row r="1526" spans="2:9" x14ac:dyDescent="0.2">
      <c r="B1526">
        <f>IF(ISBLANK(A1526),"",VLOOKUP(A1526,Normas!A:D,4,FALSE))</f>
      </c>
      <c r="E1526" s="2">
        <f>IF(ISBLANK(D1526),"",INT(YEARFRAC(D1526,'Vispārīga informācija'!$B$2)))</f>
      </c>
      <c r="F1526" s="2">
        <f>IFERROR(IF(ISBLANK($A1526),"",IF($A1526="Ūdeņraža jonu koncentrācija",VLOOKUP(Dati!$A1526,Normas!$A:$D,2,FALSE),VLOOKUP(Dati!$A1526,Normas!$A:$D,2,FALSE)*0.6)),"")</f>
      </c>
      <c r="G1526" s="2">
        <f>IFERROR(IF(ISBLANK($A1526),"",IF($A1526="Ūdeņraža jonu koncentrācija",VLOOKUP(Dati!$A1526,Normas!$A:$D,3,FALSE),VLOOKUP(Dati!$A1526,Normas!$A:$D,3,FALSE)*0.6)),"")</f>
      </c>
      <c r="H1526" s="2">
        <f>IFERROR(IF(ISBLANK($A1526),"",IF($A1526="Ūdeņraža jonu koncentrācija",VLOOKUP(Dati!$A1526,Normas!$A:$D,2,FALSE),VLOOKUP(Dati!$A1526,Normas!$A:$D,2,FALSE)*0.3)),"")</f>
      </c>
      <c r="I1526" s="2">
        <f>IFERROR(IF(ISBLANK($A1526),"",IF($A1526="Ūdeņraža jonu koncentrācija",VLOOKUP(Dati!$A1526,Normas!$A:$D,3,FALSE),VLOOKUP(Dati!$A1526,Normas!$A:$D,3,FALSE)*0.3)),"")</f>
      </c>
    </row>
    <row r="1527" spans="2:9" x14ac:dyDescent="0.2">
      <c r="B1527">
        <f>IF(ISBLANK(A1527),"",VLOOKUP(A1527,Normas!A:D,4,FALSE))</f>
      </c>
      <c r="E1527" s="2">
        <f>IF(ISBLANK(D1527),"",INT(YEARFRAC(D1527,'Vispārīga informācija'!$B$2)))</f>
      </c>
      <c r="F1527" s="2">
        <f>IFERROR(IF(ISBLANK($A1527),"",IF($A1527="Ūdeņraža jonu koncentrācija",VLOOKUP(Dati!$A1527,Normas!$A:$D,2,FALSE),VLOOKUP(Dati!$A1527,Normas!$A:$D,2,FALSE)*0.6)),"")</f>
      </c>
      <c r="G1527" s="2">
        <f>IFERROR(IF(ISBLANK($A1527),"",IF($A1527="Ūdeņraža jonu koncentrācija",VLOOKUP(Dati!$A1527,Normas!$A:$D,3,FALSE),VLOOKUP(Dati!$A1527,Normas!$A:$D,3,FALSE)*0.6)),"")</f>
      </c>
      <c r="H1527" s="2">
        <f>IFERROR(IF(ISBLANK($A1527),"",IF($A1527="Ūdeņraža jonu koncentrācija",VLOOKUP(Dati!$A1527,Normas!$A:$D,2,FALSE),VLOOKUP(Dati!$A1527,Normas!$A:$D,2,FALSE)*0.3)),"")</f>
      </c>
      <c r="I1527" s="2">
        <f>IFERROR(IF(ISBLANK($A1527),"",IF($A1527="Ūdeņraža jonu koncentrācija",VLOOKUP(Dati!$A1527,Normas!$A:$D,3,FALSE),VLOOKUP(Dati!$A1527,Normas!$A:$D,3,FALSE)*0.3)),"")</f>
      </c>
    </row>
    <row r="1528" spans="2:9" x14ac:dyDescent="0.2">
      <c r="B1528">
        <f>IF(ISBLANK(A1528),"",VLOOKUP(A1528,Normas!A:D,4,FALSE))</f>
      </c>
      <c r="E1528" s="2">
        <f>IF(ISBLANK(D1528),"",INT(YEARFRAC(D1528,'Vispārīga informācija'!$B$2)))</f>
      </c>
      <c r="F1528" s="2">
        <f>IFERROR(IF(ISBLANK($A1528),"",IF($A1528="Ūdeņraža jonu koncentrācija",VLOOKUP(Dati!$A1528,Normas!$A:$D,2,FALSE),VLOOKUP(Dati!$A1528,Normas!$A:$D,2,FALSE)*0.6)),"")</f>
      </c>
      <c r="G1528" s="2">
        <f>IFERROR(IF(ISBLANK($A1528),"",IF($A1528="Ūdeņraža jonu koncentrācija",VLOOKUP(Dati!$A1528,Normas!$A:$D,3,FALSE),VLOOKUP(Dati!$A1528,Normas!$A:$D,3,FALSE)*0.6)),"")</f>
      </c>
      <c r="H1528" s="2">
        <f>IFERROR(IF(ISBLANK($A1528),"",IF($A1528="Ūdeņraža jonu koncentrācija",VLOOKUP(Dati!$A1528,Normas!$A:$D,2,FALSE),VLOOKUP(Dati!$A1528,Normas!$A:$D,2,FALSE)*0.3)),"")</f>
      </c>
      <c r="I1528" s="2">
        <f>IFERROR(IF(ISBLANK($A1528),"",IF($A1528="Ūdeņraža jonu koncentrācija",VLOOKUP(Dati!$A1528,Normas!$A:$D,3,FALSE),VLOOKUP(Dati!$A1528,Normas!$A:$D,3,FALSE)*0.3)),"")</f>
      </c>
    </row>
    <row r="1529" spans="2:9" x14ac:dyDescent="0.2">
      <c r="B1529">
        <f>IF(ISBLANK(A1529),"",VLOOKUP(A1529,Normas!A:D,4,FALSE))</f>
      </c>
      <c r="E1529" s="2">
        <f>IF(ISBLANK(D1529),"",INT(YEARFRAC(D1529,'Vispārīga informācija'!$B$2)))</f>
      </c>
      <c r="F1529" s="2">
        <f>IFERROR(IF(ISBLANK($A1529),"",IF($A1529="Ūdeņraža jonu koncentrācija",VLOOKUP(Dati!$A1529,Normas!$A:$D,2,FALSE),VLOOKUP(Dati!$A1529,Normas!$A:$D,2,FALSE)*0.6)),"")</f>
      </c>
      <c r="G1529" s="2">
        <f>IFERROR(IF(ISBLANK($A1529),"",IF($A1529="Ūdeņraža jonu koncentrācija",VLOOKUP(Dati!$A1529,Normas!$A:$D,3,FALSE),VLOOKUP(Dati!$A1529,Normas!$A:$D,3,FALSE)*0.6)),"")</f>
      </c>
      <c r="H1529" s="2">
        <f>IFERROR(IF(ISBLANK($A1529),"",IF($A1529="Ūdeņraža jonu koncentrācija",VLOOKUP(Dati!$A1529,Normas!$A:$D,2,FALSE),VLOOKUP(Dati!$A1529,Normas!$A:$D,2,FALSE)*0.3)),"")</f>
      </c>
      <c r="I1529" s="2">
        <f>IFERROR(IF(ISBLANK($A1529),"",IF($A1529="Ūdeņraža jonu koncentrācija",VLOOKUP(Dati!$A1529,Normas!$A:$D,3,FALSE),VLOOKUP(Dati!$A1529,Normas!$A:$D,3,FALSE)*0.3)),"")</f>
      </c>
    </row>
    <row r="1530" spans="2:9" x14ac:dyDescent="0.2">
      <c r="B1530">
        <f>IF(ISBLANK(A1530),"",VLOOKUP(A1530,Normas!A:D,4,FALSE))</f>
      </c>
      <c r="E1530" s="2">
        <f>IF(ISBLANK(D1530),"",INT(YEARFRAC(D1530,'Vispārīga informācija'!$B$2)))</f>
      </c>
      <c r="F1530" s="2">
        <f>IFERROR(IF(ISBLANK($A1530),"",IF($A1530="Ūdeņraža jonu koncentrācija",VLOOKUP(Dati!$A1530,Normas!$A:$D,2,FALSE),VLOOKUP(Dati!$A1530,Normas!$A:$D,2,FALSE)*0.6)),"")</f>
      </c>
      <c r="G1530" s="2">
        <f>IFERROR(IF(ISBLANK($A1530),"",IF($A1530="Ūdeņraža jonu koncentrācija",VLOOKUP(Dati!$A1530,Normas!$A:$D,3,FALSE),VLOOKUP(Dati!$A1530,Normas!$A:$D,3,FALSE)*0.6)),"")</f>
      </c>
      <c r="H1530" s="2">
        <f>IFERROR(IF(ISBLANK($A1530),"",IF($A1530="Ūdeņraža jonu koncentrācija",VLOOKUP(Dati!$A1530,Normas!$A:$D,2,FALSE),VLOOKUP(Dati!$A1530,Normas!$A:$D,2,FALSE)*0.3)),"")</f>
      </c>
      <c r="I1530" s="2">
        <f>IFERROR(IF(ISBLANK($A1530),"",IF($A1530="Ūdeņraža jonu koncentrācija",VLOOKUP(Dati!$A1530,Normas!$A:$D,3,FALSE),VLOOKUP(Dati!$A1530,Normas!$A:$D,3,FALSE)*0.3)),"")</f>
      </c>
    </row>
    <row r="1531" spans="2:9" x14ac:dyDescent="0.2">
      <c r="B1531">
        <f>IF(ISBLANK(A1531),"",VLOOKUP(A1531,Normas!A:D,4,FALSE))</f>
      </c>
      <c r="E1531" s="2">
        <f>IF(ISBLANK(D1531),"",INT(YEARFRAC(D1531,'Vispārīga informācija'!$B$2)))</f>
      </c>
      <c r="F1531" s="2">
        <f>IFERROR(IF(ISBLANK($A1531),"",IF($A1531="Ūdeņraža jonu koncentrācija",VLOOKUP(Dati!$A1531,Normas!$A:$D,2,FALSE),VLOOKUP(Dati!$A1531,Normas!$A:$D,2,FALSE)*0.6)),"")</f>
      </c>
      <c r="G1531" s="2">
        <f>IFERROR(IF(ISBLANK($A1531),"",IF($A1531="Ūdeņraža jonu koncentrācija",VLOOKUP(Dati!$A1531,Normas!$A:$D,3,FALSE),VLOOKUP(Dati!$A1531,Normas!$A:$D,3,FALSE)*0.6)),"")</f>
      </c>
      <c r="H1531" s="2">
        <f>IFERROR(IF(ISBLANK($A1531),"",IF($A1531="Ūdeņraža jonu koncentrācija",VLOOKUP(Dati!$A1531,Normas!$A:$D,2,FALSE),VLOOKUP(Dati!$A1531,Normas!$A:$D,2,FALSE)*0.3)),"")</f>
      </c>
      <c r="I1531" s="2">
        <f>IFERROR(IF(ISBLANK($A1531),"",IF($A1531="Ūdeņraža jonu koncentrācija",VLOOKUP(Dati!$A1531,Normas!$A:$D,3,FALSE),VLOOKUP(Dati!$A1531,Normas!$A:$D,3,FALSE)*0.3)),"")</f>
      </c>
    </row>
    <row r="1532" spans="2:9" x14ac:dyDescent="0.2">
      <c r="B1532">
        <f>IF(ISBLANK(A1532),"",VLOOKUP(A1532,Normas!A:D,4,FALSE))</f>
      </c>
      <c r="E1532" s="2">
        <f>IF(ISBLANK(D1532),"",INT(YEARFRAC(D1532,'Vispārīga informācija'!$B$2)))</f>
      </c>
      <c r="F1532" s="2">
        <f>IFERROR(IF(ISBLANK($A1532),"",IF($A1532="Ūdeņraža jonu koncentrācija",VLOOKUP(Dati!$A1532,Normas!$A:$D,2,FALSE),VLOOKUP(Dati!$A1532,Normas!$A:$D,2,FALSE)*0.6)),"")</f>
      </c>
      <c r="G1532" s="2">
        <f>IFERROR(IF(ISBLANK($A1532),"",IF($A1532="Ūdeņraža jonu koncentrācija",VLOOKUP(Dati!$A1532,Normas!$A:$D,3,FALSE),VLOOKUP(Dati!$A1532,Normas!$A:$D,3,FALSE)*0.6)),"")</f>
      </c>
      <c r="H1532" s="2">
        <f>IFERROR(IF(ISBLANK($A1532),"",IF($A1532="Ūdeņraža jonu koncentrācija",VLOOKUP(Dati!$A1532,Normas!$A:$D,2,FALSE),VLOOKUP(Dati!$A1532,Normas!$A:$D,2,FALSE)*0.3)),"")</f>
      </c>
      <c r="I1532" s="2">
        <f>IFERROR(IF(ISBLANK($A1532),"",IF($A1532="Ūdeņraža jonu koncentrācija",VLOOKUP(Dati!$A1532,Normas!$A:$D,3,FALSE),VLOOKUP(Dati!$A1532,Normas!$A:$D,3,FALSE)*0.3)),"")</f>
      </c>
    </row>
    <row r="1533" spans="2:9" x14ac:dyDescent="0.2">
      <c r="B1533">
        <f>IF(ISBLANK(A1533),"",VLOOKUP(A1533,Normas!A:D,4,FALSE))</f>
      </c>
      <c r="E1533" s="2">
        <f>IF(ISBLANK(D1533),"",INT(YEARFRAC(D1533,'Vispārīga informācija'!$B$2)))</f>
      </c>
      <c r="F1533" s="2">
        <f>IFERROR(IF(ISBLANK($A1533),"",IF($A1533="Ūdeņraža jonu koncentrācija",VLOOKUP(Dati!$A1533,Normas!$A:$D,2,FALSE),VLOOKUP(Dati!$A1533,Normas!$A:$D,2,FALSE)*0.6)),"")</f>
      </c>
      <c r="G1533" s="2">
        <f>IFERROR(IF(ISBLANK($A1533),"",IF($A1533="Ūdeņraža jonu koncentrācija",VLOOKUP(Dati!$A1533,Normas!$A:$D,3,FALSE),VLOOKUP(Dati!$A1533,Normas!$A:$D,3,FALSE)*0.6)),"")</f>
      </c>
      <c r="H1533" s="2">
        <f>IFERROR(IF(ISBLANK($A1533),"",IF($A1533="Ūdeņraža jonu koncentrācija",VLOOKUP(Dati!$A1533,Normas!$A:$D,2,FALSE),VLOOKUP(Dati!$A1533,Normas!$A:$D,2,FALSE)*0.3)),"")</f>
      </c>
      <c r="I1533" s="2">
        <f>IFERROR(IF(ISBLANK($A1533),"",IF($A1533="Ūdeņraža jonu koncentrācija",VLOOKUP(Dati!$A1533,Normas!$A:$D,3,FALSE),VLOOKUP(Dati!$A1533,Normas!$A:$D,3,FALSE)*0.3)),"")</f>
      </c>
    </row>
    <row r="1534" spans="2:9" x14ac:dyDescent="0.2">
      <c r="B1534">
        <f>IF(ISBLANK(A1534),"",VLOOKUP(A1534,Normas!A:D,4,FALSE))</f>
      </c>
      <c r="E1534" s="2">
        <f>IF(ISBLANK(D1534),"",INT(YEARFRAC(D1534,'Vispārīga informācija'!$B$2)))</f>
      </c>
      <c r="F1534" s="2">
        <f>IFERROR(IF(ISBLANK($A1534),"",IF($A1534="Ūdeņraža jonu koncentrācija",VLOOKUP(Dati!$A1534,Normas!$A:$D,2,FALSE),VLOOKUP(Dati!$A1534,Normas!$A:$D,2,FALSE)*0.6)),"")</f>
      </c>
      <c r="G1534" s="2">
        <f>IFERROR(IF(ISBLANK($A1534),"",IF($A1534="Ūdeņraža jonu koncentrācija",VLOOKUP(Dati!$A1534,Normas!$A:$D,3,FALSE),VLOOKUP(Dati!$A1534,Normas!$A:$D,3,FALSE)*0.6)),"")</f>
      </c>
      <c r="H1534" s="2">
        <f>IFERROR(IF(ISBLANK($A1534),"",IF($A1534="Ūdeņraža jonu koncentrācija",VLOOKUP(Dati!$A1534,Normas!$A:$D,2,FALSE),VLOOKUP(Dati!$A1534,Normas!$A:$D,2,FALSE)*0.3)),"")</f>
      </c>
      <c r="I1534" s="2">
        <f>IFERROR(IF(ISBLANK($A1534),"",IF($A1534="Ūdeņraža jonu koncentrācija",VLOOKUP(Dati!$A1534,Normas!$A:$D,3,FALSE),VLOOKUP(Dati!$A1534,Normas!$A:$D,3,FALSE)*0.3)),"")</f>
      </c>
    </row>
    <row r="1535" spans="2:9" x14ac:dyDescent="0.2">
      <c r="B1535">
        <f>IF(ISBLANK(A1535),"",VLOOKUP(A1535,Normas!A:D,4,FALSE))</f>
      </c>
      <c r="E1535" s="2">
        <f>IF(ISBLANK(D1535),"",INT(YEARFRAC(D1535,'Vispārīga informācija'!$B$2)))</f>
      </c>
      <c r="F1535" s="2">
        <f>IFERROR(IF(ISBLANK($A1535),"",IF($A1535="Ūdeņraža jonu koncentrācija",VLOOKUP(Dati!$A1535,Normas!$A:$D,2,FALSE),VLOOKUP(Dati!$A1535,Normas!$A:$D,2,FALSE)*0.6)),"")</f>
      </c>
      <c r="G1535" s="2">
        <f>IFERROR(IF(ISBLANK($A1535),"",IF($A1535="Ūdeņraža jonu koncentrācija",VLOOKUP(Dati!$A1535,Normas!$A:$D,3,FALSE),VLOOKUP(Dati!$A1535,Normas!$A:$D,3,FALSE)*0.6)),"")</f>
      </c>
      <c r="H1535" s="2">
        <f>IFERROR(IF(ISBLANK($A1535),"",IF($A1535="Ūdeņraža jonu koncentrācija",VLOOKUP(Dati!$A1535,Normas!$A:$D,2,FALSE),VLOOKUP(Dati!$A1535,Normas!$A:$D,2,FALSE)*0.3)),"")</f>
      </c>
      <c r="I1535" s="2">
        <f>IFERROR(IF(ISBLANK($A1535),"",IF($A1535="Ūdeņraža jonu koncentrācija",VLOOKUP(Dati!$A1535,Normas!$A:$D,3,FALSE),VLOOKUP(Dati!$A1535,Normas!$A:$D,3,FALSE)*0.3)),"")</f>
      </c>
    </row>
    <row r="1536" spans="2:9" x14ac:dyDescent="0.2">
      <c r="B1536">
        <f>IF(ISBLANK(A1536),"",VLOOKUP(A1536,Normas!A:D,4,FALSE))</f>
      </c>
      <c r="E1536" s="2">
        <f>IF(ISBLANK(D1536),"",INT(YEARFRAC(D1536,'Vispārīga informācija'!$B$2)))</f>
      </c>
      <c r="F1536" s="2">
        <f>IFERROR(IF(ISBLANK($A1536),"",IF($A1536="Ūdeņraža jonu koncentrācija",VLOOKUP(Dati!$A1536,Normas!$A:$D,2,FALSE),VLOOKUP(Dati!$A1536,Normas!$A:$D,2,FALSE)*0.6)),"")</f>
      </c>
      <c r="G1536" s="2">
        <f>IFERROR(IF(ISBLANK($A1536),"",IF($A1536="Ūdeņraža jonu koncentrācija",VLOOKUP(Dati!$A1536,Normas!$A:$D,3,FALSE),VLOOKUP(Dati!$A1536,Normas!$A:$D,3,FALSE)*0.6)),"")</f>
      </c>
      <c r="H1536" s="2">
        <f>IFERROR(IF(ISBLANK($A1536),"",IF($A1536="Ūdeņraža jonu koncentrācija",VLOOKUP(Dati!$A1536,Normas!$A:$D,2,FALSE),VLOOKUP(Dati!$A1536,Normas!$A:$D,2,FALSE)*0.3)),"")</f>
      </c>
      <c r="I1536" s="2">
        <f>IFERROR(IF(ISBLANK($A1536),"",IF($A1536="Ūdeņraža jonu koncentrācija",VLOOKUP(Dati!$A1536,Normas!$A:$D,3,FALSE),VLOOKUP(Dati!$A1536,Normas!$A:$D,3,FALSE)*0.3)),"")</f>
      </c>
    </row>
    <row r="1537" spans="2:9" x14ac:dyDescent="0.2">
      <c r="B1537">
        <f>IF(ISBLANK(A1537),"",VLOOKUP(A1537,Normas!A:D,4,FALSE))</f>
      </c>
      <c r="E1537" s="2">
        <f>IF(ISBLANK(D1537),"",INT(YEARFRAC(D1537,'Vispārīga informācija'!$B$2)))</f>
      </c>
      <c r="F1537" s="2">
        <f>IFERROR(IF(ISBLANK($A1537),"",IF($A1537="Ūdeņraža jonu koncentrācija",VLOOKUP(Dati!$A1537,Normas!$A:$D,2,FALSE),VLOOKUP(Dati!$A1537,Normas!$A:$D,2,FALSE)*0.6)),"")</f>
      </c>
      <c r="G1537" s="2">
        <f>IFERROR(IF(ISBLANK($A1537),"",IF($A1537="Ūdeņraža jonu koncentrācija",VLOOKUP(Dati!$A1537,Normas!$A:$D,3,FALSE),VLOOKUP(Dati!$A1537,Normas!$A:$D,3,FALSE)*0.6)),"")</f>
      </c>
      <c r="H1537" s="2">
        <f>IFERROR(IF(ISBLANK($A1537),"",IF($A1537="Ūdeņraža jonu koncentrācija",VLOOKUP(Dati!$A1537,Normas!$A:$D,2,FALSE),VLOOKUP(Dati!$A1537,Normas!$A:$D,2,FALSE)*0.3)),"")</f>
      </c>
      <c r="I1537" s="2">
        <f>IFERROR(IF(ISBLANK($A1537),"",IF($A1537="Ūdeņraža jonu koncentrācija",VLOOKUP(Dati!$A1537,Normas!$A:$D,3,FALSE),VLOOKUP(Dati!$A1537,Normas!$A:$D,3,FALSE)*0.3)),"")</f>
      </c>
    </row>
    <row r="1538" spans="2:9" x14ac:dyDescent="0.2">
      <c r="B1538">
        <f>IF(ISBLANK(A1538),"",VLOOKUP(A1538,Normas!A:D,4,FALSE))</f>
      </c>
      <c r="E1538" s="2">
        <f>IF(ISBLANK(D1538),"",INT(YEARFRAC(D1538,'Vispārīga informācija'!$B$2)))</f>
      </c>
      <c r="F1538" s="2">
        <f>IFERROR(IF(ISBLANK($A1538),"",IF($A1538="Ūdeņraža jonu koncentrācija",VLOOKUP(Dati!$A1538,Normas!$A:$D,2,FALSE),VLOOKUP(Dati!$A1538,Normas!$A:$D,2,FALSE)*0.6)),"")</f>
      </c>
      <c r="G1538" s="2">
        <f>IFERROR(IF(ISBLANK($A1538),"",IF($A1538="Ūdeņraža jonu koncentrācija",VLOOKUP(Dati!$A1538,Normas!$A:$D,3,FALSE),VLOOKUP(Dati!$A1538,Normas!$A:$D,3,FALSE)*0.6)),"")</f>
      </c>
      <c r="H1538" s="2">
        <f>IFERROR(IF(ISBLANK($A1538),"",IF($A1538="Ūdeņraža jonu koncentrācija",VLOOKUP(Dati!$A1538,Normas!$A:$D,2,FALSE),VLOOKUP(Dati!$A1538,Normas!$A:$D,2,FALSE)*0.3)),"")</f>
      </c>
      <c r="I1538" s="2">
        <f>IFERROR(IF(ISBLANK($A1538),"",IF($A1538="Ūdeņraža jonu koncentrācija",VLOOKUP(Dati!$A1538,Normas!$A:$D,3,FALSE),VLOOKUP(Dati!$A1538,Normas!$A:$D,3,FALSE)*0.3)),"")</f>
      </c>
    </row>
    <row r="1539" spans="2:9" x14ac:dyDescent="0.2">
      <c r="B1539">
        <f>IF(ISBLANK(A1539),"",VLOOKUP(A1539,Normas!A:D,4,FALSE))</f>
      </c>
      <c r="E1539" s="2">
        <f>IF(ISBLANK(D1539),"",INT(YEARFRAC(D1539,'Vispārīga informācija'!$B$2)))</f>
      </c>
      <c r="F1539" s="2">
        <f>IFERROR(IF(ISBLANK($A1539),"",IF($A1539="Ūdeņraža jonu koncentrācija",VLOOKUP(Dati!$A1539,Normas!$A:$D,2,FALSE),VLOOKUP(Dati!$A1539,Normas!$A:$D,2,FALSE)*0.6)),"")</f>
      </c>
      <c r="G1539" s="2">
        <f>IFERROR(IF(ISBLANK($A1539),"",IF($A1539="Ūdeņraža jonu koncentrācija",VLOOKUP(Dati!$A1539,Normas!$A:$D,3,FALSE),VLOOKUP(Dati!$A1539,Normas!$A:$D,3,FALSE)*0.6)),"")</f>
      </c>
      <c r="H1539" s="2">
        <f>IFERROR(IF(ISBLANK($A1539),"",IF($A1539="Ūdeņraža jonu koncentrācija",VLOOKUP(Dati!$A1539,Normas!$A:$D,2,FALSE),VLOOKUP(Dati!$A1539,Normas!$A:$D,2,FALSE)*0.3)),"")</f>
      </c>
      <c r="I1539" s="2">
        <f>IFERROR(IF(ISBLANK($A1539),"",IF($A1539="Ūdeņraža jonu koncentrācija",VLOOKUP(Dati!$A1539,Normas!$A:$D,3,FALSE),VLOOKUP(Dati!$A1539,Normas!$A:$D,3,FALSE)*0.3)),"")</f>
      </c>
    </row>
    <row r="1540" spans="2:9" x14ac:dyDescent="0.2">
      <c r="B1540">
        <f>IF(ISBLANK(A1540),"",VLOOKUP(A1540,Normas!A:D,4,FALSE))</f>
      </c>
      <c r="E1540" s="2">
        <f>IF(ISBLANK(D1540),"",INT(YEARFRAC(D1540,'Vispārīga informācija'!$B$2)))</f>
      </c>
      <c r="F1540" s="2">
        <f>IFERROR(IF(ISBLANK($A1540),"",IF($A1540="Ūdeņraža jonu koncentrācija",VLOOKUP(Dati!$A1540,Normas!$A:$D,2,FALSE),VLOOKUP(Dati!$A1540,Normas!$A:$D,2,FALSE)*0.6)),"")</f>
      </c>
      <c r="G1540" s="2">
        <f>IFERROR(IF(ISBLANK($A1540),"",IF($A1540="Ūdeņraža jonu koncentrācija",VLOOKUP(Dati!$A1540,Normas!$A:$D,3,FALSE),VLOOKUP(Dati!$A1540,Normas!$A:$D,3,FALSE)*0.6)),"")</f>
      </c>
      <c r="H1540" s="2">
        <f>IFERROR(IF(ISBLANK($A1540),"",IF($A1540="Ūdeņraža jonu koncentrācija",VLOOKUP(Dati!$A1540,Normas!$A:$D,2,FALSE),VLOOKUP(Dati!$A1540,Normas!$A:$D,2,FALSE)*0.3)),"")</f>
      </c>
      <c r="I1540" s="2">
        <f>IFERROR(IF(ISBLANK($A1540),"",IF($A1540="Ūdeņraža jonu koncentrācija",VLOOKUP(Dati!$A1540,Normas!$A:$D,3,FALSE),VLOOKUP(Dati!$A1540,Normas!$A:$D,3,FALSE)*0.3)),"")</f>
      </c>
    </row>
    <row r="1541" spans="2:9" x14ac:dyDescent="0.2">
      <c r="B1541">
        <f>IF(ISBLANK(A1541),"",VLOOKUP(A1541,Normas!A:D,4,FALSE))</f>
      </c>
      <c r="E1541" s="2">
        <f>IF(ISBLANK(D1541),"",INT(YEARFRAC(D1541,'Vispārīga informācija'!$B$2)))</f>
      </c>
      <c r="F1541" s="2">
        <f>IFERROR(IF(ISBLANK($A1541),"",IF($A1541="Ūdeņraža jonu koncentrācija",VLOOKUP(Dati!$A1541,Normas!$A:$D,2,FALSE),VLOOKUP(Dati!$A1541,Normas!$A:$D,2,FALSE)*0.6)),"")</f>
      </c>
      <c r="G1541" s="2">
        <f>IFERROR(IF(ISBLANK($A1541),"",IF($A1541="Ūdeņraža jonu koncentrācija",VLOOKUP(Dati!$A1541,Normas!$A:$D,3,FALSE),VLOOKUP(Dati!$A1541,Normas!$A:$D,3,FALSE)*0.6)),"")</f>
      </c>
      <c r="H1541" s="2">
        <f>IFERROR(IF(ISBLANK($A1541),"",IF($A1541="Ūdeņraža jonu koncentrācija",VLOOKUP(Dati!$A1541,Normas!$A:$D,2,FALSE),VLOOKUP(Dati!$A1541,Normas!$A:$D,2,FALSE)*0.3)),"")</f>
      </c>
      <c r="I1541" s="2">
        <f>IFERROR(IF(ISBLANK($A1541),"",IF($A1541="Ūdeņraža jonu koncentrācija",VLOOKUP(Dati!$A1541,Normas!$A:$D,3,FALSE),VLOOKUP(Dati!$A1541,Normas!$A:$D,3,FALSE)*0.3)),"")</f>
      </c>
    </row>
    <row r="1542" spans="2:9" x14ac:dyDescent="0.2">
      <c r="B1542">
        <f>IF(ISBLANK(A1542),"",VLOOKUP(A1542,Normas!A:D,4,FALSE))</f>
      </c>
      <c r="E1542" s="2">
        <f>IF(ISBLANK(D1542),"",INT(YEARFRAC(D1542,'Vispārīga informācija'!$B$2)))</f>
      </c>
      <c r="F1542" s="2">
        <f>IFERROR(IF(ISBLANK($A1542),"",IF($A1542="Ūdeņraža jonu koncentrācija",VLOOKUP(Dati!$A1542,Normas!$A:$D,2,FALSE),VLOOKUP(Dati!$A1542,Normas!$A:$D,2,FALSE)*0.6)),"")</f>
      </c>
      <c r="G1542" s="2">
        <f>IFERROR(IF(ISBLANK($A1542),"",IF($A1542="Ūdeņraža jonu koncentrācija",VLOOKUP(Dati!$A1542,Normas!$A:$D,3,FALSE),VLOOKUP(Dati!$A1542,Normas!$A:$D,3,FALSE)*0.6)),"")</f>
      </c>
      <c r="H1542" s="2">
        <f>IFERROR(IF(ISBLANK($A1542),"",IF($A1542="Ūdeņraža jonu koncentrācija",VLOOKUP(Dati!$A1542,Normas!$A:$D,2,FALSE),VLOOKUP(Dati!$A1542,Normas!$A:$D,2,FALSE)*0.3)),"")</f>
      </c>
      <c r="I1542" s="2">
        <f>IFERROR(IF(ISBLANK($A1542),"",IF($A1542="Ūdeņraža jonu koncentrācija",VLOOKUP(Dati!$A1542,Normas!$A:$D,3,FALSE),VLOOKUP(Dati!$A1542,Normas!$A:$D,3,FALSE)*0.3)),"")</f>
      </c>
    </row>
    <row r="1543" spans="2:9" x14ac:dyDescent="0.2">
      <c r="B1543">
        <f>IF(ISBLANK(A1543),"",VLOOKUP(A1543,Normas!A:D,4,FALSE))</f>
      </c>
      <c r="E1543" s="2">
        <f>IF(ISBLANK(D1543),"",INT(YEARFRAC(D1543,'Vispārīga informācija'!$B$2)))</f>
      </c>
      <c r="F1543" s="2">
        <f>IFERROR(IF(ISBLANK($A1543),"",IF($A1543="Ūdeņraža jonu koncentrācija",VLOOKUP(Dati!$A1543,Normas!$A:$D,2,FALSE),VLOOKUP(Dati!$A1543,Normas!$A:$D,2,FALSE)*0.6)),"")</f>
      </c>
      <c r="G1543" s="2">
        <f>IFERROR(IF(ISBLANK($A1543),"",IF($A1543="Ūdeņraža jonu koncentrācija",VLOOKUP(Dati!$A1543,Normas!$A:$D,3,FALSE),VLOOKUP(Dati!$A1543,Normas!$A:$D,3,FALSE)*0.6)),"")</f>
      </c>
      <c r="H1543" s="2">
        <f>IFERROR(IF(ISBLANK($A1543),"",IF($A1543="Ūdeņraža jonu koncentrācija",VLOOKUP(Dati!$A1543,Normas!$A:$D,2,FALSE),VLOOKUP(Dati!$A1543,Normas!$A:$D,2,FALSE)*0.3)),"")</f>
      </c>
      <c r="I1543" s="2">
        <f>IFERROR(IF(ISBLANK($A1543),"",IF($A1543="Ūdeņraža jonu koncentrācija",VLOOKUP(Dati!$A1543,Normas!$A:$D,3,FALSE),VLOOKUP(Dati!$A1543,Normas!$A:$D,3,FALSE)*0.3)),"")</f>
      </c>
    </row>
    <row r="1544" spans="2:9" x14ac:dyDescent="0.2">
      <c r="B1544">
        <f>IF(ISBLANK(A1544),"",VLOOKUP(A1544,Normas!A:D,4,FALSE))</f>
      </c>
      <c r="E1544" s="2">
        <f>IF(ISBLANK(D1544),"",INT(YEARFRAC(D1544,'Vispārīga informācija'!$B$2)))</f>
      </c>
      <c r="F1544" s="2">
        <f>IFERROR(IF(ISBLANK($A1544),"",IF($A1544="Ūdeņraža jonu koncentrācija",VLOOKUP(Dati!$A1544,Normas!$A:$D,2,FALSE),VLOOKUP(Dati!$A1544,Normas!$A:$D,2,FALSE)*0.6)),"")</f>
      </c>
      <c r="G1544" s="2">
        <f>IFERROR(IF(ISBLANK($A1544),"",IF($A1544="Ūdeņraža jonu koncentrācija",VLOOKUP(Dati!$A1544,Normas!$A:$D,3,FALSE),VLOOKUP(Dati!$A1544,Normas!$A:$D,3,FALSE)*0.6)),"")</f>
      </c>
      <c r="H1544" s="2">
        <f>IFERROR(IF(ISBLANK($A1544),"",IF($A1544="Ūdeņraža jonu koncentrācija",VLOOKUP(Dati!$A1544,Normas!$A:$D,2,FALSE),VLOOKUP(Dati!$A1544,Normas!$A:$D,2,FALSE)*0.3)),"")</f>
      </c>
      <c r="I1544" s="2">
        <f>IFERROR(IF(ISBLANK($A1544),"",IF($A1544="Ūdeņraža jonu koncentrācija",VLOOKUP(Dati!$A1544,Normas!$A:$D,3,FALSE),VLOOKUP(Dati!$A1544,Normas!$A:$D,3,FALSE)*0.3)),"")</f>
      </c>
    </row>
    <row r="1545" spans="2:9" x14ac:dyDescent="0.2">
      <c r="B1545">
        <f>IF(ISBLANK(A1545),"",VLOOKUP(A1545,Normas!A:D,4,FALSE))</f>
      </c>
      <c r="E1545" s="2">
        <f>IF(ISBLANK(D1545),"",INT(YEARFRAC(D1545,'Vispārīga informācija'!$B$2)))</f>
      </c>
      <c r="F1545" s="2">
        <f>IFERROR(IF(ISBLANK($A1545),"",IF($A1545="Ūdeņraža jonu koncentrācija",VLOOKUP(Dati!$A1545,Normas!$A:$D,2,FALSE),VLOOKUP(Dati!$A1545,Normas!$A:$D,2,FALSE)*0.6)),"")</f>
      </c>
      <c r="G1545" s="2">
        <f>IFERROR(IF(ISBLANK($A1545),"",IF($A1545="Ūdeņraža jonu koncentrācija",VLOOKUP(Dati!$A1545,Normas!$A:$D,3,FALSE),VLOOKUP(Dati!$A1545,Normas!$A:$D,3,FALSE)*0.6)),"")</f>
      </c>
      <c r="H1545" s="2">
        <f>IFERROR(IF(ISBLANK($A1545),"",IF($A1545="Ūdeņraža jonu koncentrācija",VLOOKUP(Dati!$A1545,Normas!$A:$D,2,FALSE),VLOOKUP(Dati!$A1545,Normas!$A:$D,2,FALSE)*0.3)),"")</f>
      </c>
      <c r="I1545" s="2">
        <f>IFERROR(IF(ISBLANK($A1545),"",IF($A1545="Ūdeņraža jonu koncentrācija",VLOOKUP(Dati!$A1545,Normas!$A:$D,3,FALSE),VLOOKUP(Dati!$A1545,Normas!$A:$D,3,FALSE)*0.3)),"")</f>
      </c>
    </row>
    <row r="1546" spans="2:9" x14ac:dyDescent="0.2">
      <c r="B1546">
        <f>IF(ISBLANK(A1546),"",VLOOKUP(A1546,Normas!A:D,4,FALSE))</f>
      </c>
      <c r="E1546" s="2">
        <f>IF(ISBLANK(D1546),"",INT(YEARFRAC(D1546,'Vispārīga informācija'!$B$2)))</f>
      </c>
      <c r="F1546" s="2">
        <f>IFERROR(IF(ISBLANK($A1546),"",IF($A1546="Ūdeņraža jonu koncentrācija",VLOOKUP(Dati!$A1546,Normas!$A:$D,2,FALSE),VLOOKUP(Dati!$A1546,Normas!$A:$D,2,FALSE)*0.6)),"")</f>
      </c>
      <c r="G1546" s="2">
        <f>IFERROR(IF(ISBLANK($A1546),"",IF($A1546="Ūdeņraža jonu koncentrācija",VLOOKUP(Dati!$A1546,Normas!$A:$D,3,FALSE),VLOOKUP(Dati!$A1546,Normas!$A:$D,3,FALSE)*0.6)),"")</f>
      </c>
      <c r="H1546" s="2">
        <f>IFERROR(IF(ISBLANK($A1546),"",IF($A1546="Ūdeņraža jonu koncentrācija",VLOOKUP(Dati!$A1546,Normas!$A:$D,2,FALSE),VLOOKUP(Dati!$A1546,Normas!$A:$D,2,FALSE)*0.3)),"")</f>
      </c>
      <c r="I1546" s="2">
        <f>IFERROR(IF(ISBLANK($A1546),"",IF($A1546="Ūdeņraža jonu koncentrācija",VLOOKUP(Dati!$A1546,Normas!$A:$D,3,FALSE),VLOOKUP(Dati!$A1546,Normas!$A:$D,3,FALSE)*0.3)),"")</f>
      </c>
    </row>
    <row r="1547" spans="2:9" x14ac:dyDescent="0.2">
      <c r="B1547">
        <f>IF(ISBLANK(A1547),"",VLOOKUP(A1547,Normas!A:D,4,FALSE))</f>
      </c>
      <c r="E1547" s="2">
        <f>IF(ISBLANK(D1547),"",INT(YEARFRAC(D1547,'Vispārīga informācija'!$B$2)))</f>
      </c>
      <c r="F1547" s="2">
        <f>IFERROR(IF(ISBLANK($A1547),"",IF($A1547="Ūdeņraža jonu koncentrācija",VLOOKUP(Dati!$A1547,Normas!$A:$D,2,FALSE),VLOOKUP(Dati!$A1547,Normas!$A:$D,2,FALSE)*0.6)),"")</f>
      </c>
      <c r="G1547" s="2">
        <f>IFERROR(IF(ISBLANK($A1547),"",IF($A1547="Ūdeņraža jonu koncentrācija",VLOOKUP(Dati!$A1547,Normas!$A:$D,3,FALSE),VLOOKUP(Dati!$A1547,Normas!$A:$D,3,FALSE)*0.6)),"")</f>
      </c>
      <c r="H1547" s="2">
        <f>IFERROR(IF(ISBLANK($A1547),"",IF($A1547="Ūdeņraža jonu koncentrācija",VLOOKUP(Dati!$A1547,Normas!$A:$D,2,FALSE),VLOOKUP(Dati!$A1547,Normas!$A:$D,2,FALSE)*0.3)),"")</f>
      </c>
      <c r="I1547" s="2">
        <f>IFERROR(IF(ISBLANK($A1547),"",IF($A1547="Ūdeņraža jonu koncentrācija",VLOOKUP(Dati!$A1547,Normas!$A:$D,3,FALSE),VLOOKUP(Dati!$A1547,Normas!$A:$D,3,FALSE)*0.3)),"")</f>
      </c>
    </row>
    <row r="1548" spans="2:9" x14ac:dyDescent="0.2">
      <c r="B1548">
        <f>IF(ISBLANK(A1548),"",VLOOKUP(A1548,Normas!A:D,4,FALSE))</f>
      </c>
      <c r="E1548" s="2">
        <f>IF(ISBLANK(D1548),"",INT(YEARFRAC(D1548,'Vispārīga informācija'!$B$2)))</f>
      </c>
      <c r="F1548" s="2">
        <f>IFERROR(IF(ISBLANK($A1548),"",IF($A1548="Ūdeņraža jonu koncentrācija",VLOOKUP(Dati!$A1548,Normas!$A:$D,2,FALSE),VLOOKUP(Dati!$A1548,Normas!$A:$D,2,FALSE)*0.6)),"")</f>
      </c>
      <c r="G1548" s="2">
        <f>IFERROR(IF(ISBLANK($A1548),"",IF($A1548="Ūdeņraža jonu koncentrācija",VLOOKUP(Dati!$A1548,Normas!$A:$D,3,FALSE),VLOOKUP(Dati!$A1548,Normas!$A:$D,3,FALSE)*0.6)),"")</f>
      </c>
      <c r="H1548" s="2">
        <f>IFERROR(IF(ISBLANK($A1548),"",IF($A1548="Ūdeņraža jonu koncentrācija",VLOOKUP(Dati!$A1548,Normas!$A:$D,2,FALSE),VLOOKUP(Dati!$A1548,Normas!$A:$D,2,FALSE)*0.3)),"")</f>
      </c>
      <c r="I1548" s="2">
        <f>IFERROR(IF(ISBLANK($A1548),"",IF($A1548="Ūdeņraža jonu koncentrācija",VLOOKUP(Dati!$A1548,Normas!$A:$D,3,FALSE),VLOOKUP(Dati!$A1548,Normas!$A:$D,3,FALSE)*0.3)),"")</f>
      </c>
    </row>
    <row r="1549" spans="2:9" x14ac:dyDescent="0.2">
      <c r="B1549">
        <f>IF(ISBLANK(A1549),"",VLOOKUP(A1549,Normas!A:D,4,FALSE))</f>
      </c>
      <c r="E1549" s="2">
        <f>IF(ISBLANK(D1549),"",INT(YEARFRAC(D1549,'Vispārīga informācija'!$B$2)))</f>
      </c>
      <c r="F1549" s="2">
        <f>IFERROR(IF(ISBLANK($A1549),"",IF($A1549="Ūdeņraža jonu koncentrācija",VLOOKUP(Dati!$A1549,Normas!$A:$D,2,FALSE),VLOOKUP(Dati!$A1549,Normas!$A:$D,2,FALSE)*0.6)),"")</f>
      </c>
      <c r="G1549" s="2">
        <f>IFERROR(IF(ISBLANK($A1549),"",IF($A1549="Ūdeņraža jonu koncentrācija",VLOOKUP(Dati!$A1549,Normas!$A:$D,3,FALSE),VLOOKUP(Dati!$A1549,Normas!$A:$D,3,FALSE)*0.6)),"")</f>
      </c>
      <c r="H1549" s="2">
        <f>IFERROR(IF(ISBLANK($A1549),"",IF($A1549="Ūdeņraža jonu koncentrācija",VLOOKUP(Dati!$A1549,Normas!$A:$D,2,FALSE),VLOOKUP(Dati!$A1549,Normas!$A:$D,2,FALSE)*0.3)),"")</f>
      </c>
      <c r="I1549" s="2">
        <f>IFERROR(IF(ISBLANK($A1549),"",IF($A1549="Ūdeņraža jonu koncentrācija",VLOOKUP(Dati!$A1549,Normas!$A:$D,3,FALSE),VLOOKUP(Dati!$A1549,Normas!$A:$D,3,FALSE)*0.3)),"")</f>
      </c>
    </row>
    <row r="1550" spans="2:9" x14ac:dyDescent="0.2">
      <c r="B1550">
        <f>IF(ISBLANK(A1550),"",VLOOKUP(A1550,Normas!A:D,4,FALSE))</f>
      </c>
      <c r="E1550" s="2">
        <f>IF(ISBLANK(D1550),"",INT(YEARFRAC(D1550,'Vispārīga informācija'!$B$2)))</f>
      </c>
      <c r="F1550" s="2">
        <f>IFERROR(IF(ISBLANK($A1550),"",IF($A1550="Ūdeņraža jonu koncentrācija",VLOOKUP(Dati!$A1550,Normas!$A:$D,2,FALSE),VLOOKUP(Dati!$A1550,Normas!$A:$D,2,FALSE)*0.6)),"")</f>
      </c>
      <c r="G1550" s="2">
        <f>IFERROR(IF(ISBLANK($A1550),"",IF($A1550="Ūdeņraža jonu koncentrācija",VLOOKUP(Dati!$A1550,Normas!$A:$D,3,FALSE),VLOOKUP(Dati!$A1550,Normas!$A:$D,3,FALSE)*0.6)),"")</f>
      </c>
      <c r="H1550" s="2">
        <f>IFERROR(IF(ISBLANK($A1550),"",IF($A1550="Ūdeņraža jonu koncentrācija",VLOOKUP(Dati!$A1550,Normas!$A:$D,2,FALSE),VLOOKUP(Dati!$A1550,Normas!$A:$D,2,FALSE)*0.3)),"")</f>
      </c>
      <c r="I1550" s="2">
        <f>IFERROR(IF(ISBLANK($A1550),"",IF($A1550="Ūdeņraža jonu koncentrācija",VLOOKUP(Dati!$A1550,Normas!$A:$D,3,FALSE),VLOOKUP(Dati!$A1550,Normas!$A:$D,3,FALSE)*0.3)),"")</f>
      </c>
    </row>
    <row r="1551" spans="2:9" x14ac:dyDescent="0.2">
      <c r="B1551">
        <f>IF(ISBLANK(A1551),"",VLOOKUP(A1551,Normas!A:D,4,FALSE))</f>
      </c>
      <c r="E1551" s="2">
        <f>IF(ISBLANK(D1551),"",INT(YEARFRAC(D1551,'Vispārīga informācija'!$B$2)))</f>
      </c>
      <c r="F1551" s="2">
        <f>IFERROR(IF(ISBLANK($A1551),"",IF($A1551="Ūdeņraža jonu koncentrācija",VLOOKUP(Dati!$A1551,Normas!$A:$D,2,FALSE),VLOOKUP(Dati!$A1551,Normas!$A:$D,2,FALSE)*0.6)),"")</f>
      </c>
      <c r="G1551" s="2">
        <f>IFERROR(IF(ISBLANK($A1551),"",IF($A1551="Ūdeņraža jonu koncentrācija",VLOOKUP(Dati!$A1551,Normas!$A:$D,3,FALSE),VLOOKUP(Dati!$A1551,Normas!$A:$D,3,FALSE)*0.6)),"")</f>
      </c>
      <c r="H1551" s="2">
        <f>IFERROR(IF(ISBLANK($A1551),"",IF($A1551="Ūdeņraža jonu koncentrācija",VLOOKUP(Dati!$A1551,Normas!$A:$D,2,FALSE),VLOOKUP(Dati!$A1551,Normas!$A:$D,2,FALSE)*0.3)),"")</f>
      </c>
      <c r="I1551" s="2">
        <f>IFERROR(IF(ISBLANK($A1551),"",IF($A1551="Ūdeņraža jonu koncentrācija",VLOOKUP(Dati!$A1551,Normas!$A:$D,3,FALSE),VLOOKUP(Dati!$A1551,Normas!$A:$D,3,FALSE)*0.3)),"")</f>
      </c>
    </row>
    <row r="1552" spans="2:9" x14ac:dyDescent="0.2">
      <c r="B1552">
        <f>IF(ISBLANK(A1552),"",VLOOKUP(A1552,Normas!A:D,4,FALSE))</f>
      </c>
      <c r="E1552" s="2">
        <f>IF(ISBLANK(D1552),"",INT(YEARFRAC(D1552,'Vispārīga informācija'!$B$2)))</f>
      </c>
      <c r="F1552" s="2">
        <f>IFERROR(IF(ISBLANK($A1552),"",IF($A1552="Ūdeņraža jonu koncentrācija",VLOOKUP(Dati!$A1552,Normas!$A:$D,2,FALSE),VLOOKUP(Dati!$A1552,Normas!$A:$D,2,FALSE)*0.6)),"")</f>
      </c>
      <c r="G1552" s="2">
        <f>IFERROR(IF(ISBLANK($A1552),"",IF($A1552="Ūdeņraža jonu koncentrācija",VLOOKUP(Dati!$A1552,Normas!$A:$D,3,FALSE),VLOOKUP(Dati!$A1552,Normas!$A:$D,3,FALSE)*0.6)),"")</f>
      </c>
      <c r="H1552" s="2">
        <f>IFERROR(IF(ISBLANK($A1552),"",IF($A1552="Ūdeņraža jonu koncentrācija",VLOOKUP(Dati!$A1552,Normas!$A:$D,2,FALSE),VLOOKUP(Dati!$A1552,Normas!$A:$D,2,FALSE)*0.3)),"")</f>
      </c>
      <c r="I1552" s="2">
        <f>IFERROR(IF(ISBLANK($A1552),"",IF($A1552="Ūdeņraža jonu koncentrācija",VLOOKUP(Dati!$A1552,Normas!$A:$D,3,FALSE),VLOOKUP(Dati!$A1552,Normas!$A:$D,3,FALSE)*0.3)),"")</f>
      </c>
    </row>
    <row r="1553" spans="2:9" x14ac:dyDescent="0.2">
      <c r="B1553">
        <f>IF(ISBLANK(A1553),"",VLOOKUP(A1553,Normas!A:D,4,FALSE))</f>
      </c>
      <c r="E1553" s="2">
        <f>IF(ISBLANK(D1553),"",INT(YEARFRAC(D1553,'Vispārīga informācija'!$B$2)))</f>
      </c>
      <c r="F1553" s="2">
        <f>IFERROR(IF(ISBLANK($A1553),"",IF($A1553="Ūdeņraža jonu koncentrācija",VLOOKUP(Dati!$A1553,Normas!$A:$D,2,FALSE),VLOOKUP(Dati!$A1553,Normas!$A:$D,2,FALSE)*0.6)),"")</f>
      </c>
      <c r="G1553" s="2">
        <f>IFERROR(IF(ISBLANK($A1553),"",IF($A1553="Ūdeņraža jonu koncentrācija",VLOOKUP(Dati!$A1553,Normas!$A:$D,3,FALSE),VLOOKUP(Dati!$A1553,Normas!$A:$D,3,FALSE)*0.6)),"")</f>
      </c>
      <c r="H1553" s="2">
        <f>IFERROR(IF(ISBLANK($A1553),"",IF($A1553="Ūdeņraža jonu koncentrācija",VLOOKUP(Dati!$A1553,Normas!$A:$D,2,FALSE),VLOOKUP(Dati!$A1553,Normas!$A:$D,2,FALSE)*0.3)),"")</f>
      </c>
      <c r="I1553" s="2">
        <f>IFERROR(IF(ISBLANK($A1553),"",IF($A1553="Ūdeņraža jonu koncentrācija",VLOOKUP(Dati!$A1553,Normas!$A:$D,3,FALSE),VLOOKUP(Dati!$A1553,Normas!$A:$D,3,FALSE)*0.3)),"")</f>
      </c>
    </row>
    <row r="1554" spans="2:9" x14ac:dyDescent="0.2">
      <c r="B1554">
        <f>IF(ISBLANK(A1554),"",VLOOKUP(A1554,Normas!A:D,4,FALSE))</f>
      </c>
      <c r="E1554" s="2">
        <f>IF(ISBLANK(D1554),"",INT(YEARFRAC(D1554,'Vispārīga informācija'!$B$2)))</f>
      </c>
      <c r="F1554" s="2">
        <f>IFERROR(IF(ISBLANK($A1554),"",IF($A1554="Ūdeņraža jonu koncentrācija",VLOOKUP(Dati!$A1554,Normas!$A:$D,2,FALSE),VLOOKUP(Dati!$A1554,Normas!$A:$D,2,FALSE)*0.6)),"")</f>
      </c>
      <c r="G1554" s="2">
        <f>IFERROR(IF(ISBLANK($A1554),"",IF($A1554="Ūdeņraža jonu koncentrācija",VLOOKUP(Dati!$A1554,Normas!$A:$D,3,FALSE),VLOOKUP(Dati!$A1554,Normas!$A:$D,3,FALSE)*0.6)),"")</f>
      </c>
      <c r="H1554" s="2">
        <f>IFERROR(IF(ISBLANK($A1554),"",IF($A1554="Ūdeņraža jonu koncentrācija",VLOOKUP(Dati!$A1554,Normas!$A:$D,2,FALSE),VLOOKUP(Dati!$A1554,Normas!$A:$D,2,FALSE)*0.3)),"")</f>
      </c>
      <c r="I1554" s="2">
        <f>IFERROR(IF(ISBLANK($A1554),"",IF($A1554="Ūdeņraža jonu koncentrācija",VLOOKUP(Dati!$A1554,Normas!$A:$D,3,FALSE),VLOOKUP(Dati!$A1554,Normas!$A:$D,3,FALSE)*0.3)),"")</f>
      </c>
    </row>
    <row r="1555" spans="2:9" x14ac:dyDescent="0.2">
      <c r="B1555">
        <f>IF(ISBLANK(A1555),"",VLOOKUP(A1555,Normas!A:D,4,FALSE))</f>
      </c>
      <c r="E1555" s="2">
        <f>IF(ISBLANK(D1555),"",INT(YEARFRAC(D1555,'Vispārīga informācija'!$B$2)))</f>
      </c>
      <c r="F1555" s="2">
        <f>IFERROR(IF(ISBLANK($A1555),"",IF($A1555="Ūdeņraža jonu koncentrācija",VLOOKUP(Dati!$A1555,Normas!$A:$D,2,FALSE),VLOOKUP(Dati!$A1555,Normas!$A:$D,2,FALSE)*0.6)),"")</f>
      </c>
      <c r="G1555" s="2">
        <f>IFERROR(IF(ISBLANK($A1555),"",IF($A1555="Ūdeņraža jonu koncentrācija",VLOOKUP(Dati!$A1555,Normas!$A:$D,3,FALSE),VLOOKUP(Dati!$A1555,Normas!$A:$D,3,FALSE)*0.6)),"")</f>
      </c>
      <c r="H1555" s="2">
        <f>IFERROR(IF(ISBLANK($A1555),"",IF($A1555="Ūdeņraža jonu koncentrācija",VLOOKUP(Dati!$A1555,Normas!$A:$D,2,FALSE),VLOOKUP(Dati!$A1555,Normas!$A:$D,2,FALSE)*0.3)),"")</f>
      </c>
      <c r="I1555" s="2">
        <f>IFERROR(IF(ISBLANK($A1555),"",IF($A1555="Ūdeņraža jonu koncentrācija",VLOOKUP(Dati!$A1555,Normas!$A:$D,3,FALSE),VLOOKUP(Dati!$A1555,Normas!$A:$D,3,FALSE)*0.3)),"")</f>
      </c>
    </row>
    <row r="1556" spans="2:9" x14ac:dyDescent="0.2">
      <c r="B1556">
        <f>IF(ISBLANK(A1556),"",VLOOKUP(A1556,Normas!A:D,4,FALSE))</f>
      </c>
      <c r="E1556" s="2">
        <f>IF(ISBLANK(D1556),"",INT(YEARFRAC(D1556,'Vispārīga informācija'!$B$2)))</f>
      </c>
      <c r="F1556" s="2">
        <f>IFERROR(IF(ISBLANK($A1556),"",IF($A1556="Ūdeņraža jonu koncentrācija",VLOOKUP(Dati!$A1556,Normas!$A:$D,2,FALSE),VLOOKUP(Dati!$A1556,Normas!$A:$D,2,FALSE)*0.6)),"")</f>
      </c>
      <c r="G1556" s="2">
        <f>IFERROR(IF(ISBLANK($A1556),"",IF($A1556="Ūdeņraža jonu koncentrācija",VLOOKUP(Dati!$A1556,Normas!$A:$D,3,FALSE),VLOOKUP(Dati!$A1556,Normas!$A:$D,3,FALSE)*0.6)),"")</f>
      </c>
      <c r="H1556" s="2">
        <f>IFERROR(IF(ISBLANK($A1556),"",IF($A1556="Ūdeņraža jonu koncentrācija",VLOOKUP(Dati!$A1556,Normas!$A:$D,2,FALSE),VLOOKUP(Dati!$A1556,Normas!$A:$D,2,FALSE)*0.3)),"")</f>
      </c>
      <c r="I1556" s="2">
        <f>IFERROR(IF(ISBLANK($A1556),"",IF($A1556="Ūdeņraža jonu koncentrācija",VLOOKUP(Dati!$A1556,Normas!$A:$D,3,FALSE),VLOOKUP(Dati!$A1556,Normas!$A:$D,3,FALSE)*0.3)),"")</f>
      </c>
    </row>
    <row r="1557" spans="2:9" x14ac:dyDescent="0.2">
      <c r="B1557">
        <f>IF(ISBLANK(A1557),"",VLOOKUP(A1557,Normas!A:D,4,FALSE))</f>
      </c>
      <c r="E1557" s="2">
        <f>IF(ISBLANK(D1557),"",INT(YEARFRAC(D1557,'Vispārīga informācija'!$B$2)))</f>
      </c>
      <c r="F1557" s="2">
        <f>IFERROR(IF(ISBLANK($A1557),"",IF($A1557="Ūdeņraža jonu koncentrācija",VLOOKUP(Dati!$A1557,Normas!$A:$D,2,FALSE),VLOOKUP(Dati!$A1557,Normas!$A:$D,2,FALSE)*0.6)),"")</f>
      </c>
      <c r="G1557" s="2">
        <f>IFERROR(IF(ISBLANK($A1557),"",IF($A1557="Ūdeņraža jonu koncentrācija",VLOOKUP(Dati!$A1557,Normas!$A:$D,3,FALSE),VLOOKUP(Dati!$A1557,Normas!$A:$D,3,FALSE)*0.6)),"")</f>
      </c>
      <c r="H1557" s="2">
        <f>IFERROR(IF(ISBLANK($A1557),"",IF($A1557="Ūdeņraža jonu koncentrācija",VLOOKUP(Dati!$A1557,Normas!$A:$D,2,FALSE),VLOOKUP(Dati!$A1557,Normas!$A:$D,2,FALSE)*0.3)),"")</f>
      </c>
      <c r="I1557" s="2">
        <f>IFERROR(IF(ISBLANK($A1557),"",IF($A1557="Ūdeņraža jonu koncentrācija",VLOOKUP(Dati!$A1557,Normas!$A:$D,3,FALSE),VLOOKUP(Dati!$A1557,Normas!$A:$D,3,FALSE)*0.3)),"")</f>
      </c>
    </row>
    <row r="1558" spans="2:9" x14ac:dyDescent="0.2">
      <c r="B1558">
        <f>IF(ISBLANK(A1558),"",VLOOKUP(A1558,Normas!A:D,4,FALSE))</f>
      </c>
      <c r="E1558" s="2">
        <f>IF(ISBLANK(D1558),"",INT(YEARFRAC(D1558,'Vispārīga informācija'!$B$2)))</f>
      </c>
      <c r="F1558" s="2">
        <f>IFERROR(IF(ISBLANK($A1558),"",IF($A1558="Ūdeņraža jonu koncentrācija",VLOOKUP(Dati!$A1558,Normas!$A:$D,2,FALSE),VLOOKUP(Dati!$A1558,Normas!$A:$D,2,FALSE)*0.6)),"")</f>
      </c>
      <c r="G1558" s="2">
        <f>IFERROR(IF(ISBLANK($A1558),"",IF($A1558="Ūdeņraža jonu koncentrācija",VLOOKUP(Dati!$A1558,Normas!$A:$D,3,FALSE),VLOOKUP(Dati!$A1558,Normas!$A:$D,3,FALSE)*0.6)),"")</f>
      </c>
      <c r="H1558" s="2">
        <f>IFERROR(IF(ISBLANK($A1558),"",IF($A1558="Ūdeņraža jonu koncentrācija",VLOOKUP(Dati!$A1558,Normas!$A:$D,2,FALSE),VLOOKUP(Dati!$A1558,Normas!$A:$D,2,FALSE)*0.3)),"")</f>
      </c>
      <c r="I1558" s="2">
        <f>IFERROR(IF(ISBLANK($A1558),"",IF($A1558="Ūdeņraža jonu koncentrācija",VLOOKUP(Dati!$A1558,Normas!$A:$D,3,FALSE),VLOOKUP(Dati!$A1558,Normas!$A:$D,3,FALSE)*0.3)),"")</f>
      </c>
    </row>
    <row r="1559" spans="2:9" x14ac:dyDescent="0.2">
      <c r="B1559">
        <f>IF(ISBLANK(A1559),"",VLOOKUP(A1559,Normas!A:D,4,FALSE))</f>
      </c>
      <c r="E1559" s="2">
        <f>IF(ISBLANK(D1559),"",INT(YEARFRAC(D1559,'Vispārīga informācija'!$B$2)))</f>
      </c>
      <c r="F1559" s="2">
        <f>IFERROR(IF(ISBLANK($A1559),"",IF($A1559="Ūdeņraža jonu koncentrācija",VLOOKUP(Dati!$A1559,Normas!$A:$D,2,FALSE),VLOOKUP(Dati!$A1559,Normas!$A:$D,2,FALSE)*0.6)),"")</f>
      </c>
      <c r="G1559" s="2">
        <f>IFERROR(IF(ISBLANK($A1559),"",IF($A1559="Ūdeņraža jonu koncentrācija",VLOOKUP(Dati!$A1559,Normas!$A:$D,3,FALSE),VLOOKUP(Dati!$A1559,Normas!$A:$D,3,FALSE)*0.6)),"")</f>
      </c>
      <c r="H1559" s="2">
        <f>IFERROR(IF(ISBLANK($A1559),"",IF($A1559="Ūdeņraža jonu koncentrācija",VLOOKUP(Dati!$A1559,Normas!$A:$D,2,FALSE),VLOOKUP(Dati!$A1559,Normas!$A:$D,2,FALSE)*0.3)),"")</f>
      </c>
      <c r="I1559" s="2">
        <f>IFERROR(IF(ISBLANK($A1559),"",IF($A1559="Ūdeņraža jonu koncentrācija",VLOOKUP(Dati!$A1559,Normas!$A:$D,3,FALSE),VLOOKUP(Dati!$A1559,Normas!$A:$D,3,FALSE)*0.3)),"")</f>
      </c>
    </row>
    <row r="1560" spans="2:9" x14ac:dyDescent="0.2">
      <c r="B1560">
        <f>IF(ISBLANK(A1560),"",VLOOKUP(A1560,Normas!A:D,4,FALSE))</f>
      </c>
      <c r="E1560" s="2">
        <f>IF(ISBLANK(D1560),"",INT(YEARFRAC(D1560,'Vispārīga informācija'!$B$2)))</f>
      </c>
      <c r="F1560" s="2">
        <f>IFERROR(IF(ISBLANK($A1560),"",IF($A1560="Ūdeņraža jonu koncentrācija",VLOOKUP(Dati!$A1560,Normas!$A:$D,2,FALSE),VLOOKUP(Dati!$A1560,Normas!$A:$D,2,FALSE)*0.6)),"")</f>
      </c>
      <c r="G1560" s="2">
        <f>IFERROR(IF(ISBLANK($A1560),"",IF($A1560="Ūdeņraža jonu koncentrācija",VLOOKUP(Dati!$A1560,Normas!$A:$D,3,FALSE),VLOOKUP(Dati!$A1560,Normas!$A:$D,3,FALSE)*0.6)),"")</f>
      </c>
      <c r="H1560" s="2">
        <f>IFERROR(IF(ISBLANK($A1560),"",IF($A1560="Ūdeņraža jonu koncentrācija",VLOOKUP(Dati!$A1560,Normas!$A:$D,2,FALSE),VLOOKUP(Dati!$A1560,Normas!$A:$D,2,FALSE)*0.3)),"")</f>
      </c>
      <c r="I1560" s="2">
        <f>IFERROR(IF(ISBLANK($A1560),"",IF($A1560="Ūdeņraža jonu koncentrācija",VLOOKUP(Dati!$A1560,Normas!$A:$D,3,FALSE),VLOOKUP(Dati!$A1560,Normas!$A:$D,3,FALSE)*0.3)),"")</f>
      </c>
    </row>
    <row r="1561" spans="2:9" x14ac:dyDescent="0.2">
      <c r="B1561">
        <f>IF(ISBLANK(A1561),"",VLOOKUP(A1561,Normas!A:D,4,FALSE))</f>
      </c>
      <c r="E1561" s="2">
        <f>IF(ISBLANK(D1561),"",INT(YEARFRAC(D1561,'Vispārīga informācija'!$B$2)))</f>
      </c>
      <c r="F1561" s="2">
        <f>IFERROR(IF(ISBLANK($A1561),"",IF($A1561="Ūdeņraža jonu koncentrācija",VLOOKUP(Dati!$A1561,Normas!$A:$D,2,FALSE),VLOOKUP(Dati!$A1561,Normas!$A:$D,2,FALSE)*0.6)),"")</f>
      </c>
      <c r="G1561" s="2">
        <f>IFERROR(IF(ISBLANK($A1561),"",IF($A1561="Ūdeņraža jonu koncentrācija",VLOOKUP(Dati!$A1561,Normas!$A:$D,3,FALSE),VLOOKUP(Dati!$A1561,Normas!$A:$D,3,FALSE)*0.6)),"")</f>
      </c>
      <c r="H1561" s="2">
        <f>IFERROR(IF(ISBLANK($A1561),"",IF($A1561="Ūdeņraža jonu koncentrācija",VLOOKUP(Dati!$A1561,Normas!$A:$D,2,FALSE),VLOOKUP(Dati!$A1561,Normas!$A:$D,2,FALSE)*0.3)),"")</f>
      </c>
      <c r="I1561" s="2">
        <f>IFERROR(IF(ISBLANK($A1561),"",IF($A1561="Ūdeņraža jonu koncentrācija",VLOOKUP(Dati!$A1561,Normas!$A:$D,3,FALSE),VLOOKUP(Dati!$A1561,Normas!$A:$D,3,FALSE)*0.3)),"")</f>
      </c>
    </row>
    <row r="1562" spans="2:9" x14ac:dyDescent="0.2">
      <c r="B1562">
        <f>IF(ISBLANK(A1562),"",VLOOKUP(A1562,Normas!A:D,4,FALSE))</f>
      </c>
      <c r="E1562" s="2">
        <f>IF(ISBLANK(D1562),"",INT(YEARFRAC(D1562,'Vispārīga informācija'!$B$2)))</f>
      </c>
      <c r="F1562" s="2">
        <f>IFERROR(IF(ISBLANK($A1562),"",IF($A1562="Ūdeņraža jonu koncentrācija",VLOOKUP(Dati!$A1562,Normas!$A:$D,2,FALSE),VLOOKUP(Dati!$A1562,Normas!$A:$D,2,FALSE)*0.6)),"")</f>
      </c>
      <c r="G1562" s="2">
        <f>IFERROR(IF(ISBLANK($A1562),"",IF($A1562="Ūdeņraža jonu koncentrācija",VLOOKUP(Dati!$A1562,Normas!$A:$D,3,FALSE),VLOOKUP(Dati!$A1562,Normas!$A:$D,3,FALSE)*0.6)),"")</f>
      </c>
      <c r="H1562" s="2">
        <f>IFERROR(IF(ISBLANK($A1562),"",IF($A1562="Ūdeņraža jonu koncentrācija",VLOOKUP(Dati!$A1562,Normas!$A:$D,2,FALSE),VLOOKUP(Dati!$A1562,Normas!$A:$D,2,FALSE)*0.3)),"")</f>
      </c>
      <c r="I1562" s="2">
        <f>IFERROR(IF(ISBLANK($A1562),"",IF($A1562="Ūdeņraža jonu koncentrācija",VLOOKUP(Dati!$A1562,Normas!$A:$D,3,FALSE),VLOOKUP(Dati!$A1562,Normas!$A:$D,3,FALSE)*0.3)),"")</f>
      </c>
    </row>
    <row r="1563" spans="2:9" x14ac:dyDescent="0.2">
      <c r="B1563">
        <f>IF(ISBLANK(A1563),"",VLOOKUP(A1563,Normas!A:D,4,FALSE))</f>
      </c>
      <c r="E1563" s="2">
        <f>IF(ISBLANK(D1563),"",INT(YEARFRAC(D1563,'Vispārīga informācija'!$B$2)))</f>
      </c>
      <c r="F1563" s="2">
        <f>IFERROR(IF(ISBLANK($A1563),"",IF($A1563="Ūdeņraža jonu koncentrācija",VLOOKUP(Dati!$A1563,Normas!$A:$D,2,FALSE),VLOOKUP(Dati!$A1563,Normas!$A:$D,2,FALSE)*0.6)),"")</f>
      </c>
      <c r="G1563" s="2">
        <f>IFERROR(IF(ISBLANK($A1563),"",IF($A1563="Ūdeņraža jonu koncentrācija",VLOOKUP(Dati!$A1563,Normas!$A:$D,3,FALSE),VLOOKUP(Dati!$A1563,Normas!$A:$D,3,FALSE)*0.6)),"")</f>
      </c>
      <c r="H1563" s="2">
        <f>IFERROR(IF(ISBLANK($A1563),"",IF($A1563="Ūdeņraža jonu koncentrācija",VLOOKUP(Dati!$A1563,Normas!$A:$D,2,FALSE),VLOOKUP(Dati!$A1563,Normas!$A:$D,2,FALSE)*0.3)),"")</f>
      </c>
      <c r="I1563" s="2">
        <f>IFERROR(IF(ISBLANK($A1563),"",IF($A1563="Ūdeņraža jonu koncentrācija",VLOOKUP(Dati!$A1563,Normas!$A:$D,3,FALSE),VLOOKUP(Dati!$A1563,Normas!$A:$D,3,FALSE)*0.3)),"")</f>
      </c>
    </row>
    <row r="1564" spans="2:9" x14ac:dyDescent="0.2">
      <c r="B1564">
        <f>IF(ISBLANK(A1564),"",VLOOKUP(A1564,Normas!A:D,4,FALSE))</f>
      </c>
      <c r="E1564" s="2">
        <f>IF(ISBLANK(D1564),"",INT(YEARFRAC(D1564,'Vispārīga informācija'!$B$2)))</f>
      </c>
      <c r="F1564" s="2">
        <f>IFERROR(IF(ISBLANK($A1564),"",IF($A1564="Ūdeņraža jonu koncentrācija",VLOOKUP(Dati!$A1564,Normas!$A:$D,2,FALSE),VLOOKUP(Dati!$A1564,Normas!$A:$D,2,FALSE)*0.6)),"")</f>
      </c>
      <c r="G1564" s="2">
        <f>IFERROR(IF(ISBLANK($A1564),"",IF($A1564="Ūdeņraža jonu koncentrācija",VLOOKUP(Dati!$A1564,Normas!$A:$D,3,FALSE),VLOOKUP(Dati!$A1564,Normas!$A:$D,3,FALSE)*0.6)),"")</f>
      </c>
      <c r="H1564" s="2">
        <f>IFERROR(IF(ISBLANK($A1564),"",IF($A1564="Ūdeņraža jonu koncentrācija",VLOOKUP(Dati!$A1564,Normas!$A:$D,2,FALSE),VLOOKUP(Dati!$A1564,Normas!$A:$D,2,FALSE)*0.3)),"")</f>
      </c>
      <c r="I1564" s="2">
        <f>IFERROR(IF(ISBLANK($A1564),"",IF($A1564="Ūdeņraža jonu koncentrācija",VLOOKUP(Dati!$A1564,Normas!$A:$D,3,FALSE),VLOOKUP(Dati!$A1564,Normas!$A:$D,3,FALSE)*0.3)),"")</f>
      </c>
    </row>
    <row r="1565" spans="2:9" x14ac:dyDescent="0.2">
      <c r="B1565">
        <f>IF(ISBLANK(A1565),"",VLOOKUP(A1565,Normas!A:D,4,FALSE))</f>
      </c>
      <c r="E1565" s="2">
        <f>IF(ISBLANK(D1565),"",INT(YEARFRAC(D1565,'Vispārīga informācija'!$B$2)))</f>
      </c>
      <c r="F1565" s="2">
        <f>IFERROR(IF(ISBLANK($A1565),"",IF($A1565="Ūdeņraža jonu koncentrācija",VLOOKUP(Dati!$A1565,Normas!$A:$D,2,FALSE),VLOOKUP(Dati!$A1565,Normas!$A:$D,2,FALSE)*0.6)),"")</f>
      </c>
      <c r="G1565" s="2">
        <f>IFERROR(IF(ISBLANK($A1565),"",IF($A1565="Ūdeņraža jonu koncentrācija",VLOOKUP(Dati!$A1565,Normas!$A:$D,3,FALSE),VLOOKUP(Dati!$A1565,Normas!$A:$D,3,FALSE)*0.6)),"")</f>
      </c>
      <c r="H1565" s="2">
        <f>IFERROR(IF(ISBLANK($A1565),"",IF($A1565="Ūdeņraža jonu koncentrācija",VLOOKUP(Dati!$A1565,Normas!$A:$D,2,FALSE),VLOOKUP(Dati!$A1565,Normas!$A:$D,2,FALSE)*0.3)),"")</f>
      </c>
      <c r="I1565" s="2">
        <f>IFERROR(IF(ISBLANK($A1565),"",IF($A1565="Ūdeņraža jonu koncentrācija",VLOOKUP(Dati!$A1565,Normas!$A:$D,3,FALSE),VLOOKUP(Dati!$A1565,Normas!$A:$D,3,FALSE)*0.3)),"")</f>
      </c>
    </row>
    <row r="1566" spans="2:9" x14ac:dyDescent="0.2">
      <c r="B1566">
        <f>IF(ISBLANK(A1566),"",VLOOKUP(A1566,Normas!A:D,4,FALSE))</f>
      </c>
      <c r="E1566" s="2">
        <f>IF(ISBLANK(D1566),"",INT(YEARFRAC(D1566,'Vispārīga informācija'!$B$2)))</f>
      </c>
      <c r="F1566" s="2">
        <f>IFERROR(IF(ISBLANK($A1566),"",IF($A1566="Ūdeņraža jonu koncentrācija",VLOOKUP(Dati!$A1566,Normas!$A:$D,2,FALSE),VLOOKUP(Dati!$A1566,Normas!$A:$D,2,FALSE)*0.6)),"")</f>
      </c>
      <c r="G1566" s="2">
        <f>IFERROR(IF(ISBLANK($A1566),"",IF($A1566="Ūdeņraža jonu koncentrācija",VLOOKUP(Dati!$A1566,Normas!$A:$D,3,FALSE),VLOOKUP(Dati!$A1566,Normas!$A:$D,3,FALSE)*0.6)),"")</f>
      </c>
      <c r="H1566" s="2">
        <f>IFERROR(IF(ISBLANK($A1566),"",IF($A1566="Ūdeņraža jonu koncentrācija",VLOOKUP(Dati!$A1566,Normas!$A:$D,2,FALSE),VLOOKUP(Dati!$A1566,Normas!$A:$D,2,FALSE)*0.3)),"")</f>
      </c>
      <c r="I1566" s="2">
        <f>IFERROR(IF(ISBLANK($A1566),"",IF($A1566="Ūdeņraža jonu koncentrācija",VLOOKUP(Dati!$A1566,Normas!$A:$D,3,FALSE),VLOOKUP(Dati!$A1566,Normas!$A:$D,3,FALSE)*0.3)),"")</f>
      </c>
    </row>
    <row r="1567" spans="2:9" x14ac:dyDescent="0.2">
      <c r="B1567">
        <f>IF(ISBLANK(A1567),"",VLOOKUP(A1567,Normas!A:D,4,FALSE))</f>
      </c>
      <c r="E1567" s="2">
        <f>IF(ISBLANK(D1567),"",INT(YEARFRAC(D1567,'Vispārīga informācija'!$B$2)))</f>
      </c>
      <c r="F1567" s="2">
        <f>IFERROR(IF(ISBLANK($A1567),"",IF($A1567="Ūdeņraža jonu koncentrācija",VLOOKUP(Dati!$A1567,Normas!$A:$D,2,FALSE),VLOOKUP(Dati!$A1567,Normas!$A:$D,2,FALSE)*0.6)),"")</f>
      </c>
      <c r="G1567" s="2">
        <f>IFERROR(IF(ISBLANK($A1567),"",IF($A1567="Ūdeņraža jonu koncentrācija",VLOOKUP(Dati!$A1567,Normas!$A:$D,3,FALSE),VLOOKUP(Dati!$A1567,Normas!$A:$D,3,FALSE)*0.6)),"")</f>
      </c>
      <c r="H1567" s="2">
        <f>IFERROR(IF(ISBLANK($A1567),"",IF($A1567="Ūdeņraža jonu koncentrācija",VLOOKUP(Dati!$A1567,Normas!$A:$D,2,FALSE),VLOOKUP(Dati!$A1567,Normas!$A:$D,2,FALSE)*0.3)),"")</f>
      </c>
      <c r="I1567" s="2">
        <f>IFERROR(IF(ISBLANK($A1567),"",IF($A1567="Ūdeņraža jonu koncentrācija",VLOOKUP(Dati!$A1567,Normas!$A:$D,3,FALSE),VLOOKUP(Dati!$A1567,Normas!$A:$D,3,FALSE)*0.3)),"")</f>
      </c>
    </row>
    <row r="1568" spans="2:9" x14ac:dyDescent="0.2">
      <c r="B1568">
        <f>IF(ISBLANK(A1568),"",VLOOKUP(A1568,Normas!A:D,4,FALSE))</f>
      </c>
      <c r="E1568" s="2">
        <f>IF(ISBLANK(D1568),"",INT(YEARFRAC(D1568,'Vispārīga informācija'!$B$2)))</f>
      </c>
      <c r="F1568" s="2">
        <f>IFERROR(IF(ISBLANK($A1568),"",IF($A1568="Ūdeņraža jonu koncentrācija",VLOOKUP(Dati!$A1568,Normas!$A:$D,2,FALSE),VLOOKUP(Dati!$A1568,Normas!$A:$D,2,FALSE)*0.6)),"")</f>
      </c>
      <c r="G1568" s="2">
        <f>IFERROR(IF(ISBLANK($A1568),"",IF($A1568="Ūdeņraža jonu koncentrācija",VLOOKUP(Dati!$A1568,Normas!$A:$D,3,FALSE),VLOOKUP(Dati!$A1568,Normas!$A:$D,3,FALSE)*0.6)),"")</f>
      </c>
      <c r="H1568" s="2">
        <f>IFERROR(IF(ISBLANK($A1568),"",IF($A1568="Ūdeņraža jonu koncentrācija",VLOOKUP(Dati!$A1568,Normas!$A:$D,2,FALSE),VLOOKUP(Dati!$A1568,Normas!$A:$D,2,FALSE)*0.3)),"")</f>
      </c>
      <c r="I1568" s="2">
        <f>IFERROR(IF(ISBLANK($A1568),"",IF($A1568="Ūdeņraža jonu koncentrācija",VLOOKUP(Dati!$A1568,Normas!$A:$D,3,FALSE),VLOOKUP(Dati!$A1568,Normas!$A:$D,3,FALSE)*0.3)),"")</f>
      </c>
    </row>
    <row r="1569" spans="2:9" x14ac:dyDescent="0.2">
      <c r="B1569">
        <f>IF(ISBLANK(A1569),"",VLOOKUP(A1569,Normas!A:D,4,FALSE))</f>
      </c>
      <c r="E1569" s="2">
        <f>IF(ISBLANK(D1569),"",INT(YEARFRAC(D1569,'Vispārīga informācija'!$B$2)))</f>
      </c>
      <c r="F1569" s="2">
        <f>IFERROR(IF(ISBLANK($A1569),"",IF($A1569="Ūdeņraža jonu koncentrācija",VLOOKUP(Dati!$A1569,Normas!$A:$D,2,FALSE),VLOOKUP(Dati!$A1569,Normas!$A:$D,2,FALSE)*0.6)),"")</f>
      </c>
      <c r="G1569" s="2">
        <f>IFERROR(IF(ISBLANK($A1569),"",IF($A1569="Ūdeņraža jonu koncentrācija",VLOOKUP(Dati!$A1569,Normas!$A:$D,3,FALSE),VLOOKUP(Dati!$A1569,Normas!$A:$D,3,FALSE)*0.6)),"")</f>
      </c>
      <c r="H1569" s="2">
        <f>IFERROR(IF(ISBLANK($A1569),"",IF($A1569="Ūdeņraža jonu koncentrācija",VLOOKUP(Dati!$A1569,Normas!$A:$D,2,FALSE),VLOOKUP(Dati!$A1569,Normas!$A:$D,2,FALSE)*0.3)),"")</f>
      </c>
      <c r="I1569" s="2">
        <f>IFERROR(IF(ISBLANK($A1569),"",IF($A1569="Ūdeņraža jonu koncentrācija",VLOOKUP(Dati!$A1569,Normas!$A:$D,3,FALSE),VLOOKUP(Dati!$A1569,Normas!$A:$D,3,FALSE)*0.3)),"")</f>
      </c>
    </row>
    <row r="1570" spans="2:9" x14ac:dyDescent="0.2">
      <c r="B1570">
        <f>IF(ISBLANK(A1570),"",VLOOKUP(A1570,Normas!A:D,4,FALSE))</f>
      </c>
      <c r="E1570" s="2">
        <f>IF(ISBLANK(D1570),"",INT(YEARFRAC(D1570,'Vispārīga informācija'!$B$2)))</f>
      </c>
      <c r="F1570" s="2">
        <f>IFERROR(IF(ISBLANK($A1570),"",IF($A1570="Ūdeņraža jonu koncentrācija",VLOOKUP(Dati!$A1570,Normas!$A:$D,2,FALSE),VLOOKUP(Dati!$A1570,Normas!$A:$D,2,FALSE)*0.6)),"")</f>
      </c>
      <c r="G1570" s="2">
        <f>IFERROR(IF(ISBLANK($A1570),"",IF($A1570="Ūdeņraža jonu koncentrācija",VLOOKUP(Dati!$A1570,Normas!$A:$D,3,FALSE),VLOOKUP(Dati!$A1570,Normas!$A:$D,3,FALSE)*0.6)),"")</f>
      </c>
      <c r="H1570" s="2">
        <f>IFERROR(IF(ISBLANK($A1570),"",IF($A1570="Ūdeņraža jonu koncentrācija",VLOOKUP(Dati!$A1570,Normas!$A:$D,2,FALSE),VLOOKUP(Dati!$A1570,Normas!$A:$D,2,FALSE)*0.3)),"")</f>
      </c>
      <c r="I1570" s="2">
        <f>IFERROR(IF(ISBLANK($A1570),"",IF($A1570="Ūdeņraža jonu koncentrācija",VLOOKUP(Dati!$A1570,Normas!$A:$D,3,FALSE),VLOOKUP(Dati!$A1570,Normas!$A:$D,3,FALSE)*0.3)),"")</f>
      </c>
    </row>
    <row r="1571" spans="2:9" x14ac:dyDescent="0.2">
      <c r="B1571">
        <f>IF(ISBLANK(A1571),"",VLOOKUP(A1571,Normas!A:D,4,FALSE))</f>
      </c>
      <c r="E1571" s="2">
        <f>IF(ISBLANK(D1571),"",INT(YEARFRAC(D1571,'Vispārīga informācija'!$B$2)))</f>
      </c>
      <c r="F1571" s="2">
        <f>IFERROR(IF(ISBLANK($A1571),"",IF($A1571="Ūdeņraža jonu koncentrācija",VLOOKUP(Dati!$A1571,Normas!$A:$D,2,FALSE),VLOOKUP(Dati!$A1571,Normas!$A:$D,2,FALSE)*0.6)),"")</f>
      </c>
      <c r="G1571" s="2">
        <f>IFERROR(IF(ISBLANK($A1571),"",IF($A1571="Ūdeņraža jonu koncentrācija",VLOOKUP(Dati!$A1571,Normas!$A:$D,3,FALSE),VLOOKUP(Dati!$A1571,Normas!$A:$D,3,FALSE)*0.6)),"")</f>
      </c>
      <c r="H1571" s="2">
        <f>IFERROR(IF(ISBLANK($A1571),"",IF($A1571="Ūdeņraža jonu koncentrācija",VLOOKUP(Dati!$A1571,Normas!$A:$D,2,FALSE),VLOOKUP(Dati!$A1571,Normas!$A:$D,2,FALSE)*0.3)),"")</f>
      </c>
      <c r="I1571" s="2">
        <f>IFERROR(IF(ISBLANK($A1571),"",IF($A1571="Ūdeņraža jonu koncentrācija",VLOOKUP(Dati!$A1571,Normas!$A:$D,3,FALSE),VLOOKUP(Dati!$A1571,Normas!$A:$D,3,FALSE)*0.3)),"")</f>
      </c>
    </row>
    <row r="1572" spans="2:9" x14ac:dyDescent="0.2">
      <c r="B1572">
        <f>IF(ISBLANK(A1572),"",VLOOKUP(A1572,Normas!A:D,4,FALSE))</f>
      </c>
      <c r="E1572" s="2">
        <f>IF(ISBLANK(D1572),"",INT(YEARFRAC(D1572,'Vispārīga informācija'!$B$2)))</f>
      </c>
      <c r="F1572" s="2">
        <f>IFERROR(IF(ISBLANK($A1572),"",IF($A1572="Ūdeņraža jonu koncentrācija",VLOOKUP(Dati!$A1572,Normas!$A:$D,2,FALSE),VLOOKUP(Dati!$A1572,Normas!$A:$D,2,FALSE)*0.6)),"")</f>
      </c>
      <c r="G1572" s="2">
        <f>IFERROR(IF(ISBLANK($A1572),"",IF($A1572="Ūdeņraža jonu koncentrācija",VLOOKUP(Dati!$A1572,Normas!$A:$D,3,FALSE),VLOOKUP(Dati!$A1572,Normas!$A:$D,3,FALSE)*0.6)),"")</f>
      </c>
      <c r="H1572" s="2">
        <f>IFERROR(IF(ISBLANK($A1572),"",IF($A1572="Ūdeņraža jonu koncentrācija",VLOOKUP(Dati!$A1572,Normas!$A:$D,2,FALSE),VLOOKUP(Dati!$A1572,Normas!$A:$D,2,FALSE)*0.3)),"")</f>
      </c>
      <c r="I1572" s="2">
        <f>IFERROR(IF(ISBLANK($A1572),"",IF($A1572="Ūdeņraža jonu koncentrācija",VLOOKUP(Dati!$A1572,Normas!$A:$D,3,FALSE),VLOOKUP(Dati!$A1572,Normas!$A:$D,3,FALSE)*0.3)),"")</f>
      </c>
    </row>
    <row r="1573" spans="2:9" x14ac:dyDescent="0.2">
      <c r="B1573">
        <f>IF(ISBLANK(A1573),"",VLOOKUP(A1573,Normas!A:D,4,FALSE))</f>
      </c>
      <c r="E1573" s="2">
        <f>IF(ISBLANK(D1573),"",INT(YEARFRAC(D1573,'Vispārīga informācija'!$B$2)))</f>
      </c>
      <c r="F1573" s="2">
        <f>IFERROR(IF(ISBLANK($A1573),"",IF($A1573="Ūdeņraža jonu koncentrācija",VLOOKUP(Dati!$A1573,Normas!$A:$D,2,FALSE),VLOOKUP(Dati!$A1573,Normas!$A:$D,2,FALSE)*0.6)),"")</f>
      </c>
      <c r="G1573" s="2">
        <f>IFERROR(IF(ISBLANK($A1573),"",IF($A1573="Ūdeņraža jonu koncentrācija",VLOOKUP(Dati!$A1573,Normas!$A:$D,3,FALSE),VLOOKUP(Dati!$A1573,Normas!$A:$D,3,FALSE)*0.6)),"")</f>
      </c>
      <c r="H1573" s="2">
        <f>IFERROR(IF(ISBLANK($A1573),"",IF($A1573="Ūdeņraža jonu koncentrācija",VLOOKUP(Dati!$A1573,Normas!$A:$D,2,FALSE),VLOOKUP(Dati!$A1573,Normas!$A:$D,2,FALSE)*0.3)),"")</f>
      </c>
      <c r="I1573" s="2">
        <f>IFERROR(IF(ISBLANK($A1573),"",IF($A1573="Ūdeņraža jonu koncentrācija",VLOOKUP(Dati!$A1573,Normas!$A:$D,3,FALSE),VLOOKUP(Dati!$A1573,Normas!$A:$D,3,FALSE)*0.3)),"")</f>
      </c>
    </row>
    <row r="1574" spans="2:9" x14ac:dyDescent="0.2">
      <c r="B1574">
        <f>IF(ISBLANK(A1574),"",VLOOKUP(A1574,Normas!A:D,4,FALSE))</f>
      </c>
      <c r="E1574" s="2">
        <f>IF(ISBLANK(D1574),"",INT(YEARFRAC(D1574,'Vispārīga informācija'!$B$2)))</f>
      </c>
      <c r="F1574" s="2">
        <f>IFERROR(IF(ISBLANK($A1574),"",IF($A1574="Ūdeņraža jonu koncentrācija",VLOOKUP(Dati!$A1574,Normas!$A:$D,2,FALSE),VLOOKUP(Dati!$A1574,Normas!$A:$D,2,FALSE)*0.6)),"")</f>
      </c>
      <c r="G1574" s="2">
        <f>IFERROR(IF(ISBLANK($A1574),"",IF($A1574="Ūdeņraža jonu koncentrācija",VLOOKUP(Dati!$A1574,Normas!$A:$D,3,FALSE),VLOOKUP(Dati!$A1574,Normas!$A:$D,3,FALSE)*0.6)),"")</f>
      </c>
      <c r="H1574" s="2">
        <f>IFERROR(IF(ISBLANK($A1574),"",IF($A1574="Ūdeņraža jonu koncentrācija",VLOOKUP(Dati!$A1574,Normas!$A:$D,2,FALSE),VLOOKUP(Dati!$A1574,Normas!$A:$D,2,FALSE)*0.3)),"")</f>
      </c>
      <c r="I1574" s="2">
        <f>IFERROR(IF(ISBLANK($A1574),"",IF($A1574="Ūdeņraža jonu koncentrācija",VLOOKUP(Dati!$A1574,Normas!$A:$D,3,FALSE),VLOOKUP(Dati!$A1574,Normas!$A:$D,3,FALSE)*0.3)),"")</f>
      </c>
    </row>
    <row r="1575" spans="2:9" x14ac:dyDescent="0.2">
      <c r="B1575">
        <f>IF(ISBLANK(A1575),"",VLOOKUP(A1575,Normas!A:D,4,FALSE))</f>
      </c>
      <c r="E1575" s="2">
        <f>IF(ISBLANK(D1575),"",INT(YEARFRAC(D1575,'Vispārīga informācija'!$B$2)))</f>
      </c>
      <c r="F1575" s="2">
        <f>IFERROR(IF(ISBLANK($A1575),"",IF($A1575="Ūdeņraža jonu koncentrācija",VLOOKUP(Dati!$A1575,Normas!$A:$D,2,FALSE),VLOOKUP(Dati!$A1575,Normas!$A:$D,2,FALSE)*0.6)),"")</f>
      </c>
      <c r="G1575" s="2">
        <f>IFERROR(IF(ISBLANK($A1575),"",IF($A1575="Ūdeņraža jonu koncentrācija",VLOOKUP(Dati!$A1575,Normas!$A:$D,3,FALSE),VLOOKUP(Dati!$A1575,Normas!$A:$D,3,FALSE)*0.6)),"")</f>
      </c>
      <c r="H1575" s="2">
        <f>IFERROR(IF(ISBLANK($A1575),"",IF($A1575="Ūdeņraža jonu koncentrācija",VLOOKUP(Dati!$A1575,Normas!$A:$D,2,FALSE),VLOOKUP(Dati!$A1575,Normas!$A:$D,2,FALSE)*0.3)),"")</f>
      </c>
      <c r="I1575" s="2">
        <f>IFERROR(IF(ISBLANK($A1575),"",IF($A1575="Ūdeņraža jonu koncentrācija",VLOOKUP(Dati!$A1575,Normas!$A:$D,3,FALSE),VLOOKUP(Dati!$A1575,Normas!$A:$D,3,FALSE)*0.3)),"")</f>
      </c>
    </row>
    <row r="1576" spans="2:9" x14ac:dyDescent="0.2">
      <c r="B1576">
        <f>IF(ISBLANK(A1576),"",VLOOKUP(A1576,Normas!A:D,4,FALSE))</f>
      </c>
      <c r="E1576" s="2">
        <f>IF(ISBLANK(D1576),"",INT(YEARFRAC(D1576,'Vispārīga informācija'!$B$2)))</f>
      </c>
      <c r="F1576" s="2">
        <f>IFERROR(IF(ISBLANK($A1576),"",IF($A1576="Ūdeņraža jonu koncentrācija",VLOOKUP(Dati!$A1576,Normas!$A:$D,2,FALSE),VLOOKUP(Dati!$A1576,Normas!$A:$D,2,FALSE)*0.6)),"")</f>
      </c>
      <c r="G1576" s="2">
        <f>IFERROR(IF(ISBLANK($A1576),"",IF($A1576="Ūdeņraža jonu koncentrācija",VLOOKUP(Dati!$A1576,Normas!$A:$D,3,FALSE),VLOOKUP(Dati!$A1576,Normas!$A:$D,3,FALSE)*0.6)),"")</f>
      </c>
      <c r="H1576" s="2">
        <f>IFERROR(IF(ISBLANK($A1576),"",IF($A1576="Ūdeņraža jonu koncentrācija",VLOOKUP(Dati!$A1576,Normas!$A:$D,2,FALSE),VLOOKUP(Dati!$A1576,Normas!$A:$D,2,FALSE)*0.3)),"")</f>
      </c>
      <c r="I1576" s="2">
        <f>IFERROR(IF(ISBLANK($A1576),"",IF($A1576="Ūdeņraža jonu koncentrācija",VLOOKUP(Dati!$A1576,Normas!$A:$D,3,FALSE),VLOOKUP(Dati!$A1576,Normas!$A:$D,3,FALSE)*0.3)),"")</f>
      </c>
    </row>
    <row r="1577" spans="2:9" x14ac:dyDescent="0.2">
      <c r="B1577">
        <f>IF(ISBLANK(A1577),"",VLOOKUP(A1577,Normas!A:D,4,FALSE))</f>
      </c>
      <c r="E1577" s="2">
        <f>IF(ISBLANK(D1577),"",INT(YEARFRAC(D1577,'Vispārīga informācija'!$B$2)))</f>
      </c>
      <c r="F1577" s="2">
        <f>IFERROR(IF(ISBLANK($A1577),"",IF($A1577="Ūdeņraža jonu koncentrācija",VLOOKUP(Dati!$A1577,Normas!$A:$D,2,FALSE),VLOOKUP(Dati!$A1577,Normas!$A:$D,2,FALSE)*0.6)),"")</f>
      </c>
      <c r="G1577" s="2">
        <f>IFERROR(IF(ISBLANK($A1577),"",IF($A1577="Ūdeņraža jonu koncentrācija",VLOOKUP(Dati!$A1577,Normas!$A:$D,3,FALSE),VLOOKUP(Dati!$A1577,Normas!$A:$D,3,FALSE)*0.6)),"")</f>
      </c>
      <c r="H1577" s="2">
        <f>IFERROR(IF(ISBLANK($A1577),"",IF($A1577="Ūdeņraža jonu koncentrācija",VLOOKUP(Dati!$A1577,Normas!$A:$D,2,FALSE),VLOOKUP(Dati!$A1577,Normas!$A:$D,2,FALSE)*0.3)),"")</f>
      </c>
      <c r="I1577" s="2">
        <f>IFERROR(IF(ISBLANK($A1577),"",IF($A1577="Ūdeņraža jonu koncentrācija",VLOOKUP(Dati!$A1577,Normas!$A:$D,3,FALSE),VLOOKUP(Dati!$A1577,Normas!$A:$D,3,FALSE)*0.3)),"")</f>
      </c>
    </row>
    <row r="1578" spans="2:9" x14ac:dyDescent="0.2">
      <c r="B1578">
        <f>IF(ISBLANK(A1578),"",VLOOKUP(A1578,Normas!A:D,4,FALSE))</f>
      </c>
      <c r="E1578" s="2">
        <f>IF(ISBLANK(D1578),"",INT(YEARFRAC(D1578,'Vispārīga informācija'!$B$2)))</f>
      </c>
      <c r="F1578" s="2">
        <f>IFERROR(IF(ISBLANK($A1578),"",IF($A1578="Ūdeņraža jonu koncentrācija",VLOOKUP(Dati!$A1578,Normas!$A:$D,2,FALSE),VLOOKUP(Dati!$A1578,Normas!$A:$D,2,FALSE)*0.6)),"")</f>
      </c>
      <c r="G1578" s="2">
        <f>IFERROR(IF(ISBLANK($A1578),"",IF($A1578="Ūdeņraža jonu koncentrācija",VLOOKUP(Dati!$A1578,Normas!$A:$D,3,FALSE),VLOOKUP(Dati!$A1578,Normas!$A:$D,3,FALSE)*0.6)),"")</f>
      </c>
      <c r="H1578" s="2">
        <f>IFERROR(IF(ISBLANK($A1578),"",IF($A1578="Ūdeņraža jonu koncentrācija",VLOOKUP(Dati!$A1578,Normas!$A:$D,2,FALSE),VLOOKUP(Dati!$A1578,Normas!$A:$D,2,FALSE)*0.3)),"")</f>
      </c>
      <c r="I1578" s="2">
        <f>IFERROR(IF(ISBLANK($A1578),"",IF($A1578="Ūdeņraža jonu koncentrācija",VLOOKUP(Dati!$A1578,Normas!$A:$D,3,FALSE),VLOOKUP(Dati!$A1578,Normas!$A:$D,3,FALSE)*0.3)),"")</f>
      </c>
    </row>
    <row r="1579" spans="2:9" x14ac:dyDescent="0.2">
      <c r="B1579">
        <f>IF(ISBLANK(A1579),"",VLOOKUP(A1579,Normas!A:D,4,FALSE))</f>
      </c>
      <c r="E1579" s="2">
        <f>IF(ISBLANK(D1579),"",INT(YEARFRAC(D1579,'Vispārīga informācija'!$B$2)))</f>
      </c>
      <c r="F1579" s="2">
        <f>IFERROR(IF(ISBLANK($A1579),"",IF($A1579="Ūdeņraža jonu koncentrācija",VLOOKUP(Dati!$A1579,Normas!$A:$D,2,FALSE),VLOOKUP(Dati!$A1579,Normas!$A:$D,2,FALSE)*0.6)),"")</f>
      </c>
      <c r="G1579" s="2">
        <f>IFERROR(IF(ISBLANK($A1579),"",IF($A1579="Ūdeņraža jonu koncentrācija",VLOOKUP(Dati!$A1579,Normas!$A:$D,3,FALSE),VLOOKUP(Dati!$A1579,Normas!$A:$D,3,FALSE)*0.6)),"")</f>
      </c>
      <c r="H1579" s="2">
        <f>IFERROR(IF(ISBLANK($A1579),"",IF($A1579="Ūdeņraža jonu koncentrācija",VLOOKUP(Dati!$A1579,Normas!$A:$D,2,FALSE),VLOOKUP(Dati!$A1579,Normas!$A:$D,2,FALSE)*0.3)),"")</f>
      </c>
      <c r="I1579" s="2">
        <f>IFERROR(IF(ISBLANK($A1579),"",IF($A1579="Ūdeņraža jonu koncentrācija",VLOOKUP(Dati!$A1579,Normas!$A:$D,3,FALSE),VLOOKUP(Dati!$A1579,Normas!$A:$D,3,FALSE)*0.3)),"")</f>
      </c>
    </row>
    <row r="1580" spans="2:9" x14ac:dyDescent="0.2">
      <c r="B1580">
        <f>IF(ISBLANK(A1580),"",VLOOKUP(A1580,Normas!A:D,4,FALSE))</f>
      </c>
      <c r="E1580" s="2">
        <f>IF(ISBLANK(D1580),"",INT(YEARFRAC(D1580,'Vispārīga informācija'!$B$2)))</f>
      </c>
      <c r="F1580" s="2">
        <f>IFERROR(IF(ISBLANK($A1580),"",IF($A1580="Ūdeņraža jonu koncentrācija",VLOOKUP(Dati!$A1580,Normas!$A:$D,2,FALSE),VLOOKUP(Dati!$A1580,Normas!$A:$D,2,FALSE)*0.6)),"")</f>
      </c>
      <c r="G1580" s="2">
        <f>IFERROR(IF(ISBLANK($A1580),"",IF($A1580="Ūdeņraža jonu koncentrācija",VLOOKUP(Dati!$A1580,Normas!$A:$D,3,FALSE),VLOOKUP(Dati!$A1580,Normas!$A:$D,3,FALSE)*0.6)),"")</f>
      </c>
      <c r="H1580" s="2">
        <f>IFERROR(IF(ISBLANK($A1580),"",IF($A1580="Ūdeņraža jonu koncentrācija",VLOOKUP(Dati!$A1580,Normas!$A:$D,2,FALSE),VLOOKUP(Dati!$A1580,Normas!$A:$D,2,FALSE)*0.3)),"")</f>
      </c>
      <c r="I1580" s="2">
        <f>IFERROR(IF(ISBLANK($A1580),"",IF($A1580="Ūdeņraža jonu koncentrācija",VLOOKUP(Dati!$A1580,Normas!$A:$D,3,FALSE),VLOOKUP(Dati!$A1580,Normas!$A:$D,3,FALSE)*0.3)),"")</f>
      </c>
    </row>
    <row r="1581" spans="2:9" x14ac:dyDescent="0.2">
      <c r="B1581">
        <f>IF(ISBLANK(A1581),"",VLOOKUP(A1581,Normas!A:D,4,FALSE))</f>
      </c>
      <c r="E1581" s="2">
        <f>IF(ISBLANK(D1581),"",INT(YEARFRAC(D1581,'Vispārīga informācija'!$B$2)))</f>
      </c>
      <c r="F1581" s="2">
        <f>IFERROR(IF(ISBLANK($A1581),"",IF($A1581="Ūdeņraža jonu koncentrācija",VLOOKUP(Dati!$A1581,Normas!$A:$D,2,FALSE),VLOOKUP(Dati!$A1581,Normas!$A:$D,2,FALSE)*0.6)),"")</f>
      </c>
      <c r="G1581" s="2">
        <f>IFERROR(IF(ISBLANK($A1581),"",IF($A1581="Ūdeņraža jonu koncentrācija",VLOOKUP(Dati!$A1581,Normas!$A:$D,3,FALSE),VLOOKUP(Dati!$A1581,Normas!$A:$D,3,FALSE)*0.6)),"")</f>
      </c>
      <c r="H1581" s="2">
        <f>IFERROR(IF(ISBLANK($A1581),"",IF($A1581="Ūdeņraža jonu koncentrācija",VLOOKUP(Dati!$A1581,Normas!$A:$D,2,FALSE),VLOOKUP(Dati!$A1581,Normas!$A:$D,2,FALSE)*0.3)),"")</f>
      </c>
      <c r="I1581" s="2">
        <f>IFERROR(IF(ISBLANK($A1581),"",IF($A1581="Ūdeņraža jonu koncentrācija",VLOOKUP(Dati!$A1581,Normas!$A:$D,3,FALSE),VLOOKUP(Dati!$A1581,Normas!$A:$D,3,FALSE)*0.3)),"")</f>
      </c>
    </row>
    <row r="1582" spans="2:9" x14ac:dyDescent="0.2">
      <c r="B1582">
        <f>IF(ISBLANK(A1582),"",VLOOKUP(A1582,Normas!A:D,4,FALSE))</f>
      </c>
      <c r="E1582" s="2">
        <f>IF(ISBLANK(D1582),"",INT(YEARFRAC(D1582,'Vispārīga informācija'!$B$2)))</f>
      </c>
      <c r="F1582" s="2">
        <f>IFERROR(IF(ISBLANK($A1582),"",IF($A1582="Ūdeņraža jonu koncentrācija",VLOOKUP(Dati!$A1582,Normas!$A:$D,2,FALSE),VLOOKUP(Dati!$A1582,Normas!$A:$D,2,FALSE)*0.6)),"")</f>
      </c>
      <c r="G1582" s="2">
        <f>IFERROR(IF(ISBLANK($A1582),"",IF($A1582="Ūdeņraža jonu koncentrācija",VLOOKUP(Dati!$A1582,Normas!$A:$D,3,FALSE),VLOOKUP(Dati!$A1582,Normas!$A:$D,3,FALSE)*0.6)),"")</f>
      </c>
      <c r="H1582" s="2">
        <f>IFERROR(IF(ISBLANK($A1582),"",IF($A1582="Ūdeņraža jonu koncentrācija",VLOOKUP(Dati!$A1582,Normas!$A:$D,2,FALSE),VLOOKUP(Dati!$A1582,Normas!$A:$D,2,FALSE)*0.3)),"")</f>
      </c>
      <c r="I1582" s="2">
        <f>IFERROR(IF(ISBLANK($A1582),"",IF($A1582="Ūdeņraža jonu koncentrācija",VLOOKUP(Dati!$A1582,Normas!$A:$D,3,FALSE),VLOOKUP(Dati!$A1582,Normas!$A:$D,3,FALSE)*0.3)),"")</f>
      </c>
    </row>
    <row r="1583" spans="2:9" x14ac:dyDescent="0.2">
      <c r="B1583">
        <f>IF(ISBLANK(A1583),"",VLOOKUP(A1583,Normas!A:D,4,FALSE))</f>
      </c>
      <c r="E1583" s="2">
        <f>IF(ISBLANK(D1583),"",INT(YEARFRAC(D1583,'Vispārīga informācija'!$B$2)))</f>
      </c>
      <c r="F1583" s="2">
        <f>IFERROR(IF(ISBLANK($A1583),"",IF($A1583="Ūdeņraža jonu koncentrācija",VLOOKUP(Dati!$A1583,Normas!$A:$D,2,FALSE),VLOOKUP(Dati!$A1583,Normas!$A:$D,2,FALSE)*0.6)),"")</f>
      </c>
      <c r="G1583" s="2">
        <f>IFERROR(IF(ISBLANK($A1583),"",IF($A1583="Ūdeņraža jonu koncentrācija",VLOOKUP(Dati!$A1583,Normas!$A:$D,3,FALSE),VLOOKUP(Dati!$A1583,Normas!$A:$D,3,FALSE)*0.6)),"")</f>
      </c>
      <c r="H1583" s="2">
        <f>IFERROR(IF(ISBLANK($A1583),"",IF($A1583="Ūdeņraža jonu koncentrācija",VLOOKUP(Dati!$A1583,Normas!$A:$D,2,FALSE),VLOOKUP(Dati!$A1583,Normas!$A:$D,2,FALSE)*0.3)),"")</f>
      </c>
      <c r="I1583" s="2">
        <f>IFERROR(IF(ISBLANK($A1583),"",IF($A1583="Ūdeņraža jonu koncentrācija",VLOOKUP(Dati!$A1583,Normas!$A:$D,3,FALSE),VLOOKUP(Dati!$A1583,Normas!$A:$D,3,FALSE)*0.3)),"")</f>
      </c>
    </row>
    <row r="1584" spans="2:9" x14ac:dyDescent="0.2">
      <c r="B1584">
        <f>IF(ISBLANK(A1584),"",VLOOKUP(A1584,Normas!A:D,4,FALSE))</f>
      </c>
      <c r="E1584" s="2">
        <f>IF(ISBLANK(D1584),"",INT(YEARFRAC(D1584,'Vispārīga informācija'!$B$2)))</f>
      </c>
      <c r="F1584" s="2">
        <f>IFERROR(IF(ISBLANK($A1584),"",IF($A1584="Ūdeņraža jonu koncentrācija",VLOOKUP(Dati!$A1584,Normas!$A:$D,2,FALSE),VLOOKUP(Dati!$A1584,Normas!$A:$D,2,FALSE)*0.6)),"")</f>
      </c>
      <c r="G1584" s="2">
        <f>IFERROR(IF(ISBLANK($A1584),"",IF($A1584="Ūdeņraža jonu koncentrācija",VLOOKUP(Dati!$A1584,Normas!$A:$D,3,FALSE),VLOOKUP(Dati!$A1584,Normas!$A:$D,3,FALSE)*0.6)),"")</f>
      </c>
      <c r="H1584" s="2">
        <f>IFERROR(IF(ISBLANK($A1584),"",IF($A1584="Ūdeņraža jonu koncentrācija",VLOOKUP(Dati!$A1584,Normas!$A:$D,2,FALSE),VLOOKUP(Dati!$A1584,Normas!$A:$D,2,FALSE)*0.3)),"")</f>
      </c>
      <c r="I1584" s="2">
        <f>IFERROR(IF(ISBLANK($A1584),"",IF($A1584="Ūdeņraža jonu koncentrācija",VLOOKUP(Dati!$A1584,Normas!$A:$D,3,FALSE),VLOOKUP(Dati!$A1584,Normas!$A:$D,3,FALSE)*0.3)),"")</f>
      </c>
    </row>
    <row r="1585" spans="2:9" x14ac:dyDescent="0.2">
      <c r="B1585">
        <f>IF(ISBLANK(A1585),"",VLOOKUP(A1585,Normas!A:D,4,FALSE))</f>
      </c>
      <c r="E1585" s="2">
        <f>IF(ISBLANK(D1585),"",INT(YEARFRAC(D1585,'Vispārīga informācija'!$B$2)))</f>
      </c>
      <c r="F1585" s="2">
        <f>IFERROR(IF(ISBLANK($A1585),"",IF($A1585="Ūdeņraža jonu koncentrācija",VLOOKUP(Dati!$A1585,Normas!$A:$D,2,FALSE),VLOOKUP(Dati!$A1585,Normas!$A:$D,2,FALSE)*0.6)),"")</f>
      </c>
      <c r="G1585" s="2">
        <f>IFERROR(IF(ISBLANK($A1585),"",IF($A1585="Ūdeņraža jonu koncentrācija",VLOOKUP(Dati!$A1585,Normas!$A:$D,3,FALSE),VLOOKUP(Dati!$A1585,Normas!$A:$D,3,FALSE)*0.6)),"")</f>
      </c>
      <c r="H1585" s="2">
        <f>IFERROR(IF(ISBLANK($A1585),"",IF($A1585="Ūdeņraža jonu koncentrācija",VLOOKUP(Dati!$A1585,Normas!$A:$D,2,FALSE),VLOOKUP(Dati!$A1585,Normas!$A:$D,2,FALSE)*0.3)),"")</f>
      </c>
      <c r="I1585" s="2">
        <f>IFERROR(IF(ISBLANK($A1585),"",IF($A1585="Ūdeņraža jonu koncentrācija",VLOOKUP(Dati!$A1585,Normas!$A:$D,3,FALSE),VLOOKUP(Dati!$A1585,Normas!$A:$D,3,FALSE)*0.3)),"")</f>
      </c>
    </row>
    <row r="1586" spans="2:9" x14ac:dyDescent="0.2">
      <c r="B1586">
        <f>IF(ISBLANK(A1586),"",VLOOKUP(A1586,Normas!A:D,4,FALSE))</f>
      </c>
      <c r="E1586" s="2">
        <f>IF(ISBLANK(D1586),"",INT(YEARFRAC(D1586,'Vispārīga informācija'!$B$2)))</f>
      </c>
      <c r="F1586" s="2">
        <f>IFERROR(IF(ISBLANK($A1586),"",IF($A1586="Ūdeņraža jonu koncentrācija",VLOOKUP(Dati!$A1586,Normas!$A:$D,2,FALSE),VLOOKUP(Dati!$A1586,Normas!$A:$D,2,FALSE)*0.6)),"")</f>
      </c>
      <c r="G1586" s="2">
        <f>IFERROR(IF(ISBLANK($A1586),"",IF($A1586="Ūdeņraža jonu koncentrācija",VLOOKUP(Dati!$A1586,Normas!$A:$D,3,FALSE),VLOOKUP(Dati!$A1586,Normas!$A:$D,3,FALSE)*0.6)),"")</f>
      </c>
      <c r="H1586" s="2">
        <f>IFERROR(IF(ISBLANK($A1586),"",IF($A1586="Ūdeņraža jonu koncentrācija",VLOOKUP(Dati!$A1586,Normas!$A:$D,2,FALSE),VLOOKUP(Dati!$A1586,Normas!$A:$D,2,FALSE)*0.3)),"")</f>
      </c>
      <c r="I1586" s="2">
        <f>IFERROR(IF(ISBLANK($A1586),"",IF($A1586="Ūdeņraža jonu koncentrācija",VLOOKUP(Dati!$A1586,Normas!$A:$D,3,FALSE),VLOOKUP(Dati!$A1586,Normas!$A:$D,3,FALSE)*0.3)),"")</f>
      </c>
    </row>
    <row r="1587" spans="2:9" x14ac:dyDescent="0.2">
      <c r="B1587">
        <f>IF(ISBLANK(A1587),"",VLOOKUP(A1587,Normas!A:D,4,FALSE))</f>
      </c>
      <c r="E1587" s="2">
        <f>IF(ISBLANK(D1587),"",INT(YEARFRAC(D1587,'Vispārīga informācija'!$B$2)))</f>
      </c>
      <c r="F1587" s="2">
        <f>IFERROR(IF(ISBLANK($A1587),"",IF($A1587="Ūdeņraža jonu koncentrācija",VLOOKUP(Dati!$A1587,Normas!$A:$D,2,FALSE),VLOOKUP(Dati!$A1587,Normas!$A:$D,2,FALSE)*0.6)),"")</f>
      </c>
      <c r="G1587" s="2">
        <f>IFERROR(IF(ISBLANK($A1587),"",IF($A1587="Ūdeņraža jonu koncentrācija",VLOOKUP(Dati!$A1587,Normas!$A:$D,3,FALSE),VLOOKUP(Dati!$A1587,Normas!$A:$D,3,FALSE)*0.6)),"")</f>
      </c>
      <c r="H1587" s="2">
        <f>IFERROR(IF(ISBLANK($A1587),"",IF($A1587="Ūdeņraža jonu koncentrācija",VLOOKUP(Dati!$A1587,Normas!$A:$D,2,FALSE),VLOOKUP(Dati!$A1587,Normas!$A:$D,2,FALSE)*0.3)),"")</f>
      </c>
      <c r="I1587" s="2">
        <f>IFERROR(IF(ISBLANK($A1587),"",IF($A1587="Ūdeņraža jonu koncentrācija",VLOOKUP(Dati!$A1587,Normas!$A:$D,3,FALSE),VLOOKUP(Dati!$A1587,Normas!$A:$D,3,FALSE)*0.3)),"")</f>
      </c>
    </row>
    <row r="1588" spans="2:9" x14ac:dyDescent="0.2">
      <c r="B1588">
        <f>IF(ISBLANK(A1588),"",VLOOKUP(A1588,Normas!A:D,4,FALSE))</f>
      </c>
      <c r="E1588" s="2">
        <f>IF(ISBLANK(D1588),"",INT(YEARFRAC(D1588,'Vispārīga informācija'!$B$2)))</f>
      </c>
      <c r="F1588" s="2">
        <f>IFERROR(IF(ISBLANK($A1588),"",IF($A1588="Ūdeņraža jonu koncentrācija",VLOOKUP(Dati!$A1588,Normas!$A:$D,2,FALSE),VLOOKUP(Dati!$A1588,Normas!$A:$D,2,FALSE)*0.6)),"")</f>
      </c>
      <c r="G1588" s="2">
        <f>IFERROR(IF(ISBLANK($A1588),"",IF($A1588="Ūdeņraža jonu koncentrācija",VLOOKUP(Dati!$A1588,Normas!$A:$D,3,FALSE),VLOOKUP(Dati!$A1588,Normas!$A:$D,3,FALSE)*0.6)),"")</f>
      </c>
      <c r="H1588" s="2">
        <f>IFERROR(IF(ISBLANK($A1588),"",IF($A1588="Ūdeņraža jonu koncentrācija",VLOOKUP(Dati!$A1588,Normas!$A:$D,2,FALSE),VLOOKUP(Dati!$A1588,Normas!$A:$D,2,FALSE)*0.3)),"")</f>
      </c>
      <c r="I1588" s="2">
        <f>IFERROR(IF(ISBLANK($A1588),"",IF($A1588="Ūdeņraža jonu koncentrācija",VLOOKUP(Dati!$A1588,Normas!$A:$D,3,FALSE),VLOOKUP(Dati!$A1588,Normas!$A:$D,3,FALSE)*0.3)),"")</f>
      </c>
    </row>
    <row r="1589" spans="2:9" x14ac:dyDescent="0.2">
      <c r="B1589">
        <f>IF(ISBLANK(A1589),"",VLOOKUP(A1589,Normas!A:D,4,FALSE))</f>
      </c>
      <c r="E1589" s="2">
        <f>IF(ISBLANK(D1589),"",INT(YEARFRAC(D1589,'Vispārīga informācija'!$B$2)))</f>
      </c>
      <c r="F1589" s="2">
        <f>IFERROR(IF(ISBLANK($A1589),"",IF($A1589="Ūdeņraža jonu koncentrācija",VLOOKUP(Dati!$A1589,Normas!$A:$D,2,FALSE),VLOOKUP(Dati!$A1589,Normas!$A:$D,2,FALSE)*0.6)),"")</f>
      </c>
      <c r="G1589" s="2">
        <f>IFERROR(IF(ISBLANK($A1589),"",IF($A1589="Ūdeņraža jonu koncentrācija",VLOOKUP(Dati!$A1589,Normas!$A:$D,3,FALSE),VLOOKUP(Dati!$A1589,Normas!$A:$D,3,FALSE)*0.6)),"")</f>
      </c>
      <c r="H1589" s="2">
        <f>IFERROR(IF(ISBLANK($A1589),"",IF($A1589="Ūdeņraža jonu koncentrācija",VLOOKUP(Dati!$A1589,Normas!$A:$D,2,FALSE),VLOOKUP(Dati!$A1589,Normas!$A:$D,2,FALSE)*0.3)),"")</f>
      </c>
      <c r="I1589" s="2">
        <f>IFERROR(IF(ISBLANK($A1589),"",IF($A1589="Ūdeņraža jonu koncentrācija",VLOOKUP(Dati!$A1589,Normas!$A:$D,3,FALSE),VLOOKUP(Dati!$A1589,Normas!$A:$D,3,FALSE)*0.3)),"")</f>
      </c>
    </row>
    <row r="1590" spans="2:9" x14ac:dyDescent="0.2">
      <c r="B1590">
        <f>IF(ISBLANK(A1590),"",VLOOKUP(A1590,Normas!A:D,4,FALSE))</f>
      </c>
      <c r="E1590" s="2">
        <f>IF(ISBLANK(D1590),"",INT(YEARFRAC(D1590,'Vispārīga informācija'!$B$2)))</f>
      </c>
      <c r="F1590" s="2">
        <f>IFERROR(IF(ISBLANK($A1590),"",IF($A1590="Ūdeņraža jonu koncentrācija",VLOOKUP(Dati!$A1590,Normas!$A:$D,2,FALSE),VLOOKUP(Dati!$A1590,Normas!$A:$D,2,FALSE)*0.6)),"")</f>
      </c>
      <c r="G1590" s="2">
        <f>IFERROR(IF(ISBLANK($A1590),"",IF($A1590="Ūdeņraža jonu koncentrācija",VLOOKUP(Dati!$A1590,Normas!$A:$D,3,FALSE),VLOOKUP(Dati!$A1590,Normas!$A:$D,3,FALSE)*0.6)),"")</f>
      </c>
      <c r="H1590" s="2">
        <f>IFERROR(IF(ISBLANK($A1590),"",IF($A1590="Ūdeņraža jonu koncentrācija",VLOOKUP(Dati!$A1590,Normas!$A:$D,2,FALSE),VLOOKUP(Dati!$A1590,Normas!$A:$D,2,FALSE)*0.3)),"")</f>
      </c>
      <c r="I1590" s="2">
        <f>IFERROR(IF(ISBLANK($A1590),"",IF($A1590="Ūdeņraža jonu koncentrācija",VLOOKUP(Dati!$A1590,Normas!$A:$D,3,FALSE),VLOOKUP(Dati!$A1590,Normas!$A:$D,3,FALSE)*0.3)),"")</f>
      </c>
    </row>
    <row r="1591" spans="2:9" x14ac:dyDescent="0.2">
      <c r="B1591">
        <f>IF(ISBLANK(A1591),"",VLOOKUP(A1591,Normas!A:D,4,FALSE))</f>
      </c>
      <c r="E1591" s="2">
        <f>IF(ISBLANK(D1591),"",INT(YEARFRAC(D1591,'Vispārīga informācija'!$B$2)))</f>
      </c>
      <c r="F1591" s="2">
        <f>IFERROR(IF(ISBLANK($A1591),"",IF($A1591="Ūdeņraža jonu koncentrācija",VLOOKUP(Dati!$A1591,Normas!$A:$D,2,FALSE),VLOOKUP(Dati!$A1591,Normas!$A:$D,2,FALSE)*0.6)),"")</f>
      </c>
      <c r="G1591" s="2">
        <f>IFERROR(IF(ISBLANK($A1591),"",IF($A1591="Ūdeņraža jonu koncentrācija",VLOOKUP(Dati!$A1591,Normas!$A:$D,3,FALSE),VLOOKUP(Dati!$A1591,Normas!$A:$D,3,FALSE)*0.6)),"")</f>
      </c>
      <c r="H1591" s="2">
        <f>IFERROR(IF(ISBLANK($A1591),"",IF($A1591="Ūdeņraža jonu koncentrācija",VLOOKUP(Dati!$A1591,Normas!$A:$D,2,FALSE),VLOOKUP(Dati!$A1591,Normas!$A:$D,2,FALSE)*0.3)),"")</f>
      </c>
      <c r="I1591" s="2">
        <f>IFERROR(IF(ISBLANK($A1591),"",IF($A1591="Ūdeņraža jonu koncentrācija",VLOOKUP(Dati!$A1591,Normas!$A:$D,3,FALSE),VLOOKUP(Dati!$A1591,Normas!$A:$D,3,FALSE)*0.3)),"")</f>
      </c>
    </row>
    <row r="1592" spans="2:9" x14ac:dyDescent="0.2">
      <c r="B1592">
        <f>IF(ISBLANK(A1592),"",VLOOKUP(A1592,Normas!A:D,4,FALSE))</f>
      </c>
      <c r="E1592" s="2">
        <f>IF(ISBLANK(D1592),"",INT(YEARFRAC(D1592,'Vispārīga informācija'!$B$2)))</f>
      </c>
      <c r="F1592" s="2">
        <f>IFERROR(IF(ISBLANK($A1592),"",IF($A1592="Ūdeņraža jonu koncentrācija",VLOOKUP(Dati!$A1592,Normas!$A:$D,2,FALSE),VLOOKUP(Dati!$A1592,Normas!$A:$D,2,FALSE)*0.6)),"")</f>
      </c>
      <c r="G1592" s="2">
        <f>IFERROR(IF(ISBLANK($A1592),"",IF($A1592="Ūdeņraža jonu koncentrācija",VLOOKUP(Dati!$A1592,Normas!$A:$D,3,FALSE),VLOOKUP(Dati!$A1592,Normas!$A:$D,3,FALSE)*0.6)),"")</f>
      </c>
      <c r="H1592" s="2">
        <f>IFERROR(IF(ISBLANK($A1592),"",IF($A1592="Ūdeņraža jonu koncentrācija",VLOOKUP(Dati!$A1592,Normas!$A:$D,2,FALSE),VLOOKUP(Dati!$A1592,Normas!$A:$D,2,FALSE)*0.3)),"")</f>
      </c>
      <c r="I1592" s="2">
        <f>IFERROR(IF(ISBLANK($A1592),"",IF($A1592="Ūdeņraža jonu koncentrācija",VLOOKUP(Dati!$A1592,Normas!$A:$D,3,FALSE),VLOOKUP(Dati!$A1592,Normas!$A:$D,3,FALSE)*0.3)),"")</f>
      </c>
    </row>
    <row r="1593" spans="2:9" x14ac:dyDescent="0.2">
      <c r="B1593">
        <f>IF(ISBLANK(A1593),"",VLOOKUP(A1593,Normas!A:D,4,FALSE))</f>
      </c>
      <c r="E1593" s="2">
        <f>IF(ISBLANK(D1593),"",INT(YEARFRAC(D1593,'Vispārīga informācija'!$B$2)))</f>
      </c>
      <c r="F1593" s="2">
        <f>IFERROR(IF(ISBLANK($A1593),"",IF($A1593="Ūdeņraža jonu koncentrācija",VLOOKUP(Dati!$A1593,Normas!$A:$D,2,FALSE),VLOOKUP(Dati!$A1593,Normas!$A:$D,2,FALSE)*0.6)),"")</f>
      </c>
      <c r="G1593" s="2">
        <f>IFERROR(IF(ISBLANK($A1593),"",IF($A1593="Ūdeņraža jonu koncentrācija",VLOOKUP(Dati!$A1593,Normas!$A:$D,3,FALSE),VLOOKUP(Dati!$A1593,Normas!$A:$D,3,FALSE)*0.6)),"")</f>
      </c>
      <c r="H1593" s="2">
        <f>IFERROR(IF(ISBLANK($A1593),"",IF($A1593="Ūdeņraža jonu koncentrācija",VLOOKUP(Dati!$A1593,Normas!$A:$D,2,FALSE),VLOOKUP(Dati!$A1593,Normas!$A:$D,2,FALSE)*0.3)),"")</f>
      </c>
      <c r="I1593" s="2">
        <f>IFERROR(IF(ISBLANK($A1593),"",IF($A1593="Ūdeņraža jonu koncentrācija",VLOOKUP(Dati!$A1593,Normas!$A:$D,3,FALSE),VLOOKUP(Dati!$A1593,Normas!$A:$D,3,FALSE)*0.3)),"")</f>
      </c>
    </row>
    <row r="1594" spans="2:9" x14ac:dyDescent="0.2">
      <c r="B1594">
        <f>IF(ISBLANK(A1594),"",VLOOKUP(A1594,Normas!A:D,4,FALSE))</f>
      </c>
      <c r="E1594" s="2">
        <f>IF(ISBLANK(D1594),"",INT(YEARFRAC(D1594,'Vispārīga informācija'!$B$2)))</f>
      </c>
      <c r="F1594" s="2">
        <f>IFERROR(IF(ISBLANK($A1594),"",IF($A1594="Ūdeņraža jonu koncentrācija",VLOOKUP(Dati!$A1594,Normas!$A:$D,2,FALSE),VLOOKUP(Dati!$A1594,Normas!$A:$D,2,FALSE)*0.6)),"")</f>
      </c>
      <c r="G1594" s="2">
        <f>IFERROR(IF(ISBLANK($A1594),"",IF($A1594="Ūdeņraža jonu koncentrācija",VLOOKUP(Dati!$A1594,Normas!$A:$D,3,FALSE),VLOOKUP(Dati!$A1594,Normas!$A:$D,3,FALSE)*0.6)),"")</f>
      </c>
      <c r="H1594" s="2">
        <f>IFERROR(IF(ISBLANK($A1594),"",IF($A1594="Ūdeņraža jonu koncentrācija",VLOOKUP(Dati!$A1594,Normas!$A:$D,2,FALSE),VLOOKUP(Dati!$A1594,Normas!$A:$D,2,FALSE)*0.3)),"")</f>
      </c>
      <c r="I1594" s="2">
        <f>IFERROR(IF(ISBLANK($A1594),"",IF($A1594="Ūdeņraža jonu koncentrācija",VLOOKUP(Dati!$A1594,Normas!$A:$D,3,FALSE),VLOOKUP(Dati!$A1594,Normas!$A:$D,3,FALSE)*0.3)),"")</f>
      </c>
    </row>
    <row r="1595" spans="2:9" x14ac:dyDescent="0.2">
      <c r="B1595">
        <f>IF(ISBLANK(A1595),"",VLOOKUP(A1595,Normas!A:D,4,FALSE))</f>
      </c>
      <c r="E1595" s="2">
        <f>IF(ISBLANK(D1595),"",INT(YEARFRAC(D1595,'Vispārīga informācija'!$B$2)))</f>
      </c>
      <c r="F1595" s="2">
        <f>IFERROR(IF(ISBLANK($A1595),"",IF($A1595="Ūdeņraža jonu koncentrācija",VLOOKUP(Dati!$A1595,Normas!$A:$D,2,FALSE),VLOOKUP(Dati!$A1595,Normas!$A:$D,2,FALSE)*0.6)),"")</f>
      </c>
      <c r="G1595" s="2">
        <f>IFERROR(IF(ISBLANK($A1595),"",IF($A1595="Ūdeņraža jonu koncentrācija",VLOOKUP(Dati!$A1595,Normas!$A:$D,3,FALSE),VLOOKUP(Dati!$A1595,Normas!$A:$D,3,FALSE)*0.6)),"")</f>
      </c>
      <c r="H1595" s="2">
        <f>IFERROR(IF(ISBLANK($A1595),"",IF($A1595="Ūdeņraža jonu koncentrācija",VLOOKUP(Dati!$A1595,Normas!$A:$D,2,FALSE),VLOOKUP(Dati!$A1595,Normas!$A:$D,2,FALSE)*0.3)),"")</f>
      </c>
      <c r="I1595" s="2">
        <f>IFERROR(IF(ISBLANK($A1595),"",IF($A1595="Ūdeņraža jonu koncentrācija",VLOOKUP(Dati!$A1595,Normas!$A:$D,3,FALSE),VLOOKUP(Dati!$A1595,Normas!$A:$D,3,FALSE)*0.3)),"")</f>
      </c>
    </row>
    <row r="1596" spans="2:9" x14ac:dyDescent="0.2">
      <c r="B1596">
        <f>IF(ISBLANK(A1596),"",VLOOKUP(A1596,Normas!A:D,4,FALSE))</f>
      </c>
      <c r="E1596" s="2">
        <f>IF(ISBLANK(D1596),"",INT(YEARFRAC(D1596,'Vispārīga informācija'!$B$2)))</f>
      </c>
      <c r="F1596" s="2">
        <f>IFERROR(IF(ISBLANK($A1596),"",IF($A1596="Ūdeņraža jonu koncentrācija",VLOOKUP(Dati!$A1596,Normas!$A:$D,2,FALSE),VLOOKUP(Dati!$A1596,Normas!$A:$D,2,FALSE)*0.6)),"")</f>
      </c>
      <c r="G1596" s="2">
        <f>IFERROR(IF(ISBLANK($A1596),"",IF($A1596="Ūdeņraža jonu koncentrācija",VLOOKUP(Dati!$A1596,Normas!$A:$D,3,FALSE),VLOOKUP(Dati!$A1596,Normas!$A:$D,3,FALSE)*0.6)),"")</f>
      </c>
      <c r="H1596" s="2">
        <f>IFERROR(IF(ISBLANK($A1596),"",IF($A1596="Ūdeņraža jonu koncentrācija",VLOOKUP(Dati!$A1596,Normas!$A:$D,2,FALSE),VLOOKUP(Dati!$A1596,Normas!$A:$D,2,FALSE)*0.3)),"")</f>
      </c>
      <c r="I1596" s="2">
        <f>IFERROR(IF(ISBLANK($A1596),"",IF($A1596="Ūdeņraža jonu koncentrācija",VLOOKUP(Dati!$A1596,Normas!$A:$D,3,FALSE),VLOOKUP(Dati!$A1596,Normas!$A:$D,3,FALSE)*0.3)),"")</f>
      </c>
    </row>
    <row r="1597" spans="2:9" x14ac:dyDescent="0.2">
      <c r="B1597">
        <f>IF(ISBLANK(A1597),"",VLOOKUP(A1597,Normas!A:D,4,FALSE))</f>
      </c>
      <c r="E1597" s="2">
        <f>IF(ISBLANK(D1597),"",INT(YEARFRAC(D1597,'Vispārīga informācija'!$B$2)))</f>
      </c>
      <c r="F1597" s="2">
        <f>IFERROR(IF(ISBLANK($A1597),"",IF($A1597="Ūdeņraža jonu koncentrācija",VLOOKUP(Dati!$A1597,Normas!$A:$D,2,FALSE),VLOOKUP(Dati!$A1597,Normas!$A:$D,2,FALSE)*0.6)),"")</f>
      </c>
      <c r="G1597" s="2">
        <f>IFERROR(IF(ISBLANK($A1597),"",IF($A1597="Ūdeņraža jonu koncentrācija",VLOOKUP(Dati!$A1597,Normas!$A:$D,3,FALSE),VLOOKUP(Dati!$A1597,Normas!$A:$D,3,FALSE)*0.6)),"")</f>
      </c>
      <c r="H1597" s="2">
        <f>IFERROR(IF(ISBLANK($A1597),"",IF($A1597="Ūdeņraža jonu koncentrācija",VLOOKUP(Dati!$A1597,Normas!$A:$D,2,FALSE),VLOOKUP(Dati!$A1597,Normas!$A:$D,2,FALSE)*0.3)),"")</f>
      </c>
      <c r="I1597" s="2">
        <f>IFERROR(IF(ISBLANK($A1597),"",IF($A1597="Ūdeņraža jonu koncentrācija",VLOOKUP(Dati!$A1597,Normas!$A:$D,3,FALSE),VLOOKUP(Dati!$A1597,Normas!$A:$D,3,FALSE)*0.3)),"")</f>
      </c>
    </row>
    <row r="1598" spans="2:9" x14ac:dyDescent="0.2">
      <c r="B1598">
        <f>IF(ISBLANK(A1598),"",VLOOKUP(A1598,Normas!A:D,4,FALSE))</f>
      </c>
      <c r="E1598" s="2">
        <f>IF(ISBLANK(D1598),"",INT(YEARFRAC(D1598,'Vispārīga informācija'!$B$2)))</f>
      </c>
      <c r="F1598" s="2">
        <f>IFERROR(IF(ISBLANK($A1598),"",IF($A1598="Ūdeņraža jonu koncentrācija",VLOOKUP(Dati!$A1598,Normas!$A:$D,2,FALSE),VLOOKUP(Dati!$A1598,Normas!$A:$D,2,FALSE)*0.6)),"")</f>
      </c>
      <c r="G1598" s="2">
        <f>IFERROR(IF(ISBLANK($A1598),"",IF($A1598="Ūdeņraža jonu koncentrācija",VLOOKUP(Dati!$A1598,Normas!$A:$D,3,FALSE),VLOOKUP(Dati!$A1598,Normas!$A:$D,3,FALSE)*0.6)),"")</f>
      </c>
      <c r="H1598" s="2">
        <f>IFERROR(IF(ISBLANK($A1598),"",IF($A1598="Ūdeņraža jonu koncentrācija",VLOOKUP(Dati!$A1598,Normas!$A:$D,2,FALSE),VLOOKUP(Dati!$A1598,Normas!$A:$D,2,FALSE)*0.3)),"")</f>
      </c>
      <c r="I1598" s="2">
        <f>IFERROR(IF(ISBLANK($A1598),"",IF($A1598="Ūdeņraža jonu koncentrācija",VLOOKUP(Dati!$A1598,Normas!$A:$D,3,FALSE),VLOOKUP(Dati!$A1598,Normas!$A:$D,3,FALSE)*0.3)),"")</f>
      </c>
    </row>
    <row r="1599" spans="2:9" x14ac:dyDescent="0.2">
      <c r="B1599">
        <f>IF(ISBLANK(A1599),"",VLOOKUP(A1599,Normas!A:D,4,FALSE))</f>
      </c>
      <c r="E1599" s="2">
        <f>IF(ISBLANK(D1599),"",INT(YEARFRAC(D1599,'Vispārīga informācija'!$B$2)))</f>
      </c>
      <c r="F1599" s="2">
        <f>IFERROR(IF(ISBLANK($A1599),"",IF($A1599="Ūdeņraža jonu koncentrācija",VLOOKUP(Dati!$A1599,Normas!$A:$D,2,FALSE),VLOOKUP(Dati!$A1599,Normas!$A:$D,2,FALSE)*0.6)),"")</f>
      </c>
      <c r="G1599" s="2">
        <f>IFERROR(IF(ISBLANK($A1599),"",IF($A1599="Ūdeņraža jonu koncentrācija",VLOOKUP(Dati!$A1599,Normas!$A:$D,3,FALSE),VLOOKUP(Dati!$A1599,Normas!$A:$D,3,FALSE)*0.6)),"")</f>
      </c>
      <c r="H1599" s="2">
        <f>IFERROR(IF(ISBLANK($A1599),"",IF($A1599="Ūdeņraža jonu koncentrācija",VLOOKUP(Dati!$A1599,Normas!$A:$D,2,FALSE),VLOOKUP(Dati!$A1599,Normas!$A:$D,2,FALSE)*0.3)),"")</f>
      </c>
      <c r="I1599" s="2">
        <f>IFERROR(IF(ISBLANK($A1599),"",IF($A1599="Ūdeņraža jonu koncentrācija",VLOOKUP(Dati!$A1599,Normas!$A:$D,3,FALSE),VLOOKUP(Dati!$A1599,Normas!$A:$D,3,FALSE)*0.3)),"")</f>
      </c>
    </row>
    <row r="1600" spans="2:9" x14ac:dyDescent="0.2">
      <c r="B1600">
        <f>IF(ISBLANK(A1600),"",VLOOKUP(A1600,Normas!A:D,4,FALSE))</f>
      </c>
      <c r="E1600" s="2">
        <f>IF(ISBLANK(D1600),"",INT(YEARFRAC(D1600,'Vispārīga informācija'!$B$2)))</f>
      </c>
      <c r="F1600" s="2">
        <f>IFERROR(IF(ISBLANK($A1600),"",IF($A1600="Ūdeņraža jonu koncentrācija",VLOOKUP(Dati!$A1600,Normas!$A:$D,2,FALSE),VLOOKUP(Dati!$A1600,Normas!$A:$D,2,FALSE)*0.6)),"")</f>
      </c>
      <c r="G1600" s="2">
        <f>IFERROR(IF(ISBLANK($A1600),"",IF($A1600="Ūdeņraža jonu koncentrācija",VLOOKUP(Dati!$A1600,Normas!$A:$D,3,FALSE),VLOOKUP(Dati!$A1600,Normas!$A:$D,3,FALSE)*0.6)),"")</f>
      </c>
      <c r="H1600" s="2">
        <f>IFERROR(IF(ISBLANK($A1600),"",IF($A1600="Ūdeņraža jonu koncentrācija",VLOOKUP(Dati!$A1600,Normas!$A:$D,2,FALSE),VLOOKUP(Dati!$A1600,Normas!$A:$D,2,FALSE)*0.3)),"")</f>
      </c>
      <c r="I1600" s="2">
        <f>IFERROR(IF(ISBLANK($A1600),"",IF($A1600="Ūdeņraža jonu koncentrācija",VLOOKUP(Dati!$A1600,Normas!$A:$D,3,FALSE),VLOOKUP(Dati!$A1600,Normas!$A:$D,3,FALSE)*0.3)),"")</f>
      </c>
    </row>
    <row r="1601" spans="2:9" x14ac:dyDescent="0.2">
      <c r="B1601">
        <f>IF(ISBLANK(A1601),"",VLOOKUP(A1601,Normas!A:D,4,FALSE))</f>
      </c>
      <c r="E1601" s="2">
        <f>IF(ISBLANK(D1601),"",INT(YEARFRAC(D1601,'Vispārīga informācija'!$B$2)))</f>
      </c>
      <c r="F1601" s="2">
        <f>IFERROR(IF(ISBLANK($A1601),"",IF($A1601="Ūdeņraža jonu koncentrācija",VLOOKUP(Dati!$A1601,Normas!$A:$D,2,FALSE),VLOOKUP(Dati!$A1601,Normas!$A:$D,2,FALSE)*0.6)),"")</f>
      </c>
      <c r="G1601" s="2">
        <f>IFERROR(IF(ISBLANK($A1601),"",IF($A1601="Ūdeņraža jonu koncentrācija",VLOOKUP(Dati!$A1601,Normas!$A:$D,3,FALSE),VLOOKUP(Dati!$A1601,Normas!$A:$D,3,FALSE)*0.6)),"")</f>
      </c>
      <c r="H1601" s="2">
        <f>IFERROR(IF(ISBLANK($A1601),"",IF($A1601="Ūdeņraža jonu koncentrācija",VLOOKUP(Dati!$A1601,Normas!$A:$D,2,FALSE),VLOOKUP(Dati!$A1601,Normas!$A:$D,2,FALSE)*0.3)),"")</f>
      </c>
      <c r="I1601" s="2">
        <f>IFERROR(IF(ISBLANK($A1601),"",IF($A1601="Ūdeņraža jonu koncentrācija",VLOOKUP(Dati!$A1601,Normas!$A:$D,3,FALSE),VLOOKUP(Dati!$A1601,Normas!$A:$D,3,FALSE)*0.3)),"")</f>
      </c>
    </row>
    <row r="1602" spans="2:9" x14ac:dyDescent="0.2">
      <c r="B1602">
        <f>IF(ISBLANK(A1602),"",VLOOKUP(A1602,Normas!A:D,4,FALSE))</f>
      </c>
      <c r="E1602" s="2">
        <f>IF(ISBLANK(D1602),"",INT(YEARFRAC(D1602,'Vispārīga informācija'!$B$2)))</f>
      </c>
      <c r="F1602" s="2">
        <f>IFERROR(IF(ISBLANK($A1602),"",IF($A1602="Ūdeņraža jonu koncentrācija",VLOOKUP(Dati!$A1602,Normas!$A:$D,2,FALSE),VLOOKUP(Dati!$A1602,Normas!$A:$D,2,FALSE)*0.6)),"")</f>
      </c>
      <c r="G1602" s="2">
        <f>IFERROR(IF(ISBLANK($A1602),"",IF($A1602="Ūdeņraža jonu koncentrācija",VLOOKUP(Dati!$A1602,Normas!$A:$D,3,FALSE),VLOOKUP(Dati!$A1602,Normas!$A:$D,3,FALSE)*0.6)),"")</f>
      </c>
      <c r="H1602" s="2">
        <f>IFERROR(IF(ISBLANK($A1602),"",IF($A1602="Ūdeņraža jonu koncentrācija",VLOOKUP(Dati!$A1602,Normas!$A:$D,2,FALSE),VLOOKUP(Dati!$A1602,Normas!$A:$D,2,FALSE)*0.3)),"")</f>
      </c>
      <c r="I1602" s="2">
        <f>IFERROR(IF(ISBLANK($A1602),"",IF($A1602="Ūdeņraža jonu koncentrācija",VLOOKUP(Dati!$A1602,Normas!$A:$D,3,FALSE),VLOOKUP(Dati!$A1602,Normas!$A:$D,3,FALSE)*0.3)),"")</f>
      </c>
    </row>
    <row r="1603" spans="2:9" x14ac:dyDescent="0.2">
      <c r="B1603">
        <f>IF(ISBLANK(A1603),"",VLOOKUP(A1603,Normas!A:D,4,FALSE))</f>
      </c>
      <c r="E1603" s="2">
        <f>IF(ISBLANK(D1603),"",INT(YEARFRAC(D1603,'Vispārīga informācija'!$B$2)))</f>
      </c>
      <c r="F1603" s="2">
        <f>IFERROR(IF(ISBLANK($A1603),"",IF($A1603="Ūdeņraža jonu koncentrācija",VLOOKUP(Dati!$A1603,Normas!$A:$D,2,FALSE),VLOOKUP(Dati!$A1603,Normas!$A:$D,2,FALSE)*0.6)),"")</f>
      </c>
      <c r="G1603" s="2">
        <f>IFERROR(IF(ISBLANK($A1603),"",IF($A1603="Ūdeņraža jonu koncentrācija",VLOOKUP(Dati!$A1603,Normas!$A:$D,3,FALSE),VLOOKUP(Dati!$A1603,Normas!$A:$D,3,FALSE)*0.6)),"")</f>
      </c>
      <c r="H1603" s="2">
        <f>IFERROR(IF(ISBLANK($A1603),"",IF($A1603="Ūdeņraža jonu koncentrācija",VLOOKUP(Dati!$A1603,Normas!$A:$D,2,FALSE),VLOOKUP(Dati!$A1603,Normas!$A:$D,2,FALSE)*0.3)),"")</f>
      </c>
      <c r="I1603" s="2">
        <f>IFERROR(IF(ISBLANK($A1603),"",IF($A1603="Ūdeņraža jonu koncentrācija",VLOOKUP(Dati!$A1603,Normas!$A:$D,3,FALSE),VLOOKUP(Dati!$A1603,Normas!$A:$D,3,FALSE)*0.3)),"")</f>
      </c>
    </row>
    <row r="1604" spans="2:9" x14ac:dyDescent="0.2">
      <c r="B1604">
        <f>IF(ISBLANK(A1604),"",VLOOKUP(A1604,Normas!A:D,4,FALSE))</f>
      </c>
      <c r="E1604" s="2">
        <f>IF(ISBLANK(D1604),"",INT(YEARFRAC(D1604,'Vispārīga informācija'!$B$2)))</f>
      </c>
      <c r="F1604" s="2">
        <f>IFERROR(IF(ISBLANK($A1604),"",IF($A1604="Ūdeņraža jonu koncentrācija",VLOOKUP(Dati!$A1604,Normas!$A:$D,2,FALSE),VLOOKUP(Dati!$A1604,Normas!$A:$D,2,FALSE)*0.6)),"")</f>
      </c>
      <c r="G1604" s="2">
        <f>IFERROR(IF(ISBLANK($A1604),"",IF($A1604="Ūdeņraža jonu koncentrācija",VLOOKUP(Dati!$A1604,Normas!$A:$D,3,FALSE),VLOOKUP(Dati!$A1604,Normas!$A:$D,3,FALSE)*0.6)),"")</f>
      </c>
      <c r="H1604" s="2">
        <f>IFERROR(IF(ISBLANK($A1604),"",IF($A1604="Ūdeņraža jonu koncentrācija",VLOOKUP(Dati!$A1604,Normas!$A:$D,2,FALSE),VLOOKUP(Dati!$A1604,Normas!$A:$D,2,FALSE)*0.3)),"")</f>
      </c>
      <c r="I1604" s="2">
        <f>IFERROR(IF(ISBLANK($A1604),"",IF($A1604="Ūdeņraža jonu koncentrācija",VLOOKUP(Dati!$A1604,Normas!$A:$D,3,FALSE),VLOOKUP(Dati!$A1604,Normas!$A:$D,3,FALSE)*0.3)),"")</f>
      </c>
    </row>
    <row r="1605" spans="2:9" x14ac:dyDescent="0.2">
      <c r="B1605">
        <f>IF(ISBLANK(A1605),"",VLOOKUP(A1605,Normas!A:D,4,FALSE))</f>
      </c>
      <c r="E1605" s="2">
        <f>IF(ISBLANK(D1605),"",INT(YEARFRAC(D1605,'Vispārīga informācija'!$B$2)))</f>
      </c>
      <c r="F1605" s="2">
        <f>IFERROR(IF(ISBLANK($A1605),"",IF($A1605="Ūdeņraža jonu koncentrācija",VLOOKUP(Dati!$A1605,Normas!$A:$D,2,FALSE),VLOOKUP(Dati!$A1605,Normas!$A:$D,2,FALSE)*0.6)),"")</f>
      </c>
      <c r="G1605" s="2">
        <f>IFERROR(IF(ISBLANK($A1605),"",IF($A1605="Ūdeņraža jonu koncentrācija",VLOOKUP(Dati!$A1605,Normas!$A:$D,3,FALSE),VLOOKUP(Dati!$A1605,Normas!$A:$D,3,FALSE)*0.6)),"")</f>
      </c>
      <c r="H1605" s="2">
        <f>IFERROR(IF(ISBLANK($A1605),"",IF($A1605="Ūdeņraža jonu koncentrācija",VLOOKUP(Dati!$A1605,Normas!$A:$D,2,FALSE),VLOOKUP(Dati!$A1605,Normas!$A:$D,2,FALSE)*0.3)),"")</f>
      </c>
      <c r="I1605" s="2">
        <f>IFERROR(IF(ISBLANK($A1605),"",IF($A1605="Ūdeņraža jonu koncentrācija",VLOOKUP(Dati!$A1605,Normas!$A:$D,3,FALSE),VLOOKUP(Dati!$A1605,Normas!$A:$D,3,FALSE)*0.3)),"")</f>
      </c>
    </row>
    <row r="1606" spans="2:9" x14ac:dyDescent="0.2">
      <c r="B1606">
        <f>IF(ISBLANK(A1606),"",VLOOKUP(A1606,Normas!A:D,4,FALSE))</f>
      </c>
      <c r="E1606" s="2">
        <f>IF(ISBLANK(D1606),"",INT(YEARFRAC(D1606,'Vispārīga informācija'!$B$2)))</f>
      </c>
      <c r="F1606" s="2">
        <f>IFERROR(IF(ISBLANK($A1606),"",IF($A1606="Ūdeņraža jonu koncentrācija",VLOOKUP(Dati!$A1606,Normas!$A:$D,2,FALSE),VLOOKUP(Dati!$A1606,Normas!$A:$D,2,FALSE)*0.6)),"")</f>
      </c>
      <c r="G1606" s="2">
        <f>IFERROR(IF(ISBLANK($A1606),"",IF($A1606="Ūdeņraža jonu koncentrācija",VLOOKUP(Dati!$A1606,Normas!$A:$D,3,FALSE),VLOOKUP(Dati!$A1606,Normas!$A:$D,3,FALSE)*0.6)),"")</f>
      </c>
      <c r="H1606" s="2">
        <f>IFERROR(IF(ISBLANK($A1606),"",IF($A1606="Ūdeņraža jonu koncentrācija",VLOOKUP(Dati!$A1606,Normas!$A:$D,2,FALSE),VLOOKUP(Dati!$A1606,Normas!$A:$D,2,FALSE)*0.3)),"")</f>
      </c>
      <c r="I1606" s="2">
        <f>IFERROR(IF(ISBLANK($A1606),"",IF($A1606="Ūdeņraža jonu koncentrācija",VLOOKUP(Dati!$A1606,Normas!$A:$D,3,FALSE),VLOOKUP(Dati!$A1606,Normas!$A:$D,3,FALSE)*0.3)),"")</f>
      </c>
    </row>
    <row r="1607" spans="2:9" x14ac:dyDescent="0.2">
      <c r="B1607">
        <f>IF(ISBLANK(A1607),"",VLOOKUP(A1607,Normas!A:D,4,FALSE))</f>
      </c>
      <c r="E1607" s="2">
        <f>IF(ISBLANK(D1607),"",INT(YEARFRAC(D1607,'Vispārīga informācija'!$B$2)))</f>
      </c>
      <c r="F1607" s="2">
        <f>IFERROR(IF(ISBLANK($A1607),"",IF($A1607="Ūdeņraža jonu koncentrācija",VLOOKUP(Dati!$A1607,Normas!$A:$D,2,FALSE),VLOOKUP(Dati!$A1607,Normas!$A:$D,2,FALSE)*0.6)),"")</f>
      </c>
      <c r="G1607" s="2">
        <f>IFERROR(IF(ISBLANK($A1607),"",IF($A1607="Ūdeņraža jonu koncentrācija",VLOOKUP(Dati!$A1607,Normas!$A:$D,3,FALSE),VLOOKUP(Dati!$A1607,Normas!$A:$D,3,FALSE)*0.6)),"")</f>
      </c>
      <c r="H1607" s="2">
        <f>IFERROR(IF(ISBLANK($A1607),"",IF($A1607="Ūdeņraža jonu koncentrācija",VLOOKUP(Dati!$A1607,Normas!$A:$D,2,FALSE),VLOOKUP(Dati!$A1607,Normas!$A:$D,2,FALSE)*0.3)),"")</f>
      </c>
      <c r="I1607" s="2">
        <f>IFERROR(IF(ISBLANK($A1607),"",IF($A1607="Ūdeņraža jonu koncentrācija",VLOOKUP(Dati!$A1607,Normas!$A:$D,3,FALSE),VLOOKUP(Dati!$A1607,Normas!$A:$D,3,FALSE)*0.3)),"")</f>
      </c>
    </row>
    <row r="1608" spans="2:9" x14ac:dyDescent="0.2">
      <c r="B1608">
        <f>IF(ISBLANK(A1608),"",VLOOKUP(A1608,Normas!A:D,4,FALSE))</f>
      </c>
      <c r="E1608" s="2">
        <f>IF(ISBLANK(D1608),"",INT(YEARFRAC(D1608,'Vispārīga informācija'!$B$2)))</f>
      </c>
      <c r="F1608" s="2">
        <f>IFERROR(IF(ISBLANK($A1608),"",IF($A1608="Ūdeņraža jonu koncentrācija",VLOOKUP(Dati!$A1608,Normas!$A:$D,2,FALSE),VLOOKUP(Dati!$A1608,Normas!$A:$D,2,FALSE)*0.6)),"")</f>
      </c>
      <c r="G1608" s="2">
        <f>IFERROR(IF(ISBLANK($A1608),"",IF($A1608="Ūdeņraža jonu koncentrācija",VLOOKUP(Dati!$A1608,Normas!$A:$D,3,FALSE),VLOOKUP(Dati!$A1608,Normas!$A:$D,3,FALSE)*0.6)),"")</f>
      </c>
      <c r="H1608" s="2">
        <f>IFERROR(IF(ISBLANK($A1608),"",IF($A1608="Ūdeņraža jonu koncentrācija",VLOOKUP(Dati!$A1608,Normas!$A:$D,2,FALSE),VLOOKUP(Dati!$A1608,Normas!$A:$D,2,FALSE)*0.3)),"")</f>
      </c>
      <c r="I1608" s="2">
        <f>IFERROR(IF(ISBLANK($A1608),"",IF($A1608="Ūdeņraža jonu koncentrācija",VLOOKUP(Dati!$A1608,Normas!$A:$D,3,FALSE),VLOOKUP(Dati!$A1608,Normas!$A:$D,3,FALSE)*0.3)),"")</f>
      </c>
    </row>
    <row r="1609" spans="2:9" x14ac:dyDescent="0.2">
      <c r="B1609">
        <f>IF(ISBLANK(A1609),"",VLOOKUP(A1609,Normas!A:D,4,FALSE))</f>
      </c>
      <c r="E1609" s="2">
        <f>IF(ISBLANK(D1609),"",INT(YEARFRAC(D1609,'Vispārīga informācija'!$B$2)))</f>
      </c>
      <c r="F1609" s="2">
        <f>IFERROR(IF(ISBLANK($A1609),"",IF($A1609="Ūdeņraža jonu koncentrācija",VLOOKUP(Dati!$A1609,Normas!$A:$D,2,FALSE),VLOOKUP(Dati!$A1609,Normas!$A:$D,2,FALSE)*0.6)),"")</f>
      </c>
      <c r="G1609" s="2">
        <f>IFERROR(IF(ISBLANK($A1609),"",IF($A1609="Ūdeņraža jonu koncentrācija",VLOOKUP(Dati!$A1609,Normas!$A:$D,3,FALSE),VLOOKUP(Dati!$A1609,Normas!$A:$D,3,FALSE)*0.6)),"")</f>
      </c>
      <c r="H1609" s="2">
        <f>IFERROR(IF(ISBLANK($A1609),"",IF($A1609="Ūdeņraža jonu koncentrācija",VLOOKUP(Dati!$A1609,Normas!$A:$D,2,FALSE),VLOOKUP(Dati!$A1609,Normas!$A:$D,2,FALSE)*0.3)),"")</f>
      </c>
      <c r="I1609" s="2">
        <f>IFERROR(IF(ISBLANK($A1609),"",IF($A1609="Ūdeņraža jonu koncentrācija",VLOOKUP(Dati!$A1609,Normas!$A:$D,3,FALSE),VLOOKUP(Dati!$A1609,Normas!$A:$D,3,FALSE)*0.3)),"")</f>
      </c>
    </row>
    <row r="1610" spans="2:9" x14ac:dyDescent="0.2">
      <c r="B1610">
        <f>IF(ISBLANK(A1610),"",VLOOKUP(A1610,Normas!A:D,4,FALSE))</f>
      </c>
      <c r="E1610" s="2">
        <f>IF(ISBLANK(D1610),"",INT(YEARFRAC(D1610,'Vispārīga informācija'!$B$2)))</f>
      </c>
      <c r="F1610" s="2">
        <f>IFERROR(IF(ISBLANK($A1610),"",IF($A1610="Ūdeņraža jonu koncentrācija",VLOOKUP(Dati!$A1610,Normas!$A:$D,2,FALSE),VLOOKUP(Dati!$A1610,Normas!$A:$D,2,FALSE)*0.6)),"")</f>
      </c>
      <c r="G1610" s="2">
        <f>IFERROR(IF(ISBLANK($A1610),"",IF($A1610="Ūdeņraža jonu koncentrācija",VLOOKUP(Dati!$A1610,Normas!$A:$D,3,FALSE),VLOOKUP(Dati!$A1610,Normas!$A:$D,3,FALSE)*0.6)),"")</f>
      </c>
      <c r="H1610" s="2">
        <f>IFERROR(IF(ISBLANK($A1610),"",IF($A1610="Ūdeņraža jonu koncentrācija",VLOOKUP(Dati!$A1610,Normas!$A:$D,2,FALSE),VLOOKUP(Dati!$A1610,Normas!$A:$D,2,FALSE)*0.3)),"")</f>
      </c>
      <c r="I1610" s="2">
        <f>IFERROR(IF(ISBLANK($A1610),"",IF($A1610="Ūdeņraža jonu koncentrācija",VLOOKUP(Dati!$A1610,Normas!$A:$D,3,FALSE),VLOOKUP(Dati!$A1610,Normas!$A:$D,3,FALSE)*0.3)),"")</f>
      </c>
    </row>
    <row r="1611" spans="2:9" x14ac:dyDescent="0.2">
      <c r="B1611">
        <f>IF(ISBLANK(A1611),"",VLOOKUP(A1611,Normas!A:D,4,FALSE))</f>
      </c>
      <c r="E1611" s="2">
        <f>IF(ISBLANK(D1611),"",INT(YEARFRAC(D1611,'Vispārīga informācija'!$B$2)))</f>
      </c>
      <c r="F1611" s="2">
        <f>IFERROR(IF(ISBLANK($A1611),"",IF($A1611="Ūdeņraža jonu koncentrācija",VLOOKUP(Dati!$A1611,Normas!$A:$D,2,FALSE),VLOOKUP(Dati!$A1611,Normas!$A:$D,2,FALSE)*0.6)),"")</f>
      </c>
      <c r="G1611" s="2">
        <f>IFERROR(IF(ISBLANK($A1611),"",IF($A1611="Ūdeņraža jonu koncentrācija",VLOOKUP(Dati!$A1611,Normas!$A:$D,3,FALSE),VLOOKUP(Dati!$A1611,Normas!$A:$D,3,FALSE)*0.6)),"")</f>
      </c>
      <c r="H1611" s="2">
        <f>IFERROR(IF(ISBLANK($A1611),"",IF($A1611="Ūdeņraža jonu koncentrācija",VLOOKUP(Dati!$A1611,Normas!$A:$D,2,FALSE),VLOOKUP(Dati!$A1611,Normas!$A:$D,2,FALSE)*0.3)),"")</f>
      </c>
      <c r="I1611" s="2">
        <f>IFERROR(IF(ISBLANK($A1611),"",IF($A1611="Ūdeņraža jonu koncentrācija",VLOOKUP(Dati!$A1611,Normas!$A:$D,3,FALSE),VLOOKUP(Dati!$A1611,Normas!$A:$D,3,FALSE)*0.3)),"")</f>
      </c>
    </row>
    <row r="1612" spans="2:9" x14ac:dyDescent="0.2">
      <c r="B1612">
        <f>IF(ISBLANK(A1612),"",VLOOKUP(A1612,Normas!A:D,4,FALSE))</f>
      </c>
      <c r="E1612" s="2">
        <f>IF(ISBLANK(D1612),"",INT(YEARFRAC(D1612,'Vispārīga informācija'!$B$2)))</f>
      </c>
      <c r="F1612" s="2">
        <f>IFERROR(IF(ISBLANK($A1612),"",IF($A1612="Ūdeņraža jonu koncentrācija",VLOOKUP(Dati!$A1612,Normas!$A:$D,2,FALSE),VLOOKUP(Dati!$A1612,Normas!$A:$D,2,FALSE)*0.6)),"")</f>
      </c>
      <c r="G1612" s="2">
        <f>IFERROR(IF(ISBLANK($A1612),"",IF($A1612="Ūdeņraža jonu koncentrācija",VLOOKUP(Dati!$A1612,Normas!$A:$D,3,FALSE),VLOOKUP(Dati!$A1612,Normas!$A:$D,3,FALSE)*0.6)),"")</f>
      </c>
      <c r="H1612" s="2">
        <f>IFERROR(IF(ISBLANK($A1612),"",IF($A1612="Ūdeņraža jonu koncentrācija",VLOOKUP(Dati!$A1612,Normas!$A:$D,2,FALSE),VLOOKUP(Dati!$A1612,Normas!$A:$D,2,FALSE)*0.3)),"")</f>
      </c>
      <c r="I1612" s="2">
        <f>IFERROR(IF(ISBLANK($A1612),"",IF($A1612="Ūdeņraža jonu koncentrācija",VLOOKUP(Dati!$A1612,Normas!$A:$D,3,FALSE),VLOOKUP(Dati!$A1612,Normas!$A:$D,3,FALSE)*0.3)),"")</f>
      </c>
    </row>
    <row r="1613" spans="2:9" x14ac:dyDescent="0.2">
      <c r="B1613">
        <f>IF(ISBLANK(A1613),"",VLOOKUP(A1613,Normas!A:D,4,FALSE))</f>
      </c>
      <c r="E1613" s="2">
        <f>IF(ISBLANK(D1613),"",INT(YEARFRAC(D1613,'Vispārīga informācija'!$B$2)))</f>
      </c>
      <c r="F1613" s="2">
        <f>IFERROR(IF(ISBLANK($A1613),"",IF($A1613="Ūdeņraža jonu koncentrācija",VLOOKUP(Dati!$A1613,Normas!$A:$D,2,FALSE),VLOOKUP(Dati!$A1613,Normas!$A:$D,2,FALSE)*0.6)),"")</f>
      </c>
      <c r="G1613" s="2">
        <f>IFERROR(IF(ISBLANK($A1613),"",IF($A1613="Ūdeņraža jonu koncentrācija",VLOOKUP(Dati!$A1613,Normas!$A:$D,3,FALSE),VLOOKUP(Dati!$A1613,Normas!$A:$D,3,FALSE)*0.6)),"")</f>
      </c>
      <c r="H1613" s="2">
        <f>IFERROR(IF(ISBLANK($A1613),"",IF($A1613="Ūdeņraža jonu koncentrācija",VLOOKUP(Dati!$A1613,Normas!$A:$D,2,FALSE),VLOOKUP(Dati!$A1613,Normas!$A:$D,2,FALSE)*0.3)),"")</f>
      </c>
      <c r="I1613" s="2">
        <f>IFERROR(IF(ISBLANK($A1613),"",IF($A1613="Ūdeņraža jonu koncentrācija",VLOOKUP(Dati!$A1613,Normas!$A:$D,3,FALSE),VLOOKUP(Dati!$A1613,Normas!$A:$D,3,FALSE)*0.3)),"")</f>
      </c>
    </row>
    <row r="1614" spans="2:9" x14ac:dyDescent="0.2">
      <c r="B1614">
        <f>IF(ISBLANK(A1614),"",VLOOKUP(A1614,Normas!A:D,4,FALSE))</f>
      </c>
      <c r="E1614" s="2">
        <f>IF(ISBLANK(D1614),"",INT(YEARFRAC(D1614,'Vispārīga informācija'!$B$2)))</f>
      </c>
      <c r="F1614" s="2">
        <f>IFERROR(IF(ISBLANK($A1614),"",IF($A1614="Ūdeņraža jonu koncentrācija",VLOOKUP(Dati!$A1614,Normas!$A:$D,2,FALSE),VLOOKUP(Dati!$A1614,Normas!$A:$D,2,FALSE)*0.6)),"")</f>
      </c>
      <c r="G1614" s="2">
        <f>IFERROR(IF(ISBLANK($A1614),"",IF($A1614="Ūdeņraža jonu koncentrācija",VLOOKUP(Dati!$A1614,Normas!$A:$D,3,FALSE),VLOOKUP(Dati!$A1614,Normas!$A:$D,3,FALSE)*0.6)),"")</f>
      </c>
      <c r="H1614" s="2">
        <f>IFERROR(IF(ISBLANK($A1614),"",IF($A1614="Ūdeņraža jonu koncentrācija",VLOOKUP(Dati!$A1614,Normas!$A:$D,2,FALSE),VLOOKUP(Dati!$A1614,Normas!$A:$D,2,FALSE)*0.3)),"")</f>
      </c>
      <c r="I1614" s="2">
        <f>IFERROR(IF(ISBLANK($A1614),"",IF($A1614="Ūdeņraža jonu koncentrācija",VLOOKUP(Dati!$A1614,Normas!$A:$D,3,FALSE),VLOOKUP(Dati!$A1614,Normas!$A:$D,3,FALSE)*0.3)),"")</f>
      </c>
    </row>
    <row r="1615" spans="2:9" x14ac:dyDescent="0.2">
      <c r="B1615">
        <f>IF(ISBLANK(A1615),"",VLOOKUP(A1615,Normas!A:D,4,FALSE))</f>
      </c>
      <c r="E1615" s="2">
        <f>IF(ISBLANK(D1615),"",INT(YEARFRAC(D1615,'Vispārīga informācija'!$B$2)))</f>
      </c>
      <c r="F1615" s="2">
        <f>IFERROR(IF(ISBLANK($A1615),"",IF($A1615="Ūdeņraža jonu koncentrācija",VLOOKUP(Dati!$A1615,Normas!$A:$D,2,FALSE),VLOOKUP(Dati!$A1615,Normas!$A:$D,2,FALSE)*0.6)),"")</f>
      </c>
      <c r="G1615" s="2">
        <f>IFERROR(IF(ISBLANK($A1615),"",IF($A1615="Ūdeņraža jonu koncentrācija",VLOOKUP(Dati!$A1615,Normas!$A:$D,3,FALSE),VLOOKUP(Dati!$A1615,Normas!$A:$D,3,FALSE)*0.6)),"")</f>
      </c>
      <c r="H1615" s="2">
        <f>IFERROR(IF(ISBLANK($A1615),"",IF($A1615="Ūdeņraža jonu koncentrācija",VLOOKUP(Dati!$A1615,Normas!$A:$D,2,FALSE),VLOOKUP(Dati!$A1615,Normas!$A:$D,2,FALSE)*0.3)),"")</f>
      </c>
      <c r="I1615" s="2">
        <f>IFERROR(IF(ISBLANK($A1615),"",IF($A1615="Ūdeņraža jonu koncentrācija",VLOOKUP(Dati!$A1615,Normas!$A:$D,3,FALSE),VLOOKUP(Dati!$A1615,Normas!$A:$D,3,FALSE)*0.3)),"")</f>
      </c>
    </row>
    <row r="1616" spans="2:9" x14ac:dyDescent="0.2">
      <c r="B1616">
        <f>IF(ISBLANK(A1616),"",VLOOKUP(A1616,Normas!A:D,4,FALSE))</f>
      </c>
      <c r="E1616" s="2">
        <f>IF(ISBLANK(D1616),"",INT(YEARFRAC(D1616,'Vispārīga informācija'!$B$2)))</f>
      </c>
      <c r="F1616" s="2">
        <f>IFERROR(IF(ISBLANK($A1616),"",IF($A1616="Ūdeņraža jonu koncentrācija",VLOOKUP(Dati!$A1616,Normas!$A:$D,2,FALSE),VLOOKUP(Dati!$A1616,Normas!$A:$D,2,FALSE)*0.6)),"")</f>
      </c>
      <c r="G1616" s="2">
        <f>IFERROR(IF(ISBLANK($A1616),"",IF($A1616="Ūdeņraža jonu koncentrācija",VLOOKUP(Dati!$A1616,Normas!$A:$D,3,FALSE),VLOOKUP(Dati!$A1616,Normas!$A:$D,3,FALSE)*0.6)),"")</f>
      </c>
      <c r="H1616" s="2">
        <f>IFERROR(IF(ISBLANK($A1616),"",IF($A1616="Ūdeņraža jonu koncentrācija",VLOOKUP(Dati!$A1616,Normas!$A:$D,2,FALSE),VLOOKUP(Dati!$A1616,Normas!$A:$D,2,FALSE)*0.3)),"")</f>
      </c>
      <c r="I1616" s="2">
        <f>IFERROR(IF(ISBLANK($A1616),"",IF($A1616="Ūdeņraža jonu koncentrācija",VLOOKUP(Dati!$A1616,Normas!$A:$D,3,FALSE),VLOOKUP(Dati!$A1616,Normas!$A:$D,3,FALSE)*0.3)),"")</f>
      </c>
    </row>
    <row r="1617" spans="2:9" x14ac:dyDescent="0.2">
      <c r="B1617">
        <f>IF(ISBLANK(A1617),"",VLOOKUP(A1617,Normas!A:D,4,FALSE))</f>
      </c>
      <c r="E1617" s="2">
        <f>IF(ISBLANK(D1617),"",INT(YEARFRAC(D1617,'Vispārīga informācija'!$B$2)))</f>
      </c>
      <c r="F1617" s="2">
        <f>IFERROR(IF(ISBLANK($A1617),"",IF($A1617="Ūdeņraža jonu koncentrācija",VLOOKUP(Dati!$A1617,Normas!$A:$D,2,FALSE),VLOOKUP(Dati!$A1617,Normas!$A:$D,2,FALSE)*0.6)),"")</f>
      </c>
      <c r="G1617" s="2">
        <f>IFERROR(IF(ISBLANK($A1617),"",IF($A1617="Ūdeņraža jonu koncentrācija",VLOOKUP(Dati!$A1617,Normas!$A:$D,3,FALSE),VLOOKUP(Dati!$A1617,Normas!$A:$D,3,FALSE)*0.6)),"")</f>
      </c>
      <c r="H1617" s="2">
        <f>IFERROR(IF(ISBLANK($A1617),"",IF($A1617="Ūdeņraža jonu koncentrācija",VLOOKUP(Dati!$A1617,Normas!$A:$D,2,FALSE),VLOOKUP(Dati!$A1617,Normas!$A:$D,2,FALSE)*0.3)),"")</f>
      </c>
      <c r="I1617" s="2">
        <f>IFERROR(IF(ISBLANK($A1617),"",IF($A1617="Ūdeņraža jonu koncentrācija",VLOOKUP(Dati!$A1617,Normas!$A:$D,3,FALSE),VLOOKUP(Dati!$A1617,Normas!$A:$D,3,FALSE)*0.3)),"")</f>
      </c>
    </row>
    <row r="1618" spans="2:9" x14ac:dyDescent="0.2">
      <c r="B1618">
        <f>IF(ISBLANK(A1618),"",VLOOKUP(A1618,Normas!A:D,4,FALSE))</f>
      </c>
      <c r="E1618" s="2">
        <f>IF(ISBLANK(D1618),"",INT(YEARFRAC(D1618,'Vispārīga informācija'!$B$2)))</f>
      </c>
      <c r="F1618" s="2">
        <f>IFERROR(IF(ISBLANK($A1618),"",IF($A1618="Ūdeņraža jonu koncentrācija",VLOOKUP(Dati!$A1618,Normas!$A:$D,2,FALSE),VLOOKUP(Dati!$A1618,Normas!$A:$D,2,FALSE)*0.6)),"")</f>
      </c>
      <c r="G1618" s="2">
        <f>IFERROR(IF(ISBLANK($A1618),"",IF($A1618="Ūdeņraža jonu koncentrācija",VLOOKUP(Dati!$A1618,Normas!$A:$D,3,FALSE),VLOOKUP(Dati!$A1618,Normas!$A:$D,3,FALSE)*0.6)),"")</f>
      </c>
      <c r="H1618" s="2">
        <f>IFERROR(IF(ISBLANK($A1618),"",IF($A1618="Ūdeņraža jonu koncentrācija",VLOOKUP(Dati!$A1618,Normas!$A:$D,2,FALSE),VLOOKUP(Dati!$A1618,Normas!$A:$D,2,FALSE)*0.3)),"")</f>
      </c>
      <c r="I1618" s="2">
        <f>IFERROR(IF(ISBLANK($A1618),"",IF($A1618="Ūdeņraža jonu koncentrācija",VLOOKUP(Dati!$A1618,Normas!$A:$D,3,FALSE),VLOOKUP(Dati!$A1618,Normas!$A:$D,3,FALSE)*0.3)),"")</f>
      </c>
    </row>
    <row r="1619" spans="2:9" x14ac:dyDescent="0.2">
      <c r="B1619">
        <f>IF(ISBLANK(A1619),"",VLOOKUP(A1619,Normas!A:D,4,FALSE))</f>
      </c>
      <c r="E1619" s="2">
        <f>IF(ISBLANK(D1619),"",INT(YEARFRAC(D1619,'Vispārīga informācija'!$B$2)))</f>
      </c>
      <c r="F1619" s="2">
        <f>IFERROR(IF(ISBLANK($A1619),"",IF($A1619="Ūdeņraža jonu koncentrācija",VLOOKUP(Dati!$A1619,Normas!$A:$D,2,FALSE),VLOOKUP(Dati!$A1619,Normas!$A:$D,2,FALSE)*0.6)),"")</f>
      </c>
      <c r="G1619" s="2">
        <f>IFERROR(IF(ISBLANK($A1619),"",IF($A1619="Ūdeņraža jonu koncentrācija",VLOOKUP(Dati!$A1619,Normas!$A:$D,3,FALSE),VLOOKUP(Dati!$A1619,Normas!$A:$D,3,FALSE)*0.6)),"")</f>
      </c>
      <c r="H1619" s="2">
        <f>IFERROR(IF(ISBLANK($A1619),"",IF($A1619="Ūdeņraža jonu koncentrācija",VLOOKUP(Dati!$A1619,Normas!$A:$D,2,FALSE),VLOOKUP(Dati!$A1619,Normas!$A:$D,2,FALSE)*0.3)),"")</f>
      </c>
      <c r="I1619" s="2">
        <f>IFERROR(IF(ISBLANK($A1619),"",IF($A1619="Ūdeņraža jonu koncentrācija",VLOOKUP(Dati!$A1619,Normas!$A:$D,3,FALSE),VLOOKUP(Dati!$A1619,Normas!$A:$D,3,FALSE)*0.3)),"")</f>
      </c>
    </row>
    <row r="1620" spans="2:9" x14ac:dyDescent="0.2">
      <c r="B1620">
        <f>IF(ISBLANK(A1620),"",VLOOKUP(A1620,Normas!A:D,4,FALSE))</f>
      </c>
      <c r="E1620" s="2">
        <f>IF(ISBLANK(D1620),"",INT(YEARFRAC(D1620,'Vispārīga informācija'!$B$2)))</f>
      </c>
      <c r="F1620" s="2">
        <f>IFERROR(IF(ISBLANK($A1620),"",IF($A1620="Ūdeņraža jonu koncentrācija",VLOOKUP(Dati!$A1620,Normas!$A:$D,2,FALSE),VLOOKUP(Dati!$A1620,Normas!$A:$D,2,FALSE)*0.6)),"")</f>
      </c>
      <c r="G1620" s="2">
        <f>IFERROR(IF(ISBLANK($A1620),"",IF($A1620="Ūdeņraža jonu koncentrācija",VLOOKUP(Dati!$A1620,Normas!$A:$D,3,FALSE),VLOOKUP(Dati!$A1620,Normas!$A:$D,3,FALSE)*0.6)),"")</f>
      </c>
      <c r="H1620" s="2">
        <f>IFERROR(IF(ISBLANK($A1620),"",IF($A1620="Ūdeņraža jonu koncentrācija",VLOOKUP(Dati!$A1620,Normas!$A:$D,2,FALSE),VLOOKUP(Dati!$A1620,Normas!$A:$D,2,FALSE)*0.3)),"")</f>
      </c>
      <c r="I1620" s="2">
        <f>IFERROR(IF(ISBLANK($A1620),"",IF($A1620="Ūdeņraža jonu koncentrācija",VLOOKUP(Dati!$A1620,Normas!$A:$D,3,FALSE),VLOOKUP(Dati!$A1620,Normas!$A:$D,3,FALSE)*0.3)),"")</f>
      </c>
    </row>
    <row r="1621" spans="2:9" x14ac:dyDescent="0.2">
      <c r="B1621">
        <f>IF(ISBLANK(A1621),"",VLOOKUP(A1621,Normas!A:D,4,FALSE))</f>
      </c>
      <c r="E1621" s="2">
        <f>IF(ISBLANK(D1621),"",INT(YEARFRAC(D1621,'Vispārīga informācija'!$B$2)))</f>
      </c>
      <c r="F1621" s="2">
        <f>IFERROR(IF(ISBLANK($A1621),"",IF($A1621="Ūdeņraža jonu koncentrācija",VLOOKUP(Dati!$A1621,Normas!$A:$D,2,FALSE),VLOOKUP(Dati!$A1621,Normas!$A:$D,2,FALSE)*0.6)),"")</f>
      </c>
      <c r="G1621" s="2">
        <f>IFERROR(IF(ISBLANK($A1621),"",IF($A1621="Ūdeņraža jonu koncentrācija",VLOOKUP(Dati!$A1621,Normas!$A:$D,3,FALSE),VLOOKUP(Dati!$A1621,Normas!$A:$D,3,FALSE)*0.6)),"")</f>
      </c>
      <c r="H1621" s="2">
        <f>IFERROR(IF(ISBLANK($A1621),"",IF($A1621="Ūdeņraža jonu koncentrācija",VLOOKUP(Dati!$A1621,Normas!$A:$D,2,FALSE),VLOOKUP(Dati!$A1621,Normas!$A:$D,2,FALSE)*0.3)),"")</f>
      </c>
      <c r="I1621" s="2">
        <f>IFERROR(IF(ISBLANK($A1621),"",IF($A1621="Ūdeņraža jonu koncentrācija",VLOOKUP(Dati!$A1621,Normas!$A:$D,3,FALSE),VLOOKUP(Dati!$A1621,Normas!$A:$D,3,FALSE)*0.3)),"")</f>
      </c>
    </row>
    <row r="1622" spans="2:9" x14ac:dyDescent="0.2">
      <c r="B1622">
        <f>IF(ISBLANK(A1622),"",VLOOKUP(A1622,Normas!A:D,4,FALSE))</f>
      </c>
      <c r="E1622" s="2">
        <f>IF(ISBLANK(D1622),"",INT(YEARFRAC(D1622,'Vispārīga informācija'!$B$2)))</f>
      </c>
      <c r="F1622" s="2">
        <f>IFERROR(IF(ISBLANK($A1622),"",IF($A1622="Ūdeņraža jonu koncentrācija",VLOOKUP(Dati!$A1622,Normas!$A:$D,2,FALSE),VLOOKUP(Dati!$A1622,Normas!$A:$D,2,FALSE)*0.6)),"")</f>
      </c>
      <c r="G1622" s="2">
        <f>IFERROR(IF(ISBLANK($A1622),"",IF($A1622="Ūdeņraža jonu koncentrācija",VLOOKUP(Dati!$A1622,Normas!$A:$D,3,FALSE),VLOOKUP(Dati!$A1622,Normas!$A:$D,3,FALSE)*0.6)),"")</f>
      </c>
      <c r="H1622" s="2">
        <f>IFERROR(IF(ISBLANK($A1622),"",IF($A1622="Ūdeņraža jonu koncentrācija",VLOOKUP(Dati!$A1622,Normas!$A:$D,2,FALSE),VLOOKUP(Dati!$A1622,Normas!$A:$D,2,FALSE)*0.3)),"")</f>
      </c>
      <c r="I1622" s="2">
        <f>IFERROR(IF(ISBLANK($A1622),"",IF($A1622="Ūdeņraža jonu koncentrācija",VLOOKUP(Dati!$A1622,Normas!$A:$D,3,FALSE),VLOOKUP(Dati!$A1622,Normas!$A:$D,3,FALSE)*0.3)),"")</f>
      </c>
    </row>
    <row r="1623" spans="2:9" x14ac:dyDescent="0.2">
      <c r="B1623">
        <f>IF(ISBLANK(A1623),"",VLOOKUP(A1623,Normas!A:D,4,FALSE))</f>
      </c>
      <c r="E1623" s="2">
        <f>IF(ISBLANK(D1623),"",INT(YEARFRAC(D1623,'Vispārīga informācija'!$B$2)))</f>
      </c>
      <c r="F1623" s="2">
        <f>IFERROR(IF(ISBLANK($A1623),"",IF($A1623="Ūdeņraža jonu koncentrācija",VLOOKUP(Dati!$A1623,Normas!$A:$D,2,FALSE),VLOOKUP(Dati!$A1623,Normas!$A:$D,2,FALSE)*0.6)),"")</f>
      </c>
      <c r="G1623" s="2">
        <f>IFERROR(IF(ISBLANK($A1623),"",IF($A1623="Ūdeņraža jonu koncentrācija",VLOOKUP(Dati!$A1623,Normas!$A:$D,3,FALSE),VLOOKUP(Dati!$A1623,Normas!$A:$D,3,FALSE)*0.6)),"")</f>
      </c>
      <c r="H1623" s="2">
        <f>IFERROR(IF(ISBLANK($A1623),"",IF($A1623="Ūdeņraža jonu koncentrācija",VLOOKUP(Dati!$A1623,Normas!$A:$D,2,FALSE),VLOOKUP(Dati!$A1623,Normas!$A:$D,2,FALSE)*0.3)),"")</f>
      </c>
      <c r="I1623" s="2">
        <f>IFERROR(IF(ISBLANK($A1623),"",IF($A1623="Ūdeņraža jonu koncentrācija",VLOOKUP(Dati!$A1623,Normas!$A:$D,3,FALSE),VLOOKUP(Dati!$A1623,Normas!$A:$D,3,FALSE)*0.3)),"")</f>
      </c>
    </row>
    <row r="1624" spans="2:9" x14ac:dyDescent="0.2">
      <c r="B1624">
        <f>IF(ISBLANK(A1624),"",VLOOKUP(A1624,Normas!A:D,4,FALSE))</f>
      </c>
      <c r="E1624" s="2">
        <f>IF(ISBLANK(D1624),"",INT(YEARFRAC(D1624,'Vispārīga informācija'!$B$2)))</f>
      </c>
      <c r="F1624" s="2">
        <f>IFERROR(IF(ISBLANK($A1624),"",IF($A1624="Ūdeņraža jonu koncentrācija",VLOOKUP(Dati!$A1624,Normas!$A:$D,2,FALSE),VLOOKUP(Dati!$A1624,Normas!$A:$D,2,FALSE)*0.6)),"")</f>
      </c>
      <c r="G1624" s="2">
        <f>IFERROR(IF(ISBLANK($A1624),"",IF($A1624="Ūdeņraža jonu koncentrācija",VLOOKUP(Dati!$A1624,Normas!$A:$D,3,FALSE),VLOOKUP(Dati!$A1624,Normas!$A:$D,3,FALSE)*0.6)),"")</f>
      </c>
      <c r="H1624" s="2">
        <f>IFERROR(IF(ISBLANK($A1624),"",IF($A1624="Ūdeņraža jonu koncentrācija",VLOOKUP(Dati!$A1624,Normas!$A:$D,2,FALSE),VLOOKUP(Dati!$A1624,Normas!$A:$D,2,FALSE)*0.3)),"")</f>
      </c>
      <c r="I1624" s="2">
        <f>IFERROR(IF(ISBLANK($A1624),"",IF($A1624="Ūdeņraža jonu koncentrācija",VLOOKUP(Dati!$A1624,Normas!$A:$D,3,FALSE),VLOOKUP(Dati!$A1624,Normas!$A:$D,3,FALSE)*0.3)),"")</f>
      </c>
    </row>
    <row r="1625" spans="2:9" x14ac:dyDescent="0.2">
      <c r="B1625">
        <f>IF(ISBLANK(A1625),"",VLOOKUP(A1625,Normas!A:D,4,FALSE))</f>
      </c>
      <c r="E1625" s="2">
        <f>IF(ISBLANK(D1625),"",INT(YEARFRAC(D1625,'Vispārīga informācija'!$B$2)))</f>
      </c>
      <c r="F1625" s="2">
        <f>IFERROR(IF(ISBLANK($A1625),"",IF($A1625="Ūdeņraža jonu koncentrācija",VLOOKUP(Dati!$A1625,Normas!$A:$D,2,FALSE),VLOOKUP(Dati!$A1625,Normas!$A:$D,2,FALSE)*0.6)),"")</f>
      </c>
      <c r="G1625" s="2">
        <f>IFERROR(IF(ISBLANK($A1625),"",IF($A1625="Ūdeņraža jonu koncentrācija",VLOOKUP(Dati!$A1625,Normas!$A:$D,3,FALSE),VLOOKUP(Dati!$A1625,Normas!$A:$D,3,FALSE)*0.6)),"")</f>
      </c>
      <c r="H1625" s="2">
        <f>IFERROR(IF(ISBLANK($A1625),"",IF($A1625="Ūdeņraža jonu koncentrācija",VLOOKUP(Dati!$A1625,Normas!$A:$D,2,FALSE),VLOOKUP(Dati!$A1625,Normas!$A:$D,2,FALSE)*0.3)),"")</f>
      </c>
      <c r="I1625" s="2">
        <f>IFERROR(IF(ISBLANK($A1625),"",IF($A1625="Ūdeņraža jonu koncentrācija",VLOOKUP(Dati!$A1625,Normas!$A:$D,3,FALSE),VLOOKUP(Dati!$A1625,Normas!$A:$D,3,FALSE)*0.3)),"")</f>
      </c>
    </row>
    <row r="1626" spans="2:9" x14ac:dyDescent="0.2">
      <c r="B1626">
        <f>IF(ISBLANK(A1626),"",VLOOKUP(A1626,Normas!A:D,4,FALSE))</f>
      </c>
      <c r="E1626" s="2">
        <f>IF(ISBLANK(D1626),"",INT(YEARFRAC(D1626,'Vispārīga informācija'!$B$2)))</f>
      </c>
      <c r="F1626" s="2">
        <f>IFERROR(IF(ISBLANK($A1626),"",IF($A1626="Ūdeņraža jonu koncentrācija",VLOOKUP(Dati!$A1626,Normas!$A:$D,2,FALSE),VLOOKUP(Dati!$A1626,Normas!$A:$D,2,FALSE)*0.6)),"")</f>
      </c>
      <c r="G1626" s="2">
        <f>IFERROR(IF(ISBLANK($A1626),"",IF($A1626="Ūdeņraža jonu koncentrācija",VLOOKUP(Dati!$A1626,Normas!$A:$D,3,FALSE),VLOOKUP(Dati!$A1626,Normas!$A:$D,3,FALSE)*0.6)),"")</f>
      </c>
      <c r="H1626" s="2">
        <f>IFERROR(IF(ISBLANK($A1626),"",IF($A1626="Ūdeņraža jonu koncentrācija",VLOOKUP(Dati!$A1626,Normas!$A:$D,2,FALSE),VLOOKUP(Dati!$A1626,Normas!$A:$D,2,FALSE)*0.3)),"")</f>
      </c>
      <c r="I1626" s="2">
        <f>IFERROR(IF(ISBLANK($A1626),"",IF($A1626="Ūdeņraža jonu koncentrācija",VLOOKUP(Dati!$A1626,Normas!$A:$D,3,FALSE),VLOOKUP(Dati!$A1626,Normas!$A:$D,3,FALSE)*0.3)),"")</f>
      </c>
    </row>
    <row r="1627" spans="2:9" x14ac:dyDescent="0.2">
      <c r="B1627">
        <f>IF(ISBLANK(A1627),"",VLOOKUP(A1627,Normas!A:D,4,FALSE))</f>
      </c>
      <c r="E1627" s="2">
        <f>IF(ISBLANK(D1627),"",INT(YEARFRAC(D1627,'Vispārīga informācija'!$B$2)))</f>
      </c>
      <c r="F1627" s="2">
        <f>IFERROR(IF(ISBLANK($A1627),"",IF($A1627="Ūdeņraža jonu koncentrācija",VLOOKUP(Dati!$A1627,Normas!$A:$D,2,FALSE),VLOOKUP(Dati!$A1627,Normas!$A:$D,2,FALSE)*0.6)),"")</f>
      </c>
      <c r="G1627" s="2">
        <f>IFERROR(IF(ISBLANK($A1627),"",IF($A1627="Ūdeņraža jonu koncentrācija",VLOOKUP(Dati!$A1627,Normas!$A:$D,3,FALSE),VLOOKUP(Dati!$A1627,Normas!$A:$D,3,FALSE)*0.6)),"")</f>
      </c>
      <c r="H1627" s="2">
        <f>IFERROR(IF(ISBLANK($A1627),"",IF($A1627="Ūdeņraža jonu koncentrācija",VLOOKUP(Dati!$A1627,Normas!$A:$D,2,FALSE),VLOOKUP(Dati!$A1627,Normas!$A:$D,2,FALSE)*0.3)),"")</f>
      </c>
      <c r="I1627" s="2">
        <f>IFERROR(IF(ISBLANK($A1627),"",IF($A1627="Ūdeņraža jonu koncentrācija",VLOOKUP(Dati!$A1627,Normas!$A:$D,3,FALSE),VLOOKUP(Dati!$A1627,Normas!$A:$D,3,FALSE)*0.3)),"")</f>
      </c>
    </row>
    <row r="1628" spans="2:9" x14ac:dyDescent="0.2">
      <c r="B1628">
        <f>IF(ISBLANK(A1628),"",VLOOKUP(A1628,Normas!A:D,4,FALSE))</f>
      </c>
      <c r="E1628" s="2">
        <f>IF(ISBLANK(D1628),"",INT(YEARFRAC(D1628,'Vispārīga informācija'!$B$2)))</f>
      </c>
      <c r="F1628" s="2">
        <f>IFERROR(IF(ISBLANK($A1628),"",IF($A1628="Ūdeņraža jonu koncentrācija",VLOOKUP(Dati!$A1628,Normas!$A:$D,2,FALSE),VLOOKUP(Dati!$A1628,Normas!$A:$D,2,FALSE)*0.6)),"")</f>
      </c>
      <c r="G1628" s="2">
        <f>IFERROR(IF(ISBLANK($A1628),"",IF($A1628="Ūdeņraža jonu koncentrācija",VLOOKUP(Dati!$A1628,Normas!$A:$D,3,FALSE),VLOOKUP(Dati!$A1628,Normas!$A:$D,3,FALSE)*0.6)),"")</f>
      </c>
      <c r="H1628" s="2">
        <f>IFERROR(IF(ISBLANK($A1628),"",IF($A1628="Ūdeņraža jonu koncentrācija",VLOOKUP(Dati!$A1628,Normas!$A:$D,2,FALSE),VLOOKUP(Dati!$A1628,Normas!$A:$D,2,FALSE)*0.3)),"")</f>
      </c>
      <c r="I1628" s="2">
        <f>IFERROR(IF(ISBLANK($A1628),"",IF($A1628="Ūdeņraža jonu koncentrācija",VLOOKUP(Dati!$A1628,Normas!$A:$D,3,FALSE),VLOOKUP(Dati!$A1628,Normas!$A:$D,3,FALSE)*0.3)),"")</f>
      </c>
    </row>
    <row r="1629" spans="2:9" x14ac:dyDescent="0.2">
      <c r="B1629">
        <f>IF(ISBLANK(A1629),"",VLOOKUP(A1629,Normas!A:D,4,FALSE))</f>
      </c>
      <c r="E1629" s="2">
        <f>IF(ISBLANK(D1629),"",INT(YEARFRAC(D1629,'Vispārīga informācija'!$B$2)))</f>
      </c>
      <c r="F1629" s="2">
        <f>IFERROR(IF(ISBLANK($A1629),"",IF($A1629="Ūdeņraža jonu koncentrācija",VLOOKUP(Dati!$A1629,Normas!$A:$D,2,FALSE),VLOOKUP(Dati!$A1629,Normas!$A:$D,2,FALSE)*0.6)),"")</f>
      </c>
      <c r="G1629" s="2">
        <f>IFERROR(IF(ISBLANK($A1629),"",IF($A1629="Ūdeņraža jonu koncentrācija",VLOOKUP(Dati!$A1629,Normas!$A:$D,3,FALSE),VLOOKUP(Dati!$A1629,Normas!$A:$D,3,FALSE)*0.6)),"")</f>
      </c>
      <c r="H1629" s="2">
        <f>IFERROR(IF(ISBLANK($A1629),"",IF($A1629="Ūdeņraža jonu koncentrācija",VLOOKUP(Dati!$A1629,Normas!$A:$D,2,FALSE),VLOOKUP(Dati!$A1629,Normas!$A:$D,2,FALSE)*0.3)),"")</f>
      </c>
      <c r="I1629" s="2">
        <f>IFERROR(IF(ISBLANK($A1629),"",IF($A1629="Ūdeņraža jonu koncentrācija",VLOOKUP(Dati!$A1629,Normas!$A:$D,3,FALSE),VLOOKUP(Dati!$A1629,Normas!$A:$D,3,FALSE)*0.3)),"")</f>
      </c>
    </row>
    <row r="1630" spans="2:9" x14ac:dyDescent="0.2">
      <c r="B1630">
        <f>IF(ISBLANK(A1630),"",VLOOKUP(A1630,Normas!A:D,4,FALSE))</f>
      </c>
      <c r="E1630" s="2">
        <f>IF(ISBLANK(D1630),"",INT(YEARFRAC(D1630,'Vispārīga informācija'!$B$2)))</f>
      </c>
      <c r="F1630" s="2">
        <f>IFERROR(IF(ISBLANK($A1630),"",IF($A1630="Ūdeņraža jonu koncentrācija",VLOOKUP(Dati!$A1630,Normas!$A:$D,2,FALSE),VLOOKUP(Dati!$A1630,Normas!$A:$D,2,FALSE)*0.6)),"")</f>
      </c>
      <c r="G1630" s="2">
        <f>IFERROR(IF(ISBLANK($A1630),"",IF($A1630="Ūdeņraža jonu koncentrācija",VLOOKUP(Dati!$A1630,Normas!$A:$D,3,FALSE),VLOOKUP(Dati!$A1630,Normas!$A:$D,3,FALSE)*0.6)),"")</f>
      </c>
      <c r="H1630" s="2">
        <f>IFERROR(IF(ISBLANK($A1630),"",IF($A1630="Ūdeņraža jonu koncentrācija",VLOOKUP(Dati!$A1630,Normas!$A:$D,2,FALSE),VLOOKUP(Dati!$A1630,Normas!$A:$D,2,FALSE)*0.3)),"")</f>
      </c>
      <c r="I1630" s="2">
        <f>IFERROR(IF(ISBLANK($A1630),"",IF($A1630="Ūdeņraža jonu koncentrācija",VLOOKUP(Dati!$A1630,Normas!$A:$D,3,FALSE),VLOOKUP(Dati!$A1630,Normas!$A:$D,3,FALSE)*0.3)),"")</f>
      </c>
    </row>
    <row r="1631" spans="2:9" x14ac:dyDescent="0.2">
      <c r="B1631">
        <f>IF(ISBLANK(A1631),"",VLOOKUP(A1631,Normas!A:D,4,FALSE))</f>
      </c>
      <c r="E1631" s="2">
        <f>IF(ISBLANK(D1631),"",INT(YEARFRAC(D1631,'Vispārīga informācija'!$B$2)))</f>
      </c>
      <c r="F1631" s="2">
        <f>IFERROR(IF(ISBLANK($A1631),"",IF($A1631="Ūdeņraža jonu koncentrācija",VLOOKUP(Dati!$A1631,Normas!$A:$D,2,FALSE),VLOOKUP(Dati!$A1631,Normas!$A:$D,2,FALSE)*0.6)),"")</f>
      </c>
      <c r="G1631" s="2">
        <f>IFERROR(IF(ISBLANK($A1631),"",IF($A1631="Ūdeņraža jonu koncentrācija",VLOOKUP(Dati!$A1631,Normas!$A:$D,3,FALSE),VLOOKUP(Dati!$A1631,Normas!$A:$D,3,FALSE)*0.6)),"")</f>
      </c>
      <c r="H1631" s="2">
        <f>IFERROR(IF(ISBLANK($A1631),"",IF($A1631="Ūdeņraža jonu koncentrācija",VLOOKUP(Dati!$A1631,Normas!$A:$D,2,FALSE),VLOOKUP(Dati!$A1631,Normas!$A:$D,2,FALSE)*0.3)),"")</f>
      </c>
      <c r="I1631" s="2">
        <f>IFERROR(IF(ISBLANK($A1631),"",IF($A1631="Ūdeņraža jonu koncentrācija",VLOOKUP(Dati!$A1631,Normas!$A:$D,3,FALSE),VLOOKUP(Dati!$A1631,Normas!$A:$D,3,FALSE)*0.3)),"")</f>
      </c>
    </row>
    <row r="1632" spans="2:9" x14ac:dyDescent="0.2">
      <c r="B1632">
        <f>IF(ISBLANK(A1632),"",VLOOKUP(A1632,Normas!A:D,4,FALSE))</f>
      </c>
      <c r="E1632" s="2">
        <f>IF(ISBLANK(D1632),"",INT(YEARFRAC(D1632,'Vispārīga informācija'!$B$2)))</f>
      </c>
      <c r="F1632" s="2">
        <f>IFERROR(IF(ISBLANK($A1632),"",IF($A1632="Ūdeņraža jonu koncentrācija",VLOOKUP(Dati!$A1632,Normas!$A:$D,2,FALSE),VLOOKUP(Dati!$A1632,Normas!$A:$D,2,FALSE)*0.6)),"")</f>
      </c>
      <c r="G1632" s="2">
        <f>IFERROR(IF(ISBLANK($A1632),"",IF($A1632="Ūdeņraža jonu koncentrācija",VLOOKUP(Dati!$A1632,Normas!$A:$D,3,FALSE),VLOOKUP(Dati!$A1632,Normas!$A:$D,3,FALSE)*0.6)),"")</f>
      </c>
      <c r="H1632" s="2">
        <f>IFERROR(IF(ISBLANK($A1632),"",IF($A1632="Ūdeņraža jonu koncentrācija",VLOOKUP(Dati!$A1632,Normas!$A:$D,2,FALSE),VLOOKUP(Dati!$A1632,Normas!$A:$D,2,FALSE)*0.3)),"")</f>
      </c>
      <c r="I1632" s="2">
        <f>IFERROR(IF(ISBLANK($A1632),"",IF($A1632="Ūdeņraža jonu koncentrācija",VLOOKUP(Dati!$A1632,Normas!$A:$D,3,FALSE),VLOOKUP(Dati!$A1632,Normas!$A:$D,3,FALSE)*0.3)),"")</f>
      </c>
    </row>
    <row r="1633" spans="2:9" x14ac:dyDescent="0.2">
      <c r="B1633">
        <f>IF(ISBLANK(A1633),"",VLOOKUP(A1633,Normas!A:D,4,FALSE))</f>
      </c>
      <c r="E1633" s="2">
        <f>IF(ISBLANK(D1633),"",INT(YEARFRAC(D1633,'Vispārīga informācija'!$B$2)))</f>
      </c>
      <c r="F1633" s="2">
        <f>IFERROR(IF(ISBLANK($A1633),"",IF($A1633="Ūdeņraža jonu koncentrācija",VLOOKUP(Dati!$A1633,Normas!$A:$D,2,FALSE),VLOOKUP(Dati!$A1633,Normas!$A:$D,2,FALSE)*0.6)),"")</f>
      </c>
      <c r="G1633" s="2">
        <f>IFERROR(IF(ISBLANK($A1633),"",IF($A1633="Ūdeņraža jonu koncentrācija",VLOOKUP(Dati!$A1633,Normas!$A:$D,3,FALSE),VLOOKUP(Dati!$A1633,Normas!$A:$D,3,FALSE)*0.6)),"")</f>
      </c>
      <c r="H1633" s="2">
        <f>IFERROR(IF(ISBLANK($A1633),"",IF($A1633="Ūdeņraža jonu koncentrācija",VLOOKUP(Dati!$A1633,Normas!$A:$D,2,FALSE),VLOOKUP(Dati!$A1633,Normas!$A:$D,2,FALSE)*0.3)),"")</f>
      </c>
      <c r="I1633" s="2">
        <f>IFERROR(IF(ISBLANK($A1633),"",IF($A1633="Ūdeņraža jonu koncentrācija",VLOOKUP(Dati!$A1633,Normas!$A:$D,3,FALSE),VLOOKUP(Dati!$A1633,Normas!$A:$D,3,FALSE)*0.3)),"")</f>
      </c>
    </row>
    <row r="1634" spans="2:9" x14ac:dyDescent="0.2">
      <c r="B1634">
        <f>IF(ISBLANK(A1634),"",VLOOKUP(A1634,Normas!A:D,4,FALSE))</f>
      </c>
      <c r="E1634" s="2">
        <f>IF(ISBLANK(D1634),"",INT(YEARFRAC(D1634,'Vispārīga informācija'!$B$2)))</f>
      </c>
      <c r="F1634" s="2">
        <f>IFERROR(IF(ISBLANK($A1634),"",IF($A1634="Ūdeņraža jonu koncentrācija",VLOOKUP(Dati!$A1634,Normas!$A:$D,2,FALSE),VLOOKUP(Dati!$A1634,Normas!$A:$D,2,FALSE)*0.6)),"")</f>
      </c>
      <c r="G1634" s="2">
        <f>IFERROR(IF(ISBLANK($A1634),"",IF($A1634="Ūdeņraža jonu koncentrācija",VLOOKUP(Dati!$A1634,Normas!$A:$D,3,FALSE),VLOOKUP(Dati!$A1634,Normas!$A:$D,3,FALSE)*0.6)),"")</f>
      </c>
      <c r="H1634" s="2">
        <f>IFERROR(IF(ISBLANK($A1634),"",IF($A1634="Ūdeņraža jonu koncentrācija",VLOOKUP(Dati!$A1634,Normas!$A:$D,2,FALSE),VLOOKUP(Dati!$A1634,Normas!$A:$D,2,FALSE)*0.3)),"")</f>
      </c>
      <c r="I1634" s="2">
        <f>IFERROR(IF(ISBLANK($A1634),"",IF($A1634="Ūdeņraža jonu koncentrācija",VLOOKUP(Dati!$A1634,Normas!$A:$D,3,FALSE),VLOOKUP(Dati!$A1634,Normas!$A:$D,3,FALSE)*0.3)),"")</f>
      </c>
    </row>
    <row r="1635" spans="2:9" x14ac:dyDescent="0.2">
      <c r="B1635">
        <f>IF(ISBLANK(A1635),"",VLOOKUP(A1635,Normas!A:D,4,FALSE))</f>
      </c>
      <c r="E1635" s="2">
        <f>IF(ISBLANK(D1635),"",INT(YEARFRAC(D1635,'Vispārīga informācija'!$B$2)))</f>
      </c>
      <c r="F1635" s="2">
        <f>IFERROR(IF(ISBLANK($A1635),"",IF($A1635="Ūdeņraža jonu koncentrācija",VLOOKUP(Dati!$A1635,Normas!$A:$D,2,FALSE),VLOOKUP(Dati!$A1635,Normas!$A:$D,2,FALSE)*0.6)),"")</f>
      </c>
      <c r="G1635" s="2">
        <f>IFERROR(IF(ISBLANK($A1635),"",IF($A1635="Ūdeņraža jonu koncentrācija",VLOOKUP(Dati!$A1635,Normas!$A:$D,3,FALSE),VLOOKUP(Dati!$A1635,Normas!$A:$D,3,FALSE)*0.6)),"")</f>
      </c>
      <c r="H1635" s="2">
        <f>IFERROR(IF(ISBLANK($A1635),"",IF($A1635="Ūdeņraža jonu koncentrācija",VLOOKUP(Dati!$A1635,Normas!$A:$D,2,FALSE),VLOOKUP(Dati!$A1635,Normas!$A:$D,2,FALSE)*0.3)),"")</f>
      </c>
      <c r="I1635" s="2">
        <f>IFERROR(IF(ISBLANK($A1635),"",IF($A1635="Ūdeņraža jonu koncentrācija",VLOOKUP(Dati!$A1635,Normas!$A:$D,3,FALSE),VLOOKUP(Dati!$A1635,Normas!$A:$D,3,FALSE)*0.3)),"")</f>
      </c>
    </row>
    <row r="1636" spans="2:9" x14ac:dyDescent="0.2">
      <c r="B1636">
        <f>IF(ISBLANK(A1636),"",VLOOKUP(A1636,Normas!A:D,4,FALSE))</f>
      </c>
      <c r="E1636" s="2">
        <f>IF(ISBLANK(D1636),"",INT(YEARFRAC(D1636,'Vispārīga informācija'!$B$2)))</f>
      </c>
      <c r="F1636" s="2">
        <f>IFERROR(IF(ISBLANK($A1636),"",IF($A1636="Ūdeņraža jonu koncentrācija",VLOOKUP(Dati!$A1636,Normas!$A:$D,2,FALSE),VLOOKUP(Dati!$A1636,Normas!$A:$D,2,FALSE)*0.6)),"")</f>
      </c>
      <c r="G1636" s="2">
        <f>IFERROR(IF(ISBLANK($A1636),"",IF($A1636="Ūdeņraža jonu koncentrācija",VLOOKUP(Dati!$A1636,Normas!$A:$D,3,FALSE),VLOOKUP(Dati!$A1636,Normas!$A:$D,3,FALSE)*0.6)),"")</f>
      </c>
      <c r="H1636" s="2">
        <f>IFERROR(IF(ISBLANK($A1636),"",IF($A1636="Ūdeņraža jonu koncentrācija",VLOOKUP(Dati!$A1636,Normas!$A:$D,2,FALSE),VLOOKUP(Dati!$A1636,Normas!$A:$D,2,FALSE)*0.3)),"")</f>
      </c>
      <c r="I1636" s="2">
        <f>IFERROR(IF(ISBLANK($A1636),"",IF($A1636="Ūdeņraža jonu koncentrācija",VLOOKUP(Dati!$A1636,Normas!$A:$D,3,FALSE),VLOOKUP(Dati!$A1636,Normas!$A:$D,3,FALSE)*0.3)),"")</f>
      </c>
    </row>
    <row r="1637" spans="2:9" x14ac:dyDescent="0.2">
      <c r="B1637">
        <f>IF(ISBLANK(A1637),"",VLOOKUP(A1637,Normas!A:D,4,FALSE))</f>
      </c>
      <c r="E1637" s="2">
        <f>IF(ISBLANK(D1637),"",INT(YEARFRAC(D1637,'Vispārīga informācija'!$B$2)))</f>
      </c>
      <c r="F1637" s="2">
        <f>IFERROR(IF(ISBLANK($A1637),"",IF($A1637="Ūdeņraža jonu koncentrācija",VLOOKUP(Dati!$A1637,Normas!$A:$D,2,FALSE),VLOOKUP(Dati!$A1637,Normas!$A:$D,2,FALSE)*0.6)),"")</f>
      </c>
      <c r="G1637" s="2">
        <f>IFERROR(IF(ISBLANK($A1637),"",IF($A1637="Ūdeņraža jonu koncentrācija",VLOOKUP(Dati!$A1637,Normas!$A:$D,3,FALSE),VLOOKUP(Dati!$A1637,Normas!$A:$D,3,FALSE)*0.6)),"")</f>
      </c>
      <c r="H1637" s="2">
        <f>IFERROR(IF(ISBLANK($A1637),"",IF($A1637="Ūdeņraža jonu koncentrācija",VLOOKUP(Dati!$A1637,Normas!$A:$D,2,FALSE),VLOOKUP(Dati!$A1637,Normas!$A:$D,2,FALSE)*0.3)),"")</f>
      </c>
      <c r="I1637" s="2">
        <f>IFERROR(IF(ISBLANK($A1637),"",IF($A1637="Ūdeņraža jonu koncentrācija",VLOOKUP(Dati!$A1637,Normas!$A:$D,3,FALSE),VLOOKUP(Dati!$A1637,Normas!$A:$D,3,FALSE)*0.3)),"")</f>
      </c>
    </row>
    <row r="1638" spans="2:9" x14ac:dyDescent="0.2">
      <c r="B1638">
        <f>IF(ISBLANK(A1638),"",VLOOKUP(A1638,Normas!A:D,4,FALSE))</f>
      </c>
      <c r="E1638" s="2">
        <f>IF(ISBLANK(D1638),"",INT(YEARFRAC(D1638,'Vispārīga informācija'!$B$2)))</f>
      </c>
      <c r="F1638" s="2">
        <f>IFERROR(IF(ISBLANK($A1638),"",IF($A1638="Ūdeņraža jonu koncentrācija",VLOOKUP(Dati!$A1638,Normas!$A:$D,2,FALSE),VLOOKUP(Dati!$A1638,Normas!$A:$D,2,FALSE)*0.6)),"")</f>
      </c>
      <c r="G1638" s="2">
        <f>IFERROR(IF(ISBLANK($A1638),"",IF($A1638="Ūdeņraža jonu koncentrācija",VLOOKUP(Dati!$A1638,Normas!$A:$D,3,FALSE),VLOOKUP(Dati!$A1638,Normas!$A:$D,3,FALSE)*0.6)),"")</f>
      </c>
      <c r="H1638" s="2">
        <f>IFERROR(IF(ISBLANK($A1638),"",IF($A1638="Ūdeņraža jonu koncentrācija",VLOOKUP(Dati!$A1638,Normas!$A:$D,2,FALSE),VLOOKUP(Dati!$A1638,Normas!$A:$D,2,FALSE)*0.3)),"")</f>
      </c>
      <c r="I1638" s="2">
        <f>IFERROR(IF(ISBLANK($A1638),"",IF($A1638="Ūdeņraža jonu koncentrācija",VLOOKUP(Dati!$A1638,Normas!$A:$D,3,FALSE),VLOOKUP(Dati!$A1638,Normas!$A:$D,3,FALSE)*0.3)),"")</f>
      </c>
    </row>
    <row r="1639" spans="2:9" x14ac:dyDescent="0.2">
      <c r="B1639">
        <f>IF(ISBLANK(A1639),"",VLOOKUP(A1639,Normas!A:D,4,FALSE))</f>
      </c>
      <c r="E1639" s="2">
        <f>IF(ISBLANK(D1639),"",INT(YEARFRAC(D1639,'Vispārīga informācija'!$B$2)))</f>
      </c>
      <c r="F1639" s="2">
        <f>IFERROR(IF(ISBLANK($A1639),"",IF($A1639="Ūdeņraža jonu koncentrācija",VLOOKUP(Dati!$A1639,Normas!$A:$D,2,FALSE),VLOOKUP(Dati!$A1639,Normas!$A:$D,2,FALSE)*0.6)),"")</f>
      </c>
      <c r="G1639" s="2">
        <f>IFERROR(IF(ISBLANK($A1639),"",IF($A1639="Ūdeņraža jonu koncentrācija",VLOOKUP(Dati!$A1639,Normas!$A:$D,3,FALSE),VLOOKUP(Dati!$A1639,Normas!$A:$D,3,FALSE)*0.6)),"")</f>
      </c>
      <c r="H1639" s="2">
        <f>IFERROR(IF(ISBLANK($A1639),"",IF($A1639="Ūdeņraža jonu koncentrācija",VLOOKUP(Dati!$A1639,Normas!$A:$D,2,FALSE),VLOOKUP(Dati!$A1639,Normas!$A:$D,2,FALSE)*0.3)),"")</f>
      </c>
      <c r="I1639" s="2">
        <f>IFERROR(IF(ISBLANK($A1639),"",IF($A1639="Ūdeņraža jonu koncentrācija",VLOOKUP(Dati!$A1639,Normas!$A:$D,3,FALSE),VLOOKUP(Dati!$A1639,Normas!$A:$D,3,FALSE)*0.3)),"")</f>
      </c>
    </row>
    <row r="1640" spans="2:9" x14ac:dyDescent="0.2">
      <c r="B1640">
        <f>IF(ISBLANK(A1640),"",VLOOKUP(A1640,Normas!A:D,4,FALSE))</f>
      </c>
      <c r="E1640" s="2">
        <f>IF(ISBLANK(D1640),"",INT(YEARFRAC(D1640,'Vispārīga informācija'!$B$2)))</f>
      </c>
      <c r="F1640" s="2">
        <f>IFERROR(IF(ISBLANK($A1640),"",IF($A1640="Ūdeņraža jonu koncentrācija",VLOOKUP(Dati!$A1640,Normas!$A:$D,2,FALSE),VLOOKUP(Dati!$A1640,Normas!$A:$D,2,FALSE)*0.6)),"")</f>
      </c>
      <c r="G1640" s="2">
        <f>IFERROR(IF(ISBLANK($A1640),"",IF($A1640="Ūdeņraža jonu koncentrācija",VLOOKUP(Dati!$A1640,Normas!$A:$D,3,FALSE),VLOOKUP(Dati!$A1640,Normas!$A:$D,3,FALSE)*0.6)),"")</f>
      </c>
      <c r="H1640" s="2">
        <f>IFERROR(IF(ISBLANK($A1640),"",IF($A1640="Ūdeņraža jonu koncentrācija",VLOOKUP(Dati!$A1640,Normas!$A:$D,2,FALSE),VLOOKUP(Dati!$A1640,Normas!$A:$D,2,FALSE)*0.3)),"")</f>
      </c>
      <c r="I1640" s="2">
        <f>IFERROR(IF(ISBLANK($A1640),"",IF($A1640="Ūdeņraža jonu koncentrācija",VLOOKUP(Dati!$A1640,Normas!$A:$D,3,FALSE),VLOOKUP(Dati!$A1640,Normas!$A:$D,3,FALSE)*0.3)),"")</f>
      </c>
    </row>
    <row r="1641" spans="2:9" x14ac:dyDescent="0.2">
      <c r="B1641">
        <f>IF(ISBLANK(A1641),"",VLOOKUP(A1641,Normas!A:D,4,FALSE))</f>
      </c>
      <c r="E1641" s="2">
        <f>IF(ISBLANK(D1641),"",INT(YEARFRAC(D1641,'Vispārīga informācija'!$B$2)))</f>
      </c>
      <c r="F1641" s="2">
        <f>IFERROR(IF(ISBLANK($A1641),"",IF($A1641="Ūdeņraža jonu koncentrācija",VLOOKUP(Dati!$A1641,Normas!$A:$D,2,FALSE),VLOOKUP(Dati!$A1641,Normas!$A:$D,2,FALSE)*0.6)),"")</f>
      </c>
      <c r="G1641" s="2">
        <f>IFERROR(IF(ISBLANK($A1641),"",IF($A1641="Ūdeņraža jonu koncentrācija",VLOOKUP(Dati!$A1641,Normas!$A:$D,3,FALSE),VLOOKUP(Dati!$A1641,Normas!$A:$D,3,FALSE)*0.6)),"")</f>
      </c>
      <c r="H1641" s="2">
        <f>IFERROR(IF(ISBLANK($A1641),"",IF($A1641="Ūdeņraža jonu koncentrācija",VLOOKUP(Dati!$A1641,Normas!$A:$D,2,FALSE),VLOOKUP(Dati!$A1641,Normas!$A:$D,2,FALSE)*0.3)),"")</f>
      </c>
      <c r="I1641" s="2">
        <f>IFERROR(IF(ISBLANK($A1641),"",IF($A1641="Ūdeņraža jonu koncentrācija",VLOOKUP(Dati!$A1641,Normas!$A:$D,3,FALSE),VLOOKUP(Dati!$A1641,Normas!$A:$D,3,FALSE)*0.3)),"")</f>
      </c>
    </row>
    <row r="1642" spans="2:9" x14ac:dyDescent="0.2">
      <c r="B1642">
        <f>IF(ISBLANK(A1642),"",VLOOKUP(A1642,Normas!A:D,4,FALSE))</f>
      </c>
      <c r="E1642" s="2">
        <f>IF(ISBLANK(D1642),"",INT(YEARFRAC(D1642,'Vispārīga informācija'!$B$2)))</f>
      </c>
      <c r="F1642" s="2">
        <f>IFERROR(IF(ISBLANK($A1642),"",IF($A1642="Ūdeņraža jonu koncentrācija",VLOOKUP(Dati!$A1642,Normas!$A:$D,2,FALSE),VLOOKUP(Dati!$A1642,Normas!$A:$D,2,FALSE)*0.6)),"")</f>
      </c>
      <c r="G1642" s="2">
        <f>IFERROR(IF(ISBLANK($A1642),"",IF($A1642="Ūdeņraža jonu koncentrācija",VLOOKUP(Dati!$A1642,Normas!$A:$D,3,FALSE),VLOOKUP(Dati!$A1642,Normas!$A:$D,3,FALSE)*0.6)),"")</f>
      </c>
      <c r="H1642" s="2">
        <f>IFERROR(IF(ISBLANK($A1642),"",IF($A1642="Ūdeņraža jonu koncentrācija",VLOOKUP(Dati!$A1642,Normas!$A:$D,2,FALSE),VLOOKUP(Dati!$A1642,Normas!$A:$D,2,FALSE)*0.3)),"")</f>
      </c>
      <c r="I1642" s="2">
        <f>IFERROR(IF(ISBLANK($A1642),"",IF($A1642="Ūdeņraža jonu koncentrācija",VLOOKUP(Dati!$A1642,Normas!$A:$D,3,FALSE),VLOOKUP(Dati!$A1642,Normas!$A:$D,3,FALSE)*0.3)),"")</f>
      </c>
    </row>
    <row r="1643" spans="2:9" x14ac:dyDescent="0.2">
      <c r="B1643">
        <f>IF(ISBLANK(A1643),"",VLOOKUP(A1643,Normas!A:D,4,FALSE))</f>
      </c>
      <c r="E1643" s="2">
        <f>IF(ISBLANK(D1643),"",INT(YEARFRAC(D1643,'Vispārīga informācija'!$B$2)))</f>
      </c>
      <c r="F1643" s="2">
        <f>IFERROR(IF(ISBLANK($A1643),"",IF($A1643="Ūdeņraža jonu koncentrācija",VLOOKUP(Dati!$A1643,Normas!$A:$D,2,FALSE),VLOOKUP(Dati!$A1643,Normas!$A:$D,2,FALSE)*0.6)),"")</f>
      </c>
      <c r="G1643" s="2">
        <f>IFERROR(IF(ISBLANK($A1643),"",IF($A1643="Ūdeņraža jonu koncentrācija",VLOOKUP(Dati!$A1643,Normas!$A:$D,3,FALSE),VLOOKUP(Dati!$A1643,Normas!$A:$D,3,FALSE)*0.6)),"")</f>
      </c>
      <c r="H1643" s="2">
        <f>IFERROR(IF(ISBLANK($A1643),"",IF($A1643="Ūdeņraža jonu koncentrācija",VLOOKUP(Dati!$A1643,Normas!$A:$D,2,FALSE),VLOOKUP(Dati!$A1643,Normas!$A:$D,2,FALSE)*0.3)),"")</f>
      </c>
      <c r="I1643" s="2">
        <f>IFERROR(IF(ISBLANK($A1643),"",IF($A1643="Ūdeņraža jonu koncentrācija",VLOOKUP(Dati!$A1643,Normas!$A:$D,3,FALSE),VLOOKUP(Dati!$A1643,Normas!$A:$D,3,FALSE)*0.3)),"")</f>
      </c>
    </row>
    <row r="1644" spans="2:9" x14ac:dyDescent="0.2">
      <c r="B1644">
        <f>IF(ISBLANK(A1644),"",VLOOKUP(A1644,Normas!A:D,4,FALSE))</f>
      </c>
      <c r="E1644" s="2">
        <f>IF(ISBLANK(D1644),"",INT(YEARFRAC(D1644,'Vispārīga informācija'!$B$2)))</f>
      </c>
      <c r="F1644" s="2">
        <f>IFERROR(IF(ISBLANK($A1644),"",IF($A1644="Ūdeņraža jonu koncentrācija",VLOOKUP(Dati!$A1644,Normas!$A:$D,2,FALSE),VLOOKUP(Dati!$A1644,Normas!$A:$D,2,FALSE)*0.6)),"")</f>
      </c>
      <c r="G1644" s="2">
        <f>IFERROR(IF(ISBLANK($A1644),"",IF($A1644="Ūdeņraža jonu koncentrācija",VLOOKUP(Dati!$A1644,Normas!$A:$D,3,FALSE),VLOOKUP(Dati!$A1644,Normas!$A:$D,3,FALSE)*0.6)),"")</f>
      </c>
      <c r="H1644" s="2">
        <f>IFERROR(IF(ISBLANK($A1644),"",IF($A1644="Ūdeņraža jonu koncentrācija",VLOOKUP(Dati!$A1644,Normas!$A:$D,2,FALSE),VLOOKUP(Dati!$A1644,Normas!$A:$D,2,FALSE)*0.3)),"")</f>
      </c>
      <c r="I1644" s="2">
        <f>IFERROR(IF(ISBLANK($A1644),"",IF($A1644="Ūdeņraža jonu koncentrācija",VLOOKUP(Dati!$A1644,Normas!$A:$D,3,FALSE),VLOOKUP(Dati!$A1644,Normas!$A:$D,3,FALSE)*0.3)),"")</f>
      </c>
    </row>
    <row r="1645" spans="2:9" x14ac:dyDescent="0.2">
      <c r="B1645">
        <f>IF(ISBLANK(A1645),"",VLOOKUP(A1645,Normas!A:D,4,FALSE))</f>
      </c>
      <c r="E1645" s="2">
        <f>IF(ISBLANK(D1645),"",INT(YEARFRAC(D1645,'Vispārīga informācija'!$B$2)))</f>
      </c>
      <c r="F1645" s="2">
        <f>IFERROR(IF(ISBLANK($A1645),"",IF($A1645="Ūdeņraža jonu koncentrācija",VLOOKUP(Dati!$A1645,Normas!$A:$D,2,FALSE),VLOOKUP(Dati!$A1645,Normas!$A:$D,2,FALSE)*0.6)),"")</f>
      </c>
      <c r="G1645" s="2">
        <f>IFERROR(IF(ISBLANK($A1645),"",IF($A1645="Ūdeņraža jonu koncentrācija",VLOOKUP(Dati!$A1645,Normas!$A:$D,3,FALSE),VLOOKUP(Dati!$A1645,Normas!$A:$D,3,FALSE)*0.6)),"")</f>
      </c>
      <c r="H1645" s="2">
        <f>IFERROR(IF(ISBLANK($A1645),"",IF($A1645="Ūdeņraža jonu koncentrācija",VLOOKUP(Dati!$A1645,Normas!$A:$D,2,FALSE),VLOOKUP(Dati!$A1645,Normas!$A:$D,2,FALSE)*0.3)),"")</f>
      </c>
      <c r="I1645" s="2">
        <f>IFERROR(IF(ISBLANK($A1645),"",IF($A1645="Ūdeņraža jonu koncentrācija",VLOOKUP(Dati!$A1645,Normas!$A:$D,3,FALSE),VLOOKUP(Dati!$A1645,Normas!$A:$D,3,FALSE)*0.3)),"")</f>
      </c>
    </row>
    <row r="1646" spans="2:9" x14ac:dyDescent="0.2">
      <c r="B1646">
        <f>IF(ISBLANK(A1646),"",VLOOKUP(A1646,Normas!A:D,4,FALSE))</f>
      </c>
      <c r="E1646" s="2">
        <f>IF(ISBLANK(D1646),"",INT(YEARFRAC(D1646,'Vispārīga informācija'!$B$2)))</f>
      </c>
      <c r="F1646" s="2">
        <f>IFERROR(IF(ISBLANK($A1646),"",IF($A1646="Ūdeņraža jonu koncentrācija",VLOOKUP(Dati!$A1646,Normas!$A:$D,2,FALSE),VLOOKUP(Dati!$A1646,Normas!$A:$D,2,FALSE)*0.6)),"")</f>
      </c>
      <c r="G1646" s="2">
        <f>IFERROR(IF(ISBLANK($A1646),"",IF($A1646="Ūdeņraža jonu koncentrācija",VLOOKUP(Dati!$A1646,Normas!$A:$D,3,FALSE),VLOOKUP(Dati!$A1646,Normas!$A:$D,3,FALSE)*0.6)),"")</f>
      </c>
      <c r="H1646" s="2">
        <f>IFERROR(IF(ISBLANK($A1646),"",IF($A1646="Ūdeņraža jonu koncentrācija",VLOOKUP(Dati!$A1646,Normas!$A:$D,2,FALSE),VLOOKUP(Dati!$A1646,Normas!$A:$D,2,FALSE)*0.3)),"")</f>
      </c>
      <c r="I1646" s="2">
        <f>IFERROR(IF(ISBLANK($A1646),"",IF($A1646="Ūdeņraža jonu koncentrācija",VLOOKUP(Dati!$A1646,Normas!$A:$D,3,FALSE),VLOOKUP(Dati!$A1646,Normas!$A:$D,3,FALSE)*0.3)),"")</f>
      </c>
    </row>
    <row r="1647" spans="2:9" x14ac:dyDescent="0.2">
      <c r="B1647">
        <f>IF(ISBLANK(A1647),"",VLOOKUP(A1647,Normas!A:D,4,FALSE))</f>
      </c>
      <c r="E1647" s="2">
        <f>IF(ISBLANK(D1647),"",INT(YEARFRAC(D1647,'Vispārīga informācija'!$B$2)))</f>
      </c>
      <c r="F1647" s="2">
        <f>IFERROR(IF(ISBLANK($A1647),"",IF($A1647="Ūdeņraža jonu koncentrācija",VLOOKUP(Dati!$A1647,Normas!$A:$D,2,FALSE),VLOOKUP(Dati!$A1647,Normas!$A:$D,2,FALSE)*0.6)),"")</f>
      </c>
      <c r="G1647" s="2">
        <f>IFERROR(IF(ISBLANK($A1647),"",IF($A1647="Ūdeņraža jonu koncentrācija",VLOOKUP(Dati!$A1647,Normas!$A:$D,3,FALSE),VLOOKUP(Dati!$A1647,Normas!$A:$D,3,FALSE)*0.6)),"")</f>
      </c>
      <c r="H1647" s="2">
        <f>IFERROR(IF(ISBLANK($A1647),"",IF($A1647="Ūdeņraža jonu koncentrācija",VLOOKUP(Dati!$A1647,Normas!$A:$D,2,FALSE),VLOOKUP(Dati!$A1647,Normas!$A:$D,2,FALSE)*0.3)),"")</f>
      </c>
      <c r="I1647" s="2">
        <f>IFERROR(IF(ISBLANK($A1647),"",IF($A1647="Ūdeņraža jonu koncentrācija",VLOOKUP(Dati!$A1647,Normas!$A:$D,3,FALSE),VLOOKUP(Dati!$A1647,Normas!$A:$D,3,FALSE)*0.3)),"")</f>
      </c>
    </row>
    <row r="1648" spans="2:9" x14ac:dyDescent="0.2">
      <c r="B1648">
        <f>IF(ISBLANK(A1648),"",VLOOKUP(A1648,Normas!A:D,4,FALSE))</f>
      </c>
      <c r="E1648" s="2">
        <f>IF(ISBLANK(D1648),"",INT(YEARFRAC(D1648,'Vispārīga informācija'!$B$2)))</f>
      </c>
      <c r="F1648" s="2">
        <f>IFERROR(IF(ISBLANK($A1648),"",IF($A1648="Ūdeņraža jonu koncentrācija",VLOOKUP(Dati!$A1648,Normas!$A:$D,2,FALSE),VLOOKUP(Dati!$A1648,Normas!$A:$D,2,FALSE)*0.6)),"")</f>
      </c>
      <c r="G1648" s="2">
        <f>IFERROR(IF(ISBLANK($A1648),"",IF($A1648="Ūdeņraža jonu koncentrācija",VLOOKUP(Dati!$A1648,Normas!$A:$D,3,FALSE),VLOOKUP(Dati!$A1648,Normas!$A:$D,3,FALSE)*0.6)),"")</f>
      </c>
      <c r="H1648" s="2">
        <f>IFERROR(IF(ISBLANK($A1648),"",IF($A1648="Ūdeņraža jonu koncentrācija",VLOOKUP(Dati!$A1648,Normas!$A:$D,2,FALSE),VLOOKUP(Dati!$A1648,Normas!$A:$D,2,FALSE)*0.3)),"")</f>
      </c>
      <c r="I1648" s="2">
        <f>IFERROR(IF(ISBLANK($A1648),"",IF($A1648="Ūdeņraža jonu koncentrācija",VLOOKUP(Dati!$A1648,Normas!$A:$D,3,FALSE),VLOOKUP(Dati!$A1648,Normas!$A:$D,3,FALSE)*0.3)),"")</f>
      </c>
    </row>
    <row r="1649" spans="2:9" x14ac:dyDescent="0.2">
      <c r="B1649">
        <f>IF(ISBLANK(A1649),"",VLOOKUP(A1649,Normas!A:D,4,FALSE))</f>
      </c>
      <c r="E1649" s="2">
        <f>IF(ISBLANK(D1649),"",INT(YEARFRAC(D1649,'Vispārīga informācija'!$B$2)))</f>
      </c>
      <c r="F1649" s="2">
        <f>IFERROR(IF(ISBLANK($A1649),"",IF($A1649="Ūdeņraža jonu koncentrācija",VLOOKUP(Dati!$A1649,Normas!$A:$D,2,FALSE),VLOOKUP(Dati!$A1649,Normas!$A:$D,2,FALSE)*0.6)),"")</f>
      </c>
      <c r="G1649" s="2">
        <f>IFERROR(IF(ISBLANK($A1649),"",IF($A1649="Ūdeņraža jonu koncentrācija",VLOOKUP(Dati!$A1649,Normas!$A:$D,3,FALSE),VLOOKUP(Dati!$A1649,Normas!$A:$D,3,FALSE)*0.6)),"")</f>
      </c>
      <c r="H1649" s="2">
        <f>IFERROR(IF(ISBLANK($A1649),"",IF($A1649="Ūdeņraža jonu koncentrācija",VLOOKUP(Dati!$A1649,Normas!$A:$D,2,FALSE),VLOOKUP(Dati!$A1649,Normas!$A:$D,2,FALSE)*0.3)),"")</f>
      </c>
      <c r="I1649" s="2">
        <f>IFERROR(IF(ISBLANK($A1649),"",IF($A1649="Ūdeņraža jonu koncentrācija",VLOOKUP(Dati!$A1649,Normas!$A:$D,3,FALSE),VLOOKUP(Dati!$A1649,Normas!$A:$D,3,FALSE)*0.3)),"")</f>
      </c>
    </row>
    <row r="1650" spans="2:9" x14ac:dyDescent="0.2">
      <c r="B1650">
        <f>IF(ISBLANK(A1650),"",VLOOKUP(A1650,Normas!A:D,4,FALSE))</f>
      </c>
      <c r="E1650" s="2">
        <f>IF(ISBLANK(D1650),"",INT(YEARFRAC(D1650,'Vispārīga informācija'!$B$2)))</f>
      </c>
      <c r="F1650" s="2">
        <f>IFERROR(IF(ISBLANK($A1650),"",IF($A1650="Ūdeņraža jonu koncentrācija",VLOOKUP(Dati!$A1650,Normas!$A:$D,2,FALSE),VLOOKUP(Dati!$A1650,Normas!$A:$D,2,FALSE)*0.6)),"")</f>
      </c>
      <c r="G1650" s="2">
        <f>IFERROR(IF(ISBLANK($A1650),"",IF($A1650="Ūdeņraža jonu koncentrācija",VLOOKUP(Dati!$A1650,Normas!$A:$D,3,FALSE),VLOOKUP(Dati!$A1650,Normas!$A:$D,3,FALSE)*0.6)),"")</f>
      </c>
      <c r="H1650" s="2">
        <f>IFERROR(IF(ISBLANK($A1650),"",IF($A1650="Ūdeņraža jonu koncentrācija",VLOOKUP(Dati!$A1650,Normas!$A:$D,2,FALSE),VLOOKUP(Dati!$A1650,Normas!$A:$D,2,FALSE)*0.3)),"")</f>
      </c>
      <c r="I1650" s="2">
        <f>IFERROR(IF(ISBLANK($A1650),"",IF($A1650="Ūdeņraža jonu koncentrācija",VLOOKUP(Dati!$A1650,Normas!$A:$D,3,FALSE),VLOOKUP(Dati!$A1650,Normas!$A:$D,3,FALSE)*0.3)),"")</f>
      </c>
    </row>
    <row r="1651" spans="2:9" x14ac:dyDescent="0.2">
      <c r="B1651">
        <f>IF(ISBLANK(A1651),"",VLOOKUP(A1651,Normas!A:D,4,FALSE))</f>
      </c>
      <c r="E1651" s="2">
        <f>IF(ISBLANK(D1651),"",INT(YEARFRAC(D1651,'Vispārīga informācija'!$B$2)))</f>
      </c>
      <c r="F1651" s="2">
        <f>IFERROR(IF(ISBLANK($A1651),"",IF($A1651="Ūdeņraža jonu koncentrācija",VLOOKUP(Dati!$A1651,Normas!$A:$D,2,FALSE),VLOOKUP(Dati!$A1651,Normas!$A:$D,2,FALSE)*0.6)),"")</f>
      </c>
      <c r="G1651" s="2">
        <f>IFERROR(IF(ISBLANK($A1651),"",IF($A1651="Ūdeņraža jonu koncentrācija",VLOOKUP(Dati!$A1651,Normas!$A:$D,3,FALSE),VLOOKUP(Dati!$A1651,Normas!$A:$D,3,FALSE)*0.6)),"")</f>
      </c>
      <c r="H1651" s="2">
        <f>IFERROR(IF(ISBLANK($A1651),"",IF($A1651="Ūdeņraža jonu koncentrācija",VLOOKUP(Dati!$A1651,Normas!$A:$D,2,FALSE),VLOOKUP(Dati!$A1651,Normas!$A:$D,2,FALSE)*0.3)),"")</f>
      </c>
      <c r="I1651" s="2">
        <f>IFERROR(IF(ISBLANK($A1651),"",IF($A1651="Ūdeņraža jonu koncentrācija",VLOOKUP(Dati!$A1651,Normas!$A:$D,3,FALSE),VLOOKUP(Dati!$A1651,Normas!$A:$D,3,FALSE)*0.3)),"")</f>
      </c>
    </row>
    <row r="1652" spans="2:9" x14ac:dyDescent="0.2">
      <c r="B1652">
        <f>IF(ISBLANK(A1652),"",VLOOKUP(A1652,Normas!A:D,4,FALSE))</f>
      </c>
      <c r="E1652" s="2">
        <f>IF(ISBLANK(D1652),"",INT(YEARFRAC(D1652,'Vispārīga informācija'!$B$2)))</f>
      </c>
      <c r="F1652" s="2">
        <f>IFERROR(IF(ISBLANK($A1652),"",IF($A1652="Ūdeņraža jonu koncentrācija",VLOOKUP(Dati!$A1652,Normas!$A:$D,2,FALSE),VLOOKUP(Dati!$A1652,Normas!$A:$D,2,FALSE)*0.6)),"")</f>
      </c>
      <c r="G1652" s="2">
        <f>IFERROR(IF(ISBLANK($A1652),"",IF($A1652="Ūdeņraža jonu koncentrācija",VLOOKUP(Dati!$A1652,Normas!$A:$D,3,FALSE),VLOOKUP(Dati!$A1652,Normas!$A:$D,3,FALSE)*0.6)),"")</f>
      </c>
      <c r="H1652" s="2">
        <f>IFERROR(IF(ISBLANK($A1652),"",IF($A1652="Ūdeņraža jonu koncentrācija",VLOOKUP(Dati!$A1652,Normas!$A:$D,2,FALSE),VLOOKUP(Dati!$A1652,Normas!$A:$D,2,FALSE)*0.3)),"")</f>
      </c>
      <c r="I1652" s="2">
        <f>IFERROR(IF(ISBLANK($A1652),"",IF($A1652="Ūdeņraža jonu koncentrācija",VLOOKUP(Dati!$A1652,Normas!$A:$D,3,FALSE),VLOOKUP(Dati!$A1652,Normas!$A:$D,3,FALSE)*0.3)),"")</f>
      </c>
    </row>
    <row r="1653" spans="2:9" x14ac:dyDescent="0.2">
      <c r="B1653">
        <f>IF(ISBLANK(A1653),"",VLOOKUP(A1653,Normas!A:D,4,FALSE))</f>
      </c>
      <c r="E1653" s="2">
        <f>IF(ISBLANK(D1653),"",INT(YEARFRAC(D1653,'Vispārīga informācija'!$B$2)))</f>
      </c>
      <c r="F1653" s="2">
        <f>IFERROR(IF(ISBLANK($A1653),"",IF($A1653="Ūdeņraža jonu koncentrācija",VLOOKUP(Dati!$A1653,Normas!$A:$D,2,FALSE),VLOOKUP(Dati!$A1653,Normas!$A:$D,2,FALSE)*0.6)),"")</f>
      </c>
      <c r="G1653" s="2">
        <f>IFERROR(IF(ISBLANK($A1653),"",IF($A1653="Ūdeņraža jonu koncentrācija",VLOOKUP(Dati!$A1653,Normas!$A:$D,3,FALSE),VLOOKUP(Dati!$A1653,Normas!$A:$D,3,FALSE)*0.6)),"")</f>
      </c>
      <c r="H1653" s="2">
        <f>IFERROR(IF(ISBLANK($A1653),"",IF($A1653="Ūdeņraža jonu koncentrācija",VLOOKUP(Dati!$A1653,Normas!$A:$D,2,FALSE),VLOOKUP(Dati!$A1653,Normas!$A:$D,2,FALSE)*0.3)),"")</f>
      </c>
      <c r="I1653" s="2">
        <f>IFERROR(IF(ISBLANK($A1653),"",IF($A1653="Ūdeņraža jonu koncentrācija",VLOOKUP(Dati!$A1653,Normas!$A:$D,3,FALSE),VLOOKUP(Dati!$A1653,Normas!$A:$D,3,FALSE)*0.3)),"")</f>
      </c>
    </row>
    <row r="1654" spans="2:9" x14ac:dyDescent="0.2">
      <c r="B1654">
        <f>IF(ISBLANK(A1654),"",VLOOKUP(A1654,Normas!A:D,4,FALSE))</f>
      </c>
      <c r="E1654" s="2">
        <f>IF(ISBLANK(D1654),"",INT(YEARFRAC(D1654,'Vispārīga informācija'!$B$2)))</f>
      </c>
      <c r="F1654" s="2">
        <f>IFERROR(IF(ISBLANK($A1654),"",IF($A1654="Ūdeņraža jonu koncentrācija",VLOOKUP(Dati!$A1654,Normas!$A:$D,2,FALSE),VLOOKUP(Dati!$A1654,Normas!$A:$D,2,FALSE)*0.6)),"")</f>
      </c>
      <c r="G1654" s="2">
        <f>IFERROR(IF(ISBLANK($A1654),"",IF($A1654="Ūdeņraža jonu koncentrācija",VLOOKUP(Dati!$A1654,Normas!$A:$D,3,FALSE),VLOOKUP(Dati!$A1654,Normas!$A:$D,3,FALSE)*0.6)),"")</f>
      </c>
      <c r="H1654" s="2">
        <f>IFERROR(IF(ISBLANK($A1654),"",IF($A1654="Ūdeņraža jonu koncentrācija",VLOOKUP(Dati!$A1654,Normas!$A:$D,2,FALSE),VLOOKUP(Dati!$A1654,Normas!$A:$D,2,FALSE)*0.3)),"")</f>
      </c>
      <c r="I1654" s="2">
        <f>IFERROR(IF(ISBLANK($A1654),"",IF($A1654="Ūdeņraža jonu koncentrācija",VLOOKUP(Dati!$A1654,Normas!$A:$D,3,FALSE),VLOOKUP(Dati!$A1654,Normas!$A:$D,3,FALSE)*0.3)),"")</f>
      </c>
    </row>
    <row r="1655" spans="2:9" x14ac:dyDescent="0.2">
      <c r="B1655">
        <f>IF(ISBLANK(A1655),"",VLOOKUP(A1655,Normas!A:D,4,FALSE))</f>
      </c>
      <c r="E1655" s="2">
        <f>IF(ISBLANK(D1655),"",INT(YEARFRAC(D1655,'Vispārīga informācija'!$B$2)))</f>
      </c>
      <c r="F1655" s="2">
        <f>IFERROR(IF(ISBLANK($A1655),"",IF($A1655="Ūdeņraža jonu koncentrācija",VLOOKUP(Dati!$A1655,Normas!$A:$D,2,FALSE),VLOOKUP(Dati!$A1655,Normas!$A:$D,2,FALSE)*0.6)),"")</f>
      </c>
      <c r="G1655" s="2">
        <f>IFERROR(IF(ISBLANK($A1655),"",IF($A1655="Ūdeņraža jonu koncentrācija",VLOOKUP(Dati!$A1655,Normas!$A:$D,3,FALSE),VLOOKUP(Dati!$A1655,Normas!$A:$D,3,FALSE)*0.6)),"")</f>
      </c>
      <c r="H1655" s="2">
        <f>IFERROR(IF(ISBLANK($A1655),"",IF($A1655="Ūdeņraža jonu koncentrācija",VLOOKUP(Dati!$A1655,Normas!$A:$D,2,FALSE),VLOOKUP(Dati!$A1655,Normas!$A:$D,2,FALSE)*0.3)),"")</f>
      </c>
      <c r="I1655" s="2">
        <f>IFERROR(IF(ISBLANK($A1655),"",IF($A1655="Ūdeņraža jonu koncentrācija",VLOOKUP(Dati!$A1655,Normas!$A:$D,3,FALSE),VLOOKUP(Dati!$A1655,Normas!$A:$D,3,FALSE)*0.3)),"")</f>
      </c>
    </row>
    <row r="1656" spans="2:9" x14ac:dyDescent="0.2">
      <c r="B1656">
        <f>IF(ISBLANK(A1656),"",VLOOKUP(A1656,Normas!A:D,4,FALSE))</f>
      </c>
      <c r="E1656" s="2">
        <f>IF(ISBLANK(D1656),"",INT(YEARFRAC(D1656,'Vispārīga informācija'!$B$2)))</f>
      </c>
      <c r="F1656" s="2">
        <f>IFERROR(IF(ISBLANK($A1656),"",IF($A1656="Ūdeņraža jonu koncentrācija",VLOOKUP(Dati!$A1656,Normas!$A:$D,2,FALSE),VLOOKUP(Dati!$A1656,Normas!$A:$D,2,FALSE)*0.6)),"")</f>
      </c>
      <c r="G1656" s="2">
        <f>IFERROR(IF(ISBLANK($A1656),"",IF($A1656="Ūdeņraža jonu koncentrācija",VLOOKUP(Dati!$A1656,Normas!$A:$D,3,FALSE),VLOOKUP(Dati!$A1656,Normas!$A:$D,3,FALSE)*0.6)),"")</f>
      </c>
      <c r="H1656" s="2">
        <f>IFERROR(IF(ISBLANK($A1656),"",IF($A1656="Ūdeņraža jonu koncentrācija",VLOOKUP(Dati!$A1656,Normas!$A:$D,2,FALSE),VLOOKUP(Dati!$A1656,Normas!$A:$D,2,FALSE)*0.3)),"")</f>
      </c>
      <c r="I1656" s="2">
        <f>IFERROR(IF(ISBLANK($A1656),"",IF($A1656="Ūdeņraža jonu koncentrācija",VLOOKUP(Dati!$A1656,Normas!$A:$D,3,FALSE),VLOOKUP(Dati!$A1656,Normas!$A:$D,3,FALSE)*0.3)),"")</f>
      </c>
    </row>
    <row r="1657" spans="2:9" x14ac:dyDescent="0.2">
      <c r="B1657">
        <f>IF(ISBLANK(A1657),"",VLOOKUP(A1657,Normas!A:D,4,FALSE))</f>
      </c>
      <c r="E1657" s="2">
        <f>IF(ISBLANK(D1657),"",INT(YEARFRAC(D1657,'Vispārīga informācija'!$B$2)))</f>
      </c>
      <c r="F1657" s="2">
        <f>IFERROR(IF(ISBLANK($A1657),"",IF($A1657="Ūdeņraža jonu koncentrācija",VLOOKUP(Dati!$A1657,Normas!$A:$D,2,FALSE),VLOOKUP(Dati!$A1657,Normas!$A:$D,2,FALSE)*0.6)),"")</f>
      </c>
      <c r="G1657" s="2">
        <f>IFERROR(IF(ISBLANK($A1657),"",IF($A1657="Ūdeņraža jonu koncentrācija",VLOOKUP(Dati!$A1657,Normas!$A:$D,3,FALSE),VLOOKUP(Dati!$A1657,Normas!$A:$D,3,FALSE)*0.6)),"")</f>
      </c>
      <c r="H1657" s="2">
        <f>IFERROR(IF(ISBLANK($A1657),"",IF($A1657="Ūdeņraža jonu koncentrācija",VLOOKUP(Dati!$A1657,Normas!$A:$D,2,FALSE),VLOOKUP(Dati!$A1657,Normas!$A:$D,2,FALSE)*0.3)),"")</f>
      </c>
      <c r="I1657" s="2">
        <f>IFERROR(IF(ISBLANK($A1657),"",IF($A1657="Ūdeņraža jonu koncentrācija",VLOOKUP(Dati!$A1657,Normas!$A:$D,3,FALSE),VLOOKUP(Dati!$A1657,Normas!$A:$D,3,FALSE)*0.3)),"")</f>
      </c>
    </row>
    <row r="1658" spans="2:9" x14ac:dyDescent="0.2">
      <c r="B1658">
        <f>IF(ISBLANK(A1658),"",VLOOKUP(A1658,Normas!A:D,4,FALSE))</f>
      </c>
      <c r="E1658" s="2">
        <f>IF(ISBLANK(D1658),"",INT(YEARFRAC(D1658,'Vispārīga informācija'!$B$2)))</f>
      </c>
      <c r="F1658" s="2">
        <f>IFERROR(IF(ISBLANK($A1658),"",IF($A1658="Ūdeņraža jonu koncentrācija",VLOOKUP(Dati!$A1658,Normas!$A:$D,2,FALSE),VLOOKUP(Dati!$A1658,Normas!$A:$D,2,FALSE)*0.6)),"")</f>
      </c>
      <c r="G1658" s="2">
        <f>IFERROR(IF(ISBLANK($A1658),"",IF($A1658="Ūdeņraža jonu koncentrācija",VLOOKUP(Dati!$A1658,Normas!$A:$D,3,FALSE),VLOOKUP(Dati!$A1658,Normas!$A:$D,3,FALSE)*0.6)),"")</f>
      </c>
      <c r="H1658" s="2">
        <f>IFERROR(IF(ISBLANK($A1658),"",IF($A1658="Ūdeņraža jonu koncentrācija",VLOOKUP(Dati!$A1658,Normas!$A:$D,2,FALSE),VLOOKUP(Dati!$A1658,Normas!$A:$D,2,FALSE)*0.3)),"")</f>
      </c>
      <c r="I1658" s="2">
        <f>IFERROR(IF(ISBLANK($A1658),"",IF($A1658="Ūdeņraža jonu koncentrācija",VLOOKUP(Dati!$A1658,Normas!$A:$D,3,FALSE),VLOOKUP(Dati!$A1658,Normas!$A:$D,3,FALSE)*0.3)),"")</f>
      </c>
    </row>
    <row r="1659" spans="2:9" x14ac:dyDescent="0.2">
      <c r="B1659">
        <f>IF(ISBLANK(A1659),"",VLOOKUP(A1659,Normas!A:D,4,FALSE))</f>
      </c>
      <c r="E1659" s="2">
        <f>IF(ISBLANK(D1659),"",INT(YEARFRAC(D1659,'Vispārīga informācija'!$B$2)))</f>
      </c>
      <c r="F1659" s="2">
        <f>IFERROR(IF(ISBLANK($A1659),"",IF($A1659="Ūdeņraža jonu koncentrācija",VLOOKUP(Dati!$A1659,Normas!$A:$D,2,FALSE),VLOOKUP(Dati!$A1659,Normas!$A:$D,2,FALSE)*0.6)),"")</f>
      </c>
      <c r="G1659" s="2">
        <f>IFERROR(IF(ISBLANK($A1659),"",IF($A1659="Ūdeņraža jonu koncentrācija",VLOOKUP(Dati!$A1659,Normas!$A:$D,3,FALSE),VLOOKUP(Dati!$A1659,Normas!$A:$D,3,FALSE)*0.6)),"")</f>
      </c>
      <c r="H1659" s="2">
        <f>IFERROR(IF(ISBLANK($A1659),"",IF($A1659="Ūdeņraža jonu koncentrācija",VLOOKUP(Dati!$A1659,Normas!$A:$D,2,FALSE),VLOOKUP(Dati!$A1659,Normas!$A:$D,2,FALSE)*0.3)),"")</f>
      </c>
      <c r="I1659" s="2">
        <f>IFERROR(IF(ISBLANK($A1659),"",IF($A1659="Ūdeņraža jonu koncentrācija",VLOOKUP(Dati!$A1659,Normas!$A:$D,3,FALSE),VLOOKUP(Dati!$A1659,Normas!$A:$D,3,FALSE)*0.3)),"")</f>
      </c>
    </row>
    <row r="1660" spans="2:9" x14ac:dyDescent="0.2">
      <c r="B1660">
        <f>IF(ISBLANK(A1660),"",VLOOKUP(A1660,Normas!A:D,4,FALSE))</f>
      </c>
      <c r="E1660" s="2">
        <f>IF(ISBLANK(D1660),"",INT(YEARFRAC(D1660,'Vispārīga informācija'!$B$2)))</f>
      </c>
      <c r="F1660" s="2">
        <f>IFERROR(IF(ISBLANK($A1660),"",IF($A1660="Ūdeņraža jonu koncentrācija",VLOOKUP(Dati!$A1660,Normas!$A:$D,2,FALSE),VLOOKUP(Dati!$A1660,Normas!$A:$D,2,FALSE)*0.6)),"")</f>
      </c>
      <c r="G1660" s="2">
        <f>IFERROR(IF(ISBLANK($A1660),"",IF($A1660="Ūdeņraža jonu koncentrācija",VLOOKUP(Dati!$A1660,Normas!$A:$D,3,FALSE),VLOOKUP(Dati!$A1660,Normas!$A:$D,3,FALSE)*0.6)),"")</f>
      </c>
      <c r="H1660" s="2">
        <f>IFERROR(IF(ISBLANK($A1660),"",IF($A1660="Ūdeņraža jonu koncentrācija",VLOOKUP(Dati!$A1660,Normas!$A:$D,2,FALSE),VLOOKUP(Dati!$A1660,Normas!$A:$D,2,FALSE)*0.3)),"")</f>
      </c>
      <c r="I1660" s="2">
        <f>IFERROR(IF(ISBLANK($A1660),"",IF($A1660="Ūdeņraža jonu koncentrācija",VLOOKUP(Dati!$A1660,Normas!$A:$D,3,FALSE),VLOOKUP(Dati!$A1660,Normas!$A:$D,3,FALSE)*0.3)),"")</f>
      </c>
    </row>
    <row r="1661" spans="2:9" x14ac:dyDescent="0.2">
      <c r="B1661">
        <f>IF(ISBLANK(A1661),"",VLOOKUP(A1661,Normas!A:D,4,FALSE))</f>
      </c>
      <c r="E1661" s="2">
        <f>IF(ISBLANK(D1661),"",INT(YEARFRAC(D1661,'Vispārīga informācija'!$B$2)))</f>
      </c>
      <c r="F1661" s="2">
        <f>IFERROR(IF(ISBLANK($A1661),"",IF($A1661="Ūdeņraža jonu koncentrācija",VLOOKUP(Dati!$A1661,Normas!$A:$D,2,FALSE),VLOOKUP(Dati!$A1661,Normas!$A:$D,2,FALSE)*0.6)),"")</f>
      </c>
      <c r="G1661" s="2">
        <f>IFERROR(IF(ISBLANK($A1661),"",IF($A1661="Ūdeņraža jonu koncentrācija",VLOOKUP(Dati!$A1661,Normas!$A:$D,3,FALSE),VLOOKUP(Dati!$A1661,Normas!$A:$D,3,FALSE)*0.6)),"")</f>
      </c>
      <c r="H1661" s="2">
        <f>IFERROR(IF(ISBLANK($A1661),"",IF($A1661="Ūdeņraža jonu koncentrācija",VLOOKUP(Dati!$A1661,Normas!$A:$D,2,FALSE),VLOOKUP(Dati!$A1661,Normas!$A:$D,2,FALSE)*0.3)),"")</f>
      </c>
      <c r="I1661" s="2">
        <f>IFERROR(IF(ISBLANK($A1661),"",IF($A1661="Ūdeņraža jonu koncentrācija",VLOOKUP(Dati!$A1661,Normas!$A:$D,3,FALSE),VLOOKUP(Dati!$A1661,Normas!$A:$D,3,FALSE)*0.3)),"")</f>
      </c>
    </row>
    <row r="1662" spans="2:9" x14ac:dyDescent="0.2">
      <c r="B1662">
        <f>IF(ISBLANK(A1662),"",VLOOKUP(A1662,Normas!A:D,4,FALSE))</f>
      </c>
      <c r="E1662" s="2">
        <f>IF(ISBLANK(D1662),"",INT(YEARFRAC(D1662,'Vispārīga informācija'!$B$2)))</f>
      </c>
      <c r="F1662" s="2">
        <f>IFERROR(IF(ISBLANK($A1662),"",IF($A1662="Ūdeņraža jonu koncentrācija",VLOOKUP(Dati!$A1662,Normas!$A:$D,2,FALSE),VLOOKUP(Dati!$A1662,Normas!$A:$D,2,FALSE)*0.6)),"")</f>
      </c>
      <c r="G1662" s="2">
        <f>IFERROR(IF(ISBLANK($A1662),"",IF($A1662="Ūdeņraža jonu koncentrācija",VLOOKUP(Dati!$A1662,Normas!$A:$D,3,FALSE),VLOOKUP(Dati!$A1662,Normas!$A:$D,3,FALSE)*0.6)),"")</f>
      </c>
      <c r="H1662" s="2">
        <f>IFERROR(IF(ISBLANK($A1662),"",IF($A1662="Ūdeņraža jonu koncentrācija",VLOOKUP(Dati!$A1662,Normas!$A:$D,2,FALSE),VLOOKUP(Dati!$A1662,Normas!$A:$D,2,FALSE)*0.3)),"")</f>
      </c>
      <c r="I1662" s="2">
        <f>IFERROR(IF(ISBLANK($A1662),"",IF($A1662="Ūdeņraža jonu koncentrācija",VLOOKUP(Dati!$A1662,Normas!$A:$D,3,FALSE),VLOOKUP(Dati!$A1662,Normas!$A:$D,3,FALSE)*0.3)),"")</f>
      </c>
    </row>
    <row r="1663" spans="2:9" x14ac:dyDescent="0.2">
      <c r="B1663">
        <f>IF(ISBLANK(A1663),"",VLOOKUP(A1663,Normas!A:D,4,FALSE))</f>
      </c>
      <c r="E1663" s="2">
        <f>IF(ISBLANK(D1663),"",INT(YEARFRAC(D1663,'Vispārīga informācija'!$B$2)))</f>
      </c>
      <c r="F1663" s="2">
        <f>IFERROR(IF(ISBLANK($A1663),"",IF($A1663="Ūdeņraža jonu koncentrācija",VLOOKUP(Dati!$A1663,Normas!$A:$D,2,FALSE),VLOOKUP(Dati!$A1663,Normas!$A:$D,2,FALSE)*0.6)),"")</f>
      </c>
      <c r="G1663" s="2">
        <f>IFERROR(IF(ISBLANK($A1663),"",IF($A1663="Ūdeņraža jonu koncentrācija",VLOOKUP(Dati!$A1663,Normas!$A:$D,3,FALSE),VLOOKUP(Dati!$A1663,Normas!$A:$D,3,FALSE)*0.6)),"")</f>
      </c>
      <c r="H1663" s="2">
        <f>IFERROR(IF(ISBLANK($A1663),"",IF($A1663="Ūdeņraža jonu koncentrācija",VLOOKUP(Dati!$A1663,Normas!$A:$D,2,FALSE),VLOOKUP(Dati!$A1663,Normas!$A:$D,2,FALSE)*0.3)),"")</f>
      </c>
      <c r="I1663" s="2">
        <f>IFERROR(IF(ISBLANK($A1663),"",IF($A1663="Ūdeņraža jonu koncentrācija",VLOOKUP(Dati!$A1663,Normas!$A:$D,3,FALSE),VLOOKUP(Dati!$A1663,Normas!$A:$D,3,FALSE)*0.3)),"")</f>
      </c>
    </row>
    <row r="1664" spans="2:9" x14ac:dyDescent="0.2">
      <c r="B1664">
        <f>IF(ISBLANK(A1664),"",VLOOKUP(A1664,Normas!A:D,4,FALSE))</f>
      </c>
      <c r="E1664" s="2">
        <f>IF(ISBLANK(D1664),"",INT(YEARFRAC(D1664,'Vispārīga informācija'!$B$2)))</f>
      </c>
      <c r="F1664" s="2">
        <f>IFERROR(IF(ISBLANK($A1664),"",IF($A1664="Ūdeņraža jonu koncentrācija",VLOOKUP(Dati!$A1664,Normas!$A:$D,2,FALSE),VLOOKUP(Dati!$A1664,Normas!$A:$D,2,FALSE)*0.6)),"")</f>
      </c>
      <c r="G1664" s="2">
        <f>IFERROR(IF(ISBLANK($A1664),"",IF($A1664="Ūdeņraža jonu koncentrācija",VLOOKUP(Dati!$A1664,Normas!$A:$D,3,FALSE),VLOOKUP(Dati!$A1664,Normas!$A:$D,3,FALSE)*0.6)),"")</f>
      </c>
      <c r="H1664" s="2">
        <f>IFERROR(IF(ISBLANK($A1664),"",IF($A1664="Ūdeņraža jonu koncentrācija",VLOOKUP(Dati!$A1664,Normas!$A:$D,2,FALSE),VLOOKUP(Dati!$A1664,Normas!$A:$D,2,FALSE)*0.3)),"")</f>
      </c>
      <c r="I1664" s="2">
        <f>IFERROR(IF(ISBLANK($A1664),"",IF($A1664="Ūdeņraža jonu koncentrācija",VLOOKUP(Dati!$A1664,Normas!$A:$D,3,FALSE),VLOOKUP(Dati!$A1664,Normas!$A:$D,3,FALSE)*0.3)),"")</f>
      </c>
    </row>
    <row r="1665" spans="2:9" x14ac:dyDescent="0.2">
      <c r="B1665">
        <f>IF(ISBLANK(A1665),"",VLOOKUP(A1665,Normas!A:D,4,FALSE))</f>
      </c>
      <c r="E1665" s="2">
        <f>IF(ISBLANK(D1665),"",INT(YEARFRAC(D1665,'Vispārīga informācija'!$B$2)))</f>
      </c>
      <c r="F1665" s="2">
        <f>IFERROR(IF(ISBLANK($A1665),"",IF($A1665="Ūdeņraža jonu koncentrācija",VLOOKUP(Dati!$A1665,Normas!$A:$D,2,FALSE),VLOOKUP(Dati!$A1665,Normas!$A:$D,2,FALSE)*0.6)),"")</f>
      </c>
      <c r="G1665" s="2">
        <f>IFERROR(IF(ISBLANK($A1665),"",IF($A1665="Ūdeņraža jonu koncentrācija",VLOOKUP(Dati!$A1665,Normas!$A:$D,3,FALSE),VLOOKUP(Dati!$A1665,Normas!$A:$D,3,FALSE)*0.6)),"")</f>
      </c>
      <c r="H1665" s="2">
        <f>IFERROR(IF(ISBLANK($A1665),"",IF($A1665="Ūdeņraža jonu koncentrācija",VLOOKUP(Dati!$A1665,Normas!$A:$D,2,FALSE),VLOOKUP(Dati!$A1665,Normas!$A:$D,2,FALSE)*0.3)),"")</f>
      </c>
      <c r="I1665" s="2">
        <f>IFERROR(IF(ISBLANK($A1665),"",IF($A1665="Ūdeņraža jonu koncentrācija",VLOOKUP(Dati!$A1665,Normas!$A:$D,3,FALSE),VLOOKUP(Dati!$A1665,Normas!$A:$D,3,FALSE)*0.3)),"")</f>
      </c>
    </row>
    <row r="1666" spans="2:9" x14ac:dyDescent="0.2">
      <c r="B1666">
        <f>IF(ISBLANK(A1666),"",VLOOKUP(A1666,Normas!A:D,4,FALSE))</f>
      </c>
      <c r="E1666" s="2">
        <f>IF(ISBLANK(D1666),"",INT(YEARFRAC(D1666,'Vispārīga informācija'!$B$2)))</f>
      </c>
      <c r="F1666" s="2">
        <f>IFERROR(IF(ISBLANK($A1666),"",IF($A1666="Ūdeņraža jonu koncentrācija",VLOOKUP(Dati!$A1666,Normas!$A:$D,2,FALSE),VLOOKUP(Dati!$A1666,Normas!$A:$D,2,FALSE)*0.6)),"")</f>
      </c>
      <c r="G1666" s="2">
        <f>IFERROR(IF(ISBLANK($A1666),"",IF($A1666="Ūdeņraža jonu koncentrācija",VLOOKUP(Dati!$A1666,Normas!$A:$D,3,FALSE),VLOOKUP(Dati!$A1666,Normas!$A:$D,3,FALSE)*0.6)),"")</f>
      </c>
      <c r="H1666" s="2">
        <f>IFERROR(IF(ISBLANK($A1666),"",IF($A1666="Ūdeņraža jonu koncentrācija",VLOOKUP(Dati!$A1666,Normas!$A:$D,2,FALSE),VLOOKUP(Dati!$A1666,Normas!$A:$D,2,FALSE)*0.3)),"")</f>
      </c>
      <c r="I1666" s="2">
        <f>IFERROR(IF(ISBLANK($A1666),"",IF($A1666="Ūdeņraža jonu koncentrācija",VLOOKUP(Dati!$A1666,Normas!$A:$D,3,FALSE),VLOOKUP(Dati!$A1666,Normas!$A:$D,3,FALSE)*0.3)),"")</f>
      </c>
    </row>
    <row r="1667" spans="2:9" x14ac:dyDescent="0.2">
      <c r="B1667">
        <f>IF(ISBLANK(A1667),"",VLOOKUP(A1667,Normas!A:D,4,FALSE))</f>
      </c>
      <c r="E1667" s="2">
        <f>IF(ISBLANK(D1667),"",INT(YEARFRAC(D1667,'Vispārīga informācija'!$B$2)))</f>
      </c>
      <c r="F1667" s="2">
        <f>IFERROR(IF(ISBLANK($A1667),"",IF($A1667="Ūdeņraža jonu koncentrācija",VLOOKUP(Dati!$A1667,Normas!$A:$D,2,FALSE),VLOOKUP(Dati!$A1667,Normas!$A:$D,2,FALSE)*0.6)),"")</f>
      </c>
      <c r="G1667" s="2">
        <f>IFERROR(IF(ISBLANK($A1667),"",IF($A1667="Ūdeņraža jonu koncentrācija",VLOOKUP(Dati!$A1667,Normas!$A:$D,3,FALSE),VLOOKUP(Dati!$A1667,Normas!$A:$D,3,FALSE)*0.6)),"")</f>
      </c>
      <c r="H1667" s="2">
        <f>IFERROR(IF(ISBLANK($A1667),"",IF($A1667="Ūdeņraža jonu koncentrācija",VLOOKUP(Dati!$A1667,Normas!$A:$D,2,FALSE),VLOOKUP(Dati!$A1667,Normas!$A:$D,2,FALSE)*0.3)),"")</f>
      </c>
      <c r="I1667" s="2">
        <f>IFERROR(IF(ISBLANK($A1667),"",IF($A1667="Ūdeņraža jonu koncentrācija",VLOOKUP(Dati!$A1667,Normas!$A:$D,3,FALSE),VLOOKUP(Dati!$A1667,Normas!$A:$D,3,FALSE)*0.3)),"")</f>
      </c>
    </row>
    <row r="1668" spans="2:9" x14ac:dyDescent="0.2">
      <c r="B1668">
        <f>IF(ISBLANK(A1668),"",VLOOKUP(A1668,Normas!A:D,4,FALSE))</f>
      </c>
      <c r="E1668" s="2">
        <f>IF(ISBLANK(D1668),"",INT(YEARFRAC(D1668,'Vispārīga informācija'!$B$2)))</f>
      </c>
      <c r="F1668" s="2">
        <f>IFERROR(IF(ISBLANK($A1668),"",IF($A1668="Ūdeņraža jonu koncentrācija",VLOOKUP(Dati!$A1668,Normas!$A:$D,2,FALSE),VLOOKUP(Dati!$A1668,Normas!$A:$D,2,FALSE)*0.6)),"")</f>
      </c>
      <c r="G1668" s="2">
        <f>IFERROR(IF(ISBLANK($A1668),"",IF($A1668="Ūdeņraža jonu koncentrācija",VLOOKUP(Dati!$A1668,Normas!$A:$D,3,FALSE),VLOOKUP(Dati!$A1668,Normas!$A:$D,3,FALSE)*0.6)),"")</f>
      </c>
      <c r="H1668" s="2">
        <f>IFERROR(IF(ISBLANK($A1668),"",IF($A1668="Ūdeņraža jonu koncentrācija",VLOOKUP(Dati!$A1668,Normas!$A:$D,2,FALSE),VLOOKUP(Dati!$A1668,Normas!$A:$D,2,FALSE)*0.3)),"")</f>
      </c>
      <c r="I1668" s="2">
        <f>IFERROR(IF(ISBLANK($A1668),"",IF($A1668="Ūdeņraža jonu koncentrācija",VLOOKUP(Dati!$A1668,Normas!$A:$D,3,FALSE),VLOOKUP(Dati!$A1668,Normas!$A:$D,3,FALSE)*0.3)),"")</f>
      </c>
    </row>
    <row r="1669" spans="2:9" x14ac:dyDescent="0.2">
      <c r="B1669">
        <f>IF(ISBLANK(A1669),"",VLOOKUP(A1669,Normas!A:D,4,FALSE))</f>
      </c>
      <c r="E1669" s="2">
        <f>IF(ISBLANK(D1669),"",INT(YEARFRAC(D1669,'Vispārīga informācija'!$B$2)))</f>
      </c>
      <c r="F1669" s="2">
        <f>IFERROR(IF(ISBLANK($A1669),"",IF($A1669="Ūdeņraža jonu koncentrācija",VLOOKUP(Dati!$A1669,Normas!$A:$D,2,FALSE),VLOOKUP(Dati!$A1669,Normas!$A:$D,2,FALSE)*0.6)),"")</f>
      </c>
      <c r="G1669" s="2">
        <f>IFERROR(IF(ISBLANK($A1669),"",IF($A1669="Ūdeņraža jonu koncentrācija",VLOOKUP(Dati!$A1669,Normas!$A:$D,3,FALSE),VLOOKUP(Dati!$A1669,Normas!$A:$D,3,FALSE)*0.6)),"")</f>
      </c>
      <c r="H1669" s="2">
        <f>IFERROR(IF(ISBLANK($A1669),"",IF($A1669="Ūdeņraža jonu koncentrācija",VLOOKUP(Dati!$A1669,Normas!$A:$D,2,FALSE),VLOOKUP(Dati!$A1669,Normas!$A:$D,2,FALSE)*0.3)),"")</f>
      </c>
      <c r="I1669" s="2">
        <f>IFERROR(IF(ISBLANK($A1669),"",IF($A1669="Ūdeņraža jonu koncentrācija",VLOOKUP(Dati!$A1669,Normas!$A:$D,3,FALSE),VLOOKUP(Dati!$A1669,Normas!$A:$D,3,FALSE)*0.3)),"")</f>
      </c>
    </row>
    <row r="1670" spans="2:9" x14ac:dyDescent="0.2">
      <c r="B1670">
        <f>IF(ISBLANK(A1670),"",VLOOKUP(A1670,Normas!A:D,4,FALSE))</f>
      </c>
      <c r="E1670" s="2">
        <f>IF(ISBLANK(D1670),"",INT(YEARFRAC(D1670,'Vispārīga informācija'!$B$2)))</f>
      </c>
      <c r="F1670" s="2">
        <f>IFERROR(IF(ISBLANK($A1670),"",IF($A1670="Ūdeņraža jonu koncentrācija",VLOOKUP(Dati!$A1670,Normas!$A:$D,2,FALSE),VLOOKUP(Dati!$A1670,Normas!$A:$D,2,FALSE)*0.6)),"")</f>
      </c>
      <c r="G1670" s="2">
        <f>IFERROR(IF(ISBLANK($A1670),"",IF($A1670="Ūdeņraža jonu koncentrācija",VLOOKUP(Dati!$A1670,Normas!$A:$D,3,FALSE),VLOOKUP(Dati!$A1670,Normas!$A:$D,3,FALSE)*0.6)),"")</f>
      </c>
      <c r="H1670" s="2">
        <f>IFERROR(IF(ISBLANK($A1670),"",IF($A1670="Ūdeņraža jonu koncentrācija",VLOOKUP(Dati!$A1670,Normas!$A:$D,2,FALSE),VLOOKUP(Dati!$A1670,Normas!$A:$D,2,FALSE)*0.3)),"")</f>
      </c>
      <c r="I1670" s="2">
        <f>IFERROR(IF(ISBLANK($A1670),"",IF($A1670="Ūdeņraža jonu koncentrācija",VLOOKUP(Dati!$A1670,Normas!$A:$D,3,FALSE),VLOOKUP(Dati!$A1670,Normas!$A:$D,3,FALSE)*0.3)),"")</f>
      </c>
    </row>
    <row r="1671" spans="2:9" x14ac:dyDescent="0.2">
      <c r="B1671">
        <f>IF(ISBLANK(A1671),"",VLOOKUP(A1671,Normas!A:D,4,FALSE))</f>
      </c>
      <c r="E1671" s="2">
        <f>IF(ISBLANK(D1671),"",INT(YEARFRAC(D1671,'Vispārīga informācija'!$B$2)))</f>
      </c>
      <c r="F1671" s="2">
        <f>IFERROR(IF(ISBLANK($A1671),"",IF($A1671="Ūdeņraža jonu koncentrācija",VLOOKUP(Dati!$A1671,Normas!$A:$D,2,FALSE),VLOOKUP(Dati!$A1671,Normas!$A:$D,2,FALSE)*0.6)),"")</f>
      </c>
      <c r="G1671" s="2">
        <f>IFERROR(IF(ISBLANK($A1671),"",IF($A1671="Ūdeņraža jonu koncentrācija",VLOOKUP(Dati!$A1671,Normas!$A:$D,3,FALSE),VLOOKUP(Dati!$A1671,Normas!$A:$D,3,FALSE)*0.6)),"")</f>
      </c>
      <c r="H1671" s="2">
        <f>IFERROR(IF(ISBLANK($A1671),"",IF($A1671="Ūdeņraža jonu koncentrācija",VLOOKUP(Dati!$A1671,Normas!$A:$D,2,FALSE),VLOOKUP(Dati!$A1671,Normas!$A:$D,2,FALSE)*0.3)),"")</f>
      </c>
      <c r="I1671" s="2">
        <f>IFERROR(IF(ISBLANK($A1671),"",IF($A1671="Ūdeņraža jonu koncentrācija",VLOOKUP(Dati!$A1671,Normas!$A:$D,3,FALSE),VLOOKUP(Dati!$A1671,Normas!$A:$D,3,FALSE)*0.3)),"")</f>
      </c>
    </row>
    <row r="1672" spans="2:9" x14ac:dyDescent="0.2">
      <c r="B1672">
        <f>IF(ISBLANK(A1672),"",VLOOKUP(A1672,Normas!A:D,4,FALSE))</f>
      </c>
      <c r="E1672" s="2">
        <f>IF(ISBLANK(D1672),"",INT(YEARFRAC(D1672,'Vispārīga informācija'!$B$2)))</f>
      </c>
      <c r="F1672" s="2">
        <f>IFERROR(IF(ISBLANK($A1672),"",IF($A1672="Ūdeņraža jonu koncentrācija",VLOOKUP(Dati!$A1672,Normas!$A:$D,2,FALSE),VLOOKUP(Dati!$A1672,Normas!$A:$D,2,FALSE)*0.6)),"")</f>
      </c>
      <c r="G1672" s="2">
        <f>IFERROR(IF(ISBLANK($A1672),"",IF($A1672="Ūdeņraža jonu koncentrācija",VLOOKUP(Dati!$A1672,Normas!$A:$D,3,FALSE),VLOOKUP(Dati!$A1672,Normas!$A:$D,3,FALSE)*0.6)),"")</f>
      </c>
      <c r="H1672" s="2">
        <f>IFERROR(IF(ISBLANK($A1672),"",IF($A1672="Ūdeņraža jonu koncentrācija",VLOOKUP(Dati!$A1672,Normas!$A:$D,2,FALSE),VLOOKUP(Dati!$A1672,Normas!$A:$D,2,FALSE)*0.3)),"")</f>
      </c>
      <c r="I1672" s="2">
        <f>IFERROR(IF(ISBLANK($A1672),"",IF($A1672="Ūdeņraža jonu koncentrācija",VLOOKUP(Dati!$A1672,Normas!$A:$D,3,FALSE),VLOOKUP(Dati!$A1672,Normas!$A:$D,3,FALSE)*0.3)),"")</f>
      </c>
    </row>
    <row r="1673" spans="2:9" x14ac:dyDescent="0.2">
      <c r="B1673">
        <f>IF(ISBLANK(A1673),"",VLOOKUP(A1673,Normas!A:D,4,FALSE))</f>
      </c>
      <c r="E1673" s="2">
        <f>IF(ISBLANK(D1673),"",INT(YEARFRAC(D1673,'Vispārīga informācija'!$B$2)))</f>
      </c>
      <c r="F1673" s="2">
        <f>IFERROR(IF(ISBLANK($A1673),"",IF($A1673="Ūdeņraža jonu koncentrācija",VLOOKUP(Dati!$A1673,Normas!$A:$D,2,FALSE),VLOOKUP(Dati!$A1673,Normas!$A:$D,2,FALSE)*0.6)),"")</f>
      </c>
      <c r="G1673" s="2">
        <f>IFERROR(IF(ISBLANK($A1673),"",IF($A1673="Ūdeņraža jonu koncentrācija",VLOOKUP(Dati!$A1673,Normas!$A:$D,3,FALSE),VLOOKUP(Dati!$A1673,Normas!$A:$D,3,FALSE)*0.6)),"")</f>
      </c>
      <c r="H1673" s="2">
        <f>IFERROR(IF(ISBLANK($A1673),"",IF($A1673="Ūdeņraža jonu koncentrācija",VLOOKUP(Dati!$A1673,Normas!$A:$D,2,FALSE),VLOOKUP(Dati!$A1673,Normas!$A:$D,2,FALSE)*0.3)),"")</f>
      </c>
      <c r="I1673" s="2">
        <f>IFERROR(IF(ISBLANK($A1673),"",IF($A1673="Ūdeņraža jonu koncentrācija",VLOOKUP(Dati!$A1673,Normas!$A:$D,3,FALSE),VLOOKUP(Dati!$A1673,Normas!$A:$D,3,FALSE)*0.3)),"")</f>
      </c>
    </row>
    <row r="1674" spans="2:9" x14ac:dyDescent="0.2">
      <c r="B1674">
        <f>IF(ISBLANK(A1674),"",VLOOKUP(A1674,Normas!A:D,4,FALSE))</f>
      </c>
      <c r="E1674" s="2">
        <f>IF(ISBLANK(D1674),"",INT(YEARFRAC(D1674,'Vispārīga informācija'!$B$2)))</f>
      </c>
      <c r="F1674" s="2">
        <f>IFERROR(IF(ISBLANK($A1674),"",IF($A1674="Ūdeņraža jonu koncentrācija",VLOOKUP(Dati!$A1674,Normas!$A:$D,2,FALSE),VLOOKUP(Dati!$A1674,Normas!$A:$D,2,FALSE)*0.6)),"")</f>
      </c>
      <c r="G1674" s="2">
        <f>IFERROR(IF(ISBLANK($A1674),"",IF($A1674="Ūdeņraža jonu koncentrācija",VLOOKUP(Dati!$A1674,Normas!$A:$D,3,FALSE),VLOOKUP(Dati!$A1674,Normas!$A:$D,3,FALSE)*0.6)),"")</f>
      </c>
      <c r="H1674" s="2">
        <f>IFERROR(IF(ISBLANK($A1674),"",IF($A1674="Ūdeņraža jonu koncentrācija",VLOOKUP(Dati!$A1674,Normas!$A:$D,2,FALSE),VLOOKUP(Dati!$A1674,Normas!$A:$D,2,FALSE)*0.3)),"")</f>
      </c>
      <c r="I1674" s="2">
        <f>IFERROR(IF(ISBLANK($A1674),"",IF($A1674="Ūdeņraža jonu koncentrācija",VLOOKUP(Dati!$A1674,Normas!$A:$D,3,FALSE),VLOOKUP(Dati!$A1674,Normas!$A:$D,3,FALSE)*0.3)),"")</f>
      </c>
    </row>
    <row r="1675" spans="2:9" x14ac:dyDescent="0.2">
      <c r="B1675">
        <f>IF(ISBLANK(A1675),"",VLOOKUP(A1675,Normas!A:D,4,FALSE))</f>
      </c>
      <c r="E1675" s="2">
        <f>IF(ISBLANK(D1675),"",INT(YEARFRAC(D1675,'Vispārīga informācija'!$B$2)))</f>
      </c>
      <c r="F1675" s="2">
        <f>IFERROR(IF(ISBLANK($A1675),"",IF($A1675="Ūdeņraža jonu koncentrācija",VLOOKUP(Dati!$A1675,Normas!$A:$D,2,FALSE),VLOOKUP(Dati!$A1675,Normas!$A:$D,2,FALSE)*0.6)),"")</f>
      </c>
      <c r="G1675" s="2">
        <f>IFERROR(IF(ISBLANK($A1675),"",IF($A1675="Ūdeņraža jonu koncentrācija",VLOOKUP(Dati!$A1675,Normas!$A:$D,3,FALSE),VLOOKUP(Dati!$A1675,Normas!$A:$D,3,FALSE)*0.6)),"")</f>
      </c>
      <c r="H1675" s="2">
        <f>IFERROR(IF(ISBLANK($A1675),"",IF($A1675="Ūdeņraža jonu koncentrācija",VLOOKUP(Dati!$A1675,Normas!$A:$D,2,FALSE),VLOOKUP(Dati!$A1675,Normas!$A:$D,2,FALSE)*0.3)),"")</f>
      </c>
      <c r="I1675" s="2">
        <f>IFERROR(IF(ISBLANK($A1675),"",IF($A1675="Ūdeņraža jonu koncentrācija",VLOOKUP(Dati!$A1675,Normas!$A:$D,3,FALSE),VLOOKUP(Dati!$A1675,Normas!$A:$D,3,FALSE)*0.3)),"")</f>
      </c>
    </row>
    <row r="1676" spans="2:9" x14ac:dyDescent="0.2">
      <c r="B1676">
        <f>IF(ISBLANK(A1676),"",VLOOKUP(A1676,Normas!A:D,4,FALSE))</f>
      </c>
      <c r="E1676" s="2">
        <f>IF(ISBLANK(D1676),"",INT(YEARFRAC(D1676,'Vispārīga informācija'!$B$2)))</f>
      </c>
      <c r="F1676" s="2">
        <f>IFERROR(IF(ISBLANK($A1676),"",IF($A1676="Ūdeņraža jonu koncentrācija",VLOOKUP(Dati!$A1676,Normas!$A:$D,2,FALSE),VLOOKUP(Dati!$A1676,Normas!$A:$D,2,FALSE)*0.6)),"")</f>
      </c>
      <c r="G1676" s="2">
        <f>IFERROR(IF(ISBLANK($A1676),"",IF($A1676="Ūdeņraža jonu koncentrācija",VLOOKUP(Dati!$A1676,Normas!$A:$D,3,FALSE),VLOOKUP(Dati!$A1676,Normas!$A:$D,3,FALSE)*0.6)),"")</f>
      </c>
      <c r="H1676" s="2">
        <f>IFERROR(IF(ISBLANK($A1676),"",IF($A1676="Ūdeņraža jonu koncentrācija",VLOOKUP(Dati!$A1676,Normas!$A:$D,2,FALSE),VLOOKUP(Dati!$A1676,Normas!$A:$D,2,FALSE)*0.3)),"")</f>
      </c>
      <c r="I1676" s="2">
        <f>IFERROR(IF(ISBLANK($A1676),"",IF($A1676="Ūdeņraža jonu koncentrācija",VLOOKUP(Dati!$A1676,Normas!$A:$D,3,FALSE),VLOOKUP(Dati!$A1676,Normas!$A:$D,3,FALSE)*0.3)),"")</f>
      </c>
    </row>
    <row r="1677" spans="2:9" x14ac:dyDescent="0.2">
      <c r="B1677">
        <f>IF(ISBLANK(A1677),"",VLOOKUP(A1677,Normas!A:D,4,FALSE))</f>
      </c>
      <c r="E1677" s="2">
        <f>IF(ISBLANK(D1677),"",INT(YEARFRAC(D1677,'Vispārīga informācija'!$B$2)))</f>
      </c>
      <c r="F1677" s="2">
        <f>IFERROR(IF(ISBLANK($A1677),"",IF($A1677="Ūdeņraža jonu koncentrācija",VLOOKUP(Dati!$A1677,Normas!$A:$D,2,FALSE),VLOOKUP(Dati!$A1677,Normas!$A:$D,2,FALSE)*0.6)),"")</f>
      </c>
      <c r="G1677" s="2">
        <f>IFERROR(IF(ISBLANK($A1677),"",IF($A1677="Ūdeņraža jonu koncentrācija",VLOOKUP(Dati!$A1677,Normas!$A:$D,3,FALSE),VLOOKUP(Dati!$A1677,Normas!$A:$D,3,FALSE)*0.6)),"")</f>
      </c>
      <c r="H1677" s="2">
        <f>IFERROR(IF(ISBLANK($A1677),"",IF($A1677="Ūdeņraža jonu koncentrācija",VLOOKUP(Dati!$A1677,Normas!$A:$D,2,FALSE),VLOOKUP(Dati!$A1677,Normas!$A:$D,2,FALSE)*0.3)),"")</f>
      </c>
      <c r="I1677" s="2">
        <f>IFERROR(IF(ISBLANK($A1677),"",IF($A1677="Ūdeņraža jonu koncentrācija",VLOOKUP(Dati!$A1677,Normas!$A:$D,3,FALSE),VLOOKUP(Dati!$A1677,Normas!$A:$D,3,FALSE)*0.3)),"")</f>
      </c>
    </row>
    <row r="1678" spans="2:9" x14ac:dyDescent="0.2">
      <c r="B1678">
        <f>IF(ISBLANK(A1678),"",VLOOKUP(A1678,Normas!A:D,4,FALSE))</f>
      </c>
      <c r="E1678" s="2">
        <f>IF(ISBLANK(D1678),"",INT(YEARFRAC(D1678,'Vispārīga informācija'!$B$2)))</f>
      </c>
      <c r="F1678" s="2">
        <f>IFERROR(IF(ISBLANK($A1678),"",IF($A1678="Ūdeņraža jonu koncentrācija",VLOOKUP(Dati!$A1678,Normas!$A:$D,2,FALSE),VLOOKUP(Dati!$A1678,Normas!$A:$D,2,FALSE)*0.6)),"")</f>
      </c>
      <c r="G1678" s="2">
        <f>IFERROR(IF(ISBLANK($A1678),"",IF($A1678="Ūdeņraža jonu koncentrācija",VLOOKUP(Dati!$A1678,Normas!$A:$D,3,FALSE),VLOOKUP(Dati!$A1678,Normas!$A:$D,3,FALSE)*0.6)),"")</f>
      </c>
      <c r="H1678" s="2">
        <f>IFERROR(IF(ISBLANK($A1678),"",IF($A1678="Ūdeņraža jonu koncentrācija",VLOOKUP(Dati!$A1678,Normas!$A:$D,2,FALSE),VLOOKUP(Dati!$A1678,Normas!$A:$D,2,FALSE)*0.3)),"")</f>
      </c>
      <c r="I1678" s="2">
        <f>IFERROR(IF(ISBLANK($A1678),"",IF($A1678="Ūdeņraža jonu koncentrācija",VLOOKUP(Dati!$A1678,Normas!$A:$D,3,FALSE),VLOOKUP(Dati!$A1678,Normas!$A:$D,3,FALSE)*0.3)),"")</f>
      </c>
    </row>
    <row r="1679" spans="2:9" x14ac:dyDescent="0.2">
      <c r="B1679">
        <f>IF(ISBLANK(A1679),"",VLOOKUP(A1679,Normas!A:D,4,FALSE))</f>
      </c>
      <c r="E1679" s="2">
        <f>IF(ISBLANK(D1679),"",INT(YEARFRAC(D1679,'Vispārīga informācija'!$B$2)))</f>
      </c>
      <c r="F1679" s="2">
        <f>IFERROR(IF(ISBLANK($A1679),"",IF($A1679="Ūdeņraža jonu koncentrācija",VLOOKUP(Dati!$A1679,Normas!$A:$D,2,FALSE),VLOOKUP(Dati!$A1679,Normas!$A:$D,2,FALSE)*0.6)),"")</f>
      </c>
      <c r="G1679" s="2">
        <f>IFERROR(IF(ISBLANK($A1679),"",IF($A1679="Ūdeņraža jonu koncentrācija",VLOOKUP(Dati!$A1679,Normas!$A:$D,3,FALSE),VLOOKUP(Dati!$A1679,Normas!$A:$D,3,FALSE)*0.6)),"")</f>
      </c>
      <c r="H1679" s="2">
        <f>IFERROR(IF(ISBLANK($A1679),"",IF($A1679="Ūdeņraža jonu koncentrācija",VLOOKUP(Dati!$A1679,Normas!$A:$D,2,FALSE),VLOOKUP(Dati!$A1679,Normas!$A:$D,2,FALSE)*0.3)),"")</f>
      </c>
      <c r="I1679" s="2">
        <f>IFERROR(IF(ISBLANK($A1679),"",IF($A1679="Ūdeņraža jonu koncentrācija",VLOOKUP(Dati!$A1679,Normas!$A:$D,3,FALSE),VLOOKUP(Dati!$A1679,Normas!$A:$D,3,FALSE)*0.3)),"")</f>
      </c>
    </row>
    <row r="1680" spans="2:9" x14ac:dyDescent="0.2">
      <c r="B1680">
        <f>IF(ISBLANK(A1680),"",VLOOKUP(A1680,Normas!A:D,4,FALSE))</f>
      </c>
      <c r="E1680" s="2">
        <f>IF(ISBLANK(D1680),"",INT(YEARFRAC(D1680,'Vispārīga informācija'!$B$2)))</f>
      </c>
      <c r="F1680" s="2">
        <f>IFERROR(IF(ISBLANK($A1680),"",IF($A1680="Ūdeņraža jonu koncentrācija",VLOOKUP(Dati!$A1680,Normas!$A:$D,2,FALSE),VLOOKUP(Dati!$A1680,Normas!$A:$D,2,FALSE)*0.6)),"")</f>
      </c>
      <c r="G1680" s="2">
        <f>IFERROR(IF(ISBLANK($A1680),"",IF($A1680="Ūdeņraža jonu koncentrācija",VLOOKUP(Dati!$A1680,Normas!$A:$D,3,FALSE),VLOOKUP(Dati!$A1680,Normas!$A:$D,3,FALSE)*0.6)),"")</f>
      </c>
      <c r="H1680" s="2">
        <f>IFERROR(IF(ISBLANK($A1680),"",IF($A1680="Ūdeņraža jonu koncentrācija",VLOOKUP(Dati!$A1680,Normas!$A:$D,2,FALSE),VLOOKUP(Dati!$A1680,Normas!$A:$D,2,FALSE)*0.3)),"")</f>
      </c>
      <c r="I1680" s="2">
        <f>IFERROR(IF(ISBLANK($A1680),"",IF($A1680="Ūdeņraža jonu koncentrācija",VLOOKUP(Dati!$A1680,Normas!$A:$D,3,FALSE),VLOOKUP(Dati!$A1680,Normas!$A:$D,3,FALSE)*0.3)),"")</f>
      </c>
    </row>
    <row r="1681" spans="2:9" x14ac:dyDescent="0.2">
      <c r="B1681">
        <f>IF(ISBLANK(A1681),"",VLOOKUP(A1681,Normas!A:D,4,FALSE))</f>
      </c>
      <c r="E1681" s="2">
        <f>IF(ISBLANK(D1681),"",INT(YEARFRAC(D1681,'Vispārīga informācija'!$B$2)))</f>
      </c>
      <c r="F1681" s="2">
        <f>IFERROR(IF(ISBLANK($A1681),"",IF($A1681="Ūdeņraža jonu koncentrācija",VLOOKUP(Dati!$A1681,Normas!$A:$D,2,FALSE),VLOOKUP(Dati!$A1681,Normas!$A:$D,2,FALSE)*0.6)),"")</f>
      </c>
      <c r="G1681" s="2">
        <f>IFERROR(IF(ISBLANK($A1681),"",IF($A1681="Ūdeņraža jonu koncentrācija",VLOOKUP(Dati!$A1681,Normas!$A:$D,3,FALSE),VLOOKUP(Dati!$A1681,Normas!$A:$D,3,FALSE)*0.6)),"")</f>
      </c>
      <c r="H1681" s="2">
        <f>IFERROR(IF(ISBLANK($A1681),"",IF($A1681="Ūdeņraža jonu koncentrācija",VLOOKUP(Dati!$A1681,Normas!$A:$D,2,FALSE),VLOOKUP(Dati!$A1681,Normas!$A:$D,2,FALSE)*0.3)),"")</f>
      </c>
      <c r="I1681" s="2">
        <f>IFERROR(IF(ISBLANK($A1681),"",IF($A1681="Ūdeņraža jonu koncentrācija",VLOOKUP(Dati!$A1681,Normas!$A:$D,3,FALSE),VLOOKUP(Dati!$A1681,Normas!$A:$D,3,FALSE)*0.3)),"")</f>
      </c>
    </row>
    <row r="1682" spans="2:9" x14ac:dyDescent="0.2">
      <c r="B1682">
        <f>IF(ISBLANK(A1682),"",VLOOKUP(A1682,Normas!A:D,4,FALSE))</f>
      </c>
      <c r="E1682" s="2">
        <f>IF(ISBLANK(D1682),"",INT(YEARFRAC(D1682,'Vispārīga informācija'!$B$2)))</f>
      </c>
      <c r="F1682" s="2">
        <f>IFERROR(IF(ISBLANK($A1682),"",IF($A1682="Ūdeņraža jonu koncentrācija",VLOOKUP(Dati!$A1682,Normas!$A:$D,2,FALSE),VLOOKUP(Dati!$A1682,Normas!$A:$D,2,FALSE)*0.6)),"")</f>
      </c>
      <c r="G1682" s="2">
        <f>IFERROR(IF(ISBLANK($A1682),"",IF($A1682="Ūdeņraža jonu koncentrācija",VLOOKUP(Dati!$A1682,Normas!$A:$D,3,FALSE),VLOOKUP(Dati!$A1682,Normas!$A:$D,3,FALSE)*0.6)),"")</f>
      </c>
      <c r="H1682" s="2">
        <f>IFERROR(IF(ISBLANK($A1682),"",IF($A1682="Ūdeņraža jonu koncentrācija",VLOOKUP(Dati!$A1682,Normas!$A:$D,2,FALSE),VLOOKUP(Dati!$A1682,Normas!$A:$D,2,FALSE)*0.3)),"")</f>
      </c>
      <c r="I1682" s="2">
        <f>IFERROR(IF(ISBLANK($A1682),"",IF($A1682="Ūdeņraža jonu koncentrācija",VLOOKUP(Dati!$A1682,Normas!$A:$D,3,FALSE),VLOOKUP(Dati!$A1682,Normas!$A:$D,3,FALSE)*0.3)),"")</f>
      </c>
    </row>
    <row r="1683" spans="2:9" x14ac:dyDescent="0.2">
      <c r="B1683">
        <f>IF(ISBLANK(A1683),"",VLOOKUP(A1683,Normas!A:D,4,FALSE))</f>
      </c>
      <c r="E1683" s="2">
        <f>IF(ISBLANK(D1683),"",INT(YEARFRAC(D1683,'Vispārīga informācija'!$B$2)))</f>
      </c>
      <c r="F1683" s="2">
        <f>IFERROR(IF(ISBLANK($A1683),"",IF($A1683="Ūdeņraža jonu koncentrācija",VLOOKUP(Dati!$A1683,Normas!$A:$D,2,FALSE),VLOOKUP(Dati!$A1683,Normas!$A:$D,2,FALSE)*0.6)),"")</f>
      </c>
      <c r="G1683" s="2">
        <f>IFERROR(IF(ISBLANK($A1683),"",IF($A1683="Ūdeņraža jonu koncentrācija",VLOOKUP(Dati!$A1683,Normas!$A:$D,3,FALSE),VLOOKUP(Dati!$A1683,Normas!$A:$D,3,FALSE)*0.6)),"")</f>
      </c>
      <c r="H1683" s="2">
        <f>IFERROR(IF(ISBLANK($A1683),"",IF($A1683="Ūdeņraža jonu koncentrācija",VLOOKUP(Dati!$A1683,Normas!$A:$D,2,FALSE),VLOOKUP(Dati!$A1683,Normas!$A:$D,2,FALSE)*0.3)),"")</f>
      </c>
      <c r="I1683" s="2">
        <f>IFERROR(IF(ISBLANK($A1683),"",IF($A1683="Ūdeņraža jonu koncentrācija",VLOOKUP(Dati!$A1683,Normas!$A:$D,3,FALSE),VLOOKUP(Dati!$A1683,Normas!$A:$D,3,FALSE)*0.3)),"")</f>
      </c>
    </row>
    <row r="1684" spans="2:9" x14ac:dyDescent="0.2">
      <c r="B1684">
        <f>IF(ISBLANK(A1684),"",VLOOKUP(A1684,Normas!A:D,4,FALSE))</f>
      </c>
      <c r="E1684" s="2">
        <f>IF(ISBLANK(D1684),"",INT(YEARFRAC(D1684,'Vispārīga informācija'!$B$2)))</f>
      </c>
      <c r="F1684" s="2">
        <f>IFERROR(IF(ISBLANK($A1684),"",IF($A1684="Ūdeņraža jonu koncentrācija",VLOOKUP(Dati!$A1684,Normas!$A:$D,2,FALSE),VLOOKUP(Dati!$A1684,Normas!$A:$D,2,FALSE)*0.6)),"")</f>
      </c>
      <c r="G1684" s="2">
        <f>IFERROR(IF(ISBLANK($A1684),"",IF($A1684="Ūdeņraža jonu koncentrācija",VLOOKUP(Dati!$A1684,Normas!$A:$D,3,FALSE),VLOOKUP(Dati!$A1684,Normas!$A:$D,3,FALSE)*0.6)),"")</f>
      </c>
      <c r="H1684" s="2">
        <f>IFERROR(IF(ISBLANK($A1684),"",IF($A1684="Ūdeņraža jonu koncentrācija",VLOOKUP(Dati!$A1684,Normas!$A:$D,2,FALSE),VLOOKUP(Dati!$A1684,Normas!$A:$D,2,FALSE)*0.3)),"")</f>
      </c>
      <c r="I1684" s="2">
        <f>IFERROR(IF(ISBLANK($A1684),"",IF($A1684="Ūdeņraža jonu koncentrācija",VLOOKUP(Dati!$A1684,Normas!$A:$D,3,FALSE),VLOOKUP(Dati!$A1684,Normas!$A:$D,3,FALSE)*0.3)),"")</f>
      </c>
    </row>
    <row r="1685" spans="2:9" x14ac:dyDescent="0.2">
      <c r="B1685">
        <f>IF(ISBLANK(A1685),"",VLOOKUP(A1685,Normas!A:D,4,FALSE))</f>
      </c>
      <c r="E1685" s="2">
        <f>IF(ISBLANK(D1685),"",INT(YEARFRAC(D1685,'Vispārīga informācija'!$B$2)))</f>
      </c>
      <c r="F1685" s="2">
        <f>IFERROR(IF(ISBLANK($A1685),"",IF($A1685="Ūdeņraža jonu koncentrācija",VLOOKUP(Dati!$A1685,Normas!$A:$D,2,FALSE),VLOOKUP(Dati!$A1685,Normas!$A:$D,2,FALSE)*0.6)),"")</f>
      </c>
      <c r="G1685" s="2">
        <f>IFERROR(IF(ISBLANK($A1685),"",IF($A1685="Ūdeņraža jonu koncentrācija",VLOOKUP(Dati!$A1685,Normas!$A:$D,3,FALSE),VLOOKUP(Dati!$A1685,Normas!$A:$D,3,FALSE)*0.6)),"")</f>
      </c>
      <c r="H1685" s="2">
        <f>IFERROR(IF(ISBLANK($A1685),"",IF($A1685="Ūdeņraža jonu koncentrācija",VLOOKUP(Dati!$A1685,Normas!$A:$D,2,FALSE),VLOOKUP(Dati!$A1685,Normas!$A:$D,2,FALSE)*0.3)),"")</f>
      </c>
      <c r="I1685" s="2">
        <f>IFERROR(IF(ISBLANK($A1685),"",IF($A1685="Ūdeņraža jonu koncentrācija",VLOOKUP(Dati!$A1685,Normas!$A:$D,3,FALSE),VLOOKUP(Dati!$A1685,Normas!$A:$D,3,FALSE)*0.3)),"")</f>
      </c>
    </row>
    <row r="1686" spans="2:9" x14ac:dyDescent="0.2">
      <c r="B1686">
        <f>IF(ISBLANK(A1686),"",VLOOKUP(A1686,Normas!A:D,4,FALSE))</f>
      </c>
      <c r="E1686" s="2">
        <f>IF(ISBLANK(D1686),"",INT(YEARFRAC(D1686,'Vispārīga informācija'!$B$2)))</f>
      </c>
      <c r="F1686" s="2">
        <f>IFERROR(IF(ISBLANK($A1686),"",IF($A1686="Ūdeņraža jonu koncentrācija",VLOOKUP(Dati!$A1686,Normas!$A:$D,2,FALSE),VLOOKUP(Dati!$A1686,Normas!$A:$D,2,FALSE)*0.6)),"")</f>
      </c>
      <c r="G1686" s="2">
        <f>IFERROR(IF(ISBLANK($A1686),"",IF($A1686="Ūdeņraža jonu koncentrācija",VLOOKUP(Dati!$A1686,Normas!$A:$D,3,FALSE),VLOOKUP(Dati!$A1686,Normas!$A:$D,3,FALSE)*0.6)),"")</f>
      </c>
      <c r="H1686" s="2">
        <f>IFERROR(IF(ISBLANK($A1686),"",IF($A1686="Ūdeņraža jonu koncentrācija",VLOOKUP(Dati!$A1686,Normas!$A:$D,2,FALSE),VLOOKUP(Dati!$A1686,Normas!$A:$D,2,FALSE)*0.3)),"")</f>
      </c>
      <c r="I1686" s="2">
        <f>IFERROR(IF(ISBLANK($A1686),"",IF($A1686="Ūdeņraža jonu koncentrācija",VLOOKUP(Dati!$A1686,Normas!$A:$D,3,FALSE),VLOOKUP(Dati!$A1686,Normas!$A:$D,3,FALSE)*0.3)),"")</f>
      </c>
    </row>
    <row r="1687" spans="2:9" x14ac:dyDescent="0.2">
      <c r="B1687">
        <f>IF(ISBLANK(A1687),"",VLOOKUP(A1687,Normas!A:D,4,FALSE))</f>
      </c>
      <c r="E1687" s="2">
        <f>IF(ISBLANK(D1687),"",INT(YEARFRAC(D1687,'Vispārīga informācija'!$B$2)))</f>
      </c>
      <c r="F1687" s="2">
        <f>IFERROR(IF(ISBLANK($A1687),"",IF($A1687="Ūdeņraža jonu koncentrācija",VLOOKUP(Dati!$A1687,Normas!$A:$D,2,FALSE),VLOOKUP(Dati!$A1687,Normas!$A:$D,2,FALSE)*0.6)),"")</f>
      </c>
      <c r="G1687" s="2">
        <f>IFERROR(IF(ISBLANK($A1687),"",IF($A1687="Ūdeņraža jonu koncentrācija",VLOOKUP(Dati!$A1687,Normas!$A:$D,3,FALSE),VLOOKUP(Dati!$A1687,Normas!$A:$D,3,FALSE)*0.6)),"")</f>
      </c>
      <c r="H1687" s="2">
        <f>IFERROR(IF(ISBLANK($A1687),"",IF($A1687="Ūdeņraža jonu koncentrācija",VLOOKUP(Dati!$A1687,Normas!$A:$D,2,FALSE),VLOOKUP(Dati!$A1687,Normas!$A:$D,2,FALSE)*0.3)),"")</f>
      </c>
      <c r="I1687" s="2">
        <f>IFERROR(IF(ISBLANK($A1687),"",IF($A1687="Ūdeņraža jonu koncentrācija",VLOOKUP(Dati!$A1687,Normas!$A:$D,3,FALSE),VLOOKUP(Dati!$A1687,Normas!$A:$D,3,FALSE)*0.3)),"")</f>
      </c>
    </row>
    <row r="1688" spans="2:9" x14ac:dyDescent="0.2">
      <c r="B1688">
        <f>IF(ISBLANK(A1688),"",VLOOKUP(A1688,Normas!A:D,4,FALSE))</f>
      </c>
      <c r="E1688" s="2">
        <f>IF(ISBLANK(D1688),"",INT(YEARFRAC(D1688,'Vispārīga informācija'!$B$2)))</f>
      </c>
      <c r="F1688" s="2">
        <f>IFERROR(IF(ISBLANK($A1688),"",IF($A1688="Ūdeņraža jonu koncentrācija",VLOOKUP(Dati!$A1688,Normas!$A:$D,2,FALSE),VLOOKUP(Dati!$A1688,Normas!$A:$D,2,FALSE)*0.6)),"")</f>
      </c>
      <c r="G1688" s="2">
        <f>IFERROR(IF(ISBLANK($A1688),"",IF($A1688="Ūdeņraža jonu koncentrācija",VLOOKUP(Dati!$A1688,Normas!$A:$D,3,FALSE),VLOOKUP(Dati!$A1688,Normas!$A:$D,3,FALSE)*0.6)),"")</f>
      </c>
      <c r="H1688" s="2">
        <f>IFERROR(IF(ISBLANK($A1688),"",IF($A1688="Ūdeņraža jonu koncentrācija",VLOOKUP(Dati!$A1688,Normas!$A:$D,2,FALSE),VLOOKUP(Dati!$A1688,Normas!$A:$D,2,FALSE)*0.3)),"")</f>
      </c>
      <c r="I1688" s="2">
        <f>IFERROR(IF(ISBLANK($A1688),"",IF($A1688="Ūdeņraža jonu koncentrācija",VLOOKUP(Dati!$A1688,Normas!$A:$D,3,FALSE),VLOOKUP(Dati!$A1688,Normas!$A:$D,3,FALSE)*0.3)),"")</f>
      </c>
    </row>
    <row r="1689" spans="2:9" x14ac:dyDescent="0.2">
      <c r="B1689">
        <f>IF(ISBLANK(A1689),"",VLOOKUP(A1689,Normas!A:D,4,FALSE))</f>
      </c>
      <c r="E1689" s="2">
        <f>IF(ISBLANK(D1689),"",INT(YEARFRAC(D1689,'Vispārīga informācija'!$B$2)))</f>
      </c>
      <c r="F1689" s="2">
        <f>IFERROR(IF(ISBLANK($A1689),"",IF($A1689="Ūdeņraža jonu koncentrācija",VLOOKUP(Dati!$A1689,Normas!$A:$D,2,FALSE),VLOOKUP(Dati!$A1689,Normas!$A:$D,2,FALSE)*0.6)),"")</f>
      </c>
      <c r="G1689" s="2">
        <f>IFERROR(IF(ISBLANK($A1689),"",IF($A1689="Ūdeņraža jonu koncentrācija",VLOOKUP(Dati!$A1689,Normas!$A:$D,3,FALSE),VLOOKUP(Dati!$A1689,Normas!$A:$D,3,FALSE)*0.6)),"")</f>
      </c>
      <c r="H1689" s="2">
        <f>IFERROR(IF(ISBLANK($A1689),"",IF($A1689="Ūdeņraža jonu koncentrācija",VLOOKUP(Dati!$A1689,Normas!$A:$D,2,FALSE),VLOOKUP(Dati!$A1689,Normas!$A:$D,2,FALSE)*0.3)),"")</f>
      </c>
      <c r="I1689" s="2">
        <f>IFERROR(IF(ISBLANK($A1689),"",IF($A1689="Ūdeņraža jonu koncentrācija",VLOOKUP(Dati!$A1689,Normas!$A:$D,3,FALSE),VLOOKUP(Dati!$A1689,Normas!$A:$D,3,FALSE)*0.3)),"")</f>
      </c>
    </row>
    <row r="1690" spans="2:9" x14ac:dyDescent="0.2">
      <c r="B1690">
        <f>IF(ISBLANK(A1690),"",VLOOKUP(A1690,Normas!A:D,4,FALSE))</f>
      </c>
      <c r="E1690" s="2">
        <f>IF(ISBLANK(D1690),"",INT(YEARFRAC(D1690,'Vispārīga informācija'!$B$2)))</f>
      </c>
      <c r="F1690" s="2">
        <f>IFERROR(IF(ISBLANK($A1690),"",IF($A1690="Ūdeņraža jonu koncentrācija",VLOOKUP(Dati!$A1690,Normas!$A:$D,2,FALSE),VLOOKUP(Dati!$A1690,Normas!$A:$D,2,FALSE)*0.6)),"")</f>
      </c>
      <c r="G1690" s="2">
        <f>IFERROR(IF(ISBLANK($A1690),"",IF($A1690="Ūdeņraža jonu koncentrācija",VLOOKUP(Dati!$A1690,Normas!$A:$D,3,FALSE),VLOOKUP(Dati!$A1690,Normas!$A:$D,3,FALSE)*0.6)),"")</f>
      </c>
      <c r="H1690" s="2">
        <f>IFERROR(IF(ISBLANK($A1690),"",IF($A1690="Ūdeņraža jonu koncentrācija",VLOOKUP(Dati!$A1690,Normas!$A:$D,2,FALSE),VLOOKUP(Dati!$A1690,Normas!$A:$D,2,FALSE)*0.3)),"")</f>
      </c>
      <c r="I1690" s="2">
        <f>IFERROR(IF(ISBLANK($A1690),"",IF($A1690="Ūdeņraža jonu koncentrācija",VLOOKUP(Dati!$A1690,Normas!$A:$D,3,FALSE),VLOOKUP(Dati!$A1690,Normas!$A:$D,3,FALSE)*0.3)),"")</f>
      </c>
    </row>
    <row r="1691" spans="2:9" x14ac:dyDescent="0.2">
      <c r="B1691">
        <f>IF(ISBLANK(A1691),"",VLOOKUP(A1691,Normas!A:D,4,FALSE))</f>
      </c>
      <c r="E1691" s="2">
        <f>IF(ISBLANK(D1691),"",INT(YEARFRAC(D1691,'Vispārīga informācija'!$B$2)))</f>
      </c>
      <c r="F1691" s="2">
        <f>IFERROR(IF(ISBLANK($A1691),"",IF($A1691="Ūdeņraža jonu koncentrācija",VLOOKUP(Dati!$A1691,Normas!$A:$D,2,FALSE),VLOOKUP(Dati!$A1691,Normas!$A:$D,2,FALSE)*0.6)),"")</f>
      </c>
      <c r="G1691" s="2">
        <f>IFERROR(IF(ISBLANK($A1691),"",IF($A1691="Ūdeņraža jonu koncentrācija",VLOOKUP(Dati!$A1691,Normas!$A:$D,3,FALSE),VLOOKUP(Dati!$A1691,Normas!$A:$D,3,FALSE)*0.6)),"")</f>
      </c>
      <c r="H1691" s="2">
        <f>IFERROR(IF(ISBLANK($A1691),"",IF($A1691="Ūdeņraža jonu koncentrācija",VLOOKUP(Dati!$A1691,Normas!$A:$D,2,FALSE),VLOOKUP(Dati!$A1691,Normas!$A:$D,2,FALSE)*0.3)),"")</f>
      </c>
      <c r="I1691" s="2">
        <f>IFERROR(IF(ISBLANK($A1691),"",IF($A1691="Ūdeņraža jonu koncentrācija",VLOOKUP(Dati!$A1691,Normas!$A:$D,3,FALSE),VLOOKUP(Dati!$A1691,Normas!$A:$D,3,FALSE)*0.3)),"")</f>
      </c>
    </row>
    <row r="1692" spans="2:9" x14ac:dyDescent="0.2">
      <c r="B1692">
        <f>IF(ISBLANK(A1692),"",VLOOKUP(A1692,Normas!A:D,4,FALSE))</f>
      </c>
      <c r="E1692" s="2">
        <f>IF(ISBLANK(D1692),"",INT(YEARFRAC(D1692,'Vispārīga informācija'!$B$2)))</f>
      </c>
      <c r="F1692" s="2">
        <f>IFERROR(IF(ISBLANK($A1692),"",IF($A1692="Ūdeņraža jonu koncentrācija",VLOOKUP(Dati!$A1692,Normas!$A:$D,2,FALSE),VLOOKUP(Dati!$A1692,Normas!$A:$D,2,FALSE)*0.6)),"")</f>
      </c>
      <c r="G1692" s="2">
        <f>IFERROR(IF(ISBLANK($A1692),"",IF($A1692="Ūdeņraža jonu koncentrācija",VLOOKUP(Dati!$A1692,Normas!$A:$D,3,FALSE),VLOOKUP(Dati!$A1692,Normas!$A:$D,3,FALSE)*0.6)),"")</f>
      </c>
      <c r="H1692" s="2">
        <f>IFERROR(IF(ISBLANK($A1692),"",IF($A1692="Ūdeņraža jonu koncentrācija",VLOOKUP(Dati!$A1692,Normas!$A:$D,2,FALSE),VLOOKUP(Dati!$A1692,Normas!$A:$D,2,FALSE)*0.3)),"")</f>
      </c>
      <c r="I1692" s="2">
        <f>IFERROR(IF(ISBLANK($A1692),"",IF($A1692="Ūdeņraža jonu koncentrācija",VLOOKUP(Dati!$A1692,Normas!$A:$D,3,FALSE),VLOOKUP(Dati!$A1692,Normas!$A:$D,3,FALSE)*0.3)),"")</f>
      </c>
    </row>
    <row r="1693" spans="2:9" x14ac:dyDescent="0.2">
      <c r="B1693">
        <f>IF(ISBLANK(A1693),"",VLOOKUP(A1693,Normas!A:D,4,FALSE))</f>
      </c>
      <c r="E1693" s="2">
        <f>IF(ISBLANK(D1693),"",INT(YEARFRAC(D1693,'Vispārīga informācija'!$B$2)))</f>
      </c>
      <c r="F1693" s="2">
        <f>IFERROR(IF(ISBLANK($A1693),"",IF($A1693="Ūdeņraža jonu koncentrācija",VLOOKUP(Dati!$A1693,Normas!$A:$D,2,FALSE),VLOOKUP(Dati!$A1693,Normas!$A:$D,2,FALSE)*0.6)),"")</f>
      </c>
      <c r="G1693" s="2">
        <f>IFERROR(IF(ISBLANK($A1693),"",IF($A1693="Ūdeņraža jonu koncentrācija",VLOOKUP(Dati!$A1693,Normas!$A:$D,3,FALSE),VLOOKUP(Dati!$A1693,Normas!$A:$D,3,FALSE)*0.6)),"")</f>
      </c>
      <c r="H1693" s="2">
        <f>IFERROR(IF(ISBLANK($A1693),"",IF($A1693="Ūdeņraža jonu koncentrācija",VLOOKUP(Dati!$A1693,Normas!$A:$D,2,FALSE),VLOOKUP(Dati!$A1693,Normas!$A:$D,2,FALSE)*0.3)),"")</f>
      </c>
      <c r="I1693" s="2">
        <f>IFERROR(IF(ISBLANK($A1693),"",IF($A1693="Ūdeņraža jonu koncentrācija",VLOOKUP(Dati!$A1693,Normas!$A:$D,3,FALSE),VLOOKUP(Dati!$A1693,Normas!$A:$D,3,FALSE)*0.3)),"")</f>
      </c>
    </row>
    <row r="1694" spans="2:9" x14ac:dyDescent="0.2">
      <c r="B1694">
        <f>IF(ISBLANK(A1694),"",VLOOKUP(A1694,Normas!A:D,4,FALSE))</f>
      </c>
      <c r="E1694" s="2">
        <f>IF(ISBLANK(D1694),"",INT(YEARFRAC(D1694,'Vispārīga informācija'!$B$2)))</f>
      </c>
      <c r="F1694" s="2">
        <f>IFERROR(IF(ISBLANK($A1694),"",IF($A1694="Ūdeņraža jonu koncentrācija",VLOOKUP(Dati!$A1694,Normas!$A:$D,2,FALSE),VLOOKUP(Dati!$A1694,Normas!$A:$D,2,FALSE)*0.6)),"")</f>
      </c>
      <c r="G1694" s="2">
        <f>IFERROR(IF(ISBLANK($A1694),"",IF($A1694="Ūdeņraža jonu koncentrācija",VLOOKUP(Dati!$A1694,Normas!$A:$D,3,FALSE),VLOOKUP(Dati!$A1694,Normas!$A:$D,3,FALSE)*0.6)),"")</f>
      </c>
      <c r="H1694" s="2">
        <f>IFERROR(IF(ISBLANK($A1694),"",IF($A1694="Ūdeņraža jonu koncentrācija",VLOOKUP(Dati!$A1694,Normas!$A:$D,2,FALSE),VLOOKUP(Dati!$A1694,Normas!$A:$D,2,FALSE)*0.3)),"")</f>
      </c>
      <c r="I1694" s="2">
        <f>IFERROR(IF(ISBLANK($A1694),"",IF($A1694="Ūdeņraža jonu koncentrācija",VLOOKUP(Dati!$A1694,Normas!$A:$D,3,FALSE),VLOOKUP(Dati!$A1694,Normas!$A:$D,3,FALSE)*0.3)),"")</f>
      </c>
    </row>
    <row r="1695" spans="2:9" x14ac:dyDescent="0.2">
      <c r="B1695">
        <f>IF(ISBLANK(A1695),"",VLOOKUP(A1695,Normas!A:D,4,FALSE))</f>
      </c>
      <c r="E1695" s="2">
        <f>IF(ISBLANK(D1695),"",INT(YEARFRAC(D1695,'Vispārīga informācija'!$B$2)))</f>
      </c>
      <c r="F1695" s="2">
        <f>IFERROR(IF(ISBLANK($A1695),"",IF($A1695="Ūdeņraža jonu koncentrācija",VLOOKUP(Dati!$A1695,Normas!$A:$D,2,FALSE),VLOOKUP(Dati!$A1695,Normas!$A:$D,2,FALSE)*0.6)),"")</f>
      </c>
      <c r="G1695" s="2">
        <f>IFERROR(IF(ISBLANK($A1695),"",IF($A1695="Ūdeņraža jonu koncentrācija",VLOOKUP(Dati!$A1695,Normas!$A:$D,3,FALSE),VLOOKUP(Dati!$A1695,Normas!$A:$D,3,FALSE)*0.6)),"")</f>
      </c>
      <c r="H1695" s="2">
        <f>IFERROR(IF(ISBLANK($A1695),"",IF($A1695="Ūdeņraža jonu koncentrācija",VLOOKUP(Dati!$A1695,Normas!$A:$D,2,FALSE),VLOOKUP(Dati!$A1695,Normas!$A:$D,2,FALSE)*0.3)),"")</f>
      </c>
      <c r="I1695" s="2">
        <f>IFERROR(IF(ISBLANK($A1695),"",IF($A1695="Ūdeņraža jonu koncentrācija",VLOOKUP(Dati!$A1695,Normas!$A:$D,3,FALSE),VLOOKUP(Dati!$A1695,Normas!$A:$D,3,FALSE)*0.3)),"")</f>
      </c>
    </row>
    <row r="1696" spans="2:9" x14ac:dyDescent="0.2">
      <c r="B1696">
        <f>IF(ISBLANK(A1696),"",VLOOKUP(A1696,Normas!A:D,4,FALSE))</f>
      </c>
      <c r="E1696" s="2">
        <f>IF(ISBLANK(D1696),"",INT(YEARFRAC(D1696,'Vispārīga informācija'!$B$2)))</f>
      </c>
      <c r="F1696" s="2">
        <f>IFERROR(IF(ISBLANK($A1696),"",IF($A1696="Ūdeņraža jonu koncentrācija",VLOOKUP(Dati!$A1696,Normas!$A:$D,2,FALSE),VLOOKUP(Dati!$A1696,Normas!$A:$D,2,FALSE)*0.6)),"")</f>
      </c>
      <c r="G1696" s="2">
        <f>IFERROR(IF(ISBLANK($A1696),"",IF($A1696="Ūdeņraža jonu koncentrācija",VLOOKUP(Dati!$A1696,Normas!$A:$D,3,FALSE),VLOOKUP(Dati!$A1696,Normas!$A:$D,3,FALSE)*0.6)),"")</f>
      </c>
      <c r="H1696" s="2">
        <f>IFERROR(IF(ISBLANK($A1696),"",IF($A1696="Ūdeņraža jonu koncentrācija",VLOOKUP(Dati!$A1696,Normas!$A:$D,2,FALSE),VLOOKUP(Dati!$A1696,Normas!$A:$D,2,FALSE)*0.3)),"")</f>
      </c>
      <c r="I1696" s="2">
        <f>IFERROR(IF(ISBLANK($A1696),"",IF($A1696="Ūdeņraža jonu koncentrācija",VLOOKUP(Dati!$A1696,Normas!$A:$D,3,FALSE),VLOOKUP(Dati!$A1696,Normas!$A:$D,3,FALSE)*0.3)),"")</f>
      </c>
    </row>
    <row r="1697" spans="2:9" x14ac:dyDescent="0.2">
      <c r="B1697">
        <f>IF(ISBLANK(A1697),"",VLOOKUP(A1697,Normas!A:D,4,FALSE))</f>
      </c>
      <c r="E1697" s="2">
        <f>IF(ISBLANK(D1697),"",INT(YEARFRAC(D1697,'Vispārīga informācija'!$B$2)))</f>
      </c>
      <c r="F1697" s="2">
        <f>IFERROR(IF(ISBLANK($A1697),"",IF($A1697="Ūdeņraža jonu koncentrācija",VLOOKUP(Dati!$A1697,Normas!$A:$D,2,FALSE),VLOOKUP(Dati!$A1697,Normas!$A:$D,2,FALSE)*0.6)),"")</f>
      </c>
      <c r="G1697" s="2">
        <f>IFERROR(IF(ISBLANK($A1697),"",IF($A1697="Ūdeņraža jonu koncentrācija",VLOOKUP(Dati!$A1697,Normas!$A:$D,3,FALSE),VLOOKUP(Dati!$A1697,Normas!$A:$D,3,FALSE)*0.6)),"")</f>
      </c>
      <c r="H1697" s="2">
        <f>IFERROR(IF(ISBLANK($A1697),"",IF($A1697="Ūdeņraža jonu koncentrācija",VLOOKUP(Dati!$A1697,Normas!$A:$D,2,FALSE),VLOOKUP(Dati!$A1697,Normas!$A:$D,2,FALSE)*0.3)),"")</f>
      </c>
      <c r="I1697" s="2">
        <f>IFERROR(IF(ISBLANK($A1697),"",IF($A1697="Ūdeņraža jonu koncentrācija",VLOOKUP(Dati!$A1697,Normas!$A:$D,3,FALSE),VLOOKUP(Dati!$A1697,Normas!$A:$D,3,FALSE)*0.3)),"")</f>
      </c>
    </row>
    <row r="1698" spans="2:9" x14ac:dyDescent="0.2">
      <c r="B1698">
        <f>IF(ISBLANK(A1698),"",VLOOKUP(A1698,Normas!A:D,4,FALSE))</f>
      </c>
      <c r="E1698" s="2">
        <f>IF(ISBLANK(D1698),"",INT(YEARFRAC(D1698,'Vispārīga informācija'!$B$2)))</f>
      </c>
      <c r="F1698" s="2">
        <f>IFERROR(IF(ISBLANK($A1698),"",IF($A1698="Ūdeņraža jonu koncentrācija",VLOOKUP(Dati!$A1698,Normas!$A:$D,2,FALSE),VLOOKUP(Dati!$A1698,Normas!$A:$D,2,FALSE)*0.6)),"")</f>
      </c>
      <c r="G1698" s="2">
        <f>IFERROR(IF(ISBLANK($A1698),"",IF($A1698="Ūdeņraža jonu koncentrācija",VLOOKUP(Dati!$A1698,Normas!$A:$D,3,FALSE),VLOOKUP(Dati!$A1698,Normas!$A:$D,3,FALSE)*0.6)),"")</f>
      </c>
      <c r="H1698" s="2">
        <f>IFERROR(IF(ISBLANK($A1698),"",IF($A1698="Ūdeņraža jonu koncentrācija",VLOOKUP(Dati!$A1698,Normas!$A:$D,2,FALSE),VLOOKUP(Dati!$A1698,Normas!$A:$D,2,FALSE)*0.3)),"")</f>
      </c>
      <c r="I1698" s="2">
        <f>IFERROR(IF(ISBLANK($A1698),"",IF($A1698="Ūdeņraža jonu koncentrācija",VLOOKUP(Dati!$A1698,Normas!$A:$D,3,FALSE),VLOOKUP(Dati!$A1698,Normas!$A:$D,3,FALSE)*0.3)),"")</f>
      </c>
    </row>
    <row r="1699" spans="2:9" x14ac:dyDescent="0.2">
      <c r="B1699">
        <f>IF(ISBLANK(A1699),"",VLOOKUP(A1699,Normas!A:D,4,FALSE))</f>
      </c>
      <c r="E1699" s="2">
        <f>IF(ISBLANK(D1699),"",INT(YEARFRAC(D1699,'Vispārīga informācija'!$B$2)))</f>
      </c>
      <c r="F1699" s="2">
        <f>IFERROR(IF(ISBLANK($A1699),"",IF($A1699="Ūdeņraža jonu koncentrācija",VLOOKUP(Dati!$A1699,Normas!$A:$D,2,FALSE),VLOOKUP(Dati!$A1699,Normas!$A:$D,2,FALSE)*0.6)),"")</f>
      </c>
      <c r="G1699" s="2">
        <f>IFERROR(IF(ISBLANK($A1699),"",IF($A1699="Ūdeņraža jonu koncentrācija",VLOOKUP(Dati!$A1699,Normas!$A:$D,3,FALSE),VLOOKUP(Dati!$A1699,Normas!$A:$D,3,FALSE)*0.6)),"")</f>
      </c>
      <c r="H1699" s="2">
        <f>IFERROR(IF(ISBLANK($A1699),"",IF($A1699="Ūdeņraža jonu koncentrācija",VLOOKUP(Dati!$A1699,Normas!$A:$D,2,FALSE),VLOOKUP(Dati!$A1699,Normas!$A:$D,2,FALSE)*0.3)),"")</f>
      </c>
      <c r="I1699" s="2">
        <f>IFERROR(IF(ISBLANK($A1699),"",IF($A1699="Ūdeņraža jonu koncentrācija",VLOOKUP(Dati!$A1699,Normas!$A:$D,3,FALSE),VLOOKUP(Dati!$A1699,Normas!$A:$D,3,FALSE)*0.3)),"")</f>
      </c>
    </row>
    <row r="1700" spans="2:9" x14ac:dyDescent="0.2">
      <c r="B1700">
        <f>IF(ISBLANK(A1700),"",VLOOKUP(A1700,Normas!A:D,4,FALSE))</f>
      </c>
      <c r="E1700" s="2">
        <f>IF(ISBLANK(D1700),"",INT(YEARFRAC(D1700,'Vispārīga informācija'!$B$2)))</f>
      </c>
      <c r="F1700" s="2">
        <f>IFERROR(IF(ISBLANK($A1700),"",IF($A1700="Ūdeņraža jonu koncentrācija",VLOOKUP(Dati!$A1700,Normas!$A:$D,2,FALSE),VLOOKUP(Dati!$A1700,Normas!$A:$D,2,FALSE)*0.6)),"")</f>
      </c>
      <c r="G1700" s="2">
        <f>IFERROR(IF(ISBLANK($A1700),"",IF($A1700="Ūdeņraža jonu koncentrācija",VLOOKUP(Dati!$A1700,Normas!$A:$D,3,FALSE),VLOOKUP(Dati!$A1700,Normas!$A:$D,3,FALSE)*0.6)),"")</f>
      </c>
      <c r="H1700" s="2">
        <f>IFERROR(IF(ISBLANK($A1700),"",IF($A1700="Ūdeņraža jonu koncentrācija",VLOOKUP(Dati!$A1700,Normas!$A:$D,2,FALSE),VLOOKUP(Dati!$A1700,Normas!$A:$D,2,FALSE)*0.3)),"")</f>
      </c>
      <c r="I1700" s="2">
        <f>IFERROR(IF(ISBLANK($A1700),"",IF($A1700="Ūdeņraža jonu koncentrācija",VLOOKUP(Dati!$A1700,Normas!$A:$D,3,FALSE),VLOOKUP(Dati!$A1700,Normas!$A:$D,3,FALSE)*0.3)),"")</f>
      </c>
    </row>
    <row r="1701" spans="2:9" x14ac:dyDescent="0.2">
      <c r="B1701">
        <f>IF(ISBLANK(A1701),"",VLOOKUP(A1701,Normas!A:D,4,FALSE))</f>
      </c>
      <c r="E1701" s="2">
        <f>IF(ISBLANK(D1701),"",INT(YEARFRAC(D1701,'Vispārīga informācija'!$B$2)))</f>
      </c>
      <c r="F1701" s="2">
        <f>IFERROR(IF(ISBLANK($A1701),"",IF($A1701="Ūdeņraža jonu koncentrācija",VLOOKUP(Dati!$A1701,Normas!$A:$D,2,FALSE),VLOOKUP(Dati!$A1701,Normas!$A:$D,2,FALSE)*0.6)),"")</f>
      </c>
      <c r="G1701" s="2">
        <f>IFERROR(IF(ISBLANK($A1701),"",IF($A1701="Ūdeņraža jonu koncentrācija",VLOOKUP(Dati!$A1701,Normas!$A:$D,3,FALSE),VLOOKUP(Dati!$A1701,Normas!$A:$D,3,FALSE)*0.6)),"")</f>
      </c>
      <c r="H1701" s="2">
        <f>IFERROR(IF(ISBLANK($A1701),"",IF($A1701="Ūdeņraža jonu koncentrācija",VLOOKUP(Dati!$A1701,Normas!$A:$D,2,FALSE),VLOOKUP(Dati!$A1701,Normas!$A:$D,2,FALSE)*0.3)),"")</f>
      </c>
      <c r="I1701" s="2">
        <f>IFERROR(IF(ISBLANK($A1701),"",IF($A1701="Ūdeņraža jonu koncentrācija",VLOOKUP(Dati!$A1701,Normas!$A:$D,3,FALSE),VLOOKUP(Dati!$A1701,Normas!$A:$D,3,FALSE)*0.3)),"")</f>
      </c>
    </row>
    <row r="1702" spans="2:9" x14ac:dyDescent="0.2">
      <c r="B1702">
        <f>IF(ISBLANK(A1702),"",VLOOKUP(A1702,Normas!A:D,4,FALSE))</f>
      </c>
      <c r="E1702" s="2">
        <f>IF(ISBLANK(D1702),"",INT(YEARFRAC(D1702,'Vispārīga informācija'!$B$2)))</f>
      </c>
      <c r="F1702" s="2">
        <f>IFERROR(IF(ISBLANK($A1702),"",IF($A1702="Ūdeņraža jonu koncentrācija",VLOOKUP(Dati!$A1702,Normas!$A:$D,2,FALSE),VLOOKUP(Dati!$A1702,Normas!$A:$D,2,FALSE)*0.6)),"")</f>
      </c>
      <c r="G1702" s="2">
        <f>IFERROR(IF(ISBLANK($A1702),"",IF($A1702="Ūdeņraža jonu koncentrācija",VLOOKUP(Dati!$A1702,Normas!$A:$D,3,FALSE),VLOOKUP(Dati!$A1702,Normas!$A:$D,3,FALSE)*0.6)),"")</f>
      </c>
      <c r="H1702" s="2">
        <f>IFERROR(IF(ISBLANK($A1702),"",IF($A1702="Ūdeņraža jonu koncentrācija",VLOOKUP(Dati!$A1702,Normas!$A:$D,2,FALSE),VLOOKUP(Dati!$A1702,Normas!$A:$D,2,FALSE)*0.3)),"")</f>
      </c>
      <c r="I1702" s="2">
        <f>IFERROR(IF(ISBLANK($A1702),"",IF($A1702="Ūdeņraža jonu koncentrācija",VLOOKUP(Dati!$A1702,Normas!$A:$D,3,FALSE),VLOOKUP(Dati!$A1702,Normas!$A:$D,3,FALSE)*0.3)),"")</f>
      </c>
    </row>
    <row r="1703" spans="2:9" x14ac:dyDescent="0.2">
      <c r="B1703">
        <f>IF(ISBLANK(A1703),"",VLOOKUP(A1703,Normas!A:D,4,FALSE))</f>
      </c>
      <c r="E1703" s="2">
        <f>IF(ISBLANK(D1703),"",INT(YEARFRAC(D1703,'Vispārīga informācija'!$B$2)))</f>
      </c>
      <c r="F1703" s="2">
        <f>IFERROR(IF(ISBLANK($A1703),"",IF($A1703="Ūdeņraža jonu koncentrācija",VLOOKUP(Dati!$A1703,Normas!$A:$D,2,FALSE),VLOOKUP(Dati!$A1703,Normas!$A:$D,2,FALSE)*0.6)),"")</f>
      </c>
      <c r="G1703" s="2">
        <f>IFERROR(IF(ISBLANK($A1703),"",IF($A1703="Ūdeņraža jonu koncentrācija",VLOOKUP(Dati!$A1703,Normas!$A:$D,3,FALSE),VLOOKUP(Dati!$A1703,Normas!$A:$D,3,FALSE)*0.6)),"")</f>
      </c>
      <c r="H1703" s="2">
        <f>IFERROR(IF(ISBLANK($A1703),"",IF($A1703="Ūdeņraža jonu koncentrācija",VLOOKUP(Dati!$A1703,Normas!$A:$D,2,FALSE),VLOOKUP(Dati!$A1703,Normas!$A:$D,2,FALSE)*0.3)),"")</f>
      </c>
      <c r="I1703" s="2">
        <f>IFERROR(IF(ISBLANK($A1703),"",IF($A1703="Ūdeņraža jonu koncentrācija",VLOOKUP(Dati!$A1703,Normas!$A:$D,3,FALSE),VLOOKUP(Dati!$A1703,Normas!$A:$D,3,FALSE)*0.3)),"")</f>
      </c>
    </row>
    <row r="1704" spans="2:9" x14ac:dyDescent="0.2">
      <c r="B1704">
        <f>IF(ISBLANK(A1704),"",VLOOKUP(A1704,Normas!A:D,4,FALSE))</f>
      </c>
      <c r="E1704" s="2">
        <f>IF(ISBLANK(D1704),"",INT(YEARFRAC(D1704,'Vispārīga informācija'!$B$2)))</f>
      </c>
      <c r="F1704" s="2">
        <f>IFERROR(IF(ISBLANK($A1704),"",IF($A1704="Ūdeņraža jonu koncentrācija",VLOOKUP(Dati!$A1704,Normas!$A:$D,2,FALSE),VLOOKUP(Dati!$A1704,Normas!$A:$D,2,FALSE)*0.6)),"")</f>
      </c>
      <c r="G1704" s="2">
        <f>IFERROR(IF(ISBLANK($A1704),"",IF($A1704="Ūdeņraža jonu koncentrācija",VLOOKUP(Dati!$A1704,Normas!$A:$D,3,FALSE),VLOOKUP(Dati!$A1704,Normas!$A:$D,3,FALSE)*0.6)),"")</f>
      </c>
      <c r="H1704" s="2">
        <f>IFERROR(IF(ISBLANK($A1704),"",IF($A1704="Ūdeņraža jonu koncentrācija",VLOOKUP(Dati!$A1704,Normas!$A:$D,2,FALSE),VLOOKUP(Dati!$A1704,Normas!$A:$D,2,FALSE)*0.3)),"")</f>
      </c>
      <c r="I1704" s="2">
        <f>IFERROR(IF(ISBLANK($A1704),"",IF($A1704="Ūdeņraža jonu koncentrācija",VLOOKUP(Dati!$A1704,Normas!$A:$D,3,FALSE),VLOOKUP(Dati!$A1704,Normas!$A:$D,3,FALSE)*0.3)),"")</f>
      </c>
    </row>
    <row r="1705" spans="2:9" x14ac:dyDescent="0.2">
      <c r="B1705">
        <f>IF(ISBLANK(A1705),"",VLOOKUP(A1705,Normas!A:D,4,FALSE))</f>
      </c>
      <c r="E1705" s="2">
        <f>IF(ISBLANK(D1705),"",INT(YEARFRAC(D1705,'Vispārīga informācija'!$B$2)))</f>
      </c>
      <c r="F1705" s="2">
        <f>IFERROR(IF(ISBLANK($A1705),"",IF($A1705="Ūdeņraža jonu koncentrācija",VLOOKUP(Dati!$A1705,Normas!$A:$D,2,FALSE),VLOOKUP(Dati!$A1705,Normas!$A:$D,2,FALSE)*0.6)),"")</f>
      </c>
      <c r="G1705" s="2">
        <f>IFERROR(IF(ISBLANK($A1705),"",IF($A1705="Ūdeņraža jonu koncentrācija",VLOOKUP(Dati!$A1705,Normas!$A:$D,3,FALSE),VLOOKUP(Dati!$A1705,Normas!$A:$D,3,FALSE)*0.6)),"")</f>
      </c>
      <c r="H1705" s="2">
        <f>IFERROR(IF(ISBLANK($A1705),"",IF($A1705="Ūdeņraža jonu koncentrācija",VLOOKUP(Dati!$A1705,Normas!$A:$D,2,FALSE),VLOOKUP(Dati!$A1705,Normas!$A:$D,2,FALSE)*0.3)),"")</f>
      </c>
      <c r="I1705" s="2">
        <f>IFERROR(IF(ISBLANK($A1705),"",IF($A1705="Ūdeņraža jonu koncentrācija",VLOOKUP(Dati!$A1705,Normas!$A:$D,3,FALSE),VLOOKUP(Dati!$A1705,Normas!$A:$D,3,FALSE)*0.3)),"")</f>
      </c>
    </row>
    <row r="1706" spans="2:9" x14ac:dyDescent="0.2">
      <c r="B1706">
        <f>IF(ISBLANK(A1706),"",VLOOKUP(A1706,Normas!A:D,4,FALSE))</f>
      </c>
      <c r="E1706" s="2">
        <f>IF(ISBLANK(D1706),"",INT(YEARFRAC(D1706,'Vispārīga informācija'!$B$2)))</f>
      </c>
      <c r="F1706" s="2">
        <f>IFERROR(IF(ISBLANK($A1706),"",IF($A1706="Ūdeņraža jonu koncentrācija",VLOOKUP(Dati!$A1706,Normas!$A:$D,2,FALSE),VLOOKUP(Dati!$A1706,Normas!$A:$D,2,FALSE)*0.6)),"")</f>
      </c>
      <c r="G1706" s="2">
        <f>IFERROR(IF(ISBLANK($A1706),"",IF($A1706="Ūdeņraža jonu koncentrācija",VLOOKUP(Dati!$A1706,Normas!$A:$D,3,FALSE),VLOOKUP(Dati!$A1706,Normas!$A:$D,3,FALSE)*0.6)),"")</f>
      </c>
      <c r="H1706" s="2">
        <f>IFERROR(IF(ISBLANK($A1706),"",IF($A1706="Ūdeņraža jonu koncentrācija",VLOOKUP(Dati!$A1706,Normas!$A:$D,2,FALSE),VLOOKUP(Dati!$A1706,Normas!$A:$D,2,FALSE)*0.3)),"")</f>
      </c>
      <c r="I1706" s="2">
        <f>IFERROR(IF(ISBLANK($A1706),"",IF($A1706="Ūdeņraža jonu koncentrācija",VLOOKUP(Dati!$A1706,Normas!$A:$D,3,FALSE),VLOOKUP(Dati!$A1706,Normas!$A:$D,3,FALSE)*0.3)),"")</f>
      </c>
    </row>
    <row r="1707" spans="2:9" x14ac:dyDescent="0.2">
      <c r="B1707">
        <f>IF(ISBLANK(A1707),"",VLOOKUP(A1707,Normas!A:D,4,FALSE))</f>
      </c>
      <c r="E1707" s="2">
        <f>IF(ISBLANK(D1707),"",INT(YEARFRAC(D1707,'Vispārīga informācija'!$B$2)))</f>
      </c>
      <c r="F1707" s="2">
        <f>IFERROR(IF(ISBLANK($A1707),"",IF($A1707="Ūdeņraža jonu koncentrācija",VLOOKUP(Dati!$A1707,Normas!$A:$D,2,FALSE),VLOOKUP(Dati!$A1707,Normas!$A:$D,2,FALSE)*0.6)),"")</f>
      </c>
      <c r="G1707" s="2">
        <f>IFERROR(IF(ISBLANK($A1707),"",IF($A1707="Ūdeņraža jonu koncentrācija",VLOOKUP(Dati!$A1707,Normas!$A:$D,3,FALSE),VLOOKUP(Dati!$A1707,Normas!$A:$D,3,FALSE)*0.6)),"")</f>
      </c>
      <c r="H1707" s="2">
        <f>IFERROR(IF(ISBLANK($A1707),"",IF($A1707="Ūdeņraža jonu koncentrācija",VLOOKUP(Dati!$A1707,Normas!$A:$D,2,FALSE),VLOOKUP(Dati!$A1707,Normas!$A:$D,2,FALSE)*0.3)),"")</f>
      </c>
      <c r="I1707" s="2">
        <f>IFERROR(IF(ISBLANK($A1707),"",IF($A1707="Ūdeņraža jonu koncentrācija",VLOOKUP(Dati!$A1707,Normas!$A:$D,3,FALSE),VLOOKUP(Dati!$A1707,Normas!$A:$D,3,FALSE)*0.3)),"")</f>
      </c>
    </row>
    <row r="1708" spans="2:9" x14ac:dyDescent="0.2">
      <c r="B1708">
        <f>IF(ISBLANK(A1708),"",VLOOKUP(A1708,Normas!A:D,4,FALSE))</f>
      </c>
      <c r="E1708" s="2">
        <f>IF(ISBLANK(D1708),"",INT(YEARFRAC(D1708,'Vispārīga informācija'!$B$2)))</f>
      </c>
      <c r="F1708" s="2">
        <f>IFERROR(IF(ISBLANK($A1708),"",IF($A1708="Ūdeņraža jonu koncentrācija",VLOOKUP(Dati!$A1708,Normas!$A:$D,2,FALSE),VLOOKUP(Dati!$A1708,Normas!$A:$D,2,FALSE)*0.6)),"")</f>
      </c>
      <c r="G1708" s="2">
        <f>IFERROR(IF(ISBLANK($A1708),"",IF($A1708="Ūdeņraža jonu koncentrācija",VLOOKUP(Dati!$A1708,Normas!$A:$D,3,FALSE),VLOOKUP(Dati!$A1708,Normas!$A:$D,3,FALSE)*0.6)),"")</f>
      </c>
      <c r="H1708" s="2">
        <f>IFERROR(IF(ISBLANK($A1708),"",IF($A1708="Ūdeņraža jonu koncentrācija",VLOOKUP(Dati!$A1708,Normas!$A:$D,2,FALSE),VLOOKUP(Dati!$A1708,Normas!$A:$D,2,FALSE)*0.3)),"")</f>
      </c>
      <c r="I1708" s="2">
        <f>IFERROR(IF(ISBLANK($A1708),"",IF($A1708="Ūdeņraža jonu koncentrācija",VLOOKUP(Dati!$A1708,Normas!$A:$D,3,FALSE),VLOOKUP(Dati!$A1708,Normas!$A:$D,3,FALSE)*0.3)),"")</f>
      </c>
    </row>
    <row r="1709" spans="2:9" x14ac:dyDescent="0.2">
      <c r="B1709">
        <f>IF(ISBLANK(A1709),"",VLOOKUP(A1709,Normas!A:D,4,FALSE))</f>
      </c>
      <c r="E1709" s="2">
        <f>IF(ISBLANK(D1709),"",INT(YEARFRAC(D1709,'Vispārīga informācija'!$B$2)))</f>
      </c>
      <c r="F1709" s="2">
        <f>IFERROR(IF(ISBLANK($A1709),"",IF($A1709="Ūdeņraža jonu koncentrācija",VLOOKUP(Dati!$A1709,Normas!$A:$D,2,FALSE),VLOOKUP(Dati!$A1709,Normas!$A:$D,2,FALSE)*0.6)),"")</f>
      </c>
      <c r="G1709" s="2">
        <f>IFERROR(IF(ISBLANK($A1709),"",IF($A1709="Ūdeņraža jonu koncentrācija",VLOOKUP(Dati!$A1709,Normas!$A:$D,3,FALSE),VLOOKUP(Dati!$A1709,Normas!$A:$D,3,FALSE)*0.6)),"")</f>
      </c>
      <c r="H1709" s="2">
        <f>IFERROR(IF(ISBLANK($A1709),"",IF($A1709="Ūdeņraža jonu koncentrācija",VLOOKUP(Dati!$A1709,Normas!$A:$D,2,FALSE),VLOOKUP(Dati!$A1709,Normas!$A:$D,2,FALSE)*0.3)),"")</f>
      </c>
      <c r="I1709" s="2">
        <f>IFERROR(IF(ISBLANK($A1709),"",IF($A1709="Ūdeņraža jonu koncentrācija",VLOOKUP(Dati!$A1709,Normas!$A:$D,3,FALSE),VLOOKUP(Dati!$A1709,Normas!$A:$D,3,FALSE)*0.3)),"")</f>
      </c>
    </row>
    <row r="1710" spans="2:9" x14ac:dyDescent="0.2">
      <c r="B1710">
        <f>IF(ISBLANK(A1710),"",VLOOKUP(A1710,Normas!A:D,4,FALSE))</f>
      </c>
      <c r="E1710" s="2">
        <f>IF(ISBLANK(D1710),"",INT(YEARFRAC(D1710,'Vispārīga informācija'!$B$2)))</f>
      </c>
      <c r="F1710" s="2">
        <f>IFERROR(IF(ISBLANK($A1710),"",IF($A1710="Ūdeņraža jonu koncentrācija",VLOOKUP(Dati!$A1710,Normas!$A:$D,2,FALSE),VLOOKUP(Dati!$A1710,Normas!$A:$D,2,FALSE)*0.6)),"")</f>
      </c>
      <c r="G1710" s="2">
        <f>IFERROR(IF(ISBLANK($A1710),"",IF($A1710="Ūdeņraža jonu koncentrācija",VLOOKUP(Dati!$A1710,Normas!$A:$D,3,FALSE),VLOOKUP(Dati!$A1710,Normas!$A:$D,3,FALSE)*0.6)),"")</f>
      </c>
      <c r="H1710" s="2">
        <f>IFERROR(IF(ISBLANK($A1710),"",IF($A1710="Ūdeņraža jonu koncentrācija",VLOOKUP(Dati!$A1710,Normas!$A:$D,2,FALSE),VLOOKUP(Dati!$A1710,Normas!$A:$D,2,FALSE)*0.3)),"")</f>
      </c>
      <c r="I1710" s="2">
        <f>IFERROR(IF(ISBLANK($A1710),"",IF($A1710="Ūdeņraža jonu koncentrācija",VLOOKUP(Dati!$A1710,Normas!$A:$D,3,FALSE),VLOOKUP(Dati!$A1710,Normas!$A:$D,3,FALSE)*0.3)),"")</f>
      </c>
    </row>
    <row r="1711" spans="2:9" x14ac:dyDescent="0.2">
      <c r="B1711">
        <f>IF(ISBLANK(A1711),"",VLOOKUP(A1711,Normas!A:D,4,FALSE))</f>
      </c>
      <c r="E1711" s="2">
        <f>IF(ISBLANK(D1711),"",INT(YEARFRAC(D1711,'Vispārīga informācija'!$B$2)))</f>
      </c>
      <c r="F1711" s="2">
        <f>IFERROR(IF(ISBLANK($A1711),"",IF($A1711="Ūdeņraža jonu koncentrācija",VLOOKUP(Dati!$A1711,Normas!$A:$D,2,FALSE),VLOOKUP(Dati!$A1711,Normas!$A:$D,2,FALSE)*0.6)),"")</f>
      </c>
      <c r="G1711" s="2">
        <f>IFERROR(IF(ISBLANK($A1711),"",IF($A1711="Ūdeņraža jonu koncentrācija",VLOOKUP(Dati!$A1711,Normas!$A:$D,3,FALSE),VLOOKUP(Dati!$A1711,Normas!$A:$D,3,FALSE)*0.6)),"")</f>
      </c>
      <c r="H1711" s="2">
        <f>IFERROR(IF(ISBLANK($A1711),"",IF($A1711="Ūdeņraža jonu koncentrācija",VLOOKUP(Dati!$A1711,Normas!$A:$D,2,FALSE),VLOOKUP(Dati!$A1711,Normas!$A:$D,2,FALSE)*0.3)),"")</f>
      </c>
      <c r="I1711" s="2">
        <f>IFERROR(IF(ISBLANK($A1711),"",IF($A1711="Ūdeņraža jonu koncentrācija",VLOOKUP(Dati!$A1711,Normas!$A:$D,3,FALSE),VLOOKUP(Dati!$A1711,Normas!$A:$D,3,FALSE)*0.3)),"")</f>
      </c>
    </row>
    <row r="1712" spans="2:9" x14ac:dyDescent="0.2">
      <c r="B1712">
        <f>IF(ISBLANK(A1712),"",VLOOKUP(A1712,Normas!A:D,4,FALSE))</f>
      </c>
      <c r="E1712" s="2">
        <f>IF(ISBLANK(D1712),"",INT(YEARFRAC(D1712,'Vispārīga informācija'!$B$2)))</f>
      </c>
      <c r="F1712" s="2">
        <f>IFERROR(IF(ISBLANK($A1712),"",IF($A1712="Ūdeņraža jonu koncentrācija",VLOOKUP(Dati!$A1712,Normas!$A:$D,2,FALSE),VLOOKUP(Dati!$A1712,Normas!$A:$D,2,FALSE)*0.6)),"")</f>
      </c>
      <c r="G1712" s="2">
        <f>IFERROR(IF(ISBLANK($A1712),"",IF($A1712="Ūdeņraža jonu koncentrācija",VLOOKUP(Dati!$A1712,Normas!$A:$D,3,FALSE),VLOOKUP(Dati!$A1712,Normas!$A:$D,3,FALSE)*0.6)),"")</f>
      </c>
      <c r="H1712" s="2">
        <f>IFERROR(IF(ISBLANK($A1712),"",IF($A1712="Ūdeņraža jonu koncentrācija",VLOOKUP(Dati!$A1712,Normas!$A:$D,2,FALSE),VLOOKUP(Dati!$A1712,Normas!$A:$D,2,FALSE)*0.3)),"")</f>
      </c>
      <c r="I1712" s="2">
        <f>IFERROR(IF(ISBLANK($A1712),"",IF($A1712="Ūdeņraža jonu koncentrācija",VLOOKUP(Dati!$A1712,Normas!$A:$D,3,FALSE),VLOOKUP(Dati!$A1712,Normas!$A:$D,3,FALSE)*0.3)),"")</f>
      </c>
    </row>
    <row r="1713" spans="2:9" x14ac:dyDescent="0.2">
      <c r="B1713">
        <f>IF(ISBLANK(A1713),"",VLOOKUP(A1713,Normas!A:D,4,FALSE))</f>
      </c>
      <c r="E1713" s="2">
        <f>IF(ISBLANK(D1713),"",INT(YEARFRAC(D1713,'Vispārīga informācija'!$B$2)))</f>
      </c>
      <c r="F1713" s="2">
        <f>IFERROR(IF(ISBLANK($A1713),"",IF($A1713="Ūdeņraža jonu koncentrācija",VLOOKUP(Dati!$A1713,Normas!$A:$D,2,FALSE),VLOOKUP(Dati!$A1713,Normas!$A:$D,2,FALSE)*0.6)),"")</f>
      </c>
      <c r="G1713" s="2">
        <f>IFERROR(IF(ISBLANK($A1713),"",IF($A1713="Ūdeņraža jonu koncentrācija",VLOOKUP(Dati!$A1713,Normas!$A:$D,3,FALSE),VLOOKUP(Dati!$A1713,Normas!$A:$D,3,FALSE)*0.6)),"")</f>
      </c>
      <c r="H1713" s="2">
        <f>IFERROR(IF(ISBLANK($A1713),"",IF($A1713="Ūdeņraža jonu koncentrācija",VLOOKUP(Dati!$A1713,Normas!$A:$D,2,FALSE),VLOOKUP(Dati!$A1713,Normas!$A:$D,2,FALSE)*0.3)),"")</f>
      </c>
      <c r="I1713" s="2">
        <f>IFERROR(IF(ISBLANK($A1713),"",IF($A1713="Ūdeņraža jonu koncentrācija",VLOOKUP(Dati!$A1713,Normas!$A:$D,3,FALSE),VLOOKUP(Dati!$A1713,Normas!$A:$D,3,FALSE)*0.3)),"")</f>
      </c>
    </row>
    <row r="1714" spans="2:9" x14ac:dyDescent="0.2">
      <c r="B1714">
        <f>IF(ISBLANK(A1714),"",VLOOKUP(A1714,Normas!A:D,4,FALSE))</f>
      </c>
      <c r="E1714" s="2">
        <f>IF(ISBLANK(D1714),"",INT(YEARFRAC(D1714,'Vispārīga informācija'!$B$2)))</f>
      </c>
      <c r="F1714" s="2">
        <f>IFERROR(IF(ISBLANK($A1714),"",IF($A1714="Ūdeņraža jonu koncentrācija",VLOOKUP(Dati!$A1714,Normas!$A:$D,2,FALSE),VLOOKUP(Dati!$A1714,Normas!$A:$D,2,FALSE)*0.6)),"")</f>
      </c>
      <c r="G1714" s="2">
        <f>IFERROR(IF(ISBLANK($A1714),"",IF($A1714="Ūdeņraža jonu koncentrācija",VLOOKUP(Dati!$A1714,Normas!$A:$D,3,FALSE),VLOOKUP(Dati!$A1714,Normas!$A:$D,3,FALSE)*0.6)),"")</f>
      </c>
      <c r="H1714" s="2">
        <f>IFERROR(IF(ISBLANK($A1714),"",IF($A1714="Ūdeņraža jonu koncentrācija",VLOOKUP(Dati!$A1714,Normas!$A:$D,2,FALSE),VLOOKUP(Dati!$A1714,Normas!$A:$D,2,FALSE)*0.3)),"")</f>
      </c>
      <c r="I1714" s="2">
        <f>IFERROR(IF(ISBLANK($A1714),"",IF($A1714="Ūdeņraža jonu koncentrācija",VLOOKUP(Dati!$A1714,Normas!$A:$D,3,FALSE),VLOOKUP(Dati!$A1714,Normas!$A:$D,3,FALSE)*0.3)),"")</f>
      </c>
    </row>
    <row r="1715" spans="2:9" x14ac:dyDescent="0.2">
      <c r="B1715">
        <f>IF(ISBLANK(A1715),"",VLOOKUP(A1715,Normas!A:D,4,FALSE))</f>
      </c>
      <c r="E1715" s="2">
        <f>IF(ISBLANK(D1715),"",INT(YEARFRAC(D1715,'Vispārīga informācija'!$B$2)))</f>
      </c>
      <c r="F1715" s="2">
        <f>IFERROR(IF(ISBLANK($A1715),"",IF($A1715="Ūdeņraža jonu koncentrācija",VLOOKUP(Dati!$A1715,Normas!$A:$D,2,FALSE),VLOOKUP(Dati!$A1715,Normas!$A:$D,2,FALSE)*0.6)),"")</f>
      </c>
      <c r="G1715" s="2">
        <f>IFERROR(IF(ISBLANK($A1715),"",IF($A1715="Ūdeņraža jonu koncentrācija",VLOOKUP(Dati!$A1715,Normas!$A:$D,3,FALSE),VLOOKUP(Dati!$A1715,Normas!$A:$D,3,FALSE)*0.6)),"")</f>
      </c>
      <c r="H1715" s="2">
        <f>IFERROR(IF(ISBLANK($A1715),"",IF($A1715="Ūdeņraža jonu koncentrācija",VLOOKUP(Dati!$A1715,Normas!$A:$D,2,FALSE),VLOOKUP(Dati!$A1715,Normas!$A:$D,2,FALSE)*0.3)),"")</f>
      </c>
      <c r="I1715" s="2">
        <f>IFERROR(IF(ISBLANK($A1715),"",IF($A1715="Ūdeņraža jonu koncentrācija",VLOOKUP(Dati!$A1715,Normas!$A:$D,3,FALSE),VLOOKUP(Dati!$A1715,Normas!$A:$D,3,FALSE)*0.3)),"")</f>
      </c>
    </row>
    <row r="1716" spans="2:9" x14ac:dyDescent="0.2">
      <c r="B1716">
        <f>IF(ISBLANK(A1716),"",VLOOKUP(A1716,Normas!A:D,4,FALSE))</f>
      </c>
      <c r="E1716" s="2">
        <f>IF(ISBLANK(D1716),"",INT(YEARFRAC(D1716,'Vispārīga informācija'!$B$2)))</f>
      </c>
      <c r="F1716" s="2">
        <f>IFERROR(IF(ISBLANK($A1716),"",IF($A1716="Ūdeņraža jonu koncentrācija",VLOOKUP(Dati!$A1716,Normas!$A:$D,2,FALSE),VLOOKUP(Dati!$A1716,Normas!$A:$D,2,FALSE)*0.6)),"")</f>
      </c>
      <c r="G1716" s="2">
        <f>IFERROR(IF(ISBLANK($A1716),"",IF($A1716="Ūdeņraža jonu koncentrācija",VLOOKUP(Dati!$A1716,Normas!$A:$D,3,FALSE),VLOOKUP(Dati!$A1716,Normas!$A:$D,3,FALSE)*0.6)),"")</f>
      </c>
      <c r="H1716" s="2">
        <f>IFERROR(IF(ISBLANK($A1716),"",IF($A1716="Ūdeņraža jonu koncentrācija",VLOOKUP(Dati!$A1716,Normas!$A:$D,2,FALSE),VLOOKUP(Dati!$A1716,Normas!$A:$D,2,FALSE)*0.3)),"")</f>
      </c>
      <c r="I1716" s="2">
        <f>IFERROR(IF(ISBLANK($A1716),"",IF($A1716="Ūdeņraža jonu koncentrācija",VLOOKUP(Dati!$A1716,Normas!$A:$D,3,FALSE),VLOOKUP(Dati!$A1716,Normas!$A:$D,3,FALSE)*0.3)),"")</f>
      </c>
    </row>
    <row r="1717" spans="2:9" x14ac:dyDescent="0.2">
      <c r="B1717">
        <f>IF(ISBLANK(A1717),"",VLOOKUP(A1717,Normas!A:D,4,FALSE))</f>
      </c>
      <c r="E1717" s="2">
        <f>IF(ISBLANK(D1717),"",INT(YEARFRAC(D1717,'Vispārīga informācija'!$B$2)))</f>
      </c>
      <c r="F1717" s="2">
        <f>IFERROR(IF(ISBLANK($A1717),"",IF($A1717="Ūdeņraža jonu koncentrācija",VLOOKUP(Dati!$A1717,Normas!$A:$D,2,FALSE),VLOOKUP(Dati!$A1717,Normas!$A:$D,2,FALSE)*0.6)),"")</f>
      </c>
      <c r="G1717" s="2">
        <f>IFERROR(IF(ISBLANK($A1717),"",IF($A1717="Ūdeņraža jonu koncentrācija",VLOOKUP(Dati!$A1717,Normas!$A:$D,3,FALSE),VLOOKUP(Dati!$A1717,Normas!$A:$D,3,FALSE)*0.6)),"")</f>
      </c>
      <c r="H1717" s="2">
        <f>IFERROR(IF(ISBLANK($A1717),"",IF($A1717="Ūdeņraža jonu koncentrācija",VLOOKUP(Dati!$A1717,Normas!$A:$D,2,FALSE),VLOOKUP(Dati!$A1717,Normas!$A:$D,2,FALSE)*0.3)),"")</f>
      </c>
      <c r="I1717" s="2">
        <f>IFERROR(IF(ISBLANK($A1717),"",IF($A1717="Ūdeņraža jonu koncentrācija",VLOOKUP(Dati!$A1717,Normas!$A:$D,3,FALSE),VLOOKUP(Dati!$A1717,Normas!$A:$D,3,FALSE)*0.3)),"")</f>
      </c>
    </row>
    <row r="1718" spans="2:9" x14ac:dyDescent="0.2">
      <c r="B1718">
        <f>IF(ISBLANK(A1718),"",VLOOKUP(A1718,Normas!A:D,4,FALSE))</f>
      </c>
      <c r="E1718" s="2">
        <f>IF(ISBLANK(D1718),"",INT(YEARFRAC(D1718,'Vispārīga informācija'!$B$2)))</f>
      </c>
      <c r="F1718" s="2">
        <f>IFERROR(IF(ISBLANK($A1718),"",IF($A1718="Ūdeņraža jonu koncentrācija",VLOOKUP(Dati!$A1718,Normas!$A:$D,2,FALSE),VLOOKUP(Dati!$A1718,Normas!$A:$D,2,FALSE)*0.6)),"")</f>
      </c>
      <c r="G1718" s="2">
        <f>IFERROR(IF(ISBLANK($A1718),"",IF($A1718="Ūdeņraža jonu koncentrācija",VLOOKUP(Dati!$A1718,Normas!$A:$D,3,FALSE),VLOOKUP(Dati!$A1718,Normas!$A:$D,3,FALSE)*0.6)),"")</f>
      </c>
      <c r="H1718" s="2">
        <f>IFERROR(IF(ISBLANK($A1718),"",IF($A1718="Ūdeņraža jonu koncentrācija",VLOOKUP(Dati!$A1718,Normas!$A:$D,2,FALSE),VLOOKUP(Dati!$A1718,Normas!$A:$D,2,FALSE)*0.3)),"")</f>
      </c>
      <c r="I1718" s="2">
        <f>IFERROR(IF(ISBLANK($A1718),"",IF($A1718="Ūdeņraža jonu koncentrācija",VLOOKUP(Dati!$A1718,Normas!$A:$D,3,FALSE),VLOOKUP(Dati!$A1718,Normas!$A:$D,3,FALSE)*0.3)),"")</f>
      </c>
    </row>
    <row r="1719" spans="2:9" x14ac:dyDescent="0.2">
      <c r="B1719">
        <f>IF(ISBLANK(A1719),"",VLOOKUP(A1719,Normas!A:D,4,FALSE))</f>
      </c>
      <c r="E1719" s="2">
        <f>IF(ISBLANK(D1719),"",INT(YEARFRAC(D1719,'Vispārīga informācija'!$B$2)))</f>
      </c>
      <c r="F1719" s="2">
        <f>IFERROR(IF(ISBLANK($A1719),"",IF($A1719="Ūdeņraža jonu koncentrācija",VLOOKUP(Dati!$A1719,Normas!$A:$D,2,FALSE),VLOOKUP(Dati!$A1719,Normas!$A:$D,2,FALSE)*0.6)),"")</f>
      </c>
      <c r="G1719" s="2">
        <f>IFERROR(IF(ISBLANK($A1719),"",IF($A1719="Ūdeņraža jonu koncentrācija",VLOOKUP(Dati!$A1719,Normas!$A:$D,3,FALSE),VLOOKUP(Dati!$A1719,Normas!$A:$D,3,FALSE)*0.6)),"")</f>
      </c>
      <c r="H1719" s="2">
        <f>IFERROR(IF(ISBLANK($A1719),"",IF($A1719="Ūdeņraža jonu koncentrācija",VLOOKUP(Dati!$A1719,Normas!$A:$D,2,FALSE),VLOOKUP(Dati!$A1719,Normas!$A:$D,2,FALSE)*0.3)),"")</f>
      </c>
      <c r="I1719" s="2">
        <f>IFERROR(IF(ISBLANK($A1719),"",IF($A1719="Ūdeņraža jonu koncentrācija",VLOOKUP(Dati!$A1719,Normas!$A:$D,3,FALSE),VLOOKUP(Dati!$A1719,Normas!$A:$D,3,FALSE)*0.3)),"")</f>
      </c>
    </row>
    <row r="1720" spans="2:9" x14ac:dyDescent="0.2">
      <c r="B1720">
        <f>IF(ISBLANK(A1720),"",VLOOKUP(A1720,Normas!A:D,4,FALSE))</f>
      </c>
      <c r="E1720" s="2">
        <f>IF(ISBLANK(D1720),"",INT(YEARFRAC(D1720,'Vispārīga informācija'!$B$2)))</f>
      </c>
      <c r="F1720" s="2">
        <f>IFERROR(IF(ISBLANK($A1720),"",IF($A1720="Ūdeņraža jonu koncentrācija",VLOOKUP(Dati!$A1720,Normas!$A:$D,2,FALSE),VLOOKUP(Dati!$A1720,Normas!$A:$D,2,FALSE)*0.6)),"")</f>
      </c>
      <c r="G1720" s="2">
        <f>IFERROR(IF(ISBLANK($A1720),"",IF($A1720="Ūdeņraža jonu koncentrācija",VLOOKUP(Dati!$A1720,Normas!$A:$D,3,FALSE),VLOOKUP(Dati!$A1720,Normas!$A:$D,3,FALSE)*0.6)),"")</f>
      </c>
      <c r="H1720" s="2">
        <f>IFERROR(IF(ISBLANK($A1720),"",IF($A1720="Ūdeņraža jonu koncentrācija",VLOOKUP(Dati!$A1720,Normas!$A:$D,2,FALSE),VLOOKUP(Dati!$A1720,Normas!$A:$D,2,FALSE)*0.3)),"")</f>
      </c>
      <c r="I1720" s="2">
        <f>IFERROR(IF(ISBLANK($A1720),"",IF($A1720="Ūdeņraža jonu koncentrācija",VLOOKUP(Dati!$A1720,Normas!$A:$D,3,FALSE),VLOOKUP(Dati!$A1720,Normas!$A:$D,3,FALSE)*0.3)),"")</f>
      </c>
    </row>
    <row r="1721" spans="2:9" x14ac:dyDescent="0.2">
      <c r="B1721">
        <f>IF(ISBLANK(A1721),"",VLOOKUP(A1721,Normas!A:D,4,FALSE))</f>
      </c>
      <c r="E1721" s="2">
        <f>IF(ISBLANK(D1721),"",INT(YEARFRAC(D1721,'Vispārīga informācija'!$B$2)))</f>
      </c>
      <c r="F1721" s="2">
        <f>IFERROR(IF(ISBLANK($A1721),"",IF($A1721="Ūdeņraža jonu koncentrācija",VLOOKUP(Dati!$A1721,Normas!$A:$D,2,FALSE),VLOOKUP(Dati!$A1721,Normas!$A:$D,2,FALSE)*0.6)),"")</f>
      </c>
      <c r="G1721" s="2">
        <f>IFERROR(IF(ISBLANK($A1721),"",IF($A1721="Ūdeņraža jonu koncentrācija",VLOOKUP(Dati!$A1721,Normas!$A:$D,3,FALSE),VLOOKUP(Dati!$A1721,Normas!$A:$D,3,FALSE)*0.6)),"")</f>
      </c>
      <c r="H1721" s="2">
        <f>IFERROR(IF(ISBLANK($A1721),"",IF($A1721="Ūdeņraža jonu koncentrācija",VLOOKUP(Dati!$A1721,Normas!$A:$D,2,FALSE),VLOOKUP(Dati!$A1721,Normas!$A:$D,2,FALSE)*0.3)),"")</f>
      </c>
      <c r="I1721" s="2">
        <f>IFERROR(IF(ISBLANK($A1721),"",IF($A1721="Ūdeņraža jonu koncentrācija",VLOOKUP(Dati!$A1721,Normas!$A:$D,3,FALSE),VLOOKUP(Dati!$A1721,Normas!$A:$D,3,FALSE)*0.3)),"")</f>
      </c>
    </row>
    <row r="1722" spans="2:9" x14ac:dyDescent="0.2">
      <c r="B1722">
        <f>IF(ISBLANK(A1722),"",VLOOKUP(A1722,Normas!A:D,4,FALSE))</f>
      </c>
      <c r="E1722" s="2">
        <f>IF(ISBLANK(D1722),"",INT(YEARFRAC(D1722,'Vispārīga informācija'!$B$2)))</f>
      </c>
      <c r="F1722" s="2">
        <f>IFERROR(IF(ISBLANK($A1722),"",IF($A1722="Ūdeņraža jonu koncentrācija",VLOOKUP(Dati!$A1722,Normas!$A:$D,2,FALSE),VLOOKUP(Dati!$A1722,Normas!$A:$D,2,FALSE)*0.6)),"")</f>
      </c>
      <c r="G1722" s="2">
        <f>IFERROR(IF(ISBLANK($A1722),"",IF($A1722="Ūdeņraža jonu koncentrācija",VLOOKUP(Dati!$A1722,Normas!$A:$D,3,FALSE),VLOOKUP(Dati!$A1722,Normas!$A:$D,3,FALSE)*0.6)),"")</f>
      </c>
      <c r="H1722" s="2">
        <f>IFERROR(IF(ISBLANK($A1722),"",IF($A1722="Ūdeņraža jonu koncentrācija",VLOOKUP(Dati!$A1722,Normas!$A:$D,2,FALSE),VLOOKUP(Dati!$A1722,Normas!$A:$D,2,FALSE)*0.3)),"")</f>
      </c>
      <c r="I1722" s="2">
        <f>IFERROR(IF(ISBLANK($A1722),"",IF($A1722="Ūdeņraža jonu koncentrācija",VLOOKUP(Dati!$A1722,Normas!$A:$D,3,FALSE),VLOOKUP(Dati!$A1722,Normas!$A:$D,3,FALSE)*0.3)),"")</f>
      </c>
    </row>
    <row r="1723" spans="2:9" x14ac:dyDescent="0.2">
      <c r="B1723">
        <f>IF(ISBLANK(A1723),"",VLOOKUP(A1723,Normas!A:D,4,FALSE))</f>
      </c>
      <c r="E1723" s="2">
        <f>IF(ISBLANK(D1723),"",INT(YEARFRAC(D1723,'Vispārīga informācija'!$B$2)))</f>
      </c>
      <c r="F1723" s="2">
        <f>IFERROR(IF(ISBLANK($A1723),"",IF($A1723="Ūdeņraža jonu koncentrācija",VLOOKUP(Dati!$A1723,Normas!$A:$D,2,FALSE),VLOOKUP(Dati!$A1723,Normas!$A:$D,2,FALSE)*0.6)),"")</f>
      </c>
      <c r="G1723" s="2">
        <f>IFERROR(IF(ISBLANK($A1723),"",IF($A1723="Ūdeņraža jonu koncentrācija",VLOOKUP(Dati!$A1723,Normas!$A:$D,3,FALSE),VLOOKUP(Dati!$A1723,Normas!$A:$D,3,FALSE)*0.6)),"")</f>
      </c>
      <c r="H1723" s="2">
        <f>IFERROR(IF(ISBLANK($A1723),"",IF($A1723="Ūdeņraža jonu koncentrācija",VLOOKUP(Dati!$A1723,Normas!$A:$D,2,FALSE),VLOOKUP(Dati!$A1723,Normas!$A:$D,2,FALSE)*0.3)),"")</f>
      </c>
      <c r="I1723" s="2">
        <f>IFERROR(IF(ISBLANK($A1723),"",IF($A1723="Ūdeņraža jonu koncentrācija",VLOOKUP(Dati!$A1723,Normas!$A:$D,3,FALSE),VLOOKUP(Dati!$A1723,Normas!$A:$D,3,FALSE)*0.3)),"")</f>
      </c>
    </row>
    <row r="1724" spans="2:9" x14ac:dyDescent="0.2">
      <c r="B1724">
        <f>IF(ISBLANK(A1724),"",VLOOKUP(A1724,Normas!A:D,4,FALSE))</f>
      </c>
      <c r="E1724" s="2">
        <f>IF(ISBLANK(D1724),"",INT(YEARFRAC(D1724,'Vispārīga informācija'!$B$2)))</f>
      </c>
      <c r="F1724" s="2">
        <f>IFERROR(IF(ISBLANK($A1724),"",IF($A1724="Ūdeņraža jonu koncentrācija",VLOOKUP(Dati!$A1724,Normas!$A:$D,2,FALSE),VLOOKUP(Dati!$A1724,Normas!$A:$D,2,FALSE)*0.6)),"")</f>
      </c>
      <c r="G1724" s="2">
        <f>IFERROR(IF(ISBLANK($A1724),"",IF($A1724="Ūdeņraža jonu koncentrācija",VLOOKUP(Dati!$A1724,Normas!$A:$D,3,FALSE),VLOOKUP(Dati!$A1724,Normas!$A:$D,3,FALSE)*0.6)),"")</f>
      </c>
      <c r="H1724" s="2">
        <f>IFERROR(IF(ISBLANK($A1724),"",IF($A1724="Ūdeņraža jonu koncentrācija",VLOOKUP(Dati!$A1724,Normas!$A:$D,2,FALSE),VLOOKUP(Dati!$A1724,Normas!$A:$D,2,FALSE)*0.3)),"")</f>
      </c>
      <c r="I1724" s="2">
        <f>IFERROR(IF(ISBLANK($A1724),"",IF($A1724="Ūdeņraža jonu koncentrācija",VLOOKUP(Dati!$A1724,Normas!$A:$D,3,FALSE),VLOOKUP(Dati!$A1724,Normas!$A:$D,3,FALSE)*0.3)),"")</f>
      </c>
    </row>
    <row r="1725" spans="2:9" x14ac:dyDescent="0.2">
      <c r="B1725">
        <f>IF(ISBLANK(A1725),"",VLOOKUP(A1725,Normas!A:D,4,FALSE))</f>
      </c>
      <c r="E1725" s="2">
        <f>IF(ISBLANK(D1725),"",INT(YEARFRAC(D1725,'Vispārīga informācija'!$B$2)))</f>
      </c>
      <c r="F1725" s="2">
        <f>IFERROR(IF(ISBLANK($A1725),"",IF($A1725="Ūdeņraža jonu koncentrācija",VLOOKUP(Dati!$A1725,Normas!$A:$D,2,FALSE),VLOOKUP(Dati!$A1725,Normas!$A:$D,2,FALSE)*0.6)),"")</f>
      </c>
      <c r="G1725" s="2">
        <f>IFERROR(IF(ISBLANK($A1725),"",IF($A1725="Ūdeņraža jonu koncentrācija",VLOOKUP(Dati!$A1725,Normas!$A:$D,3,FALSE),VLOOKUP(Dati!$A1725,Normas!$A:$D,3,FALSE)*0.6)),"")</f>
      </c>
      <c r="H1725" s="2">
        <f>IFERROR(IF(ISBLANK($A1725),"",IF($A1725="Ūdeņraža jonu koncentrācija",VLOOKUP(Dati!$A1725,Normas!$A:$D,2,FALSE),VLOOKUP(Dati!$A1725,Normas!$A:$D,2,FALSE)*0.3)),"")</f>
      </c>
      <c r="I1725" s="2">
        <f>IFERROR(IF(ISBLANK($A1725),"",IF($A1725="Ūdeņraža jonu koncentrācija",VLOOKUP(Dati!$A1725,Normas!$A:$D,3,FALSE),VLOOKUP(Dati!$A1725,Normas!$A:$D,3,FALSE)*0.3)),"")</f>
      </c>
    </row>
    <row r="1726" spans="2:9" x14ac:dyDescent="0.2">
      <c r="B1726">
        <f>IF(ISBLANK(A1726),"",VLOOKUP(A1726,Normas!A:D,4,FALSE))</f>
      </c>
      <c r="E1726" s="2">
        <f>IF(ISBLANK(D1726),"",INT(YEARFRAC(D1726,'Vispārīga informācija'!$B$2)))</f>
      </c>
      <c r="F1726" s="2">
        <f>IFERROR(IF(ISBLANK($A1726),"",IF($A1726="Ūdeņraža jonu koncentrācija",VLOOKUP(Dati!$A1726,Normas!$A:$D,2,FALSE),VLOOKUP(Dati!$A1726,Normas!$A:$D,2,FALSE)*0.6)),"")</f>
      </c>
      <c r="G1726" s="2">
        <f>IFERROR(IF(ISBLANK($A1726),"",IF($A1726="Ūdeņraža jonu koncentrācija",VLOOKUP(Dati!$A1726,Normas!$A:$D,3,FALSE),VLOOKUP(Dati!$A1726,Normas!$A:$D,3,FALSE)*0.6)),"")</f>
      </c>
      <c r="H1726" s="2">
        <f>IFERROR(IF(ISBLANK($A1726),"",IF($A1726="Ūdeņraža jonu koncentrācija",VLOOKUP(Dati!$A1726,Normas!$A:$D,2,FALSE),VLOOKUP(Dati!$A1726,Normas!$A:$D,2,FALSE)*0.3)),"")</f>
      </c>
      <c r="I1726" s="2">
        <f>IFERROR(IF(ISBLANK($A1726),"",IF($A1726="Ūdeņraža jonu koncentrācija",VLOOKUP(Dati!$A1726,Normas!$A:$D,3,FALSE),VLOOKUP(Dati!$A1726,Normas!$A:$D,3,FALSE)*0.3)),"")</f>
      </c>
    </row>
    <row r="1727" spans="2:9" x14ac:dyDescent="0.2">
      <c r="B1727">
        <f>IF(ISBLANK(A1727),"",VLOOKUP(A1727,Normas!A:D,4,FALSE))</f>
      </c>
      <c r="E1727" s="2">
        <f>IF(ISBLANK(D1727),"",INT(YEARFRAC(D1727,'Vispārīga informācija'!$B$2)))</f>
      </c>
      <c r="F1727" s="2">
        <f>IFERROR(IF(ISBLANK($A1727),"",IF($A1727="Ūdeņraža jonu koncentrācija",VLOOKUP(Dati!$A1727,Normas!$A:$D,2,FALSE),VLOOKUP(Dati!$A1727,Normas!$A:$D,2,FALSE)*0.6)),"")</f>
      </c>
      <c r="G1727" s="2">
        <f>IFERROR(IF(ISBLANK($A1727),"",IF($A1727="Ūdeņraža jonu koncentrācija",VLOOKUP(Dati!$A1727,Normas!$A:$D,3,FALSE),VLOOKUP(Dati!$A1727,Normas!$A:$D,3,FALSE)*0.6)),"")</f>
      </c>
      <c r="H1727" s="2">
        <f>IFERROR(IF(ISBLANK($A1727),"",IF($A1727="Ūdeņraža jonu koncentrācija",VLOOKUP(Dati!$A1727,Normas!$A:$D,2,FALSE),VLOOKUP(Dati!$A1727,Normas!$A:$D,2,FALSE)*0.3)),"")</f>
      </c>
      <c r="I1727" s="2">
        <f>IFERROR(IF(ISBLANK($A1727),"",IF($A1727="Ūdeņraža jonu koncentrācija",VLOOKUP(Dati!$A1727,Normas!$A:$D,3,FALSE),VLOOKUP(Dati!$A1727,Normas!$A:$D,3,FALSE)*0.3)),"")</f>
      </c>
    </row>
    <row r="1728" spans="2:9" x14ac:dyDescent="0.2">
      <c r="B1728">
        <f>IF(ISBLANK(A1728),"",VLOOKUP(A1728,Normas!A:D,4,FALSE))</f>
      </c>
      <c r="E1728" s="2">
        <f>IF(ISBLANK(D1728),"",INT(YEARFRAC(D1728,'Vispārīga informācija'!$B$2)))</f>
      </c>
      <c r="F1728" s="2">
        <f>IFERROR(IF(ISBLANK($A1728),"",IF($A1728="Ūdeņraža jonu koncentrācija",VLOOKUP(Dati!$A1728,Normas!$A:$D,2,FALSE),VLOOKUP(Dati!$A1728,Normas!$A:$D,2,FALSE)*0.6)),"")</f>
      </c>
      <c r="G1728" s="2">
        <f>IFERROR(IF(ISBLANK($A1728),"",IF($A1728="Ūdeņraža jonu koncentrācija",VLOOKUP(Dati!$A1728,Normas!$A:$D,3,FALSE),VLOOKUP(Dati!$A1728,Normas!$A:$D,3,FALSE)*0.6)),"")</f>
      </c>
      <c r="H1728" s="2">
        <f>IFERROR(IF(ISBLANK($A1728),"",IF($A1728="Ūdeņraža jonu koncentrācija",VLOOKUP(Dati!$A1728,Normas!$A:$D,2,FALSE),VLOOKUP(Dati!$A1728,Normas!$A:$D,2,FALSE)*0.3)),"")</f>
      </c>
      <c r="I1728" s="2">
        <f>IFERROR(IF(ISBLANK($A1728),"",IF($A1728="Ūdeņraža jonu koncentrācija",VLOOKUP(Dati!$A1728,Normas!$A:$D,3,FALSE),VLOOKUP(Dati!$A1728,Normas!$A:$D,3,FALSE)*0.3)),"")</f>
      </c>
    </row>
    <row r="1729" spans="2:9" x14ac:dyDescent="0.2">
      <c r="B1729">
        <f>IF(ISBLANK(A1729),"",VLOOKUP(A1729,Normas!A:D,4,FALSE))</f>
      </c>
      <c r="E1729" s="2">
        <f>IF(ISBLANK(D1729),"",INT(YEARFRAC(D1729,'Vispārīga informācija'!$B$2)))</f>
      </c>
      <c r="F1729" s="2">
        <f>IFERROR(IF(ISBLANK($A1729),"",IF($A1729="Ūdeņraža jonu koncentrācija",VLOOKUP(Dati!$A1729,Normas!$A:$D,2,FALSE),VLOOKUP(Dati!$A1729,Normas!$A:$D,2,FALSE)*0.6)),"")</f>
      </c>
      <c r="G1729" s="2">
        <f>IFERROR(IF(ISBLANK($A1729),"",IF($A1729="Ūdeņraža jonu koncentrācija",VLOOKUP(Dati!$A1729,Normas!$A:$D,3,FALSE),VLOOKUP(Dati!$A1729,Normas!$A:$D,3,FALSE)*0.6)),"")</f>
      </c>
      <c r="H1729" s="2">
        <f>IFERROR(IF(ISBLANK($A1729),"",IF($A1729="Ūdeņraža jonu koncentrācija",VLOOKUP(Dati!$A1729,Normas!$A:$D,2,FALSE),VLOOKUP(Dati!$A1729,Normas!$A:$D,2,FALSE)*0.3)),"")</f>
      </c>
      <c r="I1729" s="2">
        <f>IFERROR(IF(ISBLANK($A1729),"",IF($A1729="Ūdeņraža jonu koncentrācija",VLOOKUP(Dati!$A1729,Normas!$A:$D,3,FALSE),VLOOKUP(Dati!$A1729,Normas!$A:$D,3,FALSE)*0.3)),"")</f>
      </c>
    </row>
    <row r="1730" spans="2:9" x14ac:dyDescent="0.2">
      <c r="B1730">
        <f>IF(ISBLANK(A1730),"",VLOOKUP(A1730,Normas!A:D,4,FALSE))</f>
      </c>
      <c r="E1730" s="2">
        <f>IF(ISBLANK(D1730),"",INT(YEARFRAC(D1730,'Vispārīga informācija'!$B$2)))</f>
      </c>
      <c r="F1730" s="2">
        <f>IFERROR(IF(ISBLANK($A1730),"",IF($A1730="Ūdeņraža jonu koncentrācija",VLOOKUP(Dati!$A1730,Normas!$A:$D,2,FALSE),VLOOKUP(Dati!$A1730,Normas!$A:$D,2,FALSE)*0.6)),"")</f>
      </c>
      <c r="G1730" s="2">
        <f>IFERROR(IF(ISBLANK($A1730),"",IF($A1730="Ūdeņraža jonu koncentrācija",VLOOKUP(Dati!$A1730,Normas!$A:$D,3,FALSE),VLOOKUP(Dati!$A1730,Normas!$A:$D,3,FALSE)*0.6)),"")</f>
      </c>
      <c r="H1730" s="2">
        <f>IFERROR(IF(ISBLANK($A1730),"",IF($A1730="Ūdeņraža jonu koncentrācija",VLOOKUP(Dati!$A1730,Normas!$A:$D,2,FALSE),VLOOKUP(Dati!$A1730,Normas!$A:$D,2,FALSE)*0.3)),"")</f>
      </c>
      <c r="I1730" s="2">
        <f>IFERROR(IF(ISBLANK($A1730),"",IF($A1730="Ūdeņraža jonu koncentrācija",VLOOKUP(Dati!$A1730,Normas!$A:$D,3,FALSE),VLOOKUP(Dati!$A1730,Normas!$A:$D,3,FALSE)*0.3)),"")</f>
      </c>
    </row>
    <row r="1731" spans="2:9" x14ac:dyDescent="0.2">
      <c r="B1731">
        <f>IF(ISBLANK(A1731),"",VLOOKUP(A1731,Normas!A:D,4,FALSE))</f>
      </c>
      <c r="E1731" s="2">
        <f>IF(ISBLANK(D1731),"",INT(YEARFRAC(D1731,'Vispārīga informācija'!$B$2)))</f>
      </c>
      <c r="F1731" s="2">
        <f>IFERROR(IF(ISBLANK($A1731),"",IF($A1731="Ūdeņraža jonu koncentrācija",VLOOKUP(Dati!$A1731,Normas!$A:$D,2,FALSE),VLOOKUP(Dati!$A1731,Normas!$A:$D,2,FALSE)*0.6)),"")</f>
      </c>
      <c r="G1731" s="2">
        <f>IFERROR(IF(ISBLANK($A1731),"",IF($A1731="Ūdeņraža jonu koncentrācija",VLOOKUP(Dati!$A1731,Normas!$A:$D,3,FALSE),VLOOKUP(Dati!$A1731,Normas!$A:$D,3,FALSE)*0.6)),"")</f>
      </c>
      <c r="H1731" s="2">
        <f>IFERROR(IF(ISBLANK($A1731),"",IF($A1731="Ūdeņraža jonu koncentrācija",VLOOKUP(Dati!$A1731,Normas!$A:$D,2,FALSE),VLOOKUP(Dati!$A1731,Normas!$A:$D,2,FALSE)*0.3)),"")</f>
      </c>
      <c r="I1731" s="2">
        <f>IFERROR(IF(ISBLANK($A1731),"",IF($A1731="Ūdeņraža jonu koncentrācija",VLOOKUP(Dati!$A1731,Normas!$A:$D,3,FALSE),VLOOKUP(Dati!$A1731,Normas!$A:$D,3,FALSE)*0.3)),"")</f>
      </c>
    </row>
    <row r="1732" spans="2:9" x14ac:dyDescent="0.2">
      <c r="B1732">
        <f>IF(ISBLANK(A1732),"",VLOOKUP(A1732,Normas!A:D,4,FALSE))</f>
      </c>
      <c r="E1732" s="2">
        <f>IF(ISBLANK(D1732),"",INT(YEARFRAC(D1732,'Vispārīga informācija'!$B$2)))</f>
      </c>
      <c r="F1732" s="2">
        <f>IFERROR(IF(ISBLANK($A1732),"",IF($A1732="Ūdeņraža jonu koncentrācija",VLOOKUP(Dati!$A1732,Normas!$A:$D,2,FALSE),VLOOKUP(Dati!$A1732,Normas!$A:$D,2,FALSE)*0.6)),"")</f>
      </c>
      <c r="G1732" s="2">
        <f>IFERROR(IF(ISBLANK($A1732),"",IF($A1732="Ūdeņraža jonu koncentrācija",VLOOKUP(Dati!$A1732,Normas!$A:$D,3,FALSE),VLOOKUP(Dati!$A1732,Normas!$A:$D,3,FALSE)*0.6)),"")</f>
      </c>
      <c r="H1732" s="2">
        <f>IFERROR(IF(ISBLANK($A1732),"",IF($A1732="Ūdeņraža jonu koncentrācija",VLOOKUP(Dati!$A1732,Normas!$A:$D,2,FALSE),VLOOKUP(Dati!$A1732,Normas!$A:$D,2,FALSE)*0.3)),"")</f>
      </c>
      <c r="I1732" s="2">
        <f>IFERROR(IF(ISBLANK($A1732),"",IF($A1732="Ūdeņraža jonu koncentrācija",VLOOKUP(Dati!$A1732,Normas!$A:$D,3,FALSE),VLOOKUP(Dati!$A1732,Normas!$A:$D,3,FALSE)*0.3)),"")</f>
      </c>
    </row>
    <row r="1733" spans="2:9" x14ac:dyDescent="0.2">
      <c r="B1733">
        <f>IF(ISBLANK(A1733),"",VLOOKUP(A1733,Normas!A:D,4,FALSE))</f>
      </c>
      <c r="E1733" s="2">
        <f>IF(ISBLANK(D1733),"",INT(YEARFRAC(D1733,'Vispārīga informācija'!$B$2)))</f>
      </c>
      <c r="F1733" s="2">
        <f>IFERROR(IF(ISBLANK($A1733),"",IF($A1733="Ūdeņraža jonu koncentrācija",VLOOKUP(Dati!$A1733,Normas!$A:$D,2,FALSE),VLOOKUP(Dati!$A1733,Normas!$A:$D,2,FALSE)*0.6)),"")</f>
      </c>
      <c r="G1733" s="2">
        <f>IFERROR(IF(ISBLANK($A1733),"",IF($A1733="Ūdeņraža jonu koncentrācija",VLOOKUP(Dati!$A1733,Normas!$A:$D,3,FALSE),VLOOKUP(Dati!$A1733,Normas!$A:$D,3,FALSE)*0.6)),"")</f>
      </c>
      <c r="H1733" s="2">
        <f>IFERROR(IF(ISBLANK($A1733),"",IF($A1733="Ūdeņraža jonu koncentrācija",VLOOKUP(Dati!$A1733,Normas!$A:$D,2,FALSE),VLOOKUP(Dati!$A1733,Normas!$A:$D,2,FALSE)*0.3)),"")</f>
      </c>
      <c r="I1733" s="2">
        <f>IFERROR(IF(ISBLANK($A1733),"",IF($A1733="Ūdeņraža jonu koncentrācija",VLOOKUP(Dati!$A1733,Normas!$A:$D,3,FALSE),VLOOKUP(Dati!$A1733,Normas!$A:$D,3,FALSE)*0.3)),"")</f>
      </c>
    </row>
    <row r="1734" spans="2:9" x14ac:dyDescent="0.2">
      <c r="B1734">
        <f>IF(ISBLANK(A1734),"",VLOOKUP(A1734,Normas!A:D,4,FALSE))</f>
      </c>
      <c r="E1734" s="2">
        <f>IF(ISBLANK(D1734),"",INT(YEARFRAC(D1734,'Vispārīga informācija'!$B$2)))</f>
      </c>
      <c r="F1734" s="2">
        <f>IFERROR(IF(ISBLANK($A1734),"",IF($A1734="Ūdeņraža jonu koncentrācija",VLOOKUP(Dati!$A1734,Normas!$A:$D,2,FALSE),VLOOKUP(Dati!$A1734,Normas!$A:$D,2,FALSE)*0.6)),"")</f>
      </c>
      <c r="G1734" s="2">
        <f>IFERROR(IF(ISBLANK($A1734),"",IF($A1734="Ūdeņraža jonu koncentrācija",VLOOKUP(Dati!$A1734,Normas!$A:$D,3,FALSE),VLOOKUP(Dati!$A1734,Normas!$A:$D,3,FALSE)*0.6)),"")</f>
      </c>
      <c r="H1734" s="2">
        <f>IFERROR(IF(ISBLANK($A1734),"",IF($A1734="Ūdeņraža jonu koncentrācija",VLOOKUP(Dati!$A1734,Normas!$A:$D,2,FALSE),VLOOKUP(Dati!$A1734,Normas!$A:$D,2,FALSE)*0.3)),"")</f>
      </c>
      <c r="I1734" s="2">
        <f>IFERROR(IF(ISBLANK($A1734),"",IF($A1734="Ūdeņraža jonu koncentrācija",VLOOKUP(Dati!$A1734,Normas!$A:$D,3,FALSE),VLOOKUP(Dati!$A1734,Normas!$A:$D,3,FALSE)*0.3)),"")</f>
      </c>
    </row>
    <row r="1735" spans="2:9" x14ac:dyDescent="0.2">
      <c r="B1735">
        <f>IF(ISBLANK(A1735),"",VLOOKUP(A1735,Normas!A:D,4,FALSE))</f>
      </c>
      <c r="E1735" s="2">
        <f>IF(ISBLANK(D1735),"",INT(YEARFRAC(D1735,'Vispārīga informācija'!$B$2)))</f>
      </c>
      <c r="F1735" s="2">
        <f>IFERROR(IF(ISBLANK($A1735),"",IF($A1735="Ūdeņraža jonu koncentrācija",VLOOKUP(Dati!$A1735,Normas!$A:$D,2,FALSE),VLOOKUP(Dati!$A1735,Normas!$A:$D,2,FALSE)*0.6)),"")</f>
      </c>
      <c r="G1735" s="2">
        <f>IFERROR(IF(ISBLANK($A1735),"",IF($A1735="Ūdeņraža jonu koncentrācija",VLOOKUP(Dati!$A1735,Normas!$A:$D,3,FALSE),VLOOKUP(Dati!$A1735,Normas!$A:$D,3,FALSE)*0.6)),"")</f>
      </c>
      <c r="H1735" s="2">
        <f>IFERROR(IF(ISBLANK($A1735),"",IF($A1735="Ūdeņraža jonu koncentrācija",VLOOKUP(Dati!$A1735,Normas!$A:$D,2,FALSE),VLOOKUP(Dati!$A1735,Normas!$A:$D,2,FALSE)*0.3)),"")</f>
      </c>
      <c r="I1735" s="2">
        <f>IFERROR(IF(ISBLANK($A1735),"",IF($A1735="Ūdeņraža jonu koncentrācija",VLOOKUP(Dati!$A1735,Normas!$A:$D,3,FALSE),VLOOKUP(Dati!$A1735,Normas!$A:$D,3,FALSE)*0.3)),"")</f>
      </c>
    </row>
    <row r="1736" spans="2:9" x14ac:dyDescent="0.2">
      <c r="B1736">
        <f>IF(ISBLANK(A1736),"",VLOOKUP(A1736,Normas!A:D,4,FALSE))</f>
      </c>
      <c r="E1736" s="2">
        <f>IF(ISBLANK(D1736),"",INT(YEARFRAC(D1736,'Vispārīga informācija'!$B$2)))</f>
      </c>
      <c r="F1736" s="2">
        <f>IFERROR(IF(ISBLANK($A1736),"",IF($A1736="Ūdeņraža jonu koncentrācija",VLOOKUP(Dati!$A1736,Normas!$A:$D,2,FALSE),VLOOKUP(Dati!$A1736,Normas!$A:$D,2,FALSE)*0.6)),"")</f>
      </c>
      <c r="G1736" s="2">
        <f>IFERROR(IF(ISBLANK($A1736),"",IF($A1736="Ūdeņraža jonu koncentrācija",VLOOKUP(Dati!$A1736,Normas!$A:$D,3,FALSE),VLOOKUP(Dati!$A1736,Normas!$A:$D,3,FALSE)*0.6)),"")</f>
      </c>
      <c r="H1736" s="2">
        <f>IFERROR(IF(ISBLANK($A1736),"",IF($A1736="Ūdeņraža jonu koncentrācija",VLOOKUP(Dati!$A1736,Normas!$A:$D,2,FALSE),VLOOKUP(Dati!$A1736,Normas!$A:$D,2,FALSE)*0.3)),"")</f>
      </c>
      <c r="I1736" s="2">
        <f>IFERROR(IF(ISBLANK($A1736),"",IF($A1736="Ūdeņraža jonu koncentrācija",VLOOKUP(Dati!$A1736,Normas!$A:$D,3,FALSE),VLOOKUP(Dati!$A1736,Normas!$A:$D,3,FALSE)*0.3)),"")</f>
      </c>
    </row>
    <row r="1737" spans="2:9" x14ac:dyDescent="0.2">
      <c r="B1737">
        <f>IF(ISBLANK(A1737),"",VLOOKUP(A1737,Normas!A:D,4,FALSE))</f>
      </c>
      <c r="E1737" s="2">
        <f>IF(ISBLANK(D1737),"",INT(YEARFRAC(D1737,'Vispārīga informācija'!$B$2)))</f>
      </c>
      <c r="F1737" s="2">
        <f>IFERROR(IF(ISBLANK($A1737),"",IF($A1737="Ūdeņraža jonu koncentrācija",VLOOKUP(Dati!$A1737,Normas!$A:$D,2,FALSE),VLOOKUP(Dati!$A1737,Normas!$A:$D,2,FALSE)*0.6)),"")</f>
      </c>
      <c r="G1737" s="2">
        <f>IFERROR(IF(ISBLANK($A1737),"",IF($A1737="Ūdeņraža jonu koncentrācija",VLOOKUP(Dati!$A1737,Normas!$A:$D,3,FALSE),VLOOKUP(Dati!$A1737,Normas!$A:$D,3,FALSE)*0.6)),"")</f>
      </c>
      <c r="H1737" s="2">
        <f>IFERROR(IF(ISBLANK($A1737),"",IF($A1737="Ūdeņraža jonu koncentrācija",VLOOKUP(Dati!$A1737,Normas!$A:$D,2,FALSE),VLOOKUP(Dati!$A1737,Normas!$A:$D,2,FALSE)*0.3)),"")</f>
      </c>
      <c r="I1737" s="2">
        <f>IFERROR(IF(ISBLANK($A1737),"",IF($A1737="Ūdeņraža jonu koncentrācija",VLOOKUP(Dati!$A1737,Normas!$A:$D,3,FALSE),VLOOKUP(Dati!$A1737,Normas!$A:$D,3,FALSE)*0.3)),"")</f>
      </c>
    </row>
    <row r="1738" spans="2:9" x14ac:dyDescent="0.2">
      <c r="B1738">
        <f>IF(ISBLANK(A1738),"",VLOOKUP(A1738,Normas!A:D,4,FALSE))</f>
      </c>
      <c r="E1738" s="2">
        <f>IF(ISBLANK(D1738),"",INT(YEARFRAC(D1738,'Vispārīga informācija'!$B$2)))</f>
      </c>
      <c r="F1738" s="2">
        <f>IFERROR(IF(ISBLANK($A1738),"",IF($A1738="Ūdeņraža jonu koncentrācija",VLOOKUP(Dati!$A1738,Normas!$A:$D,2,FALSE),VLOOKUP(Dati!$A1738,Normas!$A:$D,2,FALSE)*0.6)),"")</f>
      </c>
      <c r="G1738" s="2">
        <f>IFERROR(IF(ISBLANK($A1738),"",IF($A1738="Ūdeņraža jonu koncentrācija",VLOOKUP(Dati!$A1738,Normas!$A:$D,3,FALSE),VLOOKUP(Dati!$A1738,Normas!$A:$D,3,FALSE)*0.6)),"")</f>
      </c>
      <c r="H1738" s="2">
        <f>IFERROR(IF(ISBLANK($A1738),"",IF($A1738="Ūdeņraža jonu koncentrācija",VLOOKUP(Dati!$A1738,Normas!$A:$D,2,FALSE),VLOOKUP(Dati!$A1738,Normas!$A:$D,2,FALSE)*0.3)),"")</f>
      </c>
      <c r="I1738" s="2">
        <f>IFERROR(IF(ISBLANK($A1738),"",IF($A1738="Ūdeņraža jonu koncentrācija",VLOOKUP(Dati!$A1738,Normas!$A:$D,3,FALSE),VLOOKUP(Dati!$A1738,Normas!$A:$D,3,FALSE)*0.3)),"")</f>
      </c>
    </row>
    <row r="1739" spans="2:9" x14ac:dyDescent="0.2">
      <c r="B1739">
        <f>IF(ISBLANK(A1739),"",VLOOKUP(A1739,Normas!A:D,4,FALSE))</f>
      </c>
      <c r="E1739" s="2">
        <f>IF(ISBLANK(D1739),"",INT(YEARFRAC(D1739,'Vispārīga informācija'!$B$2)))</f>
      </c>
      <c r="F1739" s="2">
        <f>IFERROR(IF(ISBLANK($A1739),"",IF($A1739="Ūdeņraža jonu koncentrācija",VLOOKUP(Dati!$A1739,Normas!$A:$D,2,FALSE),VLOOKUP(Dati!$A1739,Normas!$A:$D,2,FALSE)*0.6)),"")</f>
      </c>
      <c r="G1739" s="2">
        <f>IFERROR(IF(ISBLANK($A1739),"",IF($A1739="Ūdeņraža jonu koncentrācija",VLOOKUP(Dati!$A1739,Normas!$A:$D,3,FALSE),VLOOKUP(Dati!$A1739,Normas!$A:$D,3,FALSE)*0.6)),"")</f>
      </c>
      <c r="H1739" s="2">
        <f>IFERROR(IF(ISBLANK($A1739),"",IF($A1739="Ūdeņraža jonu koncentrācija",VLOOKUP(Dati!$A1739,Normas!$A:$D,2,FALSE),VLOOKUP(Dati!$A1739,Normas!$A:$D,2,FALSE)*0.3)),"")</f>
      </c>
      <c r="I1739" s="2">
        <f>IFERROR(IF(ISBLANK($A1739),"",IF($A1739="Ūdeņraža jonu koncentrācija",VLOOKUP(Dati!$A1739,Normas!$A:$D,3,FALSE),VLOOKUP(Dati!$A1739,Normas!$A:$D,3,FALSE)*0.3)),"")</f>
      </c>
    </row>
    <row r="1740" spans="2:9" x14ac:dyDescent="0.2">
      <c r="B1740">
        <f>IF(ISBLANK(A1740),"",VLOOKUP(A1740,Normas!A:D,4,FALSE))</f>
      </c>
      <c r="E1740" s="2">
        <f>IF(ISBLANK(D1740),"",INT(YEARFRAC(D1740,'Vispārīga informācija'!$B$2)))</f>
      </c>
      <c r="F1740" s="2">
        <f>IFERROR(IF(ISBLANK($A1740),"",IF($A1740="Ūdeņraža jonu koncentrācija",VLOOKUP(Dati!$A1740,Normas!$A:$D,2,FALSE),VLOOKUP(Dati!$A1740,Normas!$A:$D,2,FALSE)*0.6)),"")</f>
      </c>
      <c r="G1740" s="2">
        <f>IFERROR(IF(ISBLANK($A1740),"",IF($A1740="Ūdeņraža jonu koncentrācija",VLOOKUP(Dati!$A1740,Normas!$A:$D,3,FALSE),VLOOKUP(Dati!$A1740,Normas!$A:$D,3,FALSE)*0.6)),"")</f>
      </c>
      <c r="H1740" s="2">
        <f>IFERROR(IF(ISBLANK($A1740),"",IF($A1740="Ūdeņraža jonu koncentrācija",VLOOKUP(Dati!$A1740,Normas!$A:$D,2,FALSE),VLOOKUP(Dati!$A1740,Normas!$A:$D,2,FALSE)*0.3)),"")</f>
      </c>
      <c r="I1740" s="2">
        <f>IFERROR(IF(ISBLANK($A1740),"",IF($A1740="Ūdeņraža jonu koncentrācija",VLOOKUP(Dati!$A1740,Normas!$A:$D,3,FALSE),VLOOKUP(Dati!$A1740,Normas!$A:$D,3,FALSE)*0.3)),"")</f>
      </c>
    </row>
    <row r="1741" spans="2:9" x14ac:dyDescent="0.2">
      <c r="B1741">
        <f>IF(ISBLANK(A1741),"",VLOOKUP(A1741,Normas!A:D,4,FALSE))</f>
      </c>
      <c r="E1741" s="2">
        <f>IF(ISBLANK(D1741),"",INT(YEARFRAC(D1741,'Vispārīga informācija'!$B$2)))</f>
      </c>
      <c r="F1741" s="2">
        <f>IFERROR(IF(ISBLANK($A1741),"",IF($A1741="Ūdeņraža jonu koncentrācija",VLOOKUP(Dati!$A1741,Normas!$A:$D,2,FALSE),VLOOKUP(Dati!$A1741,Normas!$A:$D,2,FALSE)*0.6)),"")</f>
      </c>
      <c r="G1741" s="2">
        <f>IFERROR(IF(ISBLANK($A1741),"",IF($A1741="Ūdeņraža jonu koncentrācija",VLOOKUP(Dati!$A1741,Normas!$A:$D,3,FALSE),VLOOKUP(Dati!$A1741,Normas!$A:$D,3,FALSE)*0.6)),"")</f>
      </c>
      <c r="H1741" s="2">
        <f>IFERROR(IF(ISBLANK($A1741),"",IF($A1741="Ūdeņraža jonu koncentrācija",VLOOKUP(Dati!$A1741,Normas!$A:$D,2,FALSE),VLOOKUP(Dati!$A1741,Normas!$A:$D,2,FALSE)*0.3)),"")</f>
      </c>
      <c r="I1741" s="2">
        <f>IFERROR(IF(ISBLANK($A1741),"",IF($A1741="Ūdeņraža jonu koncentrācija",VLOOKUP(Dati!$A1741,Normas!$A:$D,3,FALSE),VLOOKUP(Dati!$A1741,Normas!$A:$D,3,FALSE)*0.3)),"")</f>
      </c>
    </row>
    <row r="1742" spans="2:9" x14ac:dyDescent="0.2">
      <c r="B1742">
        <f>IF(ISBLANK(A1742),"",VLOOKUP(A1742,Normas!A:D,4,FALSE))</f>
      </c>
      <c r="E1742" s="2">
        <f>IF(ISBLANK(D1742),"",INT(YEARFRAC(D1742,'Vispārīga informācija'!$B$2)))</f>
      </c>
      <c r="F1742" s="2">
        <f>IFERROR(IF(ISBLANK($A1742),"",IF($A1742="Ūdeņraža jonu koncentrācija",VLOOKUP(Dati!$A1742,Normas!$A:$D,2,FALSE),VLOOKUP(Dati!$A1742,Normas!$A:$D,2,FALSE)*0.6)),"")</f>
      </c>
      <c r="G1742" s="2">
        <f>IFERROR(IF(ISBLANK($A1742),"",IF($A1742="Ūdeņraža jonu koncentrācija",VLOOKUP(Dati!$A1742,Normas!$A:$D,3,FALSE),VLOOKUP(Dati!$A1742,Normas!$A:$D,3,FALSE)*0.6)),"")</f>
      </c>
      <c r="H1742" s="2">
        <f>IFERROR(IF(ISBLANK($A1742),"",IF($A1742="Ūdeņraža jonu koncentrācija",VLOOKUP(Dati!$A1742,Normas!$A:$D,2,FALSE),VLOOKUP(Dati!$A1742,Normas!$A:$D,2,FALSE)*0.3)),"")</f>
      </c>
      <c r="I1742" s="2">
        <f>IFERROR(IF(ISBLANK($A1742),"",IF($A1742="Ūdeņraža jonu koncentrācija",VLOOKUP(Dati!$A1742,Normas!$A:$D,3,FALSE),VLOOKUP(Dati!$A1742,Normas!$A:$D,3,FALSE)*0.3)),"")</f>
      </c>
    </row>
    <row r="1743" spans="2:9" x14ac:dyDescent="0.2">
      <c r="B1743">
        <f>IF(ISBLANK(A1743),"",VLOOKUP(A1743,Normas!A:D,4,FALSE))</f>
      </c>
      <c r="E1743" s="2">
        <f>IF(ISBLANK(D1743),"",INT(YEARFRAC(D1743,'Vispārīga informācija'!$B$2)))</f>
      </c>
      <c r="F1743" s="2">
        <f>IFERROR(IF(ISBLANK($A1743),"",IF($A1743="Ūdeņraža jonu koncentrācija",VLOOKUP(Dati!$A1743,Normas!$A:$D,2,FALSE),VLOOKUP(Dati!$A1743,Normas!$A:$D,2,FALSE)*0.6)),"")</f>
      </c>
      <c r="G1743" s="2">
        <f>IFERROR(IF(ISBLANK($A1743),"",IF($A1743="Ūdeņraža jonu koncentrācija",VLOOKUP(Dati!$A1743,Normas!$A:$D,3,FALSE),VLOOKUP(Dati!$A1743,Normas!$A:$D,3,FALSE)*0.6)),"")</f>
      </c>
      <c r="H1743" s="2">
        <f>IFERROR(IF(ISBLANK($A1743),"",IF($A1743="Ūdeņraža jonu koncentrācija",VLOOKUP(Dati!$A1743,Normas!$A:$D,2,FALSE),VLOOKUP(Dati!$A1743,Normas!$A:$D,2,FALSE)*0.3)),"")</f>
      </c>
      <c r="I1743" s="2">
        <f>IFERROR(IF(ISBLANK($A1743),"",IF($A1743="Ūdeņraža jonu koncentrācija",VLOOKUP(Dati!$A1743,Normas!$A:$D,3,FALSE),VLOOKUP(Dati!$A1743,Normas!$A:$D,3,FALSE)*0.3)),"")</f>
      </c>
    </row>
    <row r="1744" spans="2:9" x14ac:dyDescent="0.2">
      <c r="B1744">
        <f>IF(ISBLANK(A1744),"",VLOOKUP(A1744,Normas!A:D,4,FALSE))</f>
      </c>
      <c r="E1744" s="2">
        <f>IF(ISBLANK(D1744),"",INT(YEARFRAC(D1744,'Vispārīga informācija'!$B$2)))</f>
      </c>
      <c r="F1744" s="2">
        <f>IFERROR(IF(ISBLANK($A1744),"",IF($A1744="Ūdeņraža jonu koncentrācija",VLOOKUP(Dati!$A1744,Normas!$A:$D,2,FALSE),VLOOKUP(Dati!$A1744,Normas!$A:$D,2,FALSE)*0.6)),"")</f>
      </c>
      <c r="G1744" s="2">
        <f>IFERROR(IF(ISBLANK($A1744),"",IF($A1744="Ūdeņraža jonu koncentrācija",VLOOKUP(Dati!$A1744,Normas!$A:$D,3,FALSE),VLOOKUP(Dati!$A1744,Normas!$A:$D,3,FALSE)*0.6)),"")</f>
      </c>
      <c r="H1744" s="2">
        <f>IFERROR(IF(ISBLANK($A1744),"",IF($A1744="Ūdeņraža jonu koncentrācija",VLOOKUP(Dati!$A1744,Normas!$A:$D,2,FALSE),VLOOKUP(Dati!$A1744,Normas!$A:$D,2,FALSE)*0.3)),"")</f>
      </c>
      <c r="I1744" s="2">
        <f>IFERROR(IF(ISBLANK($A1744),"",IF($A1744="Ūdeņraža jonu koncentrācija",VLOOKUP(Dati!$A1744,Normas!$A:$D,3,FALSE),VLOOKUP(Dati!$A1744,Normas!$A:$D,3,FALSE)*0.3)),"")</f>
      </c>
    </row>
    <row r="1745" spans="2:9" x14ac:dyDescent="0.2">
      <c r="B1745">
        <f>IF(ISBLANK(A1745),"",VLOOKUP(A1745,Normas!A:D,4,FALSE))</f>
      </c>
      <c r="E1745" s="2">
        <f>IF(ISBLANK(D1745),"",INT(YEARFRAC(D1745,'Vispārīga informācija'!$B$2)))</f>
      </c>
      <c r="F1745" s="2">
        <f>IFERROR(IF(ISBLANK($A1745),"",IF($A1745="Ūdeņraža jonu koncentrācija",VLOOKUP(Dati!$A1745,Normas!$A:$D,2,FALSE),VLOOKUP(Dati!$A1745,Normas!$A:$D,2,FALSE)*0.6)),"")</f>
      </c>
      <c r="G1745" s="2">
        <f>IFERROR(IF(ISBLANK($A1745),"",IF($A1745="Ūdeņraža jonu koncentrācija",VLOOKUP(Dati!$A1745,Normas!$A:$D,3,FALSE),VLOOKUP(Dati!$A1745,Normas!$A:$D,3,FALSE)*0.6)),"")</f>
      </c>
      <c r="H1745" s="2">
        <f>IFERROR(IF(ISBLANK($A1745),"",IF($A1745="Ūdeņraža jonu koncentrācija",VLOOKUP(Dati!$A1745,Normas!$A:$D,2,FALSE),VLOOKUP(Dati!$A1745,Normas!$A:$D,2,FALSE)*0.3)),"")</f>
      </c>
      <c r="I1745" s="2">
        <f>IFERROR(IF(ISBLANK($A1745),"",IF($A1745="Ūdeņraža jonu koncentrācija",VLOOKUP(Dati!$A1745,Normas!$A:$D,3,FALSE),VLOOKUP(Dati!$A1745,Normas!$A:$D,3,FALSE)*0.3)),"")</f>
      </c>
    </row>
    <row r="1746" spans="2:9" x14ac:dyDescent="0.2">
      <c r="B1746">
        <f>IF(ISBLANK(A1746),"",VLOOKUP(A1746,Normas!A:D,4,FALSE))</f>
      </c>
      <c r="E1746" s="2">
        <f>IF(ISBLANK(D1746),"",INT(YEARFRAC(D1746,'Vispārīga informācija'!$B$2)))</f>
      </c>
      <c r="F1746" s="2">
        <f>IFERROR(IF(ISBLANK($A1746),"",IF($A1746="Ūdeņraža jonu koncentrācija",VLOOKUP(Dati!$A1746,Normas!$A:$D,2,FALSE),VLOOKUP(Dati!$A1746,Normas!$A:$D,2,FALSE)*0.6)),"")</f>
      </c>
      <c r="G1746" s="2">
        <f>IFERROR(IF(ISBLANK($A1746),"",IF($A1746="Ūdeņraža jonu koncentrācija",VLOOKUP(Dati!$A1746,Normas!$A:$D,3,FALSE),VLOOKUP(Dati!$A1746,Normas!$A:$D,3,FALSE)*0.6)),"")</f>
      </c>
      <c r="H1746" s="2">
        <f>IFERROR(IF(ISBLANK($A1746),"",IF($A1746="Ūdeņraža jonu koncentrācija",VLOOKUP(Dati!$A1746,Normas!$A:$D,2,FALSE),VLOOKUP(Dati!$A1746,Normas!$A:$D,2,FALSE)*0.3)),"")</f>
      </c>
      <c r="I1746" s="2">
        <f>IFERROR(IF(ISBLANK($A1746),"",IF($A1746="Ūdeņraža jonu koncentrācija",VLOOKUP(Dati!$A1746,Normas!$A:$D,3,FALSE),VLOOKUP(Dati!$A1746,Normas!$A:$D,3,FALSE)*0.3)),"")</f>
      </c>
    </row>
    <row r="1747" spans="2:9" x14ac:dyDescent="0.2">
      <c r="B1747">
        <f>IF(ISBLANK(A1747),"",VLOOKUP(A1747,Normas!A:D,4,FALSE))</f>
      </c>
      <c r="E1747" s="2">
        <f>IF(ISBLANK(D1747),"",INT(YEARFRAC(D1747,'Vispārīga informācija'!$B$2)))</f>
      </c>
      <c r="F1747" s="2">
        <f>IFERROR(IF(ISBLANK($A1747),"",IF($A1747="Ūdeņraža jonu koncentrācija",VLOOKUP(Dati!$A1747,Normas!$A:$D,2,FALSE),VLOOKUP(Dati!$A1747,Normas!$A:$D,2,FALSE)*0.6)),"")</f>
      </c>
      <c r="G1747" s="2">
        <f>IFERROR(IF(ISBLANK($A1747),"",IF($A1747="Ūdeņraža jonu koncentrācija",VLOOKUP(Dati!$A1747,Normas!$A:$D,3,FALSE),VLOOKUP(Dati!$A1747,Normas!$A:$D,3,FALSE)*0.6)),"")</f>
      </c>
      <c r="H1747" s="2">
        <f>IFERROR(IF(ISBLANK($A1747),"",IF($A1747="Ūdeņraža jonu koncentrācija",VLOOKUP(Dati!$A1747,Normas!$A:$D,2,FALSE),VLOOKUP(Dati!$A1747,Normas!$A:$D,2,FALSE)*0.3)),"")</f>
      </c>
      <c r="I1747" s="2">
        <f>IFERROR(IF(ISBLANK($A1747),"",IF($A1747="Ūdeņraža jonu koncentrācija",VLOOKUP(Dati!$A1747,Normas!$A:$D,3,FALSE),VLOOKUP(Dati!$A1747,Normas!$A:$D,3,FALSE)*0.3)),"")</f>
      </c>
    </row>
    <row r="1748" spans="2:9" x14ac:dyDescent="0.2">
      <c r="B1748">
        <f>IF(ISBLANK(A1748),"",VLOOKUP(A1748,Normas!A:D,4,FALSE))</f>
      </c>
      <c r="E1748" s="2">
        <f>IF(ISBLANK(D1748),"",INT(YEARFRAC(D1748,'Vispārīga informācija'!$B$2)))</f>
      </c>
      <c r="F1748" s="2">
        <f>IFERROR(IF(ISBLANK($A1748),"",IF($A1748="Ūdeņraža jonu koncentrācija",VLOOKUP(Dati!$A1748,Normas!$A:$D,2,FALSE),VLOOKUP(Dati!$A1748,Normas!$A:$D,2,FALSE)*0.6)),"")</f>
      </c>
      <c r="G1748" s="2">
        <f>IFERROR(IF(ISBLANK($A1748),"",IF($A1748="Ūdeņraža jonu koncentrācija",VLOOKUP(Dati!$A1748,Normas!$A:$D,3,FALSE),VLOOKUP(Dati!$A1748,Normas!$A:$D,3,FALSE)*0.6)),"")</f>
      </c>
      <c r="H1748" s="2">
        <f>IFERROR(IF(ISBLANK($A1748),"",IF($A1748="Ūdeņraža jonu koncentrācija",VLOOKUP(Dati!$A1748,Normas!$A:$D,2,FALSE),VLOOKUP(Dati!$A1748,Normas!$A:$D,2,FALSE)*0.3)),"")</f>
      </c>
      <c r="I1748" s="2">
        <f>IFERROR(IF(ISBLANK($A1748),"",IF($A1748="Ūdeņraža jonu koncentrācija",VLOOKUP(Dati!$A1748,Normas!$A:$D,3,FALSE),VLOOKUP(Dati!$A1748,Normas!$A:$D,3,FALSE)*0.3)),"")</f>
      </c>
    </row>
    <row r="1749" spans="2:9" x14ac:dyDescent="0.2">
      <c r="B1749">
        <f>IF(ISBLANK(A1749),"",VLOOKUP(A1749,Normas!A:D,4,FALSE))</f>
      </c>
      <c r="E1749" s="2">
        <f>IF(ISBLANK(D1749),"",INT(YEARFRAC(D1749,'Vispārīga informācija'!$B$2)))</f>
      </c>
      <c r="F1749" s="2">
        <f>IFERROR(IF(ISBLANK($A1749),"",IF($A1749="Ūdeņraža jonu koncentrācija",VLOOKUP(Dati!$A1749,Normas!$A:$D,2,FALSE),VLOOKUP(Dati!$A1749,Normas!$A:$D,2,FALSE)*0.6)),"")</f>
      </c>
      <c r="G1749" s="2">
        <f>IFERROR(IF(ISBLANK($A1749),"",IF($A1749="Ūdeņraža jonu koncentrācija",VLOOKUP(Dati!$A1749,Normas!$A:$D,3,FALSE),VLOOKUP(Dati!$A1749,Normas!$A:$D,3,FALSE)*0.6)),"")</f>
      </c>
      <c r="H1749" s="2">
        <f>IFERROR(IF(ISBLANK($A1749),"",IF($A1749="Ūdeņraža jonu koncentrācija",VLOOKUP(Dati!$A1749,Normas!$A:$D,2,FALSE),VLOOKUP(Dati!$A1749,Normas!$A:$D,2,FALSE)*0.3)),"")</f>
      </c>
      <c r="I1749" s="2">
        <f>IFERROR(IF(ISBLANK($A1749),"",IF($A1749="Ūdeņraža jonu koncentrācija",VLOOKUP(Dati!$A1749,Normas!$A:$D,3,FALSE),VLOOKUP(Dati!$A1749,Normas!$A:$D,3,FALSE)*0.3)),"")</f>
      </c>
    </row>
    <row r="1750" spans="2:9" x14ac:dyDescent="0.2">
      <c r="B1750">
        <f>IF(ISBLANK(A1750),"",VLOOKUP(A1750,Normas!A:D,4,FALSE))</f>
      </c>
      <c r="E1750" s="2">
        <f>IF(ISBLANK(D1750),"",INT(YEARFRAC(D1750,'Vispārīga informācija'!$B$2)))</f>
      </c>
      <c r="F1750" s="2">
        <f>IFERROR(IF(ISBLANK($A1750),"",IF($A1750="Ūdeņraža jonu koncentrācija",VLOOKUP(Dati!$A1750,Normas!$A:$D,2,FALSE),VLOOKUP(Dati!$A1750,Normas!$A:$D,2,FALSE)*0.6)),"")</f>
      </c>
      <c r="G1750" s="2">
        <f>IFERROR(IF(ISBLANK($A1750),"",IF($A1750="Ūdeņraža jonu koncentrācija",VLOOKUP(Dati!$A1750,Normas!$A:$D,3,FALSE),VLOOKUP(Dati!$A1750,Normas!$A:$D,3,FALSE)*0.6)),"")</f>
      </c>
      <c r="H1750" s="2">
        <f>IFERROR(IF(ISBLANK($A1750),"",IF($A1750="Ūdeņraža jonu koncentrācija",VLOOKUP(Dati!$A1750,Normas!$A:$D,2,FALSE),VLOOKUP(Dati!$A1750,Normas!$A:$D,2,FALSE)*0.3)),"")</f>
      </c>
      <c r="I1750" s="2">
        <f>IFERROR(IF(ISBLANK($A1750),"",IF($A1750="Ūdeņraža jonu koncentrācija",VLOOKUP(Dati!$A1750,Normas!$A:$D,3,FALSE),VLOOKUP(Dati!$A1750,Normas!$A:$D,3,FALSE)*0.3)),"")</f>
      </c>
    </row>
    <row r="1751" spans="2:9" x14ac:dyDescent="0.2">
      <c r="B1751">
        <f>IF(ISBLANK(A1751),"",VLOOKUP(A1751,Normas!A:D,4,FALSE))</f>
      </c>
      <c r="E1751" s="2">
        <f>IF(ISBLANK(D1751),"",INT(YEARFRAC(D1751,'Vispārīga informācija'!$B$2)))</f>
      </c>
      <c r="F1751" s="2">
        <f>IFERROR(IF(ISBLANK($A1751),"",IF($A1751="Ūdeņraža jonu koncentrācija",VLOOKUP(Dati!$A1751,Normas!$A:$D,2,FALSE),VLOOKUP(Dati!$A1751,Normas!$A:$D,2,FALSE)*0.6)),"")</f>
      </c>
      <c r="G1751" s="2">
        <f>IFERROR(IF(ISBLANK($A1751),"",IF($A1751="Ūdeņraža jonu koncentrācija",VLOOKUP(Dati!$A1751,Normas!$A:$D,3,FALSE),VLOOKUP(Dati!$A1751,Normas!$A:$D,3,FALSE)*0.6)),"")</f>
      </c>
      <c r="H1751" s="2">
        <f>IFERROR(IF(ISBLANK($A1751),"",IF($A1751="Ūdeņraža jonu koncentrācija",VLOOKUP(Dati!$A1751,Normas!$A:$D,2,FALSE),VLOOKUP(Dati!$A1751,Normas!$A:$D,2,FALSE)*0.3)),"")</f>
      </c>
      <c r="I1751" s="2">
        <f>IFERROR(IF(ISBLANK($A1751),"",IF($A1751="Ūdeņraža jonu koncentrācija",VLOOKUP(Dati!$A1751,Normas!$A:$D,3,FALSE),VLOOKUP(Dati!$A1751,Normas!$A:$D,3,FALSE)*0.3)),"")</f>
      </c>
    </row>
    <row r="1752" spans="2:9" x14ac:dyDescent="0.2">
      <c r="B1752">
        <f>IF(ISBLANK(A1752),"",VLOOKUP(A1752,Normas!A:D,4,FALSE))</f>
      </c>
      <c r="E1752" s="2">
        <f>IF(ISBLANK(D1752),"",INT(YEARFRAC(D1752,'Vispārīga informācija'!$B$2)))</f>
      </c>
      <c r="F1752" s="2">
        <f>IFERROR(IF(ISBLANK($A1752),"",IF($A1752="Ūdeņraža jonu koncentrācija",VLOOKUP(Dati!$A1752,Normas!$A:$D,2,FALSE),VLOOKUP(Dati!$A1752,Normas!$A:$D,2,FALSE)*0.6)),"")</f>
      </c>
      <c r="G1752" s="2">
        <f>IFERROR(IF(ISBLANK($A1752),"",IF($A1752="Ūdeņraža jonu koncentrācija",VLOOKUP(Dati!$A1752,Normas!$A:$D,3,FALSE),VLOOKUP(Dati!$A1752,Normas!$A:$D,3,FALSE)*0.6)),"")</f>
      </c>
      <c r="H1752" s="2">
        <f>IFERROR(IF(ISBLANK($A1752),"",IF($A1752="Ūdeņraža jonu koncentrācija",VLOOKUP(Dati!$A1752,Normas!$A:$D,2,FALSE),VLOOKUP(Dati!$A1752,Normas!$A:$D,2,FALSE)*0.3)),"")</f>
      </c>
      <c r="I1752" s="2">
        <f>IFERROR(IF(ISBLANK($A1752),"",IF($A1752="Ūdeņraža jonu koncentrācija",VLOOKUP(Dati!$A1752,Normas!$A:$D,3,FALSE),VLOOKUP(Dati!$A1752,Normas!$A:$D,3,FALSE)*0.3)),"")</f>
      </c>
    </row>
    <row r="1753" spans="2:9" x14ac:dyDescent="0.2">
      <c r="B1753">
        <f>IF(ISBLANK(A1753),"",VLOOKUP(A1753,Normas!A:D,4,FALSE))</f>
      </c>
      <c r="E1753" s="2">
        <f>IF(ISBLANK(D1753),"",INT(YEARFRAC(D1753,'Vispārīga informācija'!$B$2)))</f>
      </c>
      <c r="F1753" s="2">
        <f>IFERROR(IF(ISBLANK($A1753),"",IF($A1753="Ūdeņraža jonu koncentrācija",VLOOKUP(Dati!$A1753,Normas!$A:$D,2,FALSE),VLOOKUP(Dati!$A1753,Normas!$A:$D,2,FALSE)*0.6)),"")</f>
      </c>
      <c r="G1753" s="2">
        <f>IFERROR(IF(ISBLANK($A1753),"",IF($A1753="Ūdeņraža jonu koncentrācija",VLOOKUP(Dati!$A1753,Normas!$A:$D,3,FALSE),VLOOKUP(Dati!$A1753,Normas!$A:$D,3,FALSE)*0.6)),"")</f>
      </c>
      <c r="H1753" s="2">
        <f>IFERROR(IF(ISBLANK($A1753),"",IF($A1753="Ūdeņraža jonu koncentrācija",VLOOKUP(Dati!$A1753,Normas!$A:$D,2,FALSE),VLOOKUP(Dati!$A1753,Normas!$A:$D,2,FALSE)*0.3)),"")</f>
      </c>
      <c r="I1753" s="2">
        <f>IFERROR(IF(ISBLANK($A1753),"",IF($A1753="Ūdeņraža jonu koncentrācija",VLOOKUP(Dati!$A1753,Normas!$A:$D,3,FALSE),VLOOKUP(Dati!$A1753,Normas!$A:$D,3,FALSE)*0.3)),"")</f>
      </c>
    </row>
    <row r="1754" spans="2:9" x14ac:dyDescent="0.2">
      <c r="B1754">
        <f>IF(ISBLANK(A1754),"",VLOOKUP(A1754,Normas!A:D,4,FALSE))</f>
      </c>
      <c r="E1754" s="2">
        <f>IF(ISBLANK(D1754),"",INT(YEARFRAC(D1754,'Vispārīga informācija'!$B$2)))</f>
      </c>
      <c r="F1754" s="2">
        <f>IFERROR(IF(ISBLANK($A1754),"",IF($A1754="Ūdeņraža jonu koncentrācija",VLOOKUP(Dati!$A1754,Normas!$A:$D,2,FALSE),VLOOKUP(Dati!$A1754,Normas!$A:$D,2,FALSE)*0.6)),"")</f>
      </c>
      <c r="G1754" s="2">
        <f>IFERROR(IF(ISBLANK($A1754),"",IF($A1754="Ūdeņraža jonu koncentrācija",VLOOKUP(Dati!$A1754,Normas!$A:$D,3,FALSE),VLOOKUP(Dati!$A1754,Normas!$A:$D,3,FALSE)*0.6)),"")</f>
      </c>
      <c r="H1754" s="2">
        <f>IFERROR(IF(ISBLANK($A1754),"",IF($A1754="Ūdeņraža jonu koncentrācija",VLOOKUP(Dati!$A1754,Normas!$A:$D,2,FALSE),VLOOKUP(Dati!$A1754,Normas!$A:$D,2,FALSE)*0.3)),"")</f>
      </c>
      <c r="I1754" s="2">
        <f>IFERROR(IF(ISBLANK($A1754),"",IF($A1754="Ūdeņraža jonu koncentrācija",VLOOKUP(Dati!$A1754,Normas!$A:$D,3,FALSE),VLOOKUP(Dati!$A1754,Normas!$A:$D,3,FALSE)*0.3)),"")</f>
      </c>
    </row>
    <row r="1755" spans="2:9" x14ac:dyDescent="0.2">
      <c r="B1755">
        <f>IF(ISBLANK(A1755),"",VLOOKUP(A1755,Normas!A:D,4,FALSE))</f>
      </c>
      <c r="E1755" s="2">
        <f>IF(ISBLANK(D1755),"",INT(YEARFRAC(D1755,'Vispārīga informācija'!$B$2)))</f>
      </c>
      <c r="F1755" s="2">
        <f>IFERROR(IF(ISBLANK($A1755),"",IF($A1755="Ūdeņraža jonu koncentrācija",VLOOKUP(Dati!$A1755,Normas!$A:$D,2,FALSE),VLOOKUP(Dati!$A1755,Normas!$A:$D,2,FALSE)*0.6)),"")</f>
      </c>
      <c r="G1755" s="2">
        <f>IFERROR(IF(ISBLANK($A1755),"",IF($A1755="Ūdeņraža jonu koncentrācija",VLOOKUP(Dati!$A1755,Normas!$A:$D,3,FALSE),VLOOKUP(Dati!$A1755,Normas!$A:$D,3,FALSE)*0.6)),"")</f>
      </c>
      <c r="H1755" s="2">
        <f>IFERROR(IF(ISBLANK($A1755),"",IF($A1755="Ūdeņraža jonu koncentrācija",VLOOKUP(Dati!$A1755,Normas!$A:$D,2,FALSE),VLOOKUP(Dati!$A1755,Normas!$A:$D,2,FALSE)*0.3)),"")</f>
      </c>
      <c r="I1755" s="2">
        <f>IFERROR(IF(ISBLANK($A1755),"",IF($A1755="Ūdeņraža jonu koncentrācija",VLOOKUP(Dati!$A1755,Normas!$A:$D,3,FALSE),VLOOKUP(Dati!$A1755,Normas!$A:$D,3,FALSE)*0.3)),"")</f>
      </c>
    </row>
    <row r="1756" spans="2:9" x14ac:dyDescent="0.2">
      <c r="B1756">
        <f>IF(ISBLANK(A1756),"",VLOOKUP(A1756,Normas!A:D,4,FALSE))</f>
      </c>
      <c r="E1756" s="2">
        <f>IF(ISBLANK(D1756),"",INT(YEARFRAC(D1756,'Vispārīga informācija'!$B$2)))</f>
      </c>
      <c r="F1756" s="2">
        <f>IFERROR(IF(ISBLANK($A1756),"",IF($A1756="Ūdeņraža jonu koncentrācija",VLOOKUP(Dati!$A1756,Normas!$A:$D,2,FALSE),VLOOKUP(Dati!$A1756,Normas!$A:$D,2,FALSE)*0.6)),"")</f>
      </c>
      <c r="G1756" s="2">
        <f>IFERROR(IF(ISBLANK($A1756),"",IF($A1756="Ūdeņraža jonu koncentrācija",VLOOKUP(Dati!$A1756,Normas!$A:$D,3,FALSE),VLOOKUP(Dati!$A1756,Normas!$A:$D,3,FALSE)*0.6)),"")</f>
      </c>
      <c r="H1756" s="2">
        <f>IFERROR(IF(ISBLANK($A1756),"",IF($A1756="Ūdeņraža jonu koncentrācija",VLOOKUP(Dati!$A1756,Normas!$A:$D,2,FALSE),VLOOKUP(Dati!$A1756,Normas!$A:$D,2,FALSE)*0.3)),"")</f>
      </c>
      <c r="I1756" s="2">
        <f>IFERROR(IF(ISBLANK($A1756),"",IF($A1756="Ūdeņraža jonu koncentrācija",VLOOKUP(Dati!$A1756,Normas!$A:$D,3,FALSE),VLOOKUP(Dati!$A1756,Normas!$A:$D,3,FALSE)*0.3)),"")</f>
      </c>
    </row>
    <row r="1757" spans="2:9" x14ac:dyDescent="0.2">
      <c r="B1757">
        <f>IF(ISBLANK(A1757),"",VLOOKUP(A1757,Normas!A:D,4,FALSE))</f>
      </c>
      <c r="E1757" s="2">
        <f>IF(ISBLANK(D1757),"",INT(YEARFRAC(D1757,'Vispārīga informācija'!$B$2)))</f>
      </c>
      <c r="F1757" s="2">
        <f>IFERROR(IF(ISBLANK($A1757),"",IF($A1757="Ūdeņraža jonu koncentrācija",VLOOKUP(Dati!$A1757,Normas!$A:$D,2,FALSE),VLOOKUP(Dati!$A1757,Normas!$A:$D,2,FALSE)*0.6)),"")</f>
      </c>
      <c r="G1757" s="2">
        <f>IFERROR(IF(ISBLANK($A1757),"",IF($A1757="Ūdeņraža jonu koncentrācija",VLOOKUP(Dati!$A1757,Normas!$A:$D,3,FALSE),VLOOKUP(Dati!$A1757,Normas!$A:$D,3,FALSE)*0.6)),"")</f>
      </c>
      <c r="H1757" s="2">
        <f>IFERROR(IF(ISBLANK($A1757),"",IF($A1757="Ūdeņraža jonu koncentrācija",VLOOKUP(Dati!$A1757,Normas!$A:$D,2,FALSE),VLOOKUP(Dati!$A1757,Normas!$A:$D,2,FALSE)*0.3)),"")</f>
      </c>
      <c r="I1757" s="2">
        <f>IFERROR(IF(ISBLANK($A1757),"",IF($A1757="Ūdeņraža jonu koncentrācija",VLOOKUP(Dati!$A1757,Normas!$A:$D,3,FALSE),VLOOKUP(Dati!$A1757,Normas!$A:$D,3,FALSE)*0.3)),"")</f>
      </c>
    </row>
    <row r="1758" spans="2:9" x14ac:dyDescent="0.2">
      <c r="B1758">
        <f>IF(ISBLANK(A1758),"",VLOOKUP(A1758,Normas!A:D,4,FALSE))</f>
      </c>
      <c r="E1758" s="2">
        <f>IF(ISBLANK(D1758),"",INT(YEARFRAC(D1758,'Vispārīga informācija'!$B$2)))</f>
      </c>
      <c r="F1758" s="2">
        <f>IFERROR(IF(ISBLANK($A1758),"",IF($A1758="Ūdeņraža jonu koncentrācija",VLOOKUP(Dati!$A1758,Normas!$A:$D,2,FALSE),VLOOKUP(Dati!$A1758,Normas!$A:$D,2,FALSE)*0.6)),"")</f>
      </c>
      <c r="G1758" s="2">
        <f>IFERROR(IF(ISBLANK($A1758),"",IF($A1758="Ūdeņraža jonu koncentrācija",VLOOKUP(Dati!$A1758,Normas!$A:$D,3,FALSE),VLOOKUP(Dati!$A1758,Normas!$A:$D,3,FALSE)*0.6)),"")</f>
      </c>
      <c r="H1758" s="2">
        <f>IFERROR(IF(ISBLANK($A1758),"",IF($A1758="Ūdeņraža jonu koncentrācija",VLOOKUP(Dati!$A1758,Normas!$A:$D,2,FALSE),VLOOKUP(Dati!$A1758,Normas!$A:$D,2,FALSE)*0.3)),"")</f>
      </c>
      <c r="I1758" s="2">
        <f>IFERROR(IF(ISBLANK($A1758),"",IF($A1758="Ūdeņraža jonu koncentrācija",VLOOKUP(Dati!$A1758,Normas!$A:$D,3,FALSE),VLOOKUP(Dati!$A1758,Normas!$A:$D,3,FALSE)*0.3)),"")</f>
      </c>
    </row>
    <row r="1759" spans="2:9" x14ac:dyDescent="0.2">
      <c r="B1759">
        <f>IF(ISBLANK(A1759),"",VLOOKUP(A1759,Normas!A:D,4,FALSE))</f>
      </c>
      <c r="E1759" s="2">
        <f>IF(ISBLANK(D1759),"",INT(YEARFRAC(D1759,'Vispārīga informācija'!$B$2)))</f>
      </c>
      <c r="F1759" s="2">
        <f>IFERROR(IF(ISBLANK($A1759),"",IF($A1759="Ūdeņraža jonu koncentrācija",VLOOKUP(Dati!$A1759,Normas!$A:$D,2,FALSE),VLOOKUP(Dati!$A1759,Normas!$A:$D,2,FALSE)*0.6)),"")</f>
      </c>
      <c r="G1759" s="2">
        <f>IFERROR(IF(ISBLANK($A1759),"",IF($A1759="Ūdeņraža jonu koncentrācija",VLOOKUP(Dati!$A1759,Normas!$A:$D,3,FALSE),VLOOKUP(Dati!$A1759,Normas!$A:$D,3,FALSE)*0.6)),"")</f>
      </c>
      <c r="H1759" s="2">
        <f>IFERROR(IF(ISBLANK($A1759),"",IF($A1759="Ūdeņraža jonu koncentrācija",VLOOKUP(Dati!$A1759,Normas!$A:$D,2,FALSE),VLOOKUP(Dati!$A1759,Normas!$A:$D,2,FALSE)*0.3)),"")</f>
      </c>
      <c r="I1759" s="2">
        <f>IFERROR(IF(ISBLANK($A1759),"",IF($A1759="Ūdeņraža jonu koncentrācija",VLOOKUP(Dati!$A1759,Normas!$A:$D,3,FALSE),VLOOKUP(Dati!$A1759,Normas!$A:$D,3,FALSE)*0.3)),"")</f>
      </c>
    </row>
    <row r="1760" spans="2:9" x14ac:dyDescent="0.2">
      <c r="B1760">
        <f>IF(ISBLANK(A1760),"",VLOOKUP(A1760,Normas!A:D,4,FALSE))</f>
      </c>
      <c r="E1760" s="2">
        <f>IF(ISBLANK(D1760),"",INT(YEARFRAC(D1760,'Vispārīga informācija'!$B$2)))</f>
      </c>
      <c r="F1760" s="2">
        <f>IFERROR(IF(ISBLANK($A1760),"",IF($A1760="Ūdeņraža jonu koncentrācija",VLOOKUP(Dati!$A1760,Normas!$A:$D,2,FALSE),VLOOKUP(Dati!$A1760,Normas!$A:$D,2,FALSE)*0.6)),"")</f>
      </c>
      <c r="G1760" s="2">
        <f>IFERROR(IF(ISBLANK($A1760),"",IF($A1760="Ūdeņraža jonu koncentrācija",VLOOKUP(Dati!$A1760,Normas!$A:$D,3,FALSE),VLOOKUP(Dati!$A1760,Normas!$A:$D,3,FALSE)*0.6)),"")</f>
      </c>
      <c r="H1760" s="2">
        <f>IFERROR(IF(ISBLANK($A1760),"",IF($A1760="Ūdeņraža jonu koncentrācija",VLOOKUP(Dati!$A1760,Normas!$A:$D,2,FALSE),VLOOKUP(Dati!$A1760,Normas!$A:$D,2,FALSE)*0.3)),"")</f>
      </c>
      <c r="I1760" s="2">
        <f>IFERROR(IF(ISBLANK($A1760),"",IF($A1760="Ūdeņraža jonu koncentrācija",VLOOKUP(Dati!$A1760,Normas!$A:$D,3,FALSE),VLOOKUP(Dati!$A1760,Normas!$A:$D,3,FALSE)*0.3)),"")</f>
      </c>
    </row>
    <row r="1761" spans="2:9" x14ac:dyDescent="0.2">
      <c r="B1761">
        <f>IF(ISBLANK(A1761),"",VLOOKUP(A1761,Normas!A:D,4,FALSE))</f>
      </c>
      <c r="E1761" s="2">
        <f>IF(ISBLANK(D1761),"",INT(YEARFRAC(D1761,'Vispārīga informācija'!$B$2)))</f>
      </c>
      <c r="F1761" s="2">
        <f>IFERROR(IF(ISBLANK($A1761),"",IF($A1761="Ūdeņraža jonu koncentrācija",VLOOKUP(Dati!$A1761,Normas!$A:$D,2,FALSE),VLOOKUP(Dati!$A1761,Normas!$A:$D,2,FALSE)*0.6)),"")</f>
      </c>
      <c r="G1761" s="2">
        <f>IFERROR(IF(ISBLANK($A1761),"",IF($A1761="Ūdeņraža jonu koncentrācija",VLOOKUP(Dati!$A1761,Normas!$A:$D,3,FALSE),VLOOKUP(Dati!$A1761,Normas!$A:$D,3,FALSE)*0.6)),"")</f>
      </c>
      <c r="H1761" s="2">
        <f>IFERROR(IF(ISBLANK($A1761),"",IF($A1761="Ūdeņraža jonu koncentrācija",VLOOKUP(Dati!$A1761,Normas!$A:$D,2,FALSE),VLOOKUP(Dati!$A1761,Normas!$A:$D,2,FALSE)*0.3)),"")</f>
      </c>
      <c r="I1761" s="2">
        <f>IFERROR(IF(ISBLANK($A1761),"",IF($A1761="Ūdeņraža jonu koncentrācija",VLOOKUP(Dati!$A1761,Normas!$A:$D,3,FALSE),VLOOKUP(Dati!$A1761,Normas!$A:$D,3,FALSE)*0.3)),"")</f>
      </c>
    </row>
    <row r="1762" spans="2:9" x14ac:dyDescent="0.2">
      <c r="B1762">
        <f>IF(ISBLANK(A1762),"",VLOOKUP(A1762,Normas!A:D,4,FALSE))</f>
      </c>
      <c r="E1762" s="2">
        <f>IF(ISBLANK(D1762),"",INT(YEARFRAC(D1762,'Vispārīga informācija'!$B$2)))</f>
      </c>
      <c r="F1762" s="2">
        <f>IFERROR(IF(ISBLANK($A1762),"",IF($A1762="Ūdeņraža jonu koncentrācija",VLOOKUP(Dati!$A1762,Normas!$A:$D,2,FALSE),VLOOKUP(Dati!$A1762,Normas!$A:$D,2,FALSE)*0.6)),"")</f>
      </c>
      <c r="G1762" s="2">
        <f>IFERROR(IF(ISBLANK($A1762),"",IF($A1762="Ūdeņraža jonu koncentrācija",VLOOKUP(Dati!$A1762,Normas!$A:$D,3,FALSE),VLOOKUP(Dati!$A1762,Normas!$A:$D,3,FALSE)*0.6)),"")</f>
      </c>
      <c r="H1762" s="2">
        <f>IFERROR(IF(ISBLANK($A1762),"",IF($A1762="Ūdeņraža jonu koncentrācija",VLOOKUP(Dati!$A1762,Normas!$A:$D,2,FALSE),VLOOKUP(Dati!$A1762,Normas!$A:$D,2,FALSE)*0.3)),"")</f>
      </c>
      <c r="I1762" s="2">
        <f>IFERROR(IF(ISBLANK($A1762),"",IF($A1762="Ūdeņraža jonu koncentrācija",VLOOKUP(Dati!$A1762,Normas!$A:$D,3,FALSE),VLOOKUP(Dati!$A1762,Normas!$A:$D,3,FALSE)*0.3)),"")</f>
      </c>
    </row>
    <row r="1763" spans="2:9" x14ac:dyDescent="0.2">
      <c r="B1763">
        <f>IF(ISBLANK(A1763),"",VLOOKUP(A1763,Normas!A:D,4,FALSE))</f>
      </c>
      <c r="E1763" s="2">
        <f>IF(ISBLANK(D1763),"",INT(YEARFRAC(D1763,'Vispārīga informācija'!$B$2)))</f>
      </c>
      <c r="F1763" s="2">
        <f>IFERROR(IF(ISBLANK($A1763),"",IF($A1763="Ūdeņraža jonu koncentrācija",VLOOKUP(Dati!$A1763,Normas!$A:$D,2,FALSE),VLOOKUP(Dati!$A1763,Normas!$A:$D,2,FALSE)*0.6)),"")</f>
      </c>
      <c r="G1763" s="2">
        <f>IFERROR(IF(ISBLANK($A1763),"",IF($A1763="Ūdeņraža jonu koncentrācija",VLOOKUP(Dati!$A1763,Normas!$A:$D,3,FALSE),VLOOKUP(Dati!$A1763,Normas!$A:$D,3,FALSE)*0.6)),"")</f>
      </c>
      <c r="H1763" s="2">
        <f>IFERROR(IF(ISBLANK($A1763),"",IF($A1763="Ūdeņraža jonu koncentrācija",VLOOKUP(Dati!$A1763,Normas!$A:$D,2,FALSE),VLOOKUP(Dati!$A1763,Normas!$A:$D,2,FALSE)*0.3)),"")</f>
      </c>
      <c r="I1763" s="2">
        <f>IFERROR(IF(ISBLANK($A1763),"",IF($A1763="Ūdeņraža jonu koncentrācija",VLOOKUP(Dati!$A1763,Normas!$A:$D,3,FALSE),VLOOKUP(Dati!$A1763,Normas!$A:$D,3,FALSE)*0.3)),"")</f>
      </c>
    </row>
    <row r="1764" spans="2:9" x14ac:dyDescent="0.2">
      <c r="B1764">
        <f>IF(ISBLANK(A1764),"",VLOOKUP(A1764,Normas!A:D,4,FALSE))</f>
      </c>
      <c r="E1764" s="2">
        <f>IF(ISBLANK(D1764),"",INT(YEARFRAC(D1764,'Vispārīga informācija'!$B$2)))</f>
      </c>
      <c r="F1764" s="2">
        <f>IFERROR(IF(ISBLANK($A1764),"",IF($A1764="Ūdeņraža jonu koncentrācija",VLOOKUP(Dati!$A1764,Normas!$A:$D,2,FALSE),VLOOKUP(Dati!$A1764,Normas!$A:$D,2,FALSE)*0.6)),"")</f>
      </c>
      <c r="G1764" s="2">
        <f>IFERROR(IF(ISBLANK($A1764),"",IF($A1764="Ūdeņraža jonu koncentrācija",VLOOKUP(Dati!$A1764,Normas!$A:$D,3,FALSE),VLOOKUP(Dati!$A1764,Normas!$A:$D,3,FALSE)*0.6)),"")</f>
      </c>
      <c r="H1764" s="2">
        <f>IFERROR(IF(ISBLANK($A1764),"",IF($A1764="Ūdeņraža jonu koncentrācija",VLOOKUP(Dati!$A1764,Normas!$A:$D,2,FALSE),VLOOKUP(Dati!$A1764,Normas!$A:$D,2,FALSE)*0.3)),"")</f>
      </c>
      <c r="I1764" s="2">
        <f>IFERROR(IF(ISBLANK($A1764),"",IF($A1764="Ūdeņraža jonu koncentrācija",VLOOKUP(Dati!$A1764,Normas!$A:$D,3,FALSE),VLOOKUP(Dati!$A1764,Normas!$A:$D,3,FALSE)*0.3)),"")</f>
      </c>
    </row>
    <row r="1765" spans="2:9" x14ac:dyDescent="0.2">
      <c r="B1765">
        <f>IF(ISBLANK(A1765),"",VLOOKUP(A1765,Normas!A:D,4,FALSE))</f>
      </c>
      <c r="E1765" s="2">
        <f>IF(ISBLANK(D1765),"",INT(YEARFRAC(D1765,'Vispārīga informācija'!$B$2)))</f>
      </c>
      <c r="F1765" s="2">
        <f>IFERROR(IF(ISBLANK($A1765),"",IF($A1765="Ūdeņraža jonu koncentrācija",VLOOKUP(Dati!$A1765,Normas!$A:$D,2,FALSE),VLOOKUP(Dati!$A1765,Normas!$A:$D,2,FALSE)*0.6)),"")</f>
      </c>
      <c r="G1765" s="2">
        <f>IFERROR(IF(ISBLANK($A1765),"",IF($A1765="Ūdeņraža jonu koncentrācija",VLOOKUP(Dati!$A1765,Normas!$A:$D,3,FALSE),VLOOKUP(Dati!$A1765,Normas!$A:$D,3,FALSE)*0.6)),"")</f>
      </c>
      <c r="H1765" s="2">
        <f>IFERROR(IF(ISBLANK($A1765),"",IF($A1765="Ūdeņraža jonu koncentrācija",VLOOKUP(Dati!$A1765,Normas!$A:$D,2,FALSE),VLOOKUP(Dati!$A1765,Normas!$A:$D,2,FALSE)*0.3)),"")</f>
      </c>
      <c r="I1765" s="2">
        <f>IFERROR(IF(ISBLANK($A1765),"",IF($A1765="Ūdeņraža jonu koncentrācija",VLOOKUP(Dati!$A1765,Normas!$A:$D,3,FALSE),VLOOKUP(Dati!$A1765,Normas!$A:$D,3,FALSE)*0.3)),"")</f>
      </c>
    </row>
    <row r="1766" spans="2:9" x14ac:dyDescent="0.2">
      <c r="B1766">
        <f>IF(ISBLANK(A1766),"",VLOOKUP(A1766,Normas!A:D,4,FALSE))</f>
      </c>
      <c r="E1766" s="2">
        <f>IF(ISBLANK(D1766),"",INT(YEARFRAC(D1766,'Vispārīga informācija'!$B$2)))</f>
      </c>
      <c r="F1766" s="2">
        <f>IFERROR(IF(ISBLANK($A1766),"",IF($A1766="Ūdeņraža jonu koncentrācija",VLOOKUP(Dati!$A1766,Normas!$A:$D,2,FALSE),VLOOKUP(Dati!$A1766,Normas!$A:$D,2,FALSE)*0.6)),"")</f>
      </c>
      <c r="G1766" s="2">
        <f>IFERROR(IF(ISBLANK($A1766),"",IF($A1766="Ūdeņraža jonu koncentrācija",VLOOKUP(Dati!$A1766,Normas!$A:$D,3,FALSE),VLOOKUP(Dati!$A1766,Normas!$A:$D,3,FALSE)*0.6)),"")</f>
      </c>
      <c r="H1766" s="2">
        <f>IFERROR(IF(ISBLANK($A1766),"",IF($A1766="Ūdeņraža jonu koncentrācija",VLOOKUP(Dati!$A1766,Normas!$A:$D,2,FALSE),VLOOKUP(Dati!$A1766,Normas!$A:$D,2,FALSE)*0.3)),"")</f>
      </c>
      <c r="I1766" s="2">
        <f>IFERROR(IF(ISBLANK($A1766),"",IF($A1766="Ūdeņraža jonu koncentrācija",VLOOKUP(Dati!$A1766,Normas!$A:$D,3,FALSE),VLOOKUP(Dati!$A1766,Normas!$A:$D,3,FALSE)*0.3)),"")</f>
      </c>
    </row>
    <row r="1767" spans="2:9" x14ac:dyDescent="0.2">
      <c r="B1767">
        <f>IF(ISBLANK(A1767),"",VLOOKUP(A1767,Normas!A:D,4,FALSE))</f>
      </c>
      <c r="E1767" s="2">
        <f>IF(ISBLANK(D1767),"",INT(YEARFRAC(D1767,'Vispārīga informācija'!$B$2)))</f>
      </c>
      <c r="F1767" s="2">
        <f>IFERROR(IF(ISBLANK($A1767),"",IF($A1767="Ūdeņraža jonu koncentrācija",VLOOKUP(Dati!$A1767,Normas!$A:$D,2,FALSE),VLOOKUP(Dati!$A1767,Normas!$A:$D,2,FALSE)*0.6)),"")</f>
      </c>
      <c r="G1767" s="2">
        <f>IFERROR(IF(ISBLANK($A1767),"",IF($A1767="Ūdeņraža jonu koncentrācija",VLOOKUP(Dati!$A1767,Normas!$A:$D,3,FALSE),VLOOKUP(Dati!$A1767,Normas!$A:$D,3,FALSE)*0.6)),"")</f>
      </c>
      <c r="H1767" s="2">
        <f>IFERROR(IF(ISBLANK($A1767),"",IF($A1767="Ūdeņraža jonu koncentrācija",VLOOKUP(Dati!$A1767,Normas!$A:$D,2,FALSE),VLOOKUP(Dati!$A1767,Normas!$A:$D,2,FALSE)*0.3)),"")</f>
      </c>
      <c r="I1767" s="2">
        <f>IFERROR(IF(ISBLANK($A1767),"",IF($A1767="Ūdeņraža jonu koncentrācija",VLOOKUP(Dati!$A1767,Normas!$A:$D,3,FALSE),VLOOKUP(Dati!$A1767,Normas!$A:$D,3,FALSE)*0.3)),"")</f>
      </c>
    </row>
    <row r="1768" spans="2:9" x14ac:dyDescent="0.2">
      <c r="B1768">
        <f>IF(ISBLANK(A1768),"",VLOOKUP(A1768,Normas!A:D,4,FALSE))</f>
      </c>
      <c r="E1768" s="2">
        <f>IF(ISBLANK(D1768),"",INT(YEARFRAC(D1768,'Vispārīga informācija'!$B$2)))</f>
      </c>
      <c r="F1768" s="2">
        <f>IFERROR(IF(ISBLANK($A1768),"",IF($A1768="Ūdeņraža jonu koncentrācija",VLOOKUP(Dati!$A1768,Normas!$A:$D,2,FALSE),VLOOKUP(Dati!$A1768,Normas!$A:$D,2,FALSE)*0.6)),"")</f>
      </c>
      <c r="G1768" s="2">
        <f>IFERROR(IF(ISBLANK($A1768),"",IF($A1768="Ūdeņraža jonu koncentrācija",VLOOKUP(Dati!$A1768,Normas!$A:$D,3,FALSE),VLOOKUP(Dati!$A1768,Normas!$A:$D,3,FALSE)*0.6)),"")</f>
      </c>
      <c r="H1768" s="2">
        <f>IFERROR(IF(ISBLANK($A1768),"",IF($A1768="Ūdeņraža jonu koncentrācija",VLOOKUP(Dati!$A1768,Normas!$A:$D,2,FALSE),VLOOKUP(Dati!$A1768,Normas!$A:$D,2,FALSE)*0.3)),"")</f>
      </c>
      <c r="I1768" s="2">
        <f>IFERROR(IF(ISBLANK($A1768),"",IF($A1768="Ūdeņraža jonu koncentrācija",VLOOKUP(Dati!$A1768,Normas!$A:$D,3,FALSE),VLOOKUP(Dati!$A1768,Normas!$A:$D,3,FALSE)*0.3)),"")</f>
      </c>
    </row>
    <row r="1769" spans="2:9" x14ac:dyDescent="0.2">
      <c r="B1769">
        <f>IF(ISBLANK(A1769),"",VLOOKUP(A1769,Normas!A:D,4,FALSE))</f>
      </c>
      <c r="E1769" s="2">
        <f>IF(ISBLANK(D1769),"",INT(YEARFRAC(D1769,'Vispārīga informācija'!$B$2)))</f>
      </c>
      <c r="F1769" s="2">
        <f>IFERROR(IF(ISBLANK($A1769),"",IF($A1769="Ūdeņraža jonu koncentrācija",VLOOKUP(Dati!$A1769,Normas!$A:$D,2,FALSE),VLOOKUP(Dati!$A1769,Normas!$A:$D,2,FALSE)*0.6)),"")</f>
      </c>
      <c r="G1769" s="2">
        <f>IFERROR(IF(ISBLANK($A1769),"",IF($A1769="Ūdeņraža jonu koncentrācija",VLOOKUP(Dati!$A1769,Normas!$A:$D,3,FALSE),VLOOKUP(Dati!$A1769,Normas!$A:$D,3,FALSE)*0.6)),"")</f>
      </c>
      <c r="H1769" s="2">
        <f>IFERROR(IF(ISBLANK($A1769),"",IF($A1769="Ūdeņraža jonu koncentrācija",VLOOKUP(Dati!$A1769,Normas!$A:$D,2,FALSE),VLOOKUP(Dati!$A1769,Normas!$A:$D,2,FALSE)*0.3)),"")</f>
      </c>
      <c r="I1769" s="2">
        <f>IFERROR(IF(ISBLANK($A1769),"",IF($A1769="Ūdeņraža jonu koncentrācija",VLOOKUP(Dati!$A1769,Normas!$A:$D,3,FALSE),VLOOKUP(Dati!$A1769,Normas!$A:$D,3,FALSE)*0.3)),"")</f>
      </c>
    </row>
    <row r="1770" spans="2:9" x14ac:dyDescent="0.2">
      <c r="B1770">
        <f>IF(ISBLANK(A1770),"",VLOOKUP(A1770,Normas!A:D,4,FALSE))</f>
      </c>
      <c r="E1770" s="2">
        <f>IF(ISBLANK(D1770),"",INT(YEARFRAC(D1770,'Vispārīga informācija'!$B$2)))</f>
      </c>
      <c r="F1770" s="2">
        <f>IFERROR(IF(ISBLANK($A1770),"",IF($A1770="Ūdeņraža jonu koncentrācija",VLOOKUP(Dati!$A1770,Normas!$A:$D,2,FALSE),VLOOKUP(Dati!$A1770,Normas!$A:$D,2,FALSE)*0.6)),"")</f>
      </c>
      <c r="G1770" s="2">
        <f>IFERROR(IF(ISBLANK($A1770),"",IF($A1770="Ūdeņraža jonu koncentrācija",VLOOKUP(Dati!$A1770,Normas!$A:$D,3,FALSE),VLOOKUP(Dati!$A1770,Normas!$A:$D,3,FALSE)*0.6)),"")</f>
      </c>
      <c r="H1770" s="2">
        <f>IFERROR(IF(ISBLANK($A1770),"",IF($A1770="Ūdeņraža jonu koncentrācija",VLOOKUP(Dati!$A1770,Normas!$A:$D,2,FALSE),VLOOKUP(Dati!$A1770,Normas!$A:$D,2,FALSE)*0.3)),"")</f>
      </c>
      <c r="I1770" s="2">
        <f>IFERROR(IF(ISBLANK($A1770),"",IF($A1770="Ūdeņraža jonu koncentrācija",VLOOKUP(Dati!$A1770,Normas!$A:$D,3,FALSE),VLOOKUP(Dati!$A1770,Normas!$A:$D,3,FALSE)*0.3)),"")</f>
      </c>
    </row>
    <row r="1771" spans="2:9" x14ac:dyDescent="0.2">
      <c r="B1771">
        <f>IF(ISBLANK(A1771),"",VLOOKUP(A1771,Normas!A:D,4,FALSE))</f>
      </c>
      <c r="E1771" s="2">
        <f>IF(ISBLANK(D1771),"",INT(YEARFRAC(D1771,'Vispārīga informācija'!$B$2)))</f>
      </c>
      <c r="F1771" s="2">
        <f>IFERROR(IF(ISBLANK($A1771),"",IF($A1771="Ūdeņraža jonu koncentrācija",VLOOKUP(Dati!$A1771,Normas!$A:$D,2,FALSE),VLOOKUP(Dati!$A1771,Normas!$A:$D,2,FALSE)*0.6)),"")</f>
      </c>
      <c r="G1771" s="2">
        <f>IFERROR(IF(ISBLANK($A1771),"",IF($A1771="Ūdeņraža jonu koncentrācija",VLOOKUP(Dati!$A1771,Normas!$A:$D,3,FALSE),VLOOKUP(Dati!$A1771,Normas!$A:$D,3,FALSE)*0.6)),"")</f>
      </c>
      <c r="H1771" s="2">
        <f>IFERROR(IF(ISBLANK($A1771),"",IF($A1771="Ūdeņraža jonu koncentrācija",VLOOKUP(Dati!$A1771,Normas!$A:$D,2,FALSE),VLOOKUP(Dati!$A1771,Normas!$A:$D,2,FALSE)*0.3)),"")</f>
      </c>
      <c r="I1771" s="2">
        <f>IFERROR(IF(ISBLANK($A1771),"",IF($A1771="Ūdeņraža jonu koncentrācija",VLOOKUP(Dati!$A1771,Normas!$A:$D,3,FALSE),VLOOKUP(Dati!$A1771,Normas!$A:$D,3,FALSE)*0.3)),"")</f>
      </c>
    </row>
    <row r="1772" spans="2:9" x14ac:dyDescent="0.2">
      <c r="B1772">
        <f>IF(ISBLANK(A1772),"",VLOOKUP(A1772,Normas!A:D,4,FALSE))</f>
      </c>
      <c r="E1772" s="2">
        <f>IF(ISBLANK(D1772),"",INT(YEARFRAC(D1772,'Vispārīga informācija'!$B$2)))</f>
      </c>
      <c r="F1772" s="2">
        <f>IFERROR(IF(ISBLANK($A1772),"",IF($A1772="Ūdeņraža jonu koncentrācija",VLOOKUP(Dati!$A1772,Normas!$A:$D,2,FALSE),VLOOKUP(Dati!$A1772,Normas!$A:$D,2,FALSE)*0.6)),"")</f>
      </c>
      <c r="G1772" s="2">
        <f>IFERROR(IF(ISBLANK($A1772),"",IF($A1772="Ūdeņraža jonu koncentrācija",VLOOKUP(Dati!$A1772,Normas!$A:$D,3,FALSE),VLOOKUP(Dati!$A1772,Normas!$A:$D,3,FALSE)*0.6)),"")</f>
      </c>
      <c r="H1772" s="2">
        <f>IFERROR(IF(ISBLANK($A1772),"",IF($A1772="Ūdeņraža jonu koncentrācija",VLOOKUP(Dati!$A1772,Normas!$A:$D,2,FALSE),VLOOKUP(Dati!$A1772,Normas!$A:$D,2,FALSE)*0.3)),"")</f>
      </c>
      <c r="I1772" s="2">
        <f>IFERROR(IF(ISBLANK($A1772),"",IF($A1772="Ūdeņraža jonu koncentrācija",VLOOKUP(Dati!$A1772,Normas!$A:$D,3,FALSE),VLOOKUP(Dati!$A1772,Normas!$A:$D,3,FALSE)*0.3)),"")</f>
      </c>
    </row>
    <row r="1773" spans="2:9" x14ac:dyDescent="0.2">
      <c r="B1773">
        <f>IF(ISBLANK(A1773),"",VLOOKUP(A1773,Normas!A:D,4,FALSE))</f>
      </c>
      <c r="E1773" s="2">
        <f>IF(ISBLANK(D1773),"",INT(YEARFRAC(D1773,'Vispārīga informācija'!$B$2)))</f>
      </c>
      <c r="F1773" s="2">
        <f>IFERROR(IF(ISBLANK($A1773),"",IF($A1773="Ūdeņraža jonu koncentrācija",VLOOKUP(Dati!$A1773,Normas!$A:$D,2,FALSE),VLOOKUP(Dati!$A1773,Normas!$A:$D,2,FALSE)*0.6)),"")</f>
      </c>
      <c r="G1773" s="2">
        <f>IFERROR(IF(ISBLANK($A1773),"",IF($A1773="Ūdeņraža jonu koncentrācija",VLOOKUP(Dati!$A1773,Normas!$A:$D,3,FALSE),VLOOKUP(Dati!$A1773,Normas!$A:$D,3,FALSE)*0.6)),"")</f>
      </c>
      <c r="H1773" s="2">
        <f>IFERROR(IF(ISBLANK($A1773),"",IF($A1773="Ūdeņraža jonu koncentrācija",VLOOKUP(Dati!$A1773,Normas!$A:$D,2,FALSE),VLOOKUP(Dati!$A1773,Normas!$A:$D,2,FALSE)*0.3)),"")</f>
      </c>
      <c r="I1773" s="2">
        <f>IFERROR(IF(ISBLANK($A1773),"",IF($A1773="Ūdeņraža jonu koncentrācija",VLOOKUP(Dati!$A1773,Normas!$A:$D,3,FALSE),VLOOKUP(Dati!$A1773,Normas!$A:$D,3,FALSE)*0.3)),"")</f>
      </c>
    </row>
    <row r="1774" spans="2:9" x14ac:dyDescent="0.2">
      <c r="B1774">
        <f>IF(ISBLANK(A1774),"",VLOOKUP(A1774,Normas!A:D,4,FALSE))</f>
      </c>
      <c r="E1774" s="2">
        <f>IF(ISBLANK(D1774),"",INT(YEARFRAC(D1774,'Vispārīga informācija'!$B$2)))</f>
      </c>
      <c r="F1774" s="2">
        <f>IFERROR(IF(ISBLANK($A1774),"",IF($A1774="Ūdeņraža jonu koncentrācija",VLOOKUP(Dati!$A1774,Normas!$A:$D,2,FALSE),VLOOKUP(Dati!$A1774,Normas!$A:$D,2,FALSE)*0.6)),"")</f>
      </c>
      <c r="G1774" s="2">
        <f>IFERROR(IF(ISBLANK($A1774),"",IF($A1774="Ūdeņraža jonu koncentrācija",VLOOKUP(Dati!$A1774,Normas!$A:$D,3,FALSE),VLOOKUP(Dati!$A1774,Normas!$A:$D,3,FALSE)*0.6)),"")</f>
      </c>
      <c r="H1774" s="2">
        <f>IFERROR(IF(ISBLANK($A1774),"",IF($A1774="Ūdeņraža jonu koncentrācija",VLOOKUP(Dati!$A1774,Normas!$A:$D,2,FALSE),VLOOKUP(Dati!$A1774,Normas!$A:$D,2,FALSE)*0.3)),"")</f>
      </c>
      <c r="I1774" s="2">
        <f>IFERROR(IF(ISBLANK($A1774),"",IF($A1774="Ūdeņraža jonu koncentrācija",VLOOKUP(Dati!$A1774,Normas!$A:$D,3,FALSE),VLOOKUP(Dati!$A1774,Normas!$A:$D,3,FALSE)*0.3)),"")</f>
      </c>
    </row>
    <row r="1775" spans="2:9" x14ac:dyDescent="0.2">
      <c r="B1775">
        <f>IF(ISBLANK(A1775),"",VLOOKUP(A1775,Normas!A:D,4,FALSE))</f>
      </c>
      <c r="E1775" s="2">
        <f>IF(ISBLANK(D1775),"",INT(YEARFRAC(D1775,'Vispārīga informācija'!$B$2)))</f>
      </c>
      <c r="F1775" s="2">
        <f>IFERROR(IF(ISBLANK($A1775),"",IF($A1775="Ūdeņraža jonu koncentrācija",VLOOKUP(Dati!$A1775,Normas!$A:$D,2,FALSE),VLOOKUP(Dati!$A1775,Normas!$A:$D,2,FALSE)*0.6)),"")</f>
      </c>
      <c r="G1775" s="2">
        <f>IFERROR(IF(ISBLANK($A1775),"",IF($A1775="Ūdeņraža jonu koncentrācija",VLOOKUP(Dati!$A1775,Normas!$A:$D,3,FALSE),VLOOKUP(Dati!$A1775,Normas!$A:$D,3,FALSE)*0.6)),"")</f>
      </c>
      <c r="H1775" s="2">
        <f>IFERROR(IF(ISBLANK($A1775),"",IF($A1775="Ūdeņraža jonu koncentrācija",VLOOKUP(Dati!$A1775,Normas!$A:$D,2,FALSE),VLOOKUP(Dati!$A1775,Normas!$A:$D,2,FALSE)*0.3)),"")</f>
      </c>
      <c r="I1775" s="2">
        <f>IFERROR(IF(ISBLANK($A1775),"",IF($A1775="Ūdeņraža jonu koncentrācija",VLOOKUP(Dati!$A1775,Normas!$A:$D,3,FALSE),VLOOKUP(Dati!$A1775,Normas!$A:$D,3,FALSE)*0.3)),"")</f>
      </c>
    </row>
    <row r="1776" spans="2:9" x14ac:dyDescent="0.2">
      <c r="B1776">
        <f>IF(ISBLANK(A1776),"",VLOOKUP(A1776,Normas!A:D,4,FALSE))</f>
      </c>
      <c r="E1776" s="2">
        <f>IF(ISBLANK(D1776),"",INT(YEARFRAC(D1776,'Vispārīga informācija'!$B$2)))</f>
      </c>
      <c r="F1776" s="2">
        <f>IFERROR(IF(ISBLANK($A1776),"",IF($A1776="Ūdeņraža jonu koncentrācija",VLOOKUP(Dati!$A1776,Normas!$A:$D,2,FALSE),VLOOKUP(Dati!$A1776,Normas!$A:$D,2,FALSE)*0.6)),"")</f>
      </c>
      <c r="G1776" s="2">
        <f>IFERROR(IF(ISBLANK($A1776),"",IF($A1776="Ūdeņraža jonu koncentrācija",VLOOKUP(Dati!$A1776,Normas!$A:$D,3,FALSE),VLOOKUP(Dati!$A1776,Normas!$A:$D,3,FALSE)*0.6)),"")</f>
      </c>
      <c r="H1776" s="2">
        <f>IFERROR(IF(ISBLANK($A1776),"",IF($A1776="Ūdeņraža jonu koncentrācija",VLOOKUP(Dati!$A1776,Normas!$A:$D,2,FALSE),VLOOKUP(Dati!$A1776,Normas!$A:$D,2,FALSE)*0.3)),"")</f>
      </c>
      <c r="I1776" s="2">
        <f>IFERROR(IF(ISBLANK($A1776),"",IF($A1776="Ūdeņraža jonu koncentrācija",VLOOKUP(Dati!$A1776,Normas!$A:$D,3,FALSE),VLOOKUP(Dati!$A1776,Normas!$A:$D,3,FALSE)*0.3)),"")</f>
      </c>
    </row>
    <row r="1777" spans="2:9" x14ac:dyDescent="0.2">
      <c r="B1777">
        <f>IF(ISBLANK(A1777),"",VLOOKUP(A1777,Normas!A:D,4,FALSE))</f>
      </c>
      <c r="E1777" s="2">
        <f>IF(ISBLANK(D1777),"",INT(YEARFRAC(D1777,'Vispārīga informācija'!$B$2)))</f>
      </c>
      <c r="F1777" s="2">
        <f>IFERROR(IF(ISBLANK($A1777),"",IF($A1777="Ūdeņraža jonu koncentrācija",VLOOKUP(Dati!$A1777,Normas!$A:$D,2,FALSE),VLOOKUP(Dati!$A1777,Normas!$A:$D,2,FALSE)*0.6)),"")</f>
      </c>
      <c r="G1777" s="2">
        <f>IFERROR(IF(ISBLANK($A1777),"",IF($A1777="Ūdeņraža jonu koncentrācija",VLOOKUP(Dati!$A1777,Normas!$A:$D,3,FALSE),VLOOKUP(Dati!$A1777,Normas!$A:$D,3,FALSE)*0.6)),"")</f>
      </c>
      <c r="H1777" s="2">
        <f>IFERROR(IF(ISBLANK($A1777),"",IF($A1777="Ūdeņraža jonu koncentrācija",VLOOKUP(Dati!$A1777,Normas!$A:$D,2,FALSE),VLOOKUP(Dati!$A1777,Normas!$A:$D,2,FALSE)*0.3)),"")</f>
      </c>
      <c r="I1777" s="2">
        <f>IFERROR(IF(ISBLANK($A1777),"",IF($A1777="Ūdeņraža jonu koncentrācija",VLOOKUP(Dati!$A1777,Normas!$A:$D,3,FALSE),VLOOKUP(Dati!$A1777,Normas!$A:$D,3,FALSE)*0.3)),"")</f>
      </c>
    </row>
    <row r="1778" spans="2:9" x14ac:dyDescent="0.2">
      <c r="B1778">
        <f>IF(ISBLANK(A1778),"",VLOOKUP(A1778,Normas!A:D,4,FALSE))</f>
      </c>
      <c r="E1778" s="2">
        <f>IF(ISBLANK(D1778),"",INT(YEARFRAC(D1778,'Vispārīga informācija'!$B$2)))</f>
      </c>
      <c r="F1778" s="2">
        <f>IFERROR(IF(ISBLANK($A1778),"",IF($A1778="Ūdeņraža jonu koncentrācija",VLOOKUP(Dati!$A1778,Normas!$A:$D,2,FALSE),VLOOKUP(Dati!$A1778,Normas!$A:$D,2,FALSE)*0.6)),"")</f>
      </c>
      <c r="G1778" s="2">
        <f>IFERROR(IF(ISBLANK($A1778),"",IF($A1778="Ūdeņraža jonu koncentrācija",VLOOKUP(Dati!$A1778,Normas!$A:$D,3,FALSE),VLOOKUP(Dati!$A1778,Normas!$A:$D,3,FALSE)*0.6)),"")</f>
      </c>
      <c r="H1778" s="2">
        <f>IFERROR(IF(ISBLANK($A1778),"",IF($A1778="Ūdeņraža jonu koncentrācija",VLOOKUP(Dati!$A1778,Normas!$A:$D,2,FALSE),VLOOKUP(Dati!$A1778,Normas!$A:$D,2,FALSE)*0.3)),"")</f>
      </c>
      <c r="I1778" s="2">
        <f>IFERROR(IF(ISBLANK($A1778),"",IF($A1778="Ūdeņraža jonu koncentrācija",VLOOKUP(Dati!$A1778,Normas!$A:$D,3,FALSE),VLOOKUP(Dati!$A1778,Normas!$A:$D,3,FALSE)*0.3)),"")</f>
      </c>
    </row>
    <row r="1779" spans="2:9" x14ac:dyDescent="0.2">
      <c r="B1779">
        <f>IF(ISBLANK(A1779),"",VLOOKUP(A1779,Normas!A:D,4,FALSE))</f>
      </c>
      <c r="E1779" s="2">
        <f>IF(ISBLANK(D1779),"",INT(YEARFRAC(D1779,'Vispārīga informācija'!$B$2)))</f>
      </c>
      <c r="F1779" s="2">
        <f>IFERROR(IF(ISBLANK($A1779),"",IF($A1779="Ūdeņraža jonu koncentrācija",VLOOKUP(Dati!$A1779,Normas!$A:$D,2,FALSE),VLOOKUP(Dati!$A1779,Normas!$A:$D,2,FALSE)*0.6)),"")</f>
      </c>
      <c r="G1779" s="2">
        <f>IFERROR(IF(ISBLANK($A1779),"",IF($A1779="Ūdeņraža jonu koncentrācija",VLOOKUP(Dati!$A1779,Normas!$A:$D,3,FALSE),VLOOKUP(Dati!$A1779,Normas!$A:$D,3,FALSE)*0.6)),"")</f>
      </c>
      <c r="H1779" s="2">
        <f>IFERROR(IF(ISBLANK($A1779),"",IF($A1779="Ūdeņraža jonu koncentrācija",VLOOKUP(Dati!$A1779,Normas!$A:$D,2,FALSE),VLOOKUP(Dati!$A1779,Normas!$A:$D,2,FALSE)*0.3)),"")</f>
      </c>
      <c r="I1779" s="2">
        <f>IFERROR(IF(ISBLANK($A1779),"",IF($A1779="Ūdeņraža jonu koncentrācija",VLOOKUP(Dati!$A1779,Normas!$A:$D,3,FALSE),VLOOKUP(Dati!$A1779,Normas!$A:$D,3,FALSE)*0.3)),"")</f>
      </c>
    </row>
    <row r="1780" spans="2:9" x14ac:dyDescent="0.2">
      <c r="B1780">
        <f>IF(ISBLANK(A1780),"",VLOOKUP(A1780,Normas!A:D,4,FALSE))</f>
      </c>
      <c r="E1780" s="2">
        <f>IF(ISBLANK(D1780),"",INT(YEARFRAC(D1780,'Vispārīga informācija'!$B$2)))</f>
      </c>
      <c r="F1780" s="2">
        <f>IFERROR(IF(ISBLANK($A1780),"",IF($A1780="Ūdeņraža jonu koncentrācija",VLOOKUP(Dati!$A1780,Normas!$A:$D,2,FALSE),VLOOKUP(Dati!$A1780,Normas!$A:$D,2,FALSE)*0.6)),"")</f>
      </c>
      <c r="G1780" s="2">
        <f>IFERROR(IF(ISBLANK($A1780),"",IF($A1780="Ūdeņraža jonu koncentrācija",VLOOKUP(Dati!$A1780,Normas!$A:$D,3,FALSE),VLOOKUP(Dati!$A1780,Normas!$A:$D,3,FALSE)*0.6)),"")</f>
      </c>
      <c r="H1780" s="2">
        <f>IFERROR(IF(ISBLANK($A1780),"",IF($A1780="Ūdeņraža jonu koncentrācija",VLOOKUP(Dati!$A1780,Normas!$A:$D,2,FALSE),VLOOKUP(Dati!$A1780,Normas!$A:$D,2,FALSE)*0.3)),"")</f>
      </c>
      <c r="I1780" s="2">
        <f>IFERROR(IF(ISBLANK($A1780),"",IF($A1780="Ūdeņraža jonu koncentrācija",VLOOKUP(Dati!$A1780,Normas!$A:$D,3,FALSE),VLOOKUP(Dati!$A1780,Normas!$A:$D,3,FALSE)*0.3)),"")</f>
      </c>
    </row>
    <row r="1781" spans="2:9" x14ac:dyDescent="0.2">
      <c r="B1781">
        <f>IF(ISBLANK(A1781),"",VLOOKUP(A1781,Normas!A:D,4,FALSE))</f>
      </c>
      <c r="E1781" s="2">
        <f>IF(ISBLANK(D1781),"",INT(YEARFRAC(D1781,'Vispārīga informācija'!$B$2)))</f>
      </c>
      <c r="F1781" s="2">
        <f>IFERROR(IF(ISBLANK($A1781),"",IF($A1781="Ūdeņraža jonu koncentrācija",VLOOKUP(Dati!$A1781,Normas!$A:$D,2,FALSE),VLOOKUP(Dati!$A1781,Normas!$A:$D,2,FALSE)*0.6)),"")</f>
      </c>
      <c r="G1781" s="2">
        <f>IFERROR(IF(ISBLANK($A1781),"",IF($A1781="Ūdeņraža jonu koncentrācija",VLOOKUP(Dati!$A1781,Normas!$A:$D,3,FALSE),VLOOKUP(Dati!$A1781,Normas!$A:$D,3,FALSE)*0.6)),"")</f>
      </c>
      <c r="H1781" s="2">
        <f>IFERROR(IF(ISBLANK($A1781),"",IF($A1781="Ūdeņraža jonu koncentrācija",VLOOKUP(Dati!$A1781,Normas!$A:$D,2,FALSE),VLOOKUP(Dati!$A1781,Normas!$A:$D,2,FALSE)*0.3)),"")</f>
      </c>
      <c r="I1781" s="2">
        <f>IFERROR(IF(ISBLANK($A1781),"",IF($A1781="Ūdeņraža jonu koncentrācija",VLOOKUP(Dati!$A1781,Normas!$A:$D,3,FALSE),VLOOKUP(Dati!$A1781,Normas!$A:$D,3,FALSE)*0.3)),"")</f>
      </c>
    </row>
    <row r="1782" spans="2:9" x14ac:dyDescent="0.2">
      <c r="B1782">
        <f>IF(ISBLANK(A1782),"",VLOOKUP(A1782,Normas!A:D,4,FALSE))</f>
      </c>
      <c r="E1782" s="2">
        <f>IF(ISBLANK(D1782),"",INT(YEARFRAC(D1782,'Vispārīga informācija'!$B$2)))</f>
      </c>
      <c r="F1782" s="2">
        <f>IFERROR(IF(ISBLANK($A1782),"",IF($A1782="Ūdeņraža jonu koncentrācija",VLOOKUP(Dati!$A1782,Normas!$A:$D,2,FALSE),VLOOKUP(Dati!$A1782,Normas!$A:$D,2,FALSE)*0.6)),"")</f>
      </c>
      <c r="G1782" s="2">
        <f>IFERROR(IF(ISBLANK($A1782),"",IF($A1782="Ūdeņraža jonu koncentrācija",VLOOKUP(Dati!$A1782,Normas!$A:$D,3,FALSE),VLOOKUP(Dati!$A1782,Normas!$A:$D,3,FALSE)*0.6)),"")</f>
      </c>
      <c r="H1782" s="2">
        <f>IFERROR(IF(ISBLANK($A1782),"",IF($A1782="Ūdeņraža jonu koncentrācija",VLOOKUP(Dati!$A1782,Normas!$A:$D,2,FALSE),VLOOKUP(Dati!$A1782,Normas!$A:$D,2,FALSE)*0.3)),"")</f>
      </c>
      <c r="I1782" s="2">
        <f>IFERROR(IF(ISBLANK($A1782),"",IF($A1782="Ūdeņraža jonu koncentrācija",VLOOKUP(Dati!$A1782,Normas!$A:$D,3,FALSE),VLOOKUP(Dati!$A1782,Normas!$A:$D,3,FALSE)*0.3)),"")</f>
      </c>
    </row>
    <row r="1783" spans="2:9" x14ac:dyDescent="0.2">
      <c r="B1783">
        <f>IF(ISBLANK(A1783),"",VLOOKUP(A1783,Normas!A:D,4,FALSE))</f>
      </c>
      <c r="E1783" s="2">
        <f>IF(ISBLANK(D1783),"",INT(YEARFRAC(D1783,'Vispārīga informācija'!$B$2)))</f>
      </c>
      <c r="F1783" s="2">
        <f>IFERROR(IF(ISBLANK($A1783),"",IF($A1783="Ūdeņraža jonu koncentrācija",VLOOKUP(Dati!$A1783,Normas!$A:$D,2,FALSE),VLOOKUP(Dati!$A1783,Normas!$A:$D,2,FALSE)*0.6)),"")</f>
      </c>
      <c r="G1783" s="2">
        <f>IFERROR(IF(ISBLANK($A1783),"",IF($A1783="Ūdeņraža jonu koncentrācija",VLOOKUP(Dati!$A1783,Normas!$A:$D,3,FALSE),VLOOKUP(Dati!$A1783,Normas!$A:$D,3,FALSE)*0.6)),"")</f>
      </c>
      <c r="H1783" s="2">
        <f>IFERROR(IF(ISBLANK($A1783),"",IF($A1783="Ūdeņraža jonu koncentrācija",VLOOKUP(Dati!$A1783,Normas!$A:$D,2,FALSE),VLOOKUP(Dati!$A1783,Normas!$A:$D,2,FALSE)*0.3)),"")</f>
      </c>
      <c r="I1783" s="2">
        <f>IFERROR(IF(ISBLANK($A1783),"",IF($A1783="Ūdeņraža jonu koncentrācija",VLOOKUP(Dati!$A1783,Normas!$A:$D,3,FALSE),VLOOKUP(Dati!$A1783,Normas!$A:$D,3,FALSE)*0.3)),"")</f>
      </c>
    </row>
    <row r="1784" spans="2:9" x14ac:dyDescent="0.2">
      <c r="B1784">
        <f>IF(ISBLANK(A1784),"",VLOOKUP(A1784,Normas!A:D,4,FALSE))</f>
      </c>
      <c r="E1784" s="2">
        <f>IF(ISBLANK(D1784),"",INT(YEARFRAC(D1784,'Vispārīga informācija'!$B$2)))</f>
      </c>
      <c r="F1784" s="2">
        <f>IFERROR(IF(ISBLANK($A1784),"",IF($A1784="Ūdeņraža jonu koncentrācija",VLOOKUP(Dati!$A1784,Normas!$A:$D,2,FALSE),VLOOKUP(Dati!$A1784,Normas!$A:$D,2,FALSE)*0.6)),"")</f>
      </c>
      <c r="G1784" s="2">
        <f>IFERROR(IF(ISBLANK($A1784),"",IF($A1784="Ūdeņraža jonu koncentrācija",VLOOKUP(Dati!$A1784,Normas!$A:$D,3,FALSE),VLOOKUP(Dati!$A1784,Normas!$A:$D,3,FALSE)*0.6)),"")</f>
      </c>
      <c r="H1784" s="2">
        <f>IFERROR(IF(ISBLANK($A1784),"",IF($A1784="Ūdeņraža jonu koncentrācija",VLOOKUP(Dati!$A1784,Normas!$A:$D,2,FALSE),VLOOKUP(Dati!$A1784,Normas!$A:$D,2,FALSE)*0.3)),"")</f>
      </c>
      <c r="I1784" s="2">
        <f>IFERROR(IF(ISBLANK($A1784),"",IF($A1784="Ūdeņraža jonu koncentrācija",VLOOKUP(Dati!$A1784,Normas!$A:$D,3,FALSE),VLOOKUP(Dati!$A1784,Normas!$A:$D,3,FALSE)*0.3)),"")</f>
      </c>
    </row>
    <row r="1785" spans="2:9" x14ac:dyDescent="0.2">
      <c r="B1785">
        <f>IF(ISBLANK(A1785),"",VLOOKUP(A1785,Normas!A:D,4,FALSE))</f>
      </c>
      <c r="E1785" s="2">
        <f>IF(ISBLANK(D1785),"",INT(YEARFRAC(D1785,'Vispārīga informācija'!$B$2)))</f>
      </c>
      <c r="F1785" s="2">
        <f>IFERROR(IF(ISBLANK($A1785),"",IF($A1785="Ūdeņraža jonu koncentrācija",VLOOKUP(Dati!$A1785,Normas!$A:$D,2,FALSE),VLOOKUP(Dati!$A1785,Normas!$A:$D,2,FALSE)*0.6)),"")</f>
      </c>
      <c r="G1785" s="2">
        <f>IFERROR(IF(ISBLANK($A1785),"",IF($A1785="Ūdeņraža jonu koncentrācija",VLOOKUP(Dati!$A1785,Normas!$A:$D,3,FALSE),VLOOKUP(Dati!$A1785,Normas!$A:$D,3,FALSE)*0.6)),"")</f>
      </c>
      <c r="H1785" s="2">
        <f>IFERROR(IF(ISBLANK($A1785),"",IF($A1785="Ūdeņraža jonu koncentrācija",VLOOKUP(Dati!$A1785,Normas!$A:$D,2,FALSE),VLOOKUP(Dati!$A1785,Normas!$A:$D,2,FALSE)*0.3)),"")</f>
      </c>
      <c r="I1785" s="2">
        <f>IFERROR(IF(ISBLANK($A1785),"",IF($A1785="Ūdeņraža jonu koncentrācija",VLOOKUP(Dati!$A1785,Normas!$A:$D,3,FALSE),VLOOKUP(Dati!$A1785,Normas!$A:$D,3,FALSE)*0.3)),"")</f>
      </c>
    </row>
    <row r="1786" spans="2:9" x14ac:dyDescent="0.2">
      <c r="B1786">
        <f>IF(ISBLANK(A1786),"",VLOOKUP(A1786,Normas!A:D,4,FALSE))</f>
      </c>
      <c r="E1786" s="2">
        <f>IF(ISBLANK(D1786),"",INT(YEARFRAC(D1786,'Vispārīga informācija'!$B$2)))</f>
      </c>
      <c r="F1786" s="2">
        <f>IFERROR(IF(ISBLANK($A1786),"",IF($A1786="Ūdeņraža jonu koncentrācija",VLOOKUP(Dati!$A1786,Normas!$A:$D,2,FALSE),VLOOKUP(Dati!$A1786,Normas!$A:$D,2,FALSE)*0.6)),"")</f>
      </c>
      <c r="G1786" s="2">
        <f>IFERROR(IF(ISBLANK($A1786),"",IF($A1786="Ūdeņraža jonu koncentrācija",VLOOKUP(Dati!$A1786,Normas!$A:$D,3,FALSE),VLOOKUP(Dati!$A1786,Normas!$A:$D,3,FALSE)*0.6)),"")</f>
      </c>
      <c r="H1786" s="2">
        <f>IFERROR(IF(ISBLANK($A1786),"",IF($A1786="Ūdeņraža jonu koncentrācija",VLOOKUP(Dati!$A1786,Normas!$A:$D,2,FALSE),VLOOKUP(Dati!$A1786,Normas!$A:$D,2,FALSE)*0.3)),"")</f>
      </c>
      <c r="I1786" s="2">
        <f>IFERROR(IF(ISBLANK($A1786),"",IF($A1786="Ūdeņraža jonu koncentrācija",VLOOKUP(Dati!$A1786,Normas!$A:$D,3,FALSE),VLOOKUP(Dati!$A1786,Normas!$A:$D,3,FALSE)*0.3)),"")</f>
      </c>
    </row>
    <row r="1787" spans="2:9" x14ac:dyDescent="0.2">
      <c r="B1787">
        <f>IF(ISBLANK(A1787),"",VLOOKUP(A1787,Normas!A:D,4,FALSE))</f>
      </c>
      <c r="E1787" s="2">
        <f>IF(ISBLANK(D1787),"",INT(YEARFRAC(D1787,'Vispārīga informācija'!$B$2)))</f>
      </c>
      <c r="F1787" s="2">
        <f>IFERROR(IF(ISBLANK($A1787),"",IF($A1787="Ūdeņraža jonu koncentrācija",VLOOKUP(Dati!$A1787,Normas!$A:$D,2,FALSE),VLOOKUP(Dati!$A1787,Normas!$A:$D,2,FALSE)*0.6)),"")</f>
      </c>
      <c r="G1787" s="2">
        <f>IFERROR(IF(ISBLANK($A1787),"",IF($A1787="Ūdeņraža jonu koncentrācija",VLOOKUP(Dati!$A1787,Normas!$A:$D,3,FALSE),VLOOKUP(Dati!$A1787,Normas!$A:$D,3,FALSE)*0.6)),"")</f>
      </c>
      <c r="H1787" s="2">
        <f>IFERROR(IF(ISBLANK($A1787),"",IF($A1787="Ūdeņraža jonu koncentrācija",VLOOKUP(Dati!$A1787,Normas!$A:$D,2,FALSE),VLOOKUP(Dati!$A1787,Normas!$A:$D,2,FALSE)*0.3)),"")</f>
      </c>
      <c r="I1787" s="2">
        <f>IFERROR(IF(ISBLANK($A1787),"",IF($A1787="Ūdeņraža jonu koncentrācija",VLOOKUP(Dati!$A1787,Normas!$A:$D,3,FALSE),VLOOKUP(Dati!$A1787,Normas!$A:$D,3,FALSE)*0.3)),"")</f>
      </c>
    </row>
    <row r="1788" spans="2:9" x14ac:dyDescent="0.2">
      <c r="B1788">
        <f>IF(ISBLANK(A1788),"",VLOOKUP(A1788,Normas!A:D,4,FALSE))</f>
      </c>
      <c r="E1788" s="2">
        <f>IF(ISBLANK(D1788),"",INT(YEARFRAC(D1788,'Vispārīga informācija'!$B$2)))</f>
      </c>
      <c r="F1788" s="2">
        <f>IFERROR(IF(ISBLANK($A1788),"",IF($A1788="Ūdeņraža jonu koncentrācija",VLOOKUP(Dati!$A1788,Normas!$A:$D,2,FALSE),VLOOKUP(Dati!$A1788,Normas!$A:$D,2,FALSE)*0.6)),"")</f>
      </c>
      <c r="G1788" s="2">
        <f>IFERROR(IF(ISBLANK($A1788),"",IF($A1788="Ūdeņraža jonu koncentrācija",VLOOKUP(Dati!$A1788,Normas!$A:$D,3,FALSE),VLOOKUP(Dati!$A1788,Normas!$A:$D,3,FALSE)*0.6)),"")</f>
      </c>
      <c r="H1788" s="2">
        <f>IFERROR(IF(ISBLANK($A1788),"",IF($A1788="Ūdeņraža jonu koncentrācija",VLOOKUP(Dati!$A1788,Normas!$A:$D,2,FALSE),VLOOKUP(Dati!$A1788,Normas!$A:$D,2,FALSE)*0.3)),"")</f>
      </c>
      <c r="I1788" s="2">
        <f>IFERROR(IF(ISBLANK($A1788),"",IF($A1788="Ūdeņraža jonu koncentrācija",VLOOKUP(Dati!$A1788,Normas!$A:$D,3,FALSE),VLOOKUP(Dati!$A1788,Normas!$A:$D,3,FALSE)*0.3)),"")</f>
      </c>
    </row>
    <row r="1789" spans="2:9" x14ac:dyDescent="0.2">
      <c r="B1789">
        <f>IF(ISBLANK(A1789),"",VLOOKUP(A1789,Normas!A:D,4,FALSE))</f>
      </c>
      <c r="E1789" s="2">
        <f>IF(ISBLANK(D1789),"",INT(YEARFRAC(D1789,'Vispārīga informācija'!$B$2)))</f>
      </c>
      <c r="F1789" s="2">
        <f>IFERROR(IF(ISBLANK($A1789),"",IF($A1789="Ūdeņraža jonu koncentrācija",VLOOKUP(Dati!$A1789,Normas!$A:$D,2,FALSE),VLOOKUP(Dati!$A1789,Normas!$A:$D,2,FALSE)*0.6)),"")</f>
      </c>
      <c r="G1789" s="2">
        <f>IFERROR(IF(ISBLANK($A1789),"",IF($A1789="Ūdeņraža jonu koncentrācija",VLOOKUP(Dati!$A1789,Normas!$A:$D,3,FALSE),VLOOKUP(Dati!$A1789,Normas!$A:$D,3,FALSE)*0.6)),"")</f>
      </c>
      <c r="H1789" s="2">
        <f>IFERROR(IF(ISBLANK($A1789),"",IF($A1789="Ūdeņraža jonu koncentrācija",VLOOKUP(Dati!$A1789,Normas!$A:$D,2,FALSE),VLOOKUP(Dati!$A1789,Normas!$A:$D,2,FALSE)*0.3)),"")</f>
      </c>
      <c r="I1789" s="2">
        <f>IFERROR(IF(ISBLANK($A1789),"",IF($A1789="Ūdeņraža jonu koncentrācija",VLOOKUP(Dati!$A1789,Normas!$A:$D,3,FALSE),VLOOKUP(Dati!$A1789,Normas!$A:$D,3,FALSE)*0.3)),"")</f>
      </c>
    </row>
    <row r="1790" spans="2:9" x14ac:dyDescent="0.2">
      <c r="B1790">
        <f>IF(ISBLANK(A1790),"",VLOOKUP(A1790,Normas!A:D,4,FALSE))</f>
      </c>
      <c r="E1790" s="2">
        <f>IF(ISBLANK(D1790),"",INT(YEARFRAC(D1790,'Vispārīga informācija'!$B$2)))</f>
      </c>
      <c r="F1790" s="2">
        <f>IFERROR(IF(ISBLANK($A1790),"",IF($A1790="Ūdeņraža jonu koncentrācija",VLOOKUP(Dati!$A1790,Normas!$A:$D,2,FALSE),VLOOKUP(Dati!$A1790,Normas!$A:$D,2,FALSE)*0.6)),"")</f>
      </c>
      <c r="G1790" s="2">
        <f>IFERROR(IF(ISBLANK($A1790),"",IF($A1790="Ūdeņraža jonu koncentrācija",VLOOKUP(Dati!$A1790,Normas!$A:$D,3,FALSE),VLOOKUP(Dati!$A1790,Normas!$A:$D,3,FALSE)*0.6)),"")</f>
      </c>
      <c r="H1790" s="2">
        <f>IFERROR(IF(ISBLANK($A1790),"",IF($A1790="Ūdeņraža jonu koncentrācija",VLOOKUP(Dati!$A1790,Normas!$A:$D,2,FALSE),VLOOKUP(Dati!$A1790,Normas!$A:$D,2,FALSE)*0.3)),"")</f>
      </c>
      <c r="I1790" s="2">
        <f>IFERROR(IF(ISBLANK($A1790),"",IF($A1790="Ūdeņraža jonu koncentrācija",VLOOKUP(Dati!$A1790,Normas!$A:$D,3,FALSE),VLOOKUP(Dati!$A1790,Normas!$A:$D,3,FALSE)*0.3)),"")</f>
      </c>
    </row>
    <row r="1791" spans="2:9" x14ac:dyDescent="0.2">
      <c r="B1791">
        <f>IF(ISBLANK(A1791),"",VLOOKUP(A1791,Normas!A:D,4,FALSE))</f>
      </c>
      <c r="E1791" s="2">
        <f>IF(ISBLANK(D1791),"",INT(YEARFRAC(D1791,'Vispārīga informācija'!$B$2)))</f>
      </c>
      <c r="F1791" s="2">
        <f>IFERROR(IF(ISBLANK($A1791),"",IF($A1791="Ūdeņraža jonu koncentrācija",VLOOKUP(Dati!$A1791,Normas!$A:$D,2,FALSE),VLOOKUP(Dati!$A1791,Normas!$A:$D,2,FALSE)*0.6)),"")</f>
      </c>
      <c r="G1791" s="2">
        <f>IFERROR(IF(ISBLANK($A1791),"",IF($A1791="Ūdeņraža jonu koncentrācija",VLOOKUP(Dati!$A1791,Normas!$A:$D,3,FALSE),VLOOKUP(Dati!$A1791,Normas!$A:$D,3,FALSE)*0.6)),"")</f>
      </c>
      <c r="H1791" s="2">
        <f>IFERROR(IF(ISBLANK($A1791),"",IF($A1791="Ūdeņraža jonu koncentrācija",VLOOKUP(Dati!$A1791,Normas!$A:$D,2,FALSE),VLOOKUP(Dati!$A1791,Normas!$A:$D,2,FALSE)*0.3)),"")</f>
      </c>
      <c r="I1791" s="2">
        <f>IFERROR(IF(ISBLANK($A1791),"",IF($A1791="Ūdeņraža jonu koncentrācija",VLOOKUP(Dati!$A1791,Normas!$A:$D,3,FALSE),VLOOKUP(Dati!$A1791,Normas!$A:$D,3,FALSE)*0.3)),"")</f>
      </c>
    </row>
    <row r="1792" spans="2:9" x14ac:dyDescent="0.2">
      <c r="B1792">
        <f>IF(ISBLANK(A1792),"",VLOOKUP(A1792,Normas!A:D,4,FALSE))</f>
      </c>
      <c r="E1792" s="2">
        <f>IF(ISBLANK(D1792),"",INT(YEARFRAC(D1792,'Vispārīga informācija'!$B$2)))</f>
      </c>
      <c r="F1792" s="2">
        <f>IFERROR(IF(ISBLANK($A1792),"",IF($A1792="Ūdeņraža jonu koncentrācija",VLOOKUP(Dati!$A1792,Normas!$A:$D,2,FALSE),VLOOKUP(Dati!$A1792,Normas!$A:$D,2,FALSE)*0.6)),"")</f>
      </c>
      <c r="G1792" s="2">
        <f>IFERROR(IF(ISBLANK($A1792),"",IF($A1792="Ūdeņraža jonu koncentrācija",VLOOKUP(Dati!$A1792,Normas!$A:$D,3,FALSE),VLOOKUP(Dati!$A1792,Normas!$A:$D,3,FALSE)*0.6)),"")</f>
      </c>
      <c r="H1792" s="2">
        <f>IFERROR(IF(ISBLANK($A1792),"",IF($A1792="Ūdeņraža jonu koncentrācija",VLOOKUP(Dati!$A1792,Normas!$A:$D,2,FALSE),VLOOKUP(Dati!$A1792,Normas!$A:$D,2,FALSE)*0.3)),"")</f>
      </c>
      <c r="I1792" s="2">
        <f>IFERROR(IF(ISBLANK($A1792),"",IF($A1792="Ūdeņraža jonu koncentrācija",VLOOKUP(Dati!$A1792,Normas!$A:$D,3,FALSE),VLOOKUP(Dati!$A1792,Normas!$A:$D,3,FALSE)*0.3)),"")</f>
      </c>
    </row>
    <row r="1793" spans="2:9" x14ac:dyDescent="0.2">
      <c r="B1793">
        <f>IF(ISBLANK(A1793),"",VLOOKUP(A1793,Normas!A:D,4,FALSE))</f>
      </c>
      <c r="E1793" s="2">
        <f>IF(ISBLANK(D1793),"",INT(YEARFRAC(D1793,'Vispārīga informācija'!$B$2)))</f>
      </c>
      <c r="F1793" s="2">
        <f>IFERROR(IF(ISBLANK($A1793),"",IF($A1793="Ūdeņraža jonu koncentrācija",VLOOKUP(Dati!$A1793,Normas!$A:$D,2,FALSE),VLOOKUP(Dati!$A1793,Normas!$A:$D,2,FALSE)*0.6)),"")</f>
      </c>
      <c r="G1793" s="2">
        <f>IFERROR(IF(ISBLANK($A1793),"",IF($A1793="Ūdeņraža jonu koncentrācija",VLOOKUP(Dati!$A1793,Normas!$A:$D,3,FALSE),VLOOKUP(Dati!$A1793,Normas!$A:$D,3,FALSE)*0.6)),"")</f>
      </c>
      <c r="H1793" s="2">
        <f>IFERROR(IF(ISBLANK($A1793),"",IF($A1793="Ūdeņraža jonu koncentrācija",VLOOKUP(Dati!$A1793,Normas!$A:$D,2,FALSE),VLOOKUP(Dati!$A1793,Normas!$A:$D,2,FALSE)*0.3)),"")</f>
      </c>
      <c r="I1793" s="2">
        <f>IFERROR(IF(ISBLANK($A1793),"",IF($A1793="Ūdeņraža jonu koncentrācija",VLOOKUP(Dati!$A1793,Normas!$A:$D,3,FALSE),VLOOKUP(Dati!$A1793,Normas!$A:$D,3,FALSE)*0.3)),"")</f>
      </c>
    </row>
    <row r="1794" spans="2:9" x14ac:dyDescent="0.2">
      <c r="B1794">
        <f>IF(ISBLANK(A1794),"",VLOOKUP(A1794,Normas!A:D,4,FALSE))</f>
      </c>
      <c r="E1794" s="2">
        <f>IF(ISBLANK(D1794),"",INT(YEARFRAC(D1794,'Vispārīga informācija'!$B$2)))</f>
      </c>
      <c r="F1794" s="2">
        <f>IFERROR(IF(ISBLANK($A1794),"",IF($A1794="Ūdeņraža jonu koncentrācija",VLOOKUP(Dati!$A1794,Normas!$A:$D,2,FALSE),VLOOKUP(Dati!$A1794,Normas!$A:$D,2,FALSE)*0.6)),"")</f>
      </c>
      <c r="G1794" s="2">
        <f>IFERROR(IF(ISBLANK($A1794),"",IF($A1794="Ūdeņraža jonu koncentrācija",VLOOKUP(Dati!$A1794,Normas!$A:$D,3,FALSE),VLOOKUP(Dati!$A1794,Normas!$A:$D,3,FALSE)*0.6)),"")</f>
      </c>
      <c r="H1794" s="2">
        <f>IFERROR(IF(ISBLANK($A1794),"",IF($A1794="Ūdeņraža jonu koncentrācija",VLOOKUP(Dati!$A1794,Normas!$A:$D,2,FALSE),VLOOKUP(Dati!$A1794,Normas!$A:$D,2,FALSE)*0.3)),"")</f>
      </c>
      <c r="I1794" s="2">
        <f>IFERROR(IF(ISBLANK($A1794),"",IF($A1794="Ūdeņraža jonu koncentrācija",VLOOKUP(Dati!$A1794,Normas!$A:$D,3,FALSE),VLOOKUP(Dati!$A1794,Normas!$A:$D,3,FALSE)*0.3)),"")</f>
      </c>
    </row>
    <row r="1795" spans="2:9" x14ac:dyDescent="0.2">
      <c r="B1795">
        <f>IF(ISBLANK(A1795),"",VLOOKUP(A1795,Normas!A:D,4,FALSE))</f>
      </c>
      <c r="E1795" s="2">
        <f>IF(ISBLANK(D1795),"",INT(YEARFRAC(D1795,'Vispārīga informācija'!$B$2)))</f>
      </c>
      <c r="F1795" s="2">
        <f>IFERROR(IF(ISBLANK($A1795),"",IF($A1795="Ūdeņraža jonu koncentrācija",VLOOKUP(Dati!$A1795,Normas!$A:$D,2,FALSE),VLOOKUP(Dati!$A1795,Normas!$A:$D,2,FALSE)*0.6)),"")</f>
      </c>
      <c r="G1795" s="2">
        <f>IFERROR(IF(ISBLANK($A1795),"",IF($A1795="Ūdeņraža jonu koncentrācija",VLOOKUP(Dati!$A1795,Normas!$A:$D,3,FALSE),VLOOKUP(Dati!$A1795,Normas!$A:$D,3,FALSE)*0.6)),"")</f>
      </c>
      <c r="H1795" s="2">
        <f>IFERROR(IF(ISBLANK($A1795),"",IF($A1795="Ūdeņraža jonu koncentrācija",VLOOKUP(Dati!$A1795,Normas!$A:$D,2,FALSE),VLOOKUP(Dati!$A1795,Normas!$A:$D,2,FALSE)*0.3)),"")</f>
      </c>
      <c r="I1795" s="2">
        <f>IFERROR(IF(ISBLANK($A1795),"",IF($A1795="Ūdeņraža jonu koncentrācija",VLOOKUP(Dati!$A1795,Normas!$A:$D,3,FALSE),VLOOKUP(Dati!$A1795,Normas!$A:$D,3,FALSE)*0.3)),"")</f>
      </c>
    </row>
    <row r="1796" spans="2:9" x14ac:dyDescent="0.2">
      <c r="B1796">
        <f>IF(ISBLANK(A1796),"",VLOOKUP(A1796,Normas!A:D,4,FALSE))</f>
      </c>
      <c r="E1796" s="2">
        <f>IF(ISBLANK(D1796),"",INT(YEARFRAC(D1796,'Vispārīga informācija'!$B$2)))</f>
      </c>
      <c r="F1796" s="2">
        <f>IFERROR(IF(ISBLANK($A1796),"",IF($A1796="Ūdeņraža jonu koncentrācija",VLOOKUP(Dati!$A1796,Normas!$A:$D,2,FALSE),VLOOKUP(Dati!$A1796,Normas!$A:$D,2,FALSE)*0.6)),"")</f>
      </c>
      <c r="G1796" s="2">
        <f>IFERROR(IF(ISBLANK($A1796),"",IF($A1796="Ūdeņraža jonu koncentrācija",VLOOKUP(Dati!$A1796,Normas!$A:$D,3,FALSE),VLOOKUP(Dati!$A1796,Normas!$A:$D,3,FALSE)*0.6)),"")</f>
      </c>
      <c r="H1796" s="2">
        <f>IFERROR(IF(ISBLANK($A1796),"",IF($A1796="Ūdeņraža jonu koncentrācija",VLOOKUP(Dati!$A1796,Normas!$A:$D,2,FALSE),VLOOKUP(Dati!$A1796,Normas!$A:$D,2,FALSE)*0.3)),"")</f>
      </c>
      <c r="I1796" s="2">
        <f>IFERROR(IF(ISBLANK($A1796),"",IF($A1796="Ūdeņraža jonu koncentrācija",VLOOKUP(Dati!$A1796,Normas!$A:$D,3,FALSE),VLOOKUP(Dati!$A1796,Normas!$A:$D,3,FALSE)*0.3)),"")</f>
      </c>
    </row>
    <row r="1797" spans="2:9" x14ac:dyDescent="0.2">
      <c r="B1797">
        <f>IF(ISBLANK(A1797),"",VLOOKUP(A1797,Normas!A:D,4,FALSE))</f>
      </c>
      <c r="E1797" s="2">
        <f>IF(ISBLANK(D1797),"",INT(YEARFRAC(D1797,'Vispārīga informācija'!$B$2)))</f>
      </c>
      <c r="F1797" s="2">
        <f>IFERROR(IF(ISBLANK($A1797),"",IF($A1797="Ūdeņraža jonu koncentrācija",VLOOKUP(Dati!$A1797,Normas!$A:$D,2,FALSE),VLOOKUP(Dati!$A1797,Normas!$A:$D,2,FALSE)*0.6)),"")</f>
      </c>
      <c r="G1797" s="2">
        <f>IFERROR(IF(ISBLANK($A1797),"",IF($A1797="Ūdeņraža jonu koncentrācija",VLOOKUP(Dati!$A1797,Normas!$A:$D,3,FALSE),VLOOKUP(Dati!$A1797,Normas!$A:$D,3,FALSE)*0.6)),"")</f>
      </c>
      <c r="H1797" s="2">
        <f>IFERROR(IF(ISBLANK($A1797),"",IF($A1797="Ūdeņraža jonu koncentrācija",VLOOKUP(Dati!$A1797,Normas!$A:$D,2,FALSE),VLOOKUP(Dati!$A1797,Normas!$A:$D,2,FALSE)*0.3)),"")</f>
      </c>
      <c r="I1797" s="2">
        <f>IFERROR(IF(ISBLANK($A1797),"",IF($A1797="Ūdeņraža jonu koncentrācija",VLOOKUP(Dati!$A1797,Normas!$A:$D,3,FALSE),VLOOKUP(Dati!$A1797,Normas!$A:$D,3,FALSE)*0.3)),"")</f>
      </c>
    </row>
    <row r="1798" spans="2:9" x14ac:dyDescent="0.2">
      <c r="B1798">
        <f>IF(ISBLANK(A1798),"",VLOOKUP(A1798,Normas!A:D,4,FALSE))</f>
      </c>
      <c r="E1798" s="2">
        <f>IF(ISBLANK(D1798),"",INT(YEARFRAC(D1798,'Vispārīga informācija'!$B$2)))</f>
      </c>
      <c r="F1798" s="2">
        <f>IFERROR(IF(ISBLANK($A1798),"",IF($A1798="Ūdeņraža jonu koncentrācija",VLOOKUP(Dati!$A1798,Normas!$A:$D,2,FALSE),VLOOKUP(Dati!$A1798,Normas!$A:$D,2,FALSE)*0.6)),"")</f>
      </c>
      <c r="G1798" s="2">
        <f>IFERROR(IF(ISBLANK($A1798),"",IF($A1798="Ūdeņraža jonu koncentrācija",VLOOKUP(Dati!$A1798,Normas!$A:$D,3,FALSE),VLOOKUP(Dati!$A1798,Normas!$A:$D,3,FALSE)*0.6)),"")</f>
      </c>
      <c r="H1798" s="2">
        <f>IFERROR(IF(ISBLANK($A1798),"",IF($A1798="Ūdeņraža jonu koncentrācija",VLOOKUP(Dati!$A1798,Normas!$A:$D,2,FALSE),VLOOKUP(Dati!$A1798,Normas!$A:$D,2,FALSE)*0.3)),"")</f>
      </c>
      <c r="I1798" s="2">
        <f>IFERROR(IF(ISBLANK($A1798),"",IF($A1798="Ūdeņraža jonu koncentrācija",VLOOKUP(Dati!$A1798,Normas!$A:$D,3,FALSE),VLOOKUP(Dati!$A1798,Normas!$A:$D,3,FALSE)*0.3)),"")</f>
      </c>
    </row>
    <row r="1799" spans="2:9" x14ac:dyDescent="0.2">
      <c r="B1799">
        <f>IF(ISBLANK(A1799),"",VLOOKUP(A1799,Normas!A:D,4,FALSE))</f>
      </c>
      <c r="E1799" s="2">
        <f>IF(ISBLANK(D1799),"",INT(YEARFRAC(D1799,'Vispārīga informācija'!$B$2)))</f>
      </c>
      <c r="F1799" s="2">
        <f>IFERROR(IF(ISBLANK($A1799),"",IF($A1799="Ūdeņraža jonu koncentrācija",VLOOKUP(Dati!$A1799,Normas!$A:$D,2,FALSE),VLOOKUP(Dati!$A1799,Normas!$A:$D,2,FALSE)*0.6)),"")</f>
      </c>
      <c r="G1799" s="2">
        <f>IFERROR(IF(ISBLANK($A1799),"",IF($A1799="Ūdeņraža jonu koncentrācija",VLOOKUP(Dati!$A1799,Normas!$A:$D,3,FALSE),VLOOKUP(Dati!$A1799,Normas!$A:$D,3,FALSE)*0.6)),"")</f>
      </c>
      <c r="H1799" s="2">
        <f>IFERROR(IF(ISBLANK($A1799),"",IF($A1799="Ūdeņraža jonu koncentrācija",VLOOKUP(Dati!$A1799,Normas!$A:$D,2,FALSE),VLOOKUP(Dati!$A1799,Normas!$A:$D,2,FALSE)*0.3)),"")</f>
      </c>
      <c r="I1799" s="2">
        <f>IFERROR(IF(ISBLANK($A1799),"",IF($A1799="Ūdeņraža jonu koncentrācija",VLOOKUP(Dati!$A1799,Normas!$A:$D,3,FALSE),VLOOKUP(Dati!$A1799,Normas!$A:$D,3,FALSE)*0.3)),"")</f>
      </c>
    </row>
    <row r="1800" spans="2:9" x14ac:dyDescent="0.2">
      <c r="B1800">
        <f>IF(ISBLANK(A1800),"",VLOOKUP(A1800,Normas!A:D,4,FALSE))</f>
      </c>
      <c r="E1800" s="2">
        <f>IF(ISBLANK(D1800),"",INT(YEARFRAC(D1800,'Vispārīga informācija'!$B$2)))</f>
      </c>
      <c r="F1800" s="2">
        <f>IFERROR(IF(ISBLANK($A1800),"",IF($A1800="Ūdeņraža jonu koncentrācija",VLOOKUP(Dati!$A1800,Normas!$A:$D,2,FALSE),VLOOKUP(Dati!$A1800,Normas!$A:$D,2,FALSE)*0.6)),"")</f>
      </c>
      <c r="G1800" s="2">
        <f>IFERROR(IF(ISBLANK($A1800),"",IF($A1800="Ūdeņraža jonu koncentrācija",VLOOKUP(Dati!$A1800,Normas!$A:$D,3,FALSE),VLOOKUP(Dati!$A1800,Normas!$A:$D,3,FALSE)*0.6)),"")</f>
      </c>
      <c r="H1800" s="2">
        <f>IFERROR(IF(ISBLANK($A1800),"",IF($A1800="Ūdeņraža jonu koncentrācija",VLOOKUP(Dati!$A1800,Normas!$A:$D,2,FALSE),VLOOKUP(Dati!$A1800,Normas!$A:$D,2,FALSE)*0.3)),"")</f>
      </c>
      <c r="I1800" s="2">
        <f>IFERROR(IF(ISBLANK($A1800),"",IF($A1800="Ūdeņraža jonu koncentrācija",VLOOKUP(Dati!$A1800,Normas!$A:$D,3,FALSE),VLOOKUP(Dati!$A1800,Normas!$A:$D,3,FALSE)*0.3)),"")</f>
      </c>
    </row>
    <row r="1801" spans="2:9" x14ac:dyDescent="0.2">
      <c r="B1801">
        <f>IF(ISBLANK(A1801),"",VLOOKUP(A1801,Normas!A:D,4,FALSE))</f>
      </c>
      <c r="E1801" s="2">
        <f>IF(ISBLANK(D1801),"",INT(YEARFRAC(D1801,'Vispārīga informācija'!$B$2)))</f>
      </c>
      <c r="F1801" s="2">
        <f>IFERROR(IF(ISBLANK($A1801),"",IF($A1801="Ūdeņraža jonu koncentrācija",VLOOKUP(Dati!$A1801,Normas!$A:$D,2,FALSE),VLOOKUP(Dati!$A1801,Normas!$A:$D,2,FALSE)*0.6)),"")</f>
      </c>
      <c r="G1801" s="2">
        <f>IFERROR(IF(ISBLANK($A1801),"",IF($A1801="Ūdeņraža jonu koncentrācija",VLOOKUP(Dati!$A1801,Normas!$A:$D,3,FALSE),VLOOKUP(Dati!$A1801,Normas!$A:$D,3,FALSE)*0.6)),"")</f>
      </c>
      <c r="H1801" s="2">
        <f>IFERROR(IF(ISBLANK($A1801),"",IF($A1801="Ūdeņraža jonu koncentrācija",VLOOKUP(Dati!$A1801,Normas!$A:$D,2,FALSE),VLOOKUP(Dati!$A1801,Normas!$A:$D,2,FALSE)*0.3)),"")</f>
      </c>
      <c r="I1801" s="2">
        <f>IFERROR(IF(ISBLANK($A1801),"",IF($A1801="Ūdeņraža jonu koncentrācija",VLOOKUP(Dati!$A1801,Normas!$A:$D,3,FALSE),VLOOKUP(Dati!$A1801,Normas!$A:$D,3,FALSE)*0.3)),"")</f>
      </c>
    </row>
    <row r="1802" spans="2:9" x14ac:dyDescent="0.2">
      <c r="B1802">
        <f>IF(ISBLANK(A1802),"",VLOOKUP(A1802,Normas!A:D,4,FALSE))</f>
      </c>
      <c r="E1802" s="2">
        <f>IF(ISBLANK(D1802),"",INT(YEARFRAC(D1802,'Vispārīga informācija'!$B$2)))</f>
      </c>
      <c r="F1802" s="2">
        <f>IFERROR(IF(ISBLANK($A1802),"",IF($A1802="Ūdeņraža jonu koncentrācija",VLOOKUP(Dati!$A1802,Normas!$A:$D,2,FALSE),VLOOKUP(Dati!$A1802,Normas!$A:$D,2,FALSE)*0.6)),"")</f>
      </c>
      <c r="G1802" s="2">
        <f>IFERROR(IF(ISBLANK($A1802),"",IF($A1802="Ūdeņraža jonu koncentrācija",VLOOKUP(Dati!$A1802,Normas!$A:$D,3,FALSE),VLOOKUP(Dati!$A1802,Normas!$A:$D,3,FALSE)*0.6)),"")</f>
      </c>
      <c r="H1802" s="2">
        <f>IFERROR(IF(ISBLANK($A1802),"",IF($A1802="Ūdeņraža jonu koncentrācija",VLOOKUP(Dati!$A1802,Normas!$A:$D,2,FALSE),VLOOKUP(Dati!$A1802,Normas!$A:$D,2,FALSE)*0.3)),"")</f>
      </c>
      <c r="I1802" s="2">
        <f>IFERROR(IF(ISBLANK($A1802),"",IF($A1802="Ūdeņraža jonu koncentrācija",VLOOKUP(Dati!$A1802,Normas!$A:$D,3,FALSE),VLOOKUP(Dati!$A1802,Normas!$A:$D,3,FALSE)*0.3)),"")</f>
      </c>
    </row>
    <row r="1803" spans="2:9" x14ac:dyDescent="0.2">
      <c r="B1803">
        <f>IF(ISBLANK(A1803),"",VLOOKUP(A1803,Normas!A:D,4,FALSE))</f>
      </c>
      <c r="E1803" s="2">
        <f>IF(ISBLANK(D1803),"",INT(YEARFRAC(D1803,'Vispārīga informācija'!$B$2)))</f>
      </c>
      <c r="F1803" s="2">
        <f>IFERROR(IF(ISBLANK($A1803),"",IF($A1803="Ūdeņraža jonu koncentrācija",VLOOKUP(Dati!$A1803,Normas!$A:$D,2,FALSE),VLOOKUP(Dati!$A1803,Normas!$A:$D,2,FALSE)*0.6)),"")</f>
      </c>
      <c r="G1803" s="2">
        <f>IFERROR(IF(ISBLANK($A1803),"",IF($A1803="Ūdeņraža jonu koncentrācija",VLOOKUP(Dati!$A1803,Normas!$A:$D,3,FALSE),VLOOKUP(Dati!$A1803,Normas!$A:$D,3,FALSE)*0.6)),"")</f>
      </c>
      <c r="H1803" s="2">
        <f>IFERROR(IF(ISBLANK($A1803),"",IF($A1803="Ūdeņraža jonu koncentrācija",VLOOKUP(Dati!$A1803,Normas!$A:$D,2,FALSE),VLOOKUP(Dati!$A1803,Normas!$A:$D,2,FALSE)*0.3)),"")</f>
      </c>
      <c r="I1803" s="2">
        <f>IFERROR(IF(ISBLANK($A1803),"",IF($A1803="Ūdeņraža jonu koncentrācija",VLOOKUP(Dati!$A1803,Normas!$A:$D,3,FALSE),VLOOKUP(Dati!$A1803,Normas!$A:$D,3,FALSE)*0.3)),"")</f>
      </c>
    </row>
    <row r="1804" spans="2:9" x14ac:dyDescent="0.2">
      <c r="B1804">
        <f>IF(ISBLANK(A1804),"",VLOOKUP(A1804,Normas!A:D,4,FALSE))</f>
      </c>
      <c r="E1804" s="2">
        <f>IF(ISBLANK(D1804),"",INT(YEARFRAC(D1804,'Vispārīga informācija'!$B$2)))</f>
      </c>
      <c r="F1804" s="2">
        <f>IFERROR(IF(ISBLANK($A1804),"",IF($A1804="Ūdeņraža jonu koncentrācija",VLOOKUP(Dati!$A1804,Normas!$A:$D,2,FALSE),VLOOKUP(Dati!$A1804,Normas!$A:$D,2,FALSE)*0.6)),"")</f>
      </c>
      <c r="G1804" s="2">
        <f>IFERROR(IF(ISBLANK($A1804),"",IF($A1804="Ūdeņraža jonu koncentrācija",VLOOKUP(Dati!$A1804,Normas!$A:$D,3,FALSE),VLOOKUP(Dati!$A1804,Normas!$A:$D,3,FALSE)*0.6)),"")</f>
      </c>
      <c r="H1804" s="2">
        <f>IFERROR(IF(ISBLANK($A1804),"",IF($A1804="Ūdeņraža jonu koncentrācija",VLOOKUP(Dati!$A1804,Normas!$A:$D,2,FALSE),VLOOKUP(Dati!$A1804,Normas!$A:$D,2,FALSE)*0.3)),"")</f>
      </c>
      <c r="I1804" s="2">
        <f>IFERROR(IF(ISBLANK($A1804),"",IF($A1804="Ūdeņraža jonu koncentrācija",VLOOKUP(Dati!$A1804,Normas!$A:$D,3,FALSE),VLOOKUP(Dati!$A1804,Normas!$A:$D,3,FALSE)*0.3)),"")</f>
      </c>
    </row>
    <row r="1805" spans="2:9" x14ac:dyDescent="0.2">
      <c r="B1805">
        <f>IF(ISBLANK(A1805),"",VLOOKUP(A1805,Normas!A:D,4,FALSE))</f>
      </c>
      <c r="E1805" s="2">
        <f>IF(ISBLANK(D1805),"",INT(YEARFRAC(D1805,'Vispārīga informācija'!$B$2)))</f>
      </c>
      <c r="F1805" s="2">
        <f>IFERROR(IF(ISBLANK($A1805),"",IF($A1805="Ūdeņraža jonu koncentrācija",VLOOKUP(Dati!$A1805,Normas!$A:$D,2,FALSE),VLOOKUP(Dati!$A1805,Normas!$A:$D,2,FALSE)*0.6)),"")</f>
      </c>
      <c r="G1805" s="2">
        <f>IFERROR(IF(ISBLANK($A1805),"",IF($A1805="Ūdeņraža jonu koncentrācija",VLOOKUP(Dati!$A1805,Normas!$A:$D,3,FALSE),VLOOKUP(Dati!$A1805,Normas!$A:$D,3,FALSE)*0.6)),"")</f>
      </c>
      <c r="H1805" s="2">
        <f>IFERROR(IF(ISBLANK($A1805),"",IF($A1805="Ūdeņraža jonu koncentrācija",VLOOKUP(Dati!$A1805,Normas!$A:$D,2,FALSE),VLOOKUP(Dati!$A1805,Normas!$A:$D,2,FALSE)*0.3)),"")</f>
      </c>
      <c r="I1805" s="2">
        <f>IFERROR(IF(ISBLANK($A1805),"",IF($A1805="Ūdeņraža jonu koncentrācija",VLOOKUP(Dati!$A1805,Normas!$A:$D,3,FALSE),VLOOKUP(Dati!$A1805,Normas!$A:$D,3,FALSE)*0.3)),"")</f>
      </c>
    </row>
    <row r="1806" spans="2:9" x14ac:dyDescent="0.2">
      <c r="B1806">
        <f>IF(ISBLANK(A1806),"",VLOOKUP(A1806,Normas!A:D,4,FALSE))</f>
      </c>
      <c r="E1806" s="2">
        <f>IF(ISBLANK(D1806),"",INT(YEARFRAC(D1806,'Vispārīga informācija'!$B$2)))</f>
      </c>
      <c r="F1806" s="2">
        <f>IFERROR(IF(ISBLANK($A1806),"",IF($A1806="Ūdeņraža jonu koncentrācija",VLOOKUP(Dati!$A1806,Normas!$A:$D,2,FALSE),VLOOKUP(Dati!$A1806,Normas!$A:$D,2,FALSE)*0.6)),"")</f>
      </c>
      <c r="G1806" s="2">
        <f>IFERROR(IF(ISBLANK($A1806),"",IF($A1806="Ūdeņraža jonu koncentrācija",VLOOKUP(Dati!$A1806,Normas!$A:$D,3,FALSE),VLOOKUP(Dati!$A1806,Normas!$A:$D,3,FALSE)*0.6)),"")</f>
      </c>
      <c r="H1806" s="2">
        <f>IFERROR(IF(ISBLANK($A1806),"",IF($A1806="Ūdeņraža jonu koncentrācija",VLOOKUP(Dati!$A1806,Normas!$A:$D,2,FALSE),VLOOKUP(Dati!$A1806,Normas!$A:$D,2,FALSE)*0.3)),"")</f>
      </c>
      <c r="I1806" s="2">
        <f>IFERROR(IF(ISBLANK($A1806),"",IF($A1806="Ūdeņraža jonu koncentrācija",VLOOKUP(Dati!$A1806,Normas!$A:$D,3,FALSE),VLOOKUP(Dati!$A1806,Normas!$A:$D,3,FALSE)*0.3)),"")</f>
      </c>
    </row>
    <row r="1807" spans="2:9" x14ac:dyDescent="0.2">
      <c r="B1807">
        <f>IF(ISBLANK(A1807),"",VLOOKUP(A1807,Normas!A:D,4,FALSE))</f>
      </c>
      <c r="E1807" s="2">
        <f>IF(ISBLANK(D1807),"",INT(YEARFRAC(D1807,'Vispārīga informācija'!$B$2)))</f>
      </c>
      <c r="F1807" s="2">
        <f>IFERROR(IF(ISBLANK($A1807),"",IF($A1807="Ūdeņraža jonu koncentrācija",VLOOKUP(Dati!$A1807,Normas!$A:$D,2,FALSE),VLOOKUP(Dati!$A1807,Normas!$A:$D,2,FALSE)*0.6)),"")</f>
      </c>
      <c r="G1807" s="2">
        <f>IFERROR(IF(ISBLANK($A1807),"",IF($A1807="Ūdeņraža jonu koncentrācija",VLOOKUP(Dati!$A1807,Normas!$A:$D,3,FALSE),VLOOKUP(Dati!$A1807,Normas!$A:$D,3,FALSE)*0.6)),"")</f>
      </c>
      <c r="H1807" s="2">
        <f>IFERROR(IF(ISBLANK($A1807),"",IF($A1807="Ūdeņraža jonu koncentrācija",VLOOKUP(Dati!$A1807,Normas!$A:$D,2,FALSE),VLOOKUP(Dati!$A1807,Normas!$A:$D,2,FALSE)*0.3)),"")</f>
      </c>
      <c r="I1807" s="2">
        <f>IFERROR(IF(ISBLANK($A1807),"",IF($A1807="Ūdeņraža jonu koncentrācija",VLOOKUP(Dati!$A1807,Normas!$A:$D,3,FALSE),VLOOKUP(Dati!$A1807,Normas!$A:$D,3,FALSE)*0.3)),"")</f>
      </c>
    </row>
    <row r="1808" spans="2:9" x14ac:dyDescent="0.2">
      <c r="B1808">
        <f>IF(ISBLANK(A1808),"",VLOOKUP(A1808,Normas!A:D,4,FALSE))</f>
      </c>
      <c r="E1808" s="2">
        <f>IF(ISBLANK(D1808),"",INT(YEARFRAC(D1808,'Vispārīga informācija'!$B$2)))</f>
      </c>
      <c r="F1808" s="2">
        <f>IFERROR(IF(ISBLANK($A1808),"",IF($A1808="Ūdeņraža jonu koncentrācija",VLOOKUP(Dati!$A1808,Normas!$A:$D,2,FALSE),VLOOKUP(Dati!$A1808,Normas!$A:$D,2,FALSE)*0.6)),"")</f>
      </c>
      <c r="G1808" s="2">
        <f>IFERROR(IF(ISBLANK($A1808),"",IF($A1808="Ūdeņraža jonu koncentrācija",VLOOKUP(Dati!$A1808,Normas!$A:$D,3,FALSE),VLOOKUP(Dati!$A1808,Normas!$A:$D,3,FALSE)*0.6)),"")</f>
      </c>
      <c r="H1808" s="2">
        <f>IFERROR(IF(ISBLANK($A1808),"",IF($A1808="Ūdeņraža jonu koncentrācija",VLOOKUP(Dati!$A1808,Normas!$A:$D,2,FALSE),VLOOKUP(Dati!$A1808,Normas!$A:$D,2,FALSE)*0.3)),"")</f>
      </c>
      <c r="I1808" s="2">
        <f>IFERROR(IF(ISBLANK($A1808),"",IF($A1808="Ūdeņraža jonu koncentrācija",VLOOKUP(Dati!$A1808,Normas!$A:$D,3,FALSE),VLOOKUP(Dati!$A1808,Normas!$A:$D,3,FALSE)*0.3)),"")</f>
      </c>
    </row>
    <row r="1809" spans="2:9" x14ac:dyDescent="0.2">
      <c r="B1809">
        <f>IF(ISBLANK(A1809),"",VLOOKUP(A1809,Normas!A:D,4,FALSE))</f>
      </c>
      <c r="E1809" s="2">
        <f>IF(ISBLANK(D1809),"",INT(YEARFRAC(D1809,'Vispārīga informācija'!$B$2)))</f>
      </c>
      <c r="F1809" s="2">
        <f>IFERROR(IF(ISBLANK($A1809),"",IF($A1809="Ūdeņraža jonu koncentrācija",VLOOKUP(Dati!$A1809,Normas!$A:$D,2,FALSE),VLOOKUP(Dati!$A1809,Normas!$A:$D,2,FALSE)*0.6)),"")</f>
      </c>
      <c r="G1809" s="2">
        <f>IFERROR(IF(ISBLANK($A1809),"",IF($A1809="Ūdeņraža jonu koncentrācija",VLOOKUP(Dati!$A1809,Normas!$A:$D,3,FALSE),VLOOKUP(Dati!$A1809,Normas!$A:$D,3,FALSE)*0.6)),"")</f>
      </c>
      <c r="H1809" s="2">
        <f>IFERROR(IF(ISBLANK($A1809),"",IF($A1809="Ūdeņraža jonu koncentrācija",VLOOKUP(Dati!$A1809,Normas!$A:$D,2,FALSE),VLOOKUP(Dati!$A1809,Normas!$A:$D,2,FALSE)*0.3)),"")</f>
      </c>
      <c r="I1809" s="2">
        <f>IFERROR(IF(ISBLANK($A1809),"",IF($A1809="Ūdeņraža jonu koncentrācija",VLOOKUP(Dati!$A1809,Normas!$A:$D,3,FALSE),VLOOKUP(Dati!$A1809,Normas!$A:$D,3,FALSE)*0.3)),"")</f>
      </c>
    </row>
    <row r="1810" spans="2:9" x14ac:dyDescent="0.2">
      <c r="B1810">
        <f>IF(ISBLANK(A1810),"",VLOOKUP(A1810,Normas!A:D,4,FALSE))</f>
      </c>
      <c r="E1810" s="2">
        <f>IF(ISBLANK(D1810),"",INT(YEARFRAC(D1810,'Vispārīga informācija'!$B$2)))</f>
      </c>
      <c r="F1810" s="2">
        <f>IFERROR(IF(ISBLANK($A1810),"",IF($A1810="Ūdeņraža jonu koncentrācija",VLOOKUP(Dati!$A1810,Normas!$A:$D,2,FALSE),VLOOKUP(Dati!$A1810,Normas!$A:$D,2,FALSE)*0.6)),"")</f>
      </c>
      <c r="G1810" s="2">
        <f>IFERROR(IF(ISBLANK($A1810),"",IF($A1810="Ūdeņraža jonu koncentrācija",VLOOKUP(Dati!$A1810,Normas!$A:$D,3,FALSE),VLOOKUP(Dati!$A1810,Normas!$A:$D,3,FALSE)*0.6)),"")</f>
      </c>
      <c r="H1810" s="2">
        <f>IFERROR(IF(ISBLANK($A1810),"",IF($A1810="Ūdeņraža jonu koncentrācija",VLOOKUP(Dati!$A1810,Normas!$A:$D,2,FALSE),VLOOKUP(Dati!$A1810,Normas!$A:$D,2,FALSE)*0.3)),"")</f>
      </c>
      <c r="I1810" s="2">
        <f>IFERROR(IF(ISBLANK($A1810),"",IF($A1810="Ūdeņraža jonu koncentrācija",VLOOKUP(Dati!$A1810,Normas!$A:$D,3,FALSE),VLOOKUP(Dati!$A1810,Normas!$A:$D,3,FALSE)*0.3)),"")</f>
      </c>
    </row>
    <row r="1811" spans="2:9" x14ac:dyDescent="0.2">
      <c r="B1811">
        <f>IF(ISBLANK(A1811),"",VLOOKUP(A1811,Normas!A:D,4,FALSE))</f>
      </c>
      <c r="E1811" s="2">
        <f>IF(ISBLANK(D1811),"",INT(YEARFRAC(D1811,'Vispārīga informācija'!$B$2)))</f>
      </c>
      <c r="F1811" s="2">
        <f>IFERROR(IF(ISBLANK($A1811),"",IF($A1811="Ūdeņraža jonu koncentrācija",VLOOKUP(Dati!$A1811,Normas!$A:$D,2,FALSE),VLOOKUP(Dati!$A1811,Normas!$A:$D,2,FALSE)*0.6)),"")</f>
      </c>
      <c r="G1811" s="2">
        <f>IFERROR(IF(ISBLANK($A1811),"",IF($A1811="Ūdeņraža jonu koncentrācija",VLOOKUP(Dati!$A1811,Normas!$A:$D,3,FALSE),VLOOKUP(Dati!$A1811,Normas!$A:$D,3,FALSE)*0.6)),"")</f>
      </c>
      <c r="H1811" s="2">
        <f>IFERROR(IF(ISBLANK($A1811),"",IF($A1811="Ūdeņraža jonu koncentrācija",VLOOKUP(Dati!$A1811,Normas!$A:$D,2,FALSE),VLOOKUP(Dati!$A1811,Normas!$A:$D,2,FALSE)*0.3)),"")</f>
      </c>
      <c r="I1811" s="2">
        <f>IFERROR(IF(ISBLANK($A1811),"",IF($A1811="Ūdeņraža jonu koncentrācija",VLOOKUP(Dati!$A1811,Normas!$A:$D,3,FALSE),VLOOKUP(Dati!$A1811,Normas!$A:$D,3,FALSE)*0.3)),"")</f>
      </c>
    </row>
    <row r="1812" spans="2:9" x14ac:dyDescent="0.2">
      <c r="B1812">
        <f>IF(ISBLANK(A1812),"",VLOOKUP(A1812,Normas!A:D,4,FALSE))</f>
      </c>
      <c r="E1812" s="2">
        <f>IF(ISBLANK(D1812),"",INT(YEARFRAC(D1812,'Vispārīga informācija'!$B$2)))</f>
      </c>
      <c r="F1812" s="2">
        <f>IFERROR(IF(ISBLANK($A1812),"",IF($A1812="Ūdeņraža jonu koncentrācija",VLOOKUP(Dati!$A1812,Normas!$A:$D,2,FALSE),VLOOKUP(Dati!$A1812,Normas!$A:$D,2,FALSE)*0.6)),"")</f>
      </c>
      <c r="G1812" s="2">
        <f>IFERROR(IF(ISBLANK($A1812),"",IF($A1812="Ūdeņraža jonu koncentrācija",VLOOKUP(Dati!$A1812,Normas!$A:$D,3,FALSE),VLOOKUP(Dati!$A1812,Normas!$A:$D,3,FALSE)*0.6)),"")</f>
      </c>
      <c r="H1812" s="2">
        <f>IFERROR(IF(ISBLANK($A1812),"",IF($A1812="Ūdeņraža jonu koncentrācija",VLOOKUP(Dati!$A1812,Normas!$A:$D,2,FALSE),VLOOKUP(Dati!$A1812,Normas!$A:$D,2,FALSE)*0.3)),"")</f>
      </c>
      <c r="I1812" s="2">
        <f>IFERROR(IF(ISBLANK($A1812),"",IF($A1812="Ūdeņraža jonu koncentrācija",VLOOKUP(Dati!$A1812,Normas!$A:$D,3,FALSE),VLOOKUP(Dati!$A1812,Normas!$A:$D,3,FALSE)*0.3)),"")</f>
      </c>
    </row>
    <row r="1813" spans="2:9" x14ac:dyDescent="0.2">
      <c r="B1813">
        <f>IF(ISBLANK(A1813),"",VLOOKUP(A1813,Normas!A:D,4,FALSE))</f>
      </c>
      <c r="E1813" s="2">
        <f>IF(ISBLANK(D1813),"",INT(YEARFRAC(D1813,'Vispārīga informācija'!$B$2)))</f>
      </c>
      <c r="F1813" s="2">
        <f>IFERROR(IF(ISBLANK($A1813),"",IF($A1813="Ūdeņraža jonu koncentrācija",VLOOKUP(Dati!$A1813,Normas!$A:$D,2,FALSE),VLOOKUP(Dati!$A1813,Normas!$A:$D,2,FALSE)*0.6)),"")</f>
      </c>
      <c r="G1813" s="2">
        <f>IFERROR(IF(ISBLANK($A1813),"",IF($A1813="Ūdeņraža jonu koncentrācija",VLOOKUP(Dati!$A1813,Normas!$A:$D,3,FALSE),VLOOKUP(Dati!$A1813,Normas!$A:$D,3,FALSE)*0.6)),"")</f>
      </c>
      <c r="H1813" s="2">
        <f>IFERROR(IF(ISBLANK($A1813),"",IF($A1813="Ūdeņraža jonu koncentrācija",VLOOKUP(Dati!$A1813,Normas!$A:$D,2,FALSE),VLOOKUP(Dati!$A1813,Normas!$A:$D,2,FALSE)*0.3)),"")</f>
      </c>
      <c r="I1813" s="2">
        <f>IFERROR(IF(ISBLANK($A1813),"",IF($A1813="Ūdeņraža jonu koncentrācija",VLOOKUP(Dati!$A1813,Normas!$A:$D,3,FALSE),VLOOKUP(Dati!$A1813,Normas!$A:$D,3,FALSE)*0.3)),"")</f>
      </c>
    </row>
    <row r="1814" spans="2:9" x14ac:dyDescent="0.2">
      <c r="B1814">
        <f>IF(ISBLANK(A1814),"",VLOOKUP(A1814,Normas!A:D,4,FALSE))</f>
      </c>
      <c r="E1814" s="2">
        <f>IF(ISBLANK(D1814),"",INT(YEARFRAC(D1814,'Vispārīga informācija'!$B$2)))</f>
      </c>
      <c r="F1814" s="2">
        <f>IFERROR(IF(ISBLANK($A1814),"",IF($A1814="Ūdeņraža jonu koncentrācija",VLOOKUP(Dati!$A1814,Normas!$A:$D,2,FALSE),VLOOKUP(Dati!$A1814,Normas!$A:$D,2,FALSE)*0.6)),"")</f>
      </c>
      <c r="G1814" s="2">
        <f>IFERROR(IF(ISBLANK($A1814),"",IF($A1814="Ūdeņraža jonu koncentrācija",VLOOKUP(Dati!$A1814,Normas!$A:$D,3,FALSE),VLOOKUP(Dati!$A1814,Normas!$A:$D,3,FALSE)*0.6)),"")</f>
      </c>
      <c r="H1814" s="2">
        <f>IFERROR(IF(ISBLANK($A1814),"",IF($A1814="Ūdeņraža jonu koncentrācija",VLOOKUP(Dati!$A1814,Normas!$A:$D,2,FALSE),VLOOKUP(Dati!$A1814,Normas!$A:$D,2,FALSE)*0.3)),"")</f>
      </c>
      <c r="I1814" s="2">
        <f>IFERROR(IF(ISBLANK($A1814),"",IF($A1814="Ūdeņraža jonu koncentrācija",VLOOKUP(Dati!$A1814,Normas!$A:$D,3,FALSE),VLOOKUP(Dati!$A1814,Normas!$A:$D,3,FALSE)*0.3)),"")</f>
      </c>
    </row>
    <row r="1815" spans="2:9" x14ac:dyDescent="0.2">
      <c r="B1815">
        <f>IF(ISBLANK(A1815),"",VLOOKUP(A1815,Normas!A:D,4,FALSE))</f>
      </c>
      <c r="E1815" s="2">
        <f>IF(ISBLANK(D1815),"",INT(YEARFRAC(D1815,'Vispārīga informācija'!$B$2)))</f>
      </c>
      <c r="F1815" s="2">
        <f>IFERROR(IF(ISBLANK($A1815),"",IF($A1815="Ūdeņraža jonu koncentrācija",VLOOKUP(Dati!$A1815,Normas!$A:$D,2,FALSE),VLOOKUP(Dati!$A1815,Normas!$A:$D,2,FALSE)*0.6)),"")</f>
      </c>
      <c r="G1815" s="2">
        <f>IFERROR(IF(ISBLANK($A1815),"",IF($A1815="Ūdeņraža jonu koncentrācija",VLOOKUP(Dati!$A1815,Normas!$A:$D,3,FALSE),VLOOKUP(Dati!$A1815,Normas!$A:$D,3,FALSE)*0.6)),"")</f>
      </c>
      <c r="H1815" s="2">
        <f>IFERROR(IF(ISBLANK($A1815),"",IF($A1815="Ūdeņraža jonu koncentrācija",VLOOKUP(Dati!$A1815,Normas!$A:$D,2,FALSE),VLOOKUP(Dati!$A1815,Normas!$A:$D,2,FALSE)*0.3)),"")</f>
      </c>
      <c r="I1815" s="2">
        <f>IFERROR(IF(ISBLANK($A1815),"",IF($A1815="Ūdeņraža jonu koncentrācija",VLOOKUP(Dati!$A1815,Normas!$A:$D,3,FALSE),VLOOKUP(Dati!$A1815,Normas!$A:$D,3,FALSE)*0.3)),"")</f>
      </c>
    </row>
    <row r="1816" spans="2:9" x14ac:dyDescent="0.2">
      <c r="B1816">
        <f>IF(ISBLANK(A1816),"",VLOOKUP(A1816,Normas!A:D,4,FALSE))</f>
      </c>
      <c r="E1816" s="2">
        <f>IF(ISBLANK(D1816),"",INT(YEARFRAC(D1816,'Vispārīga informācija'!$B$2)))</f>
      </c>
      <c r="F1816" s="2">
        <f>IFERROR(IF(ISBLANK($A1816),"",IF($A1816="Ūdeņraža jonu koncentrācija",VLOOKUP(Dati!$A1816,Normas!$A:$D,2,FALSE),VLOOKUP(Dati!$A1816,Normas!$A:$D,2,FALSE)*0.6)),"")</f>
      </c>
      <c r="G1816" s="2">
        <f>IFERROR(IF(ISBLANK($A1816),"",IF($A1816="Ūdeņraža jonu koncentrācija",VLOOKUP(Dati!$A1816,Normas!$A:$D,3,FALSE),VLOOKUP(Dati!$A1816,Normas!$A:$D,3,FALSE)*0.6)),"")</f>
      </c>
      <c r="H1816" s="2">
        <f>IFERROR(IF(ISBLANK($A1816),"",IF($A1816="Ūdeņraža jonu koncentrācija",VLOOKUP(Dati!$A1816,Normas!$A:$D,2,FALSE),VLOOKUP(Dati!$A1816,Normas!$A:$D,2,FALSE)*0.3)),"")</f>
      </c>
      <c r="I1816" s="2">
        <f>IFERROR(IF(ISBLANK($A1816),"",IF($A1816="Ūdeņraža jonu koncentrācija",VLOOKUP(Dati!$A1816,Normas!$A:$D,3,FALSE),VLOOKUP(Dati!$A1816,Normas!$A:$D,3,FALSE)*0.3)),"")</f>
      </c>
    </row>
    <row r="1817" spans="2:9" x14ac:dyDescent="0.2">
      <c r="B1817">
        <f>IF(ISBLANK(A1817),"",VLOOKUP(A1817,Normas!A:D,4,FALSE))</f>
      </c>
      <c r="E1817" s="2">
        <f>IF(ISBLANK(D1817),"",INT(YEARFRAC(D1817,'Vispārīga informācija'!$B$2)))</f>
      </c>
      <c r="F1817" s="2">
        <f>IFERROR(IF(ISBLANK($A1817),"",IF($A1817="Ūdeņraža jonu koncentrācija",VLOOKUP(Dati!$A1817,Normas!$A:$D,2,FALSE),VLOOKUP(Dati!$A1817,Normas!$A:$D,2,FALSE)*0.6)),"")</f>
      </c>
      <c r="G1817" s="2">
        <f>IFERROR(IF(ISBLANK($A1817),"",IF($A1817="Ūdeņraža jonu koncentrācija",VLOOKUP(Dati!$A1817,Normas!$A:$D,3,FALSE),VLOOKUP(Dati!$A1817,Normas!$A:$D,3,FALSE)*0.6)),"")</f>
      </c>
      <c r="H1817" s="2">
        <f>IFERROR(IF(ISBLANK($A1817),"",IF($A1817="Ūdeņraža jonu koncentrācija",VLOOKUP(Dati!$A1817,Normas!$A:$D,2,FALSE),VLOOKUP(Dati!$A1817,Normas!$A:$D,2,FALSE)*0.3)),"")</f>
      </c>
      <c r="I1817" s="2">
        <f>IFERROR(IF(ISBLANK($A1817),"",IF($A1817="Ūdeņraža jonu koncentrācija",VLOOKUP(Dati!$A1817,Normas!$A:$D,3,FALSE),VLOOKUP(Dati!$A1817,Normas!$A:$D,3,FALSE)*0.3)),"")</f>
      </c>
    </row>
    <row r="1818" spans="2:9" x14ac:dyDescent="0.2">
      <c r="B1818">
        <f>IF(ISBLANK(A1818),"",VLOOKUP(A1818,Normas!A:D,4,FALSE))</f>
      </c>
      <c r="E1818" s="2">
        <f>IF(ISBLANK(D1818),"",INT(YEARFRAC(D1818,'Vispārīga informācija'!$B$2)))</f>
      </c>
      <c r="F1818" s="2">
        <f>IFERROR(IF(ISBLANK($A1818),"",IF($A1818="Ūdeņraža jonu koncentrācija",VLOOKUP(Dati!$A1818,Normas!$A:$D,2,FALSE),VLOOKUP(Dati!$A1818,Normas!$A:$D,2,FALSE)*0.6)),"")</f>
      </c>
      <c r="G1818" s="2">
        <f>IFERROR(IF(ISBLANK($A1818),"",IF($A1818="Ūdeņraža jonu koncentrācija",VLOOKUP(Dati!$A1818,Normas!$A:$D,3,FALSE),VLOOKUP(Dati!$A1818,Normas!$A:$D,3,FALSE)*0.6)),"")</f>
      </c>
      <c r="H1818" s="2">
        <f>IFERROR(IF(ISBLANK($A1818),"",IF($A1818="Ūdeņraža jonu koncentrācija",VLOOKUP(Dati!$A1818,Normas!$A:$D,2,FALSE),VLOOKUP(Dati!$A1818,Normas!$A:$D,2,FALSE)*0.3)),"")</f>
      </c>
      <c r="I1818" s="2">
        <f>IFERROR(IF(ISBLANK($A1818),"",IF($A1818="Ūdeņraža jonu koncentrācija",VLOOKUP(Dati!$A1818,Normas!$A:$D,3,FALSE),VLOOKUP(Dati!$A1818,Normas!$A:$D,3,FALSE)*0.3)),"")</f>
      </c>
    </row>
    <row r="1819" spans="2:9" x14ac:dyDescent="0.2">
      <c r="B1819">
        <f>IF(ISBLANK(A1819),"",VLOOKUP(A1819,Normas!A:D,4,FALSE))</f>
      </c>
      <c r="E1819" s="2">
        <f>IF(ISBLANK(D1819),"",INT(YEARFRAC(D1819,'Vispārīga informācija'!$B$2)))</f>
      </c>
      <c r="F1819" s="2">
        <f>IFERROR(IF(ISBLANK($A1819),"",IF($A1819="Ūdeņraža jonu koncentrācija",VLOOKUP(Dati!$A1819,Normas!$A:$D,2,FALSE),VLOOKUP(Dati!$A1819,Normas!$A:$D,2,FALSE)*0.6)),"")</f>
      </c>
      <c r="G1819" s="2">
        <f>IFERROR(IF(ISBLANK($A1819),"",IF($A1819="Ūdeņraža jonu koncentrācija",VLOOKUP(Dati!$A1819,Normas!$A:$D,3,FALSE),VLOOKUP(Dati!$A1819,Normas!$A:$D,3,FALSE)*0.6)),"")</f>
      </c>
      <c r="H1819" s="2">
        <f>IFERROR(IF(ISBLANK($A1819),"",IF($A1819="Ūdeņraža jonu koncentrācija",VLOOKUP(Dati!$A1819,Normas!$A:$D,2,FALSE),VLOOKUP(Dati!$A1819,Normas!$A:$D,2,FALSE)*0.3)),"")</f>
      </c>
      <c r="I1819" s="2">
        <f>IFERROR(IF(ISBLANK($A1819),"",IF($A1819="Ūdeņraža jonu koncentrācija",VLOOKUP(Dati!$A1819,Normas!$A:$D,3,FALSE),VLOOKUP(Dati!$A1819,Normas!$A:$D,3,FALSE)*0.3)),"")</f>
      </c>
    </row>
    <row r="1820" spans="2:9" x14ac:dyDescent="0.2">
      <c r="B1820">
        <f>IF(ISBLANK(A1820),"",VLOOKUP(A1820,Normas!A:D,4,FALSE))</f>
      </c>
      <c r="E1820" s="2">
        <f>IF(ISBLANK(D1820),"",INT(YEARFRAC(D1820,'Vispārīga informācija'!$B$2)))</f>
      </c>
      <c r="F1820" s="2">
        <f>IFERROR(IF(ISBLANK($A1820),"",IF($A1820="Ūdeņraža jonu koncentrācija",VLOOKUP(Dati!$A1820,Normas!$A:$D,2,FALSE),VLOOKUP(Dati!$A1820,Normas!$A:$D,2,FALSE)*0.6)),"")</f>
      </c>
      <c r="G1820" s="2">
        <f>IFERROR(IF(ISBLANK($A1820),"",IF($A1820="Ūdeņraža jonu koncentrācija",VLOOKUP(Dati!$A1820,Normas!$A:$D,3,FALSE),VLOOKUP(Dati!$A1820,Normas!$A:$D,3,FALSE)*0.6)),"")</f>
      </c>
      <c r="H1820" s="2">
        <f>IFERROR(IF(ISBLANK($A1820),"",IF($A1820="Ūdeņraža jonu koncentrācija",VLOOKUP(Dati!$A1820,Normas!$A:$D,2,FALSE),VLOOKUP(Dati!$A1820,Normas!$A:$D,2,FALSE)*0.3)),"")</f>
      </c>
      <c r="I1820" s="2">
        <f>IFERROR(IF(ISBLANK($A1820),"",IF($A1820="Ūdeņraža jonu koncentrācija",VLOOKUP(Dati!$A1820,Normas!$A:$D,3,FALSE),VLOOKUP(Dati!$A1820,Normas!$A:$D,3,FALSE)*0.3)),"")</f>
      </c>
    </row>
    <row r="1821" spans="2:9" x14ac:dyDescent="0.2">
      <c r="B1821">
        <f>IF(ISBLANK(A1821),"",VLOOKUP(A1821,Normas!A:D,4,FALSE))</f>
      </c>
      <c r="E1821" s="2">
        <f>IF(ISBLANK(D1821),"",INT(YEARFRAC(D1821,'Vispārīga informācija'!$B$2)))</f>
      </c>
      <c r="F1821" s="2">
        <f>IFERROR(IF(ISBLANK($A1821),"",IF($A1821="Ūdeņraža jonu koncentrācija",VLOOKUP(Dati!$A1821,Normas!$A:$D,2,FALSE),VLOOKUP(Dati!$A1821,Normas!$A:$D,2,FALSE)*0.6)),"")</f>
      </c>
      <c r="G1821" s="2">
        <f>IFERROR(IF(ISBLANK($A1821),"",IF($A1821="Ūdeņraža jonu koncentrācija",VLOOKUP(Dati!$A1821,Normas!$A:$D,3,FALSE),VLOOKUP(Dati!$A1821,Normas!$A:$D,3,FALSE)*0.6)),"")</f>
      </c>
      <c r="H1821" s="2">
        <f>IFERROR(IF(ISBLANK($A1821),"",IF($A1821="Ūdeņraža jonu koncentrācija",VLOOKUP(Dati!$A1821,Normas!$A:$D,2,FALSE),VLOOKUP(Dati!$A1821,Normas!$A:$D,2,FALSE)*0.3)),"")</f>
      </c>
      <c r="I1821" s="2">
        <f>IFERROR(IF(ISBLANK($A1821),"",IF($A1821="Ūdeņraža jonu koncentrācija",VLOOKUP(Dati!$A1821,Normas!$A:$D,3,FALSE),VLOOKUP(Dati!$A1821,Normas!$A:$D,3,FALSE)*0.3)),"")</f>
      </c>
    </row>
    <row r="1822" spans="2:9" x14ac:dyDescent="0.2">
      <c r="B1822">
        <f>IF(ISBLANK(A1822),"",VLOOKUP(A1822,Normas!A:D,4,FALSE))</f>
      </c>
      <c r="E1822" s="2">
        <f>IF(ISBLANK(D1822),"",INT(YEARFRAC(D1822,'Vispārīga informācija'!$B$2)))</f>
      </c>
      <c r="F1822" s="2">
        <f>IFERROR(IF(ISBLANK($A1822),"",IF($A1822="Ūdeņraža jonu koncentrācija",VLOOKUP(Dati!$A1822,Normas!$A:$D,2,FALSE),VLOOKUP(Dati!$A1822,Normas!$A:$D,2,FALSE)*0.6)),"")</f>
      </c>
      <c r="G1822" s="2">
        <f>IFERROR(IF(ISBLANK($A1822),"",IF($A1822="Ūdeņraža jonu koncentrācija",VLOOKUP(Dati!$A1822,Normas!$A:$D,3,FALSE),VLOOKUP(Dati!$A1822,Normas!$A:$D,3,FALSE)*0.6)),"")</f>
      </c>
      <c r="H1822" s="2">
        <f>IFERROR(IF(ISBLANK($A1822),"",IF($A1822="Ūdeņraža jonu koncentrācija",VLOOKUP(Dati!$A1822,Normas!$A:$D,2,FALSE),VLOOKUP(Dati!$A1822,Normas!$A:$D,2,FALSE)*0.3)),"")</f>
      </c>
      <c r="I1822" s="2">
        <f>IFERROR(IF(ISBLANK($A1822),"",IF($A1822="Ūdeņraža jonu koncentrācija",VLOOKUP(Dati!$A1822,Normas!$A:$D,3,FALSE),VLOOKUP(Dati!$A1822,Normas!$A:$D,3,FALSE)*0.3)),"")</f>
      </c>
    </row>
    <row r="1823" spans="2:9" x14ac:dyDescent="0.2">
      <c r="B1823">
        <f>IF(ISBLANK(A1823),"",VLOOKUP(A1823,Normas!A:D,4,FALSE))</f>
      </c>
      <c r="E1823" s="2">
        <f>IF(ISBLANK(D1823),"",INT(YEARFRAC(D1823,'Vispārīga informācija'!$B$2)))</f>
      </c>
      <c r="F1823" s="2">
        <f>IFERROR(IF(ISBLANK($A1823),"",IF($A1823="Ūdeņraža jonu koncentrācija",VLOOKUP(Dati!$A1823,Normas!$A:$D,2,FALSE),VLOOKUP(Dati!$A1823,Normas!$A:$D,2,FALSE)*0.6)),"")</f>
      </c>
      <c r="G1823" s="2">
        <f>IFERROR(IF(ISBLANK($A1823),"",IF($A1823="Ūdeņraža jonu koncentrācija",VLOOKUP(Dati!$A1823,Normas!$A:$D,3,FALSE),VLOOKUP(Dati!$A1823,Normas!$A:$D,3,FALSE)*0.6)),"")</f>
      </c>
      <c r="H1823" s="2">
        <f>IFERROR(IF(ISBLANK($A1823),"",IF($A1823="Ūdeņraža jonu koncentrācija",VLOOKUP(Dati!$A1823,Normas!$A:$D,2,FALSE),VLOOKUP(Dati!$A1823,Normas!$A:$D,2,FALSE)*0.3)),"")</f>
      </c>
      <c r="I1823" s="2">
        <f>IFERROR(IF(ISBLANK($A1823),"",IF($A1823="Ūdeņraža jonu koncentrācija",VLOOKUP(Dati!$A1823,Normas!$A:$D,3,FALSE),VLOOKUP(Dati!$A1823,Normas!$A:$D,3,FALSE)*0.3)),"")</f>
      </c>
    </row>
    <row r="1824" spans="2:9" x14ac:dyDescent="0.2">
      <c r="B1824">
        <f>IF(ISBLANK(A1824),"",VLOOKUP(A1824,Normas!A:D,4,FALSE))</f>
      </c>
      <c r="E1824" s="2">
        <f>IF(ISBLANK(D1824),"",INT(YEARFRAC(D1824,'Vispārīga informācija'!$B$2)))</f>
      </c>
      <c r="F1824" s="2">
        <f>IFERROR(IF(ISBLANK($A1824),"",IF($A1824="Ūdeņraža jonu koncentrācija",VLOOKUP(Dati!$A1824,Normas!$A:$D,2,FALSE),VLOOKUP(Dati!$A1824,Normas!$A:$D,2,FALSE)*0.6)),"")</f>
      </c>
      <c r="G1824" s="2">
        <f>IFERROR(IF(ISBLANK($A1824),"",IF($A1824="Ūdeņraža jonu koncentrācija",VLOOKUP(Dati!$A1824,Normas!$A:$D,3,FALSE),VLOOKUP(Dati!$A1824,Normas!$A:$D,3,FALSE)*0.6)),"")</f>
      </c>
      <c r="H1824" s="2">
        <f>IFERROR(IF(ISBLANK($A1824),"",IF($A1824="Ūdeņraža jonu koncentrācija",VLOOKUP(Dati!$A1824,Normas!$A:$D,2,FALSE),VLOOKUP(Dati!$A1824,Normas!$A:$D,2,FALSE)*0.3)),"")</f>
      </c>
      <c r="I1824" s="2">
        <f>IFERROR(IF(ISBLANK($A1824),"",IF($A1824="Ūdeņraža jonu koncentrācija",VLOOKUP(Dati!$A1824,Normas!$A:$D,3,FALSE),VLOOKUP(Dati!$A1824,Normas!$A:$D,3,FALSE)*0.3)),"")</f>
      </c>
    </row>
    <row r="1825" spans="2:9" x14ac:dyDescent="0.2">
      <c r="B1825">
        <f>IF(ISBLANK(A1825),"",VLOOKUP(A1825,Normas!A:D,4,FALSE))</f>
      </c>
      <c r="E1825" s="2">
        <f>IF(ISBLANK(D1825),"",INT(YEARFRAC(D1825,'Vispārīga informācija'!$B$2)))</f>
      </c>
      <c r="F1825" s="2">
        <f>IFERROR(IF(ISBLANK($A1825),"",IF($A1825="Ūdeņraža jonu koncentrācija",VLOOKUP(Dati!$A1825,Normas!$A:$D,2,FALSE),VLOOKUP(Dati!$A1825,Normas!$A:$D,2,FALSE)*0.6)),"")</f>
      </c>
      <c r="G1825" s="2">
        <f>IFERROR(IF(ISBLANK($A1825),"",IF($A1825="Ūdeņraža jonu koncentrācija",VLOOKUP(Dati!$A1825,Normas!$A:$D,3,FALSE),VLOOKUP(Dati!$A1825,Normas!$A:$D,3,FALSE)*0.6)),"")</f>
      </c>
      <c r="H1825" s="2">
        <f>IFERROR(IF(ISBLANK($A1825),"",IF($A1825="Ūdeņraža jonu koncentrācija",VLOOKUP(Dati!$A1825,Normas!$A:$D,2,FALSE),VLOOKUP(Dati!$A1825,Normas!$A:$D,2,FALSE)*0.3)),"")</f>
      </c>
      <c r="I1825" s="2">
        <f>IFERROR(IF(ISBLANK($A1825),"",IF($A1825="Ūdeņraža jonu koncentrācija",VLOOKUP(Dati!$A1825,Normas!$A:$D,3,FALSE),VLOOKUP(Dati!$A1825,Normas!$A:$D,3,FALSE)*0.3)),"")</f>
      </c>
    </row>
    <row r="1826" spans="2:9" x14ac:dyDescent="0.2">
      <c r="B1826">
        <f>IF(ISBLANK(A1826),"",VLOOKUP(A1826,Normas!A:D,4,FALSE))</f>
      </c>
      <c r="E1826" s="2">
        <f>IF(ISBLANK(D1826),"",INT(YEARFRAC(D1826,'Vispārīga informācija'!$B$2)))</f>
      </c>
      <c r="F1826" s="2">
        <f>IFERROR(IF(ISBLANK($A1826),"",IF($A1826="Ūdeņraža jonu koncentrācija",VLOOKUP(Dati!$A1826,Normas!$A:$D,2,FALSE),VLOOKUP(Dati!$A1826,Normas!$A:$D,2,FALSE)*0.6)),"")</f>
      </c>
      <c r="G1826" s="2">
        <f>IFERROR(IF(ISBLANK($A1826),"",IF($A1826="Ūdeņraža jonu koncentrācija",VLOOKUP(Dati!$A1826,Normas!$A:$D,3,FALSE),VLOOKUP(Dati!$A1826,Normas!$A:$D,3,FALSE)*0.6)),"")</f>
      </c>
      <c r="H1826" s="2">
        <f>IFERROR(IF(ISBLANK($A1826),"",IF($A1826="Ūdeņraža jonu koncentrācija",VLOOKUP(Dati!$A1826,Normas!$A:$D,2,FALSE),VLOOKUP(Dati!$A1826,Normas!$A:$D,2,FALSE)*0.3)),"")</f>
      </c>
      <c r="I1826" s="2">
        <f>IFERROR(IF(ISBLANK($A1826),"",IF($A1826="Ūdeņraža jonu koncentrācija",VLOOKUP(Dati!$A1826,Normas!$A:$D,3,FALSE),VLOOKUP(Dati!$A1826,Normas!$A:$D,3,FALSE)*0.3)),"")</f>
      </c>
    </row>
    <row r="1827" spans="2:9" x14ac:dyDescent="0.2">
      <c r="B1827">
        <f>IF(ISBLANK(A1827),"",VLOOKUP(A1827,Normas!A:D,4,FALSE))</f>
      </c>
      <c r="E1827" s="2">
        <f>IF(ISBLANK(D1827),"",INT(YEARFRAC(D1827,'Vispārīga informācija'!$B$2)))</f>
      </c>
      <c r="F1827" s="2">
        <f>IFERROR(IF(ISBLANK($A1827),"",IF($A1827="Ūdeņraža jonu koncentrācija",VLOOKUP(Dati!$A1827,Normas!$A:$D,2,FALSE),VLOOKUP(Dati!$A1827,Normas!$A:$D,2,FALSE)*0.6)),"")</f>
      </c>
      <c r="G1827" s="2">
        <f>IFERROR(IF(ISBLANK($A1827),"",IF($A1827="Ūdeņraža jonu koncentrācija",VLOOKUP(Dati!$A1827,Normas!$A:$D,3,FALSE),VLOOKUP(Dati!$A1827,Normas!$A:$D,3,FALSE)*0.6)),"")</f>
      </c>
      <c r="H1827" s="2">
        <f>IFERROR(IF(ISBLANK($A1827),"",IF($A1827="Ūdeņraža jonu koncentrācija",VLOOKUP(Dati!$A1827,Normas!$A:$D,2,FALSE),VLOOKUP(Dati!$A1827,Normas!$A:$D,2,FALSE)*0.3)),"")</f>
      </c>
      <c r="I1827" s="2">
        <f>IFERROR(IF(ISBLANK($A1827),"",IF($A1827="Ūdeņraža jonu koncentrācija",VLOOKUP(Dati!$A1827,Normas!$A:$D,3,FALSE),VLOOKUP(Dati!$A1827,Normas!$A:$D,3,FALSE)*0.3)),"")</f>
      </c>
    </row>
    <row r="1828" spans="2:9" x14ac:dyDescent="0.2">
      <c r="B1828">
        <f>IF(ISBLANK(A1828),"",VLOOKUP(A1828,Normas!A:D,4,FALSE))</f>
      </c>
      <c r="E1828" s="2">
        <f>IF(ISBLANK(D1828),"",INT(YEARFRAC(D1828,'Vispārīga informācija'!$B$2)))</f>
      </c>
      <c r="F1828" s="2">
        <f>IFERROR(IF(ISBLANK($A1828),"",IF($A1828="Ūdeņraža jonu koncentrācija",VLOOKUP(Dati!$A1828,Normas!$A:$D,2,FALSE),VLOOKUP(Dati!$A1828,Normas!$A:$D,2,FALSE)*0.6)),"")</f>
      </c>
      <c r="G1828" s="2">
        <f>IFERROR(IF(ISBLANK($A1828),"",IF($A1828="Ūdeņraža jonu koncentrācija",VLOOKUP(Dati!$A1828,Normas!$A:$D,3,FALSE),VLOOKUP(Dati!$A1828,Normas!$A:$D,3,FALSE)*0.6)),"")</f>
      </c>
      <c r="H1828" s="2">
        <f>IFERROR(IF(ISBLANK($A1828),"",IF($A1828="Ūdeņraža jonu koncentrācija",VLOOKUP(Dati!$A1828,Normas!$A:$D,2,FALSE),VLOOKUP(Dati!$A1828,Normas!$A:$D,2,FALSE)*0.3)),"")</f>
      </c>
      <c r="I1828" s="2">
        <f>IFERROR(IF(ISBLANK($A1828),"",IF($A1828="Ūdeņraža jonu koncentrācija",VLOOKUP(Dati!$A1828,Normas!$A:$D,3,FALSE),VLOOKUP(Dati!$A1828,Normas!$A:$D,3,FALSE)*0.3)),"")</f>
      </c>
    </row>
    <row r="1829" spans="2:9" x14ac:dyDescent="0.2">
      <c r="B1829">
        <f>IF(ISBLANK(A1829),"",VLOOKUP(A1829,Normas!A:D,4,FALSE))</f>
      </c>
      <c r="E1829" s="2">
        <f>IF(ISBLANK(D1829),"",INT(YEARFRAC(D1829,'Vispārīga informācija'!$B$2)))</f>
      </c>
      <c r="F1829" s="2">
        <f>IFERROR(IF(ISBLANK($A1829),"",IF($A1829="Ūdeņraža jonu koncentrācija",VLOOKUP(Dati!$A1829,Normas!$A:$D,2,FALSE),VLOOKUP(Dati!$A1829,Normas!$A:$D,2,FALSE)*0.6)),"")</f>
      </c>
      <c r="G1829" s="2">
        <f>IFERROR(IF(ISBLANK($A1829),"",IF($A1829="Ūdeņraža jonu koncentrācija",VLOOKUP(Dati!$A1829,Normas!$A:$D,3,FALSE),VLOOKUP(Dati!$A1829,Normas!$A:$D,3,FALSE)*0.6)),"")</f>
      </c>
      <c r="H1829" s="2">
        <f>IFERROR(IF(ISBLANK($A1829),"",IF($A1829="Ūdeņraža jonu koncentrācija",VLOOKUP(Dati!$A1829,Normas!$A:$D,2,FALSE),VLOOKUP(Dati!$A1829,Normas!$A:$D,2,FALSE)*0.3)),"")</f>
      </c>
      <c r="I1829" s="2">
        <f>IFERROR(IF(ISBLANK($A1829),"",IF($A1829="Ūdeņraža jonu koncentrācija",VLOOKUP(Dati!$A1829,Normas!$A:$D,3,FALSE),VLOOKUP(Dati!$A1829,Normas!$A:$D,3,FALSE)*0.3)),"")</f>
      </c>
    </row>
    <row r="1830" spans="2:9" x14ac:dyDescent="0.2">
      <c r="B1830">
        <f>IF(ISBLANK(A1830),"",VLOOKUP(A1830,Normas!A:D,4,FALSE))</f>
      </c>
      <c r="E1830" s="2">
        <f>IF(ISBLANK(D1830),"",INT(YEARFRAC(D1830,'Vispārīga informācija'!$B$2)))</f>
      </c>
      <c r="F1830" s="2">
        <f>IFERROR(IF(ISBLANK($A1830),"",IF($A1830="Ūdeņraža jonu koncentrācija",VLOOKUP(Dati!$A1830,Normas!$A:$D,2,FALSE),VLOOKUP(Dati!$A1830,Normas!$A:$D,2,FALSE)*0.6)),"")</f>
      </c>
      <c r="G1830" s="2">
        <f>IFERROR(IF(ISBLANK($A1830),"",IF($A1830="Ūdeņraža jonu koncentrācija",VLOOKUP(Dati!$A1830,Normas!$A:$D,3,FALSE),VLOOKUP(Dati!$A1830,Normas!$A:$D,3,FALSE)*0.6)),"")</f>
      </c>
      <c r="H1830" s="2">
        <f>IFERROR(IF(ISBLANK($A1830),"",IF($A1830="Ūdeņraža jonu koncentrācija",VLOOKUP(Dati!$A1830,Normas!$A:$D,2,FALSE),VLOOKUP(Dati!$A1830,Normas!$A:$D,2,FALSE)*0.3)),"")</f>
      </c>
      <c r="I1830" s="2">
        <f>IFERROR(IF(ISBLANK($A1830),"",IF($A1830="Ūdeņraža jonu koncentrācija",VLOOKUP(Dati!$A1830,Normas!$A:$D,3,FALSE),VLOOKUP(Dati!$A1830,Normas!$A:$D,3,FALSE)*0.3)),"")</f>
      </c>
    </row>
    <row r="1831" spans="2:9" x14ac:dyDescent="0.2">
      <c r="B1831">
        <f>IF(ISBLANK(A1831),"",VLOOKUP(A1831,Normas!A:D,4,FALSE))</f>
      </c>
      <c r="E1831" s="2">
        <f>IF(ISBLANK(D1831),"",INT(YEARFRAC(D1831,'Vispārīga informācija'!$B$2)))</f>
      </c>
      <c r="F1831" s="2">
        <f>IFERROR(IF(ISBLANK($A1831),"",IF($A1831="Ūdeņraža jonu koncentrācija",VLOOKUP(Dati!$A1831,Normas!$A:$D,2,FALSE),VLOOKUP(Dati!$A1831,Normas!$A:$D,2,FALSE)*0.6)),"")</f>
      </c>
      <c r="G1831" s="2">
        <f>IFERROR(IF(ISBLANK($A1831),"",IF($A1831="Ūdeņraža jonu koncentrācija",VLOOKUP(Dati!$A1831,Normas!$A:$D,3,FALSE),VLOOKUP(Dati!$A1831,Normas!$A:$D,3,FALSE)*0.6)),"")</f>
      </c>
      <c r="H1831" s="2">
        <f>IFERROR(IF(ISBLANK($A1831),"",IF($A1831="Ūdeņraža jonu koncentrācija",VLOOKUP(Dati!$A1831,Normas!$A:$D,2,FALSE),VLOOKUP(Dati!$A1831,Normas!$A:$D,2,FALSE)*0.3)),"")</f>
      </c>
      <c r="I1831" s="2">
        <f>IFERROR(IF(ISBLANK($A1831),"",IF($A1831="Ūdeņraža jonu koncentrācija",VLOOKUP(Dati!$A1831,Normas!$A:$D,3,FALSE),VLOOKUP(Dati!$A1831,Normas!$A:$D,3,FALSE)*0.3)),"")</f>
      </c>
    </row>
    <row r="1832" spans="2:9" x14ac:dyDescent="0.2">
      <c r="B1832">
        <f>IF(ISBLANK(A1832),"",VLOOKUP(A1832,Normas!A:D,4,FALSE))</f>
      </c>
      <c r="E1832" s="2">
        <f>IF(ISBLANK(D1832),"",INT(YEARFRAC(D1832,'Vispārīga informācija'!$B$2)))</f>
      </c>
      <c r="F1832" s="2">
        <f>IFERROR(IF(ISBLANK($A1832),"",IF($A1832="Ūdeņraža jonu koncentrācija",VLOOKUP(Dati!$A1832,Normas!$A:$D,2,FALSE),VLOOKUP(Dati!$A1832,Normas!$A:$D,2,FALSE)*0.6)),"")</f>
      </c>
      <c r="G1832" s="2">
        <f>IFERROR(IF(ISBLANK($A1832),"",IF($A1832="Ūdeņraža jonu koncentrācija",VLOOKUP(Dati!$A1832,Normas!$A:$D,3,FALSE),VLOOKUP(Dati!$A1832,Normas!$A:$D,3,FALSE)*0.6)),"")</f>
      </c>
      <c r="H1832" s="2">
        <f>IFERROR(IF(ISBLANK($A1832),"",IF($A1832="Ūdeņraža jonu koncentrācija",VLOOKUP(Dati!$A1832,Normas!$A:$D,2,FALSE),VLOOKUP(Dati!$A1832,Normas!$A:$D,2,FALSE)*0.3)),"")</f>
      </c>
      <c r="I1832" s="2">
        <f>IFERROR(IF(ISBLANK($A1832),"",IF($A1832="Ūdeņraža jonu koncentrācija",VLOOKUP(Dati!$A1832,Normas!$A:$D,3,FALSE),VLOOKUP(Dati!$A1832,Normas!$A:$D,3,FALSE)*0.3)),"")</f>
      </c>
    </row>
    <row r="1833" spans="2:9" x14ac:dyDescent="0.2">
      <c r="B1833">
        <f>IF(ISBLANK(A1833),"",VLOOKUP(A1833,Normas!A:D,4,FALSE))</f>
      </c>
      <c r="E1833" s="2">
        <f>IF(ISBLANK(D1833),"",INT(YEARFRAC(D1833,'Vispārīga informācija'!$B$2)))</f>
      </c>
      <c r="F1833" s="2">
        <f>IFERROR(IF(ISBLANK($A1833),"",IF($A1833="Ūdeņraža jonu koncentrācija",VLOOKUP(Dati!$A1833,Normas!$A:$D,2,FALSE),VLOOKUP(Dati!$A1833,Normas!$A:$D,2,FALSE)*0.6)),"")</f>
      </c>
      <c r="G1833" s="2">
        <f>IFERROR(IF(ISBLANK($A1833),"",IF($A1833="Ūdeņraža jonu koncentrācija",VLOOKUP(Dati!$A1833,Normas!$A:$D,3,FALSE),VLOOKUP(Dati!$A1833,Normas!$A:$D,3,FALSE)*0.6)),"")</f>
      </c>
      <c r="H1833" s="2">
        <f>IFERROR(IF(ISBLANK($A1833),"",IF($A1833="Ūdeņraža jonu koncentrācija",VLOOKUP(Dati!$A1833,Normas!$A:$D,2,FALSE),VLOOKUP(Dati!$A1833,Normas!$A:$D,2,FALSE)*0.3)),"")</f>
      </c>
      <c r="I1833" s="2">
        <f>IFERROR(IF(ISBLANK($A1833),"",IF($A1833="Ūdeņraža jonu koncentrācija",VLOOKUP(Dati!$A1833,Normas!$A:$D,3,FALSE),VLOOKUP(Dati!$A1833,Normas!$A:$D,3,FALSE)*0.3)),"")</f>
      </c>
    </row>
    <row r="1834" spans="2:9" x14ac:dyDescent="0.2">
      <c r="B1834">
        <f>IF(ISBLANK(A1834),"",VLOOKUP(A1834,Normas!A:D,4,FALSE))</f>
      </c>
      <c r="E1834" s="2">
        <f>IF(ISBLANK(D1834),"",INT(YEARFRAC(D1834,'Vispārīga informācija'!$B$2)))</f>
      </c>
      <c r="F1834" s="2">
        <f>IFERROR(IF(ISBLANK($A1834),"",IF($A1834="Ūdeņraža jonu koncentrācija",VLOOKUP(Dati!$A1834,Normas!$A:$D,2,FALSE),VLOOKUP(Dati!$A1834,Normas!$A:$D,2,FALSE)*0.6)),"")</f>
      </c>
      <c r="G1834" s="2">
        <f>IFERROR(IF(ISBLANK($A1834),"",IF($A1834="Ūdeņraža jonu koncentrācija",VLOOKUP(Dati!$A1834,Normas!$A:$D,3,FALSE),VLOOKUP(Dati!$A1834,Normas!$A:$D,3,FALSE)*0.6)),"")</f>
      </c>
      <c r="H1834" s="2">
        <f>IFERROR(IF(ISBLANK($A1834),"",IF($A1834="Ūdeņraža jonu koncentrācija",VLOOKUP(Dati!$A1834,Normas!$A:$D,2,FALSE),VLOOKUP(Dati!$A1834,Normas!$A:$D,2,FALSE)*0.3)),"")</f>
      </c>
      <c r="I1834" s="2">
        <f>IFERROR(IF(ISBLANK($A1834),"",IF($A1834="Ūdeņraža jonu koncentrācija",VLOOKUP(Dati!$A1834,Normas!$A:$D,3,FALSE),VLOOKUP(Dati!$A1834,Normas!$A:$D,3,FALSE)*0.3)),"")</f>
      </c>
    </row>
    <row r="1835" spans="2:9" x14ac:dyDescent="0.2">
      <c r="B1835">
        <f>IF(ISBLANK(A1835),"",VLOOKUP(A1835,Normas!A:D,4,FALSE))</f>
      </c>
      <c r="E1835" s="2">
        <f>IF(ISBLANK(D1835),"",INT(YEARFRAC(D1835,'Vispārīga informācija'!$B$2)))</f>
      </c>
      <c r="F1835" s="2">
        <f>IFERROR(IF(ISBLANK($A1835),"",IF($A1835="Ūdeņraža jonu koncentrācija",VLOOKUP(Dati!$A1835,Normas!$A:$D,2,FALSE),VLOOKUP(Dati!$A1835,Normas!$A:$D,2,FALSE)*0.6)),"")</f>
      </c>
      <c r="G1835" s="2">
        <f>IFERROR(IF(ISBLANK($A1835),"",IF($A1835="Ūdeņraža jonu koncentrācija",VLOOKUP(Dati!$A1835,Normas!$A:$D,3,FALSE),VLOOKUP(Dati!$A1835,Normas!$A:$D,3,FALSE)*0.6)),"")</f>
      </c>
      <c r="H1835" s="2">
        <f>IFERROR(IF(ISBLANK($A1835),"",IF($A1835="Ūdeņraža jonu koncentrācija",VLOOKUP(Dati!$A1835,Normas!$A:$D,2,FALSE),VLOOKUP(Dati!$A1835,Normas!$A:$D,2,FALSE)*0.3)),"")</f>
      </c>
      <c r="I1835" s="2">
        <f>IFERROR(IF(ISBLANK($A1835),"",IF($A1835="Ūdeņraža jonu koncentrācija",VLOOKUP(Dati!$A1835,Normas!$A:$D,3,FALSE),VLOOKUP(Dati!$A1835,Normas!$A:$D,3,FALSE)*0.3)),"")</f>
      </c>
    </row>
    <row r="1836" spans="2:9" x14ac:dyDescent="0.2">
      <c r="B1836">
        <f>IF(ISBLANK(A1836),"",VLOOKUP(A1836,Normas!A:D,4,FALSE))</f>
      </c>
      <c r="E1836" s="2">
        <f>IF(ISBLANK(D1836),"",INT(YEARFRAC(D1836,'Vispārīga informācija'!$B$2)))</f>
      </c>
      <c r="F1836" s="2">
        <f>IFERROR(IF(ISBLANK($A1836),"",IF($A1836="Ūdeņraža jonu koncentrācija",VLOOKUP(Dati!$A1836,Normas!$A:$D,2,FALSE),VLOOKUP(Dati!$A1836,Normas!$A:$D,2,FALSE)*0.6)),"")</f>
      </c>
      <c r="G1836" s="2">
        <f>IFERROR(IF(ISBLANK($A1836),"",IF($A1836="Ūdeņraža jonu koncentrācija",VLOOKUP(Dati!$A1836,Normas!$A:$D,3,FALSE),VLOOKUP(Dati!$A1836,Normas!$A:$D,3,FALSE)*0.6)),"")</f>
      </c>
      <c r="H1836" s="2">
        <f>IFERROR(IF(ISBLANK($A1836),"",IF($A1836="Ūdeņraža jonu koncentrācija",VLOOKUP(Dati!$A1836,Normas!$A:$D,2,FALSE),VLOOKUP(Dati!$A1836,Normas!$A:$D,2,FALSE)*0.3)),"")</f>
      </c>
      <c r="I1836" s="2">
        <f>IFERROR(IF(ISBLANK($A1836),"",IF($A1836="Ūdeņraža jonu koncentrācija",VLOOKUP(Dati!$A1836,Normas!$A:$D,3,FALSE),VLOOKUP(Dati!$A1836,Normas!$A:$D,3,FALSE)*0.3)),"")</f>
      </c>
    </row>
    <row r="1837" spans="2:9" x14ac:dyDescent="0.2">
      <c r="B1837">
        <f>IF(ISBLANK(A1837),"",VLOOKUP(A1837,Normas!A:D,4,FALSE))</f>
      </c>
      <c r="E1837" s="2">
        <f>IF(ISBLANK(D1837),"",INT(YEARFRAC(D1837,'Vispārīga informācija'!$B$2)))</f>
      </c>
      <c r="F1837" s="2">
        <f>IFERROR(IF(ISBLANK($A1837),"",IF($A1837="Ūdeņraža jonu koncentrācija",VLOOKUP(Dati!$A1837,Normas!$A:$D,2,FALSE),VLOOKUP(Dati!$A1837,Normas!$A:$D,2,FALSE)*0.6)),"")</f>
      </c>
      <c r="G1837" s="2">
        <f>IFERROR(IF(ISBLANK($A1837),"",IF($A1837="Ūdeņraža jonu koncentrācija",VLOOKUP(Dati!$A1837,Normas!$A:$D,3,FALSE),VLOOKUP(Dati!$A1837,Normas!$A:$D,3,FALSE)*0.6)),"")</f>
      </c>
      <c r="H1837" s="2">
        <f>IFERROR(IF(ISBLANK($A1837),"",IF($A1837="Ūdeņraža jonu koncentrācija",VLOOKUP(Dati!$A1837,Normas!$A:$D,2,FALSE),VLOOKUP(Dati!$A1837,Normas!$A:$D,2,FALSE)*0.3)),"")</f>
      </c>
      <c r="I1837" s="2">
        <f>IFERROR(IF(ISBLANK($A1837),"",IF($A1837="Ūdeņraža jonu koncentrācija",VLOOKUP(Dati!$A1837,Normas!$A:$D,3,FALSE),VLOOKUP(Dati!$A1837,Normas!$A:$D,3,FALSE)*0.3)),"")</f>
      </c>
    </row>
    <row r="1838" spans="2:9" x14ac:dyDescent="0.2">
      <c r="B1838">
        <f>IF(ISBLANK(A1838),"",VLOOKUP(A1838,Normas!A:D,4,FALSE))</f>
      </c>
      <c r="E1838" s="2">
        <f>IF(ISBLANK(D1838),"",INT(YEARFRAC(D1838,'Vispārīga informācija'!$B$2)))</f>
      </c>
      <c r="F1838" s="2">
        <f>IFERROR(IF(ISBLANK($A1838),"",IF($A1838="Ūdeņraža jonu koncentrācija",VLOOKUP(Dati!$A1838,Normas!$A:$D,2,FALSE),VLOOKUP(Dati!$A1838,Normas!$A:$D,2,FALSE)*0.6)),"")</f>
      </c>
      <c r="G1838" s="2">
        <f>IFERROR(IF(ISBLANK($A1838),"",IF($A1838="Ūdeņraža jonu koncentrācija",VLOOKUP(Dati!$A1838,Normas!$A:$D,3,FALSE),VLOOKUP(Dati!$A1838,Normas!$A:$D,3,FALSE)*0.6)),"")</f>
      </c>
      <c r="H1838" s="2">
        <f>IFERROR(IF(ISBLANK($A1838),"",IF($A1838="Ūdeņraža jonu koncentrācija",VLOOKUP(Dati!$A1838,Normas!$A:$D,2,FALSE),VLOOKUP(Dati!$A1838,Normas!$A:$D,2,FALSE)*0.3)),"")</f>
      </c>
      <c r="I1838" s="2">
        <f>IFERROR(IF(ISBLANK($A1838),"",IF($A1838="Ūdeņraža jonu koncentrācija",VLOOKUP(Dati!$A1838,Normas!$A:$D,3,FALSE),VLOOKUP(Dati!$A1838,Normas!$A:$D,3,FALSE)*0.3)),"")</f>
      </c>
    </row>
    <row r="1839" spans="2:9" x14ac:dyDescent="0.2">
      <c r="B1839">
        <f>IF(ISBLANK(A1839),"",VLOOKUP(A1839,Normas!A:D,4,FALSE))</f>
      </c>
      <c r="E1839" s="2">
        <f>IF(ISBLANK(D1839),"",INT(YEARFRAC(D1839,'Vispārīga informācija'!$B$2)))</f>
      </c>
      <c r="F1839" s="2">
        <f>IFERROR(IF(ISBLANK($A1839),"",IF($A1839="Ūdeņraža jonu koncentrācija",VLOOKUP(Dati!$A1839,Normas!$A:$D,2,FALSE),VLOOKUP(Dati!$A1839,Normas!$A:$D,2,FALSE)*0.6)),"")</f>
      </c>
      <c r="G1839" s="2">
        <f>IFERROR(IF(ISBLANK($A1839),"",IF($A1839="Ūdeņraža jonu koncentrācija",VLOOKUP(Dati!$A1839,Normas!$A:$D,3,FALSE),VLOOKUP(Dati!$A1839,Normas!$A:$D,3,FALSE)*0.6)),"")</f>
      </c>
      <c r="H1839" s="2">
        <f>IFERROR(IF(ISBLANK($A1839),"",IF($A1839="Ūdeņraža jonu koncentrācija",VLOOKUP(Dati!$A1839,Normas!$A:$D,2,FALSE),VLOOKUP(Dati!$A1839,Normas!$A:$D,2,FALSE)*0.3)),"")</f>
      </c>
      <c r="I1839" s="2">
        <f>IFERROR(IF(ISBLANK($A1839),"",IF($A1839="Ūdeņraža jonu koncentrācija",VLOOKUP(Dati!$A1839,Normas!$A:$D,3,FALSE),VLOOKUP(Dati!$A1839,Normas!$A:$D,3,FALSE)*0.3)),"")</f>
      </c>
    </row>
    <row r="1840" spans="2:9" x14ac:dyDescent="0.2">
      <c r="B1840">
        <f>IF(ISBLANK(A1840),"",VLOOKUP(A1840,Normas!A:D,4,FALSE))</f>
      </c>
      <c r="E1840" s="2">
        <f>IF(ISBLANK(D1840),"",INT(YEARFRAC(D1840,'Vispārīga informācija'!$B$2)))</f>
      </c>
      <c r="F1840" s="2">
        <f>IFERROR(IF(ISBLANK($A1840),"",IF($A1840="Ūdeņraža jonu koncentrācija",VLOOKUP(Dati!$A1840,Normas!$A:$D,2,FALSE),VLOOKUP(Dati!$A1840,Normas!$A:$D,2,FALSE)*0.6)),"")</f>
      </c>
      <c r="G1840" s="2">
        <f>IFERROR(IF(ISBLANK($A1840),"",IF($A1840="Ūdeņraža jonu koncentrācija",VLOOKUP(Dati!$A1840,Normas!$A:$D,3,FALSE),VLOOKUP(Dati!$A1840,Normas!$A:$D,3,FALSE)*0.6)),"")</f>
      </c>
      <c r="H1840" s="2">
        <f>IFERROR(IF(ISBLANK($A1840),"",IF($A1840="Ūdeņraža jonu koncentrācija",VLOOKUP(Dati!$A1840,Normas!$A:$D,2,FALSE),VLOOKUP(Dati!$A1840,Normas!$A:$D,2,FALSE)*0.3)),"")</f>
      </c>
      <c r="I1840" s="2">
        <f>IFERROR(IF(ISBLANK($A1840),"",IF($A1840="Ūdeņraža jonu koncentrācija",VLOOKUP(Dati!$A1840,Normas!$A:$D,3,FALSE),VLOOKUP(Dati!$A1840,Normas!$A:$D,3,FALSE)*0.3)),"")</f>
      </c>
    </row>
    <row r="1841" spans="2:9" x14ac:dyDescent="0.2">
      <c r="B1841">
        <f>IF(ISBLANK(A1841),"",VLOOKUP(A1841,Normas!A:D,4,FALSE))</f>
      </c>
      <c r="E1841" s="2">
        <f>IF(ISBLANK(D1841),"",INT(YEARFRAC(D1841,'Vispārīga informācija'!$B$2)))</f>
      </c>
      <c r="F1841" s="2">
        <f>IFERROR(IF(ISBLANK($A1841),"",IF($A1841="Ūdeņraža jonu koncentrācija",VLOOKUP(Dati!$A1841,Normas!$A:$D,2,FALSE),VLOOKUP(Dati!$A1841,Normas!$A:$D,2,FALSE)*0.6)),"")</f>
      </c>
      <c r="G1841" s="2">
        <f>IFERROR(IF(ISBLANK($A1841),"",IF($A1841="Ūdeņraža jonu koncentrācija",VLOOKUP(Dati!$A1841,Normas!$A:$D,3,FALSE),VLOOKUP(Dati!$A1841,Normas!$A:$D,3,FALSE)*0.6)),"")</f>
      </c>
      <c r="H1841" s="2">
        <f>IFERROR(IF(ISBLANK($A1841),"",IF($A1841="Ūdeņraža jonu koncentrācija",VLOOKUP(Dati!$A1841,Normas!$A:$D,2,FALSE),VLOOKUP(Dati!$A1841,Normas!$A:$D,2,FALSE)*0.3)),"")</f>
      </c>
      <c r="I1841" s="2">
        <f>IFERROR(IF(ISBLANK($A1841),"",IF($A1841="Ūdeņraža jonu koncentrācija",VLOOKUP(Dati!$A1841,Normas!$A:$D,3,FALSE),VLOOKUP(Dati!$A1841,Normas!$A:$D,3,FALSE)*0.3)),"")</f>
      </c>
    </row>
    <row r="1842" spans="2:9" x14ac:dyDescent="0.2">
      <c r="B1842">
        <f>IF(ISBLANK(A1842),"",VLOOKUP(A1842,Normas!A:D,4,FALSE))</f>
      </c>
      <c r="E1842" s="2">
        <f>IF(ISBLANK(D1842),"",INT(YEARFRAC(D1842,'Vispārīga informācija'!$B$2)))</f>
      </c>
      <c r="F1842" s="2">
        <f>IFERROR(IF(ISBLANK($A1842),"",IF($A1842="Ūdeņraža jonu koncentrācija",VLOOKUP(Dati!$A1842,Normas!$A:$D,2,FALSE),VLOOKUP(Dati!$A1842,Normas!$A:$D,2,FALSE)*0.6)),"")</f>
      </c>
      <c r="G1842" s="2">
        <f>IFERROR(IF(ISBLANK($A1842),"",IF($A1842="Ūdeņraža jonu koncentrācija",VLOOKUP(Dati!$A1842,Normas!$A:$D,3,FALSE),VLOOKUP(Dati!$A1842,Normas!$A:$D,3,FALSE)*0.6)),"")</f>
      </c>
      <c r="H1842" s="2">
        <f>IFERROR(IF(ISBLANK($A1842),"",IF($A1842="Ūdeņraža jonu koncentrācija",VLOOKUP(Dati!$A1842,Normas!$A:$D,2,FALSE),VLOOKUP(Dati!$A1842,Normas!$A:$D,2,FALSE)*0.3)),"")</f>
      </c>
      <c r="I1842" s="2">
        <f>IFERROR(IF(ISBLANK($A1842),"",IF($A1842="Ūdeņraža jonu koncentrācija",VLOOKUP(Dati!$A1842,Normas!$A:$D,3,FALSE),VLOOKUP(Dati!$A1842,Normas!$A:$D,3,FALSE)*0.3)),"")</f>
      </c>
    </row>
    <row r="1843" spans="2:9" x14ac:dyDescent="0.2">
      <c r="B1843">
        <f>IF(ISBLANK(A1843),"",VLOOKUP(A1843,Normas!A:D,4,FALSE))</f>
      </c>
      <c r="E1843" s="2">
        <f>IF(ISBLANK(D1843),"",INT(YEARFRAC(D1843,'Vispārīga informācija'!$B$2)))</f>
      </c>
      <c r="F1843" s="2">
        <f>IFERROR(IF(ISBLANK($A1843),"",IF($A1843="Ūdeņraža jonu koncentrācija",VLOOKUP(Dati!$A1843,Normas!$A:$D,2,FALSE),VLOOKUP(Dati!$A1843,Normas!$A:$D,2,FALSE)*0.6)),"")</f>
      </c>
      <c r="G1843" s="2">
        <f>IFERROR(IF(ISBLANK($A1843),"",IF($A1843="Ūdeņraža jonu koncentrācija",VLOOKUP(Dati!$A1843,Normas!$A:$D,3,FALSE),VLOOKUP(Dati!$A1843,Normas!$A:$D,3,FALSE)*0.6)),"")</f>
      </c>
      <c r="H1843" s="2">
        <f>IFERROR(IF(ISBLANK($A1843),"",IF($A1843="Ūdeņraža jonu koncentrācija",VLOOKUP(Dati!$A1843,Normas!$A:$D,2,FALSE),VLOOKUP(Dati!$A1843,Normas!$A:$D,2,FALSE)*0.3)),"")</f>
      </c>
      <c r="I1843" s="2">
        <f>IFERROR(IF(ISBLANK($A1843),"",IF($A1843="Ūdeņraža jonu koncentrācija",VLOOKUP(Dati!$A1843,Normas!$A:$D,3,FALSE),VLOOKUP(Dati!$A1843,Normas!$A:$D,3,FALSE)*0.3)),"")</f>
      </c>
    </row>
    <row r="1844" spans="2:9" x14ac:dyDescent="0.2">
      <c r="B1844">
        <f>IF(ISBLANK(A1844),"",VLOOKUP(A1844,Normas!A:D,4,FALSE))</f>
      </c>
      <c r="E1844" s="2">
        <f>IF(ISBLANK(D1844),"",INT(YEARFRAC(D1844,'Vispārīga informācija'!$B$2)))</f>
      </c>
      <c r="F1844" s="2">
        <f>IFERROR(IF(ISBLANK($A1844),"",IF($A1844="Ūdeņraža jonu koncentrācija",VLOOKUP(Dati!$A1844,Normas!$A:$D,2,FALSE),VLOOKUP(Dati!$A1844,Normas!$A:$D,2,FALSE)*0.6)),"")</f>
      </c>
      <c r="G1844" s="2">
        <f>IFERROR(IF(ISBLANK($A1844),"",IF($A1844="Ūdeņraža jonu koncentrācija",VLOOKUP(Dati!$A1844,Normas!$A:$D,3,FALSE),VLOOKUP(Dati!$A1844,Normas!$A:$D,3,FALSE)*0.6)),"")</f>
      </c>
      <c r="H1844" s="2">
        <f>IFERROR(IF(ISBLANK($A1844),"",IF($A1844="Ūdeņraža jonu koncentrācija",VLOOKUP(Dati!$A1844,Normas!$A:$D,2,FALSE),VLOOKUP(Dati!$A1844,Normas!$A:$D,2,FALSE)*0.3)),"")</f>
      </c>
      <c r="I1844" s="2">
        <f>IFERROR(IF(ISBLANK($A1844),"",IF($A1844="Ūdeņraža jonu koncentrācija",VLOOKUP(Dati!$A1844,Normas!$A:$D,3,FALSE),VLOOKUP(Dati!$A1844,Normas!$A:$D,3,FALSE)*0.3)),"")</f>
      </c>
    </row>
    <row r="1845" spans="2:9" x14ac:dyDescent="0.2">
      <c r="B1845">
        <f>IF(ISBLANK(A1845),"",VLOOKUP(A1845,Normas!A:D,4,FALSE))</f>
      </c>
      <c r="E1845" s="2">
        <f>IF(ISBLANK(D1845),"",INT(YEARFRAC(D1845,'Vispārīga informācija'!$B$2)))</f>
      </c>
      <c r="F1845" s="2">
        <f>IFERROR(IF(ISBLANK($A1845),"",IF($A1845="Ūdeņraža jonu koncentrācija",VLOOKUP(Dati!$A1845,Normas!$A:$D,2,FALSE),VLOOKUP(Dati!$A1845,Normas!$A:$D,2,FALSE)*0.6)),"")</f>
      </c>
      <c r="G1845" s="2">
        <f>IFERROR(IF(ISBLANK($A1845),"",IF($A1845="Ūdeņraža jonu koncentrācija",VLOOKUP(Dati!$A1845,Normas!$A:$D,3,FALSE),VLOOKUP(Dati!$A1845,Normas!$A:$D,3,FALSE)*0.6)),"")</f>
      </c>
      <c r="H1845" s="2">
        <f>IFERROR(IF(ISBLANK($A1845),"",IF($A1845="Ūdeņraža jonu koncentrācija",VLOOKUP(Dati!$A1845,Normas!$A:$D,2,FALSE),VLOOKUP(Dati!$A1845,Normas!$A:$D,2,FALSE)*0.3)),"")</f>
      </c>
      <c r="I1845" s="2">
        <f>IFERROR(IF(ISBLANK($A1845),"",IF($A1845="Ūdeņraža jonu koncentrācija",VLOOKUP(Dati!$A1845,Normas!$A:$D,3,FALSE),VLOOKUP(Dati!$A1845,Normas!$A:$D,3,FALSE)*0.3)),"")</f>
      </c>
    </row>
    <row r="1846" spans="2:9" x14ac:dyDescent="0.2">
      <c r="B1846">
        <f>IF(ISBLANK(A1846),"",VLOOKUP(A1846,Normas!A:D,4,FALSE))</f>
      </c>
      <c r="E1846" s="2">
        <f>IF(ISBLANK(D1846),"",INT(YEARFRAC(D1846,'Vispārīga informācija'!$B$2)))</f>
      </c>
      <c r="F1846" s="2">
        <f>IFERROR(IF(ISBLANK($A1846),"",IF($A1846="Ūdeņraža jonu koncentrācija",VLOOKUP(Dati!$A1846,Normas!$A:$D,2,FALSE),VLOOKUP(Dati!$A1846,Normas!$A:$D,2,FALSE)*0.6)),"")</f>
      </c>
      <c r="G1846" s="2">
        <f>IFERROR(IF(ISBLANK($A1846),"",IF($A1846="Ūdeņraža jonu koncentrācija",VLOOKUP(Dati!$A1846,Normas!$A:$D,3,FALSE),VLOOKUP(Dati!$A1846,Normas!$A:$D,3,FALSE)*0.6)),"")</f>
      </c>
      <c r="H1846" s="2">
        <f>IFERROR(IF(ISBLANK($A1846),"",IF($A1846="Ūdeņraža jonu koncentrācija",VLOOKUP(Dati!$A1846,Normas!$A:$D,2,FALSE),VLOOKUP(Dati!$A1846,Normas!$A:$D,2,FALSE)*0.3)),"")</f>
      </c>
      <c r="I1846" s="2">
        <f>IFERROR(IF(ISBLANK($A1846),"",IF($A1846="Ūdeņraža jonu koncentrācija",VLOOKUP(Dati!$A1846,Normas!$A:$D,3,FALSE),VLOOKUP(Dati!$A1846,Normas!$A:$D,3,FALSE)*0.3)),"")</f>
      </c>
    </row>
    <row r="1847" spans="2:9" x14ac:dyDescent="0.2">
      <c r="B1847">
        <f>IF(ISBLANK(A1847),"",VLOOKUP(A1847,Normas!A:D,4,FALSE))</f>
      </c>
      <c r="E1847" s="2">
        <f>IF(ISBLANK(D1847),"",INT(YEARFRAC(D1847,'Vispārīga informācija'!$B$2)))</f>
      </c>
      <c r="F1847" s="2">
        <f>IFERROR(IF(ISBLANK($A1847),"",IF($A1847="Ūdeņraža jonu koncentrācija",VLOOKUP(Dati!$A1847,Normas!$A:$D,2,FALSE),VLOOKUP(Dati!$A1847,Normas!$A:$D,2,FALSE)*0.6)),"")</f>
      </c>
      <c r="G1847" s="2">
        <f>IFERROR(IF(ISBLANK($A1847),"",IF($A1847="Ūdeņraža jonu koncentrācija",VLOOKUP(Dati!$A1847,Normas!$A:$D,3,FALSE),VLOOKUP(Dati!$A1847,Normas!$A:$D,3,FALSE)*0.6)),"")</f>
      </c>
      <c r="H1847" s="2">
        <f>IFERROR(IF(ISBLANK($A1847),"",IF($A1847="Ūdeņraža jonu koncentrācija",VLOOKUP(Dati!$A1847,Normas!$A:$D,2,FALSE),VLOOKUP(Dati!$A1847,Normas!$A:$D,2,FALSE)*0.3)),"")</f>
      </c>
      <c r="I1847" s="2">
        <f>IFERROR(IF(ISBLANK($A1847),"",IF($A1847="Ūdeņraža jonu koncentrācija",VLOOKUP(Dati!$A1847,Normas!$A:$D,3,FALSE),VLOOKUP(Dati!$A1847,Normas!$A:$D,3,FALSE)*0.3)),"")</f>
      </c>
    </row>
    <row r="1848" spans="2:9" x14ac:dyDescent="0.2">
      <c r="B1848">
        <f>IF(ISBLANK(A1848),"",VLOOKUP(A1848,Normas!A:D,4,FALSE))</f>
      </c>
      <c r="E1848" s="2">
        <f>IF(ISBLANK(D1848),"",INT(YEARFRAC(D1848,'Vispārīga informācija'!$B$2)))</f>
      </c>
      <c r="F1848" s="2">
        <f>IFERROR(IF(ISBLANK($A1848),"",IF($A1848="Ūdeņraža jonu koncentrācija",VLOOKUP(Dati!$A1848,Normas!$A:$D,2,FALSE),VLOOKUP(Dati!$A1848,Normas!$A:$D,2,FALSE)*0.6)),"")</f>
      </c>
      <c r="G1848" s="2">
        <f>IFERROR(IF(ISBLANK($A1848),"",IF($A1848="Ūdeņraža jonu koncentrācija",VLOOKUP(Dati!$A1848,Normas!$A:$D,3,FALSE),VLOOKUP(Dati!$A1848,Normas!$A:$D,3,FALSE)*0.6)),"")</f>
      </c>
      <c r="H1848" s="2">
        <f>IFERROR(IF(ISBLANK($A1848),"",IF($A1848="Ūdeņraža jonu koncentrācija",VLOOKUP(Dati!$A1848,Normas!$A:$D,2,FALSE),VLOOKUP(Dati!$A1848,Normas!$A:$D,2,FALSE)*0.3)),"")</f>
      </c>
      <c r="I1848" s="2">
        <f>IFERROR(IF(ISBLANK($A1848),"",IF($A1848="Ūdeņraža jonu koncentrācija",VLOOKUP(Dati!$A1848,Normas!$A:$D,3,FALSE),VLOOKUP(Dati!$A1848,Normas!$A:$D,3,FALSE)*0.3)),"")</f>
      </c>
    </row>
    <row r="1849" spans="2:9" x14ac:dyDescent="0.2">
      <c r="B1849">
        <f>IF(ISBLANK(A1849),"",VLOOKUP(A1849,Normas!A:D,4,FALSE))</f>
      </c>
      <c r="E1849" s="2">
        <f>IF(ISBLANK(D1849),"",INT(YEARFRAC(D1849,'Vispārīga informācija'!$B$2)))</f>
      </c>
      <c r="F1849" s="2">
        <f>IFERROR(IF(ISBLANK($A1849),"",IF($A1849="Ūdeņraža jonu koncentrācija",VLOOKUP(Dati!$A1849,Normas!$A:$D,2,FALSE),VLOOKUP(Dati!$A1849,Normas!$A:$D,2,FALSE)*0.6)),"")</f>
      </c>
      <c r="G1849" s="2">
        <f>IFERROR(IF(ISBLANK($A1849),"",IF($A1849="Ūdeņraža jonu koncentrācija",VLOOKUP(Dati!$A1849,Normas!$A:$D,3,FALSE),VLOOKUP(Dati!$A1849,Normas!$A:$D,3,FALSE)*0.6)),"")</f>
      </c>
      <c r="H1849" s="2">
        <f>IFERROR(IF(ISBLANK($A1849),"",IF($A1849="Ūdeņraža jonu koncentrācija",VLOOKUP(Dati!$A1849,Normas!$A:$D,2,FALSE),VLOOKUP(Dati!$A1849,Normas!$A:$D,2,FALSE)*0.3)),"")</f>
      </c>
      <c r="I1849" s="2">
        <f>IFERROR(IF(ISBLANK($A1849),"",IF($A1849="Ūdeņraža jonu koncentrācija",VLOOKUP(Dati!$A1849,Normas!$A:$D,3,FALSE),VLOOKUP(Dati!$A1849,Normas!$A:$D,3,FALSE)*0.3)),"")</f>
      </c>
    </row>
    <row r="1850" spans="2:9" x14ac:dyDescent="0.2">
      <c r="B1850">
        <f>IF(ISBLANK(A1850),"",VLOOKUP(A1850,Normas!A:D,4,FALSE))</f>
      </c>
      <c r="E1850" s="2">
        <f>IF(ISBLANK(D1850),"",INT(YEARFRAC(D1850,'Vispārīga informācija'!$B$2)))</f>
      </c>
      <c r="F1850" s="2">
        <f>IFERROR(IF(ISBLANK($A1850),"",IF($A1850="Ūdeņraža jonu koncentrācija",VLOOKUP(Dati!$A1850,Normas!$A:$D,2,FALSE),VLOOKUP(Dati!$A1850,Normas!$A:$D,2,FALSE)*0.6)),"")</f>
      </c>
      <c r="G1850" s="2">
        <f>IFERROR(IF(ISBLANK($A1850),"",IF($A1850="Ūdeņraža jonu koncentrācija",VLOOKUP(Dati!$A1850,Normas!$A:$D,3,FALSE),VLOOKUP(Dati!$A1850,Normas!$A:$D,3,FALSE)*0.6)),"")</f>
      </c>
      <c r="H1850" s="2">
        <f>IFERROR(IF(ISBLANK($A1850),"",IF($A1850="Ūdeņraža jonu koncentrācija",VLOOKUP(Dati!$A1850,Normas!$A:$D,2,FALSE),VLOOKUP(Dati!$A1850,Normas!$A:$D,2,FALSE)*0.3)),"")</f>
      </c>
      <c r="I1850" s="2">
        <f>IFERROR(IF(ISBLANK($A1850),"",IF($A1850="Ūdeņraža jonu koncentrācija",VLOOKUP(Dati!$A1850,Normas!$A:$D,3,FALSE),VLOOKUP(Dati!$A1850,Normas!$A:$D,3,FALSE)*0.3)),"")</f>
      </c>
    </row>
    <row r="1851" spans="2:9" x14ac:dyDescent="0.2">
      <c r="B1851">
        <f>IF(ISBLANK(A1851),"",VLOOKUP(A1851,Normas!A:D,4,FALSE))</f>
      </c>
      <c r="E1851" s="2">
        <f>IF(ISBLANK(D1851),"",INT(YEARFRAC(D1851,'Vispārīga informācija'!$B$2)))</f>
      </c>
      <c r="F1851" s="2">
        <f>IFERROR(IF(ISBLANK($A1851),"",IF($A1851="Ūdeņraža jonu koncentrācija",VLOOKUP(Dati!$A1851,Normas!$A:$D,2,FALSE),VLOOKUP(Dati!$A1851,Normas!$A:$D,2,FALSE)*0.6)),"")</f>
      </c>
      <c r="G1851" s="2">
        <f>IFERROR(IF(ISBLANK($A1851),"",IF($A1851="Ūdeņraža jonu koncentrācija",VLOOKUP(Dati!$A1851,Normas!$A:$D,3,FALSE),VLOOKUP(Dati!$A1851,Normas!$A:$D,3,FALSE)*0.6)),"")</f>
      </c>
      <c r="H1851" s="2">
        <f>IFERROR(IF(ISBLANK($A1851),"",IF($A1851="Ūdeņraža jonu koncentrācija",VLOOKUP(Dati!$A1851,Normas!$A:$D,2,FALSE),VLOOKUP(Dati!$A1851,Normas!$A:$D,2,FALSE)*0.3)),"")</f>
      </c>
      <c r="I1851" s="2">
        <f>IFERROR(IF(ISBLANK($A1851),"",IF($A1851="Ūdeņraža jonu koncentrācija",VLOOKUP(Dati!$A1851,Normas!$A:$D,3,FALSE),VLOOKUP(Dati!$A1851,Normas!$A:$D,3,FALSE)*0.3)),"")</f>
      </c>
    </row>
    <row r="1852" spans="2:9" x14ac:dyDescent="0.2">
      <c r="B1852">
        <f>IF(ISBLANK(A1852),"",VLOOKUP(A1852,Normas!A:D,4,FALSE))</f>
      </c>
      <c r="E1852" s="2">
        <f>IF(ISBLANK(D1852),"",INT(YEARFRAC(D1852,'Vispārīga informācija'!$B$2)))</f>
      </c>
      <c r="F1852" s="2">
        <f>IFERROR(IF(ISBLANK($A1852),"",IF($A1852="Ūdeņraža jonu koncentrācija",VLOOKUP(Dati!$A1852,Normas!$A:$D,2,FALSE),VLOOKUP(Dati!$A1852,Normas!$A:$D,2,FALSE)*0.6)),"")</f>
      </c>
      <c r="G1852" s="2">
        <f>IFERROR(IF(ISBLANK($A1852),"",IF($A1852="Ūdeņraža jonu koncentrācija",VLOOKUP(Dati!$A1852,Normas!$A:$D,3,FALSE),VLOOKUP(Dati!$A1852,Normas!$A:$D,3,FALSE)*0.6)),"")</f>
      </c>
      <c r="H1852" s="2">
        <f>IFERROR(IF(ISBLANK($A1852),"",IF($A1852="Ūdeņraža jonu koncentrācija",VLOOKUP(Dati!$A1852,Normas!$A:$D,2,FALSE),VLOOKUP(Dati!$A1852,Normas!$A:$D,2,FALSE)*0.3)),"")</f>
      </c>
      <c r="I1852" s="2">
        <f>IFERROR(IF(ISBLANK($A1852),"",IF($A1852="Ūdeņraža jonu koncentrācija",VLOOKUP(Dati!$A1852,Normas!$A:$D,3,FALSE),VLOOKUP(Dati!$A1852,Normas!$A:$D,3,FALSE)*0.3)),"")</f>
      </c>
    </row>
    <row r="1853" spans="2:9" x14ac:dyDescent="0.2">
      <c r="B1853">
        <f>IF(ISBLANK(A1853),"",VLOOKUP(A1853,Normas!A:D,4,FALSE))</f>
      </c>
      <c r="E1853" s="2">
        <f>IF(ISBLANK(D1853),"",INT(YEARFRAC(D1853,'Vispārīga informācija'!$B$2)))</f>
      </c>
      <c r="F1853" s="2">
        <f>IFERROR(IF(ISBLANK($A1853),"",IF($A1853="Ūdeņraža jonu koncentrācija",VLOOKUP(Dati!$A1853,Normas!$A:$D,2,FALSE),VLOOKUP(Dati!$A1853,Normas!$A:$D,2,FALSE)*0.6)),"")</f>
      </c>
      <c r="G1853" s="2">
        <f>IFERROR(IF(ISBLANK($A1853),"",IF($A1853="Ūdeņraža jonu koncentrācija",VLOOKUP(Dati!$A1853,Normas!$A:$D,3,FALSE),VLOOKUP(Dati!$A1853,Normas!$A:$D,3,FALSE)*0.6)),"")</f>
      </c>
      <c r="H1853" s="2">
        <f>IFERROR(IF(ISBLANK($A1853),"",IF($A1853="Ūdeņraža jonu koncentrācija",VLOOKUP(Dati!$A1853,Normas!$A:$D,2,FALSE),VLOOKUP(Dati!$A1853,Normas!$A:$D,2,FALSE)*0.3)),"")</f>
      </c>
      <c r="I1853" s="2">
        <f>IFERROR(IF(ISBLANK($A1853),"",IF($A1853="Ūdeņraža jonu koncentrācija",VLOOKUP(Dati!$A1853,Normas!$A:$D,3,FALSE),VLOOKUP(Dati!$A1853,Normas!$A:$D,3,FALSE)*0.3)),"")</f>
      </c>
    </row>
    <row r="1854" spans="2:9" x14ac:dyDescent="0.2">
      <c r="B1854">
        <f>IF(ISBLANK(A1854),"",VLOOKUP(A1854,Normas!A:D,4,FALSE))</f>
      </c>
      <c r="E1854" s="2">
        <f>IF(ISBLANK(D1854),"",INT(YEARFRAC(D1854,'Vispārīga informācija'!$B$2)))</f>
      </c>
      <c r="F1854" s="2">
        <f>IFERROR(IF(ISBLANK($A1854),"",IF($A1854="Ūdeņraža jonu koncentrācija",VLOOKUP(Dati!$A1854,Normas!$A:$D,2,FALSE),VLOOKUP(Dati!$A1854,Normas!$A:$D,2,FALSE)*0.6)),"")</f>
      </c>
      <c r="G1854" s="2">
        <f>IFERROR(IF(ISBLANK($A1854),"",IF($A1854="Ūdeņraža jonu koncentrācija",VLOOKUP(Dati!$A1854,Normas!$A:$D,3,FALSE),VLOOKUP(Dati!$A1854,Normas!$A:$D,3,FALSE)*0.6)),"")</f>
      </c>
      <c r="H1854" s="2">
        <f>IFERROR(IF(ISBLANK($A1854),"",IF($A1854="Ūdeņraža jonu koncentrācija",VLOOKUP(Dati!$A1854,Normas!$A:$D,2,FALSE),VLOOKUP(Dati!$A1854,Normas!$A:$D,2,FALSE)*0.3)),"")</f>
      </c>
      <c r="I1854" s="2">
        <f>IFERROR(IF(ISBLANK($A1854),"",IF($A1854="Ūdeņraža jonu koncentrācija",VLOOKUP(Dati!$A1854,Normas!$A:$D,3,FALSE),VLOOKUP(Dati!$A1854,Normas!$A:$D,3,FALSE)*0.3)),"")</f>
      </c>
    </row>
    <row r="1855" spans="2:9" x14ac:dyDescent="0.2">
      <c r="B1855">
        <f>IF(ISBLANK(A1855),"",VLOOKUP(A1855,Normas!A:D,4,FALSE))</f>
      </c>
      <c r="E1855" s="2">
        <f>IF(ISBLANK(D1855),"",INT(YEARFRAC(D1855,'Vispārīga informācija'!$B$2)))</f>
      </c>
      <c r="F1855" s="2">
        <f>IFERROR(IF(ISBLANK($A1855),"",IF($A1855="Ūdeņraža jonu koncentrācija",VLOOKUP(Dati!$A1855,Normas!$A:$D,2,FALSE),VLOOKUP(Dati!$A1855,Normas!$A:$D,2,FALSE)*0.6)),"")</f>
      </c>
      <c r="G1855" s="2">
        <f>IFERROR(IF(ISBLANK($A1855),"",IF($A1855="Ūdeņraža jonu koncentrācija",VLOOKUP(Dati!$A1855,Normas!$A:$D,3,FALSE),VLOOKUP(Dati!$A1855,Normas!$A:$D,3,FALSE)*0.6)),"")</f>
      </c>
      <c r="H1855" s="2">
        <f>IFERROR(IF(ISBLANK($A1855),"",IF($A1855="Ūdeņraža jonu koncentrācija",VLOOKUP(Dati!$A1855,Normas!$A:$D,2,FALSE),VLOOKUP(Dati!$A1855,Normas!$A:$D,2,FALSE)*0.3)),"")</f>
      </c>
      <c r="I1855" s="2">
        <f>IFERROR(IF(ISBLANK($A1855),"",IF($A1855="Ūdeņraža jonu koncentrācija",VLOOKUP(Dati!$A1855,Normas!$A:$D,3,FALSE),VLOOKUP(Dati!$A1855,Normas!$A:$D,3,FALSE)*0.3)),"")</f>
      </c>
    </row>
    <row r="1856" spans="2:9" x14ac:dyDescent="0.2">
      <c r="B1856">
        <f>IF(ISBLANK(A1856),"",VLOOKUP(A1856,Normas!A:D,4,FALSE))</f>
      </c>
      <c r="E1856" s="2">
        <f>IF(ISBLANK(D1856),"",INT(YEARFRAC(D1856,'Vispārīga informācija'!$B$2)))</f>
      </c>
      <c r="F1856" s="2">
        <f>IFERROR(IF(ISBLANK($A1856),"",IF($A1856="Ūdeņraža jonu koncentrācija",VLOOKUP(Dati!$A1856,Normas!$A:$D,2,FALSE),VLOOKUP(Dati!$A1856,Normas!$A:$D,2,FALSE)*0.6)),"")</f>
      </c>
      <c r="G1856" s="2">
        <f>IFERROR(IF(ISBLANK($A1856),"",IF($A1856="Ūdeņraža jonu koncentrācija",VLOOKUP(Dati!$A1856,Normas!$A:$D,3,FALSE),VLOOKUP(Dati!$A1856,Normas!$A:$D,3,FALSE)*0.6)),"")</f>
      </c>
      <c r="H1856" s="2">
        <f>IFERROR(IF(ISBLANK($A1856),"",IF($A1856="Ūdeņraža jonu koncentrācija",VLOOKUP(Dati!$A1856,Normas!$A:$D,2,FALSE),VLOOKUP(Dati!$A1856,Normas!$A:$D,2,FALSE)*0.3)),"")</f>
      </c>
      <c r="I1856" s="2">
        <f>IFERROR(IF(ISBLANK($A1856),"",IF($A1856="Ūdeņraža jonu koncentrācija",VLOOKUP(Dati!$A1856,Normas!$A:$D,3,FALSE),VLOOKUP(Dati!$A1856,Normas!$A:$D,3,FALSE)*0.3)),"")</f>
      </c>
    </row>
    <row r="1857" spans="2:9" x14ac:dyDescent="0.2">
      <c r="B1857">
        <f>IF(ISBLANK(A1857),"",VLOOKUP(A1857,Normas!A:D,4,FALSE))</f>
      </c>
      <c r="E1857" s="2">
        <f>IF(ISBLANK(D1857),"",INT(YEARFRAC(D1857,'Vispārīga informācija'!$B$2)))</f>
      </c>
      <c r="F1857" s="2">
        <f>IFERROR(IF(ISBLANK($A1857),"",IF($A1857="Ūdeņraža jonu koncentrācija",VLOOKUP(Dati!$A1857,Normas!$A:$D,2,FALSE),VLOOKUP(Dati!$A1857,Normas!$A:$D,2,FALSE)*0.6)),"")</f>
      </c>
      <c r="G1857" s="2">
        <f>IFERROR(IF(ISBLANK($A1857),"",IF($A1857="Ūdeņraža jonu koncentrācija",VLOOKUP(Dati!$A1857,Normas!$A:$D,3,FALSE),VLOOKUP(Dati!$A1857,Normas!$A:$D,3,FALSE)*0.6)),"")</f>
      </c>
      <c r="H1857" s="2">
        <f>IFERROR(IF(ISBLANK($A1857),"",IF($A1857="Ūdeņraža jonu koncentrācija",VLOOKUP(Dati!$A1857,Normas!$A:$D,2,FALSE),VLOOKUP(Dati!$A1857,Normas!$A:$D,2,FALSE)*0.3)),"")</f>
      </c>
      <c r="I1857" s="2">
        <f>IFERROR(IF(ISBLANK($A1857),"",IF($A1857="Ūdeņraža jonu koncentrācija",VLOOKUP(Dati!$A1857,Normas!$A:$D,3,FALSE),VLOOKUP(Dati!$A1857,Normas!$A:$D,3,FALSE)*0.3)),"")</f>
      </c>
    </row>
    <row r="1858" spans="2:9" x14ac:dyDescent="0.2">
      <c r="B1858">
        <f>IF(ISBLANK(A1858),"",VLOOKUP(A1858,Normas!A:D,4,FALSE))</f>
      </c>
      <c r="E1858" s="2">
        <f>IF(ISBLANK(D1858),"",INT(YEARFRAC(D1858,'Vispārīga informācija'!$B$2)))</f>
      </c>
      <c r="F1858" s="2">
        <f>IFERROR(IF(ISBLANK($A1858),"",IF($A1858="Ūdeņraža jonu koncentrācija",VLOOKUP(Dati!$A1858,Normas!$A:$D,2,FALSE),VLOOKUP(Dati!$A1858,Normas!$A:$D,2,FALSE)*0.6)),"")</f>
      </c>
      <c r="G1858" s="2">
        <f>IFERROR(IF(ISBLANK($A1858),"",IF($A1858="Ūdeņraža jonu koncentrācija",VLOOKUP(Dati!$A1858,Normas!$A:$D,3,FALSE),VLOOKUP(Dati!$A1858,Normas!$A:$D,3,FALSE)*0.6)),"")</f>
      </c>
      <c r="H1858" s="2">
        <f>IFERROR(IF(ISBLANK($A1858),"",IF($A1858="Ūdeņraža jonu koncentrācija",VLOOKUP(Dati!$A1858,Normas!$A:$D,2,FALSE),VLOOKUP(Dati!$A1858,Normas!$A:$D,2,FALSE)*0.3)),"")</f>
      </c>
      <c r="I1858" s="2">
        <f>IFERROR(IF(ISBLANK($A1858),"",IF($A1858="Ūdeņraža jonu koncentrācija",VLOOKUP(Dati!$A1858,Normas!$A:$D,3,FALSE),VLOOKUP(Dati!$A1858,Normas!$A:$D,3,FALSE)*0.3)),"")</f>
      </c>
    </row>
    <row r="1859" spans="2:9" x14ac:dyDescent="0.2">
      <c r="B1859">
        <f>IF(ISBLANK(A1859),"",VLOOKUP(A1859,Normas!A:D,4,FALSE))</f>
      </c>
      <c r="E1859" s="2">
        <f>IF(ISBLANK(D1859),"",INT(YEARFRAC(D1859,'Vispārīga informācija'!$B$2)))</f>
      </c>
      <c r="F1859" s="2">
        <f>IFERROR(IF(ISBLANK($A1859),"",IF($A1859="Ūdeņraža jonu koncentrācija",VLOOKUP(Dati!$A1859,Normas!$A:$D,2,FALSE),VLOOKUP(Dati!$A1859,Normas!$A:$D,2,FALSE)*0.6)),"")</f>
      </c>
      <c r="G1859" s="2">
        <f>IFERROR(IF(ISBLANK($A1859),"",IF($A1859="Ūdeņraža jonu koncentrācija",VLOOKUP(Dati!$A1859,Normas!$A:$D,3,FALSE),VLOOKUP(Dati!$A1859,Normas!$A:$D,3,FALSE)*0.6)),"")</f>
      </c>
      <c r="H1859" s="2">
        <f>IFERROR(IF(ISBLANK($A1859),"",IF($A1859="Ūdeņraža jonu koncentrācija",VLOOKUP(Dati!$A1859,Normas!$A:$D,2,FALSE),VLOOKUP(Dati!$A1859,Normas!$A:$D,2,FALSE)*0.3)),"")</f>
      </c>
      <c r="I1859" s="2">
        <f>IFERROR(IF(ISBLANK($A1859),"",IF($A1859="Ūdeņraža jonu koncentrācija",VLOOKUP(Dati!$A1859,Normas!$A:$D,3,FALSE),VLOOKUP(Dati!$A1859,Normas!$A:$D,3,FALSE)*0.3)),"")</f>
      </c>
    </row>
    <row r="1860" spans="2:9" x14ac:dyDescent="0.2">
      <c r="B1860">
        <f>IF(ISBLANK(A1860),"",VLOOKUP(A1860,Normas!A:D,4,FALSE))</f>
      </c>
      <c r="E1860" s="2">
        <f>IF(ISBLANK(D1860),"",INT(YEARFRAC(D1860,'Vispārīga informācija'!$B$2)))</f>
      </c>
      <c r="F1860" s="2">
        <f>IFERROR(IF(ISBLANK($A1860),"",IF($A1860="Ūdeņraža jonu koncentrācija",VLOOKUP(Dati!$A1860,Normas!$A:$D,2,FALSE),VLOOKUP(Dati!$A1860,Normas!$A:$D,2,FALSE)*0.6)),"")</f>
      </c>
      <c r="G1860" s="2">
        <f>IFERROR(IF(ISBLANK($A1860),"",IF($A1860="Ūdeņraža jonu koncentrācija",VLOOKUP(Dati!$A1860,Normas!$A:$D,3,FALSE),VLOOKUP(Dati!$A1860,Normas!$A:$D,3,FALSE)*0.6)),"")</f>
      </c>
      <c r="H1860" s="2">
        <f>IFERROR(IF(ISBLANK($A1860),"",IF($A1860="Ūdeņraža jonu koncentrācija",VLOOKUP(Dati!$A1860,Normas!$A:$D,2,FALSE),VLOOKUP(Dati!$A1860,Normas!$A:$D,2,FALSE)*0.3)),"")</f>
      </c>
      <c r="I1860" s="2">
        <f>IFERROR(IF(ISBLANK($A1860),"",IF($A1860="Ūdeņraža jonu koncentrācija",VLOOKUP(Dati!$A1860,Normas!$A:$D,3,FALSE),VLOOKUP(Dati!$A1860,Normas!$A:$D,3,FALSE)*0.3)),"")</f>
      </c>
    </row>
    <row r="1861" spans="2:9" x14ac:dyDescent="0.2">
      <c r="B1861">
        <f>IF(ISBLANK(A1861),"",VLOOKUP(A1861,Normas!A:D,4,FALSE))</f>
      </c>
      <c r="E1861" s="2">
        <f>IF(ISBLANK(D1861),"",INT(YEARFRAC(D1861,'Vispārīga informācija'!$B$2)))</f>
      </c>
      <c r="F1861" s="2">
        <f>IFERROR(IF(ISBLANK($A1861),"",IF($A1861="Ūdeņraža jonu koncentrācija",VLOOKUP(Dati!$A1861,Normas!$A:$D,2,FALSE),VLOOKUP(Dati!$A1861,Normas!$A:$D,2,FALSE)*0.6)),"")</f>
      </c>
      <c r="G1861" s="2">
        <f>IFERROR(IF(ISBLANK($A1861),"",IF($A1861="Ūdeņraža jonu koncentrācija",VLOOKUP(Dati!$A1861,Normas!$A:$D,3,FALSE),VLOOKUP(Dati!$A1861,Normas!$A:$D,3,FALSE)*0.6)),"")</f>
      </c>
      <c r="H1861" s="2">
        <f>IFERROR(IF(ISBLANK($A1861),"",IF($A1861="Ūdeņraža jonu koncentrācija",VLOOKUP(Dati!$A1861,Normas!$A:$D,2,FALSE),VLOOKUP(Dati!$A1861,Normas!$A:$D,2,FALSE)*0.3)),"")</f>
      </c>
      <c r="I1861" s="2">
        <f>IFERROR(IF(ISBLANK($A1861),"",IF($A1861="Ūdeņraža jonu koncentrācija",VLOOKUP(Dati!$A1861,Normas!$A:$D,3,FALSE),VLOOKUP(Dati!$A1861,Normas!$A:$D,3,FALSE)*0.3)),"")</f>
      </c>
    </row>
    <row r="1862" spans="2:9" x14ac:dyDescent="0.2">
      <c r="B1862">
        <f>IF(ISBLANK(A1862),"",VLOOKUP(A1862,Normas!A:D,4,FALSE))</f>
      </c>
      <c r="E1862" s="2">
        <f>IF(ISBLANK(D1862),"",INT(YEARFRAC(D1862,'Vispārīga informācija'!$B$2)))</f>
      </c>
      <c r="F1862" s="2">
        <f>IFERROR(IF(ISBLANK($A1862),"",IF($A1862="Ūdeņraža jonu koncentrācija",VLOOKUP(Dati!$A1862,Normas!$A:$D,2,FALSE),VLOOKUP(Dati!$A1862,Normas!$A:$D,2,FALSE)*0.6)),"")</f>
      </c>
      <c r="G1862" s="2">
        <f>IFERROR(IF(ISBLANK($A1862),"",IF($A1862="Ūdeņraža jonu koncentrācija",VLOOKUP(Dati!$A1862,Normas!$A:$D,3,FALSE),VLOOKUP(Dati!$A1862,Normas!$A:$D,3,FALSE)*0.6)),"")</f>
      </c>
      <c r="H1862" s="2">
        <f>IFERROR(IF(ISBLANK($A1862),"",IF($A1862="Ūdeņraža jonu koncentrācija",VLOOKUP(Dati!$A1862,Normas!$A:$D,2,FALSE),VLOOKUP(Dati!$A1862,Normas!$A:$D,2,FALSE)*0.3)),"")</f>
      </c>
      <c r="I1862" s="2">
        <f>IFERROR(IF(ISBLANK($A1862),"",IF($A1862="Ūdeņraža jonu koncentrācija",VLOOKUP(Dati!$A1862,Normas!$A:$D,3,FALSE),VLOOKUP(Dati!$A1862,Normas!$A:$D,3,FALSE)*0.3)),"")</f>
      </c>
    </row>
    <row r="1863" spans="2:9" x14ac:dyDescent="0.2">
      <c r="B1863">
        <f>IF(ISBLANK(A1863),"",VLOOKUP(A1863,Normas!A:D,4,FALSE))</f>
      </c>
      <c r="E1863" s="2">
        <f>IF(ISBLANK(D1863),"",INT(YEARFRAC(D1863,'Vispārīga informācija'!$B$2)))</f>
      </c>
      <c r="F1863" s="2">
        <f>IFERROR(IF(ISBLANK($A1863),"",IF($A1863="Ūdeņraža jonu koncentrācija",VLOOKUP(Dati!$A1863,Normas!$A:$D,2,FALSE),VLOOKUP(Dati!$A1863,Normas!$A:$D,2,FALSE)*0.6)),"")</f>
      </c>
      <c r="G1863" s="2">
        <f>IFERROR(IF(ISBLANK($A1863),"",IF($A1863="Ūdeņraža jonu koncentrācija",VLOOKUP(Dati!$A1863,Normas!$A:$D,3,FALSE),VLOOKUP(Dati!$A1863,Normas!$A:$D,3,FALSE)*0.6)),"")</f>
      </c>
      <c r="H1863" s="2">
        <f>IFERROR(IF(ISBLANK($A1863),"",IF($A1863="Ūdeņraža jonu koncentrācija",VLOOKUP(Dati!$A1863,Normas!$A:$D,2,FALSE),VLOOKUP(Dati!$A1863,Normas!$A:$D,2,FALSE)*0.3)),"")</f>
      </c>
      <c r="I1863" s="2">
        <f>IFERROR(IF(ISBLANK($A1863),"",IF($A1863="Ūdeņraža jonu koncentrācija",VLOOKUP(Dati!$A1863,Normas!$A:$D,3,FALSE),VLOOKUP(Dati!$A1863,Normas!$A:$D,3,FALSE)*0.3)),"")</f>
      </c>
    </row>
    <row r="1864" spans="2:9" x14ac:dyDescent="0.2">
      <c r="B1864">
        <f>IF(ISBLANK(A1864),"",VLOOKUP(A1864,Normas!A:D,4,FALSE))</f>
      </c>
      <c r="E1864" s="2">
        <f>IF(ISBLANK(D1864),"",INT(YEARFRAC(D1864,'Vispārīga informācija'!$B$2)))</f>
      </c>
      <c r="F1864" s="2">
        <f>IFERROR(IF(ISBLANK($A1864),"",IF($A1864="Ūdeņraža jonu koncentrācija",VLOOKUP(Dati!$A1864,Normas!$A:$D,2,FALSE),VLOOKUP(Dati!$A1864,Normas!$A:$D,2,FALSE)*0.6)),"")</f>
      </c>
      <c r="G1864" s="2">
        <f>IFERROR(IF(ISBLANK($A1864),"",IF($A1864="Ūdeņraža jonu koncentrācija",VLOOKUP(Dati!$A1864,Normas!$A:$D,3,FALSE),VLOOKUP(Dati!$A1864,Normas!$A:$D,3,FALSE)*0.6)),"")</f>
      </c>
      <c r="H1864" s="2">
        <f>IFERROR(IF(ISBLANK($A1864),"",IF($A1864="Ūdeņraža jonu koncentrācija",VLOOKUP(Dati!$A1864,Normas!$A:$D,2,FALSE),VLOOKUP(Dati!$A1864,Normas!$A:$D,2,FALSE)*0.3)),"")</f>
      </c>
      <c r="I1864" s="2">
        <f>IFERROR(IF(ISBLANK($A1864),"",IF($A1864="Ūdeņraža jonu koncentrācija",VLOOKUP(Dati!$A1864,Normas!$A:$D,3,FALSE),VLOOKUP(Dati!$A1864,Normas!$A:$D,3,FALSE)*0.3)),"")</f>
      </c>
    </row>
    <row r="1865" spans="2:9" x14ac:dyDescent="0.2">
      <c r="B1865">
        <f>IF(ISBLANK(A1865),"",VLOOKUP(A1865,Normas!A:D,4,FALSE))</f>
      </c>
      <c r="E1865" s="2">
        <f>IF(ISBLANK(D1865),"",INT(YEARFRAC(D1865,'Vispārīga informācija'!$B$2)))</f>
      </c>
      <c r="F1865" s="2">
        <f>IFERROR(IF(ISBLANK($A1865),"",IF($A1865="Ūdeņraža jonu koncentrācija",VLOOKUP(Dati!$A1865,Normas!$A:$D,2,FALSE),VLOOKUP(Dati!$A1865,Normas!$A:$D,2,FALSE)*0.6)),"")</f>
      </c>
      <c r="G1865" s="2">
        <f>IFERROR(IF(ISBLANK($A1865),"",IF($A1865="Ūdeņraža jonu koncentrācija",VLOOKUP(Dati!$A1865,Normas!$A:$D,3,FALSE),VLOOKUP(Dati!$A1865,Normas!$A:$D,3,FALSE)*0.6)),"")</f>
      </c>
      <c r="H1865" s="2">
        <f>IFERROR(IF(ISBLANK($A1865),"",IF($A1865="Ūdeņraža jonu koncentrācija",VLOOKUP(Dati!$A1865,Normas!$A:$D,2,FALSE),VLOOKUP(Dati!$A1865,Normas!$A:$D,2,FALSE)*0.3)),"")</f>
      </c>
      <c r="I1865" s="2">
        <f>IFERROR(IF(ISBLANK($A1865),"",IF($A1865="Ūdeņraža jonu koncentrācija",VLOOKUP(Dati!$A1865,Normas!$A:$D,3,FALSE),VLOOKUP(Dati!$A1865,Normas!$A:$D,3,FALSE)*0.3)),"")</f>
      </c>
    </row>
    <row r="1866" spans="2:9" x14ac:dyDescent="0.2">
      <c r="B1866">
        <f>IF(ISBLANK(A1866),"",VLOOKUP(A1866,Normas!A:D,4,FALSE))</f>
      </c>
      <c r="E1866" s="2">
        <f>IF(ISBLANK(D1866),"",INT(YEARFRAC(D1866,'Vispārīga informācija'!$B$2)))</f>
      </c>
      <c r="F1866" s="2">
        <f>IFERROR(IF(ISBLANK($A1866),"",IF($A1866="Ūdeņraža jonu koncentrācija",VLOOKUP(Dati!$A1866,Normas!$A:$D,2,FALSE),VLOOKUP(Dati!$A1866,Normas!$A:$D,2,FALSE)*0.6)),"")</f>
      </c>
      <c r="G1866" s="2">
        <f>IFERROR(IF(ISBLANK($A1866),"",IF($A1866="Ūdeņraža jonu koncentrācija",VLOOKUP(Dati!$A1866,Normas!$A:$D,3,FALSE),VLOOKUP(Dati!$A1866,Normas!$A:$D,3,FALSE)*0.6)),"")</f>
      </c>
      <c r="H1866" s="2">
        <f>IFERROR(IF(ISBLANK($A1866),"",IF($A1866="Ūdeņraža jonu koncentrācija",VLOOKUP(Dati!$A1866,Normas!$A:$D,2,FALSE),VLOOKUP(Dati!$A1866,Normas!$A:$D,2,FALSE)*0.3)),"")</f>
      </c>
      <c r="I1866" s="2">
        <f>IFERROR(IF(ISBLANK($A1866),"",IF($A1866="Ūdeņraža jonu koncentrācija",VLOOKUP(Dati!$A1866,Normas!$A:$D,3,FALSE),VLOOKUP(Dati!$A1866,Normas!$A:$D,3,FALSE)*0.3)),"")</f>
      </c>
    </row>
    <row r="1867" spans="2:9" x14ac:dyDescent="0.2">
      <c r="B1867">
        <f>IF(ISBLANK(A1867),"",VLOOKUP(A1867,Normas!A:D,4,FALSE))</f>
      </c>
      <c r="E1867" s="2">
        <f>IF(ISBLANK(D1867),"",INT(YEARFRAC(D1867,'Vispārīga informācija'!$B$2)))</f>
      </c>
      <c r="F1867" s="2">
        <f>IFERROR(IF(ISBLANK($A1867),"",IF($A1867="Ūdeņraža jonu koncentrācija",VLOOKUP(Dati!$A1867,Normas!$A:$D,2,FALSE),VLOOKUP(Dati!$A1867,Normas!$A:$D,2,FALSE)*0.6)),"")</f>
      </c>
      <c r="G1867" s="2">
        <f>IFERROR(IF(ISBLANK($A1867),"",IF($A1867="Ūdeņraža jonu koncentrācija",VLOOKUP(Dati!$A1867,Normas!$A:$D,3,FALSE),VLOOKUP(Dati!$A1867,Normas!$A:$D,3,FALSE)*0.6)),"")</f>
      </c>
      <c r="H1867" s="2">
        <f>IFERROR(IF(ISBLANK($A1867),"",IF($A1867="Ūdeņraža jonu koncentrācija",VLOOKUP(Dati!$A1867,Normas!$A:$D,2,FALSE),VLOOKUP(Dati!$A1867,Normas!$A:$D,2,FALSE)*0.3)),"")</f>
      </c>
      <c r="I1867" s="2">
        <f>IFERROR(IF(ISBLANK($A1867),"",IF($A1867="Ūdeņraža jonu koncentrācija",VLOOKUP(Dati!$A1867,Normas!$A:$D,3,FALSE),VLOOKUP(Dati!$A1867,Normas!$A:$D,3,FALSE)*0.3)),"")</f>
      </c>
    </row>
    <row r="1868" spans="2:9" x14ac:dyDescent="0.2">
      <c r="B1868">
        <f>IF(ISBLANK(A1868),"",VLOOKUP(A1868,Normas!A:D,4,FALSE))</f>
      </c>
      <c r="E1868" s="2">
        <f>IF(ISBLANK(D1868),"",INT(YEARFRAC(D1868,'Vispārīga informācija'!$B$2)))</f>
      </c>
      <c r="F1868" s="2">
        <f>IFERROR(IF(ISBLANK($A1868),"",IF($A1868="Ūdeņraža jonu koncentrācija",VLOOKUP(Dati!$A1868,Normas!$A:$D,2,FALSE),VLOOKUP(Dati!$A1868,Normas!$A:$D,2,FALSE)*0.6)),"")</f>
      </c>
      <c r="G1868" s="2">
        <f>IFERROR(IF(ISBLANK($A1868),"",IF($A1868="Ūdeņraža jonu koncentrācija",VLOOKUP(Dati!$A1868,Normas!$A:$D,3,FALSE),VLOOKUP(Dati!$A1868,Normas!$A:$D,3,FALSE)*0.6)),"")</f>
      </c>
      <c r="H1868" s="2">
        <f>IFERROR(IF(ISBLANK($A1868),"",IF($A1868="Ūdeņraža jonu koncentrācija",VLOOKUP(Dati!$A1868,Normas!$A:$D,2,FALSE),VLOOKUP(Dati!$A1868,Normas!$A:$D,2,FALSE)*0.3)),"")</f>
      </c>
      <c r="I1868" s="2">
        <f>IFERROR(IF(ISBLANK($A1868),"",IF($A1868="Ūdeņraža jonu koncentrācija",VLOOKUP(Dati!$A1868,Normas!$A:$D,3,FALSE),VLOOKUP(Dati!$A1868,Normas!$A:$D,3,FALSE)*0.3)),"")</f>
      </c>
    </row>
    <row r="1869" spans="2:9" x14ac:dyDescent="0.2">
      <c r="B1869">
        <f>IF(ISBLANK(A1869),"",VLOOKUP(A1869,Normas!A:D,4,FALSE))</f>
      </c>
      <c r="E1869" s="2">
        <f>IF(ISBLANK(D1869),"",INT(YEARFRAC(D1869,'Vispārīga informācija'!$B$2)))</f>
      </c>
      <c r="F1869" s="2">
        <f>IFERROR(IF(ISBLANK($A1869),"",IF($A1869="Ūdeņraža jonu koncentrācija",VLOOKUP(Dati!$A1869,Normas!$A:$D,2,FALSE),VLOOKUP(Dati!$A1869,Normas!$A:$D,2,FALSE)*0.6)),"")</f>
      </c>
      <c r="G1869" s="2">
        <f>IFERROR(IF(ISBLANK($A1869),"",IF($A1869="Ūdeņraža jonu koncentrācija",VLOOKUP(Dati!$A1869,Normas!$A:$D,3,FALSE),VLOOKUP(Dati!$A1869,Normas!$A:$D,3,FALSE)*0.6)),"")</f>
      </c>
      <c r="H1869" s="2">
        <f>IFERROR(IF(ISBLANK($A1869),"",IF($A1869="Ūdeņraža jonu koncentrācija",VLOOKUP(Dati!$A1869,Normas!$A:$D,2,FALSE),VLOOKUP(Dati!$A1869,Normas!$A:$D,2,FALSE)*0.3)),"")</f>
      </c>
      <c r="I1869" s="2">
        <f>IFERROR(IF(ISBLANK($A1869),"",IF($A1869="Ūdeņraža jonu koncentrācija",VLOOKUP(Dati!$A1869,Normas!$A:$D,3,FALSE),VLOOKUP(Dati!$A1869,Normas!$A:$D,3,FALSE)*0.3)),"")</f>
      </c>
    </row>
    <row r="1870" spans="2:9" x14ac:dyDescent="0.2">
      <c r="B1870">
        <f>IF(ISBLANK(A1870),"",VLOOKUP(A1870,Normas!A:D,4,FALSE))</f>
      </c>
      <c r="E1870" s="2">
        <f>IF(ISBLANK(D1870),"",INT(YEARFRAC(D1870,'Vispārīga informācija'!$B$2)))</f>
      </c>
      <c r="F1870" s="2">
        <f>IFERROR(IF(ISBLANK($A1870),"",IF($A1870="Ūdeņraža jonu koncentrācija",VLOOKUP(Dati!$A1870,Normas!$A:$D,2,FALSE),VLOOKUP(Dati!$A1870,Normas!$A:$D,2,FALSE)*0.6)),"")</f>
      </c>
      <c r="G1870" s="2">
        <f>IFERROR(IF(ISBLANK($A1870),"",IF($A1870="Ūdeņraža jonu koncentrācija",VLOOKUP(Dati!$A1870,Normas!$A:$D,3,FALSE),VLOOKUP(Dati!$A1870,Normas!$A:$D,3,FALSE)*0.6)),"")</f>
      </c>
      <c r="H1870" s="2">
        <f>IFERROR(IF(ISBLANK($A1870),"",IF($A1870="Ūdeņraža jonu koncentrācija",VLOOKUP(Dati!$A1870,Normas!$A:$D,2,FALSE),VLOOKUP(Dati!$A1870,Normas!$A:$D,2,FALSE)*0.3)),"")</f>
      </c>
      <c r="I1870" s="2">
        <f>IFERROR(IF(ISBLANK($A1870),"",IF($A1870="Ūdeņraža jonu koncentrācija",VLOOKUP(Dati!$A1870,Normas!$A:$D,3,FALSE),VLOOKUP(Dati!$A1870,Normas!$A:$D,3,FALSE)*0.3)),"")</f>
      </c>
    </row>
    <row r="1871" spans="2:9" x14ac:dyDescent="0.2">
      <c r="B1871">
        <f>IF(ISBLANK(A1871),"",VLOOKUP(A1871,Normas!A:D,4,FALSE))</f>
      </c>
      <c r="E1871" s="2">
        <f>IF(ISBLANK(D1871),"",INT(YEARFRAC(D1871,'Vispārīga informācija'!$B$2)))</f>
      </c>
      <c r="F1871" s="2">
        <f>IFERROR(IF(ISBLANK($A1871),"",IF($A1871="Ūdeņraža jonu koncentrācija",VLOOKUP(Dati!$A1871,Normas!$A:$D,2,FALSE),VLOOKUP(Dati!$A1871,Normas!$A:$D,2,FALSE)*0.6)),"")</f>
      </c>
      <c r="G1871" s="2">
        <f>IFERROR(IF(ISBLANK($A1871),"",IF($A1871="Ūdeņraža jonu koncentrācija",VLOOKUP(Dati!$A1871,Normas!$A:$D,3,FALSE),VLOOKUP(Dati!$A1871,Normas!$A:$D,3,FALSE)*0.6)),"")</f>
      </c>
      <c r="H1871" s="2">
        <f>IFERROR(IF(ISBLANK($A1871),"",IF($A1871="Ūdeņraža jonu koncentrācija",VLOOKUP(Dati!$A1871,Normas!$A:$D,2,FALSE),VLOOKUP(Dati!$A1871,Normas!$A:$D,2,FALSE)*0.3)),"")</f>
      </c>
      <c r="I1871" s="2">
        <f>IFERROR(IF(ISBLANK($A1871),"",IF($A1871="Ūdeņraža jonu koncentrācija",VLOOKUP(Dati!$A1871,Normas!$A:$D,3,FALSE),VLOOKUP(Dati!$A1871,Normas!$A:$D,3,FALSE)*0.3)),"")</f>
      </c>
    </row>
    <row r="1872" spans="2:9" x14ac:dyDescent="0.2">
      <c r="B1872">
        <f>IF(ISBLANK(A1872),"",VLOOKUP(A1872,Normas!A:D,4,FALSE))</f>
      </c>
      <c r="E1872" s="2">
        <f>IF(ISBLANK(D1872),"",INT(YEARFRAC(D1872,'Vispārīga informācija'!$B$2)))</f>
      </c>
      <c r="F1872" s="2">
        <f>IFERROR(IF(ISBLANK($A1872),"",IF($A1872="Ūdeņraža jonu koncentrācija",VLOOKUP(Dati!$A1872,Normas!$A:$D,2,FALSE),VLOOKUP(Dati!$A1872,Normas!$A:$D,2,FALSE)*0.6)),"")</f>
      </c>
      <c r="G1872" s="2">
        <f>IFERROR(IF(ISBLANK($A1872),"",IF($A1872="Ūdeņraža jonu koncentrācija",VLOOKUP(Dati!$A1872,Normas!$A:$D,3,FALSE),VLOOKUP(Dati!$A1872,Normas!$A:$D,3,FALSE)*0.6)),"")</f>
      </c>
      <c r="H1872" s="2">
        <f>IFERROR(IF(ISBLANK($A1872),"",IF($A1872="Ūdeņraža jonu koncentrācija",VLOOKUP(Dati!$A1872,Normas!$A:$D,2,FALSE),VLOOKUP(Dati!$A1872,Normas!$A:$D,2,FALSE)*0.3)),"")</f>
      </c>
      <c r="I1872" s="2">
        <f>IFERROR(IF(ISBLANK($A1872),"",IF($A1872="Ūdeņraža jonu koncentrācija",VLOOKUP(Dati!$A1872,Normas!$A:$D,3,FALSE),VLOOKUP(Dati!$A1872,Normas!$A:$D,3,FALSE)*0.3)),"")</f>
      </c>
    </row>
    <row r="1873" spans="2:9" x14ac:dyDescent="0.2">
      <c r="B1873">
        <f>IF(ISBLANK(A1873),"",VLOOKUP(A1873,Normas!A:D,4,FALSE))</f>
      </c>
      <c r="E1873" s="2">
        <f>IF(ISBLANK(D1873),"",INT(YEARFRAC(D1873,'Vispārīga informācija'!$B$2)))</f>
      </c>
      <c r="F1873" s="2">
        <f>IFERROR(IF(ISBLANK($A1873),"",IF($A1873="Ūdeņraža jonu koncentrācija",VLOOKUP(Dati!$A1873,Normas!$A:$D,2,FALSE),VLOOKUP(Dati!$A1873,Normas!$A:$D,2,FALSE)*0.6)),"")</f>
      </c>
      <c r="G1873" s="2">
        <f>IFERROR(IF(ISBLANK($A1873),"",IF($A1873="Ūdeņraža jonu koncentrācija",VLOOKUP(Dati!$A1873,Normas!$A:$D,3,FALSE),VLOOKUP(Dati!$A1873,Normas!$A:$D,3,FALSE)*0.6)),"")</f>
      </c>
      <c r="H1873" s="2">
        <f>IFERROR(IF(ISBLANK($A1873),"",IF($A1873="Ūdeņraža jonu koncentrācija",VLOOKUP(Dati!$A1873,Normas!$A:$D,2,FALSE),VLOOKUP(Dati!$A1873,Normas!$A:$D,2,FALSE)*0.3)),"")</f>
      </c>
      <c r="I1873" s="2">
        <f>IFERROR(IF(ISBLANK($A1873),"",IF($A1873="Ūdeņraža jonu koncentrācija",VLOOKUP(Dati!$A1873,Normas!$A:$D,3,FALSE),VLOOKUP(Dati!$A1873,Normas!$A:$D,3,FALSE)*0.3)),"")</f>
      </c>
    </row>
    <row r="1874" spans="2:9" x14ac:dyDescent="0.2">
      <c r="B1874">
        <f>IF(ISBLANK(A1874),"",VLOOKUP(A1874,Normas!A:D,4,FALSE))</f>
      </c>
      <c r="E1874" s="2">
        <f>IF(ISBLANK(D1874),"",INT(YEARFRAC(D1874,'Vispārīga informācija'!$B$2)))</f>
      </c>
      <c r="F1874" s="2">
        <f>IFERROR(IF(ISBLANK($A1874),"",IF($A1874="Ūdeņraža jonu koncentrācija",VLOOKUP(Dati!$A1874,Normas!$A:$D,2,FALSE),VLOOKUP(Dati!$A1874,Normas!$A:$D,2,FALSE)*0.6)),"")</f>
      </c>
      <c r="G1874" s="2">
        <f>IFERROR(IF(ISBLANK($A1874),"",IF($A1874="Ūdeņraža jonu koncentrācija",VLOOKUP(Dati!$A1874,Normas!$A:$D,3,FALSE),VLOOKUP(Dati!$A1874,Normas!$A:$D,3,FALSE)*0.6)),"")</f>
      </c>
      <c r="H1874" s="2">
        <f>IFERROR(IF(ISBLANK($A1874),"",IF($A1874="Ūdeņraža jonu koncentrācija",VLOOKUP(Dati!$A1874,Normas!$A:$D,2,FALSE),VLOOKUP(Dati!$A1874,Normas!$A:$D,2,FALSE)*0.3)),"")</f>
      </c>
      <c r="I1874" s="2">
        <f>IFERROR(IF(ISBLANK($A1874),"",IF($A1874="Ūdeņraža jonu koncentrācija",VLOOKUP(Dati!$A1874,Normas!$A:$D,3,FALSE),VLOOKUP(Dati!$A1874,Normas!$A:$D,3,FALSE)*0.3)),"")</f>
      </c>
    </row>
    <row r="1875" spans="2:9" x14ac:dyDescent="0.2">
      <c r="B1875">
        <f>IF(ISBLANK(A1875),"",VLOOKUP(A1875,Normas!A:D,4,FALSE))</f>
      </c>
      <c r="E1875" s="2">
        <f>IF(ISBLANK(D1875),"",INT(YEARFRAC(D1875,'Vispārīga informācija'!$B$2)))</f>
      </c>
      <c r="F1875" s="2">
        <f>IFERROR(IF(ISBLANK($A1875),"",IF($A1875="Ūdeņraža jonu koncentrācija",VLOOKUP(Dati!$A1875,Normas!$A:$D,2,FALSE),VLOOKUP(Dati!$A1875,Normas!$A:$D,2,FALSE)*0.6)),"")</f>
      </c>
      <c r="G1875" s="2">
        <f>IFERROR(IF(ISBLANK($A1875),"",IF($A1875="Ūdeņraža jonu koncentrācija",VLOOKUP(Dati!$A1875,Normas!$A:$D,3,FALSE),VLOOKUP(Dati!$A1875,Normas!$A:$D,3,FALSE)*0.6)),"")</f>
      </c>
      <c r="H1875" s="2">
        <f>IFERROR(IF(ISBLANK($A1875),"",IF($A1875="Ūdeņraža jonu koncentrācija",VLOOKUP(Dati!$A1875,Normas!$A:$D,2,FALSE),VLOOKUP(Dati!$A1875,Normas!$A:$D,2,FALSE)*0.3)),"")</f>
      </c>
      <c r="I1875" s="2">
        <f>IFERROR(IF(ISBLANK($A1875),"",IF($A1875="Ūdeņraža jonu koncentrācija",VLOOKUP(Dati!$A1875,Normas!$A:$D,3,FALSE),VLOOKUP(Dati!$A1875,Normas!$A:$D,3,FALSE)*0.3)),"")</f>
      </c>
    </row>
    <row r="1876" spans="2:9" x14ac:dyDescent="0.2">
      <c r="B1876">
        <f>IF(ISBLANK(A1876),"",VLOOKUP(A1876,Normas!A:D,4,FALSE))</f>
      </c>
      <c r="E1876" s="2">
        <f>IF(ISBLANK(D1876),"",INT(YEARFRAC(D1876,'Vispārīga informācija'!$B$2)))</f>
      </c>
      <c r="F1876" s="2">
        <f>IFERROR(IF(ISBLANK($A1876),"",IF($A1876="Ūdeņraža jonu koncentrācija",VLOOKUP(Dati!$A1876,Normas!$A:$D,2,FALSE),VLOOKUP(Dati!$A1876,Normas!$A:$D,2,FALSE)*0.6)),"")</f>
      </c>
      <c r="G1876" s="2">
        <f>IFERROR(IF(ISBLANK($A1876),"",IF($A1876="Ūdeņraža jonu koncentrācija",VLOOKUP(Dati!$A1876,Normas!$A:$D,3,FALSE),VLOOKUP(Dati!$A1876,Normas!$A:$D,3,FALSE)*0.6)),"")</f>
      </c>
      <c r="H1876" s="2">
        <f>IFERROR(IF(ISBLANK($A1876),"",IF($A1876="Ūdeņraža jonu koncentrācija",VLOOKUP(Dati!$A1876,Normas!$A:$D,2,FALSE),VLOOKUP(Dati!$A1876,Normas!$A:$D,2,FALSE)*0.3)),"")</f>
      </c>
      <c r="I1876" s="2">
        <f>IFERROR(IF(ISBLANK($A1876),"",IF($A1876="Ūdeņraža jonu koncentrācija",VLOOKUP(Dati!$A1876,Normas!$A:$D,3,FALSE),VLOOKUP(Dati!$A1876,Normas!$A:$D,3,FALSE)*0.3)),"")</f>
      </c>
    </row>
    <row r="1877" spans="2:9" x14ac:dyDescent="0.2">
      <c r="B1877">
        <f>IF(ISBLANK(A1877),"",VLOOKUP(A1877,Normas!A:D,4,FALSE))</f>
      </c>
      <c r="E1877" s="2">
        <f>IF(ISBLANK(D1877),"",INT(YEARFRAC(D1877,'Vispārīga informācija'!$B$2)))</f>
      </c>
      <c r="F1877" s="2">
        <f>IFERROR(IF(ISBLANK($A1877),"",IF($A1877="Ūdeņraža jonu koncentrācija",VLOOKUP(Dati!$A1877,Normas!$A:$D,2,FALSE),VLOOKUP(Dati!$A1877,Normas!$A:$D,2,FALSE)*0.6)),"")</f>
      </c>
      <c r="G1877" s="2">
        <f>IFERROR(IF(ISBLANK($A1877),"",IF($A1877="Ūdeņraža jonu koncentrācija",VLOOKUP(Dati!$A1877,Normas!$A:$D,3,FALSE),VLOOKUP(Dati!$A1877,Normas!$A:$D,3,FALSE)*0.6)),"")</f>
      </c>
      <c r="H1877" s="2">
        <f>IFERROR(IF(ISBLANK($A1877),"",IF($A1877="Ūdeņraža jonu koncentrācija",VLOOKUP(Dati!$A1877,Normas!$A:$D,2,FALSE),VLOOKUP(Dati!$A1877,Normas!$A:$D,2,FALSE)*0.3)),"")</f>
      </c>
      <c r="I1877" s="2">
        <f>IFERROR(IF(ISBLANK($A1877),"",IF($A1877="Ūdeņraža jonu koncentrācija",VLOOKUP(Dati!$A1877,Normas!$A:$D,3,FALSE),VLOOKUP(Dati!$A1877,Normas!$A:$D,3,FALSE)*0.3)),"")</f>
      </c>
    </row>
    <row r="1878" spans="2:9" x14ac:dyDescent="0.2">
      <c r="B1878">
        <f>IF(ISBLANK(A1878),"",VLOOKUP(A1878,Normas!A:D,4,FALSE))</f>
      </c>
      <c r="E1878" s="2">
        <f>IF(ISBLANK(D1878),"",INT(YEARFRAC(D1878,'Vispārīga informācija'!$B$2)))</f>
      </c>
      <c r="F1878" s="2">
        <f>IFERROR(IF(ISBLANK($A1878),"",IF($A1878="Ūdeņraža jonu koncentrācija",VLOOKUP(Dati!$A1878,Normas!$A:$D,2,FALSE),VLOOKUP(Dati!$A1878,Normas!$A:$D,2,FALSE)*0.6)),"")</f>
      </c>
      <c r="G1878" s="2">
        <f>IFERROR(IF(ISBLANK($A1878),"",IF($A1878="Ūdeņraža jonu koncentrācija",VLOOKUP(Dati!$A1878,Normas!$A:$D,3,FALSE),VLOOKUP(Dati!$A1878,Normas!$A:$D,3,FALSE)*0.6)),"")</f>
      </c>
      <c r="H1878" s="2">
        <f>IFERROR(IF(ISBLANK($A1878),"",IF($A1878="Ūdeņraža jonu koncentrācija",VLOOKUP(Dati!$A1878,Normas!$A:$D,2,FALSE),VLOOKUP(Dati!$A1878,Normas!$A:$D,2,FALSE)*0.3)),"")</f>
      </c>
      <c r="I1878" s="2">
        <f>IFERROR(IF(ISBLANK($A1878),"",IF($A1878="Ūdeņraža jonu koncentrācija",VLOOKUP(Dati!$A1878,Normas!$A:$D,3,FALSE),VLOOKUP(Dati!$A1878,Normas!$A:$D,3,FALSE)*0.3)),"")</f>
      </c>
    </row>
    <row r="1879" spans="2:9" x14ac:dyDescent="0.2">
      <c r="B1879">
        <f>IF(ISBLANK(A1879),"",VLOOKUP(A1879,Normas!A:D,4,FALSE))</f>
      </c>
      <c r="E1879" s="2">
        <f>IF(ISBLANK(D1879),"",INT(YEARFRAC(D1879,'Vispārīga informācija'!$B$2)))</f>
      </c>
      <c r="F1879" s="2">
        <f>IFERROR(IF(ISBLANK($A1879),"",IF($A1879="Ūdeņraža jonu koncentrācija",VLOOKUP(Dati!$A1879,Normas!$A:$D,2,FALSE),VLOOKUP(Dati!$A1879,Normas!$A:$D,2,FALSE)*0.6)),"")</f>
      </c>
      <c r="G1879" s="2">
        <f>IFERROR(IF(ISBLANK($A1879),"",IF($A1879="Ūdeņraža jonu koncentrācija",VLOOKUP(Dati!$A1879,Normas!$A:$D,3,FALSE),VLOOKUP(Dati!$A1879,Normas!$A:$D,3,FALSE)*0.6)),"")</f>
      </c>
      <c r="H1879" s="2">
        <f>IFERROR(IF(ISBLANK($A1879),"",IF($A1879="Ūdeņraža jonu koncentrācija",VLOOKUP(Dati!$A1879,Normas!$A:$D,2,FALSE),VLOOKUP(Dati!$A1879,Normas!$A:$D,2,FALSE)*0.3)),"")</f>
      </c>
      <c r="I1879" s="2">
        <f>IFERROR(IF(ISBLANK($A1879),"",IF($A1879="Ūdeņraža jonu koncentrācija",VLOOKUP(Dati!$A1879,Normas!$A:$D,3,FALSE),VLOOKUP(Dati!$A1879,Normas!$A:$D,3,FALSE)*0.3)),"")</f>
      </c>
    </row>
    <row r="1880" spans="2:9" x14ac:dyDescent="0.2">
      <c r="B1880">
        <f>IF(ISBLANK(A1880),"",VLOOKUP(A1880,Normas!A:D,4,FALSE))</f>
      </c>
      <c r="E1880" s="2">
        <f>IF(ISBLANK(D1880),"",INT(YEARFRAC(D1880,'Vispārīga informācija'!$B$2)))</f>
      </c>
      <c r="F1880" s="2">
        <f>IFERROR(IF(ISBLANK($A1880),"",IF($A1880="Ūdeņraža jonu koncentrācija",VLOOKUP(Dati!$A1880,Normas!$A:$D,2,FALSE),VLOOKUP(Dati!$A1880,Normas!$A:$D,2,FALSE)*0.6)),"")</f>
      </c>
      <c r="G1880" s="2">
        <f>IFERROR(IF(ISBLANK($A1880),"",IF($A1880="Ūdeņraža jonu koncentrācija",VLOOKUP(Dati!$A1880,Normas!$A:$D,3,FALSE),VLOOKUP(Dati!$A1880,Normas!$A:$D,3,FALSE)*0.6)),"")</f>
      </c>
      <c r="H1880" s="2">
        <f>IFERROR(IF(ISBLANK($A1880),"",IF($A1880="Ūdeņraža jonu koncentrācija",VLOOKUP(Dati!$A1880,Normas!$A:$D,2,FALSE),VLOOKUP(Dati!$A1880,Normas!$A:$D,2,FALSE)*0.3)),"")</f>
      </c>
      <c r="I1880" s="2">
        <f>IFERROR(IF(ISBLANK($A1880),"",IF($A1880="Ūdeņraža jonu koncentrācija",VLOOKUP(Dati!$A1880,Normas!$A:$D,3,FALSE),VLOOKUP(Dati!$A1880,Normas!$A:$D,3,FALSE)*0.3)),"")</f>
      </c>
    </row>
    <row r="1881" spans="2:9" x14ac:dyDescent="0.2">
      <c r="B1881">
        <f>IF(ISBLANK(A1881),"",VLOOKUP(A1881,Normas!A:D,4,FALSE))</f>
      </c>
      <c r="E1881" s="2">
        <f>IF(ISBLANK(D1881),"",INT(YEARFRAC(D1881,'Vispārīga informācija'!$B$2)))</f>
      </c>
      <c r="F1881" s="2">
        <f>IFERROR(IF(ISBLANK($A1881),"",IF($A1881="Ūdeņraža jonu koncentrācija",VLOOKUP(Dati!$A1881,Normas!$A:$D,2,FALSE),VLOOKUP(Dati!$A1881,Normas!$A:$D,2,FALSE)*0.6)),"")</f>
      </c>
      <c r="G1881" s="2">
        <f>IFERROR(IF(ISBLANK($A1881),"",IF($A1881="Ūdeņraža jonu koncentrācija",VLOOKUP(Dati!$A1881,Normas!$A:$D,3,FALSE),VLOOKUP(Dati!$A1881,Normas!$A:$D,3,FALSE)*0.6)),"")</f>
      </c>
      <c r="H1881" s="2">
        <f>IFERROR(IF(ISBLANK($A1881),"",IF($A1881="Ūdeņraža jonu koncentrācija",VLOOKUP(Dati!$A1881,Normas!$A:$D,2,FALSE),VLOOKUP(Dati!$A1881,Normas!$A:$D,2,FALSE)*0.3)),"")</f>
      </c>
      <c r="I1881" s="2">
        <f>IFERROR(IF(ISBLANK($A1881),"",IF($A1881="Ūdeņraža jonu koncentrācija",VLOOKUP(Dati!$A1881,Normas!$A:$D,3,FALSE),VLOOKUP(Dati!$A1881,Normas!$A:$D,3,FALSE)*0.3)),"")</f>
      </c>
    </row>
    <row r="1882" spans="2:9" x14ac:dyDescent="0.2">
      <c r="B1882">
        <f>IF(ISBLANK(A1882),"",VLOOKUP(A1882,Normas!A:D,4,FALSE))</f>
      </c>
      <c r="E1882" s="2">
        <f>IF(ISBLANK(D1882),"",INT(YEARFRAC(D1882,'Vispārīga informācija'!$B$2)))</f>
      </c>
      <c r="F1882" s="2">
        <f>IFERROR(IF(ISBLANK($A1882),"",IF($A1882="Ūdeņraža jonu koncentrācija",VLOOKUP(Dati!$A1882,Normas!$A:$D,2,FALSE),VLOOKUP(Dati!$A1882,Normas!$A:$D,2,FALSE)*0.6)),"")</f>
      </c>
      <c r="G1882" s="2">
        <f>IFERROR(IF(ISBLANK($A1882),"",IF($A1882="Ūdeņraža jonu koncentrācija",VLOOKUP(Dati!$A1882,Normas!$A:$D,3,FALSE),VLOOKUP(Dati!$A1882,Normas!$A:$D,3,FALSE)*0.6)),"")</f>
      </c>
      <c r="H1882" s="2">
        <f>IFERROR(IF(ISBLANK($A1882),"",IF($A1882="Ūdeņraža jonu koncentrācija",VLOOKUP(Dati!$A1882,Normas!$A:$D,2,FALSE),VLOOKUP(Dati!$A1882,Normas!$A:$D,2,FALSE)*0.3)),"")</f>
      </c>
      <c r="I1882" s="2">
        <f>IFERROR(IF(ISBLANK($A1882),"",IF($A1882="Ūdeņraža jonu koncentrācija",VLOOKUP(Dati!$A1882,Normas!$A:$D,3,FALSE),VLOOKUP(Dati!$A1882,Normas!$A:$D,3,FALSE)*0.3)),"")</f>
      </c>
    </row>
    <row r="1883" spans="2:9" x14ac:dyDescent="0.2">
      <c r="B1883">
        <f>IF(ISBLANK(A1883),"",VLOOKUP(A1883,Normas!A:D,4,FALSE))</f>
      </c>
      <c r="E1883" s="2">
        <f>IF(ISBLANK(D1883),"",INT(YEARFRAC(D1883,'Vispārīga informācija'!$B$2)))</f>
      </c>
      <c r="F1883" s="2">
        <f>IFERROR(IF(ISBLANK($A1883),"",IF($A1883="Ūdeņraža jonu koncentrācija",VLOOKUP(Dati!$A1883,Normas!$A:$D,2,FALSE),VLOOKUP(Dati!$A1883,Normas!$A:$D,2,FALSE)*0.6)),"")</f>
      </c>
      <c r="G1883" s="2">
        <f>IFERROR(IF(ISBLANK($A1883),"",IF($A1883="Ūdeņraža jonu koncentrācija",VLOOKUP(Dati!$A1883,Normas!$A:$D,3,FALSE),VLOOKUP(Dati!$A1883,Normas!$A:$D,3,FALSE)*0.6)),"")</f>
      </c>
      <c r="H1883" s="2">
        <f>IFERROR(IF(ISBLANK($A1883),"",IF($A1883="Ūdeņraža jonu koncentrācija",VLOOKUP(Dati!$A1883,Normas!$A:$D,2,FALSE),VLOOKUP(Dati!$A1883,Normas!$A:$D,2,FALSE)*0.3)),"")</f>
      </c>
      <c r="I1883" s="2">
        <f>IFERROR(IF(ISBLANK($A1883),"",IF($A1883="Ūdeņraža jonu koncentrācija",VLOOKUP(Dati!$A1883,Normas!$A:$D,3,FALSE),VLOOKUP(Dati!$A1883,Normas!$A:$D,3,FALSE)*0.3)),"")</f>
      </c>
    </row>
    <row r="1884" spans="2:9" x14ac:dyDescent="0.2">
      <c r="B1884">
        <f>IF(ISBLANK(A1884),"",VLOOKUP(A1884,Normas!A:D,4,FALSE))</f>
      </c>
      <c r="E1884" s="2">
        <f>IF(ISBLANK(D1884),"",INT(YEARFRAC(D1884,'Vispārīga informācija'!$B$2)))</f>
      </c>
      <c r="F1884" s="2">
        <f>IFERROR(IF(ISBLANK($A1884),"",IF($A1884="Ūdeņraža jonu koncentrācija",VLOOKUP(Dati!$A1884,Normas!$A:$D,2,FALSE),VLOOKUP(Dati!$A1884,Normas!$A:$D,2,FALSE)*0.6)),"")</f>
      </c>
      <c r="G1884" s="2">
        <f>IFERROR(IF(ISBLANK($A1884),"",IF($A1884="Ūdeņraža jonu koncentrācija",VLOOKUP(Dati!$A1884,Normas!$A:$D,3,FALSE),VLOOKUP(Dati!$A1884,Normas!$A:$D,3,FALSE)*0.6)),"")</f>
      </c>
      <c r="H1884" s="2">
        <f>IFERROR(IF(ISBLANK($A1884),"",IF($A1884="Ūdeņraža jonu koncentrācija",VLOOKUP(Dati!$A1884,Normas!$A:$D,2,FALSE),VLOOKUP(Dati!$A1884,Normas!$A:$D,2,FALSE)*0.3)),"")</f>
      </c>
      <c r="I1884" s="2">
        <f>IFERROR(IF(ISBLANK($A1884),"",IF($A1884="Ūdeņraža jonu koncentrācija",VLOOKUP(Dati!$A1884,Normas!$A:$D,3,FALSE),VLOOKUP(Dati!$A1884,Normas!$A:$D,3,FALSE)*0.3)),"")</f>
      </c>
    </row>
    <row r="1885" spans="2:9" x14ac:dyDescent="0.2">
      <c r="B1885">
        <f>IF(ISBLANK(A1885),"",VLOOKUP(A1885,Normas!A:D,4,FALSE))</f>
      </c>
      <c r="E1885" s="2">
        <f>IF(ISBLANK(D1885),"",INT(YEARFRAC(D1885,'Vispārīga informācija'!$B$2)))</f>
      </c>
      <c r="F1885" s="2">
        <f>IFERROR(IF(ISBLANK($A1885),"",IF($A1885="Ūdeņraža jonu koncentrācija",VLOOKUP(Dati!$A1885,Normas!$A:$D,2,FALSE),VLOOKUP(Dati!$A1885,Normas!$A:$D,2,FALSE)*0.6)),"")</f>
      </c>
      <c r="G1885" s="2">
        <f>IFERROR(IF(ISBLANK($A1885),"",IF($A1885="Ūdeņraža jonu koncentrācija",VLOOKUP(Dati!$A1885,Normas!$A:$D,3,FALSE),VLOOKUP(Dati!$A1885,Normas!$A:$D,3,FALSE)*0.6)),"")</f>
      </c>
      <c r="H1885" s="2">
        <f>IFERROR(IF(ISBLANK($A1885),"",IF($A1885="Ūdeņraža jonu koncentrācija",VLOOKUP(Dati!$A1885,Normas!$A:$D,2,FALSE),VLOOKUP(Dati!$A1885,Normas!$A:$D,2,FALSE)*0.3)),"")</f>
      </c>
      <c r="I1885" s="2">
        <f>IFERROR(IF(ISBLANK($A1885),"",IF($A1885="Ūdeņraža jonu koncentrācija",VLOOKUP(Dati!$A1885,Normas!$A:$D,3,FALSE),VLOOKUP(Dati!$A1885,Normas!$A:$D,3,FALSE)*0.3)),"")</f>
      </c>
    </row>
    <row r="1886" spans="2:9" x14ac:dyDescent="0.2">
      <c r="B1886">
        <f>IF(ISBLANK(A1886),"",VLOOKUP(A1886,Normas!A:D,4,FALSE))</f>
      </c>
      <c r="E1886" s="2">
        <f>IF(ISBLANK(D1886),"",INT(YEARFRAC(D1886,'Vispārīga informācija'!$B$2)))</f>
      </c>
      <c r="F1886" s="2">
        <f>IFERROR(IF(ISBLANK($A1886),"",IF($A1886="Ūdeņraža jonu koncentrācija",VLOOKUP(Dati!$A1886,Normas!$A:$D,2,FALSE),VLOOKUP(Dati!$A1886,Normas!$A:$D,2,FALSE)*0.6)),"")</f>
      </c>
      <c r="G1886" s="2">
        <f>IFERROR(IF(ISBLANK($A1886),"",IF($A1886="Ūdeņraža jonu koncentrācija",VLOOKUP(Dati!$A1886,Normas!$A:$D,3,FALSE),VLOOKUP(Dati!$A1886,Normas!$A:$D,3,FALSE)*0.6)),"")</f>
      </c>
      <c r="H1886" s="2">
        <f>IFERROR(IF(ISBLANK($A1886),"",IF($A1886="Ūdeņraža jonu koncentrācija",VLOOKUP(Dati!$A1886,Normas!$A:$D,2,FALSE),VLOOKUP(Dati!$A1886,Normas!$A:$D,2,FALSE)*0.3)),"")</f>
      </c>
      <c r="I1886" s="2">
        <f>IFERROR(IF(ISBLANK($A1886),"",IF($A1886="Ūdeņraža jonu koncentrācija",VLOOKUP(Dati!$A1886,Normas!$A:$D,3,FALSE),VLOOKUP(Dati!$A1886,Normas!$A:$D,3,FALSE)*0.3)),"")</f>
      </c>
    </row>
    <row r="1887" spans="2:9" x14ac:dyDescent="0.2">
      <c r="B1887">
        <f>IF(ISBLANK(A1887),"",VLOOKUP(A1887,Normas!A:D,4,FALSE))</f>
      </c>
      <c r="E1887" s="2">
        <f>IF(ISBLANK(D1887),"",INT(YEARFRAC(D1887,'Vispārīga informācija'!$B$2)))</f>
      </c>
      <c r="F1887" s="2">
        <f>IFERROR(IF(ISBLANK($A1887),"",IF($A1887="Ūdeņraža jonu koncentrācija",VLOOKUP(Dati!$A1887,Normas!$A:$D,2,FALSE),VLOOKUP(Dati!$A1887,Normas!$A:$D,2,FALSE)*0.6)),"")</f>
      </c>
      <c r="G1887" s="2">
        <f>IFERROR(IF(ISBLANK($A1887),"",IF($A1887="Ūdeņraža jonu koncentrācija",VLOOKUP(Dati!$A1887,Normas!$A:$D,3,FALSE),VLOOKUP(Dati!$A1887,Normas!$A:$D,3,FALSE)*0.6)),"")</f>
      </c>
      <c r="H1887" s="2">
        <f>IFERROR(IF(ISBLANK($A1887),"",IF($A1887="Ūdeņraža jonu koncentrācija",VLOOKUP(Dati!$A1887,Normas!$A:$D,2,FALSE),VLOOKUP(Dati!$A1887,Normas!$A:$D,2,FALSE)*0.3)),"")</f>
      </c>
      <c r="I1887" s="2">
        <f>IFERROR(IF(ISBLANK($A1887),"",IF($A1887="Ūdeņraža jonu koncentrācija",VLOOKUP(Dati!$A1887,Normas!$A:$D,3,FALSE),VLOOKUP(Dati!$A1887,Normas!$A:$D,3,FALSE)*0.3)),"")</f>
      </c>
    </row>
    <row r="1888" spans="2:9" x14ac:dyDescent="0.2">
      <c r="B1888">
        <f>IF(ISBLANK(A1888),"",VLOOKUP(A1888,Normas!A:D,4,FALSE))</f>
      </c>
      <c r="E1888" s="2">
        <f>IF(ISBLANK(D1888),"",INT(YEARFRAC(D1888,'Vispārīga informācija'!$B$2)))</f>
      </c>
      <c r="F1888" s="2">
        <f>IFERROR(IF(ISBLANK($A1888),"",IF($A1888="Ūdeņraža jonu koncentrācija",VLOOKUP(Dati!$A1888,Normas!$A:$D,2,FALSE),VLOOKUP(Dati!$A1888,Normas!$A:$D,2,FALSE)*0.6)),"")</f>
      </c>
      <c r="G1888" s="2">
        <f>IFERROR(IF(ISBLANK($A1888),"",IF($A1888="Ūdeņraža jonu koncentrācija",VLOOKUP(Dati!$A1888,Normas!$A:$D,3,FALSE),VLOOKUP(Dati!$A1888,Normas!$A:$D,3,FALSE)*0.6)),"")</f>
      </c>
      <c r="H1888" s="2">
        <f>IFERROR(IF(ISBLANK($A1888),"",IF($A1888="Ūdeņraža jonu koncentrācija",VLOOKUP(Dati!$A1888,Normas!$A:$D,2,FALSE),VLOOKUP(Dati!$A1888,Normas!$A:$D,2,FALSE)*0.3)),"")</f>
      </c>
      <c r="I1888" s="2">
        <f>IFERROR(IF(ISBLANK($A1888),"",IF($A1888="Ūdeņraža jonu koncentrācija",VLOOKUP(Dati!$A1888,Normas!$A:$D,3,FALSE),VLOOKUP(Dati!$A1888,Normas!$A:$D,3,FALSE)*0.3)),"")</f>
      </c>
    </row>
    <row r="1889" spans="2:9" x14ac:dyDescent="0.2">
      <c r="B1889">
        <f>IF(ISBLANK(A1889),"",VLOOKUP(A1889,Normas!A:D,4,FALSE))</f>
      </c>
      <c r="E1889" s="2">
        <f>IF(ISBLANK(D1889),"",INT(YEARFRAC(D1889,'Vispārīga informācija'!$B$2)))</f>
      </c>
      <c r="F1889" s="2">
        <f>IFERROR(IF(ISBLANK($A1889),"",IF($A1889="Ūdeņraža jonu koncentrācija",VLOOKUP(Dati!$A1889,Normas!$A:$D,2,FALSE),VLOOKUP(Dati!$A1889,Normas!$A:$D,2,FALSE)*0.6)),"")</f>
      </c>
      <c r="G1889" s="2">
        <f>IFERROR(IF(ISBLANK($A1889),"",IF($A1889="Ūdeņraža jonu koncentrācija",VLOOKUP(Dati!$A1889,Normas!$A:$D,3,FALSE),VLOOKUP(Dati!$A1889,Normas!$A:$D,3,FALSE)*0.6)),"")</f>
      </c>
      <c r="H1889" s="2">
        <f>IFERROR(IF(ISBLANK($A1889),"",IF($A1889="Ūdeņraža jonu koncentrācija",VLOOKUP(Dati!$A1889,Normas!$A:$D,2,FALSE),VLOOKUP(Dati!$A1889,Normas!$A:$D,2,FALSE)*0.3)),"")</f>
      </c>
      <c r="I1889" s="2">
        <f>IFERROR(IF(ISBLANK($A1889),"",IF($A1889="Ūdeņraža jonu koncentrācija",VLOOKUP(Dati!$A1889,Normas!$A:$D,3,FALSE),VLOOKUP(Dati!$A1889,Normas!$A:$D,3,FALSE)*0.3)),"")</f>
      </c>
    </row>
    <row r="1890" spans="2:9" x14ac:dyDescent="0.2">
      <c r="B1890">
        <f>IF(ISBLANK(A1890),"",VLOOKUP(A1890,Normas!A:D,4,FALSE))</f>
      </c>
      <c r="E1890" s="2">
        <f>IF(ISBLANK(D1890),"",INT(YEARFRAC(D1890,'Vispārīga informācija'!$B$2)))</f>
      </c>
      <c r="F1890" s="2">
        <f>IFERROR(IF(ISBLANK($A1890),"",IF($A1890="Ūdeņraža jonu koncentrācija",VLOOKUP(Dati!$A1890,Normas!$A:$D,2,FALSE),VLOOKUP(Dati!$A1890,Normas!$A:$D,2,FALSE)*0.6)),"")</f>
      </c>
      <c r="G1890" s="2">
        <f>IFERROR(IF(ISBLANK($A1890),"",IF($A1890="Ūdeņraža jonu koncentrācija",VLOOKUP(Dati!$A1890,Normas!$A:$D,3,FALSE),VLOOKUP(Dati!$A1890,Normas!$A:$D,3,FALSE)*0.6)),"")</f>
      </c>
      <c r="H1890" s="2">
        <f>IFERROR(IF(ISBLANK($A1890),"",IF($A1890="Ūdeņraža jonu koncentrācija",VLOOKUP(Dati!$A1890,Normas!$A:$D,2,FALSE),VLOOKUP(Dati!$A1890,Normas!$A:$D,2,FALSE)*0.3)),"")</f>
      </c>
      <c r="I1890" s="2">
        <f>IFERROR(IF(ISBLANK($A1890),"",IF($A1890="Ūdeņraža jonu koncentrācija",VLOOKUP(Dati!$A1890,Normas!$A:$D,3,FALSE),VLOOKUP(Dati!$A1890,Normas!$A:$D,3,FALSE)*0.3)),"")</f>
      </c>
    </row>
    <row r="1891" spans="2:9" x14ac:dyDescent="0.2">
      <c r="B1891">
        <f>IF(ISBLANK(A1891),"",VLOOKUP(A1891,Normas!A:D,4,FALSE))</f>
      </c>
      <c r="E1891" s="2">
        <f>IF(ISBLANK(D1891),"",INT(YEARFRAC(D1891,'Vispārīga informācija'!$B$2)))</f>
      </c>
      <c r="F1891" s="2">
        <f>IFERROR(IF(ISBLANK($A1891),"",IF($A1891="Ūdeņraža jonu koncentrācija",VLOOKUP(Dati!$A1891,Normas!$A:$D,2,FALSE),VLOOKUP(Dati!$A1891,Normas!$A:$D,2,FALSE)*0.6)),"")</f>
      </c>
      <c r="G1891" s="2">
        <f>IFERROR(IF(ISBLANK($A1891),"",IF($A1891="Ūdeņraža jonu koncentrācija",VLOOKUP(Dati!$A1891,Normas!$A:$D,3,FALSE),VLOOKUP(Dati!$A1891,Normas!$A:$D,3,FALSE)*0.6)),"")</f>
      </c>
      <c r="H1891" s="2">
        <f>IFERROR(IF(ISBLANK($A1891),"",IF($A1891="Ūdeņraža jonu koncentrācija",VLOOKUP(Dati!$A1891,Normas!$A:$D,2,FALSE),VLOOKUP(Dati!$A1891,Normas!$A:$D,2,FALSE)*0.3)),"")</f>
      </c>
      <c r="I1891" s="2">
        <f>IFERROR(IF(ISBLANK($A1891),"",IF($A1891="Ūdeņraža jonu koncentrācija",VLOOKUP(Dati!$A1891,Normas!$A:$D,3,FALSE),VLOOKUP(Dati!$A1891,Normas!$A:$D,3,FALSE)*0.3)),"")</f>
      </c>
    </row>
    <row r="1892" spans="2:9" x14ac:dyDescent="0.2">
      <c r="B1892">
        <f>IF(ISBLANK(A1892),"",VLOOKUP(A1892,Normas!A:D,4,FALSE))</f>
      </c>
      <c r="E1892" s="2">
        <f>IF(ISBLANK(D1892),"",INT(YEARFRAC(D1892,'Vispārīga informācija'!$B$2)))</f>
      </c>
      <c r="F1892" s="2">
        <f>IFERROR(IF(ISBLANK($A1892),"",IF($A1892="Ūdeņraža jonu koncentrācija",VLOOKUP(Dati!$A1892,Normas!$A:$D,2,FALSE),VLOOKUP(Dati!$A1892,Normas!$A:$D,2,FALSE)*0.6)),"")</f>
      </c>
      <c r="G1892" s="2">
        <f>IFERROR(IF(ISBLANK($A1892),"",IF($A1892="Ūdeņraža jonu koncentrācija",VLOOKUP(Dati!$A1892,Normas!$A:$D,3,FALSE),VLOOKUP(Dati!$A1892,Normas!$A:$D,3,FALSE)*0.6)),"")</f>
      </c>
      <c r="H1892" s="2">
        <f>IFERROR(IF(ISBLANK($A1892),"",IF($A1892="Ūdeņraža jonu koncentrācija",VLOOKUP(Dati!$A1892,Normas!$A:$D,2,FALSE),VLOOKUP(Dati!$A1892,Normas!$A:$D,2,FALSE)*0.3)),"")</f>
      </c>
      <c r="I1892" s="2">
        <f>IFERROR(IF(ISBLANK($A1892),"",IF($A1892="Ūdeņraža jonu koncentrācija",VLOOKUP(Dati!$A1892,Normas!$A:$D,3,FALSE),VLOOKUP(Dati!$A1892,Normas!$A:$D,3,FALSE)*0.3)),"")</f>
      </c>
    </row>
    <row r="1893" spans="2:9" x14ac:dyDescent="0.2">
      <c r="B1893">
        <f>IF(ISBLANK(A1893),"",VLOOKUP(A1893,Normas!A:D,4,FALSE))</f>
      </c>
      <c r="E1893" s="2">
        <f>IF(ISBLANK(D1893),"",INT(YEARFRAC(D1893,'Vispārīga informācija'!$B$2)))</f>
      </c>
      <c r="F1893" s="2">
        <f>IFERROR(IF(ISBLANK($A1893),"",IF($A1893="Ūdeņraža jonu koncentrācija",VLOOKUP(Dati!$A1893,Normas!$A:$D,2,FALSE),VLOOKUP(Dati!$A1893,Normas!$A:$D,2,FALSE)*0.6)),"")</f>
      </c>
      <c r="G1893" s="2">
        <f>IFERROR(IF(ISBLANK($A1893),"",IF($A1893="Ūdeņraža jonu koncentrācija",VLOOKUP(Dati!$A1893,Normas!$A:$D,3,FALSE),VLOOKUP(Dati!$A1893,Normas!$A:$D,3,FALSE)*0.6)),"")</f>
      </c>
      <c r="H1893" s="2">
        <f>IFERROR(IF(ISBLANK($A1893),"",IF($A1893="Ūdeņraža jonu koncentrācija",VLOOKUP(Dati!$A1893,Normas!$A:$D,2,FALSE),VLOOKUP(Dati!$A1893,Normas!$A:$D,2,FALSE)*0.3)),"")</f>
      </c>
      <c r="I1893" s="2">
        <f>IFERROR(IF(ISBLANK($A1893),"",IF($A1893="Ūdeņraža jonu koncentrācija",VLOOKUP(Dati!$A1893,Normas!$A:$D,3,FALSE),VLOOKUP(Dati!$A1893,Normas!$A:$D,3,FALSE)*0.3)),"")</f>
      </c>
    </row>
    <row r="1894" spans="2:9" x14ac:dyDescent="0.2">
      <c r="B1894">
        <f>IF(ISBLANK(A1894),"",VLOOKUP(A1894,Normas!A:D,4,FALSE))</f>
      </c>
      <c r="E1894" s="2">
        <f>IF(ISBLANK(D1894),"",INT(YEARFRAC(D1894,'Vispārīga informācija'!$B$2)))</f>
      </c>
      <c r="F1894" s="2">
        <f>IFERROR(IF(ISBLANK($A1894),"",IF($A1894="Ūdeņraža jonu koncentrācija",VLOOKUP(Dati!$A1894,Normas!$A:$D,2,FALSE),VLOOKUP(Dati!$A1894,Normas!$A:$D,2,FALSE)*0.6)),"")</f>
      </c>
      <c r="G1894" s="2">
        <f>IFERROR(IF(ISBLANK($A1894),"",IF($A1894="Ūdeņraža jonu koncentrācija",VLOOKUP(Dati!$A1894,Normas!$A:$D,3,FALSE),VLOOKUP(Dati!$A1894,Normas!$A:$D,3,FALSE)*0.6)),"")</f>
      </c>
      <c r="H1894" s="2">
        <f>IFERROR(IF(ISBLANK($A1894),"",IF($A1894="Ūdeņraža jonu koncentrācija",VLOOKUP(Dati!$A1894,Normas!$A:$D,2,FALSE),VLOOKUP(Dati!$A1894,Normas!$A:$D,2,FALSE)*0.3)),"")</f>
      </c>
      <c r="I1894" s="2">
        <f>IFERROR(IF(ISBLANK($A1894),"",IF($A1894="Ūdeņraža jonu koncentrācija",VLOOKUP(Dati!$A1894,Normas!$A:$D,3,FALSE),VLOOKUP(Dati!$A1894,Normas!$A:$D,3,FALSE)*0.3)),"")</f>
      </c>
    </row>
    <row r="1895" spans="2:9" x14ac:dyDescent="0.2">
      <c r="B1895">
        <f>IF(ISBLANK(A1895),"",VLOOKUP(A1895,Normas!A:D,4,FALSE))</f>
      </c>
      <c r="E1895" s="2">
        <f>IF(ISBLANK(D1895),"",INT(YEARFRAC(D1895,'Vispārīga informācija'!$B$2)))</f>
      </c>
      <c r="F1895" s="2">
        <f>IFERROR(IF(ISBLANK($A1895),"",IF($A1895="Ūdeņraža jonu koncentrācija",VLOOKUP(Dati!$A1895,Normas!$A:$D,2,FALSE),VLOOKUP(Dati!$A1895,Normas!$A:$D,2,FALSE)*0.6)),"")</f>
      </c>
      <c r="G1895" s="2">
        <f>IFERROR(IF(ISBLANK($A1895),"",IF($A1895="Ūdeņraža jonu koncentrācija",VLOOKUP(Dati!$A1895,Normas!$A:$D,3,FALSE),VLOOKUP(Dati!$A1895,Normas!$A:$D,3,FALSE)*0.6)),"")</f>
      </c>
      <c r="H1895" s="2">
        <f>IFERROR(IF(ISBLANK($A1895),"",IF($A1895="Ūdeņraža jonu koncentrācija",VLOOKUP(Dati!$A1895,Normas!$A:$D,2,FALSE),VLOOKUP(Dati!$A1895,Normas!$A:$D,2,FALSE)*0.3)),"")</f>
      </c>
      <c r="I1895" s="2">
        <f>IFERROR(IF(ISBLANK($A1895),"",IF($A1895="Ūdeņraža jonu koncentrācija",VLOOKUP(Dati!$A1895,Normas!$A:$D,3,FALSE),VLOOKUP(Dati!$A1895,Normas!$A:$D,3,FALSE)*0.3)),"")</f>
      </c>
    </row>
    <row r="1896" spans="2:9" x14ac:dyDescent="0.2">
      <c r="B1896">
        <f>IF(ISBLANK(A1896),"",VLOOKUP(A1896,Normas!A:D,4,FALSE))</f>
      </c>
      <c r="E1896" s="2">
        <f>IF(ISBLANK(D1896),"",INT(YEARFRAC(D1896,'Vispārīga informācija'!$B$2)))</f>
      </c>
      <c r="F1896" s="2">
        <f>IFERROR(IF(ISBLANK($A1896),"",IF($A1896="Ūdeņraža jonu koncentrācija",VLOOKUP(Dati!$A1896,Normas!$A:$D,2,FALSE),VLOOKUP(Dati!$A1896,Normas!$A:$D,2,FALSE)*0.6)),"")</f>
      </c>
      <c r="G1896" s="2">
        <f>IFERROR(IF(ISBLANK($A1896),"",IF($A1896="Ūdeņraža jonu koncentrācija",VLOOKUP(Dati!$A1896,Normas!$A:$D,3,FALSE),VLOOKUP(Dati!$A1896,Normas!$A:$D,3,FALSE)*0.6)),"")</f>
      </c>
      <c r="H1896" s="2">
        <f>IFERROR(IF(ISBLANK($A1896),"",IF($A1896="Ūdeņraža jonu koncentrācija",VLOOKUP(Dati!$A1896,Normas!$A:$D,2,FALSE),VLOOKUP(Dati!$A1896,Normas!$A:$D,2,FALSE)*0.3)),"")</f>
      </c>
      <c r="I1896" s="2">
        <f>IFERROR(IF(ISBLANK($A1896),"",IF($A1896="Ūdeņraža jonu koncentrācija",VLOOKUP(Dati!$A1896,Normas!$A:$D,3,FALSE),VLOOKUP(Dati!$A1896,Normas!$A:$D,3,FALSE)*0.3)),"")</f>
      </c>
    </row>
    <row r="1897" spans="2:9" x14ac:dyDescent="0.2">
      <c r="B1897">
        <f>IF(ISBLANK(A1897),"",VLOOKUP(A1897,Normas!A:D,4,FALSE))</f>
      </c>
      <c r="E1897" s="2">
        <f>IF(ISBLANK(D1897),"",INT(YEARFRAC(D1897,'Vispārīga informācija'!$B$2)))</f>
      </c>
      <c r="F1897" s="2">
        <f>IFERROR(IF(ISBLANK($A1897),"",IF($A1897="Ūdeņraža jonu koncentrācija",VLOOKUP(Dati!$A1897,Normas!$A:$D,2,FALSE),VLOOKUP(Dati!$A1897,Normas!$A:$D,2,FALSE)*0.6)),"")</f>
      </c>
      <c r="G1897" s="2">
        <f>IFERROR(IF(ISBLANK($A1897),"",IF($A1897="Ūdeņraža jonu koncentrācija",VLOOKUP(Dati!$A1897,Normas!$A:$D,3,FALSE),VLOOKUP(Dati!$A1897,Normas!$A:$D,3,FALSE)*0.6)),"")</f>
      </c>
      <c r="H1897" s="2">
        <f>IFERROR(IF(ISBLANK($A1897),"",IF($A1897="Ūdeņraža jonu koncentrācija",VLOOKUP(Dati!$A1897,Normas!$A:$D,2,FALSE),VLOOKUP(Dati!$A1897,Normas!$A:$D,2,FALSE)*0.3)),"")</f>
      </c>
      <c r="I1897" s="2">
        <f>IFERROR(IF(ISBLANK($A1897),"",IF($A1897="Ūdeņraža jonu koncentrācija",VLOOKUP(Dati!$A1897,Normas!$A:$D,3,FALSE),VLOOKUP(Dati!$A1897,Normas!$A:$D,3,FALSE)*0.3)),"")</f>
      </c>
    </row>
    <row r="1898" spans="2:9" x14ac:dyDescent="0.2">
      <c r="B1898">
        <f>IF(ISBLANK(A1898),"",VLOOKUP(A1898,Normas!A:D,4,FALSE))</f>
      </c>
      <c r="E1898" s="2">
        <f>IF(ISBLANK(D1898),"",INT(YEARFRAC(D1898,'Vispārīga informācija'!$B$2)))</f>
      </c>
      <c r="F1898" s="2">
        <f>IFERROR(IF(ISBLANK($A1898),"",IF($A1898="Ūdeņraža jonu koncentrācija",VLOOKUP(Dati!$A1898,Normas!$A:$D,2,FALSE),VLOOKUP(Dati!$A1898,Normas!$A:$D,2,FALSE)*0.6)),"")</f>
      </c>
      <c r="G1898" s="2">
        <f>IFERROR(IF(ISBLANK($A1898),"",IF($A1898="Ūdeņraža jonu koncentrācija",VLOOKUP(Dati!$A1898,Normas!$A:$D,3,FALSE),VLOOKUP(Dati!$A1898,Normas!$A:$D,3,FALSE)*0.6)),"")</f>
      </c>
      <c r="H1898" s="2">
        <f>IFERROR(IF(ISBLANK($A1898),"",IF($A1898="Ūdeņraža jonu koncentrācija",VLOOKUP(Dati!$A1898,Normas!$A:$D,2,FALSE),VLOOKUP(Dati!$A1898,Normas!$A:$D,2,FALSE)*0.3)),"")</f>
      </c>
      <c r="I1898" s="2">
        <f>IFERROR(IF(ISBLANK($A1898),"",IF($A1898="Ūdeņraža jonu koncentrācija",VLOOKUP(Dati!$A1898,Normas!$A:$D,3,FALSE),VLOOKUP(Dati!$A1898,Normas!$A:$D,3,FALSE)*0.3)),"")</f>
      </c>
    </row>
    <row r="1899" spans="2:9" x14ac:dyDescent="0.2">
      <c r="B1899">
        <f>IF(ISBLANK(A1899),"",VLOOKUP(A1899,Normas!A:D,4,FALSE))</f>
      </c>
      <c r="E1899" s="2">
        <f>IF(ISBLANK(D1899),"",INT(YEARFRAC(D1899,'Vispārīga informācija'!$B$2)))</f>
      </c>
      <c r="F1899" s="2">
        <f>IFERROR(IF(ISBLANK($A1899),"",IF($A1899="Ūdeņraža jonu koncentrācija",VLOOKUP(Dati!$A1899,Normas!$A:$D,2,FALSE),VLOOKUP(Dati!$A1899,Normas!$A:$D,2,FALSE)*0.6)),"")</f>
      </c>
      <c r="G1899" s="2">
        <f>IFERROR(IF(ISBLANK($A1899),"",IF($A1899="Ūdeņraža jonu koncentrācija",VLOOKUP(Dati!$A1899,Normas!$A:$D,3,FALSE),VLOOKUP(Dati!$A1899,Normas!$A:$D,3,FALSE)*0.6)),"")</f>
      </c>
      <c r="H1899" s="2">
        <f>IFERROR(IF(ISBLANK($A1899),"",IF($A1899="Ūdeņraža jonu koncentrācija",VLOOKUP(Dati!$A1899,Normas!$A:$D,2,FALSE),VLOOKUP(Dati!$A1899,Normas!$A:$D,2,FALSE)*0.3)),"")</f>
      </c>
      <c r="I1899" s="2">
        <f>IFERROR(IF(ISBLANK($A1899),"",IF($A1899="Ūdeņraža jonu koncentrācija",VLOOKUP(Dati!$A1899,Normas!$A:$D,3,FALSE),VLOOKUP(Dati!$A1899,Normas!$A:$D,3,FALSE)*0.3)),"")</f>
      </c>
    </row>
    <row r="1900" spans="2:9" x14ac:dyDescent="0.2">
      <c r="B1900">
        <f>IF(ISBLANK(A1900),"",VLOOKUP(A1900,Normas!A:D,4,FALSE))</f>
      </c>
      <c r="E1900" s="2">
        <f>IF(ISBLANK(D1900),"",INT(YEARFRAC(D1900,'Vispārīga informācija'!$B$2)))</f>
      </c>
      <c r="F1900" s="2">
        <f>IFERROR(IF(ISBLANK($A1900),"",IF($A1900="Ūdeņraža jonu koncentrācija",VLOOKUP(Dati!$A1900,Normas!$A:$D,2,FALSE),VLOOKUP(Dati!$A1900,Normas!$A:$D,2,FALSE)*0.6)),"")</f>
      </c>
      <c r="G1900" s="2">
        <f>IFERROR(IF(ISBLANK($A1900),"",IF($A1900="Ūdeņraža jonu koncentrācija",VLOOKUP(Dati!$A1900,Normas!$A:$D,3,FALSE),VLOOKUP(Dati!$A1900,Normas!$A:$D,3,FALSE)*0.6)),"")</f>
      </c>
      <c r="H1900" s="2">
        <f>IFERROR(IF(ISBLANK($A1900),"",IF($A1900="Ūdeņraža jonu koncentrācija",VLOOKUP(Dati!$A1900,Normas!$A:$D,2,FALSE),VLOOKUP(Dati!$A1900,Normas!$A:$D,2,FALSE)*0.3)),"")</f>
      </c>
      <c r="I1900" s="2">
        <f>IFERROR(IF(ISBLANK($A1900),"",IF($A1900="Ūdeņraža jonu koncentrācija",VLOOKUP(Dati!$A1900,Normas!$A:$D,3,FALSE),VLOOKUP(Dati!$A1900,Normas!$A:$D,3,FALSE)*0.3)),"")</f>
      </c>
    </row>
    <row r="1901" spans="2:9" x14ac:dyDescent="0.2">
      <c r="B1901">
        <f>IF(ISBLANK(A1901),"",VLOOKUP(A1901,Normas!A:D,4,FALSE))</f>
      </c>
      <c r="E1901" s="2">
        <f>IF(ISBLANK(D1901),"",INT(YEARFRAC(D1901,'Vispārīga informācija'!$B$2)))</f>
      </c>
      <c r="F1901" s="2">
        <f>IFERROR(IF(ISBLANK($A1901),"",IF($A1901="Ūdeņraža jonu koncentrācija",VLOOKUP(Dati!$A1901,Normas!$A:$D,2,FALSE),VLOOKUP(Dati!$A1901,Normas!$A:$D,2,FALSE)*0.6)),"")</f>
      </c>
      <c r="G1901" s="2">
        <f>IFERROR(IF(ISBLANK($A1901),"",IF($A1901="Ūdeņraža jonu koncentrācija",VLOOKUP(Dati!$A1901,Normas!$A:$D,3,FALSE),VLOOKUP(Dati!$A1901,Normas!$A:$D,3,FALSE)*0.6)),"")</f>
      </c>
      <c r="H1901" s="2">
        <f>IFERROR(IF(ISBLANK($A1901),"",IF($A1901="Ūdeņraža jonu koncentrācija",VLOOKUP(Dati!$A1901,Normas!$A:$D,2,FALSE),VLOOKUP(Dati!$A1901,Normas!$A:$D,2,FALSE)*0.3)),"")</f>
      </c>
      <c r="I1901" s="2">
        <f>IFERROR(IF(ISBLANK($A1901),"",IF($A1901="Ūdeņraža jonu koncentrācija",VLOOKUP(Dati!$A1901,Normas!$A:$D,3,FALSE),VLOOKUP(Dati!$A1901,Normas!$A:$D,3,FALSE)*0.3)),"")</f>
      </c>
    </row>
    <row r="1902" spans="2:9" x14ac:dyDescent="0.2">
      <c r="B1902">
        <f>IF(ISBLANK(A1902),"",VLOOKUP(A1902,Normas!A:D,4,FALSE))</f>
      </c>
      <c r="E1902" s="2">
        <f>IF(ISBLANK(D1902),"",INT(YEARFRAC(D1902,'Vispārīga informācija'!$B$2)))</f>
      </c>
      <c r="F1902" s="2">
        <f>IFERROR(IF(ISBLANK($A1902),"",IF($A1902="Ūdeņraža jonu koncentrācija",VLOOKUP(Dati!$A1902,Normas!$A:$D,2,FALSE),VLOOKUP(Dati!$A1902,Normas!$A:$D,2,FALSE)*0.6)),"")</f>
      </c>
      <c r="G1902" s="2">
        <f>IFERROR(IF(ISBLANK($A1902),"",IF($A1902="Ūdeņraža jonu koncentrācija",VLOOKUP(Dati!$A1902,Normas!$A:$D,3,FALSE),VLOOKUP(Dati!$A1902,Normas!$A:$D,3,FALSE)*0.6)),"")</f>
      </c>
      <c r="H1902" s="2">
        <f>IFERROR(IF(ISBLANK($A1902),"",IF($A1902="Ūdeņraža jonu koncentrācija",VLOOKUP(Dati!$A1902,Normas!$A:$D,2,FALSE),VLOOKUP(Dati!$A1902,Normas!$A:$D,2,FALSE)*0.3)),"")</f>
      </c>
      <c r="I1902" s="2">
        <f>IFERROR(IF(ISBLANK($A1902),"",IF($A1902="Ūdeņraža jonu koncentrācija",VLOOKUP(Dati!$A1902,Normas!$A:$D,3,FALSE),VLOOKUP(Dati!$A1902,Normas!$A:$D,3,FALSE)*0.3)),"")</f>
      </c>
    </row>
    <row r="1903" spans="2:9" x14ac:dyDescent="0.2">
      <c r="B1903">
        <f>IF(ISBLANK(A1903),"",VLOOKUP(A1903,Normas!A:D,4,FALSE))</f>
      </c>
      <c r="E1903" s="2">
        <f>IF(ISBLANK(D1903),"",INT(YEARFRAC(D1903,'Vispārīga informācija'!$B$2)))</f>
      </c>
      <c r="F1903" s="2">
        <f>IFERROR(IF(ISBLANK($A1903),"",IF($A1903="Ūdeņraža jonu koncentrācija",VLOOKUP(Dati!$A1903,Normas!$A:$D,2,FALSE),VLOOKUP(Dati!$A1903,Normas!$A:$D,2,FALSE)*0.6)),"")</f>
      </c>
      <c r="G1903" s="2">
        <f>IFERROR(IF(ISBLANK($A1903),"",IF($A1903="Ūdeņraža jonu koncentrācija",VLOOKUP(Dati!$A1903,Normas!$A:$D,3,FALSE),VLOOKUP(Dati!$A1903,Normas!$A:$D,3,FALSE)*0.6)),"")</f>
      </c>
      <c r="H1903" s="2">
        <f>IFERROR(IF(ISBLANK($A1903),"",IF($A1903="Ūdeņraža jonu koncentrācija",VLOOKUP(Dati!$A1903,Normas!$A:$D,2,FALSE),VLOOKUP(Dati!$A1903,Normas!$A:$D,2,FALSE)*0.3)),"")</f>
      </c>
      <c r="I1903" s="2">
        <f>IFERROR(IF(ISBLANK($A1903),"",IF($A1903="Ūdeņraža jonu koncentrācija",VLOOKUP(Dati!$A1903,Normas!$A:$D,3,FALSE),VLOOKUP(Dati!$A1903,Normas!$A:$D,3,FALSE)*0.3)),"")</f>
      </c>
    </row>
    <row r="1904" spans="2:9" x14ac:dyDescent="0.2">
      <c r="B1904">
        <f>IF(ISBLANK(A1904),"",VLOOKUP(A1904,Normas!A:D,4,FALSE))</f>
      </c>
      <c r="E1904" s="2">
        <f>IF(ISBLANK(D1904),"",INT(YEARFRAC(D1904,'Vispārīga informācija'!$B$2)))</f>
      </c>
      <c r="F1904" s="2">
        <f>IFERROR(IF(ISBLANK($A1904),"",IF($A1904="Ūdeņraža jonu koncentrācija",VLOOKUP(Dati!$A1904,Normas!$A:$D,2,FALSE),VLOOKUP(Dati!$A1904,Normas!$A:$D,2,FALSE)*0.6)),"")</f>
      </c>
      <c r="G1904" s="2">
        <f>IFERROR(IF(ISBLANK($A1904),"",IF($A1904="Ūdeņraža jonu koncentrācija",VLOOKUP(Dati!$A1904,Normas!$A:$D,3,FALSE),VLOOKUP(Dati!$A1904,Normas!$A:$D,3,FALSE)*0.6)),"")</f>
      </c>
      <c r="H1904" s="2">
        <f>IFERROR(IF(ISBLANK($A1904),"",IF($A1904="Ūdeņraža jonu koncentrācija",VLOOKUP(Dati!$A1904,Normas!$A:$D,2,FALSE),VLOOKUP(Dati!$A1904,Normas!$A:$D,2,FALSE)*0.3)),"")</f>
      </c>
      <c r="I1904" s="2">
        <f>IFERROR(IF(ISBLANK($A1904),"",IF($A1904="Ūdeņraža jonu koncentrācija",VLOOKUP(Dati!$A1904,Normas!$A:$D,3,FALSE),VLOOKUP(Dati!$A1904,Normas!$A:$D,3,FALSE)*0.3)),"")</f>
      </c>
    </row>
    <row r="1905" spans="2:9" x14ac:dyDescent="0.2">
      <c r="B1905">
        <f>IF(ISBLANK(A1905),"",VLOOKUP(A1905,Normas!A:D,4,FALSE))</f>
      </c>
      <c r="E1905" s="2">
        <f>IF(ISBLANK(D1905),"",INT(YEARFRAC(D1905,'Vispārīga informācija'!$B$2)))</f>
      </c>
      <c r="F1905" s="2">
        <f>IFERROR(IF(ISBLANK($A1905),"",IF($A1905="Ūdeņraža jonu koncentrācija",VLOOKUP(Dati!$A1905,Normas!$A:$D,2,FALSE),VLOOKUP(Dati!$A1905,Normas!$A:$D,2,FALSE)*0.6)),"")</f>
      </c>
      <c r="G1905" s="2">
        <f>IFERROR(IF(ISBLANK($A1905),"",IF($A1905="Ūdeņraža jonu koncentrācija",VLOOKUP(Dati!$A1905,Normas!$A:$D,3,FALSE),VLOOKUP(Dati!$A1905,Normas!$A:$D,3,FALSE)*0.6)),"")</f>
      </c>
      <c r="H1905" s="2">
        <f>IFERROR(IF(ISBLANK($A1905),"",IF($A1905="Ūdeņraža jonu koncentrācija",VLOOKUP(Dati!$A1905,Normas!$A:$D,2,FALSE),VLOOKUP(Dati!$A1905,Normas!$A:$D,2,FALSE)*0.3)),"")</f>
      </c>
      <c r="I1905" s="2">
        <f>IFERROR(IF(ISBLANK($A1905),"",IF($A1905="Ūdeņraža jonu koncentrācija",VLOOKUP(Dati!$A1905,Normas!$A:$D,3,FALSE),VLOOKUP(Dati!$A1905,Normas!$A:$D,3,FALSE)*0.3)),"")</f>
      </c>
    </row>
    <row r="1906" spans="2:9" x14ac:dyDescent="0.2">
      <c r="B1906">
        <f>IF(ISBLANK(A1906),"",VLOOKUP(A1906,Normas!A:D,4,FALSE))</f>
      </c>
      <c r="E1906" s="2">
        <f>IF(ISBLANK(D1906),"",INT(YEARFRAC(D1906,'Vispārīga informācija'!$B$2)))</f>
      </c>
      <c r="F1906" s="2">
        <f>IFERROR(IF(ISBLANK($A1906),"",IF($A1906="Ūdeņraža jonu koncentrācija",VLOOKUP(Dati!$A1906,Normas!$A:$D,2,FALSE),VLOOKUP(Dati!$A1906,Normas!$A:$D,2,FALSE)*0.6)),"")</f>
      </c>
      <c r="G1906" s="2">
        <f>IFERROR(IF(ISBLANK($A1906),"",IF($A1906="Ūdeņraža jonu koncentrācija",VLOOKUP(Dati!$A1906,Normas!$A:$D,3,FALSE),VLOOKUP(Dati!$A1906,Normas!$A:$D,3,FALSE)*0.6)),"")</f>
      </c>
      <c r="H1906" s="2">
        <f>IFERROR(IF(ISBLANK($A1906),"",IF($A1906="Ūdeņraža jonu koncentrācija",VLOOKUP(Dati!$A1906,Normas!$A:$D,2,FALSE),VLOOKUP(Dati!$A1906,Normas!$A:$D,2,FALSE)*0.3)),"")</f>
      </c>
      <c r="I1906" s="2">
        <f>IFERROR(IF(ISBLANK($A1906),"",IF($A1906="Ūdeņraža jonu koncentrācija",VLOOKUP(Dati!$A1906,Normas!$A:$D,3,FALSE),VLOOKUP(Dati!$A1906,Normas!$A:$D,3,FALSE)*0.3)),"")</f>
      </c>
    </row>
    <row r="1907" spans="2:9" x14ac:dyDescent="0.2">
      <c r="B1907">
        <f>IF(ISBLANK(A1907),"",VLOOKUP(A1907,Normas!A:D,4,FALSE))</f>
      </c>
      <c r="E1907" s="2">
        <f>IF(ISBLANK(D1907),"",INT(YEARFRAC(D1907,'Vispārīga informācija'!$B$2)))</f>
      </c>
      <c r="F1907" s="2">
        <f>IFERROR(IF(ISBLANK($A1907),"",IF($A1907="Ūdeņraža jonu koncentrācija",VLOOKUP(Dati!$A1907,Normas!$A:$D,2,FALSE),VLOOKUP(Dati!$A1907,Normas!$A:$D,2,FALSE)*0.6)),"")</f>
      </c>
      <c r="G1907" s="2">
        <f>IFERROR(IF(ISBLANK($A1907),"",IF($A1907="Ūdeņraža jonu koncentrācija",VLOOKUP(Dati!$A1907,Normas!$A:$D,3,FALSE),VLOOKUP(Dati!$A1907,Normas!$A:$D,3,FALSE)*0.6)),"")</f>
      </c>
      <c r="H1907" s="2">
        <f>IFERROR(IF(ISBLANK($A1907),"",IF($A1907="Ūdeņraža jonu koncentrācija",VLOOKUP(Dati!$A1907,Normas!$A:$D,2,FALSE),VLOOKUP(Dati!$A1907,Normas!$A:$D,2,FALSE)*0.3)),"")</f>
      </c>
      <c r="I1907" s="2">
        <f>IFERROR(IF(ISBLANK($A1907),"",IF($A1907="Ūdeņraža jonu koncentrācija",VLOOKUP(Dati!$A1907,Normas!$A:$D,3,FALSE),VLOOKUP(Dati!$A1907,Normas!$A:$D,3,FALSE)*0.3)),"")</f>
      </c>
    </row>
    <row r="1908" spans="2:9" x14ac:dyDescent="0.2">
      <c r="B1908">
        <f>IF(ISBLANK(A1908),"",VLOOKUP(A1908,Normas!A:D,4,FALSE))</f>
      </c>
      <c r="E1908" s="2">
        <f>IF(ISBLANK(D1908),"",INT(YEARFRAC(D1908,'Vispārīga informācija'!$B$2)))</f>
      </c>
      <c r="F1908" s="2">
        <f>IFERROR(IF(ISBLANK($A1908),"",IF($A1908="Ūdeņraža jonu koncentrācija",VLOOKUP(Dati!$A1908,Normas!$A:$D,2,FALSE),VLOOKUP(Dati!$A1908,Normas!$A:$D,2,FALSE)*0.6)),"")</f>
      </c>
      <c r="G1908" s="2">
        <f>IFERROR(IF(ISBLANK($A1908),"",IF($A1908="Ūdeņraža jonu koncentrācija",VLOOKUP(Dati!$A1908,Normas!$A:$D,3,FALSE),VLOOKUP(Dati!$A1908,Normas!$A:$D,3,FALSE)*0.6)),"")</f>
      </c>
      <c r="H1908" s="2">
        <f>IFERROR(IF(ISBLANK($A1908),"",IF($A1908="Ūdeņraža jonu koncentrācija",VLOOKUP(Dati!$A1908,Normas!$A:$D,2,FALSE),VLOOKUP(Dati!$A1908,Normas!$A:$D,2,FALSE)*0.3)),"")</f>
      </c>
      <c r="I1908" s="2">
        <f>IFERROR(IF(ISBLANK($A1908),"",IF($A1908="Ūdeņraža jonu koncentrācija",VLOOKUP(Dati!$A1908,Normas!$A:$D,3,FALSE),VLOOKUP(Dati!$A1908,Normas!$A:$D,3,FALSE)*0.3)),"")</f>
      </c>
    </row>
    <row r="1909" spans="2:9" x14ac:dyDescent="0.2">
      <c r="B1909">
        <f>IF(ISBLANK(A1909),"",VLOOKUP(A1909,Normas!A:D,4,FALSE))</f>
      </c>
      <c r="E1909" s="2">
        <f>IF(ISBLANK(D1909),"",INT(YEARFRAC(D1909,'Vispārīga informācija'!$B$2)))</f>
      </c>
      <c r="F1909" s="2">
        <f>IFERROR(IF(ISBLANK($A1909),"",IF($A1909="Ūdeņraža jonu koncentrācija",VLOOKUP(Dati!$A1909,Normas!$A:$D,2,FALSE),VLOOKUP(Dati!$A1909,Normas!$A:$D,2,FALSE)*0.6)),"")</f>
      </c>
      <c r="G1909" s="2">
        <f>IFERROR(IF(ISBLANK($A1909),"",IF($A1909="Ūdeņraža jonu koncentrācija",VLOOKUP(Dati!$A1909,Normas!$A:$D,3,FALSE),VLOOKUP(Dati!$A1909,Normas!$A:$D,3,FALSE)*0.6)),"")</f>
      </c>
      <c r="H1909" s="2">
        <f>IFERROR(IF(ISBLANK($A1909),"",IF($A1909="Ūdeņraža jonu koncentrācija",VLOOKUP(Dati!$A1909,Normas!$A:$D,2,FALSE),VLOOKUP(Dati!$A1909,Normas!$A:$D,2,FALSE)*0.3)),"")</f>
      </c>
      <c r="I1909" s="2">
        <f>IFERROR(IF(ISBLANK($A1909),"",IF($A1909="Ūdeņraža jonu koncentrācija",VLOOKUP(Dati!$A1909,Normas!$A:$D,3,FALSE),VLOOKUP(Dati!$A1909,Normas!$A:$D,3,FALSE)*0.3)),"")</f>
      </c>
    </row>
    <row r="1910" spans="2:9" x14ac:dyDescent="0.2">
      <c r="B1910">
        <f>IF(ISBLANK(A1910),"",VLOOKUP(A1910,Normas!A:D,4,FALSE))</f>
      </c>
      <c r="E1910" s="2">
        <f>IF(ISBLANK(D1910),"",INT(YEARFRAC(D1910,'Vispārīga informācija'!$B$2)))</f>
      </c>
      <c r="F1910" s="2">
        <f>IFERROR(IF(ISBLANK($A1910),"",IF($A1910="Ūdeņraža jonu koncentrācija",VLOOKUP(Dati!$A1910,Normas!$A:$D,2,FALSE),VLOOKUP(Dati!$A1910,Normas!$A:$D,2,FALSE)*0.6)),"")</f>
      </c>
      <c r="G1910" s="2">
        <f>IFERROR(IF(ISBLANK($A1910),"",IF($A1910="Ūdeņraža jonu koncentrācija",VLOOKUP(Dati!$A1910,Normas!$A:$D,3,FALSE),VLOOKUP(Dati!$A1910,Normas!$A:$D,3,FALSE)*0.6)),"")</f>
      </c>
      <c r="H1910" s="2">
        <f>IFERROR(IF(ISBLANK($A1910),"",IF($A1910="Ūdeņraža jonu koncentrācija",VLOOKUP(Dati!$A1910,Normas!$A:$D,2,FALSE),VLOOKUP(Dati!$A1910,Normas!$A:$D,2,FALSE)*0.3)),"")</f>
      </c>
      <c r="I1910" s="2">
        <f>IFERROR(IF(ISBLANK($A1910),"",IF($A1910="Ūdeņraža jonu koncentrācija",VLOOKUP(Dati!$A1910,Normas!$A:$D,3,FALSE),VLOOKUP(Dati!$A1910,Normas!$A:$D,3,FALSE)*0.3)),"")</f>
      </c>
    </row>
    <row r="1911" spans="2:9" x14ac:dyDescent="0.2">
      <c r="B1911">
        <f>IF(ISBLANK(A1911),"",VLOOKUP(A1911,Normas!A:D,4,FALSE))</f>
      </c>
      <c r="E1911" s="2">
        <f>IF(ISBLANK(D1911),"",INT(YEARFRAC(D1911,'Vispārīga informācija'!$B$2)))</f>
      </c>
      <c r="F1911" s="2">
        <f>IFERROR(IF(ISBLANK($A1911),"",IF($A1911="Ūdeņraža jonu koncentrācija",VLOOKUP(Dati!$A1911,Normas!$A:$D,2,FALSE),VLOOKUP(Dati!$A1911,Normas!$A:$D,2,FALSE)*0.6)),"")</f>
      </c>
      <c r="G1911" s="2">
        <f>IFERROR(IF(ISBLANK($A1911),"",IF($A1911="Ūdeņraža jonu koncentrācija",VLOOKUP(Dati!$A1911,Normas!$A:$D,3,FALSE),VLOOKUP(Dati!$A1911,Normas!$A:$D,3,FALSE)*0.6)),"")</f>
      </c>
      <c r="H1911" s="2">
        <f>IFERROR(IF(ISBLANK($A1911),"",IF($A1911="Ūdeņraža jonu koncentrācija",VLOOKUP(Dati!$A1911,Normas!$A:$D,2,FALSE),VLOOKUP(Dati!$A1911,Normas!$A:$D,2,FALSE)*0.3)),"")</f>
      </c>
      <c r="I1911" s="2">
        <f>IFERROR(IF(ISBLANK($A1911),"",IF($A1911="Ūdeņraža jonu koncentrācija",VLOOKUP(Dati!$A1911,Normas!$A:$D,3,FALSE),VLOOKUP(Dati!$A1911,Normas!$A:$D,3,FALSE)*0.3)),"")</f>
      </c>
    </row>
    <row r="1912" spans="2:9" x14ac:dyDescent="0.2">
      <c r="B1912">
        <f>IF(ISBLANK(A1912),"",VLOOKUP(A1912,Normas!A:D,4,FALSE))</f>
      </c>
      <c r="E1912" s="2">
        <f>IF(ISBLANK(D1912),"",INT(YEARFRAC(D1912,'Vispārīga informācija'!$B$2)))</f>
      </c>
      <c r="F1912" s="2">
        <f>IFERROR(IF(ISBLANK($A1912),"",IF($A1912="Ūdeņraža jonu koncentrācija",VLOOKUP(Dati!$A1912,Normas!$A:$D,2,FALSE),VLOOKUP(Dati!$A1912,Normas!$A:$D,2,FALSE)*0.6)),"")</f>
      </c>
      <c r="G1912" s="2">
        <f>IFERROR(IF(ISBLANK($A1912),"",IF($A1912="Ūdeņraža jonu koncentrācija",VLOOKUP(Dati!$A1912,Normas!$A:$D,3,FALSE),VLOOKUP(Dati!$A1912,Normas!$A:$D,3,FALSE)*0.6)),"")</f>
      </c>
      <c r="H1912" s="2">
        <f>IFERROR(IF(ISBLANK($A1912),"",IF($A1912="Ūdeņraža jonu koncentrācija",VLOOKUP(Dati!$A1912,Normas!$A:$D,2,FALSE),VLOOKUP(Dati!$A1912,Normas!$A:$D,2,FALSE)*0.3)),"")</f>
      </c>
      <c r="I1912" s="2">
        <f>IFERROR(IF(ISBLANK($A1912),"",IF($A1912="Ūdeņraža jonu koncentrācija",VLOOKUP(Dati!$A1912,Normas!$A:$D,3,FALSE),VLOOKUP(Dati!$A1912,Normas!$A:$D,3,FALSE)*0.3)),"")</f>
      </c>
    </row>
    <row r="1913" spans="2:9" x14ac:dyDescent="0.2">
      <c r="B1913">
        <f>IF(ISBLANK(A1913),"",VLOOKUP(A1913,Normas!A:D,4,FALSE))</f>
      </c>
      <c r="E1913" s="2">
        <f>IF(ISBLANK(D1913),"",INT(YEARFRAC(D1913,'Vispārīga informācija'!$B$2)))</f>
      </c>
      <c r="F1913" s="2">
        <f>IFERROR(IF(ISBLANK($A1913),"",IF($A1913="Ūdeņraža jonu koncentrācija",VLOOKUP(Dati!$A1913,Normas!$A:$D,2,FALSE),VLOOKUP(Dati!$A1913,Normas!$A:$D,2,FALSE)*0.6)),"")</f>
      </c>
      <c r="G1913" s="2">
        <f>IFERROR(IF(ISBLANK($A1913),"",IF($A1913="Ūdeņraža jonu koncentrācija",VLOOKUP(Dati!$A1913,Normas!$A:$D,3,FALSE),VLOOKUP(Dati!$A1913,Normas!$A:$D,3,FALSE)*0.6)),"")</f>
      </c>
      <c r="H1913" s="2">
        <f>IFERROR(IF(ISBLANK($A1913),"",IF($A1913="Ūdeņraža jonu koncentrācija",VLOOKUP(Dati!$A1913,Normas!$A:$D,2,FALSE),VLOOKUP(Dati!$A1913,Normas!$A:$D,2,FALSE)*0.3)),"")</f>
      </c>
      <c r="I1913" s="2">
        <f>IFERROR(IF(ISBLANK($A1913),"",IF($A1913="Ūdeņraža jonu koncentrācija",VLOOKUP(Dati!$A1913,Normas!$A:$D,3,FALSE),VLOOKUP(Dati!$A1913,Normas!$A:$D,3,FALSE)*0.3)),"")</f>
      </c>
    </row>
    <row r="1914" spans="2:9" x14ac:dyDescent="0.2">
      <c r="B1914">
        <f>IF(ISBLANK(A1914),"",VLOOKUP(A1914,Normas!A:D,4,FALSE))</f>
      </c>
      <c r="E1914" s="2">
        <f>IF(ISBLANK(D1914),"",INT(YEARFRAC(D1914,'Vispārīga informācija'!$B$2)))</f>
      </c>
      <c r="F1914" s="2">
        <f>IFERROR(IF(ISBLANK($A1914),"",IF($A1914="Ūdeņraža jonu koncentrācija",VLOOKUP(Dati!$A1914,Normas!$A:$D,2,FALSE),VLOOKUP(Dati!$A1914,Normas!$A:$D,2,FALSE)*0.6)),"")</f>
      </c>
      <c r="G1914" s="2">
        <f>IFERROR(IF(ISBLANK($A1914),"",IF($A1914="Ūdeņraža jonu koncentrācija",VLOOKUP(Dati!$A1914,Normas!$A:$D,3,FALSE),VLOOKUP(Dati!$A1914,Normas!$A:$D,3,FALSE)*0.6)),"")</f>
      </c>
      <c r="H1914" s="2">
        <f>IFERROR(IF(ISBLANK($A1914),"",IF($A1914="Ūdeņraža jonu koncentrācija",VLOOKUP(Dati!$A1914,Normas!$A:$D,2,FALSE),VLOOKUP(Dati!$A1914,Normas!$A:$D,2,FALSE)*0.3)),"")</f>
      </c>
      <c r="I1914" s="2">
        <f>IFERROR(IF(ISBLANK($A1914),"",IF($A1914="Ūdeņraža jonu koncentrācija",VLOOKUP(Dati!$A1914,Normas!$A:$D,3,FALSE),VLOOKUP(Dati!$A1914,Normas!$A:$D,3,FALSE)*0.3)),"")</f>
      </c>
    </row>
    <row r="1915" spans="2:9" x14ac:dyDescent="0.2">
      <c r="B1915">
        <f>IF(ISBLANK(A1915),"",VLOOKUP(A1915,Normas!A:D,4,FALSE))</f>
      </c>
      <c r="E1915" s="2">
        <f>IF(ISBLANK(D1915),"",INT(YEARFRAC(D1915,'Vispārīga informācija'!$B$2)))</f>
      </c>
      <c r="F1915" s="2">
        <f>IFERROR(IF(ISBLANK($A1915),"",IF($A1915="Ūdeņraža jonu koncentrācija",VLOOKUP(Dati!$A1915,Normas!$A:$D,2,FALSE),VLOOKUP(Dati!$A1915,Normas!$A:$D,2,FALSE)*0.6)),"")</f>
      </c>
      <c r="G1915" s="2">
        <f>IFERROR(IF(ISBLANK($A1915),"",IF($A1915="Ūdeņraža jonu koncentrācija",VLOOKUP(Dati!$A1915,Normas!$A:$D,3,FALSE),VLOOKUP(Dati!$A1915,Normas!$A:$D,3,FALSE)*0.6)),"")</f>
      </c>
      <c r="H1915" s="2">
        <f>IFERROR(IF(ISBLANK($A1915),"",IF($A1915="Ūdeņraža jonu koncentrācija",VLOOKUP(Dati!$A1915,Normas!$A:$D,2,FALSE),VLOOKUP(Dati!$A1915,Normas!$A:$D,2,FALSE)*0.3)),"")</f>
      </c>
      <c r="I1915" s="2">
        <f>IFERROR(IF(ISBLANK($A1915),"",IF($A1915="Ūdeņraža jonu koncentrācija",VLOOKUP(Dati!$A1915,Normas!$A:$D,3,FALSE),VLOOKUP(Dati!$A1915,Normas!$A:$D,3,FALSE)*0.3)),"")</f>
      </c>
    </row>
    <row r="1916" spans="2:9" x14ac:dyDescent="0.2">
      <c r="B1916">
        <f>IF(ISBLANK(A1916),"",VLOOKUP(A1916,Normas!A:D,4,FALSE))</f>
      </c>
      <c r="E1916" s="2">
        <f>IF(ISBLANK(D1916),"",INT(YEARFRAC(D1916,'Vispārīga informācija'!$B$2)))</f>
      </c>
      <c r="F1916" s="2">
        <f>IFERROR(IF(ISBLANK($A1916),"",IF($A1916="Ūdeņraža jonu koncentrācija",VLOOKUP(Dati!$A1916,Normas!$A:$D,2,FALSE),VLOOKUP(Dati!$A1916,Normas!$A:$D,2,FALSE)*0.6)),"")</f>
      </c>
      <c r="G1916" s="2">
        <f>IFERROR(IF(ISBLANK($A1916),"",IF($A1916="Ūdeņraža jonu koncentrācija",VLOOKUP(Dati!$A1916,Normas!$A:$D,3,FALSE),VLOOKUP(Dati!$A1916,Normas!$A:$D,3,FALSE)*0.6)),"")</f>
      </c>
      <c r="H1916" s="2">
        <f>IFERROR(IF(ISBLANK($A1916),"",IF($A1916="Ūdeņraža jonu koncentrācija",VLOOKUP(Dati!$A1916,Normas!$A:$D,2,FALSE),VLOOKUP(Dati!$A1916,Normas!$A:$D,2,FALSE)*0.3)),"")</f>
      </c>
      <c r="I1916" s="2">
        <f>IFERROR(IF(ISBLANK($A1916),"",IF($A1916="Ūdeņraža jonu koncentrācija",VLOOKUP(Dati!$A1916,Normas!$A:$D,3,FALSE),VLOOKUP(Dati!$A1916,Normas!$A:$D,3,FALSE)*0.3)),"")</f>
      </c>
    </row>
    <row r="1917" spans="2:9" x14ac:dyDescent="0.2">
      <c r="B1917">
        <f>IF(ISBLANK(A1917),"",VLOOKUP(A1917,Normas!A:D,4,FALSE))</f>
      </c>
      <c r="E1917" s="2">
        <f>IF(ISBLANK(D1917),"",INT(YEARFRAC(D1917,'Vispārīga informācija'!$B$2)))</f>
      </c>
      <c r="F1917" s="2">
        <f>IFERROR(IF(ISBLANK($A1917),"",IF($A1917="Ūdeņraža jonu koncentrācija",VLOOKUP(Dati!$A1917,Normas!$A:$D,2,FALSE),VLOOKUP(Dati!$A1917,Normas!$A:$D,2,FALSE)*0.6)),"")</f>
      </c>
      <c r="G1917" s="2">
        <f>IFERROR(IF(ISBLANK($A1917),"",IF($A1917="Ūdeņraža jonu koncentrācija",VLOOKUP(Dati!$A1917,Normas!$A:$D,3,FALSE),VLOOKUP(Dati!$A1917,Normas!$A:$D,3,FALSE)*0.6)),"")</f>
      </c>
      <c r="H1917" s="2">
        <f>IFERROR(IF(ISBLANK($A1917),"",IF($A1917="Ūdeņraža jonu koncentrācija",VLOOKUP(Dati!$A1917,Normas!$A:$D,2,FALSE),VLOOKUP(Dati!$A1917,Normas!$A:$D,2,FALSE)*0.3)),"")</f>
      </c>
      <c r="I1917" s="2">
        <f>IFERROR(IF(ISBLANK($A1917),"",IF($A1917="Ūdeņraža jonu koncentrācija",VLOOKUP(Dati!$A1917,Normas!$A:$D,3,FALSE),VLOOKUP(Dati!$A1917,Normas!$A:$D,3,FALSE)*0.3)),"")</f>
      </c>
    </row>
    <row r="1918" spans="2:9" x14ac:dyDescent="0.2">
      <c r="B1918">
        <f>IF(ISBLANK(A1918),"",VLOOKUP(A1918,Normas!A:D,4,FALSE))</f>
      </c>
      <c r="E1918" s="2">
        <f>IF(ISBLANK(D1918),"",INT(YEARFRAC(D1918,'Vispārīga informācija'!$B$2)))</f>
      </c>
      <c r="F1918" s="2">
        <f>IFERROR(IF(ISBLANK($A1918),"",IF($A1918="Ūdeņraža jonu koncentrācija",VLOOKUP(Dati!$A1918,Normas!$A:$D,2,FALSE),VLOOKUP(Dati!$A1918,Normas!$A:$D,2,FALSE)*0.6)),"")</f>
      </c>
      <c r="G1918" s="2">
        <f>IFERROR(IF(ISBLANK($A1918),"",IF($A1918="Ūdeņraža jonu koncentrācija",VLOOKUP(Dati!$A1918,Normas!$A:$D,3,FALSE),VLOOKUP(Dati!$A1918,Normas!$A:$D,3,FALSE)*0.6)),"")</f>
      </c>
      <c r="H1918" s="2">
        <f>IFERROR(IF(ISBLANK($A1918),"",IF($A1918="Ūdeņraža jonu koncentrācija",VLOOKUP(Dati!$A1918,Normas!$A:$D,2,FALSE),VLOOKUP(Dati!$A1918,Normas!$A:$D,2,FALSE)*0.3)),"")</f>
      </c>
      <c r="I1918" s="2">
        <f>IFERROR(IF(ISBLANK($A1918),"",IF($A1918="Ūdeņraža jonu koncentrācija",VLOOKUP(Dati!$A1918,Normas!$A:$D,3,FALSE),VLOOKUP(Dati!$A1918,Normas!$A:$D,3,FALSE)*0.3)),"")</f>
      </c>
    </row>
    <row r="1919" spans="2:9" x14ac:dyDescent="0.2">
      <c r="B1919">
        <f>IF(ISBLANK(A1919),"",VLOOKUP(A1919,Normas!A:D,4,FALSE))</f>
      </c>
      <c r="E1919" s="2">
        <f>IF(ISBLANK(D1919),"",INT(YEARFRAC(D1919,'Vispārīga informācija'!$B$2)))</f>
      </c>
      <c r="F1919" s="2">
        <f>IFERROR(IF(ISBLANK($A1919),"",IF($A1919="Ūdeņraža jonu koncentrācija",VLOOKUP(Dati!$A1919,Normas!$A:$D,2,FALSE),VLOOKUP(Dati!$A1919,Normas!$A:$D,2,FALSE)*0.6)),"")</f>
      </c>
      <c r="G1919" s="2">
        <f>IFERROR(IF(ISBLANK($A1919),"",IF($A1919="Ūdeņraža jonu koncentrācija",VLOOKUP(Dati!$A1919,Normas!$A:$D,3,FALSE),VLOOKUP(Dati!$A1919,Normas!$A:$D,3,FALSE)*0.6)),"")</f>
      </c>
      <c r="H1919" s="2">
        <f>IFERROR(IF(ISBLANK($A1919),"",IF($A1919="Ūdeņraža jonu koncentrācija",VLOOKUP(Dati!$A1919,Normas!$A:$D,2,FALSE),VLOOKUP(Dati!$A1919,Normas!$A:$D,2,FALSE)*0.3)),"")</f>
      </c>
      <c r="I1919" s="2">
        <f>IFERROR(IF(ISBLANK($A1919),"",IF($A1919="Ūdeņraža jonu koncentrācija",VLOOKUP(Dati!$A1919,Normas!$A:$D,3,FALSE),VLOOKUP(Dati!$A1919,Normas!$A:$D,3,FALSE)*0.3)),"")</f>
      </c>
    </row>
    <row r="1920" spans="2:9" x14ac:dyDescent="0.2">
      <c r="B1920">
        <f>IF(ISBLANK(A1920),"",VLOOKUP(A1920,Normas!A:D,4,FALSE))</f>
      </c>
      <c r="E1920" s="2">
        <f>IF(ISBLANK(D1920),"",INT(YEARFRAC(D1920,'Vispārīga informācija'!$B$2)))</f>
      </c>
      <c r="F1920" s="2">
        <f>IFERROR(IF(ISBLANK($A1920),"",IF($A1920="Ūdeņraža jonu koncentrācija",VLOOKUP(Dati!$A1920,Normas!$A:$D,2,FALSE),VLOOKUP(Dati!$A1920,Normas!$A:$D,2,FALSE)*0.6)),"")</f>
      </c>
      <c r="G1920" s="2">
        <f>IFERROR(IF(ISBLANK($A1920),"",IF($A1920="Ūdeņraža jonu koncentrācija",VLOOKUP(Dati!$A1920,Normas!$A:$D,3,FALSE),VLOOKUP(Dati!$A1920,Normas!$A:$D,3,FALSE)*0.6)),"")</f>
      </c>
      <c r="H1920" s="2">
        <f>IFERROR(IF(ISBLANK($A1920),"",IF($A1920="Ūdeņraža jonu koncentrācija",VLOOKUP(Dati!$A1920,Normas!$A:$D,2,FALSE),VLOOKUP(Dati!$A1920,Normas!$A:$D,2,FALSE)*0.3)),"")</f>
      </c>
      <c r="I1920" s="2">
        <f>IFERROR(IF(ISBLANK($A1920),"",IF($A1920="Ūdeņraža jonu koncentrācija",VLOOKUP(Dati!$A1920,Normas!$A:$D,3,FALSE),VLOOKUP(Dati!$A1920,Normas!$A:$D,3,FALSE)*0.3)),"")</f>
      </c>
    </row>
    <row r="1921" spans="2:9" x14ac:dyDescent="0.2">
      <c r="B1921">
        <f>IF(ISBLANK(A1921),"",VLOOKUP(A1921,Normas!A:D,4,FALSE))</f>
      </c>
      <c r="E1921" s="2">
        <f>IF(ISBLANK(D1921),"",INT(YEARFRAC(D1921,'Vispārīga informācija'!$B$2)))</f>
      </c>
      <c r="F1921" s="2">
        <f>IFERROR(IF(ISBLANK($A1921),"",IF($A1921="Ūdeņraža jonu koncentrācija",VLOOKUP(Dati!$A1921,Normas!$A:$D,2,FALSE),VLOOKUP(Dati!$A1921,Normas!$A:$D,2,FALSE)*0.6)),"")</f>
      </c>
      <c r="G1921" s="2">
        <f>IFERROR(IF(ISBLANK($A1921),"",IF($A1921="Ūdeņraža jonu koncentrācija",VLOOKUP(Dati!$A1921,Normas!$A:$D,3,FALSE),VLOOKUP(Dati!$A1921,Normas!$A:$D,3,FALSE)*0.6)),"")</f>
      </c>
      <c r="H1921" s="2">
        <f>IFERROR(IF(ISBLANK($A1921),"",IF($A1921="Ūdeņraža jonu koncentrācija",VLOOKUP(Dati!$A1921,Normas!$A:$D,2,FALSE),VLOOKUP(Dati!$A1921,Normas!$A:$D,2,FALSE)*0.3)),"")</f>
      </c>
      <c r="I1921" s="2">
        <f>IFERROR(IF(ISBLANK($A1921),"",IF($A1921="Ūdeņraža jonu koncentrācija",VLOOKUP(Dati!$A1921,Normas!$A:$D,3,FALSE),VLOOKUP(Dati!$A1921,Normas!$A:$D,3,FALSE)*0.3)),"")</f>
      </c>
    </row>
    <row r="1922" spans="2:9" x14ac:dyDescent="0.2">
      <c r="B1922">
        <f>IF(ISBLANK(A1922),"",VLOOKUP(A1922,Normas!A:D,4,FALSE))</f>
      </c>
      <c r="E1922" s="2">
        <f>IF(ISBLANK(D1922),"",INT(YEARFRAC(D1922,'Vispārīga informācija'!$B$2)))</f>
      </c>
      <c r="F1922" s="2">
        <f>IFERROR(IF(ISBLANK($A1922),"",IF($A1922="Ūdeņraža jonu koncentrācija",VLOOKUP(Dati!$A1922,Normas!$A:$D,2,FALSE),VLOOKUP(Dati!$A1922,Normas!$A:$D,2,FALSE)*0.6)),"")</f>
      </c>
      <c r="G1922" s="2">
        <f>IFERROR(IF(ISBLANK($A1922),"",IF($A1922="Ūdeņraža jonu koncentrācija",VLOOKUP(Dati!$A1922,Normas!$A:$D,3,FALSE),VLOOKUP(Dati!$A1922,Normas!$A:$D,3,FALSE)*0.6)),"")</f>
      </c>
      <c r="H1922" s="2">
        <f>IFERROR(IF(ISBLANK($A1922),"",IF($A1922="Ūdeņraža jonu koncentrācija",VLOOKUP(Dati!$A1922,Normas!$A:$D,2,FALSE),VLOOKUP(Dati!$A1922,Normas!$A:$D,2,FALSE)*0.3)),"")</f>
      </c>
      <c r="I1922" s="2">
        <f>IFERROR(IF(ISBLANK($A1922),"",IF($A1922="Ūdeņraža jonu koncentrācija",VLOOKUP(Dati!$A1922,Normas!$A:$D,3,FALSE),VLOOKUP(Dati!$A1922,Normas!$A:$D,3,FALSE)*0.3)),"")</f>
      </c>
    </row>
    <row r="1923" spans="2:9" x14ac:dyDescent="0.2">
      <c r="B1923">
        <f>IF(ISBLANK(A1923),"",VLOOKUP(A1923,Normas!A:D,4,FALSE))</f>
      </c>
      <c r="E1923" s="2">
        <f>IF(ISBLANK(D1923),"",INT(YEARFRAC(D1923,'Vispārīga informācija'!$B$2)))</f>
      </c>
      <c r="F1923" s="2">
        <f>IFERROR(IF(ISBLANK($A1923),"",IF($A1923="Ūdeņraža jonu koncentrācija",VLOOKUP(Dati!$A1923,Normas!$A:$D,2,FALSE),VLOOKUP(Dati!$A1923,Normas!$A:$D,2,FALSE)*0.6)),"")</f>
      </c>
      <c r="G1923" s="2">
        <f>IFERROR(IF(ISBLANK($A1923),"",IF($A1923="Ūdeņraža jonu koncentrācija",VLOOKUP(Dati!$A1923,Normas!$A:$D,3,FALSE),VLOOKUP(Dati!$A1923,Normas!$A:$D,3,FALSE)*0.6)),"")</f>
      </c>
      <c r="H1923" s="2">
        <f>IFERROR(IF(ISBLANK($A1923),"",IF($A1923="Ūdeņraža jonu koncentrācija",VLOOKUP(Dati!$A1923,Normas!$A:$D,2,FALSE),VLOOKUP(Dati!$A1923,Normas!$A:$D,2,FALSE)*0.3)),"")</f>
      </c>
      <c r="I1923" s="2">
        <f>IFERROR(IF(ISBLANK($A1923),"",IF($A1923="Ūdeņraža jonu koncentrācija",VLOOKUP(Dati!$A1923,Normas!$A:$D,3,FALSE),VLOOKUP(Dati!$A1923,Normas!$A:$D,3,FALSE)*0.3)),"")</f>
      </c>
    </row>
    <row r="1924" spans="2:9" x14ac:dyDescent="0.2">
      <c r="B1924">
        <f>IF(ISBLANK(A1924),"",VLOOKUP(A1924,Normas!A:D,4,FALSE))</f>
      </c>
      <c r="E1924" s="2">
        <f>IF(ISBLANK(D1924),"",INT(YEARFRAC(D1924,'Vispārīga informācija'!$B$2)))</f>
      </c>
      <c r="F1924" s="2">
        <f>IFERROR(IF(ISBLANK($A1924),"",IF($A1924="Ūdeņraža jonu koncentrācija",VLOOKUP(Dati!$A1924,Normas!$A:$D,2,FALSE),VLOOKUP(Dati!$A1924,Normas!$A:$D,2,FALSE)*0.6)),"")</f>
      </c>
      <c r="G1924" s="2">
        <f>IFERROR(IF(ISBLANK($A1924),"",IF($A1924="Ūdeņraža jonu koncentrācija",VLOOKUP(Dati!$A1924,Normas!$A:$D,3,FALSE),VLOOKUP(Dati!$A1924,Normas!$A:$D,3,FALSE)*0.6)),"")</f>
      </c>
      <c r="H1924" s="2">
        <f>IFERROR(IF(ISBLANK($A1924),"",IF($A1924="Ūdeņraža jonu koncentrācija",VLOOKUP(Dati!$A1924,Normas!$A:$D,2,FALSE),VLOOKUP(Dati!$A1924,Normas!$A:$D,2,FALSE)*0.3)),"")</f>
      </c>
      <c r="I1924" s="2">
        <f>IFERROR(IF(ISBLANK($A1924),"",IF($A1924="Ūdeņraža jonu koncentrācija",VLOOKUP(Dati!$A1924,Normas!$A:$D,3,FALSE),VLOOKUP(Dati!$A1924,Normas!$A:$D,3,FALSE)*0.3)),"")</f>
      </c>
    </row>
    <row r="1925" spans="2:9" x14ac:dyDescent="0.2">
      <c r="B1925">
        <f>IF(ISBLANK(A1925),"",VLOOKUP(A1925,Normas!A:D,4,FALSE))</f>
      </c>
      <c r="E1925" s="2">
        <f>IF(ISBLANK(D1925),"",INT(YEARFRAC(D1925,'Vispārīga informācija'!$B$2)))</f>
      </c>
      <c r="F1925" s="2">
        <f>IFERROR(IF(ISBLANK($A1925),"",IF($A1925="Ūdeņraža jonu koncentrācija",VLOOKUP(Dati!$A1925,Normas!$A:$D,2,FALSE),VLOOKUP(Dati!$A1925,Normas!$A:$D,2,FALSE)*0.6)),"")</f>
      </c>
      <c r="G1925" s="2">
        <f>IFERROR(IF(ISBLANK($A1925),"",IF($A1925="Ūdeņraža jonu koncentrācija",VLOOKUP(Dati!$A1925,Normas!$A:$D,3,FALSE),VLOOKUP(Dati!$A1925,Normas!$A:$D,3,FALSE)*0.6)),"")</f>
      </c>
      <c r="H1925" s="2">
        <f>IFERROR(IF(ISBLANK($A1925),"",IF($A1925="Ūdeņraža jonu koncentrācija",VLOOKUP(Dati!$A1925,Normas!$A:$D,2,FALSE),VLOOKUP(Dati!$A1925,Normas!$A:$D,2,FALSE)*0.3)),"")</f>
      </c>
      <c r="I1925" s="2">
        <f>IFERROR(IF(ISBLANK($A1925),"",IF($A1925="Ūdeņraža jonu koncentrācija",VLOOKUP(Dati!$A1925,Normas!$A:$D,3,FALSE),VLOOKUP(Dati!$A1925,Normas!$A:$D,3,FALSE)*0.3)),"")</f>
      </c>
    </row>
    <row r="1926" spans="2:9" x14ac:dyDescent="0.2">
      <c r="B1926">
        <f>IF(ISBLANK(A1926),"",VLOOKUP(A1926,Normas!A:D,4,FALSE))</f>
      </c>
      <c r="E1926" s="2">
        <f>IF(ISBLANK(D1926),"",INT(YEARFRAC(D1926,'Vispārīga informācija'!$B$2)))</f>
      </c>
      <c r="F1926" s="2">
        <f>IFERROR(IF(ISBLANK($A1926),"",IF($A1926="Ūdeņraža jonu koncentrācija",VLOOKUP(Dati!$A1926,Normas!$A:$D,2,FALSE),VLOOKUP(Dati!$A1926,Normas!$A:$D,2,FALSE)*0.6)),"")</f>
      </c>
      <c r="G1926" s="2">
        <f>IFERROR(IF(ISBLANK($A1926),"",IF($A1926="Ūdeņraža jonu koncentrācija",VLOOKUP(Dati!$A1926,Normas!$A:$D,3,FALSE),VLOOKUP(Dati!$A1926,Normas!$A:$D,3,FALSE)*0.6)),"")</f>
      </c>
      <c r="H1926" s="2">
        <f>IFERROR(IF(ISBLANK($A1926),"",IF($A1926="Ūdeņraža jonu koncentrācija",VLOOKUP(Dati!$A1926,Normas!$A:$D,2,FALSE),VLOOKUP(Dati!$A1926,Normas!$A:$D,2,FALSE)*0.3)),"")</f>
      </c>
      <c r="I1926" s="2">
        <f>IFERROR(IF(ISBLANK($A1926),"",IF($A1926="Ūdeņraža jonu koncentrācija",VLOOKUP(Dati!$A1926,Normas!$A:$D,3,FALSE),VLOOKUP(Dati!$A1926,Normas!$A:$D,3,FALSE)*0.3)),"")</f>
      </c>
    </row>
    <row r="1927" spans="2:9" x14ac:dyDescent="0.2">
      <c r="B1927">
        <f>IF(ISBLANK(A1927),"",VLOOKUP(A1927,Normas!A:D,4,FALSE))</f>
      </c>
      <c r="E1927" s="2">
        <f>IF(ISBLANK(D1927),"",INT(YEARFRAC(D1927,'Vispārīga informācija'!$B$2)))</f>
      </c>
      <c r="F1927" s="2">
        <f>IFERROR(IF(ISBLANK($A1927),"",IF($A1927="Ūdeņraža jonu koncentrācija",VLOOKUP(Dati!$A1927,Normas!$A:$D,2,FALSE),VLOOKUP(Dati!$A1927,Normas!$A:$D,2,FALSE)*0.6)),"")</f>
      </c>
      <c r="G1927" s="2">
        <f>IFERROR(IF(ISBLANK($A1927),"",IF($A1927="Ūdeņraža jonu koncentrācija",VLOOKUP(Dati!$A1927,Normas!$A:$D,3,FALSE),VLOOKUP(Dati!$A1927,Normas!$A:$D,3,FALSE)*0.6)),"")</f>
      </c>
      <c r="H1927" s="2">
        <f>IFERROR(IF(ISBLANK($A1927),"",IF($A1927="Ūdeņraža jonu koncentrācija",VLOOKUP(Dati!$A1927,Normas!$A:$D,2,FALSE),VLOOKUP(Dati!$A1927,Normas!$A:$D,2,FALSE)*0.3)),"")</f>
      </c>
      <c r="I1927" s="2">
        <f>IFERROR(IF(ISBLANK($A1927),"",IF($A1927="Ūdeņraža jonu koncentrācija",VLOOKUP(Dati!$A1927,Normas!$A:$D,3,FALSE),VLOOKUP(Dati!$A1927,Normas!$A:$D,3,FALSE)*0.3)),"")</f>
      </c>
    </row>
    <row r="1928" spans="2:9" x14ac:dyDescent="0.2">
      <c r="B1928">
        <f>IF(ISBLANK(A1928),"",VLOOKUP(A1928,Normas!A:D,4,FALSE))</f>
      </c>
      <c r="E1928" s="2">
        <f>IF(ISBLANK(D1928),"",INT(YEARFRAC(D1928,'Vispārīga informācija'!$B$2)))</f>
      </c>
      <c r="F1928" s="2">
        <f>IFERROR(IF(ISBLANK($A1928),"",IF($A1928="Ūdeņraža jonu koncentrācija",VLOOKUP(Dati!$A1928,Normas!$A:$D,2,FALSE),VLOOKUP(Dati!$A1928,Normas!$A:$D,2,FALSE)*0.6)),"")</f>
      </c>
      <c r="G1928" s="2">
        <f>IFERROR(IF(ISBLANK($A1928),"",IF($A1928="Ūdeņraža jonu koncentrācija",VLOOKUP(Dati!$A1928,Normas!$A:$D,3,FALSE),VLOOKUP(Dati!$A1928,Normas!$A:$D,3,FALSE)*0.6)),"")</f>
      </c>
      <c r="H1928" s="2">
        <f>IFERROR(IF(ISBLANK($A1928),"",IF($A1928="Ūdeņraža jonu koncentrācija",VLOOKUP(Dati!$A1928,Normas!$A:$D,2,FALSE),VLOOKUP(Dati!$A1928,Normas!$A:$D,2,FALSE)*0.3)),"")</f>
      </c>
      <c r="I1928" s="2">
        <f>IFERROR(IF(ISBLANK($A1928),"",IF($A1928="Ūdeņraža jonu koncentrācija",VLOOKUP(Dati!$A1928,Normas!$A:$D,3,FALSE),VLOOKUP(Dati!$A1928,Normas!$A:$D,3,FALSE)*0.3)),"")</f>
      </c>
    </row>
    <row r="1929" spans="2:9" x14ac:dyDescent="0.2">
      <c r="B1929">
        <f>IF(ISBLANK(A1929),"",VLOOKUP(A1929,Normas!A:D,4,FALSE))</f>
      </c>
      <c r="E1929" s="2">
        <f>IF(ISBLANK(D1929),"",INT(YEARFRAC(D1929,'Vispārīga informācija'!$B$2)))</f>
      </c>
      <c r="F1929" s="2">
        <f>IFERROR(IF(ISBLANK($A1929),"",IF($A1929="Ūdeņraža jonu koncentrācija",VLOOKUP(Dati!$A1929,Normas!$A:$D,2,FALSE),VLOOKUP(Dati!$A1929,Normas!$A:$D,2,FALSE)*0.6)),"")</f>
      </c>
      <c r="G1929" s="2">
        <f>IFERROR(IF(ISBLANK($A1929),"",IF($A1929="Ūdeņraža jonu koncentrācija",VLOOKUP(Dati!$A1929,Normas!$A:$D,3,FALSE),VLOOKUP(Dati!$A1929,Normas!$A:$D,3,FALSE)*0.6)),"")</f>
      </c>
      <c r="H1929" s="2">
        <f>IFERROR(IF(ISBLANK($A1929),"",IF($A1929="Ūdeņraža jonu koncentrācija",VLOOKUP(Dati!$A1929,Normas!$A:$D,2,FALSE),VLOOKUP(Dati!$A1929,Normas!$A:$D,2,FALSE)*0.3)),"")</f>
      </c>
      <c r="I1929" s="2">
        <f>IFERROR(IF(ISBLANK($A1929),"",IF($A1929="Ūdeņraža jonu koncentrācija",VLOOKUP(Dati!$A1929,Normas!$A:$D,3,FALSE),VLOOKUP(Dati!$A1929,Normas!$A:$D,3,FALSE)*0.3)),"")</f>
      </c>
    </row>
    <row r="1930" spans="2:9" x14ac:dyDescent="0.2">
      <c r="B1930">
        <f>IF(ISBLANK(A1930),"",VLOOKUP(A1930,Normas!A:D,4,FALSE))</f>
      </c>
      <c r="E1930" s="2">
        <f>IF(ISBLANK(D1930),"",INT(YEARFRAC(D1930,'Vispārīga informācija'!$B$2)))</f>
      </c>
      <c r="F1930" s="2">
        <f>IFERROR(IF(ISBLANK($A1930),"",IF($A1930="Ūdeņraža jonu koncentrācija",VLOOKUP(Dati!$A1930,Normas!$A:$D,2,FALSE),VLOOKUP(Dati!$A1930,Normas!$A:$D,2,FALSE)*0.6)),"")</f>
      </c>
      <c r="G1930" s="2">
        <f>IFERROR(IF(ISBLANK($A1930),"",IF($A1930="Ūdeņraža jonu koncentrācija",VLOOKUP(Dati!$A1930,Normas!$A:$D,3,FALSE),VLOOKUP(Dati!$A1930,Normas!$A:$D,3,FALSE)*0.6)),"")</f>
      </c>
      <c r="H1930" s="2">
        <f>IFERROR(IF(ISBLANK($A1930),"",IF($A1930="Ūdeņraža jonu koncentrācija",VLOOKUP(Dati!$A1930,Normas!$A:$D,2,FALSE),VLOOKUP(Dati!$A1930,Normas!$A:$D,2,FALSE)*0.3)),"")</f>
      </c>
      <c r="I1930" s="2">
        <f>IFERROR(IF(ISBLANK($A1930),"",IF($A1930="Ūdeņraža jonu koncentrācija",VLOOKUP(Dati!$A1930,Normas!$A:$D,3,FALSE),VLOOKUP(Dati!$A1930,Normas!$A:$D,3,FALSE)*0.3)),"")</f>
      </c>
    </row>
    <row r="1931" spans="2:9" x14ac:dyDescent="0.2">
      <c r="B1931">
        <f>IF(ISBLANK(A1931),"",VLOOKUP(A1931,Normas!A:D,4,FALSE))</f>
      </c>
      <c r="E1931" s="2">
        <f>IF(ISBLANK(D1931),"",INT(YEARFRAC(D1931,'Vispārīga informācija'!$B$2)))</f>
      </c>
      <c r="F1931" s="2">
        <f>IFERROR(IF(ISBLANK($A1931),"",IF($A1931="Ūdeņraža jonu koncentrācija",VLOOKUP(Dati!$A1931,Normas!$A:$D,2,FALSE),VLOOKUP(Dati!$A1931,Normas!$A:$D,2,FALSE)*0.6)),"")</f>
      </c>
      <c r="G1931" s="2">
        <f>IFERROR(IF(ISBLANK($A1931),"",IF($A1931="Ūdeņraža jonu koncentrācija",VLOOKUP(Dati!$A1931,Normas!$A:$D,3,FALSE),VLOOKUP(Dati!$A1931,Normas!$A:$D,3,FALSE)*0.6)),"")</f>
      </c>
      <c r="H1931" s="2">
        <f>IFERROR(IF(ISBLANK($A1931),"",IF($A1931="Ūdeņraža jonu koncentrācija",VLOOKUP(Dati!$A1931,Normas!$A:$D,2,FALSE),VLOOKUP(Dati!$A1931,Normas!$A:$D,2,FALSE)*0.3)),"")</f>
      </c>
      <c r="I1931" s="2">
        <f>IFERROR(IF(ISBLANK($A1931),"",IF($A1931="Ūdeņraža jonu koncentrācija",VLOOKUP(Dati!$A1931,Normas!$A:$D,3,FALSE),VLOOKUP(Dati!$A1931,Normas!$A:$D,3,FALSE)*0.3)),"")</f>
      </c>
    </row>
    <row r="1932" spans="2:9" x14ac:dyDescent="0.2">
      <c r="B1932">
        <f>IF(ISBLANK(A1932),"",VLOOKUP(A1932,Normas!A:D,4,FALSE))</f>
      </c>
      <c r="E1932" s="2">
        <f>IF(ISBLANK(D1932),"",INT(YEARFRAC(D1932,'Vispārīga informācija'!$B$2)))</f>
      </c>
      <c r="F1932" s="2">
        <f>IFERROR(IF(ISBLANK($A1932),"",IF($A1932="Ūdeņraža jonu koncentrācija",VLOOKUP(Dati!$A1932,Normas!$A:$D,2,FALSE),VLOOKUP(Dati!$A1932,Normas!$A:$D,2,FALSE)*0.6)),"")</f>
      </c>
      <c r="G1932" s="2">
        <f>IFERROR(IF(ISBLANK($A1932),"",IF($A1932="Ūdeņraža jonu koncentrācija",VLOOKUP(Dati!$A1932,Normas!$A:$D,3,FALSE),VLOOKUP(Dati!$A1932,Normas!$A:$D,3,FALSE)*0.6)),"")</f>
      </c>
      <c r="H1932" s="2">
        <f>IFERROR(IF(ISBLANK($A1932),"",IF($A1932="Ūdeņraža jonu koncentrācija",VLOOKUP(Dati!$A1932,Normas!$A:$D,2,FALSE),VLOOKUP(Dati!$A1932,Normas!$A:$D,2,FALSE)*0.3)),"")</f>
      </c>
      <c r="I1932" s="2">
        <f>IFERROR(IF(ISBLANK($A1932),"",IF($A1932="Ūdeņraža jonu koncentrācija",VLOOKUP(Dati!$A1932,Normas!$A:$D,3,FALSE),VLOOKUP(Dati!$A1932,Normas!$A:$D,3,FALSE)*0.3)),"")</f>
      </c>
    </row>
    <row r="1933" spans="2:9" x14ac:dyDescent="0.2">
      <c r="B1933">
        <f>IF(ISBLANK(A1933),"",VLOOKUP(A1933,Normas!A:D,4,FALSE))</f>
      </c>
      <c r="E1933" s="2">
        <f>IF(ISBLANK(D1933),"",INT(YEARFRAC(D1933,'Vispārīga informācija'!$B$2)))</f>
      </c>
      <c r="F1933" s="2">
        <f>IFERROR(IF(ISBLANK($A1933),"",IF($A1933="Ūdeņraža jonu koncentrācija",VLOOKUP(Dati!$A1933,Normas!$A:$D,2,FALSE),VLOOKUP(Dati!$A1933,Normas!$A:$D,2,FALSE)*0.6)),"")</f>
      </c>
      <c r="G1933" s="2">
        <f>IFERROR(IF(ISBLANK($A1933),"",IF($A1933="Ūdeņraža jonu koncentrācija",VLOOKUP(Dati!$A1933,Normas!$A:$D,3,FALSE),VLOOKUP(Dati!$A1933,Normas!$A:$D,3,FALSE)*0.6)),"")</f>
      </c>
      <c r="H1933" s="2">
        <f>IFERROR(IF(ISBLANK($A1933),"",IF($A1933="Ūdeņraža jonu koncentrācija",VLOOKUP(Dati!$A1933,Normas!$A:$D,2,FALSE),VLOOKUP(Dati!$A1933,Normas!$A:$D,2,FALSE)*0.3)),"")</f>
      </c>
      <c r="I1933" s="2">
        <f>IFERROR(IF(ISBLANK($A1933),"",IF($A1933="Ūdeņraža jonu koncentrācija",VLOOKUP(Dati!$A1933,Normas!$A:$D,3,FALSE),VLOOKUP(Dati!$A1933,Normas!$A:$D,3,FALSE)*0.3)),"")</f>
      </c>
    </row>
    <row r="1934" spans="2:9" x14ac:dyDescent="0.2">
      <c r="B1934">
        <f>IF(ISBLANK(A1934),"",VLOOKUP(A1934,Normas!A:D,4,FALSE))</f>
      </c>
      <c r="E1934" s="2">
        <f>IF(ISBLANK(D1934),"",INT(YEARFRAC(D1934,'Vispārīga informācija'!$B$2)))</f>
      </c>
      <c r="F1934" s="2">
        <f>IFERROR(IF(ISBLANK($A1934),"",IF($A1934="Ūdeņraža jonu koncentrācija",VLOOKUP(Dati!$A1934,Normas!$A:$D,2,FALSE),VLOOKUP(Dati!$A1934,Normas!$A:$D,2,FALSE)*0.6)),"")</f>
      </c>
      <c r="G1934" s="2">
        <f>IFERROR(IF(ISBLANK($A1934),"",IF($A1934="Ūdeņraža jonu koncentrācija",VLOOKUP(Dati!$A1934,Normas!$A:$D,3,FALSE),VLOOKUP(Dati!$A1934,Normas!$A:$D,3,FALSE)*0.6)),"")</f>
      </c>
      <c r="H1934" s="2">
        <f>IFERROR(IF(ISBLANK($A1934),"",IF($A1934="Ūdeņraža jonu koncentrācija",VLOOKUP(Dati!$A1934,Normas!$A:$D,2,FALSE),VLOOKUP(Dati!$A1934,Normas!$A:$D,2,FALSE)*0.3)),"")</f>
      </c>
      <c r="I1934" s="2">
        <f>IFERROR(IF(ISBLANK($A1934),"",IF($A1934="Ūdeņraža jonu koncentrācija",VLOOKUP(Dati!$A1934,Normas!$A:$D,3,FALSE),VLOOKUP(Dati!$A1934,Normas!$A:$D,3,FALSE)*0.3)),"")</f>
      </c>
    </row>
    <row r="1935" spans="2:9" x14ac:dyDescent="0.2">
      <c r="B1935">
        <f>IF(ISBLANK(A1935),"",VLOOKUP(A1935,Normas!A:D,4,FALSE))</f>
      </c>
      <c r="E1935" s="2">
        <f>IF(ISBLANK(D1935),"",INT(YEARFRAC(D1935,'Vispārīga informācija'!$B$2)))</f>
      </c>
      <c r="F1935" s="2">
        <f>IFERROR(IF(ISBLANK($A1935),"",IF($A1935="Ūdeņraža jonu koncentrācija",VLOOKUP(Dati!$A1935,Normas!$A:$D,2,FALSE),VLOOKUP(Dati!$A1935,Normas!$A:$D,2,FALSE)*0.6)),"")</f>
      </c>
      <c r="G1935" s="2">
        <f>IFERROR(IF(ISBLANK($A1935),"",IF($A1935="Ūdeņraža jonu koncentrācija",VLOOKUP(Dati!$A1935,Normas!$A:$D,3,FALSE),VLOOKUP(Dati!$A1935,Normas!$A:$D,3,FALSE)*0.6)),"")</f>
      </c>
      <c r="H1935" s="2">
        <f>IFERROR(IF(ISBLANK($A1935),"",IF($A1935="Ūdeņraža jonu koncentrācija",VLOOKUP(Dati!$A1935,Normas!$A:$D,2,FALSE),VLOOKUP(Dati!$A1935,Normas!$A:$D,2,FALSE)*0.3)),"")</f>
      </c>
      <c r="I1935" s="2">
        <f>IFERROR(IF(ISBLANK($A1935),"",IF($A1935="Ūdeņraža jonu koncentrācija",VLOOKUP(Dati!$A1935,Normas!$A:$D,3,FALSE),VLOOKUP(Dati!$A1935,Normas!$A:$D,3,FALSE)*0.3)),"")</f>
      </c>
    </row>
    <row r="1936" spans="2:9" x14ac:dyDescent="0.2">
      <c r="B1936">
        <f>IF(ISBLANK(A1936),"",VLOOKUP(A1936,Normas!A:D,4,FALSE))</f>
      </c>
      <c r="E1936" s="2">
        <f>IF(ISBLANK(D1936),"",INT(YEARFRAC(D1936,'Vispārīga informācija'!$B$2)))</f>
      </c>
      <c r="F1936" s="2">
        <f>IFERROR(IF(ISBLANK($A1936),"",IF($A1936="Ūdeņraža jonu koncentrācija",VLOOKUP(Dati!$A1936,Normas!$A:$D,2,FALSE),VLOOKUP(Dati!$A1936,Normas!$A:$D,2,FALSE)*0.6)),"")</f>
      </c>
      <c r="G1936" s="2">
        <f>IFERROR(IF(ISBLANK($A1936),"",IF($A1936="Ūdeņraža jonu koncentrācija",VLOOKUP(Dati!$A1936,Normas!$A:$D,3,FALSE),VLOOKUP(Dati!$A1936,Normas!$A:$D,3,FALSE)*0.6)),"")</f>
      </c>
      <c r="H1936" s="2">
        <f>IFERROR(IF(ISBLANK($A1936),"",IF($A1936="Ūdeņraža jonu koncentrācija",VLOOKUP(Dati!$A1936,Normas!$A:$D,2,FALSE),VLOOKUP(Dati!$A1936,Normas!$A:$D,2,FALSE)*0.3)),"")</f>
      </c>
      <c r="I1936" s="2">
        <f>IFERROR(IF(ISBLANK($A1936),"",IF($A1936="Ūdeņraža jonu koncentrācija",VLOOKUP(Dati!$A1936,Normas!$A:$D,3,FALSE),VLOOKUP(Dati!$A1936,Normas!$A:$D,3,FALSE)*0.3)),"")</f>
      </c>
    </row>
    <row r="1937" spans="2:9" x14ac:dyDescent="0.2">
      <c r="B1937">
        <f>IF(ISBLANK(A1937),"",VLOOKUP(A1937,Normas!A:D,4,FALSE))</f>
      </c>
      <c r="E1937" s="2">
        <f>IF(ISBLANK(D1937),"",INT(YEARFRAC(D1937,'Vispārīga informācija'!$B$2)))</f>
      </c>
      <c r="F1937" s="2">
        <f>IFERROR(IF(ISBLANK($A1937),"",IF($A1937="Ūdeņraža jonu koncentrācija",VLOOKUP(Dati!$A1937,Normas!$A:$D,2,FALSE),VLOOKUP(Dati!$A1937,Normas!$A:$D,2,FALSE)*0.6)),"")</f>
      </c>
      <c r="G1937" s="2">
        <f>IFERROR(IF(ISBLANK($A1937),"",IF($A1937="Ūdeņraža jonu koncentrācija",VLOOKUP(Dati!$A1937,Normas!$A:$D,3,FALSE),VLOOKUP(Dati!$A1937,Normas!$A:$D,3,FALSE)*0.6)),"")</f>
      </c>
      <c r="H1937" s="2">
        <f>IFERROR(IF(ISBLANK($A1937),"",IF($A1937="Ūdeņraža jonu koncentrācija",VLOOKUP(Dati!$A1937,Normas!$A:$D,2,FALSE),VLOOKUP(Dati!$A1937,Normas!$A:$D,2,FALSE)*0.3)),"")</f>
      </c>
      <c r="I1937" s="2">
        <f>IFERROR(IF(ISBLANK($A1937),"",IF($A1937="Ūdeņraža jonu koncentrācija",VLOOKUP(Dati!$A1937,Normas!$A:$D,3,FALSE),VLOOKUP(Dati!$A1937,Normas!$A:$D,3,FALSE)*0.3)),"")</f>
      </c>
    </row>
    <row r="1938" spans="2:9" x14ac:dyDescent="0.2">
      <c r="B1938">
        <f>IF(ISBLANK(A1938),"",VLOOKUP(A1938,Normas!A:D,4,FALSE))</f>
      </c>
      <c r="E1938" s="2">
        <f>IF(ISBLANK(D1938),"",INT(YEARFRAC(D1938,'Vispārīga informācija'!$B$2)))</f>
      </c>
      <c r="F1938" s="2">
        <f>IFERROR(IF(ISBLANK($A1938),"",IF($A1938="Ūdeņraža jonu koncentrācija",VLOOKUP(Dati!$A1938,Normas!$A:$D,2,FALSE),VLOOKUP(Dati!$A1938,Normas!$A:$D,2,FALSE)*0.6)),"")</f>
      </c>
      <c r="G1938" s="2">
        <f>IFERROR(IF(ISBLANK($A1938),"",IF($A1938="Ūdeņraža jonu koncentrācija",VLOOKUP(Dati!$A1938,Normas!$A:$D,3,FALSE),VLOOKUP(Dati!$A1938,Normas!$A:$D,3,FALSE)*0.6)),"")</f>
      </c>
      <c r="H1938" s="2">
        <f>IFERROR(IF(ISBLANK($A1938),"",IF($A1938="Ūdeņraža jonu koncentrācija",VLOOKUP(Dati!$A1938,Normas!$A:$D,2,FALSE),VLOOKUP(Dati!$A1938,Normas!$A:$D,2,FALSE)*0.3)),"")</f>
      </c>
      <c r="I1938" s="2">
        <f>IFERROR(IF(ISBLANK($A1938),"",IF($A1938="Ūdeņraža jonu koncentrācija",VLOOKUP(Dati!$A1938,Normas!$A:$D,3,FALSE),VLOOKUP(Dati!$A1938,Normas!$A:$D,3,FALSE)*0.3)),"")</f>
      </c>
    </row>
    <row r="1939" spans="2:9" x14ac:dyDescent="0.2">
      <c r="B1939">
        <f>IF(ISBLANK(A1939),"",VLOOKUP(A1939,Normas!A:D,4,FALSE))</f>
      </c>
      <c r="E1939" s="2">
        <f>IF(ISBLANK(D1939),"",INT(YEARFRAC(D1939,'Vispārīga informācija'!$B$2)))</f>
      </c>
      <c r="F1939" s="2">
        <f>IFERROR(IF(ISBLANK($A1939),"",IF($A1939="Ūdeņraža jonu koncentrācija",VLOOKUP(Dati!$A1939,Normas!$A:$D,2,FALSE),VLOOKUP(Dati!$A1939,Normas!$A:$D,2,FALSE)*0.6)),"")</f>
      </c>
      <c r="G1939" s="2">
        <f>IFERROR(IF(ISBLANK($A1939),"",IF($A1939="Ūdeņraža jonu koncentrācija",VLOOKUP(Dati!$A1939,Normas!$A:$D,3,FALSE),VLOOKUP(Dati!$A1939,Normas!$A:$D,3,FALSE)*0.6)),"")</f>
      </c>
      <c r="H1939" s="2">
        <f>IFERROR(IF(ISBLANK($A1939),"",IF($A1939="Ūdeņraža jonu koncentrācija",VLOOKUP(Dati!$A1939,Normas!$A:$D,2,FALSE),VLOOKUP(Dati!$A1939,Normas!$A:$D,2,FALSE)*0.3)),"")</f>
      </c>
      <c r="I1939" s="2">
        <f>IFERROR(IF(ISBLANK($A1939),"",IF($A1939="Ūdeņraža jonu koncentrācija",VLOOKUP(Dati!$A1939,Normas!$A:$D,3,FALSE),VLOOKUP(Dati!$A1939,Normas!$A:$D,3,FALSE)*0.3)),"")</f>
      </c>
    </row>
    <row r="1940" spans="2:9" x14ac:dyDescent="0.2">
      <c r="B1940">
        <f>IF(ISBLANK(A1940),"",VLOOKUP(A1940,Normas!A:D,4,FALSE))</f>
      </c>
      <c r="E1940" s="2">
        <f>IF(ISBLANK(D1940),"",INT(YEARFRAC(D1940,'Vispārīga informācija'!$B$2)))</f>
      </c>
      <c r="F1940" s="2">
        <f>IFERROR(IF(ISBLANK($A1940),"",IF($A1940="Ūdeņraža jonu koncentrācija",VLOOKUP(Dati!$A1940,Normas!$A:$D,2,FALSE),VLOOKUP(Dati!$A1940,Normas!$A:$D,2,FALSE)*0.6)),"")</f>
      </c>
      <c r="G1940" s="2">
        <f>IFERROR(IF(ISBLANK($A1940),"",IF($A1940="Ūdeņraža jonu koncentrācija",VLOOKUP(Dati!$A1940,Normas!$A:$D,3,FALSE),VLOOKUP(Dati!$A1940,Normas!$A:$D,3,FALSE)*0.6)),"")</f>
      </c>
      <c r="H1940" s="2">
        <f>IFERROR(IF(ISBLANK($A1940),"",IF($A1940="Ūdeņraža jonu koncentrācija",VLOOKUP(Dati!$A1940,Normas!$A:$D,2,FALSE),VLOOKUP(Dati!$A1940,Normas!$A:$D,2,FALSE)*0.3)),"")</f>
      </c>
      <c r="I1940" s="2">
        <f>IFERROR(IF(ISBLANK($A1940),"",IF($A1940="Ūdeņraža jonu koncentrācija",VLOOKUP(Dati!$A1940,Normas!$A:$D,3,FALSE),VLOOKUP(Dati!$A1940,Normas!$A:$D,3,FALSE)*0.3)),"")</f>
      </c>
    </row>
    <row r="1941" spans="2:9" x14ac:dyDescent="0.2">
      <c r="B1941">
        <f>IF(ISBLANK(A1941),"",VLOOKUP(A1941,Normas!A:D,4,FALSE))</f>
      </c>
      <c r="E1941" s="2">
        <f>IF(ISBLANK(D1941),"",INT(YEARFRAC(D1941,'Vispārīga informācija'!$B$2)))</f>
      </c>
      <c r="F1941" s="2">
        <f>IFERROR(IF(ISBLANK($A1941),"",IF($A1941="Ūdeņraža jonu koncentrācija",VLOOKUP(Dati!$A1941,Normas!$A:$D,2,FALSE),VLOOKUP(Dati!$A1941,Normas!$A:$D,2,FALSE)*0.6)),"")</f>
      </c>
      <c r="G1941" s="2">
        <f>IFERROR(IF(ISBLANK($A1941),"",IF($A1941="Ūdeņraža jonu koncentrācija",VLOOKUP(Dati!$A1941,Normas!$A:$D,3,FALSE),VLOOKUP(Dati!$A1941,Normas!$A:$D,3,FALSE)*0.6)),"")</f>
      </c>
      <c r="H1941" s="2">
        <f>IFERROR(IF(ISBLANK($A1941),"",IF($A1941="Ūdeņraža jonu koncentrācija",VLOOKUP(Dati!$A1941,Normas!$A:$D,2,FALSE),VLOOKUP(Dati!$A1941,Normas!$A:$D,2,FALSE)*0.3)),"")</f>
      </c>
      <c r="I1941" s="2">
        <f>IFERROR(IF(ISBLANK($A1941),"",IF($A1941="Ūdeņraža jonu koncentrācija",VLOOKUP(Dati!$A1941,Normas!$A:$D,3,FALSE),VLOOKUP(Dati!$A1941,Normas!$A:$D,3,FALSE)*0.3)),"")</f>
      </c>
    </row>
    <row r="1942" spans="2:9" x14ac:dyDescent="0.2">
      <c r="B1942">
        <f>IF(ISBLANK(A1942),"",VLOOKUP(A1942,Normas!A:D,4,FALSE))</f>
      </c>
      <c r="E1942" s="2">
        <f>IF(ISBLANK(D1942),"",INT(YEARFRAC(D1942,'Vispārīga informācija'!$B$2)))</f>
      </c>
      <c r="F1942" s="2">
        <f>IFERROR(IF(ISBLANK($A1942),"",IF($A1942="Ūdeņraža jonu koncentrācija",VLOOKUP(Dati!$A1942,Normas!$A:$D,2,FALSE),VLOOKUP(Dati!$A1942,Normas!$A:$D,2,FALSE)*0.6)),"")</f>
      </c>
      <c r="G1942" s="2">
        <f>IFERROR(IF(ISBLANK($A1942),"",IF($A1942="Ūdeņraža jonu koncentrācija",VLOOKUP(Dati!$A1942,Normas!$A:$D,3,FALSE),VLOOKUP(Dati!$A1942,Normas!$A:$D,3,FALSE)*0.6)),"")</f>
      </c>
      <c r="H1942" s="2">
        <f>IFERROR(IF(ISBLANK($A1942),"",IF($A1942="Ūdeņraža jonu koncentrācija",VLOOKUP(Dati!$A1942,Normas!$A:$D,2,FALSE),VLOOKUP(Dati!$A1942,Normas!$A:$D,2,FALSE)*0.3)),"")</f>
      </c>
      <c r="I1942" s="2">
        <f>IFERROR(IF(ISBLANK($A1942),"",IF($A1942="Ūdeņraža jonu koncentrācija",VLOOKUP(Dati!$A1942,Normas!$A:$D,3,FALSE),VLOOKUP(Dati!$A1942,Normas!$A:$D,3,FALSE)*0.3)),"")</f>
      </c>
    </row>
    <row r="1943" spans="2:9" x14ac:dyDescent="0.2">
      <c r="B1943">
        <f>IF(ISBLANK(A1943),"",VLOOKUP(A1943,Normas!A:D,4,FALSE))</f>
      </c>
      <c r="E1943" s="2">
        <f>IF(ISBLANK(D1943),"",INT(YEARFRAC(D1943,'Vispārīga informācija'!$B$2)))</f>
      </c>
      <c r="F1943" s="2">
        <f>IFERROR(IF(ISBLANK($A1943),"",IF($A1943="Ūdeņraža jonu koncentrācija",VLOOKUP(Dati!$A1943,Normas!$A:$D,2,FALSE),VLOOKUP(Dati!$A1943,Normas!$A:$D,2,FALSE)*0.6)),"")</f>
      </c>
      <c r="G1943" s="2">
        <f>IFERROR(IF(ISBLANK($A1943),"",IF($A1943="Ūdeņraža jonu koncentrācija",VLOOKUP(Dati!$A1943,Normas!$A:$D,3,FALSE),VLOOKUP(Dati!$A1943,Normas!$A:$D,3,FALSE)*0.6)),"")</f>
      </c>
      <c r="H1943" s="2">
        <f>IFERROR(IF(ISBLANK($A1943),"",IF($A1943="Ūdeņraža jonu koncentrācija",VLOOKUP(Dati!$A1943,Normas!$A:$D,2,FALSE),VLOOKUP(Dati!$A1943,Normas!$A:$D,2,FALSE)*0.3)),"")</f>
      </c>
      <c r="I1943" s="2">
        <f>IFERROR(IF(ISBLANK($A1943),"",IF($A1943="Ūdeņraža jonu koncentrācija",VLOOKUP(Dati!$A1943,Normas!$A:$D,3,FALSE),VLOOKUP(Dati!$A1943,Normas!$A:$D,3,FALSE)*0.3)),"")</f>
      </c>
    </row>
    <row r="1944" spans="2:9" x14ac:dyDescent="0.2">
      <c r="B1944">
        <f>IF(ISBLANK(A1944),"",VLOOKUP(A1944,Normas!A:D,4,FALSE))</f>
      </c>
      <c r="E1944" s="2">
        <f>IF(ISBLANK(D1944),"",INT(YEARFRAC(D1944,'Vispārīga informācija'!$B$2)))</f>
      </c>
      <c r="F1944" s="2">
        <f>IFERROR(IF(ISBLANK($A1944),"",IF($A1944="Ūdeņraža jonu koncentrācija",VLOOKUP(Dati!$A1944,Normas!$A:$D,2,FALSE),VLOOKUP(Dati!$A1944,Normas!$A:$D,2,FALSE)*0.6)),"")</f>
      </c>
      <c r="G1944" s="2">
        <f>IFERROR(IF(ISBLANK($A1944),"",IF($A1944="Ūdeņraža jonu koncentrācija",VLOOKUP(Dati!$A1944,Normas!$A:$D,3,FALSE),VLOOKUP(Dati!$A1944,Normas!$A:$D,3,FALSE)*0.6)),"")</f>
      </c>
      <c r="H1944" s="2">
        <f>IFERROR(IF(ISBLANK($A1944),"",IF($A1944="Ūdeņraža jonu koncentrācija",VLOOKUP(Dati!$A1944,Normas!$A:$D,2,FALSE),VLOOKUP(Dati!$A1944,Normas!$A:$D,2,FALSE)*0.3)),"")</f>
      </c>
      <c r="I1944" s="2">
        <f>IFERROR(IF(ISBLANK($A1944),"",IF($A1944="Ūdeņraža jonu koncentrācija",VLOOKUP(Dati!$A1944,Normas!$A:$D,3,FALSE),VLOOKUP(Dati!$A1944,Normas!$A:$D,3,FALSE)*0.3)),"")</f>
      </c>
    </row>
    <row r="1945" spans="2:9" x14ac:dyDescent="0.2">
      <c r="B1945">
        <f>IF(ISBLANK(A1945),"",VLOOKUP(A1945,Normas!A:D,4,FALSE))</f>
      </c>
      <c r="E1945" s="2">
        <f>IF(ISBLANK(D1945),"",INT(YEARFRAC(D1945,'Vispārīga informācija'!$B$2)))</f>
      </c>
      <c r="F1945" s="2">
        <f>IFERROR(IF(ISBLANK($A1945),"",IF($A1945="Ūdeņraža jonu koncentrācija",VLOOKUP(Dati!$A1945,Normas!$A:$D,2,FALSE),VLOOKUP(Dati!$A1945,Normas!$A:$D,2,FALSE)*0.6)),"")</f>
      </c>
      <c r="G1945" s="2">
        <f>IFERROR(IF(ISBLANK($A1945),"",IF($A1945="Ūdeņraža jonu koncentrācija",VLOOKUP(Dati!$A1945,Normas!$A:$D,3,FALSE),VLOOKUP(Dati!$A1945,Normas!$A:$D,3,FALSE)*0.6)),"")</f>
      </c>
      <c r="H1945" s="2">
        <f>IFERROR(IF(ISBLANK($A1945),"",IF($A1945="Ūdeņraža jonu koncentrācija",VLOOKUP(Dati!$A1945,Normas!$A:$D,2,FALSE),VLOOKUP(Dati!$A1945,Normas!$A:$D,2,FALSE)*0.3)),"")</f>
      </c>
      <c r="I1945" s="2">
        <f>IFERROR(IF(ISBLANK($A1945),"",IF($A1945="Ūdeņraža jonu koncentrācija",VLOOKUP(Dati!$A1945,Normas!$A:$D,3,FALSE),VLOOKUP(Dati!$A1945,Normas!$A:$D,3,FALSE)*0.3)),"")</f>
      </c>
    </row>
    <row r="1946" spans="2:9" x14ac:dyDescent="0.2">
      <c r="B1946">
        <f>IF(ISBLANK(A1946),"",VLOOKUP(A1946,Normas!A:D,4,FALSE))</f>
      </c>
      <c r="E1946" s="2">
        <f>IF(ISBLANK(D1946),"",INT(YEARFRAC(D1946,'Vispārīga informācija'!$B$2)))</f>
      </c>
      <c r="F1946" s="2">
        <f>IFERROR(IF(ISBLANK($A1946),"",IF($A1946="Ūdeņraža jonu koncentrācija",VLOOKUP(Dati!$A1946,Normas!$A:$D,2,FALSE),VLOOKUP(Dati!$A1946,Normas!$A:$D,2,FALSE)*0.6)),"")</f>
      </c>
      <c r="G1946" s="2">
        <f>IFERROR(IF(ISBLANK($A1946),"",IF($A1946="Ūdeņraža jonu koncentrācija",VLOOKUP(Dati!$A1946,Normas!$A:$D,3,FALSE),VLOOKUP(Dati!$A1946,Normas!$A:$D,3,FALSE)*0.6)),"")</f>
      </c>
      <c r="H1946" s="2">
        <f>IFERROR(IF(ISBLANK($A1946),"",IF($A1946="Ūdeņraža jonu koncentrācija",VLOOKUP(Dati!$A1946,Normas!$A:$D,2,FALSE),VLOOKUP(Dati!$A1946,Normas!$A:$D,2,FALSE)*0.3)),"")</f>
      </c>
      <c r="I1946" s="2">
        <f>IFERROR(IF(ISBLANK($A1946),"",IF($A1946="Ūdeņraža jonu koncentrācija",VLOOKUP(Dati!$A1946,Normas!$A:$D,3,FALSE),VLOOKUP(Dati!$A1946,Normas!$A:$D,3,FALSE)*0.3)),"")</f>
      </c>
    </row>
    <row r="1947" spans="2:9" x14ac:dyDescent="0.2">
      <c r="B1947">
        <f>IF(ISBLANK(A1947),"",VLOOKUP(A1947,Normas!A:D,4,FALSE))</f>
      </c>
      <c r="E1947" s="2">
        <f>IF(ISBLANK(D1947),"",INT(YEARFRAC(D1947,'Vispārīga informācija'!$B$2)))</f>
      </c>
      <c r="F1947" s="2">
        <f>IFERROR(IF(ISBLANK($A1947),"",IF($A1947="Ūdeņraža jonu koncentrācija",VLOOKUP(Dati!$A1947,Normas!$A:$D,2,FALSE),VLOOKUP(Dati!$A1947,Normas!$A:$D,2,FALSE)*0.6)),"")</f>
      </c>
      <c r="G1947" s="2">
        <f>IFERROR(IF(ISBLANK($A1947),"",IF($A1947="Ūdeņraža jonu koncentrācija",VLOOKUP(Dati!$A1947,Normas!$A:$D,3,FALSE),VLOOKUP(Dati!$A1947,Normas!$A:$D,3,FALSE)*0.6)),"")</f>
      </c>
      <c r="H1947" s="2">
        <f>IFERROR(IF(ISBLANK($A1947),"",IF($A1947="Ūdeņraža jonu koncentrācija",VLOOKUP(Dati!$A1947,Normas!$A:$D,2,FALSE),VLOOKUP(Dati!$A1947,Normas!$A:$D,2,FALSE)*0.3)),"")</f>
      </c>
      <c r="I1947" s="2">
        <f>IFERROR(IF(ISBLANK($A1947),"",IF($A1947="Ūdeņraža jonu koncentrācija",VLOOKUP(Dati!$A1947,Normas!$A:$D,3,FALSE),VLOOKUP(Dati!$A1947,Normas!$A:$D,3,FALSE)*0.3)),"")</f>
      </c>
    </row>
    <row r="1948" spans="2:9" x14ac:dyDescent="0.2">
      <c r="B1948">
        <f>IF(ISBLANK(A1948),"",VLOOKUP(A1948,Normas!A:D,4,FALSE))</f>
      </c>
      <c r="E1948" s="2">
        <f>IF(ISBLANK(D1948),"",INT(YEARFRAC(D1948,'Vispārīga informācija'!$B$2)))</f>
      </c>
      <c r="F1948" s="2">
        <f>IFERROR(IF(ISBLANK($A1948),"",IF($A1948="Ūdeņraža jonu koncentrācija",VLOOKUP(Dati!$A1948,Normas!$A:$D,2,FALSE),VLOOKUP(Dati!$A1948,Normas!$A:$D,2,FALSE)*0.6)),"")</f>
      </c>
      <c r="G1948" s="2">
        <f>IFERROR(IF(ISBLANK($A1948),"",IF($A1948="Ūdeņraža jonu koncentrācija",VLOOKUP(Dati!$A1948,Normas!$A:$D,3,FALSE),VLOOKUP(Dati!$A1948,Normas!$A:$D,3,FALSE)*0.6)),"")</f>
      </c>
      <c r="H1948" s="2">
        <f>IFERROR(IF(ISBLANK($A1948),"",IF($A1948="Ūdeņraža jonu koncentrācija",VLOOKUP(Dati!$A1948,Normas!$A:$D,2,FALSE),VLOOKUP(Dati!$A1948,Normas!$A:$D,2,FALSE)*0.3)),"")</f>
      </c>
      <c r="I1948" s="2">
        <f>IFERROR(IF(ISBLANK($A1948),"",IF($A1948="Ūdeņraža jonu koncentrācija",VLOOKUP(Dati!$A1948,Normas!$A:$D,3,FALSE),VLOOKUP(Dati!$A1948,Normas!$A:$D,3,FALSE)*0.3)),"")</f>
      </c>
    </row>
    <row r="1949" spans="2:9" x14ac:dyDescent="0.2">
      <c r="B1949">
        <f>IF(ISBLANK(A1949),"",VLOOKUP(A1949,Normas!A:D,4,FALSE))</f>
      </c>
      <c r="E1949" s="2">
        <f>IF(ISBLANK(D1949),"",INT(YEARFRAC(D1949,'Vispārīga informācija'!$B$2)))</f>
      </c>
      <c r="F1949" s="2">
        <f>IFERROR(IF(ISBLANK($A1949),"",IF($A1949="Ūdeņraža jonu koncentrācija",VLOOKUP(Dati!$A1949,Normas!$A:$D,2,FALSE),VLOOKUP(Dati!$A1949,Normas!$A:$D,2,FALSE)*0.6)),"")</f>
      </c>
      <c r="G1949" s="2">
        <f>IFERROR(IF(ISBLANK($A1949),"",IF($A1949="Ūdeņraža jonu koncentrācija",VLOOKUP(Dati!$A1949,Normas!$A:$D,3,FALSE),VLOOKUP(Dati!$A1949,Normas!$A:$D,3,FALSE)*0.6)),"")</f>
      </c>
      <c r="H1949" s="2">
        <f>IFERROR(IF(ISBLANK($A1949),"",IF($A1949="Ūdeņraža jonu koncentrācija",VLOOKUP(Dati!$A1949,Normas!$A:$D,2,FALSE),VLOOKUP(Dati!$A1949,Normas!$A:$D,2,FALSE)*0.3)),"")</f>
      </c>
      <c r="I1949" s="2">
        <f>IFERROR(IF(ISBLANK($A1949),"",IF($A1949="Ūdeņraža jonu koncentrācija",VLOOKUP(Dati!$A1949,Normas!$A:$D,3,FALSE),VLOOKUP(Dati!$A1949,Normas!$A:$D,3,FALSE)*0.3)),"")</f>
      </c>
    </row>
    <row r="1950" spans="2:9" x14ac:dyDescent="0.2">
      <c r="B1950">
        <f>IF(ISBLANK(A1950),"",VLOOKUP(A1950,Normas!A:D,4,FALSE))</f>
      </c>
      <c r="E1950" s="2">
        <f>IF(ISBLANK(D1950),"",INT(YEARFRAC(D1950,'Vispārīga informācija'!$B$2)))</f>
      </c>
      <c r="F1950" s="2">
        <f>IFERROR(IF(ISBLANK($A1950),"",IF($A1950="Ūdeņraža jonu koncentrācija",VLOOKUP(Dati!$A1950,Normas!$A:$D,2,FALSE),VLOOKUP(Dati!$A1950,Normas!$A:$D,2,FALSE)*0.6)),"")</f>
      </c>
      <c r="G1950" s="2">
        <f>IFERROR(IF(ISBLANK($A1950),"",IF($A1950="Ūdeņraža jonu koncentrācija",VLOOKUP(Dati!$A1950,Normas!$A:$D,3,FALSE),VLOOKUP(Dati!$A1950,Normas!$A:$D,3,FALSE)*0.6)),"")</f>
      </c>
      <c r="H1950" s="2">
        <f>IFERROR(IF(ISBLANK($A1950),"",IF($A1950="Ūdeņraža jonu koncentrācija",VLOOKUP(Dati!$A1950,Normas!$A:$D,2,FALSE),VLOOKUP(Dati!$A1950,Normas!$A:$D,2,FALSE)*0.3)),"")</f>
      </c>
      <c r="I1950" s="2">
        <f>IFERROR(IF(ISBLANK($A1950),"",IF($A1950="Ūdeņraža jonu koncentrācija",VLOOKUP(Dati!$A1950,Normas!$A:$D,3,FALSE),VLOOKUP(Dati!$A1950,Normas!$A:$D,3,FALSE)*0.3)),"")</f>
      </c>
    </row>
    <row r="1951" spans="2:9" x14ac:dyDescent="0.2">
      <c r="B1951">
        <f>IF(ISBLANK(A1951),"",VLOOKUP(A1951,Normas!A:D,4,FALSE))</f>
      </c>
      <c r="E1951" s="2">
        <f>IF(ISBLANK(D1951),"",INT(YEARFRAC(D1951,'Vispārīga informācija'!$B$2)))</f>
      </c>
      <c r="F1951" s="2">
        <f>IFERROR(IF(ISBLANK($A1951),"",IF($A1951="Ūdeņraža jonu koncentrācija",VLOOKUP(Dati!$A1951,Normas!$A:$D,2,FALSE),VLOOKUP(Dati!$A1951,Normas!$A:$D,2,FALSE)*0.6)),"")</f>
      </c>
      <c r="G1951" s="2">
        <f>IFERROR(IF(ISBLANK($A1951),"",IF($A1951="Ūdeņraža jonu koncentrācija",VLOOKUP(Dati!$A1951,Normas!$A:$D,3,FALSE),VLOOKUP(Dati!$A1951,Normas!$A:$D,3,FALSE)*0.6)),"")</f>
      </c>
      <c r="H1951" s="2">
        <f>IFERROR(IF(ISBLANK($A1951),"",IF($A1951="Ūdeņraža jonu koncentrācija",VLOOKUP(Dati!$A1951,Normas!$A:$D,2,FALSE),VLOOKUP(Dati!$A1951,Normas!$A:$D,2,FALSE)*0.3)),"")</f>
      </c>
      <c r="I1951" s="2">
        <f>IFERROR(IF(ISBLANK($A1951),"",IF($A1951="Ūdeņraža jonu koncentrācija",VLOOKUP(Dati!$A1951,Normas!$A:$D,3,FALSE),VLOOKUP(Dati!$A1951,Normas!$A:$D,3,FALSE)*0.3)),"")</f>
      </c>
    </row>
    <row r="1952" spans="2:9" x14ac:dyDescent="0.2">
      <c r="B1952">
        <f>IF(ISBLANK(A1952),"",VLOOKUP(A1952,Normas!A:D,4,FALSE))</f>
      </c>
      <c r="E1952" s="2">
        <f>IF(ISBLANK(D1952),"",INT(YEARFRAC(D1952,'Vispārīga informācija'!$B$2)))</f>
      </c>
      <c r="F1952" s="2">
        <f>IFERROR(IF(ISBLANK($A1952),"",IF($A1952="Ūdeņraža jonu koncentrācija",VLOOKUP(Dati!$A1952,Normas!$A:$D,2,FALSE),VLOOKUP(Dati!$A1952,Normas!$A:$D,2,FALSE)*0.6)),"")</f>
      </c>
      <c r="G1952" s="2">
        <f>IFERROR(IF(ISBLANK($A1952),"",IF($A1952="Ūdeņraža jonu koncentrācija",VLOOKUP(Dati!$A1952,Normas!$A:$D,3,FALSE),VLOOKUP(Dati!$A1952,Normas!$A:$D,3,FALSE)*0.6)),"")</f>
      </c>
      <c r="H1952" s="2">
        <f>IFERROR(IF(ISBLANK($A1952),"",IF($A1952="Ūdeņraža jonu koncentrācija",VLOOKUP(Dati!$A1952,Normas!$A:$D,2,FALSE),VLOOKUP(Dati!$A1952,Normas!$A:$D,2,FALSE)*0.3)),"")</f>
      </c>
      <c r="I1952" s="2">
        <f>IFERROR(IF(ISBLANK($A1952),"",IF($A1952="Ūdeņraža jonu koncentrācija",VLOOKUP(Dati!$A1952,Normas!$A:$D,3,FALSE),VLOOKUP(Dati!$A1952,Normas!$A:$D,3,FALSE)*0.3)),"")</f>
      </c>
    </row>
    <row r="1953" spans="2:9" x14ac:dyDescent="0.2">
      <c r="B1953">
        <f>IF(ISBLANK(A1953),"",VLOOKUP(A1953,Normas!A:D,4,FALSE))</f>
      </c>
      <c r="E1953" s="2">
        <f>IF(ISBLANK(D1953),"",INT(YEARFRAC(D1953,'Vispārīga informācija'!$B$2)))</f>
      </c>
      <c r="F1953" s="2">
        <f>IFERROR(IF(ISBLANK($A1953),"",IF($A1953="Ūdeņraža jonu koncentrācija",VLOOKUP(Dati!$A1953,Normas!$A:$D,2,FALSE),VLOOKUP(Dati!$A1953,Normas!$A:$D,2,FALSE)*0.6)),"")</f>
      </c>
      <c r="G1953" s="2">
        <f>IFERROR(IF(ISBLANK($A1953),"",IF($A1953="Ūdeņraža jonu koncentrācija",VLOOKUP(Dati!$A1953,Normas!$A:$D,3,FALSE),VLOOKUP(Dati!$A1953,Normas!$A:$D,3,FALSE)*0.6)),"")</f>
      </c>
      <c r="H1953" s="2">
        <f>IFERROR(IF(ISBLANK($A1953),"",IF($A1953="Ūdeņraža jonu koncentrācija",VLOOKUP(Dati!$A1953,Normas!$A:$D,2,FALSE),VLOOKUP(Dati!$A1953,Normas!$A:$D,2,FALSE)*0.3)),"")</f>
      </c>
      <c r="I1953" s="2">
        <f>IFERROR(IF(ISBLANK($A1953),"",IF($A1953="Ūdeņraža jonu koncentrācija",VLOOKUP(Dati!$A1953,Normas!$A:$D,3,FALSE),VLOOKUP(Dati!$A1953,Normas!$A:$D,3,FALSE)*0.3)),"")</f>
      </c>
    </row>
    <row r="1954" spans="2:9" x14ac:dyDescent="0.2">
      <c r="B1954">
        <f>IF(ISBLANK(A1954),"",VLOOKUP(A1954,Normas!A:D,4,FALSE))</f>
      </c>
      <c r="E1954" s="2">
        <f>IF(ISBLANK(D1954),"",INT(YEARFRAC(D1954,'Vispārīga informācija'!$B$2)))</f>
      </c>
      <c r="F1954" s="2">
        <f>IFERROR(IF(ISBLANK($A1954),"",IF($A1954="Ūdeņraža jonu koncentrācija",VLOOKUP(Dati!$A1954,Normas!$A:$D,2,FALSE),VLOOKUP(Dati!$A1954,Normas!$A:$D,2,FALSE)*0.6)),"")</f>
      </c>
      <c r="G1954" s="2">
        <f>IFERROR(IF(ISBLANK($A1954),"",IF($A1954="Ūdeņraža jonu koncentrācija",VLOOKUP(Dati!$A1954,Normas!$A:$D,3,FALSE),VLOOKUP(Dati!$A1954,Normas!$A:$D,3,FALSE)*0.6)),"")</f>
      </c>
      <c r="H1954" s="2">
        <f>IFERROR(IF(ISBLANK($A1954),"",IF($A1954="Ūdeņraža jonu koncentrācija",VLOOKUP(Dati!$A1954,Normas!$A:$D,2,FALSE),VLOOKUP(Dati!$A1954,Normas!$A:$D,2,FALSE)*0.3)),"")</f>
      </c>
      <c r="I1954" s="2">
        <f>IFERROR(IF(ISBLANK($A1954),"",IF($A1954="Ūdeņraža jonu koncentrācija",VLOOKUP(Dati!$A1954,Normas!$A:$D,3,FALSE),VLOOKUP(Dati!$A1954,Normas!$A:$D,3,FALSE)*0.3)),"")</f>
      </c>
    </row>
    <row r="1955" spans="2:9" x14ac:dyDescent="0.2">
      <c r="B1955">
        <f>IF(ISBLANK(A1955),"",VLOOKUP(A1955,Normas!A:D,4,FALSE))</f>
      </c>
      <c r="E1955" s="2">
        <f>IF(ISBLANK(D1955),"",INT(YEARFRAC(D1955,'Vispārīga informācija'!$B$2)))</f>
      </c>
      <c r="F1955" s="2">
        <f>IFERROR(IF(ISBLANK($A1955),"",IF($A1955="Ūdeņraža jonu koncentrācija",VLOOKUP(Dati!$A1955,Normas!$A:$D,2,FALSE),VLOOKUP(Dati!$A1955,Normas!$A:$D,2,FALSE)*0.6)),"")</f>
      </c>
      <c r="G1955" s="2">
        <f>IFERROR(IF(ISBLANK($A1955),"",IF($A1955="Ūdeņraža jonu koncentrācija",VLOOKUP(Dati!$A1955,Normas!$A:$D,3,FALSE),VLOOKUP(Dati!$A1955,Normas!$A:$D,3,FALSE)*0.6)),"")</f>
      </c>
      <c r="H1955" s="2">
        <f>IFERROR(IF(ISBLANK($A1955),"",IF($A1955="Ūdeņraža jonu koncentrācija",VLOOKUP(Dati!$A1955,Normas!$A:$D,2,FALSE),VLOOKUP(Dati!$A1955,Normas!$A:$D,2,FALSE)*0.3)),"")</f>
      </c>
      <c r="I1955" s="2">
        <f>IFERROR(IF(ISBLANK($A1955),"",IF($A1955="Ūdeņraža jonu koncentrācija",VLOOKUP(Dati!$A1955,Normas!$A:$D,3,FALSE),VLOOKUP(Dati!$A1955,Normas!$A:$D,3,FALSE)*0.3)),"")</f>
      </c>
    </row>
    <row r="1956" spans="2:9" x14ac:dyDescent="0.2">
      <c r="B1956">
        <f>IF(ISBLANK(A1956),"",VLOOKUP(A1956,Normas!A:D,4,FALSE))</f>
      </c>
      <c r="E1956" s="2">
        <f>IF(ISBLANK(D1956),"",INT(YEARFRAC(D1956,'Vispārīga informācija'!$B$2)))</f>
      </c>
      <c r="F1956" s="2">
        <f>IFERROR(IF(ISBLANK($A1956),"",IF($A1956="Ūdeņraža jonu koncentrācija",VLOOKUP(Dati!$A1956,Normas!$A:$D,2,FALSE),VLOOKUP(Dati!$A1956,Normas!$A:$D,2,FALSE)*0.6)),"")</f>
      </c>
      <c r="G1956" s="2">
        <f>IFERROR(IF(ISBLANK($A1956),"",IF($A1956="Ūdeņraža jonu koncentrācija",VLOOKUP(Dati!$A1956,Normas!$A:$D,3,FALSE),VLOOKUP(Dati!$A1956,Normas!$A:$D,3,FALSE)*0.6)),"")</f>
      </c>
      <c r="H1956" s="2">
        <f>IFERROR(IF(ISBLANK($A1956),"",IF($A1956="Ūdeņraža jonu koncentrācija",VLOOKUP(Dati!$A1956,Normas!$A:$D,2,FALSE),VLOOKUP(Dati!$A1956,Normas!$A:$D,2,FALSE)*0.3)),"")</f>
      </c>
      <c r="I1956" s="2">
        <f>IFERROR(IF(ISBLANK($A1956),"",IF($A1956="Ūdeņraža jonu koncentrācija",VLOOKUP(Dati!$A1956,Normas!$A:$D,3,FALSE),VLOOKUP(Dati!$A1956,Normas!$A:$D,3,FALSE)*0.3)),"")</f>
      </c>
    </row>
    <row r="1957" spans="2:9" x14ac:dyDescent="0.2">
      <c r="B1957">
        <f>IF(ISBLANK(A1957),"",VLOOKUP(A1957,Normas!A:D,4,FALSE))</f>
      </c>
      <c r="E1957" s="2">
        <f>IF(ISBLANK(D1957),"",INT(YEARFRAC(D1957,'Vispārīga informācija'!$B$2)))</f>
      </c>
      <c r="F1957" s="2">
        <f>IFERROR(IF(ISBLANK($A1957),"",IF($A1957="Ūdeņraža jonu koncentrācija",VLOOKUP(Dati!$A1957,Normas!$A:$D,2,FALSE),VLOOKUP(Dati!$A1957,Normas!$A:$D,2,FALSE)*0.6)),"")</f>
      </c>
      <c r="G1957" s="2">
        <f>IFERROR(IF(ISBLANK($A1957),"",IF($A1957="Ūdeņraža jonu koncentrācija",VLOOKUP(Dati!$A1957,Normas!$A:$D,3,FALSE),VLOOKUP(Dati!$A1957,Normas!$A:$D,3,FALSE)*0.6)),"")</f>
      </c>
      <c r="H1957" s="2">
        <f>IFERROR(IF(ISBLANK($A1957),"",IF($A1957="Ūdeņraža jonu koncentrācija",VLOOKUP(Dati!$A1957,Normas!$A:$D,2,FALSE),VLOOKUP(Dati!$A1957,Normas!$A:$D,2,FALSE)*0.3)),"")</f>
      </c>
      <c r="I1957" s="2">
        <f>IFERROR(IF(ISBLANK($A1957),"",IF($A1957="Ūdeņraža jonu koncentrācija",VLOOKUP(Dati!$A1957,Normas!$A:$D,3,FALSE),VLOOKUP(Dati!$A1957,Normas!$A:$D,3,FALSE)*0.3)),"")</f>
      </c>
    </row>
    <row r="1958" spans="2:9" x14ac:dyDescent="0.2">
      <c r="B1958">
        <f>IF(ISBLANK(A1958),"",VLOOKUP(A1958,Normas!A:D,4,FALSE))</f>
      </c>
      <c r="E1958" s="2">
        <f>IF(ISBLANK(D1958),"",INT(YEARFRAC(D1958,'Vispārīga informācija'!$B$2)))</f>
      </c>
      <c r="F1958" s="2">
        <f>IFERROR(IF(ISBLANK($A1958),"",IF($A1958="Ūdeņraža jonu koncentrācija",VLOOKUP(Dati!$A1958,Normas!$A:$D,2,FALSE),VLOOKUP(Dati!$A1958,Normas!$A:$D,2,FALSE)*0.6)),"")</f>
      </c>
      <c r="G1958" s="2">
        <f>IFERROR(IF(ISBLANK($A1958),"",IF($A1958="Ūdeņraža jonu koncentrācija",VLOOKUP(Dati!$A1958,Normas!$A:$D,3,FALSE),VLOOKUP(Dati!$A1958,Normas!$A:$D,3,FALSE)*0.6)),"")</f>
      </c>
      <c r="H1958" s="2">
        <f>IFERROR(IF(ISBLANK($A1958),"",IF($A1958="Ūdeņraža jonu koncentrācija",VLOOKUP(Dati!$A1958,Normas!$A:$D,2,FALSE),VLOOKUP(Dati!$A1958,Normas!$A:$D,2,FALSE)*0.3)),"")</f>
      </c>
      <c r="I1958" s="2">
        <f>IFERROR(IF(ISBLANK($A1958),"",IF($A1958="Ūdeņraža jonu koncentrācija",VLOOKUP(Dati!$A1958,Normas!$A:$D,3,FALSE),VLOOKUP(Dati!$A1958,Normas!$A:$D,3,FALSE)*0.3)),"")</f>
      </c>
    </row>
    <row r="1959" spans="2:9" x14ac:dyDescent="0.2">
      <c r="B1959">
        <f>IF(ISBLANK(A1959),"",VLOOKUP(A1959,Normas!A:D,4,FALSE))</f>
      </c>
      <c r="E1959" s="2">
        <f>IF(ISBLANK(D1959),"",INT(YEARFRAC(D1959,'Vispārīga informācija'!$B$2)))</f>
      </c>
      <c r="F1959" s="2">
        <f>IFERROR(IF(ISBLANK($A1959),"",IF($A1959="Ūdeņraža jonu koncentrācija",VLOOKUP(Dati!$A1959,Normas!$A:$D,2,FALSE),VLOOKUP(Dati!$A1959,Normas!$A:$D,2,FALSE)*0.6)),"")</f>
      </c>
      <c r="G1959" s="2">
        <f>IFERROR(IF(ISBLANK($A1959),"",IF($A1959="Ūdeņraža jonu koncentrācija",VLOOKUP(Dati!$A1959,Normas!$A:$D,3,FALSE),VLOOKUP(Dati!$A1959,Normas!$A:$D,3,FALSE)*0.6)),"")</f>
      </c>
      <c r="H1959" s="2">
        <f>IFERROR(IF(ISBLANK($A1959),"",IF($A1959="Ūdeņraža jonu koncentrācija",VLOOKUP(Dati!$A1959,Normas!$A:$D,2,FALSE),VLOOKUP(Dati!$A1959,Normas!$A:$D,2,FALSE)*0.3)),"")</f>
      </c>
      <c r="I1959" s="2">
        <f>IFERROR(IF(ISBLANK($A1959),"",IF($A1959="Ūdeņraža jonu koncentrācija",VLOOKUP(Dati!$A1959,Normas!$A:$D,3,FALSE),VLOOKUP(Dati!$A1959,Normas!$A:$D,3,FALSE)*0.3)),"")</f>
      </c>
    </row>
    <row r="1960" spans="2:9" x14ac:dyDescent="0.2">
      <c r="B1960">
        <f>IF(ISBLANK(A1960),"",VLOOKUP(A1960,Normas!A:D,4,FALSE))</f>
      </c>
      <c r="E1960" s="2">
        <f>IF(ISBLANK(D1960),"",INT(YEARFRAC(D1960,'Vispārīga informācija'!$B$2)))</f>
      </c>
      <c r="F1960" s="2">
        <f>IFERROR(IF(ISBLANK($A1960),"",IF($A1960="Ūdeņraža jonu koncentrācija",VLOOKUP(Dati!$A1960,Normas!$A:$D,2,FALSE),VLOOKUP(Dati!$A1960,Normas!$A:$D,2,FALSE)*0.6)),"")</f>
      </c>
      <c r="G1960" s="2">
        <f>IFERROR(IF(ISBLANK($A1960),"",IF($A1960="Ūdeņraža jonu koncentrācija",VLOOKUP(Dati!$A1960,Normas!$A:$D,3,FALSE),VLOOKUP(Dati!$A1960,Normas!$A:$D,3,FALSE)*0.6)),"")</f>
      </c>
      <c r="H1960" s="2">
        <f>IFERROR(IF(ISBLANK($A1960),"",IF($A1960="Ūdeņraža jonu koncentrācija",VLOOKUP(Dati!$A1960,Normas!$A:$D,2,FALSE),VLOOKUP(Dati!$A1960,Normas!$A:$D,2,FALSE)*0.3)),"")</f>
      </c>
      <c r="I1960" s="2">
        <f>IFERROR(IF(ISBLANK($A1960),"",IF($A1960="Ūdeņraža jonu koncentrācija",VLOOKUP(Dati!$A1960,Normas!$A:$D,3,FALSE),VLOOKUP(Dati!$A1960,Normas!$A:$D,3,FALSE)*0.3)),"")</f>
      </c>
    </row>
    <row r="1961" spans="2:9" x14ac:dyDescent="0.2">
      <c r="B1961">
        <f>IF(ISBLANK(A1961),"",VLOOKUP(A1961,Normas!A:D,4,FALSE))</f>
      </c>
      <c r="E1961" s="2">
        <f>IF(ISBLANK(D1961),"",INT(YEARFRAC(D1961,'Vispārīga informācija'!$B$2)))</f>
      </c>
      <c r="F1961" s="2">
        <f>IFERROR(IF(ISBLANK($A1961),"",IF($A1961="Ūdeņraža jonu koncentrācija",VLOOKUP(Dati!$A1961,Normas!$A:$D,2,FALSE),VLOOKUP(Dati!$A1961,Normas!$A:$D,2,FALSE)*0.6)),"")</f>
      </c>
      <c r="G1961" s="2">
        <f>IFERROR(IF(ISBLANK($A1961),"",IF($A1961="Ūdeņraža jonu koncentrācija",VLOOKUP(Dati!$A1961,Normas!$A:$D,3,FALSE),VLOOKUP(Dati!$A1961,Normas!$A:$D,3,FALSE)*0.6)),"")</f>
      </c>
      <c r="H1961" s="2">
        <f>IFERROR(IF(ISBLANK($A1961),"",IF($A1961="Ūdeņraža jonu koncentrācija",VLOOKUP(Dati!$A1961,Normas!$A:$D,2,FALSE),VLOOKUP(Dati!$A1961,Normas!$A:$D,2,FALSE)*0.3)),"")</f>
      </c>
      <c r="I1961" s="2">
        <f>IFERROR(IF(ISBLANK($A1961),"",IF($A1961="Ūdeņraža jonu koncentrācija",VLOOKUP(Dati!$A1961,Normas!$A:$D,3,FALSE),VLOOKUP(Dati!$A1961,Normas!$A:$D,3,FALSE)*0.3)),"")</f>
      </c>
    </row>
    <row r="1962" spans="2:9" x14ac:dyDescent="0.2">
      <c r="B1962">
        <f>IF(ISBLANK(A1962),"",VLOOKUP(A1962,Normas!A:D,4,FALSE))</f>
      </c>
      <c r="E1962" s="2">
        <f>IF(ISBLANK(D1962),"",INT(YEARFRAC(D1962,'Vispārīga informācija'!$B$2)))</f>
      </c>
      <c r="F1962" s="2">
        <f>IFERROR(IF(ISBLANK($A1962),"",IF($A1962="Ūdeņraža jonu koncentrācija",VLOOKUP(Dati!$A1962,Normas!$A:$D,2,FALSE),VLOOKUP(Dati!$A1962,Normas!$A:$D,2,FALSE)*0.6)),"")</f>
      </c>
      <c r="G1962" s="2">
        <f>IFERROR(IF(ISBLANK($A1962),"",IF($A1962="Ūdeņraža jonu koncentrācija",VLOOKUP(Dati!$A1962,Normas!$A:$D,3,FALSE),VLOOKUP(Dati!$A1962,Normas!$A:$D,3,FALSE)*0.6)),"")</f>
      </c>
      <c r="H1962" s="2">
        <f>IFERROR(IF(ISBLANK($A1962),"",IF($A1962="Ūdeņraža jonu koncentrācija",VLOOKUP(Dati!$A1962,Normas!$A:$D,2,FALSE),VLOOKUP(Dati!$A1962,Normas!$A:$D,2,FALSE)*0.3)),"")</f>
      </c>
      <c r="I1962" s="2">
        <f>IFERROR(IF(ISBLANK($A1962),"",IF($A1962="Ūdeņraža jonu koncentrācija",VLOOKUP(Dati!$A1962,Normas!$A:$D,3,FALSE),VLOOKUP(Dati!$A1962,Normas!$A:$D,3,FALSE)*0.3)),"")</f>
      </c>
    </row>
    <row r="1963" spans="2:9" x14ac:dyDescent="0.2">
      <c r="B1963">
        <f>IF(ISBLANK(A1963),"",VLOOKUP(A1963,Normas!A:D,4,FALSE))</f>
      </c>
      <c r="E1963" s="2">
        <f>IF(ISBLANK(D1963),"",INT(YEARFRAC(D1963,'Vispārīga informācija'!$B$2)))</f>
      </c>
      <c r="F1963" s="2">
        <f>IFERROR(IF(ISBLANK($A1963),"",IF($A1963="Ūdeņraža jonu koncentrācija",VLOOKUP(Dati!$A1963,Normas!$A:$D,2,FALSE),VLOOKUP(Dati!$A1963,Normas!$A:$D,2,FALSE)*0.6)),"")</f>
      </c>
      <c r="G1963" s="2">
        <f>IFERROR(IF(ISBLANK($A1963),"",IF($A1963="Ūdeņraža jonu koncentrācija",VLOOKUP(Dati!$A1963,Normas!$A:$D,3,FALSE),VLOOKUP(Dati!$A1963,Normas!$A:$D,3,FALSE)*0.6)),"")</f>
      </c>
      <c r="H1963" s="2">
        <f>IFERROR(IF(ISBLANK($A1963),"",IF($A1963="Ūdeņraža jonu koncentrācija",VLOOKUP(Dati!$A1963,Normas!$A:$D,2,FALSE),VLOOKUP(Dati!$A1963,Normas!$A:$D,2,FALSE)*0.3)),"")</f>
      </c>
      <c r="I1963" s="2">
        <f>IFERROR(IF(ISBLANK($A1963),"",IF($A1963="Ūdeņraža jonu koncentrācija",VLOOKUP(Dati!$A1963,Normas!$A:$D,3,FALSE),VLOOKUP(Dati!$A1963,Normas!$A:$D,3,FALSE)*0.3)),"")</f>
      </c>
    </row>
    <row r="1964" spans="2:9" x14ac:dyDescent="0.2">
      <c r="B1964">
        <f>IF(ISBLANK(A1964),"",VLOOKUP(A1964,Normas!A:D,4,FALSE))</f>
      </c>
      <c r="E1964" s="2">
        <f>IF(ISBLANK(D1964),"",INT(YEARFRAC(D1964,'Vispārīga informācija'!$B$2)))</f>
      </c>
      <c r="F1964" s="2">
        <f>IFERROR(IF(ISBLANK($A1964),"",IF($A1964="Ūdeņraža jonu koncentrācija",VLOOKUP(Dati!$A1964,Normas!$A:$D,2,FALSE),VLOOKUP(Dati!$A1964,Normas!$A:$D,2,FALSE)*0.6)),"")</f>
      </c>
      <c r="G1964" s="2">
        <f>IFERROR(IF(ISBLANK($A1964),"",IF($A1964="Ūdeņraža jonu koncentrācija",VLOOKUP(Dati!$A1964,Normas!$A:$D,3,FALSE),VLOOKUP(Dati!$A1964,Normas!$A:$D,3,FALSE)*0.6)),"")</f>
      </c>
      <c r="H1964" s="2">
        <f>IFERROR(IF(ISBLANK($A1964),"",IF($A1964="Ūdeņraža jonu koncentrācija",VLOOKUP(Dati!$A1964,Normas!$A:$D,2,FALSE),VLOOKUP(Dati!$A1964,Normas!$A:$D,2,FALSE)*0.3)),"")</f>
      </c>
      <c r="I1964" s="2">
        <f>IFERROR(IF(ISBLANK($A1964),"",IF($A1964="Ūdeņraža jonu koncentrācija",VLOOKUP(Dati!$A1964,Normas!$A:$D,3,FALSE),VLOOKUP(Dati!$A1964,Normas!$A:$D,3,FALSE)*0.3)),"")</f>
      </c>
    </row>
    <row r="1965" spans="2:9" x14ac:dyDescent="0.2">
      <c r="B1965">
        <f>IF(ISBLANK(A1965),"",VLOOKUP(A1965,Normas!A:D,4,FALSE))</f>
      </c>
      <c r="E1965" s="2">
        <f>IF(ISBLANK(D1965),"",INT(YEARFRAC(D1965,'Vispārīga informācija'!$B$2)))</f>
      </c>
      <c r="F1965" s="2">
        <f>IFERROR(IF(ISBLANK($A1965),"",IF($A1965="Ūdeņraža jonu koncentrācija",VLOOKUP(Dati!$A1965,Normas!$A:$D,2,FALSE),VLOOKUP(Dati!$A1965,Normas!$A:$D,2,FALSE)*0.6)),"")</f>
      </c>
      <c r="G1965" s="2">
        <f>IFERROR(IF(ISBLANK($A1965),"",IF($A1965="Ūdeņraža jonu koncentrācija",VLOOKUP(Dati!$A1965,Normas!$A:$D,3,FALSE),VLOOKUP(Dati!$A1965,Normas!$A:$D,3,FALSE)*0.6)),"")</f>
      </c>
      <c r="H1965" s="2">
        <f>IFERROR(IF(ISBLANK($A1965),"",IF($A1965="Ūdeņraža jonu koncentrācija",VLOOKUP(Dati!$A1965,Normas!$A:$D,2,FALSE),VLOOKUP(Dati!$A1965,Normas!$A:$D,2,FALSE)*0.3)),"")</f>
      </c>
      <c r="I1965" s="2">
        <f>IFERROR(IF(ISBLANK($A1965),"",IF($A1965="Ūdeņraža jonu koncentrācija",VLOOKUP(Dati!$A1965,Normas!$A:$D,3,FALSE),VLOOKUP(Dati!$A1965,Normas!$A:$D,3,FALSE)*0.3)),"")</f>
      </c>
    </row>
    <row r="1966" spans="2:9" x14ac:dyDescent="0.2">
      <c r="B1966">
        <f>IF(ISBLANK(A1966),"",VLOOKUP(A1966,Normas!A:D,4,FALSE))</f>
      </c>
      <c r="E1966" s="2">
        <f>IF(ISBLANK(D1966),"",INT(YEARFRAC(D1966,'Vispārīga informācija'!$B$2)))</f>
      </c>
      <c r="F1966" s="2">
        <f>IFERROR(IF(ISBLANK($A1966),"",IF($A1966="Ūdeņraža jonu koncentrācija",VLOOKUP(Dati!$A1966,Normas!$A:$D,2,FALSE),VLOOKUP(Dati!$A1966,Normas!$A:$D,2,FALSE)*0.6)),"")</f>
      </c>
      <c r="G1966" s="2">
        <f>IFERROR(IF(ISBLANK($A1966),"",IF($A1966="Ūdeņraža jonu koncentrācija",VLOOKUP(Dati!$A1966,Normas!$A:$D,3,FALSE),VLOOKUP(Dati!$A1966,Normas!$A:$D,3,FALSE)*0.6)),"")</f>
      </c>
      <c r="H1966" s="2">
        <f>IFERROR(IF(ISBLANK($A1966),"",IF($A1966="Ūdeņraža jonu koncentrācija",VLOOKUP(Dati!$A1966,Normas!$A:$D,2,FALSE),VLOOKUP(Dati!$A1966,Normas!$A:$D,2,FALSE)*0.3)),"")</f>
      </c>
      <c r="I1966" s="2">
        <f>IFERROR(IF(ISBLANK($A1966),"",IF($A1966="Ūdeņraža jonu koncentrācija",VLOOKUP(Dati!$A1966,Normas!$A:$D,3,FALSE),VLOOKUP(Dati!$A1966,Normas!$A:$D,3,FALSE)*0.3)),"")</f>
      </c>
    </row>
    <row r="1967" spans="2:9" x14ac:dyDescent="0.2">
      <c r="B1967">
        <f>IF(ISBLANK(A1967),"",VLOOKUP(A1967,Normas!A:D,4,FALSE))</f>
      </c>
      <c r="E1967" s="2">
        <f>IF(ISBLANK(D1967),"",INT(YEARFRAC(D1967,'Vispārīga informācija'!$B$2)))</f>
      </c>
      <c r="F1967" s="2">
        <f>IFERROR(IF(ISBLANK($A1967),"",IF($A1967="Ūdeņraža jonu koncentrācija",VLOOKUP(Dati!$A1967,Normas!$A:$D,2,FALSE),VLOOKUP(Dati!$A1967,Normas!$A:$D,2,FALSE)*0.6)),"")</f>
      </c>
      <c r="G1967" s="2">
        <f>IFERROR(IF(ISBLANK($A1967),"",IF($A1967="Ūdeņraža jonu koncentrācija",VLOOKUP(Dati!$A1967,Normas!$A:$D,3,FALSE),VLOOKUP(Dati!$A1967,Normas!$A:$D,3,FALSE)*0.6)),"")</f>
      </c>
      <c r="H1967" s="2">
        <f>IFERROR(IF(ISBLANK($A1967),"",IF($A1967="Ūdeņraža jonu koncentrācija",VLOOKUP(Dati!$A1967,Normas!$A:$D,2,FALSE),VLOOKUP(Dati!$A1967,Normas!$A:$D,2,FALSE)*0.3)),"")</f>
      </c>
      <c r="I1967" s="2">
        <f>IFERROR(IF(ISBLANK($A1967),"",IF($A1967="Ūdeņraža jonu koncentrācija",VLOOKUP(Dati!$A1967,Normas!$A:$D,3,FALSE),VLOOKUP(Dati!$A1967,Normas!$A:$D,3,FALSE)*0.3)),"")</f>
      </c>
    </row>
    <row r="1968" spans="2:9" x14ac:dyDescent="0.2">
      <c r="B1968">
        <f>IF(ISBLANK(A1968),"",VLOOKUP(A1968,Normas!A:D,4,FALSE))</f>
      </c>
      <c r="E1968" s="2">
        <f>IF(ISBLANK(D1968),"",INT(YEARFRAC(D1968,'Vispārīga informācija'!$B$2)))</f>
      </c>
      <c r="F1968" s="2">
        <f>IFERROR(IF(ISBLANK($A1968),"",IF($A1968="Ūdeņraža jonu koncentrācija",VLOOKUP(Dati!$A1968,Normas!$A:$D,2,FALSE),VLOOKUP(Dati!$A1968,Normas!$A:$D,2,FALSE)*0.6)),"")</f>
      </c>
      <c r="G1968" s="2">
        <f>IFERROR(IF(ISBLANK($A1968),"",IF($A1968="Ūdeņraža jonu koncentrācija",VLOOKUP(Dati!$A1968,Normas!$A:$D,3,FALSE),VLOOKUP(Dati!$A1968,Normas!$A:$D,3,FALSE)*0.6)),"")</f>
      </c>
      <c r="H1968" s="2">
        <f>IFERROR(IF(ISBLANK($A1968),"",IF($A1968="Ūdeņraža jonu koncentrācija",VLOOKUP(Dati!$A1968,Normas!$A:$D,2,FALSE),VLOOKUP(Dati!$A1968,Normas!$A:$D,2,FALSE)*0.3)),"")</f>
      </c>
      <c r="I1968" s="2">
        <f>IFERROR(IF(ISBLANK($A1968),"",IF($A1968="Ūdeņraža jonu koncentrācija",VLOOKUP(Dati!$A1968,Normas!$A:$D,3,FALSE),VLOOKUP(Dati!$A1968,Normas!$A:$D,3,FALSE)*0.3)),"")</f>
      </c>
    </row>
    <row r="1969" spans="2:9" x14ac:dyDescent="0.2">
      <c r="B1969">
        <f>IF(ISBLANK(A1969),"",VLOOKUP(A1969,Normas!A:D,4,FALSE))</f>
      </c>
      <c r="E1969" s="2">
        <f>IF(ISBLANK(D1969),"",INT(YEARFRAC(D1969,'Vispārīga informācija'!$B$2)))</f>
      </c>
      <c r="F1969" s="2">
        <f>IFERROR(IF(ISBLANK($A1969),"",IF($A1969="Ūdeņraža jonu koncentrācija",VLOOKUP(Dati!$A1969,Normas!$A:$D,2,FALSE),VLOOKUP(Dati!$A1969,Normas!$A:$D,2,FALSE)*0.6)),"")</f>
      </c>
      <c r="G1969" s="2">
        <f>IFERROR(IF(ISBLANK($A1969),"",IF($A1969="Ūdeņraža jonu koncentrācija",VLOOKUP(Dati!$A1969,Normas!$A:$D,3,FALSE),VLOOKUP(Dati!$A1969,Normas!$A:$D,3,FALSE)*0.6)),"")</f>
      </c>
      <c r="H1969" s="2">
        <f>IFERROR(IF(ISBLANK($A1969),"",IF($A1969="Ūdeņraža jonu koncentrācija",VLOOKUP(Dati!$A1969,Normas!$A:$D,2,FALSE),VLOOKUP(Dati!$A1969,Normas!$A:$D,2,FALSE)*0.3)),"")</f>
      </c>
      <c r="I1969" s="2">
        <f>IFERROR(IF(ISBLANK($A1969),"",IF($A1969="Ūdeņraža jonu koncentrācija",VLOOKUP(Dati!$A1969,Normas!$A:$D,3,FALSE),VLOOKUP(Dati!$A1969,Normas!$A:$D,3,FALSE)*0.3)),"")</f>
      </c>
    </row>
    <row r="1970" spans="2:9" x14ac:dyDescent="0.2">
      <c r="B1970">
        <f>IF(ISBLANK(A1970),"",VLOOKUP(A1970,Normas!A:D,4,FALSE))</f>
      </c>
      <c r="E1970" s="2">
        <f>IF(ISBLANK(D1970),"",INT(YEARFRAC(D1970,'Vispārīga informācija'!$B$2)))</f>
      </c>
      <c r="F1970" s="2">
        <f>IFERROR(IF(ISBLANK($A1970),"",IF($A1970="Ūdeņraža jonu koncentrācija",VLOOKUP(Dati!$A1970,Normas!$A:$D,2,FALSE),VLOOKUP(Dati!$A1970,Normas!$A:$D,2,FALSE)*0.6)),"")</f>
      </c>
      <c r="G1970" s="2">
        <f>IFERROR(IF(ISBLANK($A1970),"",IF($A1970="Ūdeņraža jonu koncentrācija",VLOOKUP(Dati!$A1970,Normas!$A:$D,3,FALSE),VLOOKUP(Dati!$A1970,Normas!$A:$D,3,FALSE)*0.6)),"")</f>
      </c>
      <c r="H1970" s="2">
        <f>IFERROR(IF(ISBLANK($A1970),"",IF($A1970="Ūdeņraža jonu koncentrācija",VLOOKUP(Dati!$A1970,Normas!$A:$D,2,FALSE),VLOOKUP(Dati!$A1970,Normas!$A:$D,2,FALSE)*0.3)),"")</f>
      </c>
      <c r="I1970" s="2">
        <f>IFERROR(IF(ISBLANK($A1970),"",IF($A1970="Ūdeņraža jonu koncentrācija",VLOOKUP(Dati!$A1970,Normas!$A:$D,3,FALSE),VLOOKUP(Dati!$A1970,Normas!$A:$D,3,FALSE)*0.3)),"")</f>
      </c>
    </row>
    <row r="1971" spans="2:9" x14ac:dyDescent="0.2">
      <c r="B1971">
        <f>IF(ISBLANK(A1971),"",VLOOKUP(A1971,Normas!A:D,4,FALSE))</f>
      </c>
      <c r="E1971" s="2">
        <f>IF(ISBLANK(D1971),"",INT(YEARFRAC(D1971,'Vispārīga informācija'!$B$2)))</f>
      </c>
      <c r="F1971" s="2">
        <f>IFERROR(IF(ISBLANK($A1971),"",IF($A1971="Ūdeņraža jonu koncentrācija",VLOOKUP(Dati!$A1971,Normas!$A:$D,2,FALSE),VLOOKUP(Dati!$A1971,Normas!$A:$D,2,FALSE)*0.6)),"")</f>
      </c>
      <c r="G1971" s="2">
        <f>IFERROR(IF(ISBLANK($A1971),"",IF($A1971="Ūdeņraža jonu koncentrācija",VLOOKUP(Dati!$A1971,Normas!$A:$D,3,FALSE),VLOOKUP(Dati!$A1971,Normas!$A:$D,3,FALSE)*0.6)),"")</f>
      </c>
      <c r="H1971" s="2">
        <f>IFERROR(IF(ISBLANK($A1971),"",IF($A1971="Ūdeņraža jonu koncentrācija",VLOOKUP(Dati!$A1971,Normas!$A:$D,2,FALSE),VLOOKUP(Dati!$A1971,Normas!$A:$D,2,FALSE)*0.3)),"")</f>
      </c>
      <c r="I1971" s="2">
        <f>IFERROR(IF(ISBLANK($A1971),"",IF($A1971="Ūdeņraža jonu koncentrācija",VLOOKUP(Dati!$A1971,Normas!$A:$D,3,FALSE),VLOOKUP(Dati!$A1971,Normas!$A:$D,3,FALSE)*0.3)),"")</f>
      </c>
    </row>
    <row r="1972" spans="2:9" x14ac:dyDescent="0.2">
      <c r="B1972">
        <f>IF(ISBLANK(A1972),"",VLOOKUP(A1972,Normas!A:D,4,FALSE))</f>
      </c>
      <c r="E1972" s="2">
        <f>IF(ISBLANK(D1972),"",INT(YEARFRAC(D1972,'Vispārīga informācija'!$B$2)))</f>
      </c>
      <c r="F1972" s="2">
        <f>IFERROR(IF(ISBLANK($A1972),"",IF($A1972="Ūdeņraža jonu koncentrācija",VLOOKUP(Dati!$A1972,Normas!$A:$D,2,FALSE),VLOOKUP(Dati!$A1972,Normas!$A:$D,2,FALSE)*0.6)),"")</f>
      </c>
      <c r="G1972" s="2">
        <f>IFERROR(IF(ISBLANK($A1972),"",IF($A1972="Ūdeņraža jonu koncentrācija",VLOOKUP(Dati!$A1972,Normas!$A:$D,3,FALSE),VLOOKUP(Dati!$A1972,Normas!$A:$D,3,FALSE)*0.6)),"")</f>
      </c>
      <c r="H1972" s="2">
        <f>IFERROR(IF(ISBLANK($A1972),"",IF($A1972="Ūdeņraža jonu koncentrācija",VLOOKUP(Dati!$A1972,Normas!$A:$D,2,FALSE),VLOOKUP(Dati!$A1972,Normas!$A:$D,2,FALSE)*0.3)),"")</f>
      </c>
      <c r="I1972" s="2">
        <f>IFERROR(IF(ISBLANK($A1972),"",IF($A1972="Ūdeņraža jonu koncentrācija",VLOOKUP(Dati!$A1972,Normas!$A:$D,3,FALSE),VLOOKUP(Dati!$A1972,Normas!$A:$D,3,FALSE)*0.3)),"")</f>
      </c>
    </row>
    <row r="1973" spans="2:9" x14ac:dyDescent="0.2">
      <c r="B1973">
        <f>IF(ISBLANK(A1973),"",VLOOKUP(A1973,Normas!A:D,4,FALSE))</f>
      </c>
      <c r="E1973" s="2">
        <f>IF(ISBLANK(D1973),"",INT(YEARFRAC(D1973,'Vispārīga informācija'!$B$2)))</f>
      </c>
      <c r="F1973" s="2">
        <f>IFERROR(IF(ISBLANK($A1973),"",IF($A1973="Ūdeņraža jonu koncentrācija",VLOOKUP(Dati!$A1973,Normas!$A:$D,2,FALSE),VLOOKUP(Dati!$A1973,Normas!$A:$D,2,FALSE)*0.6)),"")</f>
      </c>
      <c r="G1973" s="2">
        <f>IFERROR(IF(ISBLANK($A1973),"",IF($A1973="Ūdeņraža jonu koncentrācija",VLOOKUP(Dati!$A1973,Normas!$A:$D,3,FALSE),VLOOKUP(Dati!$A1973,Normas!$A:$D,3,FALSE)*0.6)),"")</f>
      </c>
      <c r="H1973" s="2">
        <f>IFERROR(IF(ISBLANK($A1973),"",IF($A1973="Ūdeņraža jonu koncentrācija",VLOOKUP(Dati!$A1973,Normas!$A:$D,2,FALSE),VLOOKUP(Dati!$A1973,Normas!$A:$D,2,FALSE)*0.3)),"")</f>
      </c>
      <c r="I1973" s="2">
        <f>IFERROR(IF(ISBLANK($A1973),"",IF($A1973="Ūdeņraža jonu koncentrācija",VLOOKUP(Dati!$A1973,Normas!$A:$D,3,FALSE),VLOOKUP(Dati!$A1973,Normas!$A:$D,3,FALSE)*0.3)),"")</f>
      </c>
    </row>
    <row r="1974" spans="2:9" x14ac:dyDescent="0.2">
      <c r="B1974">
        <f>IF(ISBLANK(A1974),"",VLOOKUP(A1974,Normas!A:D,4,FALSE))</f>
      </c>
      <c r="E1974" s="2">
        <f>IF(ISBLANK(D1974),"",INT(YEARFRAC(D1974,'Vispārīga informācija'!$B$2)))</f>
      </c>
      <c r="F1974" s="2">
        <f>IFERROR(IF(ISBLANK($A1974),"",IF($A1974="Ūdeņraža jonu koncentrācija",VLOOKUP(Dati!$A1974,Normas!$A:$D,2,FALSE),VLOOKUP(Dati!$A1974,Normas!$A:$D,2,FALSE)*0.6)),"")</f>
      </c>
      <c r="G1974" s="2">
        <f>IFERROR(IF(ISBLANK($A1974),"",IF($A1974="Ūdeņraža jonu koncentrācija",VLOOKUP(Dati!$A1974,Normas!$A:$D,3,FALSE),VLOOKUP(Dati!$A1974,Normas!$A:$D,3,FALSE)*0.6)),"")</f>
      </c>
      <c r="H1974" s="2">
        <f>IFERROR(IF(ISBLANK($A1974),"",IF($A1974="Ūdeņraža jonu koncentrācija",VLOOKUP(Dati!$A1974,Normas!$A:$D,2,FALSE),VLOOKUP(Dati!$A1974,Normas!$A:$D,2,FALSE)*0.3)),"")</f>
      </c>
      <c r="I1974" s="2">
        <f>IFERROR(IF(ISBLANK($A1974),"",IF($A1974="Ūdeņraža jonu koncentrācija",VLOOKUP(Dati!$A1974,Normas!$A:$D,3,FALSE),VLOOKUP(Dati!$A1974,Normas!$A:$D,3,FALSE)*0.3)),"")</f>
      </c>
    </row>
    <row r="1975" spans="2:9" x14ac:dyDescent="0.2">
      <c r="B1975">
        <f>IF(ISBLANK(A1975),"",VLOOKUP(A1975,Normas!A:D,4,FALSE))</f>
      </c>
      <c r="E1975" s="2">
        <f>IF(ISBLANK(D1975),"",INT(YEARFRAC(D1975,'Vispārīga informācija'!$B$2)))</f>
      </c>
      <c r="F1975" s="2">
        <f>IFERROR(IF(ISBLANK($A1975),"",IF($A1975="Ūdeņraža jonu koncentrācija",VLOOKUP(Dati!$A1975,Normas!$A:$D,2,FALSE),VLOOKUP(Dati!$A1975,Normas!$A:$D,2,FALSE)*0.6)),"")</f>
      </c>
      <c r="G1975" s="2">
        <f>IFERROR(IF(ISBLANK($A1975),"",IF($A1975="Ūdeņraža jonu koncentrācija",VLOOKUP(Dati!$A1975,Normas!$A:$D,3,FALSE),VLOOKUP(Dati!$A1975,Normas!$A:$D,3,FALSE)*0.6)),"")</f>
      </c>
      <c r="H1975" s="2">
        <f>IFERROR(IF(ISBLANK($A1975),"",IF($A1975="Ūdeņraža jonu koncentrācija",VLOOKUP(Dati!$A1975,Normas!$A:$D,2,FALSE),VLOOKUP(Dati!$A1975,Normas!$A:$D,2,FALSE)*0.3)),"")</f>
      </c>
      <c r="I1975" s="2">
        <f>IFERROR(IF(ISBLANK($A1975),"",IF($A1975="Ūdeņraža jonu koncentrācija",VLOOKUP(Dati!$A1975,Normas!$A:$D,3,FALSE),VLOOKUP(Dati!$A1975,Normas!$A:$D,3,FALSE)*0.3)),"")</f>
      </c>
    </row>
    <row r="1976" spans="2:9" x14ac:dyDescent="0.2">
      <c r="B1976">
        <f>IF(ISBLANK(A1976),"",VLOOKUP(A1976,Normas!A:D,4,FALSE))</f>
      </c>
      <c r="E1976" s="2">
        <f>IF(ISBLANK(D1976),"",INT(YEARFRAC(D1976,'Vispārīga informācija'!$B$2)))</f>
      </c>
      <c r="F1976" s="2">
        <f>IFERROR(IF(ISBLANK($A1976),"",IF($A1976="Ūdeņraža jonu koncentrācija",VLOOKUP(Dati!$A1976,Normas!$A:$D,2,FALSE),VLOOKUP(Dati!$A1976,Normas!$A:$D,2,FALSE)*0.6)),"")</f>
      </c>
      <c r="G1976" s="2">
        <f>IFERROR(IF(ISBLANK($A1976),"",IF($A1976="Ūdeņraža jonu koncentrācija",VLOOKUP(Dati!$A1976,Normas!$A:$D,3,FALSE),VLOOKUP(Dati!$A1976,Normas!$A:$D,3,FALSE)*0.6)),"")</f>
      </c>
      <c r="H1976" s="2">
        <f>IFERROR(IF(ISBLANK($A1976),"",IF($A1976="Ūdeņraža jonu koncentrācija",VLOOKUP(Dati!$A1976,Normas!$A:$D,2,FALSE),VLOOKUP(Dati!$A1976,Normas!$A:$D,2,FALSE)*0.3)),"")</f>
      </c>
      <c r="I1976" s="2">
        <f>IFERROR(IF(ISBLANK($A1976),"",IF($A1976="Ūdeņraža jonu koncentrācija",VLOOKUP(Dati!$A1976,Normas!$A:$D,3,FALSE),VLOOKUP(Dati!$A1976,Normas!$A:$D,3,FALSE)*0.3)),"")</f>
      </c>
    </row>
    <row r="1977" spans="2:9" x14ac:dyDescent="0.2">
      <c r="B1977">
        <f>IF(ISBLANK(A1977),"",VLOOKUP(A1977,Normas!A:D,4,FALSE))</f>
      </c>
      <c r="E1977" s="2">
        <f>IF(ISBLANK(D1977),"",INT(YEARFRAC(D1977,'Vispārīga informācija'!$B$2)))</f>
      </c>
      <c r="F1977" s="2">
        <f>IFERROR(IF(ISBLANK($A1977),"",IF($A1977="Ūdeņraža jonu koncentrācija",VLOOKUP(Dati!$A1977,Normas!$A:$D,2,FALSE),VLOOKUP(Dati!$A1977,Normas!$A:$D,2,FALSE)*0.6)),"")</f>
      </c>
      <c r="G1977" s="2">
        <f>IFERROR(IF(ISBLANK($A1977),"",IF($A1977="Ūdeņraža jonu koncentrācija",VLOOKUP(Dati!$A1977,Normas!$A:$D,3,FALSE),VLOOKUP(Dati!$A1977,Normas!$A:$D,3,FALSE)*0.6)),"")</f>
      </c>
      <c r="H1977" s="2">
        <f>IFERROR(IF(ISBLANK($A1977),"",IF($A1977="Ūdeņraža jonu koncentrācija",VLOOKUP(Dati!$A1977,Normas!$A:$D,2,FALSE),VLOOKUP(Dati!$A1977,Normas!$A:$D,2,FALSE)*0.3)),"")</f>
      </c>
      <c r="I1977" s="2">
        <f>IFERROR(IF(ISBLANK($A1977),"",IF($A1977="Ūdeņraža jonu koncentrācija",VLOOKUP(Dati!$A1977,Normas!$A:$D,3,FALSE),VLOOKUP(Dati!$A1977,Normas!$A:$D,3,FALSE)*0.3)),"")</f>
      </c>
    </row>
    <row r="1978" spans="2:9" x14ac:dyDescent="0.2">
      <c r="B1978">
        <f>IF(ISBLANK(A1978),"",VLOOKUP(A1978,Normas!A:D,4,FALSE))</f>
      </c>
      <c r="E1978" s="2">
        <f>IF(ISBLANK(D1978),"",INT(YEARFRAC(D1978,'Vispārīga informācija'!$B$2)))</f>
      </c>
      <c r="F1978" s="2">
        <f>IFERROR(IF(ISBLANK($A1978),"",IF($A1978="Ūdeņraža jonu koncentrācija",VLOOKUP(Dati!$A1978,Normas!$A:$D,2,FALSE),VLOOKUP(Dati!$A1978,Normas!$A:$D,2,FALSE)*0.6)),"")</f>
      </c>
      <c r="G1978" s="2">
        <f>IFERROR(IF(ISBLANK($A1978),"",IF($A1978="Ūdeņraža jonu koncentrācija",VLOOKUP(Dati!$A1978,Normas!$A:$D,3,FALSE),VLOOKUP(Dati!$A1978,Normas!$A:$D,3,FALSE)*0.6)),"")</f>
      </c>
      <c r="H1978" s="2">
        <f>IFERROR(IF(ISBLANK($A1978),"",IF($A1978="Ūdeņraža jonu koncentrācija",VLOOKUP(Dati!$A1978,Normas!$A:$D,2,FALSE),VLOOKUP(Dati!$A1978,Normas!$A:$D,2,FALSE)*0.3)),"")</f>
      </c>
      <c r="I1978" s="2">
        <f>IFERROR(IF(ISBLANK($A1978),"",IF($A1978="Ūdeņraža jonu koncentrācija",VLOOKUP(Dati!$A1978,Normas!$A:$D,3,FALSE),VLOOKUP(Dati!$A1978,Normas!$A:$D,3,FALSE)*0.3)),"")</f>
      </c>
    </row>
    <row r="1979" spans="2:9" x14ac:dyDescent="0.2">
      <c r="B1979">
        <f>IF(ISBLANK(A1979),"",VLOOKUP(A1979,Normas!A:D,4,FALSE))</f>
      </c>
      <c r="E1979" s="2">
        <f>IF(ISBLANK(D1979),"",INT(YEARFRAC(D1979,'Vispārīga informācija'!$B$2)))</f>
      </c>
      <c r="F1979" s="2">
        <f>IFERROR(IF(ISBLANK($A1979),"",IF($A1979="Ūdeņraža jonu koncentrācija",VLOOKUP(Dati!$A1979,Normas!$A:$D,2,FALSE),VLOOKUP(Dati!$A1979,Normas!$A:$D,2,FALSE)*0.6)),"")</f>
      </c>
      <c r="G1979" s="2">
        <f>IFERROR(IF(ISBLANK($A1979),"",IF($A1979="Ūdeņraža jonu koncentrācija",VLOOKUP(Dati!$A1979,Normas!$A:$D,3,FALSE),VLOOKUP(Dati!$A1979,Normas!$A:$D,3,FALSE)*0.6)),"")</f>
      </c>
      <c r="H1979" s="2">
        <f>IFERROR(IF(ISBLANK($A1979),"",IF($A1979="Ūdeņraža jonu koncentrācija",VLOOKUP(Dati!$A1979,Normas!$A:$D,2,FALSE),VLOOKUP(Dati!$A1979,Normas!$A:$D,2,FALSE)*0.3)),"")</f>
      </c>
      <c r="I1979" s="2">
        <f>IFERROR(IF(ISBLANK($A1979),"",IF($A1979="Ūdeņraža jonu koncentrācija",VLOOKUP(Dati!$A1979,Normas!$A:$D,3,FALSE),VLOOKUP(Dati!$A1979,Normas!$A:$D,3,FALSE)*0.3)),"")</f>
      </c>
    </row>
    <row r="1980" spans="2:9" x14ac:dyDescent="0.2">
      <c r="B1980">
        <f>IF(ISBLANK(A1980),"",VLOOKUP(A1980,Normas!A:D,4,FALSE))</f>
      </c>
      <c r="E1980" s="2">
        <f>IF(ISBLANK(D1980),"",INT(YEARFRAC(D1980,'Vispārīga informācija'!$B$2)))</f>
      </c>
      <c r="F1980" s="2">
        <f>IFERROR(IF(ISBLANK($A1980),"",IF($A1980="Ūdeņraža jonu koncentrācija",VLOOKUP(Dati!$A1980,Normas!$A:$D,2,FALSE),VLOOKUP(Dati!$A1980,Normas!$A:$D,2,FALSE)*0.6)),"")</f>
      </c>
      <c r="G1980" s="2">
        <f>IFERROR(IF(ISBLANK($A1980),"",IF($A1980="Ūdeņraža jonu koncentrācija",VLOOKUP(Dati!$A1980,Normas!$A:$D,3,FALSE),VLOOKUP(Dati!$A1980,Normas!$A:$D,3,FALSE)*0.6)),"")</f>
      </c>
      <c r="H1980" s="2">
        <f>IFERROR(IF(ISBLANK($A1980),"",IF($A1980="Ūdeņraža jonu koncentrācija",VLOOKUP(Dati!$A1980,Normas!$A:$D,2,FALSE),VLOOKUP(Dati!$A1980,Normas!$A:$D,2,FALSE)*0.3)),"")</f>
      </c>
      <c r="I1980" s="2">
        <f>IFERROR(IF(ISBLANK($A1980),"",IF($A1980="Ūdeņraža jonu koncentrācija",VLOOKUP(Dati!$A1980,Normas!$A:$D,3,FALSE),VLOOKUP(Dati!$A1980,Normas!$A:$D,3,FALSE)*0.3)),"")</f>
      </c>
    </row>
    <row r="1981" spans="2:9" x14ac:dyDescent="0.2">
      <c r="B1981">
        <f>IF(ISBLANK(A1981),"",VLOOKUP(A1981,Normas!A:D,4,FALSE))</f>
      </c>
      <c r="E1981" s="2">
        <f>IF(ISBLANK(D1981),"",INT(YEARFRAC(D1981,'Vispārīga informācija'!$B$2)))</f>
      </c>
      <c r="F1981" s="2">
        <f>IFERROR(IF(ISBLANK($A1981),"",IF($A1981="Ūdeņraža jonu koncentrācija",VLOOKUP(Dati!$A1981,Normas!$A:$D,2,FALSE),VLOOKUP(Dati!$A1981,Normas!$A:$D,2,FALSE)*0.6)),"")</f>
      </c>
      <c r="G1981" s="2">
        <f>IFERROR(IF(ISBLANK($A1981),"",IF($A1981="Ūdeņraža jonu koncentrācija",VLOOKUP(Dati!$A1981,Normas!$A:$D,3,FALSE),VLOOKUP(Dati!$A1981,Normas!$A:$D,3,FALSE)*0.6)),"")</f>
      </c>
      <c r="H1981" s="2">
        <f>IFERROR(IF(ISBLANK($A1981),"",IF($A1981="Ūdeņraža jonu koncentrācija",VLOOKUP(Dati!$A1981,Normas!$A:$D,2,FALSE),VLOOKUP(Dati!$A1981,Normas!$A:$D,2,FALSE)*0.3)),"")</f>
      </c>
      <c r="I1981" s="2">
        <f>IFERROR(IF(ISBLANK($A1981),"",IF($A1981="Ūdeņraža jonu koncentrācija",VLOOKUP(Dati!$A1981,Normas!$A:$D,3,FALSE),VLOOKUP(Dati!$A1981,Normas!$A:$D,3,FALSE)*0.3)),"")</f>
      </c>
    </row>
    <row r="1982" spans="2:9" x14ac:dyDescent="0.2">
      <c r="B1982">
        <f>IF(ISBLANK(A1982),"",VLOOKUP(A1982,Normas!A:D,4,FALSE))</f>
      </c>
      <c r="E1982" s="2">
        <f>IF(ISBLANK(D1982),"",INT(YEARFRAC(D1982,'Vispārīga informācija'!$B$2)))</f>
      </c>
      <c r="F1982" s="2">
        <f>IFERROR(IF(ISBLANK($A1982),"",IF($A1982="Ūdeņraža jonu koncentrācija",VLOOKUP(Dati!$A1982,Normas!$A:$D,2,FALSE),VLOOKUP(Dati!$A1982,Normas!$A:$D,2,FALSE)*0.6)),"")</f>
      </c>
      <c r="G1982" s="2">
        <f>IFERROR(IF(ISBLANK($A1982),"",IF($A1982="Ūdeņraža jonu koncentrācija",VLOOKUP(Dati!$A1982,Normas!$A:$D,3,FALSE),VLOOKUP(Dati!$A1982,Normas!$A:$D,3,FALSE)*0.6)),"")</f>
      </c>
      <c r="H1982" s="2">
        <f>IFERROR(IF(ISBLANK($A1982),"",IF($A1982="Ūdeņraža jonu koncentrācija",VLOOKUP(Dati!$A1982,Normas!$A:$D,2,FALSE),VLOOKUP(Dati!$A1982,Normas!$A:$D,2,FALSE)*0.3)),"")</f>
      </c>
      <c r="I1982" s="2">
        <f>IFERROR(IF(ISBLANK($A1982),"",IF($A1982="Ūdeņraža jonu koncentrācija",VLOOKUP(Dati!$A1982,Normas!$A:$D,3,FALSE),VLOOKUP(Dati!$A1982,Normas!$A:$D,3,FALSE)*0.3)),"")</f>
      </c>
    </row>
    <row r="1983" spans="2:9" x14ac:dyDescent="0.2">
      <c r="B1983">
        <f>IF(ISBLANK(A1983),"",VLOOKUP(A1983,Normas!A:D,4,FALSE))</f>
      </c>
      <c r="E1983" s="2">
        <f>IF(ISBLANK(D1983),"",INT(YEARFRAC(D1983,'Vispārīga informācija'!$B$2)))</f>
      </c>
      <c r="F1983" s="2">
        <f>IFERROR(IF(ISBLANK($A1983),"",IF($A1983="Ūdeņraža jonu koncentrācija",VLOOKUP(Dati!$A1983,Normas!$A:$D,2,FALSE),VLOOKUP(Dati!$A1983,Normas!$A:$D,2,FALSE)*0.6)),"")</f>
      </c>
      <c r="G1983" s="2">
        <f>IFERROR(IF(ISBLANK($A1983),"",IF($A1983="Ūdeņraža jonu koncentrācija",VLOOKUP(Dati!$A1983,Normas!$A:$D,3,FALSE),VLOOKUP(Dati!$A1983,Normas!$A:$D,3,FALSE)*0.6)),"")</f>
      </c>
      <c r="H1983" s="2">
        <f>IFERROR(IF(ISBLANK($A1983),"",IF($A1983="Ūdeņraža jonu koncentrācija",VLOOKUP(Dati!$A1983,Normas!$A:$D,2,FALSE),VLOOKUP(Dati!$A1983,Normas!$A:$D,2,FALSE)*0.3)),"")</f>
      </c>
      <c r="I1983" s="2">
        <f>IFERROR(IF(ISBLANK($A1983),"",IF($A1983="Ūdeņraža jonu koncentrācija",VLOOKUP(Dati!$A1983,Normas!$A:$D,3,FALSE),VLOOKUP(Dati!$A1983,Normas!$A:$D,3,FALSE)*0.3)),"")</f>
      </c>
    </row>
    <row r="1984" spans="2:9" x14ac:dyDescent="0.2">
      <c r="B1984">
        <f>IF(ISBLANK(A1984),"",VLOOKUP(A1984,Normas!A:D,4,FALSE))</f>
      </c>
      <c r="E1984" s="2">
        <f>IF(ISBLANK(D1984),"",INT(YEARFRAC(D1984,'Vispārīga informācija'!$B$2)))</f>
      </c>
      <c r="F1984" s="2">
        <f>IFERROR(IF(ISBLANK($A1984),"",IF($A1984="Ūdeņraža jonu koncentrācija",VLOOKUP(Dati!$A1984,Normas!$A:$D,2,FALSE),VLOOKUP(Dati!$A1984,Normas!$A:$D,2,FALSE)*0.6)),"")</f>
      </c>
      <c r="G1984" s="2">
        <f>IFERROR(IF(ISBLANK($A1984),"",IF($A1984="Ūdeņraža jonu koncentrācija",VLOOKUP(Dati!$A1984,Normas!$A:$D,3,FALSE),VLOOKUP(Dati!$A1984,Normas!$A:$D,3,FALSE)*0.6)),"")</f>
      </c>
      <c r="H1984" s="2">
        <f>IFERROR(IF(ISBLANK($A1984),"",IF($A1984="Ūdeņraža jonu koncentrācija",VLOOKUP(Dati!$A1984,Normas!$A:$D,2,FALSE),VLOOKUP(Dati!$A1984,Normas!$A:$D,2,FALSE)*0.3)),"")</f>
      </c>
      <c r="I1984" s="2">
        <f>IFERROR(IF(ISBLANK($A1984),"",IF($A1984="Ūdeņraža jonu koncentrācija",VLOOKUP(Dati!$A1984,Normas!$A:$D,3,FALSE),VLOOKUP(Dati!$A1984,Normas!$A:$D,3,FALSE)*0.3)),"")</f>
      </c>
    </row>
    <row r="1985" spans="2:9" x14ac:dyDescent="0.2">
      <c r="B1985">
        <f>IF(ISBLANK(A1985),"",VLOOKUP(A1985,Normas!A:D,4,FALSE))</f>
      </c>
      <c r="E1985" s="2">
        <f>IF(ISBLANK(D1985),"",INT(YEARFRAC(D1985,'Vispārīga informācija'!$B$2)))</f>
      </c>
      <c r="F1985" s="2">
        <f>IFERROR(IF(ISBLANK($A1985),"",IF($A1985="Ūdeņraža jonu koncentrācija",VLOOKUP(Dati!$A1985,Normas!$A:$D,2,FALSE),VLOOKUP(Dati!$A1985,Normas!$A:$D,2,FALSE)*0.6)),"")</f>
      </c>
      <c r="G1985" s="2">
        <f>IFERROR(IF(ISBLANK($A1985),"",IF($A1985="Ūdeņraža jonu koncentrācija",VLOOKUP(Dati!$A1985,Normas!$A:$D,3,FALSE),VLOOKUP(Dati!$A1985,Normas!$A:$D,3,FALSE)*0.6)),"")</f>
      </c>
      <c r="H1985" s="2">
        <f>IFERROR(IF(ISBLANK($A1985),"",IF($A1985="Ūdeņraža jonu koncentrācija",VLOOKUP(Dati!$A1985,Normas!$A:$D,2,FALSE),VLOOKUP(Dati!$A1985,Normas!$A:$D,2,FALSE)*0.3)),"")</f>
      </c>
      <c r="I1985" s="2">
        <f>IFERROR(IF(ISBLANK($A1985),"",IF($A1985="Ūdeņraža jonu koncentrācija",VLOOKUP(Dati!$A1985,Normas!$A:$D,3,FALSE),VLOOKUP(Dati!$A1985,Normas!$A:$D,3,FALSE)*0.3)),"")</f>
      </c>
    </row>
    <row r="1986" spans="2:9" x14ac:dyDescent="0.2">
      <c r="B1986">
        <f>IF(ISBLANK(A1986),"",VLOOKUP(A1986,Normas!A:D,4,FALSE))</f>
      </c>
      <c r="E1986" s="2">
        <f>IF(ISBLANK(D1986),"",INT(YEARFRAC(D1986,'Vispārīga informācija'!$B$2)))</f>
      </c>
      <c r="F1986" s="2">
        <f>IFERROR(IF(ISBLANK($A1986),"",IF($A1986="Ūdeņraža jonu koncentrācija",VLOOKUP(Dati!$A1986,Normas!$A:$D,2,FALSE),VLOOKUP(Dati!$A1986,Normas!$A:$D,2,FALSE)*0.6)),"")</f>
      </c>
      <c r="G1986" s="2">
        <f>IFERROR(IF(ISBLANK($A1986),"",IF($A1986="Ūdeņraža jonu koncentrācija",VLOOKUP(Dati!$A1986,Normas!$A:$D,3,FALSE),VLOOKUP(Dati!$A1986,Normas!$A:$D,3,FALSE)*0.6)),"")</f>
      </c>
      <c r="H1986" s="2">
        <f>IFERROR(IF(ISBLANK($A1986),"",IF($A1986="Ūdeņraža jonu koncentrācija",VLOOKUP(Dati!$A1986,Normas!$A:$D,2,FALSE),VLOOKUP(Dati!$A1986,Normas!$A:$D,2,FALSE)*0.3)),"")</f>
      </c>
      <c r="I1986" s="2">
        <f>IFERROR(IF(ISBLANK($A1986),"",IF($A1986="Ūdeņraža jonu koncentrācija",VLOOKUP(Dati!$A1986,Normas!$A:$D,3,FALSE),VLOOKUP(Dati!$A1986,Normas!$A:$D,3,FALSE)*0.3)),"")</f>
      </c>
    </row>
    <row r="1987" spans="2:9" x14ac:dyDescent="0.2">
      <c r="B1987">
        <f>IF(ISBLANK(A1987),"",VLOOKUP(A1987,Normas!A:D,4,FALSE))</f>
      </c>
      <c r="E1987" s="2">
        <f>IF(ISBLANK(D1987),"",INT(YEARFRAC(D1987,'Vispārīga informācija'!$B$2)))</f>
      </c>
      <c r="F1987" s="2">
        <f>IFERROR(IF(ISBLANK($A1987),"",IF($A1987="Ūdeņraža jonu koncentrācija",VLOOKUP(Dati!$A1987,Normas!$A:$D,2,FALSE),VLOOKUP(Dati!$A1987,Normas!$A:$D,2,FALSE)*0.6)),"")</f>
      </c>
      <c r="G1987" s="2">
        <f>IFERROR(IF(ISBLANK($A1987),"",IF($A1987="Ūdeņraža jonu koncentrācija",VLOOKUP(Dati!$A1987,Normas!$A:$D,3,FALSE),VLOOKUP(Dati!$A1987,Normas!$A:$D,3,FALSE)*0.6)),"")</f>
      </c>
      <c r="H1987" s="2">
        <f>IFERROR(IF(ISBLANK($A1987),"",IF($A1987="Ūdeņraža jonu koncentrācija",VLOOKUP(Dati!$A1987,Normas!$A:$D,2,FALSE),VLOOKUP(Dati!$A1987,Normas!$A:$D,2,FALSE)*0.3)),"")</f>
      </c>
      <c r="I1987" s="2">
        <f>IFERROR(IF(ISBLANK($A1987),"",IF($A1987="Ūdeņraža jonu koncentrācija",VLOOKUP(Dati!$A1987,Normas!$A:$D,3,FALSE),VLOOKUP(Dati!$A1987,Normas!$A:$D,3,FALSE)*0.3)),"")</f>
      </c>
    </row>
    <row r="1988" spans="2:9" x14ac:dyDescent="0.2">
      <c r="B1988">
        <f>IF(ISBLANK(A1988),"",VLOOKUP(A1988,Normas!A:D,4,FALSE))</f>
      </c>
      <c r="E1988" s="2">
        <f>IF(ISBLANK(D1988),"",INT(YEARFRAC(D1988,'Vispārīga informācija'!$B$2)))</f>
      </c>
      <c r="F1988" s="2">
        <f>IFERROR(IF(ISBLANK($A1988),"",IF($A1988="Ūdeņraža jonu koncentrācija",VLOOKUP(Dati!$A1988,Normas!$A:$D,2,FALSE),VLOOKUP(Dati!$A1988,Normas!$A:$D,2,FALSE)*0.6)),"")</f>
      </c>
      <c r="G1988" s="2">
        <f>IFERROR(IF(ISBLANK($A1988),"",IF($A1988="Ūdeņraža jonu koncentrācija",VLOOKUP(Dati!$A1988,Normas!$A:$D,3,FALSE),VLOOKUP(Dati!$A1988,Normas!$A:$D,3,FALSE)*0.6)),"")</f>
      </c>
      <c r="H1988" s="2">
        <f>IFERROR(IF(ISBLANK($A1988),"",IF($A1988="Ūdeņraža jonu koncentrācija",VLOOKUP(Dati!$A1988,Normas!$A:$D,2,FALSE),VLOOKUP(Dati!$A1988,Normas!$A:$D,2,FALSE)*0.3)),"")</f>
      </c>
      <c r="I1988" s="2">
        <f>IFERROR(IF(ISBLANK($A1988),"",IF($A1988="Ūdeņraža jonu koncentrācija",VLOOKUP(Dati!$A1988,Normas!$A:$D,3,FALSE),VLOOKUP(Dati!$A1988,Normas!$A:$D,3,FALSE)*0.3)),"")</f>
      </c>
    </row>
    <row r="1989" spans="2:9" x14ac:dyDescent="0.2">
      <c r="B1989">
        <f>IF(ISBLANK(A1989),"",VLOOKUP(A1989,Normas!A:D,4,FALSE))</f>
      </c>
      <c r="E1989" s="2">
        <f>IF(ISBLANK(D1989),"",INT(YEARFRAC(D1989,'Vispārīga informācija'!$B$2)))</f>
      </c>
      <c r="F1989" s="2">
        <f>IFERROR(IF(ISBLANK($A1989),"",IF($A1989="Ūdeņraža jonu koncentrācija",VLOOKUP(Dati!$A1989,Normas!$A:$D,2,FALSE),VLOOKUP(Dati!$A1989,Normas!$A:$D,2,FALSE)*0.6)),"")</f>
      </c>
      <c r="G1989" s="2">
        <f>IFERROR(IF(ISBLANK($A1989),"",IF($A1989="Ūdeņraža jonu koncentrācija",VLOOKUP(Dati!$A1989,Normas!$A:$D,3,FALSE),VLOOKUP(Dati!$A1989,Normas!$A:$D,3,FALSE)*0.6)),"")</f>
      </c>
      <c r="H1989" s="2">
        <f>IFERROR(IF(ISBLANK($A1989),"",IF($A1989="Ūdeņraža jonu koncentrācija",VLOOKUP(Dati!$A1989,Normas!$A:$D,2,FALSE),VLOOKUP(Dati!$A1989,Normas!$A:$D,2,FALSE)*0.3)),"")</f>
      </c>
      <c r="I1989" s="2">
        <f>IFERROR(IF(ISBLANK($A1989),"",IF($A1989="Ūdeņraža jonu koncentrācija",VLOOKUP(Dati!$A1989,Normas!$A:$D,3,FALSE),VLOOKUP(Dati!$A1989,Normas!$A:$D,3,FALSE)*0.3)),"")</f>
      </c>
    </row>
    <row r="1990" spans="2:9" x14ac:dyDescent="0.2">
      <c r="B1990">
        <f>IF(ISBLANK(A1990),"",VLOOKUP(A1990,Normas!A:D,4,FALSE))</f>
      </c>
      <c r="E1990" s="2">
        <f>IF(ISBLANK(D1990),"",INT(YEARFRAC(D1990,'Vispārīga informācija'!$B$2)))</f>
      </c>
      <c r="F1990" s="2">
        <f>IFERROR(IF(ISBLANK($A1990),"",IF($A1990="Ūdeņraža jonu koncentrācija",VLOOKUP(Dati!$A1990,Normas!$A:$D,2,FALSE),VLOOKUP(Dati!$A1990,Normas!$A:$D,2,FALSE)*0.6)),"")</f>
      </c>
      <c r="G1990" s="2">
        <f>IFERROR(IF(ISBLANK($A1990),"",IF($A1990="Ūdeņraža jonu koncentrācija",VLOOKUP(Dati!$A1990,Normas!$A:$D,3,FALSE),VLOOKUP(Dati!$A1990,Normas!$A:$D,3,FALSE)*0.6)),"")</f>
      </c>
      <c r="H1990" s="2">
        <f>IFERROR(IF(ISBLANK($A1990),"",IF($A1990="Ūdeņraža jonu koncentrācija",VLOOKUP(Dati!$A1990,Normas!$A:$D,2,FALSE),VLOOKUP(Dati!$A1990,Normas!$A:$D,2,FALSE)*0.3)),"")</f>
      </c>
      <c r="I1990" s="2">
        <f>IFERROR(IF(ISBLANK($A1990),"",IF($A1990="Ūdeņraža jonu koncentrācija",VLOOKUP(Dati!$A1990,Normas!$A:$D,3,FALSE),VLOOKUP(Dati!$A1990,Normas!$A:$D,3,FALSE)*0.3)),"")</f>
      </c>
    </row>
    <row r="1991" spans="2:9" x14ac:dyDescent="0.2">
      <c r="B1991">
        <f>IF(ISBLANK(A1991),"",VLOOKUP(A1991,Normas!A:D,4,FALSE))</f>
      </c>
      <c r="E1991" s="2">
        <f>IF(ISBLANK(D1991),"",INT(YEARFRAC(D1991,'Vispārīga informācija'!$B$2)))</f>
      </c>
      <c r="F1991" s="2">
        <f>IFERROR(IF(ISBLANK($A1991),"",IF($A1991="Ūdeņraža jonu koncentrācija",VLOOKUP(Dati!$A1991,Normas!$A:$D,2,FALSE),VLOOKUP(Dati!$A1991,Normas!$A:$D,2,FALSE)*0.6)),"")</f>
      </c>
      <c r="G1991" s="2">
        <f>IFERROR(IF(ISBLANK($A1991),"",IF($A1991="Ūdeņraža jonu koncentrācija",VLOOKUP(Dati!$A1991,Normas!$A:$D,3,FALSE),VLOOKUP(Dati!$A1991,Normas!$A:$D,3,FALSE)*0.6)),"")</f>
      </c>
      <c r="H1991" s="2">
        <f>IFERROR(IF(ISBLANK($A1991),"",IF($A1991="Ūdeņraža jonu koncentrācija",VLOOKUP(Dati!$A1991,Normas!$A:$D,2,FALSE),VLOOKUP(Dati!$A1991,Normas!$A:$D,2,FALSE)*0.3)),"")</f>
      </c>
      <c r="I1991" s="2">
        <f>IFERROR(IF(ISBLANK($A1991),"",IF($A1991="Ūdeņraža jonu koncentrācija",VLOOKUP(Dati!$A1991,Normas!$A:$D,3,FALSE),VLOOKUP(Dati!$A1991,Normas!$A:$D,3,FALSE)*0.3)),"")</f>
      </c>
    </row>
    <row r="1992" spans="2:9" x14ac:dyDescent="0.2">
      <c r="B1992">
        <f>IF(ISBLANK(A1992),"",VLOOKUP(A1992,Normas!A:D,4,FALSE))</f>
      </c>
      <c r="E1992" s="2">
        <f>IF(ISBLANK(D1992),"",INT(YEARFRAC(D1992,'Vispārīga informācija'!$B$2)))</f>
      </c>
      <c r="F1992" s="2">
        <f>IFERROR(IF(ISBLANK($A1992),"",IF($A1992="Ūdeņraža jonu koncentrācija",VLOOKUP(Dati!$A1992,Normas!$A:$D,2,FALSE),VLOOKUP(Dati!$A1992,Normas!$A:$D,2,FALSE)*0.6)),"")</f>
      </c>
      <c r="G1992" s="2">
        <f>IFERROR(IF(ISBLANK($A1992),"",IF($A1992="Ūdeņraža jonu koncentrācija",VLOOKUP(Dati!$A1992,Normas!$A:$D,3,FALSE),VLOOKUP(Dati!$A1992,Normas!$A:$D,3,FALSE)*0.6)),"")</f>
      </c>
      <c r="H1992" s="2">
        <f>IFERROR(IF(ISBLANK($A1992),"",IF($A1992="Ūdeņraža jonu koncentrācija",VLOOKUP(Dati!$A1992,Normas!$A:$D,2,FALSE),VLOOKUP(Dati!$A1992,Normas!$A:$D,2,FALSE)*0.3)),"")</f>
      </c>
      <c r="I1992" s="2">
        <f>IFERROR(IF(ISBLANK($A1992),"",IF($A1992="Ūdeņraža jonu koncentrācija",VLOOKUP(Dati!$A1992,Normas!$A:$D,3,FALSE),VLOOKUP(Dati!$A1992,Normas!$A:$D,3,FALSE)*0.3)),"")</f>
      </c>
    </row>
    <row r="1993" spans="2:9" x14ac:dyDescent="0.2">
      <c r="B1993">
        <f>IF(ISBLANK(A1993),"",VLOOKUP(A1993,Normas!A:D,4,FALSE))</f>
      </c>
      <c r="E1993" s="2">
        <f>IF(ISBLANK(D1993),"",INT(YEARFRAC(D1993,'Vispārīga informācija'!$B$2)))</f>
      </c>
      <c r="F1993" s="2">
        <f>IFERROR(IF(ISBLANK($A1993),"",IF($A1993="Ūdeņraža jonu koncentrācija",VLOOKUP(Dati!$A1993,Normas!$A:$D,2,FALSE),VLOOKUP(Dati!$A1993,Normas!$A:$D,2,FALSE)*0.6)),"")</f>
      </c>
      <c r="G1993" s="2">
        <f>IFERROR(IF(ISBLANK($A1993),"",IF($A1993="Ūdeņraža jonu koncentrācija",VLOOKUP(Dati!$A1993,Normas!$A:$D,3,FALSE),VLOOKUP(Dati!$A1993,Normas!$A:$D,3,FALSE)*0.6)),"")</f>
      </c>
      <c r="H1993" s="2">
        <f>IFERROR(IF(ISBLANK($A1993),"",IF($A1993="Ūdeņraža jonu koncentrācija",VLOOKUP(Dati!$A1993,Normas!$A:$D,2,FALSE),VLOOKUP(Dati!$A1993,Normas!$A:$D,2,FALSE)*0.3)),"")</f>
      </c>
      <c r="I1993" s="2">
        <f>IFERROR(IF(ISBLANK($A1993),"",IF($A1993="Ūdeņraža jonu koncentrācija",VLOOKUP(Dati!$A1993,Normas!$A:$D,3,FALSE),VLOOKUP(Dati!$A1993,Normas!$A:$D,3,FALSE)*0.3)),"")</f>
      </c>
    </row>
    <row r="1994" spans="2:9" x14ac:dyDescent="0.2">
      <c r="B1994">
        <f>IF(ISBLANK(A1994),"",VLOOKUP(A1994,Normas!A:D,4,FALSE))</f>
      </c>
      <c r="E1994" s="2">
        <f>IF(ISBLANK(D1994),"",INT(YEARFRAC(D1994,'Vispārīga informācija'!$B$2)))</f>
      </c>
      <c r="F1994" s="2">
        <f>IFERROR(IF(ISBLANK($A1994),"",IF($A1994="Ūdeņraža jonu koncentrācija",VLOOKUP(Dati!$A1994,Normas!$A:$D,2,FALSE),VLOOKUP(Dati!$A1994,Normas!$A:$D,2,FALSE)*0.6)),"")</f>
      </c>
      <c r="G1994" s="2">
        <f>IFERROR(IF(ISBLANK($A1994),"",IF($A1994="Ūdeņraža jonu koncentrācija",VLOOKUP(Dati!$A1994,Normas!$A:$D,3,FALSE),VLOOKUP(Dati!$A1994,Normas!$A:$D,3,FALSE)*0.6)),"")</f>
      </c>
      <c r="H1994" s="2">
        <f>IFERROR(IF(ISBLANK($A1994),"",IF($A1994="Ūdeņraža jonu koncentrācija",VLOOKUP(Dati!$A1994,Normas!$A:$D,2,FALSE),VLOOKUP(Dati!$A1994,Normas!$A:$D,2,FALSE)*0.3)),"")</f>
      </c>
      <c r="I1994" s="2">
        <f>IFERROR(IF(ISBLANK($A1994),"",IF($A1994="Ūdeņraža jonu koncentrācija",VLOOKUP(Dati!$A1994,Normas!$A:$D,3,FALSE),VLOOKUP(Dati!$A1994,Normas!$A:$D,3,FALSE)*0.3)),"")</f>
      </c>
    </row>
    <row r="1995" spans="2:9" x14ac:dyDescent="0.2">
      <c r="B1995">
        <f>IF(ISBLANK(A1995),"",VLOOKUP(A1995,Normas!A:D,4,FALSE))</f>
      </c>
      <c r="E1995" s="2">
        <f>IF(ISBLANK(D1995),"",INT(YEARFRAC(D1995,'Vispārīga informācija'!$B$2)))</f>
      </c>
      <c r="F1995" s="2">
        <f>IFERROR(IF(ISBLANK($A1995),"",IF($A1995="Ūdeņraža jonu koncentrācija",VLOOKUP(Dati!$A1995,Normas!$A:$D,2,FALSE),VLOOKUP(Dati!$A1995,Normas!$A:$D,2,FALSE)*0.6)),"")</f>
      </c>
      <c r="G1995" s="2">
        <f>IFERROR(IF(ISBLANK($A1995),"",IF($A1995="Ūdeņraža jonu koncentrācija",VLOOKUP(Dati!$A1995,Normas!$A:$D,3,FALSE),VLOOKUP(Dati!$A1995,Normas!$A:$D,3,FALSE)*0.6)),"")</f>
      </c>
      <c r="H1995" s="2">
        <f>IFERROR(IF(ISBLANK($A1995),"",IF($A1995="Ūdeņraža jonu koncentrācija",VLOOKUP(Dati!$A1995,Normas!$A:$D,2,FALSE),VLOOKUP(Dati!$A1995,Normas!$A:$D,2,FALSE)*0.3)),"")</f>
      </c>
      <c r="I1995" s="2">
        <f>IFERROR(IF(ISBLANK($A1995),"",IF($A1995="Ūdeņraža jonu koncentrācija",VLOOKUP(Dati!$A1995,Normas!$A:$D,3,FALSE),VLOOKUP(Dati!$A1995,Normas!$A:$D,3,FALSE)*0.3)),"")</f>
      </c>
    </row>
    <row r="1996" spans="2:9" x14ac:dyDescent="0.2">
      <c r="B1996">
        <f>IF(ISBLANK(A1996),"",VLOOKUP(A1996,Normas!A:D,4,FALSE))</f>
      </c>
      <c r="E1996" s="2">
        <f>IF(ISBLANK(D1996),"",INT(YEARFRAC(D1996,'Vispārīga informācija'!$B$2)))</f>
      </c>
      <c r="F1996" s="2">
        <f>IFERROR(IF(ISBLANK($A1996),"",IF($A1996="Ūdeņraža jonu koncentrācija",VLOOKUP(Dati!$A1996,Normas!$A:$D,2,FALSE),VLOOKUP(Dati!$A1996,Normas!$A:$D,2,FALSE)*0.6)),"")</f>
      </c>
      <c r="G1996" s="2">
        <f>IFERROR(IF(ISBLANK($A1996),"",IF($A1996="Ūdeņraža jonu koncentrācija",VLOOKUP(Dati!$A1996,Normas!$A:$D,3,FALSE),VLOOKUP(Dati!$A1996,Normas!$A:$D,3,FALSE)*0.6)),"")</f>
      </c>
      <c r="H1996" s="2">
        <f>IFERROR(IF(ISBLANK($A1996),"",IF($A1996="Ūdeņraža jonu koncentrācija",VLOOKUP(Dati!$A1996,Normas!$A:$D,2,FALSE),VLOOKUP(Dati!$A1996,Normas!$A:$D,2,FALSE)*0.3)),"")</f>
      </c>
      <c r="I1996" s="2">
        <f>IFERROR(IF(ISBLANK($A1996),"",IF($A1996="Ūdeņraža jonu koncentrācija",VLOOKUP(Dati!$A1996,Normas!$A:$D,3,FALSE),VLOOKUP(Dati!$A1996,Normas!$A:$D,3,FALSE)*0.3)),"")</f>
      </c>
    </row>
    <row r="1997" spans="2:9" x14ac:dyDescent="0.2">
      <c r="B1997">
        <f>IF(ISBLANK(A1997),"",VLOOKUP(A1997,Normas!A:D,4,FALSE))</f>
      </c>
      <c r="E1997" s="2">
        <f>IF(ISBLANK(D1997),"",INT(YEARFRAC(D1997,'Vispārīga informācija'!$B$2)))</f>
      </c>
      <c r="F1997" s="2">
        <f>IFERROR(IF(ISBLANK($A1997),"",IF($A1997="Ūdeņraža jonu koncentrācija",VLOOKUP(Dati!$A1997,Normas!$A:$D,2,FALSE),VLOOKUP(Dati!$A1997,Normas!$A:$D,2,FALSE)*0.6)),"")</f>
      </c>
      <c r="G1997" s="2">
        <f>IFERROR(IF(ISBLANK($A1997),"",IF($A1997="Ūdeņraža jonu koncentrācija",VLOOKUP(Dati!$A1997,Normas!$A:$D,3,FALSE),VLOOKUP(Dati!$A1997,Normas!$A:$D,3,FALSE)*0.6)),"")</f>
      </c>
      <c r="H1997" s="2">
        <f>IFERROR(IF(ISBLANK($A1997),"",IF($A1997="Ūdeņraža jonu koncentrācija",VLOOKUP(Dati!$A1997,Normas!$A:$D,2,FALSE),VLOOKUP(Dati!$A1997,Normas!$A:$D,2,FALSE)*0.3)),"")</f>
      </c>
      <c r="I1997" s="2">
        <f>IFERROR(IF(ISBLANK($A1997),"",IF($A1997="Ūdeņraža jonu koncentrācija",VLOOKUP(Dati!$A1997,Normas!$A:$D,3,FALSE),VLOOKUP(Dati!$A1997,Normas!$A:$D,3,FALSE)*0.3)),"")</f>
      </c>
    </row>
    <row r="1998" spans="2:9" x14ac:dyDescent="0.2">
      <c r="B1998">
        <f>IF(ISBLANK(A1998),"",VLOOKUP(A1998,Normas!A:D,4,FALSE))</f>
      </c>
      <c r="E1998" s="2">
        <f>IF(ISBLANK(D1998),"",INT(YEARFRAC(D1998,'Vispārīga informācija'!$B$2)))</f>
      </c>
      <c r="F1998" s="2">
        <f>IFERROR(IF(ISBLANK($A1998),"",IF($A1998="Ūdeņraža jonu koncentrācija",VLOOKUP(Dati!$A1998,Normas!$A:$D,2,FALSE),VLOOKUP(Dati!$A1998,Normas!$A:$D,2,FALSE)*0.6)),"")</f>
      </c>
      <c r="G1998" s="2">
        <f>IFERROR(IF(ISBLANK($A1998),"",IF($A1998="Ūdeņraža jonu koncentrācija",VLOOKUP(Dati!$A1998,Normas!$A:$D,3,FALSE),VLOOKUP(Dati!$A1998,Normas!$A:$D,3,FALSE)*0.6)),"")</f>
      </c>
      <c r="H1998" s="2">
        <f>IFERROR(IF(ISBLANK($A1998),"",IF($A1998="Ūdeņraža jonu koncentrācija",VLOOKUP(Dati!$A1998,Normas!$A:$D,2,FALSE),VLOOKUP(Dati!$A1998,Normas!$A:$D,2,FALSE)*0.3)),"")</f>
      </c>
      <c r="I1998" s="2">
        <f>IFERROR(IF(ISBLANK($A1998),"",IF($A1998="Ūdeņraža jonu koncentrācija",VLOOKUP(Dati!$A1998,Normas!$A:$D,3,FALSE),VLOOKUP(Dati!$A1998,Normas!$A:$D,3,FALSE)*0.3)),"")</f>
      </c>
    </row>
    <row r="1999" spans="2:9" x14ac:dyDescent="0.2">
      <c r="B1999">
        <f>IF(ISBLANK(A1999),"",VLOOKUP(A1999,Normas!A:D,4,FALSE))</f>
      </c>
      <c r="E1999" s="2">
        <f>IF(ISBLANK(D1999),"",INT(YEARFRAC(D1999,'Vispārīga informācija'!$B$2)))</f>
      </c>
      <c r="F1999" s="2">
        <f>IFERROR(IF(ISBLANK($A1999),"",IF($A1999="Ūdeņraža jonu koncentrācija",VLOOKUP(Dati!$A1999,Normas!$A:$D,2,FALSE),VLOOKUP(Dati!$A1999,Normas!$A:$D,2,FALSE)*0.6)),"")</f>
      </c>
      <c r="G1999" s="2">
        <f>IFERROR(IF(ISBLANK($A1999),"",IF($A1999="Ūdeņraža jonu koncentrācija",VLOOKUP(Dati!$A1999,Normas!$A:$D,3,FALSE),VLOOKUP(Dati!$A1999,Normas!$A:$D,3,FALSE)*0.6)),"")</f>
      </c>
      <c r="H1999" s="2">
        <f>IFERROR(IF(ISBLANK($A1999),"",IF($A1999="Ūdeņraža jonu koncentrācija",VLOOKUP(Dati!$A1999,Normas!$A:$D,2,FALSE),VLOOKUP(Dati!$A1999,Normas!$A:$D,2,FALSE)*0.3)),"")</f>
      </c>
      <c r="I1999" s="2">
        <f>IFERROR(IF(ISBLANK($A1999),"",IF($A1999="Ūdeņraža jonu koncentrācija",VLOOKUP(Dati!$A1999,Normas!$A:$D,3,FALSE),VLOOKUP(Dati!$A1999,Normas!$A:$D,3,FALSE)*0.3)),"")</f>
      </c>
    </row>
    <row r="2000" spans="2:9" x14ac:dyDescent="0.2">
      <c r="B2000">
        <f>IF(ISBLANK(A2000),"",VLOOKUP(A2000,Normas!A:D,4,FALSE))</f>
      </c>
      <c r="E2000" s="2">
        <f>IF(ISBLANK(D2000),"",INT(YEARFRAC(D2000,'Vispārīga informācija'!$B$2)))</f>
      </c>
      <c r="F2000" s="2">
        <f>IFERROR(IF(ISBLANK($A2000),"",IF($A2000="Ūdeņraža jonu koncentrācija",VLOOKUP(Dati!$A2000,Normas!$A:$D,2,FALSE),VLOOKUP(Dati!$A2000,Normas!$A:$D,2,FALSE)*0.6)),"")</f>
      </c>
      <c r="G2000" s="2">
        <f>IFERROR(IF(ISBLANK($A2000),"",IF($A2000="Ūdeņraža jonu koncentrācija",VLOOKUP(Dati!$A2000,Normas!$A:$D,3,FALSE),VLOOKUP(Dati!$A2000,Normas!$A:$D,3,FALSE)*0.6)),"")</f>
      </c>
      <c r="H2000" s="2">
        <f>IFERROR(IF(ISBLANK($A2000),"",IF($A2000="Ūdeņraža jonu koncentrācija",VLOOKUP(Dati!$A2000,Normas!$A:$D,2,FALSE),VLOOKUP(Dati!$A2000,Normas!$A:$D,2,FALSE)*0.3)),"")</f>
      </c>
      <c r="I2000" s="2">
        <f>IFERROR(IF(ISBLANK($A2000),"",IF($A2000="Ūdeņraža jonu koncentrācija",VLOOKUP(Dati!$A2000,Normas!$A:$D,3,FALSE),VLOOKUP(Dati!$A2000,Normas!$A:$D,3,FALSE)*0.3)),"")</f>
      </c>
    </row>
    <row r="2001" spans="2:9" x14ac:dyDescent="0.2">
      <c r="B2001">
        <f>IF(ISBLANK(A2001),"",VLOOKUP(A2001,Normas!A:D,4,FALSE))</f>
      </c>
      <c r="E2001" s="2">
        <f>IF(ISBLANK(D2001),"",INT(YEARFRAC(D2001,'Vispārīga informācija'!$B$2)))</f>
      </c>
      <c r="F2001" s="2">
        <f>IFERROR(IF(ISBLANK($A2001),"",IF($A2001="Ūdeņraža jonu koncentrācija",VLOOKUP(Dati!$A2001,Normas!$A:$D,2,FALSE),VLOOKUP(Dati!$A2001,Normas!$A:$D,2,FALSE)*0.6)),"")</f>
      </c>
      <c r="G2001" s="2">
        <f>IFERROR(IF(ISBLANK($A2001),"",IF($A2001="Ūdeņraža jonu koncentrācija",VLOOKUP(Dati!$A2001,Normas!$A:$D,3,FALSE),VLOOKUP(Dati!$A2001,Normas!$A:$D,3,FALSE)*0.6)),"")</f>
      </c>
      <c r="H2001" s="2">
        <f>IFERROR(IF(ISBLANK($A2001),"",IF($A2001="Ūdeņraža jonu koncentrācija",VLOOKUP(Dati!$A2001,Normas!$A:$D,2,FALSE),VLOOKUP(Dati!$A2001,Normas!$A:$D,2,FALSE)*0.3)),"")</f>
      </c>
      <c r="I2001" s="2">
        <f>IFERROR(IF(ISBLANK($A2001),"",IF($A2001="Ūdeņraža jonu koncentrācija",VLOOKUP(Dati!$A2001,Normas!$A:$D,3,FALSE),VLOOKUP(Dati!$A2001,Normas!$A:$D,3,FALSE)*0.3)),"")</f>
      </c>
    </row>
    <row r="2002" spans="2:9" x14ac:dyDescent="0.2">
      <c r="B2002">
        <f>IF(ISBLANK(A2002),"",VLOOKUP(A2002,Normas!A:D,4,FALSE))</f>
      </c>
      <c r="E2002" s="2">
        <f>IF(ISBLANK(D2002),"",INT(YEARFRAC(D2002,'Vispārīga informācija'!$B$2)))</f>
      </c>
      <c r="F2002" s="2">
        <f>IFERROR(IF(ISBLANK($A2002),"",IF($A2002="Ūdeņraža jonu koncentrācija",VLOOKUP(Dati!$A2002,Normas!$A:$D,2,FALSE),VLOOKUP(Dati!$A2002,Normas!$A:$D,2,FALSE)*0.6)),"")</f>
      </c>
      <c r="G2002" s="2">
        <f>IFERROR(IF(ISBLANK($A2002),"",IF($A2002="Ūdeņraža jonu koncentrācija",VLOOKUP(Dati!$A2002,Normas!$A:$D,3,FALSE),VLOOKUP(Dati!$A2002,Normas!$A:$D,3,FALSE)*0.6)),"")</f>
      </c>
      <c r="H2002" s="2">
        <f>IFERROR(IF(ISBLANK($A2002),"",IF($A2002="Ūdeņraža jonu koncentrācija",VLOOKUP(Dati!$A2002,Normas!$A:$D,2,FALSE),VLOOKUP(Dati!$A2002,Normas!$A:$D,2,FALSE)*0.3)),"")</f>
      </c>
      <c r="I2002" s="2">
        <f>IFERROR(IF(ISBLANK($A2002),"",IF($A2002="Ūdeņraža jonu koncentrācija",VLOOKUP(Dati!$A2002,Normas!$A:$D,3,FALSE),VLOOKUP(Dati!$A2002,Normas!$A:$D,3,FALSE)*0.3)),"")</f>
      </c>
    </row>
    <row r="2003" spans="2:9" x14ac:dyDescent="0.2">
      <c r="B2003">
        <f>IF(ISBLANK(A2003),"",VLOOKUP(A2003,Normas!A:D,4,FALSE))</f>
      </c>
      <c r="E2003" s="2">
        <f>IF(ISBLANK(D2003),"",INT(YEARFRAC(D2003,'Vispārīga informācija'!$B$2)))</f>
      </c>
      <c r="F2003" s="2">
        <f>IFERROR(IF(ISBLANK($A2003),"",IF($A2003="Ūdeņraža jonu koncentrācija",VLOOKUP(Dati!$A2003,Normas!$A:$D,2,FALSE),VLOOKUP(Dati!$A2003,Normas!$A:$D,2,FALSE)*0.6)),"")</f>
      </c>
      <c r="G2003" s="2">
        <f>IFERROR(IF(ISBLANK($A2003),"",IF($A2003="Ūdeņraža jonu koncentrācija",VLOOKUP(Dati!$A2003,Normas!$A:$D,3,FALSE),VLOOKUP(Dati!$A2003,Normas!$A:$D,3,FALSE)*0.6)),"")</f>
      </c>
      <c r="H2003" s="2">
        <f>IFERROR(IF(ISBLANK($A2003),"",IF($A2003="Ūdeņraža jonu koncentrācija",VLOOKUP(Dati!$A2003,Normas!$A:$D,2,FALSE),VLOOKUP(Dati!$A2003,Normas!$A:$D,2,FALSE)*0.3)),"")</f>
      </c>
      <c r="I2003" s="2">
        <f>IFERROR(IF(ISBLANK($A2003),"",IF($A2003="Ūdeņraža jonu koncentrācija",VLOOKUP(Dati!$A2003,Normas!$A:$D,3,FALSE),VLOOKUP(Dati!$A2003,Normas!$A:$D,3,FALSE)*0.3)),"")</f>
      </c>
    </row>
    <row r="2004" spans="2:9" x14ac:dyDescent="0.2">
      <c r="B2004">
        <f>IF(ISBLANK(A2004),"",VLOOKUP(A2004,Normas!A:D,4,FALSE))</f>
      </c>
      <c r="E2004" s="2">
        <f>IF(ISBLANK(D2004),"",INT(YEARFRAC(D2004,'Vispārīga informācija'!$B$2)))</f>
      </c>
      <c r="F2004" s="2">
        <f>IFERROR(IF(ISBLANK($A2004),"",IF($A2004="Ūdeņraža jonu koncentrācija",VLOOKUP(Dati!$A2004,Normas!$A:$D,2,FALSE),VLOOKUP(Dati!$A2004,Normas!$A:$D,2,FALSE)*0.6)),"")</f>
      </c>
      <c r="G2004" s="2">
        <f>IFERROR(IF(ISBLANK($A2004),"",IF($A2004="Ūdeņraža jonu koncentrācija",VLOOKUP(Dati!$A2004,Normas!$A:$D,3,FALSE),VLOOKUP(Dati!$A2004,Normas!$A:$D,3,FALSE)*0.6)),"")</f>
      </c>
      <c r="H2004" s="2">
        <f>IFERROR(IF(ISBLANK($A2004),"",IF($A2004="Ūdeņraža jonu koncentrācija",VLOOKUP(Dati!$A2004,Normas!$A:$D,2,FALSE),VLOOKUP(Dati!$A2004,Normas!$A:$D,2,FALSE)*0.3)),"")</f>
      </c>
      <c r="I2004" s="2">
        <f>IFERROR(IF(ISBLANK($A2004),"",IF($A2004="Ūdeņraža jonu koncentrācija",VLOOKUP(Dati!$A2004,Normas!$A:$D,3,FALSE),VLOOKUP(Dati!$A2004,Normas!$A:$D,3,FALSE)*0.3)),"")</f>
      </c>
    </row>
    <row r="2005" spans="2:9" x14ac:dyDescent="0.2">
      <c r="B2005">
        <f>IF(ISBLANK(A2005),"",VLOOKUP(A2005,Normas!A:D,4,FALSE))</f>
      </c>
      <c r="E2005" s="2">
        <f>IF(ISBLANK(D2005),"",INT(YEARFRAC(D2005,'Vispārīga informācija'!$B$2)))</f>
      </c>
      <c r="F2005" s="2">
        <f>IFERROR(IF(ISBLANK($A2005),"",IF($A2005="Ūdeņraža jonu koncentrācija",VLOOKUP(Dati!$A2005,Normas!$A:$D,2,FALSE),VLOOKUP(Dati!$A2005,Normas!$A:$D,2,FALSE)*0.6)),"")</f>
      </c>
      <c r="G2005" s="2">
        <f>IFERROR(IF(ISBLANK($A2005),"",IF($A2005="Ūdeņraža jonu koncentrācija",VLOOKUP(Dati!$A2005,Normas!$A:$D,3,FALSE),VLOOKUP(Dati!$A2005,Normas!$A:$D,3,FALSE)*0.6)),"")</f>
      </c>
      <c r="H2005" s="2">
        <f>IFERROR(IF(ISBLANK($A2005),"",IF($A2005="Ūdeņraža jonu koncentrācija",VLOOKUP(Dati!$A2005,Normas!$A:$D,2,FALSE),VLOOKUP(Dati!$A2005,Normas!$A:$D,2,FALSE)*0.3)),"")</f>
      </c>
      <c r="I2005" s="2">
        <f>IFERROR(IF(ISBLANK($A2005),"",IF($A2005="Ūdeņraža jonu koncentrācija",VLOOKUP(Dati!$A2005,Normas!$A:$D,3,FALSE),VLOOKUP(Dati!$A2005,Normas!$A:$D,3,FALSE)*0.3)),"")</f>
      </c>
    </row>
    <row r="2006" spans="2:9" x14ac:dyDescent="0.2">
      <c r="B2006">
        <f>IF(ISBLANK(A2006),"",VLOOKUP(A2006,Normas!A:D,4,FALSE))</f>
      </c>
      <c r="E2006" s="2">
        <f>IF(ISBLANK(D2006),"",INT(YEARFRAC(D2006,'Vispārīga informācija'!$B$2)))</f>
      </c>
      <c r="F2006" s="2">
        <f>IFERROR(IF(ISBLANK($A2006),"",IF($A2006="Ūdeņraža jonu koncentrācija",VLOOKUP(Dati!$A2006,Normas!$A:$D,2,FALSE),VLOOKUP(Dati!$A2006,Normas!$A:$D,2,FALSE)*0.6)),"")</f>
      </c>
      <c r="G2006" s="2">
        <f>IFERROR(IF(ISBLANK($A2006),"",IF($A2006="Ūdeņraža jonu koncentrācija",VLOOKUP(Dati!$A2006,Normas!$A:$D,3,FALSE),VLOOKUP(Dati!$A2006,Normas!$A:$D,3,FALSE)*0.6)),"")</f>
      </c>
      <c r="H2006" s="2">
        <f>IFERROR(IF(ISBLANK($A2006),"",IF($A2006="Ūdeņraža jonu koncentrācija",VLOOKUP(Dati!$A2006,Normas!$A:$D,2,FALSE),VLOOKUP(Dati!$A2006,Normas!$A:$D,2,FALSE)*0.3)),"")</f>
      </c>
      <c r="I2006" s="2">
        <f>IFERROR(IF(ISBLANK($A2006),"",IF($A2006="Ūdeņraža jonu koncentrācija",VLOOKUP(Dati!$A2006,Normas!$A:$D,3,FALSE),VLOOKUP(Dati!$A2006,Normas!$A:$D,3,FALSE)*0.3)),"")</f>
      </c>
    </row>
    <row r="2007" spans="2:9" x14ac:dyDescent="0.2">
      <c r="B2007">
        <f>IF(ISBLANK(A2007),"",VLOOKUP(A2007,Normas!A:D,4,FALSE))</f>
      </c>
      <c r="E2007" s="2">
        <f>IF(ISBLANK(D2007),"",INT(YEARFRAC(D2007,'Vispārīga informācija'!$B$2)))</f>
      </c>
      <c r="F2007" s="2">
        <f>IFERROR(IF(ISBLANK($A2007),"",IF($A2007="Ūdeņraža jonu koncentrācija",VLOOKUP(Dati!$A2007,Normas!$A:$D,2,FALSE),VLOOKUP(Dati!$A2007,Normas!$A:$D,2,FALSE)*0.6)),"")</f>
      </c>
      <c r="G2007" s="2">
        <f>IFERROR(IF(ISBLANK($A2007),"",IF($A2007="Ūdeņraža jonu koncentrācija",VLOOKUP(Dati!$A2007,Normas!$A:$D,3,FALSE),VLOOKUP(Dati!$A2007,Normas!$A:$D,3,FALSE)*0.6)),"")</f>
      </c>
      <c r="H2007" s="2">
        <f>IFERROR(IF(ISBLANK($A2007),"",IF($A2007="Ūdeņraža jonu koncentrācija",VLOOKUP(Dati!$A2007,Normas!$A:$D,2,FALSE),VLOOKUP(Dati!$A2007,Normas!$A:$D,2,FALSE)*0.3)),"")</f>
      </c>
      <c r="I2007" s="2">
        <f>IFERROR(IF(ISBLANK($A2007),"",IF($A2007="Ūdeņraža jonu koncentrācija",VLOOKUP(Dati!$A2007,Normas!$A:$D,3,FALSE),VLOOKUP(Dati!$A2007,Normas!$A:$D,3,FALSE)*0.3)),"")</f>
      </c>
    </row>
    <row r="2008" spans="2:9" x14ac:dyDescent="0.2">
      <c r="B2008">
        <f>IF(ISBLANK(A2008),"",VLOOKUP(A2008,Normas!A:D,4,FALSE))</f>
      </c>
      <c r="E2008" s="2">
        <f>IF(ISBLANK(D2008),"",INT(YEARFRAC(D2008,'Vispārīga informācija'!$B$2)))</f>
      </c>
      <c r="F2008" s="2">
        <f>IFERROR(IF(ISBLANK($A2008),"",IF($A2008="Ūdeņraža jonu koncentrācija",VLOOKUP(Dati!$A2008,Normas!$A:$D,2,FALSE),VLOOKUP(Dati!$A2008,Normas!$A:$D,2,FALSE)*0.6)),"")</f>
      </c>
      <c r="G2008" s="2">
        <f>IFERROR(IF(ISBLANK($A2008),"",IF($A2008="Ūdeņraža jonu koncentrācija",VLOOKUP(Dati!$A2008,Normas!$A:$D,3,FALSE),VLOOKUP(Dati!$A2008,Normas!$A:$D,3,FALSE)*0.6)),"")</f>
      </c>
      <c r="H2008" s="2">
        <f>IFERROR(IF(ISBLANK($A2008),"",IF($A2008="Ūdeņraža jonu koncentrācija",VLOOKUP(Dati!$A2008,Normas!$A:$D,2,FALSE),VLOOKUP(Dati!$A2008,Normas!$A:$D,2,FALSE)*0.3)),"")</f>
      </c>
      <c r="I2008" s="2">
        <f>IFERROR(IF(ISBLANK($A2008),"",IF($A2008="Ūdeņraža jonu koncentrācija",VLOOKUP(Dati!$A2008,Normas!$A:$D,3,FALSE),VLOOKUP(Dati!$A2008,Normas!$A:$D,3,FALSE)*0.3)),"")</f>
      </c>
    </row>
    <row r="2009" spans="2:9" x14ac:dyDescent="0.2">
      <c r="B2009">
        <f>IF(ISBLANK(A2009),"",VLOOKUP(A2009,Normas!A:D,4,FALSE))</f>
      </c>
      <c r="E2009" s="2">
        <f>IF(ISBLANK(D2009),"",INT(YEARFRAC(D2009,'Vispārīga informācija'!$B$2)))</f>
      </c>
      <c r="F2009" s="2">
        <f>IFERROR(IF(ISBLANK($A2009),"",IF($A2009="Ūdeņraža jonu koncentrācija",VLOOKUP(Dati!$A2009,Normas!$A:$D,2,FALSE),VLOOKUP(Dati!$A2009,Normas!$A:$D,2,FALSE)*0.6)),"")</f>
      </c>
      <c r="G2009" s="2">
        <f>IFERROR(IF(ISBLANK($A2009),"",IF($A2009="Ūdeņraža jonu koncentrācija",VLOOKUP(Dati!$A2009,Normas!$A:$D,3,FALSE),VLOOKUP(Dati!$A2009,Normas!$A:$D,3,FALSE)*0.6)),"")</f>
      </c>
      <c r="H2009" s="2">
        <f>IFERROR(IF(ISBLANK($A2009),"",IF($A2009="Ūdeņraža jonu koncentrācija",VLOOKUP(Dati!$A2009,Normas!$A:$D,2,FALSE),VLOOKUP(Dati!$A2009,Normas!$A:$D,2,FALSE)*0.3)),"")</f>
      </c>
      <c r="I2009" s="2">
        <f>IFERROR(IF(ISBLANK($A2009),"",IF($A2009="Ūdeņraža jonu koncentrācija",VLOOKUP(Dati!$A2009,Normas!$A:$D,3,FALSE),VLOOKUP(Dati!$A2009,Normas!$A:$D,3,FALSE)*0.3)),"")</f>
      </c>
    </row>
    <row r="2010" spans="2:9" x14ac:dyDescent="0.2">
      <c r="B2010">
        <f>IF(ISBLANK(A2010),"",VLOOKUP(A2010,Normas!A:D,4,FALSE))</f>
      </c>
      <c r="E2010" s="2">
        <f>IF(ISBLANK(D2010),"",INT(YEARFRAC(D2010,'Vispārīga informācija'!$B$2)))</f>
      </c>
      <c r="F2010" s="2">
        <f>IFERROR(IF(ISBLANK($A2010),"",IF($A2010="Ūdeņraža jonu koncentrācija",VLOOKUP(Dati!$A2010,Normas!$A:$D,2,FALSE),VLOOKUP(Dati!$A2010,Normas!$A:$D,2,FALSE)*0.6)),"")</f>
      </c>
      <c r="G2010" s="2">
        <f>IFERROR(IF(ISBLANK($A2010),"",IF($A2010="Ūdeņraža jonu koncentrācija",VLOOKUP(Dati!$A2010,Normas!$A:$D,3,FALSE),VLOOKUP(Dati!$A2010,Normas!$A:$D,3,FALSE)*0.6)),"")</f>
      </c>
      <c r="H2010" s="2">
        <f>IFERROR(IF(ISBLANK($A2010),"",IF($A2010="Ūdeņraža jonu koncentrācija",VLOOKUP(Dati!$A2010,Normas!$A:$D,2,FALSE),VLOOKUP(Dati!$A2010,Normas!$A:$D,2,FALSE)*0.3)),"")</f>
      </c>
      <c r="I2010" s="2">
        <f>IFERROR(IF(ISBLANK($A2010),"",IF($A2010="Ūdeņraža jonu koncentrācija",VLOOKUP(Dati!$A2010,Normas!$A:$D,3,FALSE),VLOOKUP(Dati!$A2010,Normas!$A:$D,3,FALSE)*0.3)),"")</f>
      </c>
    </row>
    <row r="2011" spans="2:9" x14ac:dyDescent="0.2">
      <c r="B2011">
        <f>IF(ISBLANK(A2011),"",VLOOKUP(A2011,Normas!A:D,4,FALSE))</f>
      </c>
      <c r="E2011" s="2">
        <f>IF(ISBLANK(D2011),"",INT(YEARFRAC(D2011,'Vispārīga informācija'!$B$2)))</f>
      </c>
      <c r="F2011" s="2">
        <f>IFERROR(IF(ISBLANK($A2011),"",IF($A2011="Ūdeņraža jonu koncentrācija",VLOOKUP(Dati!$A2011,Normas!$A:$D,2,FALSE),VLOOKUP(Dati!$A2011,Normas!$A:$D,2,FALSE)*0.6)),"")</f>
      </c>
      <c r="G2011" s="2">
        <f>IFERROR(IF(ISBLANK($A2011),"",IF($A2011="Ūdeņraža jonu koncentrācija",VLOOKUP(Dati!$A2011,Normas!$A:$D,3,FALSE),VLOOKUP(Dati!$A2011,Normas!$A:$D,3,FALSE)*0.6)),"")</f>
      </c>
      <c r="H2011" s="2">
        <f>IFERROR(IF(ISBLANK($A2011),"",IF($A2011="Ūdeņraža jonu koncentrācija",VLOOKUP(Dati!$A2011,Normas!$A:$D,2,FALSE),VLOOKUP(Dati!$A2011,Normas!$A:$D,2,FALSE)*0.3)),"")</f>
      </c>
      <c r="I2011" s="2">
        <f>IFERROR(IF(ISBLANK($A2011),"",IF($A2011="Ūdeņraža jonu koncentrācija",VLOOKUP(Dati!$A2011,Normas!$A:$D,3,FALSE),VLOOKUP(Dati!$A2011,Normas!$A:$D,3,FALSE)*0.3)),"")</f>
      </c>
    </row>
    <row r="2012" spans="2:9" x14ac:dyDescent="0.2">
      <c r="B2012">
        <f>IF(ISBLANK(A2012),"",VLOOKUP(A2012,Normas!A:D,4,FALSE))</f>
      </c>
      <c r="E2012" s="2">
        <f>IF(ISBLANK(D2012),"",INT(YEARFRAC(D2012,'Vispārīga informācija'!$B$2)))</f>
      </c>
      <c r="F2012" s="2">
        <f>IFERROR(IF(ISBLANK($A2012),"",IF($A2012="Ūdeņraža jonu koncentrācija",VLOOKUP(Dati!$A2012,Normas!$A:$D,2,FALSE),VLOOKUP(Dati!$A2012,Normas!$A:$D,2,FALSE)*0.6)),"")</f>
      </c>
      <c r="G2012" s="2">
        <f>IFERROR(IF(ISBLANK($A2012),"",IF($A2012="Ūdeņraža jonu koncentrācija",VLOOKUP(Dati!$A2012,Normas!$A:$D,3,FALSE),VLOOKUP(Dati!$A2012,Normas!$A:$D,3,FALSE)*0.6)),"")</f>
      </c>
      <c r="H2012" s="2">
        <f>IFERROR(IF(ISBLANK($A2012),"",IF($A2012="Ūdeņraža jonu koncentrācija",VLOOKUP(Dati!$A2012,Normas!$A:$D,2,FALSE),VLOOKUP(Dati!$A2012,Normas!$A:$D,2,FALSE)*0.3)),"")</f>
      </c>
      <c r="I2012" s="2">
        <f>IFERROR(IF(ISBLANK($A2012),"",IF($A2012="Ūdeņraža jonu koncentrācija",VLOOKUP(Dati!$A2012,Normas!$A:$D,3,FALSE),VLOOKUP(Dati!$A2012,Normas!$A:$D,3,FALSE)*0.3)),"")</f>
      </c>
    </row>
    <row r="2013" spans="2:9" x14ac:dyDescent="0.2">
      <c r="B2013">
        <f>IF(ISBLANK(A2013),"",VLOOKUP(A2013,Normas!A:D,4,FALSE))</f>
      </c>
      <c r="E2013" s="2">
        <f>IF(ISBLANK(D2013),"",INT(YEARFRAC(D2013,'Vispārīga informācija'!$B$2)))</f>
      </c>
      <c r="F2013" s="2">
        <f>IFERROR(IF(ISBLANK($A2013),"",IF($A2013="Ūdeņraža jonu koncentrācija",VLOOKUP(Dati!$A2013,Normas!$A:$D,2,FALSE),VLOOKUP(Dati!$A2013,Normas!$A:$D,2,FALSE)*0.6)),"")</f>
      </c>
      <c r="G2013" s="2">
        <f>IFERROR(IF(ISBLANK($A2013),"",IF($A2013="Ūdeņraža jonu koncentrācija",VLOOKUP(Dati!$A2013,Normas!$A:$D,3,FALSE),VLOOKUP(Dati!$A2013,Normas!$A:$D,3,FALSE)*0.6)),"")</f>
      </c>
      <c r="H2013" s="2">
        <f>IFERROR(IF(ISBLANK($A2013),"",IF($A2013="Ūdeņraža jonu koncentrācija",VLOOKUP(Dati!$A2013,Normas!$A:$D,2,FALSE),VLOOKUP(Dati!$A2013,Normas!$A:$D,2,FALSE)*0.3)),"")</f>
      </c>
      <c r="I2013" s="2">
        <f>IFERROR(IF(ISBLANK($A2013),"",IF($A2013="Ūdeņraža jonu koncentrācija",VLOOKUP(Dati!$A2013,Normas!$A:$D,3,FALSE),VLOOKUP(Dati!$A2013,Normas!$A:$D,3,FALSE)*0.3)),"")</f>
      </c>
    </row>
    <row r="2014" spans="2:9" x14ac:dyDescent="0.2">
      <c r="B2014">
        <f>IF(ISBLANK(A2014),"",VLOOKUP(A2014,Normas!A:D,4,FALSE))</f>
      </c>
      <c r="E2014" s="2">
        <f>IF(ISBLANK(D2014),"",INT(YEARFRAC(D2014,'Vispārīga informācija'!$B$2)))</f>
      </c>
      <c r="F2014" s="2">
        <f>IFERROR(IF(ISBLANK($A2014),"",IF($A2014="Ūdeņraža jonu koncentrācija",VLOOKUP(Dati!$A2014,Normas!$A:$D,2,FALSE),VLOOKUP(Dati!$A2014,Normas!$A:$D,2,FALSE)*0.6)),"")</f>
      </c>
      <c r="G2014" s="2">
        <f>IFERROR(IF(ISBLANK($A2014),"",IF($A2014="Ūdeņraža jonu koncentrācija",VLOOKUP(Dati!$A2014,Normas!$A:$D,3,FALSE),VLOOKUP(Dati!$A2014,Normas!$A:$D,3,FALSE)*0.6)),"")</f>
      </c>
      <c r="H2014" s="2">
        <f>IFERROR(IF(ISBLANK($A2014),"",IF($A2014="Ūdeņraža jonu koncentrācija",VLOOKUP(Dati!$A2014,Normas!$A:$D,2,FALSE),VLOOKUP(Dati!$A2014,Normas!$A:$D,2,FALSE)*0.3)),"")</f>
      </c>
      <c r="I2014" s="2">
        <f>IFERROR(IF(ISBLANK($A2014),"",IF($A2014="Ūdeņraža jonu koncentrācija",VLOOKUP(Dati!$A2014,Normas!$A:$D,3,FALSE),VLOOKUP(Dati!$A2014,Normas!$A:$D,3,FALSE)*0.3)),"")</f>
      </c>
    </row>
    <row r="2015" spans="2:9" x14ac:dyDescent="0.2">
      <c r="B2015">
        <f>IF(ISBLANK(A2015),"",VLOOKUP(A2015,Normas!A:D,4,FALSE))</f>
      </c>
      <c r="E2015" s="2">
        <f>IF(ISBLANK(D2015),"",INT(YEARFRAC(D2015,'Vispārīga informācija'!$B$2)))</f>
      </c>
      <c r="F2015" s="2">
        <f>IFERROR(IF(ISBLANK($A2015),"",IF($A2015="Ūdeņraža jonu koncentrācija",VLOOKUP(Dati!$A2015,Normas!$A:$D,2,FALSE),VLOOKUP(Dati!$A2015,Normas!$A:$D,2,FALSE)*0.6)),"")</f>
      </c>
      <c r="G2015" s="2">
        <f>IFERROR(IF(ISBLANK($A2015),"",IF($A2015="Ūdeņraža jonu koncentrācija",VLOOKUP(Dati!$A2015,Normas!$A:$D,3,FALSE),VLOOKUP(Dati!$A2015,Normas!$A:$D,3,FALSE)*0.6)),"")</f>
      </c>
      <c r="H2015" s="2">
        <f>IFERROR(IF(ISBLANK($A2015),"",IF($A2015="Ūdeņraža jonu koncentrācija",VLOOKUP(Dati!$A2015,Normas!$A:$D,2,FALSE),VLOOKUP(Dati!$A2015,Normas!$A:$D,2,FALSE)*0.3)),"")</f>
      </c>
      <c r="I2015" s="2">
        <f>IFERROR(IF(ISBLANK($A2015),"",IF($A2015="Ūdeņraža jonu koncentrācija",VLOOKUP(Dati!$A2015,Normas!$A:$D,3,FALSE),VLOOKUP(Dati!$A2015,Normas!$A:$D,3,FALSE)*0.3)),"")</f>
      </c>
    </row>
    <row r="2016" spans="2:9" x14ac:dyDescent="0.2">
      <c r="B2016">
        <f>IF(ISBLANK(A2016),"",VLOOKUP(A2016,Normas!A:D,4,FALSE))</f>
      </c>
      <c r="E2016" s="2">
        <f>IF(ISBLANK(D2016),"",INT(YEARFRAC(D2016,'Vispārīga informācija'!$B$2)))</f>
      </c>
      <c r="F2016" s="2">
        <f>IFERROR(IF(ISBLANK($A2016),"",IF($A2016="Ūdeņraža jonu koncentrācija",VLOOKUP(Dati!$A2016,Normas!$A:$D,2,FALSE),VLOOKUP(Dati!$A2016,Normas!$A:$D,2,FALSE)*0.6)),"")</f>
      </c>
      <c r="G2016" s="2">
        <f>IFERROR(IF(ISBLANK($A2016),"",IF($A2016="Ūdeņraža jonu koncentrācija",VLOOKUP(Dati!$A2016,Normas!$A:$D,3,FALSE),VLOOKUP(Dati!$A2016,Normas!$A:$D,3,FALSE)*0.6)),"")</f>
      </c>
      <c r="H2016" s="2">
        <f>IFERROR(IF(ISBLANK($A2016),"",IF($A2016="Ūdeņraža jonu koncentrācija",VLOOKUP(Dati!$A2016,Normas!$A:$D,2,FALSE),VLOOKUP(Dati!$A2016,Normas!$A:$D,2,FALSE)*0.3)),"")</f>
      </c>
      <c r="I2016" s="2">
        <f>IFERROR(IF(ISBLANK($A2016),"",IF($A2016="Ūdeņraža jonu koncentrācija",VLOOKUP(Dati!$A2016,Normas!$A:$D,3,FALSE),VLOOKUP(Dati!$A2016,Normas!$A:$D,3,FALSE)*0.3)),"")</f>
      </c>
    </row>
    <row r="2017" spans="2:9" x14ac:dyDescent="0.2">
      <c r="B2017">
        <f>IF(ISBLANK(A2017),"",VLOOKUP(A2017,Normas!A:D,4,FALSE))</f>
      </c>
      <c r="E2017" s="2">
        <f>IF(ISBLANK(D2017),"",INT(YEARFRAC(D2017,'Vispārīga informācija'!$B$2)))</f>
      </c>
      <c r="F2017" s="2">
        <f>IFERROR(IF(ISBLANK($A2017),"",IF($A2017="Ūdeņraža jonu koncentrācija",VLOOKUP(Dati!$A2017,Normas!$A:$D,2,FALSE),VLOOKUP(Dati!$A2017,Normas!$A:$D,2,FALSE)*0.6)),"")</f>
      </c>
      <c r="G2017" s="2">
        <f>IFERROR(IF(ISBLANK($A2017),"",IF($A2017="Ūdeņraža jonu koncentrācija",VLOOKUP(Dati!$A2017,Normas!$A:$D,3,FALSE),VLOOKUP(Dati!$A2017,Normas!$A:$D,3,FALSE)*0.6)),"")</f>
      </c>
      <c r="H2017" s="2">
        <f>IFERROR(IF(ISBLANK($A2017),"",IF($A2017="Ūdeņraža jonu koncentrācija",VLOOKUP(Dati!$A2017,Normas!$A:$D,2,FALSE),VLOOKUP(Dati!$A2017,Normas!$A:$D,2,FALSE)*0.3)),"")</f>
      </c>
      <c r="I2017" s="2">
        <f>IFERROR(IF(ISBLANK($A2017),"",IF($A2017="Ūdeņraža jonu koncentrācija",VLOOKUP(Dati!$A2017,Normas!$A:$D,3,FALSE),VLOOKUP(Dati!$A2017,Normas!$A:$D,3,FALSE)*0.3)),"")</f>
      </c>
    </row>
    <row r="2018" spans="2:9" x14ac:dyDescent="0.2">
      <c r="B2018">
        <f>IF(ISBLANK(A2018),"",VLOOKUP(A2018,Normas!A:D,4,FALSE))</f>
      </c>
      <c r="E2018" s="2">
        <f>IF(ISBLANK(D2018),"",INT(YEARFRAC(D2018,'Vispārīga informācija'!$B$2)))</f>
      </c>
      <c r="F2018" s="2">
        <f>IFERROR(IF(ISBLANK($A2018),"",IF($A2018="Ūdeņraža jonu koncentrācija",VLOOKUP(Dati!$A2018,Normas!$A:$D,2,FALSE),VLOOKUP(Dati!$A2018,Normas!$A:$D,2,FALSE)*0.6)),"")</f>
      </c>
      <c r="G2018" s="2">
        <f>IFERROR(IF(ISBLANK($A2018),"",IF($A2018="Ūdeņraža jonu koncentrācija",VLOOKUP(Dati!$A2018,Normas!$A:$D,3,FALSE),VLOOKUP(Dati!$A2018,Normas!$A:$D,3,FALSE)*0.6)),"")</f>
      </c>
      <c r="H2018" s="2">
        <f>IFERROR(IF(ISBLANK($A2018),"",IF($A2018="Ūdeņraža jonu koncentrācija",VLOOKUP(Dati!$A2018,Normas!$A:$D,2,FALSE),VLOOKUP(Dati!$A2018,Normas!$A:$D,2,FALSE)*0.3)),"")</f>
      </c>
      <c r="I2018" s="2">
        <f>IFERROR(IF(ISBLANK($A2018),"",IF($A2018="Ūdeņraža jonu koncentrācija",VLOOKUP(Dati!$A2018,Normas!$A:$D,3,FALSE),VLOOKUP(Dati!$A2018,Normas!$A:$D,3,FALSE)*0.3)),"")</f>
      </c>
    </row>
    <row r="2019" spans="2:9" x14ac:dyDescent="0.2">
      <c r="B2019">
        <f>IF(ISBLANK(A2019),"",VLOOKUP(A2019,Normas!A:D,4,FALSE))</f>
      </c>
      <c r="E2019" s="2">
        <f>IF(ISBLANK(D2019),"",INT(YEARFRAC(D2019,'Vispārīga informācija'!$B$2)))</f>
      </c>
      <c r="F2019" s="2">
        <f>IFERROR(IF(ISBLANK($A2019),"",IF($A2019="Ūdeņraža jonu koncentrācija",VLOOKUP(Dati!$A2019,Normas!$A:$D,2,FALSE),VLOOKUP(Dati!$A2019,Normas!$A:$D,2,FALSE)*0.6)),"")</f>
      </c>
      <c r="G2019" s="2">
        <f>IFERROR(IF(ISBLANK($A2019),"",IF($A2019="Ūdeņraža jonu koncentrācija",VLOOKUP(Dati!$A2019,Normas!$A:$D,3,FALSE),VLOOKUP(Dati!$A2019,Normas!$A:$D,3,FALSE)*0.6)),"")</f>
      </c>
      <c r="H2019" s="2">
        <f>IFERROR(IF(ISBLANK($A2019),"",IF($A2019="Ūdeņraža jonu koncentrācija",VLOOKUP(Dati!$A2019,Normas!$A:$D,2,FALSE),VLOOKUP(Dati!$A2019,Normas!$A:$D,2,FALSE)*0.3)),"")</f>
      </c>
      <c r="I2019" s="2">
        <f>IFERROR(IF(ISBLANK($A2019),"",IF($A2019="Ūdeņraža jonu koncentrācija",VLOOKUP(Dati!$A2019,Normas!$A:$D,3,FALSE),VLOOKUP(Dati!$A2019,Normas!$A:$D,3,FALSE)*0.3)),"")</f>
      </c>
    </row>
    <row r="2020" spans="2:9" x14ac:dyDescent="0.2">
      <c r="B2020">
        <f>IF(ISBLANK(A2020),"",VLOOKUP(A2020,Normas!A:D,4,FALSE))</f>
      </c>
      <c r="E2020" s="2">
        <f>IF(ISBLANK(D2020),"",INT(YEARFRAC(D2020,'Vispārīga informācija'!$B$2)))</f>
      </c>
      <c r="F2020" s="2">
        <f>IFERROR(IF(ISBLANK($A2020),"",IF($A2020="Ūdeņraža jonu koncentrācija",VLOOKUP(Dati!$A2020,Normas!$A:$D,2,FALSE),VLOOKUP(Dati!$A2020,Normas!$A:$D,2,FALSE)*0.6)),"")</f>
      </c>
      <c r="G2020" s="2">
        <f>IFERROR(IF(ISBLANK($A2020),"",IF($A2020="Ūdeņraža jonu koncentrācija",VLOOKUP(Dati!$A2020,Normas!$A:$D,3,FALSE),VLOOKUP(Dati!$A2020,Normas!$A:$D,3,FALSE)*0.6)),"")</f>
      </c>
      <c r="H2020" s="2">
        <f>IFERROR(IF(ISBLANK($A2020),"",IF($A2020="Ūdeņraža jonu koncentrācija",VLOOKUP(Dati!$A2020,Normas!$A:$D,2,FALSE),VLOOKUP(Dati!$A2020,Normas!$A:$D,2,FALSE)*0.3)),"")</f>
      </c>
      <c r="I2020" s="2">
        <f>IFERROR(IF(ISBLANK($A2020),"",IF($A2020="Ūdeņraža jonu koncentrācija",VLOOKUP(Dati!$A2020,Normas!$A:$D,3,FALSE),VLOOKUP(Dati!$A2020,Normas!$A:$D,3,FALSE)*0.3)),"")</f>
      </c>
    </row>
    <row r="2021" spans="2:9" x14ac:dyDescent="0.2">
      <c r="B2021">
        <f>IF(ISBLANK(A2021),"",VLOOKUP(A2021,Normas!A:D,4,FALSE))</f>
      </c>
      <c r="E2021" s="2">
        <f>IF(ISBLANK(D2021),"",INT(YEARFRAC(D2021,'Vispārīga informācija'!$B$2)))</f>
      </c>
      <c r="F2021" s="2">
        <f>IFERROR(IF(ISBLANK($A2021),"",IF($A2021="Ūdeņraža jonu koncentrācija",VLOOKUP(Dati!$A2021,Normas!$A:$D,2,FALSE),VLOOKUP(Dati!$A2021,Normas!$A:$D,2,FALSE)*0.6)),"")</f>
      </c>
      <c r="G2021" s="2">
        <f>IFERROR(IF(ISBLANK($A2021),"",IF($A2021="Ūdeņraža jonu koncentrācija",VLOOKUP(Dati!$A2021,Normas!$A:$D,3,FALSE),VLOOKUP(Dati!$A2021,Normas!$A:$D,3,FALSE)*0.6)),"")</f>
      </c>
      <c r="H2021" s="2">
        <f>IFERROR(IF(ISBLANK($A2021),"",IF($A2021="Ūdeņraža jonu koncentrācija",VLOOKUP(Dati!$A2021,Normas!$A:$D,2,FALSE),VLOOKUP(Dati!$A2021,Normas!$A:$D,2,FALSE)*0.3)),"")</f>
      </c>
      <c r="I2021" s="2">
        <f>IFERROR(IF(ISBLANK($A2021),"",IF($A2021="Ūdeņraža jonu koncentrācija",VLOOKUP(Dati!$A2021,Normas!$A:$D,3,FALSE),VLOOKUP(Dati!$A2021,Normas!$A:$D,3,FALSE)*0.3)),"")</f>
      </c>
    </row>
    <row r="2022" spans="2:9" x14ac:dyDescent="0.2">
      <c r="B2022">
        <f>IF(ISBLANK(A2022),"",VLOOKUP(A2022,Normas!A:D,4,FALSE))</f>
      </c>
      <c r="E2022" s="2">
        <f>IF(ISBLANK(D2022),"",INT(YEARFRAC(D2022,'Vispārīga informācija'!$B$2)))</f>
      </c>
      <c r="F2022" s="2">
        <f>IFERROR(IF(ISBLANK($A2022),"",IF($A2022="Ūdeņraža jonu koncentrācija",VLOOKUP(Dati!$A2022,Normas!$A:$D,2,FALSE),VLOOKUP(Dati!$A2022,Normas!$A:$D,2,FALSE)*0.6)),"")</f>
      </c>
      <c r="G2022" s="2">
        <f>IFERROR(IF(ISBLANK($A2022),"",IF($A2022="Ūdeņraža jonu koncentrācija",VLOOKUP(Dati!$A2022,Normas!$A:$D,3,FALSE),VLOOKUP(Dati!$A2022,Normas!$A:$D,3,FALSE)*0.6)),"")</f>
      </c>
      <c r="H2022" s="2">
        <f>IFERROR(IF(ISBLANK($A2022),"",IF($A2022="Ūdeņraža jonu koncentrācija",VLOOKUP(Dati!$A2022,Normas!$A:$D,2,FALSE),VLOOKUP(Dati!$A2022,Normas!$A:$D,2,FALSE)*0.3)),"")</f>
      </c>
      <c r="I2022" s="2">
        <f>IFERROR(IF(ISBLANK($A2022),"",IF($A2022="Ūdeņraža jonu koncentrācija",VLOOKUP(Dati!$A2022,Normas!$A:$D,3,FALSE),VLOOKUP(Dati!$A2022,Normas!$A:$D,3,FALSE)*0.3)),"")</f>
      </c>
    </row>
    <row r="2023" spans="2:9" x14ac:dyDescent="0.2">
      <c r="B2023">
        <f>IF(ISBLANK(A2023),"",VLOOKUP(A2023,Normas!A:D,4,FALSE))</f>
      </c>
      <c r="E2023" s="2">
        <f>IF(ISBLANK(D2023),"",INT(YEARFRAC(D2023,'Vispārīga informācija'!$B$2)))</f>
      </c>
      <c r="F2023" s="2">
        <f>IFERROR(IF(ISBLANK($A2023),"",IF($A2023="Ūdeņraža jonu koncentrācija",VLOOKUP(Dati!$A2023,Normas!$A:$D,2,FALSE),VLOOKUP(Dati!$A2023,Normas!$A:$D,2,FALSE)*0.6)),"")</f>
      </c>
      <c r="G2023" s="2">
        <f>IFERROR(IF(ISBLANK($A2023),"",IF($A2023="Ūdeņraža jonu koncentrācija",VLOOKUP(Dati!$A2023,Normas!$A:$D,3,FALSE),VLOOKUP(Dati!$A2023,Normas!$A:$D,3,FALSE)*0.6)),"")</f>
      </c>
      <c r="H2023" s="2">
        <f>IFERROR(IF(ISBLANK($A2023),"",IF($A2023="Ūdeņraža jonu koncentrācija",VLOOKUP(Dati!$A2023,Normas!$A:$D,2,FALSE),VLOOKUP(Dati!$A2023,Normas!$A:$D,2,FALSE)*0.3)),"")</f>
      </c>
      <c r="I2023" s="2">
        <f>IFERROR(IF(ISBLANK($A2023),"",IF($A2023="Ūdeņraža jonu koncentrācija",VLOOKUP(Dati!$A2023,Normas!$A:$D,3,FALSE),VLOOKUP(Dati!$A2023,Normas!$A:$D,3,FALSE)*0.3)),"")</f>
      </c>
    </row>
    <row r="2024" spans="2:9" x14ac:dyDescent="0.2">
      <c r="B2024">
        <f>IF(ISBLANK(A2024),"",VLOOKUP(A2024,Normas!A:D,4,FALSE))</f>
      </c>
      <c r="E2024" s="2">
        <f>IF(ISBLANK(D2024),"",INT(YEARFRAC(D2024,'Vispārīga informācija'!$B$2)))</f>
      </c>
      <c r="F2024" s="2">
        <f>IFERROR(IF(ISBLANK($A2024),"",IF($A2024="Ūdeņraža jonu koncentrācija",VLOOKUP(Dati!$A2024,Normas!$A:$D,2,FALSE),VLOOKUP(Dati!$A2024,Normas!$A:$D,2,FALSE)*0.6)),"")</f>
      </c>
      <c r="G2024" s="2">
        <f>IFERROR(IF(ISBLANK($A2024),"",IF($A2024="Ūdeņraža jonu koncentrācija",VLOOKUP(Dati!$A2024,Normas!$A:$D,3,FALSE),VLOOKUP(Dati!$A2024,Normas!$A:$D,3,FALSE)*0.6)),"")</f>
      </c>
      <c r="H2024" s="2">
        <f>IFERROR(IF(ISBLANK($A2024),"",IF($A2024="Ūdeņraža jonu koncentrācija",VLOOKUP(Dati!$A2024,Normas!$A:$D,2,FALSE),VLOOKUP(Dati!$A2024,Normas!$A:$D,2,FALSE)*0.3)),"")</f>
      </c>
      <c r="I2024" s="2">
        <f>IFERROR(IF(ISBLANK($A2024),"",IF($A2024="Ūdeņraža jonu koncentrācija",VLOOKUP(Dati!$A2024,Normas!$A:$D,3,FALSE),VLOOKUP(Dati!$A2024,Normas!$A:$D,3,FALSE)*0.3)),"")</f>
      </c>
    </row>
    <row r="2025" spans="2:9" x14ac:dyDescent="0.2">
      <c r="B2025">
        <f>IF(ISBLANK(A2025),"",VLOOKUP(A2025,Normas!A:D,4,FALSE))</f>
      </c>
      <c r="E2025" s="2">
        <f>IF(ISBLANK(D2025),"",INT(YEARFRAC(D2025,'Vispārīga informācija'!$B$2)))</f>
      </c>
      <c r="F2025" s="2">
        <f>IFERROR(IF(ISBLANK($A2025),"",IF($A2025="Ūdeņraža jonu koncentrācija",VLOOKUP(Dati!$A2025,Normas!$A:$D,2,FALSE),VLOOKUP(Dati!$A2025,Normas!$A:$D,2,FALSE)*0.6)),"")</f>
      </c>
      <c r="G2025" s="2">
        <f>IFERROR(IF(ISBLANK($A2025),"",IF($A2025="Ūdeņraža jonu koncentrācija",VLOOKUP(Dati!$A2025,Normas!$A:$D,3,FALSE),VLOOKUP(Dati!$A2025,Normas!$A:$D,3,FALSE)*0.6)),"")</f>
      </c>
      <c r="H2025" s="2">
        <f>IFERROR(IF(ISBLANK($A2025),"",IF($A2025="Ūdeņraža jonu koncentrācija",VLOOKUP(Dati!$A2025,Normas!$A:$D,2,FALSE),VLOOKUP(Dati!$A2025,Normas!$A:$D,2,FALSE)*0.3)),"")</f>
      </c>
      <c r="I2025" s="2">
        <f>IFERROR(IF(ISBLANK($A2025),"",IF($A2025="Ūdeņraža jonu koncentrācija",VLOOKUP(Dati!$A2025,Normas!$A:$D,3,FALSE),VLOOKUP(Dati!$A2025,Normas!$A:$D,3,FALSE)*0.3)),"")</f>
      </c>
    </row>
    <row r="2026" spans="2:9" x14ac:dyDescent="0.2">
      <c r="B2026">
        <f>IF(ISBLANK(A2026),"",VLOOKUP(A2026,Normas!A:D,4,FALSE))</f>
      </c>
      <c r="E2026" s="2">
        <f>IF(ISBLANK(D2026),"",INT(YEARFRAC(D2026,'Vispārīga informācija'!$B$2)))</f>
      </c>
      <c r="F2026" s="2">
        <f>IFERROR(IF(ISBLANK($A2026),"",IF($A2026="Ūdeņraža jonu koncentrācija",VLOOKUP(Dati!$A2026,Normas!$A:$D,2,FALSE),VLOOKUP(Dati!$A2026,Normas!$A:$D,2,FALSE)*0.6)),"")</f>
      </c>
      <c r="G2026" s="2">
        <f>IFERROR(IF(ISBLANK($A2026),"",IF($A2026="Ūdeņraža jonu koncentrācija",VLOOKUP(Dati!$A2026,Normas!$A:$D,3,FALSE),VLOOKUP(Dati!$A2026,Normas!$A:$D,3,FALSE)*0.6)),"")</f>
      </c>
      <c r="H2026" s="2">
        <f>IFERROR(IF(ISBLANK($A2026),"",IF($A2026="Ūdeņraža jonu koncentrācija",VLOOKUP(Dati!$A2026,Normas!$A:$D,2,FALSE),VLOOKUP(Dati!$A2026,Normas!$A:$D,2,FALSE)*0.3)),"")</f>
      </c>
      <c r="I2026" s="2">
        <f>IFERROR(IF(ISBLANK($A2026),"",IF($A2026="Ūdeņraža jonu koncentrācija",VLOOKUP(Dati!$A2026,Normas!$A:$D,3,FALSE),VLOOKUP(Dati!$A2026,Normas!$A:$D,3,FALSE)*0.3)),"")</f>
      </c>
    </row>
    <row r="2027" spans="2:9" x14ac:dyDescent="0.2">
      <c r="B2027">
        <f>IF(ISBLANK(A2027),"",VLOOKUP(A2027,Normas!A:D,4,FALSE))</f>
      </c>
      <c r="E2027" s="2">
        <f>IF(ISBLANK(D2027),"",INT(YEARFRAC(D2027,'Vispārīga informācija'!$B$2)))</f>
      </c>
      <c r="F2027" s="2">
        <f>IFERROR(IF(ISBLANK($A2027),"",IF($A2027="Ūdeņraža jonu koncentrācija",VLOOKUP(Dati!$A2027,Normas!$A:$D,2,FALSE),VLOOKUP(Dati!$A2027,Normas!$A:$D,2,FALSE)*0.6)),"")</f>
      </c>
      <c r="G2027" s="2">
        <f>IFERROR(IF(ISBLANK($A2027),"",IF($A2027="Ūdeņraža jonu koncentrācija",VLOOKUP(Dati!$A2027,Normas!$A:$D,3,FALSE),VLOOKUP(Dati!$A2027,Normas!$A:$D,3,FALSE)*0.6)),"")</f>
      </c>
      <c r="H2027" s="2">
        <f>IFERROR(IF(ISBLANK($A2027),"",IF($A2027="Ūdeņraža jonu koncentrācija",VLOOKUP(Dati!$A2027,Normas!$A:$D,2,FALSE),VLOOKUP(Dati!$A2027,Normas!$A:$D,2,FALSE)*0.3)),"")</f>
      </c>
      <c r="I2027" s="2">
        <f>IFERROR(IF(ISBLANK($A2027),"",IF($A2027="Ūdeņraža jonu koncentrācija",VLOOKUP(Dati!$A2027,Normas!$A:$D,3,FALSE),VLOOKUP(Dati!$A2027,Normas!$A:$D,3,FALSE)*0.3)),"")</f>
      </c>
    </row>
    <row r="2028" spans="2:9" x14ac:dyDescent="0.2">
      <c r="B2028">
        <f>IF(ISBLANK(A2028),"",VLOOKUP(A2028,Normas!A:D,4,FALSE))</f>
      </c>
      <c r="E2028" s="2">
        <f>IF(ISBLANK(D2028),"",INT(YEARFRAC(D2028,'Vispārīga informācija'!$B$2)))</f>
      </c>
      <c r="F2028" s="2">
        <f>IFERROR(IF(ISBLANK($A2028),"",IF($A2028="Ūdeņraža jonu koncentrācija",VLOOKUP(Dati!$A2028,Normas!$A:$D,2,FALSE),VLOOKUP(Dati!$A2028,Normas!$A:$D,2,FALSE)*0.6)),"")</f>
      </c>
      <c r="G2028" s="2">
        <f>IFERROR(IF(ISBLANK($A2028),"",IF($A2028="Ūdeņraža jonu koncentrācija",VLOOKUP(Dati!$A2028,Normas!$A:$D,3,FALSE),VLOOKUP(Dati!$A2028,Normas!$A:$D,3,FALSE)*0.6)),"")</f>
      </c>
      <c r="H2028" s="2">
        <f>IFERROR(IF(ISBLANK($A2028),"",IF($A2028="Ūdeņraža jonu koncentrācija",VLOOKUP(Dati!$A2028,Normas!$A:$D,2,FALSE),VLOOKUP(Dati!$A2028,Normas!$A:$D,2,FALSE)*0.3)),"")</f>
      </c>
      <c r="I2028" s="2">
        <f>IFERROR(IF(ISBLANK($A2028),"",IF($A2028="Ūdeņraža jonu koncentrācija",VLOOKUP(Dati!$A2028,Normas!$A:$D,3,FALSE),VLOOKUP(Dati!$A2028,Normas!$A:$D,3,FALSE)*0.3)),"")</f>
      </c>
    </row>
    <row r="2029" spans="2:9" x14ac:dyDescent="0.2">
      <c r="B2029">
        <f>IF(ISBLANK(A2029),"",VLOOKUP(A2029,Normas!A:D,4,FALSE))</f>
      </c>
      <c r="E2029" s="2">
        <f>IF(ISBLANK(D2029),"",INT(YEARFRAC(D2029,'Vispārīga informācija'!$B$2)))</f>
      </c>
      <c r="F2029" s="2">
        <f>IFERROR(IF(ISBLANK($A2029),"",IF($A2029="Ūdeņraža jonu koncentrācija",VLOOKUP(Dati!$A2029,Normas!$A:$D,2,FALSE),VLOOKUP(Dati!$A2029,Normas!$A:$D,2,FALSE)*0.6)),"")</f>
      </c>
      <c r="G2029" s="2">
        <f>IFERROR(IF(ISBLANK($A2029),"",IF($A2029="Ūdeņraža jonu koncentrācija",VLOOKUP(Dati!$A2029,Normas!$A:$D,3,FALSE),VLOOKUP(Dati!$A2029,Normas!$A:$D,3,FALSE)*0.6)),"")</f>
      </c>
      <c r="H2029" s="2">
        <f>IFERROR(IF(ISBLANK($A2029),"",IF($A2029="Ūdeņraža jonu koncentrācija",VLOOKUP(Dati!$A2029,Normas!$A:$D,2,FALSE),VLOOKUP(Dati!$A2029,Normas!$A:$D,2,FALSE)*0.3)),"")</f>
      </c>
      <c r="I2029" s="2">
        <f>IFERROR(IF(ISBLANK($A2029),"",IF($A2029="Ūdeņraža jonu koncentrācija",VLOOKUP(Dati!$A2029,Normas!$A:$D,3,FALSE),VLOOKUP(Dati!$A2029,Normas!$A:$D,3,FALSE)*0.3)),"")</f>
      </c>
    </row>
    <row r="2030" spans="2:9" x14ac:dyDescent="0.2">
      <c r="B2030">
        <f>IF(ISBLANK(A2030),"",VLOOKUP(A2030,Normas!A:D,4,FALSE))</f>
      </c>
      <c r="E2030" s="2">
        <f>IF(ISBLANK(D2030),"",INT(YEARFRAC(D2030,'Vispārīga informācija'!$B$2)))</f>
      </c>
      <c r="F2030" s="2">
        <f>IFERROR(IF(ISBLANK($A2030),"",IF($A2030="Ūdeņraža jonu koncentrācija",VLOOKUP(Dati!$A2030,Normas!$A:$D,2,FALSE),VLOOKUP(Dati!$A2030,Normas!$A:$D,2,FALSE)*0.6)),"")</f>
      </c>
      <c r="G2030" s="2">
        <f>IFERROR(IF(ISBLANK($A2030),"",IF($A2030="Ūdeņraža jonu koncentrācija",VLOOKUP(Dati!$A2030,Normas!$A:$D,3,FALSE),VLOOKUP(Dati!$A2030,Normas!$A:$D,3,FALSE)*0.6)),"")</f>
      </c>
      <c r="H2030" s="2">
        <f>IFERROR(IF(ISBLANK($A2030),"",IF($A2030="Ūdeņraža jonu koncentrācija",VLOOKUP(Dati!$A2030,Normas!$A:$D,2,FALSE),VLOOKUP(Dati!$A2030,Normas!$A:$D,2,FALSE)*0.3)),"")</f>
      </c>
      <c r="I2030" s="2">
        <f>IFERROR(IF(ISBLANK($A2030),"",IF($A2030="Ūdeņraža jonu koncentrācija",VLOOKUP(Dati!$A2030,Normas!$A:$D,3,FALSE),VLOOKUP(Dati!$A2030,Normas!$A:$D,3,FALSE)*0.3)),"")</f>
      </c>
    </row>
    <row r="2031" spans="2:9" x14ac:dyDescent="0.2">
      <c r="B2031">
        <f>IF(ISBLANK(A2031),"",VLOOKUP(A2031,Normas!A:D,4,FALSE))</f>
      </c>
      <c r="E2031" s="2">
        <f>IF(ISBLANK(D2031),"",INT(YEARFRAC(D2031,'Vispārīga informācija'!$B$2)))</f>
      </c>
      <c r="F2031" s="2">
        <f>IFERROR(IF(ISBLANK($A2031),"",IF($A2031="Ūdeņraža jonu koncentrācija",VLOOKUP(Dati!$A2031,Normas!$A:$D,2,FALSE),VLOOKUP(Dati!$A2031,Normas!$A:$D,2,FALSE)*0.6)),"")</f>
      </c>
      <c r="G2031" s="2">
        <f>IFERROR(IF(ISBLANK($A2031),"",IF($A2031="Ūdeņraža jonu koncentrācija",VLOOKUP(Dati!$A2031,Normas!$A:$D,3,FALSE),VLOOKUP(Dati!$A2031,Normas!$A:$D,3,FALSE)*0.6)),"")</f>
      </c>
      <c r="H2031" s="2">
        <f>IFERROR(IF(ISBLANK($A2031),"",IF($A2031="Ūdeņraža jonu koncentrācija",VLOOKUP(Dati!$A2031,Normas!$A:$D,2,FALSE),VLOOKUP(Dati!$A2031,Normas!$A:$D,2,FALSE)*0.3)),"")</f>
      </c>
      <c r="I2031" s="2">
        <f>IFERROR(IF(ISBLANK($A2031),"",IF($A2031="Ūdeņraža jonu koncentrācija",VLOOKUP(Dati!$A2031,Normas!$A:$D,3,FALSE),VLOOKUP(Dati!$A2031,Normas!$A:$D,3,FALSE)*0.3)),"")</f>
      </c>
    </row>
    <row r="2032" spans="2:9" x14ac:dyDescent="0.2">
      <c r="B2032">
        <f>IF(ISBLANK(A2032),"",VLOOKUP(A2032,Normas!A:D,4,FALSE))</f>
      </c>
      <c r="E2032" s="2">
        <f>IF(ISBLANK(D2032),"",INT(YEARFRAC(D2032,'Vispārīga informācija'!$B$2)))</f>
      </c>
      <c r="F2032" s="2">
        <f>IFERROR(IF(ISBLANK($A2032),"",IF($A2032="Ūdeņraža jonu koncentrācija",VLOOKUP(Dati!$A2032,Normas!$A:$D,2,FALSE),VLOOKUP(Dati!$A2032,Normas!$A:$D,2,FALSE)*0.6)),"")</f>
      </c>
      <c r="G2032" s="2">
        <f>IFERROR(IF(ISBLANK($A2032),"",IF($A2032="Ūdeņraža jonu koncentrācija",VLOOKUP(Dati!$A2032,Normas!$A:$D,3,FALSE),VLOOKUP(Dati!$A2032,Normas!$A:$D,3,FALSE)*0.6)),"")</f>
      </c>
      <c r="H2032" s="2">
        <f>IFERROR(IF(ISBLANK($A2032),"",IF($A2032="Ūdeņraža jonu koncentrācija",VLOOKUP(Dati!$A2032,Normas!$A:$D,2,FALSE),VLOOKUP(Dati!$A2032,Normas!$A:$D,2,FALSE)*0.3)),"")</f>
      </c>
      <c r="I2032" s="2">
        <f>IFERROR(IF(ISBLANK($A2032),"",IF($A2032="Ūdeņraža jonu koncentrācija",VLOOKUP(Dati!$A2032,Normas!$A:$D,3,FALSE),VLOOKUP(Dati!$A2032,Normas!$A:$D,3,FALSE)*0.3)),"")</f>
      </c>
    </row>
    <row r="2033" spans="2:9" x14ac:dyDescent="0.2">
      <c r="B2033">
        <f>IF(ISBLANK(A2033),"",VLOOKUP(A2033,Normas!A:D,4,FALSE))</f>
      </c>
      <c r="E2033" s="2">
        <f>IF(ISBLANK(D2033),"",INT(YEARFRAC(D2033,'Vispārīga informācija'!$B$2)))</f>
      </c>
      <c r="F2033" s="2">
        <f>IFERROR(IF(ISBLANK($A2033),"",IF($A2033="Ūdeņraža jonu koncentrācija",VLOOKUP(Dati!$A2033,Normas!$A:$D,2,FALSE),VLOOKUP(Dati!$A2033,Normas!$A:$D,2,FALSE)*0.6)),"")</f>
      </c>
      <c r="G2033" s="2">
        <f>IFERROR(IF(ISBLANK($A2033),"",IF($A2033="Ūdeņraža jonu koncentrācija",VLOOKUP(Dati!$A2033,Normas!$A:$D,3,FALSE),VLOOKUP(Dati!$A2033,Normas!$A:$D,3,FALSE)*0.6)),"")</f>
      </c>
      <c r="H2033" s="2">
        <f>IFERROR(IF(ISBLANK($A2033),"",IF($A2033="Ūdeņraža jonu koncentrācija",VLOOKUP(Dati!$A2033,Normas!$A:$D,2,FALSE),VLOOKUP(Dati!$A2033,Normas!$A:$D,2,FALSE)*0.3)),"")</f>
      </c>
      <c r="I2033" s="2">
        <f>IFERROR(IF(ISBLANK($A2033),"",IF($A2033="Ūdeņraža jonu koncentrācija",VLOOKUP(Dati!$A2033,Normas!$A:$D,3,FALSE),VLOOKUP(Dati!$A2033,Normas!$A:$D,3,FALSE)*0.3)),"")</f>
      </c>
    </row>
    <row r="2034" spans="2:9" x14ac:dyDescent="0.2">
      <c r="B2034">
        <f>IF(ISBLANK(A2034),"",VLOOKUP(A2034,Normas!A:D,4,FALSE))</f>
      </c>
      <c r="E2034" s="2">
        <f>IF(ISBLANK(D2034),"",INT(YEARFRAC(D2034,'Vispārīga informācija'!$B$2)))</f>
      </c>
      <c r="F2034" s="2">
        <f>IFERROR(IF(ISBLANK($A2034),"",IF($A2034="Ūdeņraža jonu koncentrācija",VLOOKUP(Dati!$A2034,Normas!$A:$D,2,FALSE),VLOOKUP(Dati!$A2034,Normas!$A:$D,2,FALSE)*0.6)),"")</f>
      </c>
      <c r="G2034" s="2">
        <f>IFERROR(IF(ISBLANK($A2034),"",IF($A2034="Ūdeņraža jonu koncentrācija",VLOOKUP(Dati!$A2034,Normas!$A:$D,3,FALSE),VLOOKUP(Dati!$A2034,Normas!$A:$D,3,FALSE)*0.6)),"")</f>
      </c>
      <c r="H2034" s="2">
        <f>IFERROR(IF(ISBLANK($A2034),"",IF($A2034="Ūdeņraža jonu koncentrācija",VLOOKUP(Dati!$A2034,Normas!$A:$D,2,FALSE),VLOOKUP(Dati!$A2034,Normas!$A:$D,2,FALSE)*0.3)),"")</f>
      </c>
      <c r="I2034" s="2">
        <f>IFERROR(IF(ISBLANK($A2034),"",IF($A2034="Ūdeņraža jonu koncentrācija",VLOOKUP(Dati!$A2034,Normas!$A:$D,3,FALSE),VLOOKUP(Dati!$A2034,Normas!$A:$D,3,FALSE)*0.3)),"")</f>
      </c>
    </row>
    <row r="2035" spans="2:9" x14ac:dyDescent="0.2">
      <c r="B2035">
        <f>IF(ISBLANK(A2035),"",VLOOKUP(A2035,Normas!A:D,4,FALSE))</f>
      </c>
      <c r="E2035" s="2">
        <f>IF(ISBLANK(D2035),"",INT(YEARFRAC(D2035,'Vispārīga informācija'!$B$2)))</f>
      </c>
      <c r="F2035" s="2">
        <f>IFERROR(IF(ISBLANK($A2035),"",IF($A2035="Ūdeņraža jonu koncentrācija",VLOOKUP(Dati!$A2035,Normas!$A:$D,2,FALSE),VLOOKUP(Dati!$A2035,Normas!$A:$D,2,FALSE)*0.6)),"")</f>
      </c>
      <c r="G2035" s="2">
        <f>IFERROR(IF(ISBLANK($A2035),"",IF($A2035="Ūdeņraža jonu koncentrācija",VLOOKUP(Dati!$A2035,Normas!$A:$D,3,FALSE),VLOOKUP(Dati!$A2035,Normas!$A:$D,3,FALSE)*0.6)),"")</f>
      </c>
      <c r="H2035" s="2">
        <f>IFERROR(IF(ISBLANK($A2035),"",IF($A2035="Ūdeņraža jonu koncentrācija",VLOOKUP(Dati!$A2035,Normas!$A:$D,2,FALSE),VLOOKUP(Dati!$A2035,Normas!$A:$D,2,FALSE)*0.3)),"")</f>
      </c>
      <c r="I2035" s="2">
        <f>IFERROR(IF(ISBLANK($A2035),"",IF($A2035="Ūdeņraža jonu koncentrācija",VLOOKUP(Dati!$A2035,Normas!$A:$D,3,FALSE),VLOOKUP(Dati!$A2035,Normas!$A:$D,3,FALSE)*0.3)),"")</f>
      </c>
    </row>
    <row r="2036" spans="2:9" x14ac:dyDescent="0.2">
      <c r="B2036">
        <f>IF(ISBLANK(A2036),"",VLOOKUP(A2036,Normas!A:D,4,FALSE))</f>
      </c>
      <c r="E2036" s="2">
        <f>IF(ISBLANK(D2036),"",INT(YEARFRAC(D2036,'Vispārīga informācija'!$B$2)))</f>
      </c>
      <c r="F2036" s="2">
        <f>IFERROR(IF(ISBLANK($A2036),"",IF($A2036="Ūdeņraža jonu koncentrācija",VLOOKUP(Dati!$A2036,Normas!$A:$D,2,FALSE),VLOOKUP(Dati!$A2036,Normas!$A:$D,2,FALSE)*0.6)),"")</f>
      </c>
      <c r="G2036" s="2">
        <f>IFERROR(IF(ISBLANK($A2036),"",IF($A2036="Ūdeņraža jonu koncentrācija",VLOOKUP(Dati!$A2036,Normas!$A:$D,3,FALSE),VLOOKUP(Dati!$A2036,Normas!$A:$D,3,FALSE)*0.6)),"")</f>
      </c>
      <c r="H2036" s="2">
        <f>IFERROR(IF(ISBLANK($A2036),"",IF($A2036="Ūdeņraža jonu koncentrācija",VLOOKUP(Dati!$A2036,Normas!$A:$D,2,FALSE),VLOOKUP(Dati!$A2036,Normas!$A:$D,2,FALSE)*0.3)),"")</f>
      </c>
      <c r="I2036" s="2">
        <f>IFERROR(IF(ISBLANK($A2036),"",IF($A2036="Ūdeņraža jonu koncentrācija",VLOOKUP(Dati!$A2036,Normas!$A:$D,3,FALSE),VLOOKUP(Dati!$A2036,Normas!$A:$D,3,FALSE)*0.3)),"")</f>
      </c>
    </row>
    <row r="2037" spans="2:9" x14ac:dyDescent="0.2">
      <c r="B2037">
        <f>IF(ISBLANK(A2037),"",VLOOKUP(A2037,Normas!A:D,4,FALSE))</f>
      </c>
      <c r="E2037" s="2">
        <f>IF(ISBLANK(D2037),"",INT(YEARFRAC(D2037,'Vispārīga informācija'!$B$2)))</f>
      </c>
      <c r="F2037" s="2">
        <f>IFERROR(IF(ISBLANK($A2037),"",IF($A2037="Ūdeņraža jonu koncentrācija",VLOOKUP(Dati!$A2037,Normas!$A:$D,2,FALSE),VLOOKUP(Dati!$A2037,Normas!$A:$D,2,FALSE)*0.6)),"")</f>
      </c>
      <c r="G2037" s="2">
        <f>IFERROR(IF(ISBLANK($A2037),"",IF($A2037="Ūdeņraža jonu koncentrācija",VLOOKUP(Dati!$A2037,Normas!$A:$D,3,FALSE),VLOOKUP(Dati!$A2037,Normas!$A:$D,3,FALSE)*0.6)),"")</f>
      </c>
      <c r="H2037" s="2">
        <f>IFERROR(IF(ISBLANK($A2037),"",IF($A2037="Ūdeņraža jonu koncentrācija",VLOOKUP(Dati!$A2037,Normas!$A:$D,2,FALSE),VLOOKUP(Dati!$A2037,Normas!$A:$D,2,FALSE)*0.3)),"")</f>
      </c>
      <c r="I2037" s="2">
        <f>IFERROR(IF(ISBLANK($A2037),"",IF($A2037="Ūdeņraža jonu koncentrācija",VLOOKUP(Dati!$A2037,Normas!$A:$D,3,FALSE),VLOOKUP(Dati!$A2037,Normas!$A:$D,3,FALSE)*0.3)),"")</f>
      </c>
    </row>
    <row r="2038" spans="2:9" x14ac:dyDescent="0.2">
      <c r="B2038">
        <f>IF(ISBLANK(A2038),"",VLOOKUP(A2038,Normas!A:D,4,FALSE))</f>
      </c>
      <c r="E2038" s="2">
        <f>IF(ISBLANK(D2038),"",INT(YEARFRAC(D2038,'Vispārīga informācija'!$B$2)))</f>
      </c>
      <c r="F2038" s="2">
        <f>IFERROR(IF(ISBLANK($A2038),"",IF($A2038="Ūdeņraža jonu koncentrācija",VLOOKUP(Dati!$A2038,Normas!$A:$D,2,FALSE),VLOOKUP(Dati!$A2038,Normas!$A:$D,2,FALSE)*0.6)),"")</f>
      </c>
      <c r="G2038" s="2">
        <f>IFERROR(IF(ISBLANK($A2038),"",IF($A2038="Ūdeņraža jonu koncentrācija",VLOOKUP(Dati!$A2038,Normas!$A:$D,3,FALSE),VLOOKUP(Dati!$A2038,Normas!$A:$D,3,FALSE)*0.6)),"")</f>
      </c>
      <c r="H2038" s="2">
        <f>IFERROR(IF(ISBLANK($A2038),"",IF($A2038="Ūdeņraža jonu koncentrācija",VLOOKUP(Dati!$A2038,Normas!$A:$D,2,FALSE),VLOOKUP(Dati!$A2038,Normas!$A:$D,2,FALSE)*0.3)),"")</f>
      </c>
      <c r="I2038" s="2">
        <f>IFERROR(IF(ISBLANK($A2038),"",IF($A2038="Ūdeņraža jonu koncentrācija",VLOOKUP(Dati!$A2038,Normas!$A:$D,3,FALSE),VLOOKUP(Dati!$A2038,Normas!$A:$D,3,FALSE)*0.3)),"")</f>
      </c>
    </row>
    <row r="2039" spans="2:9" x14ac:dyDescent="0.2">
      <c r="B2039">
        <f>IF(ISBLANK(A2039),"",VLOOKUP(A2039,Normas!A:D,4,FALSE))</f>
      </c>
      <c r="E2039" s="2">
        <f>IF(ISBLANK(D2039),"",INT(YEARFRAC(D2039,'Vispārīga informācija'!$B$2)))</f>
      </c>
      <c r="F2039" s="2">
        <f>IFERROR(IF(ISBLANK($A2039),"",IF($A2039="Ūdeņraža jonu koncentrācija",VLOOKUP(Dati!$A2039,Normas!$A:$D,2,FALSE),VLOOKUP(Dati!$A2039,Normas!$A:$D,2,FALSE)*0.6)),"")</f>
      </c>
      <c r="G2039" s="2">
        <f>IFERROR(IF(ISBLANK($A2039),"",IF($A2039="Ūdeņraža jonu koncentrācija",VLOOKUP(Dati!$A2039,Normas!$A:$D,3,FALSE),VLOOKUP(Dati!$A2039,Normas!$A:$D,3,FALSE)*0.6)),"")</f>
      </c>
      <c r="H2039" s="2">
        <f>IFERROR(IF(ISBLANK($A2039),"",IF($A2039="Ūdeņraža jonu koncentrācija",VLOOKUP(Dati!$A2039,Normas!$A:$D,2,FALSE),VLOOKUP(Dati!$A2039,Normas!$A:$D,2,FALSE)*0.3)),"")</f>
      </c>
      <c r="I2039" s="2">
        <f>IFERROR(IF(ISBLANK($A2039),"",IF($A2039="Ūdeņraža jonu koncentrācija",VLOOKUP(Dati!$A2039,Normas!$A:$D,3,FALSE),VLOOKUP(Dati!$A2039,Normas!$A:$D,3,FALSE)*0.3)),"")</f>
      </c>
    </row>
    <row r="2040" spans="2:9" x14ac:dyDescent="0.2">
      <c r="B2040">
        <f>IF(ISBLANK(A2040),"",VLOOKUP(A2040,Normas!A:D,4,FALSE))</f>
      </c>
      <c r="E2040" s="2">
        <f>IF(ISBLANK(D2040),"",INT(YEARFRAC(D2040,'Vispārīga informācija'!$B$2)))</f>
      </c>
      <c r="F2040" s="2">
        <f>IFERROR(IF(ISBLANK($A2040),"",IF($A2040="Ūdeņraža jonu koncentrācija",VLOOKUP(Dati!$A2040,Normas!$A:$D,2,FALSE),VLOOKUP(Dati!$A2040,Normas!$A:$D,2,FALSE)*0.6)),"")</f>
      </c>
      <c r="G2040" s="2">
        <f>IFERROR(IF(ISBLANK($A2040),"",IF($A2040="Ūdeņraža jonu koncentrācija",VLOOKUP(Dati!$A2040,Normas!$A:$D,3,FALSE),VLOOKUP(Dati!$A2040,Normas!$A:$D,3,FALSE)*0.6)),"")</f>
      </c>
      <c r="H2040" s="2">
        <f>IFERROR(IF(ISBLANK($A2040),"",IF($A2040="Ūdeņraža jonu koncentrācija",VLOOKUP(Dati!$A2040,Normas!$A:$D,2,FALSE),VLOOKUP(Dati!$A2040,Normas!$A:$D,2,FALSE)*0.3)),"")</f>
      </c>
      <c r="I2040" s="2">
        <f>IFERROR(IF(ISBLANK($A2040),"",IF($A2040="Ūdeņraža jonu koncentrācija",VLOOKUP(Dati!$A2040,Normas!$A:$D,3,FALSE),VLOOKUP(Dati!$A2040,Normas!$A:$D,3,FALSE)*0.3)),"")</f>
      </c>
    </row>
    <row r="2041" spans="2:9" x14ac:dyDescent="0.2">
      <c r="B2041">
        <f>IF(ISBLANK(A2041),"",VLOOKUP(A2041,Normas!A:D,4,FALSE))</f>
      </c>
      <c r="E2041" s="2">
        <f>IF(ISBLANK(D2041),"",INT(YEARFRAC(D2041,'Vispārīga informācija'!$B$2)))</f>
      </c>
      <c r="F2041" s="2">
        <f>IFERROR(IF(ISBLANK($A2041),"",IF($A2041="Ūdeņraža jonu koncentrācija",VLOOKUP(Dati!$A2041,Normas!$A:$D,2,FALSE),VLOOKUP(Dati!$A2041,Normas!$A:$D,2,FALSE)*0.6)),"")</f>
      </c>
      <c r="G2041" s="2">
        <f>IFERROR(IF(ISBLANK($A2041),"",IF($A2041="Ūdeņraža jonu koncentrācija",VLOOKUP(Dati!$A2041,Normas!$A:$D,3,FALSE),VLOOKUP(Dati!$A2041,Normas!$A:$D,3,FALSE)*0.6)),"")</f>
      </c>
      <c r="H2041" s="2">
        <f>IFERROR(IF(ISBLANK($A2041),"",IF($A2041="Ūdeņraža jonu koncentrācija",VLOOKUP(Dati!$A2041,Normas!$A:$D,2,FALSE),VLOOKUP(Dati!$A2041,Normas!$A:$D,2,FALSE)*0.3)),"")</f>
      </c>
      <c r="I2041" s="2">
        <f>IFERROR(IF(ISBLANK($A2041),"",IF($A2041="Ūdeņraža jonu koncentrācija",VLOOKUP(Dati!$A2041,Normas!$A:$D,3,FALSE),VLOOKUP(Dati!$A2041,Normas!$A:$D,3,FALSE)*0.3)),"")</f>
      </c>
    </row>
    <row r="2042" spans="2:9" x14ac:dyDescent="0.2">
      <c r="B2042">
        <f>IF(ISBLANK(A2042),"",VLOOKUP(A2042,Normas!A:D,4,FALSE))</f>
      </c>
      <c r="E2042" s="2">
        <f>IF(ISBLANK(D2042),"",INT(YEARFRAC(D2042,'Vispārīga informācija'!$B$2)))</f>
      </c>
      <c r="F2042" s="2">
        <f>IFERROR(IF(ISBLANK($A2042),"",IF($A2042="Ūdeņraža jonu koncentrācija",VLOOKUP(Dati!$A2042,Normas!$A:$D,2,FALSE),VLOOKUP(Dati!$A2042,Normas!$A:$D,2,FALSE)*0.6)),"")</f>
      </c>
      <c r="G2042" s="2">
        <f>IFERROR(IF(ISBLANK($A2042),"",IF($A2042="Ūdeņraža jonu koncentrācija",VLOOKUP(Dati!$A2042,Normas!$A:$D,3,FALSE),VLOOKUP(Dati!$A2042,Normas!$A:$D,3,FALSE)*0.6)),"")</f>
      </c>
      <c r="H2042" s="2">
        <f>IFERROR(IF(ISBLANK($A2042),"",IF($A2042="Ūdeņraža jonu koncentrācija",VLOOKUP(Dati!$A2042,Normas!$A:$D,2,FALSE),VLOOKUP(Dati!$A2042,Normas!$A:$D,2,FALSE)*0.3)),"")</f>
      </c>
      <c r="I2042" s="2">
        <f>IFERROR(IF(ISBLANK($A2042),"",IF($A2042="Ūdeņraža jonu koncentrācija",VLOOKUP(Dati!$A2042,Normas!$A:$D,3,FALSE),VLOOKUP(Dati!$A2042,Normas!$A:$D,3,FALSE)*0.3)),"")</f>
      </c>
    </row>
    <row r="2043" spans="2:9" x14ac:dyDescent="0.2">
      <c r="B2043">
        <f>IF(ISBLANK(A2043),"",VLOOKUP(A2043,Normas!A:D,4,FALSE))</f>
      </c>
      <c r="E2043" s="2">
        <f>IF(ISBLANK(D2043),"",INT(YEARFRAC(D2043,'Vispārīga informācija'!$B$2)))</f>
      </c>
      <c r="F2043" s="2">
        <f>IFERROR(IF(ISBLANK($A2043),"",IF($A2043="Ūdeņraža jonu koncentrācija",VLOOKUP(Dati!$A2043,Normas!$A:$D,2,FALSE),VLOOKUP(Dati!$A2043,Normas!$A:$D,2,FALSE)*0.6)),"")</f>
      </c>
      <c r="G2043" s="2">
        <f>IFERROR(IF(ISBLANK($A2043),"",IF($A2043="Ūdeņraža jonu koncentrācija",VLOOKUP(Dati!$A2043,Normas!$A:$D,3,FALSE),VLOOKUP(Dati!$A2043,Normas!$A:$D,3,FALSE)*0.6)),"")</f>
      </c>
      <c r="H2043" s="2">
        <f>IFERROR(IF(ISBLANK($A2043),"",IF($A2043="Ūdeņraža jonu koncentrācija",VLOOKUP(Dati!$A2043,Normas!$A:$D,2,FALSE),VLOOKUP(Dati!$A2043,Normas!$A:$D,2,FALSE)*0.3)),"")</f>
      </c>
      <c r="I2043" s="2">
        <f>IFERROR(IF(ISBLANK($A2043),"",IF($A2043="Ūdeņraža jonu koncentrācija",VLOOKUP(Dati!$A2043,Normas!$A:$D,3,FALSE),VLOOKUP(Dati!$A2043,Normas!$A:$D,3,FALSE)*0.3)),"")</f>
      </c>
    </row>
    <row r="2044" spans="2:9" x14ac:dyDescent="0.2">
      <c r="B2044">
        <f>IF(ISBLANK(A2044),"",VLOOKUP(A2044,Normas!A:D,4,FALSE))</f>
      </c>
      <c r="E2044" s="2">
        <f>IF(ISBLANK(D2044),"",INT(YEARFRAC(D2044,'Vispārīga informācija'!$B$2)))</f>
      </c>
      <c r="F2044" s="2">
        <f>IFERROR(IF(ISBLANK($A2044),"",IF($A2044="Ūdeņraža jonu koncentrācija",VLOOKUP(Dati!$A2044,Normas!$A:$D,2,FALSE),VLOOKUP(Dati!$A2044,Normas!$A:$D,2,FALSE)*0.6)),"")</f>
      </c>
      <c r="G2044" s="2">
        <f>IFERROR(IF(ISBLANK($A2044),"",IF($A2044="Ūdeņraža jonu koncentrācija",VLOOKUP(Dati!$A2044,Normas!$A:$D,3,FALSE),VLOOKUP(Dati!$A2044,Normas!$A:$D,3,FALSE)*0.6)),"")</f>
      </c>
      <c r="H2044" s="2">
        <f>IFERROR(IF(ISBLANK($A2044),"",IF($A2044="Ūdeņraža jonu koncentrācija",VLOOKUP(Dati!$A2044,Normas!$A:$D,2,FALSE),VLOOKUP(Dati!$A2044,Normas!$A:$D,2,FALSE)*0.3)),"")</f>
      </c>
      <c r="I2044" s="2">
        <f>IFERROR(IF(ISBLANK($A2044),"",IF($A2044="Ūdeņraža jonu koncentrācija",VLOOKUP(Dati!$A2044,Normas!$A:$D,3,FALSE),VLOOKUP(Dati!$A2044,Normas!$A:$D,3,FALSE)*0.3)),"")</f>
      </c>
    </row>
    <row r="2045" spans="2:9" x14ac:dyDescent="0.2">
      <c r="B2045">
        <f>IF(ISBLANK(A2045),"",VLOOKUP(A2045,Normas!A:D,4,FALSE))</f>
      </c>
      <c r="E2045" s="2">
        <f>IF(ISBLANK(D2045),"",INT(YEARFRAC(D2045,'Vispārīga informācija'!$B$2)))</f>
      </c>
      <c r="F2045" s="2">
        <f>IFERROR(IF(ISBLANK($A2045),"",IF($A2045="Ūdeņraža jonu koncentrācija",VLOOKUP(Dati!$A2045,Normas!$A:$D,2,FALSE),VLOOKUP(Dati!$A2045,Normas!$A:$D,2,FALSE)*0.6)),"")</f>
      </c>
      <c r="G2045" s="2">
        <f>IFERROR(IF(ISBLANK($A2045),"",IF($A2045="Ūdeņraža jonu koncentrācija",VLOOKUP(Dati!$A2045,Normas!$A:$D,3,FALSE),VLOOKUP(Dati!$A2045,Normas!$A:$D,3,FALSE)*0.6)),"")</f>
      </c>
      <c r="H2045" s="2">
        <f>IFERROR(IF(ISBLANK($A2045),"",IF($A2045="Ūdeņraža jonu koncentrācija",VLOOKUP(Dati!$A2045,Normas!$A:$D,2,FALSE),VLOOKUP(Dati!$A2045,Normas!$A:$D,2,FALSE)*0.3)),"")</f>
      </c>
      <c r="I2045" s="2">
        <f>IFERROR(IF(ISBLANK($A2045),"",IF($A2045="Ūdeņraža jonu koncentrācija",VLOOKUP(Dati!$A2045,Normas!$A:$D,3,FALSE),VLOOKUP(Dati!$A2045,Normas!$A:$D,3,FALSE)*0.3)),"")</f>
      </c>
    </row>
    <row r="2046" spans="2:9" x14ac:dyDescent="0.2">
      <c r="B2046">
        <f>IF(ISBLANK(A2046),"",VLOOKUP(A2046,Normas!A:D,4,FALSE))</f>
      </c>
      <c r="E2046" s="2">
        <f>IF(ISBLANK(D2046),"",INT(YEARFRAC(D2046,'Vispārīga informācija'!$B$2)))</f>
      </c>
      <c r="F2046" s="2">
        <f>IFERROR(IF(ISBLANK($A2046),"",IF($A2046="Ūdeņraža jonu koncentrācija",VLOOKUP(Dati!$A2046,Normas!$A:$D,2,FALSE),VLOOKUP(Dati!$A2046,Normas!$A:$D,2,FALSE)*0.6)),"")</f>
      </c>
      <c r="G2046" s="2">
        <f>IFERROR(IF(ISBLANK($A2046),"",IF($A2046="Ūdeņraža jonu koncentrācija",VLOOKUP(Dati!$A2046,Normas!$A:$D,3,FALSE),VLOOKUP(Dati!$A2046,Normas!$A:$D,3,FALSE)*0.6)),"")</f>
      </c>
      <c r="H2046" s="2">
        <f>IFERROR(IF(ISBLANK($A2046),"",IF($A2046="Ūdeņraža jonu koncentrācija",VLOOKUP(Dati!$A2046,Normas!$A:$D,2,FALSE),VLOOKUP(Dati!$A2046,Normas!$A:$D,2,FALSE)*0.3)),"")</f>
      </c>
      <c r="I2046" s="2">
        <f>IFERROR(IF(ISBLANK($A2046),"",IF($A2046="Ūdeņraža jonu koncentrācija",VLOOKUP(Dati!$A2046,Normas!$A:$D,3,FALSE),VLOOKUP(Dati!$A2046,Normas!$A:$D,3,FALSE)*0.3)),"")</f>
      </c>
    </row>
    <row r="2047" spans="2:9" x14ac:dyDescent="0.2">
      <c r="B2047">
        <f>IF(ISBLANK(A2047),"",VLOOKUP(A2047,Normas!A:D,4,FALSE))</f>
      </c>
      <c r="E2047" s="2">
        <f>IF(ISBLANK(D2047),"",INT(YEARFRAC(D2047,'Vispārīga informācija'!$B$2)))</f>
      </c>
      <c r="F2047" s="2">
        <f>IFERROR(IF(ISBLANK($A2047),"",IF($A2047="Ūdeņraža jonu koncentrācija",VLOOKUP(Dati!$A2047,Normas!$A:$D,2,FALSE),VLOOKUP(Dati!$A2047,Normas!$A:$D,2,FALSE)*0.6)),"")</f>
      </c>
      <c r="G2047" s="2">
        <f>IFERROR(IF(ISBLANK($A2047),"",IF($A2047="Ūdeņraža jonu koncentrācija",VLOOKUP(Dati!$A2047,Normas!$A:$D,3,FALSE),VLOOKUP(Dati!$A2047,Normas!$A:$D,3,FALSE)*0.6)),"")</f>
      </c>
      <c r="H2047" s="2">
        <f>IFERROR(IF(ISBLANK($A2047),"",IF($A2047="Ūdeņraža jonu koncentrācija",VLOOKUP(Dati!$A2047,Normas!$A:$D,2,FALSE),VLOOKUP(Dati!$A2047,Normas!$A:$D,2,FALSE)*0.3)),"")</f>
      </c>
      <c r="I2047" s="2">
        <f>IFERROR(IF(ISBLANK($A2047),"",IF($A2047="Ūdeņraža jonu koncentrācija",VLOOKUP(Dati!$A2047,Normas!$A:$D,3,FALSE),VLOOKUP(Dati!$A2047,Normas!$A:$D,3,FALSE)*0.3)),"")</f>
      </c>
    </row>
    <row r="2048" spans="2:9" x14ac:dyDescent="0.2">
      <c r="B2048">
        <f>IF(ISBLANK(A2048),"",VLOOKUP(A2048,Normas!A:D,4,FALSE))</f>
      </c>
      <c r="E2048" s="2">
        <f>IF(ISBLANK(D2048),"",INT(YEARFRAC(D2048,'Vispārīga informācija'!$B$2)))</f>
      </c>
      <c r="F2048" s="2">
        <f>IFERROR(IF(ISBLANK($A2048),"",IF($A2048="Ūdeņraža jonu koncentrācija",VLOOKUP(Dati!$A2048,Normas!$A:$D,2,FALSE),VLOOKUP(Dati!$A2048,Normas!$A:$D,2,FALSE)*0.6)),"")</f>
      </c>
      <c r="G2048" s="2">
        <f>IFERROR(IF(ISBLANK($A2048),"",IF($A2048="Ūdeņraža jonu koncentrācija",VLOOKUP(Dati!$A2048,Normas!$A:$D,3,FALSE),VLOOKUP(Dati!$A2048,Normas!$A:$D,3,FALSE)*0.6)),"")</f>
      </c>
      <c r="H2048" s="2">
        <f>IFERROR(IF(ISBLANK($A2048),"",IF($A2048="Ūdeņraža jonu koncentrācija",VLOOKUP(Dati!$A2048,Normas!$A:$D,2,FALSE),VLOOKUP(Dati!$A2048,Normas!$A:$D,2,FALSE)*0.3)),"")</f>
      </c>
      <c r="I2048" s="2">
        <f>IFERROR(IF(ISBLANK($A2048),"",IF($A2048="Ūdeņraža jonu koncentrācija",VLOOKUP(Dati!$A2048,Normas!$A:$D,3,FALSE),VLOOKUP(Dati!$A2048,Normas!$A:$D,3,FALSE)*0.3)),"")</f>
      </c>
    </row>
    <row r="2049" spans="2:9" x14ac:dyDescent="0.2">
      <c r="B2049">
        <f>IF(ISBLANK(A2049),"",VLOOKUP(A2049,Normas!A:D,4,FALSE))</f>
      </c>
      <c r="E2049" s="2">
        <f>IF(ISBLANK(D2049),"",INT(YEARFRAC(D2049,'Vispārīga informācija'!$B$2)))</f>
      </c>
      <c r="F2049" s="2">
        <f>IFERROR(IF(ISBLANK($A2049),"",IF($A2049="Ūdeņraža jonu koncentrācija",VLOOKUP(Dati!$A2049,Normas!$A:$D,2,FALSE),VLOOKUP(Dati!$A2049,Normas!$A:$D,2,FALSE)*0.6)),"")</f>
      </c>
      <c r="G2049" s="2">
        <f>IFERROR(IF(ISBLANK($A2049),"",IF($A2049="Ūdeņraža jonu koncentrācija",VLOOKUP(Dati!$A2049,Normas!$A:$D,3,FALSE),VLOOKUP(Dati!$A2049,Normas!$A:$D,3,FALSE)*0.6)),"")</f>
      </c>
      <c r="H2049" s="2">
        <f>IFERROR(IF(ISBLANK($A2049),"",IF($A2049="Ūdeņraža jonu koncentrācija",VLOOKUP(Dati!$A2049,Normas!$A:$D,2,FALSE),VLOOKUP(Dati!$A2049,Normas!$A:$D,2,FALSE)*0.3)),"")</f>
      </c>
      <c r="I2049" s="2">
        <f>IFERROR(IF(ISBLANK($A2049),"",IF($A2049="Ūdeņraža jonu koncentrācija",VLOOKUP(Dati!$A2049,Normas!$A:$D,3,FALSE),VLOOKUP(Dati!$A2049,Normas!$A:$D,3,FALSE)*0.3)),"")</f>
      </c>
    </row>
    <row r="2050" spans="2:9" x14ac:dyDescent="0.2">
      <c r="B2050">
        <f>IF(ISBLANK(A2050),"",VLOOKUP(A2050,Normas!A:D,4,FALSE))</f>
      </c>
      <c r="E2050" s="2">
        <f>IF(ISBLANK(D2050),"",INT(YEARFRAC(D2050,'Vispārīga informācija'!$B$2)))</f>
      </c>
      <c r="F2050" s="2">
        <f>IFERROR(IF(ISBLANK($A2050),"",IF($A2050="Ūdeņraža jonu koncentrācija",VLOOKUP(Dati!$A2050,Normas!$A:$D,2,FALSE),VLOOKUP(Dati!$A2050,Normas!$A:$D,2,FALSE)*0.6)),"")</f>
      </c>
      <c r="G2050" s="2">
        <f>IFERROR(IF(ISBLANK($A2050),"",IF($A2050="Ūdeņraža jonu koncentrācija",VLOOKUP(Dati!$A2050,Normas!$A:$D,3,FALSE),VLOOKUP(Dati!$A2050,Normas!$A:$D,3,FALSE)*0.6)),"")</f>
      </c>
      <c r="H2050" s="2">
        <f>IFERROR(IF(ISBLANK($A2050),"",IF($A2050="Ūdeņraža jonu koncentrācija",VLOOKUP(Dati!$A2050,Normas!$A:$D,2,FALSE),VLOOKUP(Dati!$A2050,Normas!$A:$D,2,FALSE)*0.3)),"")</f>
      </c>
      <c r="I2050" s="2">
        <f>IFERROR(IF(ISBLANK($A2050),"",IF($A2050="Ūdeņraža jonu koncentrācija",VLOOKUP(Dati!$A2050,Normas!$A:$D,3,FALSE),VLOOKUP(Dati!$A2050,Normas!$A:$D,3,FALSE)*0.3)),"")</f>
      </c>
    </row>
    <row r="2051" spans="2:9" x14ac:dyDescent="0.2">
      <c r="B2051">
        <f>IF(ISBLANK(A2051),"",VLOOKUP(A2051,Normas!A:D,4,FALSE))</f>
      </c>
      <c r="E2051" s="2">
        <f>IF(ISBLANK(D2051),"",INT(YEARFRAC(D2051,'Vispārīga informācija'!$B$2)))</f>
      </c>
      <c r="F2051" s="2">
        <f>IFERROR(IF(ISBLANK($A2051),"",IF($A2051="Ūdeņraža jonu koncentrācija",VLOOKUP(Dati!$A2051,Normas!$A:$D,2,FALSE),VLOOKUP(Dati!$A2051,Normas!$A:$D,2,FALSE)*0.6)),"")</f>
      </c>
      <c r="G2051" s="2">
        <f>IFERROR(IF(ISBLANK($A2051),"",IF($A2051="Ūdeņraža jonu koncentrācija",VLOOKUP(Dati!$A2051,Normas!$A:$D,3,FALSE),VLOOKUP(Dati!$A2051,Normas!$A:$D,3,FALSE)*0.6)),"")</f>
      </c>
      <c r="H2051" s="2">
        <f>IFERROR(IF(ISBLANK($A2051),"",IF($A2051="Ūdeņraža jonu koncentrācija",VLOOKUP(Dati!$A2051,Normas!$A:$D,2,FALSE),VLOOKUP(Dati!$A2051,Normas!$A:$D,2,FALSE)*0.3)),"")</f>
      </c>
      <c r="I2051" s="2">
        <f>IFERROR(IF(ISBLANK($A2051),"",IF($A2051="Ūdeņraža jonu koncentrācija",VLOOKUP(Dati!$A2051,Normas!$A:$D,3,FALSE),VLOOKUP(Dati!$A2051,Normas!$A:$D,3,FALSE)*0.3)),"")</f>
      </c>
    </row>
    <row r="2052" spans="2:9" x14ac:dyDescent="0.2">
      <c r="B2052">
        <f>IF(ISBLANK(A2052),"",VLOOKUP(A2052,Normas!A:D,4,FALSE))</f>
      </c>
      <c r="E2052" s="2">
        <f>IF(ISBLANK(D2052),"",INT(YEARFRAC(D2052,'Vispārīga informācija'!$B$2)))</f>
      </c>
      <c r="F2052" s="2">
        <f>IFERROR(IF(ISBLANK($A2052),"",IF($A2052="Ūdeņraža jonu koncentrācija",VLOOKUP(Dati!$A2052,Normas!$A:$D,2,FALSE),VLOOKUP(Dati!$A2052,Normas!$A:$D,2,FALSE)*0.6)),"")</f>
      </c>
      <c r="G2052" s="2">
        <f>IFERROR(IF(ISBLANK($A2052),"",IF($A2052="Ūdeņraža jonu koncentrācija",VLOOKUP(Dati!$A2052,Normas!$A:$D,3,FALSE),VLOOKUP(Dati!$A2052,Normas!$A:$D,3,FALSE)*0.6)),"")</f>
      </c>
      <c r="H2052" s="2">
        <f>IFERROR(IF(ISBLANK($A2052),"",IF($A2052="Ūdeņraža jonu koncentrācija",VLOOKUP(Dati!$A2052,Normas!$A:$D,2,FALSE),VLOOKUP(Dati!$A2052,Normas!$A:$D,2,FALSE)*0.3)),"")</f>
      </c>
      <c r="I2052" s="2">
        <f>IFERROR(IF(ISBLANK($A2052),"",IF($A2052="Ūdeņraža jonu koncentrācija",VLOOKUP(Dati!$A2052,Normas!$A:$D,3,FALSE),VLOOKUP(Dati!$A2052,Normas!$A:$D,3,FALSE)*0.3)),"")</f>
      </c>
    </row>
    <row r="2053" spans="2:9" x14ac:dyDescent="0.2">
      <c r="B2053">
        <f>IF(ISBLANK(A2053),"",VLOOKUP(A2053,Normas!A:D,4,FALSE))</f>
      </c>
      <c r="E2053" s="2">
        <f>IF(ISBLANK(D2053),"",INT(YEARFRAC(D2053,'Vispārīga informācija'!$B$2)))</f>
      </c>
      <c r="F2053" s="2">
        <f>IFERROR(IF(ISBLANK($A2053),"",IF($A2053="Ūdeņraža jonu koncentrācija",VLOOKUP(Dati!$A2053,Normas!$A:$D,2,FALSE),VLOOKUP(Dati!$A2053,Normas!$A:$D,2,FALSE)*0.6)),"")</f>
      </c>
      <c r="G2053" s="2">
        <f>IFERROR(IF(ISBLANK($A2053),"",IF($A2053="Ūdeņraža jonu koncentrācija",VLOOKUP(Dati!$A2053,Normas!$A:$D,3,FALSE),VLOOKUP(Dati!$A2053,Normas!$A:$D,3,FALSE)*0.6)),"")</f>
      </c>
      <c r="H2053" s="2">
        <f>IFERROR(IF(ISBLANK($A2053),"",IF($A2053="Ūdeņraža jonu koncentrācija",VLOOKUP(Dati!$A2053,Normas!$A:$D,2,FALSE),VLOOKUP(Dati!$A2053,Normas!$A:$D,2,FALSE)*0.3)),"")</f>
      </c>
      <c r="I2053" s="2">
        <f>IFERROR(IF(ISBLANK($A2053),"",IF($A2053="Ūdeņraža jonu koncentrācija",VLOOKUP(Dati!$A2053,Normas!$A:$D,3,FALSE),VLOOKUP(Dati!$A2053,Normas!$A:$D,3,FALSE)*0.3)),"")</f>
      </c>
    </row>
    <row r="2054" spans="2:9" x14ac:dyDescent="0.2">
      <c r="B2054">
        <f>IF(ISBLANK(A2054),"",VLOOKUP(A2054,Normas!A:D,4,FALSE))</f>
      </c>
      <c r="E2054" s="2">
        <f>IF(ISBLANK(D2054),"",INT(YEARFRAC(D2054,'Vispārīga informācija'!$B$2)))</f>
      </c>
      <c r="F2054" s="2">
        <f>IFERROR(IF(ISBLANK($A2054),"",IF($A2054="Ūdeņraža jonu koncentrācija",VLOOKUP(Dati!$A2054,Normas!$A:$D,2,FALSE),VLOOKUP(Dati!$A2054,Normas!$A:$D,2,FALSE)*0.6)),"")</f>
      </c>
      <c r="G2054" s="2">
        <f>IFERROR(IF(ISBLANK($A2054),"",IF($A2054="Ūdeņraža jonu koncentrācija",VLOOKUP(Dati!$A2054,Normas!$A:$D,3,FALSE),VLOOKUP(Dati!$A2054,Normas!$A:$D,3,FALSE)*0.6)),"")</f>
      </c>
      <c r="H2054" s="2">
        <f>IFERROR(IF(ISBLANK($A2054),"",IF($A2054="Ūdeņraža jonu koncentrācija",VLOOKUP(Dati!$A2054,Normas!$A:$D,2,FALSE),VLOOKUP(Dati!$A2054,Normas!$A:$D,2,FALSE)*0.3)),"")</f>
      </c>
      <c r="I2054" s="2">
        <f>IFERROR(IF(ISBLANK($A2054),"",IF($A2054="Ūdeņraža jonu koncentrācija",VLOOKUP(Dati!$A2054,Normas!$A:$D,3,FALSE),VLOOKUP(Dati!$A2054,Normas!$A:$D,3,FALSE)*0.3)),"")</f>
      </c>
    </row>
    <row r="2055" spans="2:9" x14ac:dyDescent="0.2">
      <c r="B2055">
        <f>IF(ISBLANK(A2055),"",VLOOKUP(A2055,Normas!A:D,4,FALSE))</f>
      </c>
      <c r="E2055" s="2">
        <f>IF(ISBLANK(D2055),"",INT(YEARFRAC(D2055,'Vispārīga informācija'!$B$2)))</f>
      </c>
      <c r="F2055" s="2">
        <f>IFERROR(IF(ISBLANK($A2055),"",IF($A2055="Ūdeņraža jonu koncentrācija",VLOOKUP(Dati!$A2055,Normas!$A:$D,2,FALSE),VLOOKUP(Dati!$A2055,Normas!$A:$D,2,FALSE)*0.6)),"")</f>
      </c>
      <c r="G2055" s="2">
        <f>IFERROR(IF(ISBLANK($A2055),"",IF($A2055="Ūdeņraža jonu koncentrācija",VLOOKUP(Dati!$A2055,Normas!$A:$D,3,FALSE),VLOOKUP(Dati!$A2055,Normas!$A:$D,3,FALSE)*0.6)),"")</f>
      </c>
      <c r="H2055" s="2">
        <f>IFERROR(IF(ISBLANK($A2055),"",IF($A2055="Ūdeņraža jonu koncentrācija",VLOOKUP(Dati!$A2055,Normas!$A:$D,2,FALSE),VLOOKUP(Dati!$A2055,Normas!$A:$D,2,FALSE)*0.3)),"")</f>
      </c>
      <c r="I2055" s="2">
        <f>IFERROR(IF(ISBLANK($A2055),"",IF($A2055="Ūdeņraža jonu koncentrācija",VLOOKUP(Dati!$A2055,Normas!$A:$D,3,FALSE),VLOOKUP(Dati!$A2055,Normas!$A:$D,3,FALSE)*0.3)),"")</f>
      </c>
    </row>
    <row r="2056" spans="2:9" x14ac:dyDescent="0.2">
      <c r="B2056">
        <f>IF(ISBLANK(A2056),"",VLOOKUP(A2056,Normas!A:D,4,FALSE))</f>
      </c>
      <c r="E2056" s="2">
        <f>IF(ISBLANK(D2056),"",INT(YEARFRAC(D2056,'Vispārīga informācija'!$B$2)))</f>
      </c>
      <c r="F2056" s="2">
        <f>IFERROR(IF(ISBLANK($A2056),"",IF($A2056="Ūdeņraža jonu koncentrācija",VLOOKUP(Dati!$A2056,Normas!$A:$D,2,FALSE),VLOOKUP(Dati!$A2056,Normas!$A:$D,2,FALSE)*0.6)),"")</f>
      </c>
      <c r="G2056" s="2">
        <f>IFERROR(IF(ISBLANK($A2056),"",IF($A2056="Ūdeņraža jonu koncentrācija",VLOOKUP(Dati!$A2056,Normas!$A:$D,3,FALSE),VLOOKUP(Dati!$A2056,Normas!$A:$D,3,FALSE)*0.6)),"")</f>
      </c>
      <c r="H2056" s="2">
        <f>IFERROR(IF(ISBLANK($A2056),"",IF($A2056="Ūdeņraža jonu koncentrācija",VLOOKUP(Dati!$A2056,Normas!$A:$D,2,FALSE),VLOOKUP(Dati!$A2056,Normas!$A:$D,2,FALSE)*0.3)),"")</f>
      </c>
      <c r="I2056" s="2">
        <f>IFERROR(IF(ISBLANK($A2056),"",IF($A2056="Ūdeņraža jonu koncentrācija",VLOOKUP(Dati!$A2056,Normas!$A:$D,3,FALSE),VLOOKUP(Dati!$A2056,Normas!$A:$D,3,FALSE)*0.3)),"")</f>
      </c>
    </row>
    <row r="2057" spans="2:9" x14ac:dyDescent="0.2">
      <c r="B2057">
        <f>IF(ISBLANK(A2057),"",VLOOKUP(A2057,Normas!A:D,4,FALSE))</f>
      </c>
      <c r="E2057" s="2">
        <f>IF(ISBLANK(D2057),"",INT(YEARFRAC(D2057,'Vispārīga informācija'!$B$2)))</f>
      </c>
      <c r="F2057" s="2">
        <f>IFERROR(IF(ISBLANK($A2057),"",IF($A2057="Ūdeņraža jonu koncentrācija",VLOOKUP(Dati!$A2057,Normas!$A:$D,2,FALSE),VLOOKUP(Dati!$A2057,Normas!$A:$D,2,FALSE)*0.6)),"")</f>
      </c>
      <c r="G2057" s="2">
        <f>IFERROR(IF(ISBLANK($A2057),"",IF($A2057="Ūdeņraža jonu koncentrācija",VLOOKUP(Dati!$A2057,Normas!$A:$D,3,FALSE),VLOOKUP(Dati!$A2057,Normas!$A:$D,3,FALSE)*0.6)),"")</f>
      </c>
      <c r="H2057" s="2">
        <f>IFERROR(IF(ISBLANK($A2057),"",IF($A2057="Ūdeņraža jonu koncentrācija",VLOOKUP(Dati!$A2057,Normas!$A:$D,2,FALSE),VLOOKUP(Dati!$A2057,Normas!$A:$D,2,FALSE)*0.3)),"")</f>
      </c>
      <c r="I2057" s="2">
        <f>IFERROR(IF(ISBLANK($A2057),"",IF($A2057="Ūdeņraža jonu koncentrācija",VLOOKUP(Dati!$A2057,Normas!$A:$D,3,FALSE),VLOOKUP(Dati!$A2057,Normas!$A:$D,3,FALSE)*0.3)),"")</f>
      </c>
    </row>
    <row r="2058" spans="2:9" x14ac:dyDescent="0.2">
      <c r="B2058">
        <f>IF(ISBLANK(A2058),"",VLOOKUP(A2058,Normas!A:D,4,FALSE))</f>
      </c>
      <c r="E2058" s="2">
        <f>IF(ISBLANK(D2058),"",INT(YEARFRAC(D2058,'Vispārīga informācija'!$B$2)))</f>
      </c>
      <c r="F2058" s="2">
        <f>IFERROR(IF(ISBLANK($A2058),"",IF($A2058="Ūdeņraža jonu koncentrācija",VLOOKUP(Dati!$A2058,Normas!$A:$D,2,FALSE),VLOOKUP(Dati!$A2058,Normas!$A:$D,2,FALSE)*0.6)),"")</f>
      </c>
      <c r="G2058" s="2">
        <f>IFERROR(IF(ISBLANK($A2058),"",IF($A2058="Ūdeņraža jonu koncentrācija",VLOOKUP(Dati!$A2058,Normas!$A:$D,3,FALSE),VLOOKUP(Dati!$A2058,Normas!$A:$D,3,FALSE)*0.6)),"")</f>
      </c>
      <c r="H2058" s="2">
        <f>IFERROR(IF(ISBLANK($A2058),"",IF($A2058="Ūdeņraža jonu koncentrācija",VLOOKUP(Dati!$A2058,Normas!$A:$D,2,FALSE),VLOOKUP(Dati!$A2058,Normas!$A:$D,2,FALSE)*0.3)),"")</f>
      </c>
      <c r="I2058" s="2">
        <f>IFERROR(IF(ISBLANK($A2058),"",IF($A2058="Ūdeņraža jonu koncentrācija",VLOOKUP(Dati!$A2058,Normas!$A:$D,3,FALSE),VLOOKUP(Dati!$A2058,Normas!$A:$D,3,FALSE)*0.3)),"")</f>
      </c>
    </row>
    <row r="2059" spans="2:9" x14ac:dyDescent="0.2">
      <c r="B2059">
        <f>IF(ISBLANK(A2059),"",VLOOKUP(A2059,Normas!A:D,4,FALSE))</f>
      </c>
      <c r="E2059" s="2">
        <f>IF(ISBLANK(D2059),"",INT(YEARFRAC(D2059,'Vispārīga informācija'!$B$2)))</f>
      </c>
      <c r="F2059" s="2">
        <f>IFERROR(IF(ISBLANK($A2059),"",IF($A2059="Ūdeņraža jonu koncentrācija",VLOOKUP(Dati!$A2059,Normas!$A:$D,2,FALSE),VLOOKUP(Dati!$A2059,Normas!$A:$D,2,FALSE)*0.6)),"")</f>
      </c>
      <c r="G2059" s="2">
        <f>IFERROR(IF(ISBLANK($A2059),"",IF($A2059="Ūdeņraža jonu koncentrācija",VLOOKUP(Dati!$A2059,Normas!$A:$D,3,FALSE),VLOOKUP(Dati!$A2059,Normas!$A:$D,3,FALSE)*0.6)),"")</f>
      </c>
      <c r="H2059" s="2">
        <f>IFERROR(IF(ISBLANK($A2059),"",IF($A2059="Ūdeņraža jonu koncentrācija",VLOOKUP(Dati!$A2059,Normas!$A:$D,2,FALSE),VLOOKUP(Dati!$A2059,Normas!$A:$D,2,FALSE)*0.3)),"")</f>
      </c>
      <c r="I2059" s="2">
        <f>IFERROR(IF(ISBLANK($A2059),"",IF($A2059="Ūdeņraža jonu koncentrācija",VLOOKUP(Dati!$A2059,Normas!$A:$D,3,FALSE),VLOOKUP(Dati!$A2059,Normas!$A:$D,3,FALSE)*0.3)),"")</f>
      </c>
    </row>
    <row r="2060" spans="2:9" x14ac:dyDescent="0.2">
      <c r="B2060">
        <f>IF(ISBLANK(A2060),"",VLOOKUP(A2060,Normas!A:D,4,FALSE))</f>
      </c>
      <c r="E2060" s="2">
        <f>IF(ISBLANK(D2060),"",INT(YEARFRAC(D2060,'Vispārīga informācija'!$B$2)))</f>
      </c>
      <c r="F2060" s="2">
        <f>IFERROR(IF(ISBLANK($A2060),"",IF($A2060="Ūdeņraža jonu koncentrācija",VLOOKUP(Dati!$A2060,Normas!$A:$D,2,FALSE),VLOOKUP(Dati!$A2060,Normas!$A:$D,2,FALSE)*0.6)),"")</f>
      </c>
      <c r="G2060" s="2">
        <f>IFERROR(IF(ISBLANK($A2060),"",IF($A2060="Ūdeņraža jonu koncentrācija",VLOOKUP(Dati!$A2060,Normas!$A:$D,3,FALSE),VLOOKUP(Dati!$A2060,Normas!$A:$D,3,FALSE)*0.6)),"")</f>
      </c>
      <c r="H2060" s="2">
        <f>IFERROR(IF(ISBLANK($A2060),"",IF($A2060="Ūdeņraža jonu koncentrācija",VLOOKUP(Dati!$A2060,Normas!$A:$D,2,FALSE),VLOOKUP(Dati!$A2060,Normas!$A:$D,2,FALSE)*0.3)),"")</f>
      </c>
      <c r="I2060" s="2">
        <f>IFERROR(IF(ISBLANK($A2060),"",IF($A2060="Ūdeņraža jonu koncentrācija",VLOOKUP(Dati!$A2060,Normas!$A:$D,3,FALSE),VLOOKUP(Dati!$A2060,Normas!$A:$D,3,FALSE)*0.3)),"")</f>
      </c>
    </row>
    <row r="2061" spans="2:9" x14ac:dyDescent="0.2">
      <c r="B2061">
        <f>IF(ISBLANK(A2061),"",VLOOKUP(A2061,Normas!A:D,4,FALSE))</f>
      </c>
      <c r="E2061" s="2">
        <f>IF(ISBLANK(D2061),"",INT(YEARFRAC(D2061,'Vispārīga informācija'!$B$2)))</f>
      </c>
      <c r="F2061" s="2">
        <f>IFERROR(IF(ISBLANK($A2061),"",IF($A2061="Ūdeņraža jonu koncentrācija",VLOOKUP(Dati!$A2061,Normas!$A:$D,2,FALSE),VLOOKUP(Dati!$A2061,Normas!$A:$D,2,FALSE)*0.6)),"")</f>
      </c>
      <c r="G2061" s="2">
        <f>IFERROR(IF(ISBLANK($A2061),"",IF($A2061="Ūdeņraža jonu koncentrācija",VLOOKUP(Dati!$A2061,Normas!$A:$D,3,FALSE),VLOOKUP(Dati!$A2061,Normas!$A:$D,3,FALSE)*0.6)),"")</f>
      </c>
      <c r="H2061" s="2">
        <f>IFERROR(IF(ISBLANK($A2061),"",IF($A2061="Ūdeņraža jonu koncentrācija",VLOOKUP(Dati!$A2061,Normas!$A:$D,2,FALSE),VLOOKUP(Dati!$A2061,Normas!$A:$D,2,FALSE)*0.3)),"")</f>
      </c>
      <c r="I2061" s="2">
        <f>IFERROR(IF(ISBLANK($A2061),"",IF($A2061="Ūdeņraža jonu koncentrācija",VLOOKUP(Dati!$A2061,Normas!$A:$D,3,FALSE),VLOOKUP(Dati!$A2061,Normas!$A:$D,3,FALSE)*0.3)),"")</f>
      </c>
    </row>
    <row r="2062" spans="2:9" x14ac:dyDescent="0.2">
      <c r="B2062">
        <f>IF(ISBLANK(A2062),"",VLOOKUP(A2062,Normas!A:D,4,FALSE))</f>
      </c>
      <c r="E2062" s="2">
        <f>IF(ISBLANK(D2062),"",INT(YEARFRAC(D2062,'Vispārīga informācija'!$B$2)))</f>
      </c>
      <c r="F2062" s="2">
        <f>IFERROR(IF(ISBLANK($A2062),"",IF($A2062="Ūdeņraža jonu koncentrācija",VLOOKUP(Dati!$A2062,Normas!$A:$D,2,FALSE),VLOOKUP(Dati!$A2062,Normas!$A:$D,2,FALSE)*0.6)),"")</f>
      </c>
      <c r="G2062" s="2">
        <f>IFERROR(IF(ISBLANK($A2062),"",IF($A2062="Ūdeņraža jonu koncentrācija",VLOOKUP(Dati!$A2062,Normas!$A:$D,3,FALSE),VLOOKUP(Dati!$A2062,Normas!$A:$D,3,FALSE)*0.6)),"")</f>
      </c>
      <c r="H2062" s="2">
        <f>IFERROR(IF(ISBLANK($A2062),"",IF($A2062="Ūdeņraža jonu koncentrācija",VLOOKUP(Dati!$A2062,Normas!$A:$D,2,FALSE),VLOOKUP(Dati!$A2062,Normas!$A:$D,2,FALSE)*0.3)),"")</f>
      </c>
      <c r="I2062" s="2">
        <f>IFERROR(IF(ISBLANK($A2062),"",IF($A2062="Ūdeņraža jonu koncentrācija",VLOOKUP(Dati!$A2062,Normas!$A:$D,3,FALSE),VLOOKUP(Dati!$A2062,Normas!$A:$D,3,FALSE)*0.3)),"")</f>
      </c>
    </row>
    <row r="2063" spans="2:9" x14ac:dyDescent="0.2">
      <c r="B2063">
        <f>IF(ISBLANK(A2063),"",VLOOKUP(A2063,Normas!A:D,4,FALSE))</f>
      </c>
      <c r="E2063" s="2">
        <f>IF(ISBLANK(D2063),"",INT(YEARFRAC(D2063,'Vispārīga informācija'!$B$2)))</f>
      </c>
      <c r="F2063" s="2">
        <f>IFERROR(IF(ISBLANK($A2063),"",IF($A2063="Ūdeņraža jonu koncentrācija",VLOOKUP(Dati!$A2063,Normas!$A:$D,2,FALSE),VLOOKUP(Dati!$A2063,Normas!$A:$D,2,FALSE)*0.6)),"")</f>
      </c>
      <c r="G2063" s="2">
        <f>IFERROR(IF(ISBLANK($A2063),"",IF($A2063="Ūdeņraža jonu koncentrācija",VLOOKUP(Dati!$A2063,Normas!$A:$D,3,FALSE),VLOOKUP(Dati!$A2063,Normas!$A:$D,3,FALSE)*0.6)),"")</f>
      </c>
      <c r="H2063" s="2">
        <f>IFERROR(IF(ISBLANK($A2063),"",IF($A2063="Ūdeņraža jonu koncentrācija",VLOOKUP(Dati!$A2063,Normas!$A:$D,2,FALSE),VLOOKUP(Dati!$A2063,Normas!$A:$D,2,FALSE)*0.3)),"")</f>
      </c>
      <c r="I2063" s="2">
        <f>IFERROR(IF(ISBLANK($A2063),"",IF($A2063="Ūdeņraža jonu koncentrācija",VLOOKUP(Dati!$A2063,Normas!$A:$D,3,FALSE),VLOOKUP(Dati!$A2063,Normas!$A:$D,3,FALSE)*0.3)),"")</f>
      </c>
    </row>
    <row r="2064" spans="2:9" x14ac:dyDescent="0.2">
      <c r="B2064">
        <f>IF(ISBLANK(A2064),"",VLOOKUP(A2064,Normas!A:D,4,FALSE))</f>
      </c>
      <c r="E2064" s="2">
        <f>IF(ISBLANK(D2064),"",INT(YEARFRAC(D2064,'Vispārīga informācija'!$B$2)))</f>
      </c>
      <c r="F2064" s="2">
        <f>IFERROR(IF(ISBLANK($A2064),"",IF($A2064="Ūdeņraža jonu koncentrācija",VLOOKUP(Dati!$A2064,Normas!$A:$D,2,FALSE),VLOOKUP(Dati!$A2064,Normas!$A:$D,2,FALSE)*0.6)),"")</f>
      </c>
      <c r="G2064" s="2">
        <f>IFERROR(IF(ISBLANK($A2064),"",IF($A2064="Ūdeņraža jonu koncentrācija",VLOOKUP(Dati!$A2064,Normas!$A:$D,3,FALSE),VLOOKUP(Dati!$A2064,Normas!$A:$D,3,FALSE)*0.6)),"")</f>
      </c>
      <c r="H2064" s="2">
        <f>IFERROR(IF(ISBLANK($A2064),"",IF($A2064="Ūdeņraža jonu koncentrācija",VLOOKUP(Dati!$A2064,Normas!$A:$D,2,FALSE),VLOOKUP(Dati!$A2064,Normas!$A:$D,2,FALSE)*0.3)),"")</f>
      </c>
      <c r="I2064" s="2">
        <f>IFERROR(IF(ISBLANK($A2064),"",IF($A2064="Ūdeņraža jonu koncentrācija",VLOOKUP(Dati!$A2064,Normas!$A:$D,3,FALSE),VLOOKUP(Dati!$A2064,Normas!$A:$D,3,FALSE)*0.3)),"")</f>
      </c>
    </row>
    <row r="2065" spans="2:9" x14ac:dyDescent="0.2">
      <c r="B2065">
        <f>IF(ISBLANK(A2065),"",VLOOKUP(A2065,Normas!A:D,4,FALSE))</f>
      </c>
      <c r="E2065" s="2">
        <f>IF(ISBLANK(D2065),"",INT(YEARFRAC(D2065,'Vispārīga informācija'!$B$2)))</f>
      </c>
      <c r="F2065" s="2">
        <f>IFERROR(IF(ISBLANK($A2065),"",IF($A2065="Ūdeņraža jonu koncentrācija",VLOOKUP(Dati!$A2065,Normas!$A:$D,2,FALSE),VLOOKUP(Dati!$A2065,Normas!$A:$D,2,FALSE)*0.6)),"")</f>
      </c>
      <c r="G2065" s="2">
        <f>IFERROR(IF(ISBLANK($A2065),"",IF($A2065="Ūdeņraža jonu koncentrācija",VLOOKUP(Dati!$A2065,Normas!$A:$D,3,FALSE),VLOOKUP(Dati!$A2065,Normas!$A:$D,3,FALSE)*0.6)),"")</f>
      </c>
      <c r="H2065" s="2">
        <f>IFERROR(IF(ISBLANK($A2065),"",IF($A2065="Ūdeņraža jonu koncentrācija",VLOOKUP(Dati!$A2065,Normas!$A:$D,2,FALSE),VLOOKUP(Dati!$A2065,Normas!$A:$D,2,FALSE)*0.3)),"")</f>
      </c>
      <c r="I2065" s="2">
        <f>IFERROR(IF(ISBLANK($A2065),"",IF($A2065="Ūdeņraža jonu koncentrācija",VLOOKUP(Dati!$A2065,Normas!$A:$D,3,FALSE),VLOOKUP(Dati!$A2065,Normas!$A:$D,3,FALSE)*0.3)),"")</f>
      </c>
    </row>
    <row r="2066" spans="2:9" x14ac:dyDescent="0.2">
      <c r="B2066">
        <f>IF(ISBLANK(A2066),"",VLOOKUP(A2066,Normas!A:D,4,FALSE))</f>
      </c>
      <c r="E2066" s="2">
        <f>IF(ISBLANK(D2066),"",INT(YEARFRAC(D2066,'Vispārīga informācija'!$B$2)))</f>
      </c>
      <c r="F2066" s="2">
        <f>IFERROR(IF(ISBLANK($A2066),"",IF($A2066="Ūdeņraža jonu koncentrācija",VLOOKUP(Dati!$A2066,Normas!$A:$D,2,FALSE),VLOOKUP(Dati!$A2066,Normas!$A:$D,2,FALSE)*0.6)),"")</f>
      </c>
      <c r="G2066" s="2">
        <f>IFERROR(IF(ISBLANK($A2066),"",IF($A2066="Ūdeņraža jonu koncentrācija",VLOOKUP(Dati!$A2066,Normas!$A:$D,3,FALSE),VLOOKUP(Dati!$A2066,Normas!$A:$D,3,FALSE)*0.6)),"")</f>
      </c>
      <c r="H2066" s="2">
        <f>IFERROR(IF(ISBLANK($A2066),"",IF($A2066="Ūdeņraža jonu koncentrācija",VLOOKUP(Dati!$A2066,Normas!$A:$D,2,FALSE),VLOOKUP(Dati!$A2066,Normas!$A:$D,2,FALSE)*0.3)),"")</f>
      </c>
      <c r="I2066" s="2">
        <f>IFERROR(IF(ISBLANK($A2066),"",IF($A2066="Ūdeņraža jonu koncentrācija",VLOOKUP(Dati!$A2066,Normas!$A:$D,3,FALSE),VLOOKUP(Dati!$A2066,Normas!$A:$D,3,FALSE)*0.3)),"")</f>
      </c>
    </row>
    <row r="2067" spans="2:9" x14ac:dyDescent="0.2">
      <c r="B2067">
        <f>IF(ISBLANK(A2067),"",VLOOKUP(A2067,Normas!A:D,4,FALSE))</f>
      </c>
      <c r="E2067" s="2">
        <f>IF(ISBLANK(D2067),"",INT(YEARFRAC(D2067,'Vispārīga informācija'!$B$2)))</f>
      </c>
      <c r="F2067" s="2">
        <f>IFERROR(IF(ISBLANK($A2067),"",IF($A2067="Ūdeņraža jonu koncentrācija",VLOOKUP(Dati!$A2067,Normas!$A:$D,2,FALSE),VLOOKUP(Dati!$A2067,Normas!$A:$D,2,FALSE)*0.6)),"")</f>
      </c>
      <c r="G2067" s="2">
        <f>IFERROR(IF(ISBLANK($A2067),"",IF($A2067="Ūdeņraža jonu koncentrācija",VLOOKUP(Dati!$A2067,Normas!$A:$D,3,FALSE),VLOOKUP(Dati!$A2067,Normas!$A:$D,3,FALSE)*0.6)),"")</f>
      </c>
      <c r="H2067" s="2">
        <f>IFERROR(IF(ISBLANK($A2067),"",IF($A2067="Ūdeņraža jonu koncentrācija",VLOOKUP(Dati!$A2067,Normas!$A:$D,2,FALSE),VLOOKUP(Dati!$A2067,Normas!$A:$D,2,FALSE)*0.3)),"")</f>
      </c>
      <c r="I2067" s="2">
        <f>IFERROR(IF(ISBLANK($A2067),"",IF($A2067="Ūdeņraža jonu koncentrācija",VLOOKUP(Dati!$A2067,Normas!$A:$D,3,FALSE),VLOOKUP(Dati!$A2067,Normas!$A:$D,3,FALSE)*0.3)),"")</f>
      </c>
    </row>
    <row r="2068" spans="2:9" x14ac:dyDescent="0.2">
      <c r="B2068">
        <f>IF(ISBLANK(A2068),"",VLOOKUP(A2068,Normas!A:D,4,FALSE))</f>
      </c>
      <c r="E2068" s="2">
        <f>IF(ISBLANK(D2068),"",INT(YEARFRAC(D2068,'Vispārīga informācija'!$B$2)))</f>
      </c>
      <c r="F2068" s="2">
        <f>IFERROR(IF(ISBLANK($A2068),"",IF($A2068="Ūdeņraža jonu koncentrācija",VLOOKUP(Dati!$A2068,Normas!$A:$D,2,FALSE),VLOOKUP(Dati!$A2068,Normas!$A:$D,2,FALSE)*0.6)),"")</f>
      </c>
      <c r="G2068" s="2">
        <f>IFERROR(IF(ISBLANK($A2068),"",IF($A2068="Ūdeņraža jonu koncentrācija",VLOOKUP(Dati!$A2068,Normas!$A:$D,3,FALSE),VLOOKUP(Dati!$A2068,Normas!$A:$D,3,FALSE)*0.6)),"")</f>
      </c>
      <c r="H2068" s="2">
        <f>IFERROR(IF(ISBLANK($A2068),"",IF($A2068="Ūdeņraža jonu koncentrācija",VLOOKUP(Dati!$A2068,Normas!$A:$D,2,FALSE),VLOOKUP(Dati!$A2068,Normas!$A:$D,2,FALSE)*0.3)),"")</f>
      </c>
      <c r="I2068" s="2">
        <f>IFERROR(IF(ISBLANK($A2068),"",IF($A2068="Ūdeņraža jonu koncentrācija",VLOOKUP(Dati!$A2068,Normas!$A:$D,3,FALSE),VLOOKUP(Dati!$A2068,Normas!$A:$D,3,FALSE)*0.3)),"")</f>
      </c>
    </row>
    <row r="2069" spans="2:9" x14ac:dyDescent="0.2">
      <c r="B2069">
        <f>IF(ISBLANK(A2069),"",VLOOKUP(A2069,Normas!A:D,4,FALSE))</f>
      </c>
      <c r="E2069" s="2">
        <f>IF(ISBLANK(D2069),"",INT(YEARFRAC(D2069,'Vispārīga informācija'!$B$2)))</f>
      </c>
      <c r="F2069" s="2">
        <f>IFERROR(IF(ISBLANK($A2069),"",IF($A2069="Ūdeņraža jonu koncentrācija",VLOOKUP(Dati!$A2069,Normas!$A:$D,2,FALSE),VLOOKUP(Dati!$A2069,Normas!$A:$D,2,FALSE)*0.6)),"")</f>
      </c>
      <c r="G2069" s="2">
        <f>IFERROR(IF(ISBLANK($A2069),"",IF($A2069="Ūdeņraža jonu koncentrācija",VLOOKUP(Dati!$A2069,Normas!$A:$D,3,FALSE),VLOOKUP(Dati!$A2069,Normas!$A:$D,3,FALSE)*0.6)),"")</f>
      </c>
      <c r="H2069" s="2">
        <f>IFERROR(IF(ISBLANK($A2069),"",IF($A2069="Ūdeņraža jonu koncentrācija",VLOOKUP(Dati!$A2069,Normas!$A:$D,2,FALSE),VLOOKUP(Dati!$A2069,Normas!$A:$D,2,FALSE)*0.3)),"")</f>
      </c>
      <c r="I2069" s="2">
        <f>IFERROR(IF(ISBLANK($A2069),"",IF($A2069="Ūdeņraža jonu koncentrācija",VLOOKUP(Dati!$A2069,Normas!$A:$D,3,FALSE),VLOOKUP(Dati!$A2069,Normas!$A:$D,3,FALSE)*0.3)),"")</f>
      </c>
    </row>
    <row r="2070" spans="2:9" x14ac:dyDescent="0.2">
      <c r="B2070">
        <f>IF(ISBLANK(A2070),"",VLOOKUP(A2070,Normas!A:D,4,FALSE))</f>
      </c>
      <c r="E2070" s="2">
        <f>IF(ISBLANK(D2070),"",INT(YEARFRAC(D2070,'Vispārīga informācija'!$B$2)))</f>
      </c>
      <c r="F2070" s="2">
        <f>IFERROR(IF(ISBLANK($A2070),"",IF($A2070="Ūdeņraža jonu koncentrācija",VLOOKUP(Dati!$A2070,Normas!$A:$D,2,FALSE),VLOOKUP(Dati!$A2070,Normas!$A:$D,2,FALSE)*0.6)),"")</f>
      </c>
      <c r="G2070" s="2">
        <f>IFERROR(IF(ISBLANK($A2070),"",IF($A2070="Ūdeņraža jonu koncentrācija",VLOOKUP(Dati!$A2070,Normas!$A:$D,3,FALSE),VLOOKUP(Dati!$A2070,Normas!$A:$D,3,FALSE)*0.6)),"")</f>
      </c>
      <c r="H2070" s="2">
        <f>IFERROR(IF(ISBLANK($A2070),"",IF($A2070="Ūdeņraža jonu koncentrācija",VLOOKUP(Dati!$A2070,Normas!$A:$D,2,FALSE),VLOOKUP(Dati!$A2070,Normas!$A:$D,2,FALSE)*0.3)),"")</f>
      </c>
      <c r="I2070" s="2">
        <f>IFERROR(IF(ISBLANK($A2070),"",IF($A2070="Ūdeņraža jonu koncentrācija",VLOOKUP(Dati!$A2070,Normas!$A:$D,3,FALSE),VLOOKUP(Dati!$A2070,Normas!$A:$D,3,FALSE)*0.3)),"")</f>
      </c>
    </row>
    <row r="2071" spans="2:9" x14ac:dyDescent="0.2">
      <c r="B2071">
        <f>IF(ISBLANK(A2071),"",VLOOKUP(A2071,Normas!A:D,4,FALSE))</f>
      </c>
      <c r="E2071" s="2">
        <f>IF(ISBLANK(D2071),"",INT(YEARFRAC(D2071,'Vispārīga informācija'!$B$2)))</f>
      </c>
      <c r="F2071" s="2">
        <f>IFERROR(IF(ISBLANK($A2071),"",IF($A2071="Ūdeņraža jonu koncentrācija",VLOOKUP(Dati!$A2071,Normas!$A:$D,2,FALSE),VLOOKUP(Dati!$A2071,Normas!$A:$D,2,FALSE)*0.6)),"")</f>
      </c>
      <c r="G2071" s="2">
        <f>IFERROR(IF(ISBLANK($A2071),"",IF($A2071="Ūdeņraža jonu koncentrācija",VLOOKUP(Dati!$A2071,Normas!$A:$D,3,FALSE),VLOOKUP(Dati!$A2071,Normas!$A:$D,3,FALSE)*0.6)),"")</f>
      </c>
      <c r="H2071" s="2">
        <f>IFERROR(IF(ISBLANK($A2071),"",IF($A2071="Ūdeņraža jonu koncentrācija",VLOOKUP(Dati!$A2071,Normas!$A:$D,2,FALSE),VLOOKUP(Dati!$A2071,Normas!$A:$D,2,FALSE)*0.3)),"")</f>
      </c>
      <c r="I2071" s="2">
        <f>IFERROR(IF(ISBLANK($A2071),"",IF($A2071="Ūdeņraža jonu koncentrācija",VLOOKUP(Dati!$A2071,Normas!$A:$D,3,FALSE),VLOOKUP(Dati!$A2071,Normas!$A:$D,3,FALSE)*0.3)),"")</f>
      </c>
    </row>
    <row r="2072" spans="2:9" x14ac:dyDescent="0.2">
      <c r="B2072">
        <f>IF(ISBLANK(A2072),"",VLOOKUP(A2072,Normas!A:D,4,FALSE))</f>
      </c>
      <c r="E2072" s="2">
        <f>IF(ISBLANK(D2072),"",INT(YEARFRAC(D2072,'Vispārīga informācija'!$B$2)))</f>
      </c>
      <c r="F2072" s="2">
        <f>IFERROR(IF(ISBLANK($A2072),"",IF($A2072="Ūdeņraža jonu koncentrācija",VLOOKUP(Dati!$A2072,Normas!$A:$D,2,FALSE),VLOOKUP(Dati!$A2072,Normas!$A:$D,2,FALSE)*0.6)),"")</f>
      </c>
      <c r="G2072" s="2">
        <f>IFERROR(IF(ISBLANK($A2072),"",IF($A2072="Ūdeņraža jonu koncentrācija",VLOOKUP(Dati!$A2072,Normas!$A:$D,3,FALSE),VLOOKUP(Dati!$A2072,Normas!$A:$D,3,FALSE)*0.6)),"")</f>
      </c>
      <c r="H2072" s="2">
        <f>IFERROR(IF(ISBLANK($A2072),"",IF($A2072="Ūdeņraža jonu koncentrācija",VLOOKUP(Dati!$A2072,Normas!$A:$D,2,FALSE),VLOOKUP(Dati!$A2072,Normas!$A:$D,2,FALSE)*0.3)),"")</f>
      </c>
      <c r="I2072" s="2">
        <f>IFERROR(IF(ISBLANK($A2072),"",IF($A2072="Ūdeņraža jonu koncentrācija",VLOOKUP(Dati!$A2072,Normas!$A:$D,3,FALSE),VLOOKUP(Dati!$A2072,Normas!$A:$D,3,FALSE)*0.3)),"")</f>
      </c>
    </row>
    <row r="2073" spans="2:9" x14ac:dyDescent="0.2">
      <c r="B2073">
        <f>IF(ISBLANK(A2073),"",VLOOKUP(A2073,Normas!A:D,4,FALSE))</f>
      </c>
      <c r="E2073" s="2">
        <f>IF(ISBLANK(D2073),"",INT(YEARFRAC(D2073,'Vispārīga informācija'!$B$2)))</f>
      </c>
      <c r="F2073" s="2">
        <f>IFERROR(IF(ISBLANK($A2073),"",IF($A2073="Ūdeņraža jonu koncentrācija",VLOOKUP(Dati!$A2073,Normas!$A:$D,2,FALSE),VLOOKUP(Dati!$A2073,Normas!$A:$D,2,FALSE)*0.6)),"")</f>
      </c>
      <c r="G2073" s="2">
        <f>IFERROR(IF(ISBLANK($A2073),"",IF($A2073="Ūdeņraža jonu koncentrācija",VLOOKUP(Dati!$A2073,Normas!$A:$D,3,FALSE),VLOOKUP(Dati!$A2073,Normas!$A:$D,3,FALSE)*0.6)),"")</f>
      </c>
      <c r="H2073" s="2">
        <f>IFERROR(IF(ISBLANK($A2073),"",IF($A2073="Ūdeņraža jonu koncentrācija",VLOOKUP(Dati!$A2073,Normas!$A:$D,2,FALSE),VLOOKUP(Dati!$A2073,Normas!$A:$D,2,FALSE)*0.3)),"")</f>
      </c>
      <c r="I2073" s="2">
        <f>IFERROR(IF(ISBLANK($A2073),"",IF($A2073="Ūdeņraža jonu koncentrācija",VLOOKUP(Dati!$A2073,Normas!$A:$D,3,FALSE),VLOOKUP(Dati!$A2073,Normas!$A:$D,3,FALSE)*0.3)),"")</f>
      </c>
    </row>
    <row r="2074" spans="2:9" x14ac:dyDescent="0.2">
      <c r="B2074">
        <f>IF(ISBLANK(A2074),"",VLOOKUP(A2074,Normas!A:D,4,FALSE))</f>
      </c>
      <c r="E2074" s="2">
        <f>IF(ISBLANK(D2074),"",INT(YEARFRAC(D2074,'Vispārīga informācija'!$B$2)))</f>
      </c>
      <c r="F2074" s="2">
        <f>IFERROR(IF(ISBLANK($A2074),"",IF($A2074="Ūdeņraža jonu koncentrācija",VLOOKUP(Dati!$A2074,Normas!$A:$D,2,FALSE),VLOOKUP(Dati!$A2074,Normas!$A:$D,2,FALSE)*0.6)),"")</f>
      </c>
      <c r="G2074" s="2">
        <f>IFERROR(IF(ISBLANK($A2074),"",IF($A2074="Ūdeņraža jonu koncentrācija",VLOOKUP(Dati!$A2074,Normas!$A:$D,3,FALSE),VLOOKUP(Dati!$A2074,Normas!$A:$D,3,FALSE)*0.6)),"")</f>
      </c>
      <c r="H2074" s="2">
        <f>IFERROR(IF(ISBLANK($A2074),"",IF($A2074="Ūdeņraža jonu koncentrācija",VLOOKUP(Dati!$A2074,Normas!$A:$D,2,FALSE),VLOOKUP(Dati!$A2074,Normas!$A:$D,2,FALSE)*0.3)),"")</f>
      </c>
      <c r="I2074" s="2">
        <f>IFERROR(IF(ISBLANK($A2074),"",IF($A2074="Ūdeņraža jonu koncentrācija",VLOOKUP(Dati!$A2074,Normas!$A:$D,3,FALSE),VLOOKUP(Dati!$A2074,Normas!$A:$D,3,FALSE)*0.3)),"")</f>
      </c>
    </row>
    <row r="2075" spans="2:9" x14ac:dyDescent="0.2">
      <c r="B2075">
        <f>IF(ISBLANK(A2075),"",VLOOKUP(A2075,Normas!A:D,4,FALSE))</f>
      </c>
      <c r="E2075" s="2">
        <f>IF(ISBLANK(D2075),"",INT(YEARFRAC(D2075,'Vispārīga informācija'!$B$2)))</f>
      </c>
      <c r="F2075" s="2">
        <f>IFERROR(IF(ISBLANK($A2075),"",IF($A2075="Ūdeņraža jonu koncentrācija",VLOOKUP(Dati!$A2075,Normas!$A:$D,2,FALSE),VLOOKUP(Dati!$A2075,Normas!$A:$D,2,FALSE)*0.6)),"")</f>
      </c>
      <c r="G2075" s="2">
        <f>IFERROR(IF(ISBLANK($A2075),"",IF($A2075="Ūdeņraža jonu koncentrācija",VLOOKUP(Dati!$A2075,Normas!$A:$D,3,FALSE),VLOOKUP(Dati!$A2075,Normas!$A:$D,3,FALSE)*0.6)),"")</f>
      </c>
      <c r="H2075" s="2">
        <f>IFERROR(IF(ISBLANK($A2075),"",IF($A2075="Ūdeņraža jonu koncentrācija",VLOOKUP(Dati!$A2075,Normas!$A:$D,2,FALSE),VLOOKUP(Dati!$A2075,Normas!$A:$D,2,FALSE)*0.3)),"")</f>
      </c>
      <c r="I2075" s="2">
        <f>IFERROR(IF(ISBLANK($A2075),"",IF($A2075="Ūdeņraža jonu koncentrācija",VLOOKUP(Dati!$A2075,Normas!$A:$D,3,FALSE),VLOOKUP(Dati!$A2075,Normas!$A:$D,3,FALSE)*0.3)),"")</f>
      </c>
    </row>
    <row r="2076" spans="2:9" x14ac:dyDescent="0.2">
      <c r="B2076">
        <f>IF(ISBLANK(A2076),"",VLOOKUP(A2076,Normas!A:D,4,FALSE))</f>
      </c>
      <c r="E2076" s="2">
        <f>IF(ISBLANK(D2076),"",INT(YEARFRAC(D2076,'Vispārīga informācija'!$B$2)))</f>
      </c>
      <c r="F2076" s="2">
        <f>IFERROR(IF(ISBLANK($A2076),"",IF($A2076="Ūdeņraža jonu koncentrācija",VLOOKUP(Dati!$A2076,Normas!$A:$D,2,FALSE),VLOOKUP(Dati!$A2076,Normas!$A:$D,2,FALSE)*0.6)),"")</f>
      </c>
      <c r="G2076" s="2">
        <f>IFERROR(IF(ISBLANK($A2076),"",IF($A2076="Ūdeņraža jonu koncentrācija",VLOOKUP(Dati!$A2076,Normas!$A:$D,3,FALSE),VLOOKUP(Dati!$A2076,Normas!$A:$D,3,FALSE)*0.6)),"")</f>
      </c>
      <c r="H2076" s="2">
        <f>IFERROR(IF(ISBLANK($A2076),"",IF($A2076="Ūdeņraža jonu koncentrācija",VLOOKUP(Dati!$A2076,Normas!$A:$D,2,FALSE),VLOOKUP(Dati!$A2076,Normas!$A:$D,2,FALSE)*0.3)),"")</f>
      </c>
      <c r="I2076" s="2">
        <f>IFERROR(IF(ISBLANK($A2076),"",IF($A2076="Ūdeņraža jonu koncentrācija",VLOOKUP(Dati!$A2076,Normas!$A:$D,3,FALSE),VLOOKUP(Dati!$A2076,Normas!$A:$D,3,FALSE)*0.3)),"")</f>
      </c>
    </row>
    <row r="2077" spans="2:9" x14ac:dyDescent="0.2">
      <c r="B2077">
        <f>IF(ISBLANK(A2077),"",VLOOKUP(A2077,Normas!A:D,4,FALSE))</f>
      </c>
      <c r="E2077" s="2">
        <f>IF(ISBLANK(D2077),"",INT(YEARFRAC(D2077,'Vispārīga informācija'!$B$2)))</f>
      </c>
      <c r="F2077" s="2">
        <f>IFERROR(IF(ISBLANK($A2077),"",IF($A2077="Ūdeņraža jonu koncentrācija",VLOOKUP(Dati!$A2077,Normas!$A:$D,2,FALSE),VLOOKUP(Dati!$A2077,Normas!$A:$D,2,FALSE)*0.6)),"")</f>
      </c>
      <c r="G2077" s="2">
        <f>IFERROR(IF(ISBLANK($A2077),"",IF($A2077="Ūdeņraža jonu koncentrācija",VLOOKUP(Dati!$A2077,Normas!$A:$D,3,FALSE),VLOOKUP(Dati!$A2077,Normas!$A:$D,3,FALSE)*0.6)),"")</f>
      </c>
      <c r="H2077" s="2">
        <f>IFERROR(IF(ISBLANK($A2077),"",IF($A2077="Ūdeņraža jonu koncentrācija",VLOOKUP(Dati!$A2077,Normas!$A:$D,2,FALSE),VLOOKUP(Dati!$A2077,Normas!$A:$D,2,FALSE)*0.3)),"")</f>
      </c>
      <c r="I2077" s="2">
        <f>IFERROR(IF(ISBLANK($A2077),"",IF($A2077="Ūdeņraža jonu koncentrācija",VLOOKUP(Dati!$A2077,Normas!$A:$D,3,FALSE),VLOOKUP(Dati!$A2077,Normas!$A:$D,3,FALSE)*0.3)),"")</f>
      </c>
    </row>
    <row r="2078" spans="2:9" x14ac:dyDescent="0.2">
      <c r="B2078">
        <f>IF(ISBLANK(A2078),"",VLOOKUP(A2078,Normas!A:D,4,FALSE))</f>
      </c>
      <c r="E2078" s="2">
        <f>IF(ISBLANK(D2078),"",INT(YEARFRAC(D2078,'Vispārīga informācija'!$B$2)))</f>
      </c>
      <c r="F2078" s="2">
        <f>IFERROR(IF(ISBLANK($A2078),"",IF($A2078="Ūdeņraža jonu koncentrācija",VLOOKUP(Dati!$A2078,Normas!$A:$D,2,FALSE),VLOOKUP(Dati!$A2078,Normas!$A:$D,2,FALSE)*0.6)),"")</f>
      </c>
      <c r="G2078" s="2">
        <f>IFERROR(IF(ISBLANK($A2078),"",IF($A2078="Ūdeņraža jonu koncentrācija",VLOOKUP(Dati!$A2078,Normas!$A:$D,3,FALSE),VLOOKUP(Dati!$A2078,Normas!$A:$D,3,FALSE)*0.6)),"")</f>
      </c>
      <c r="H2078" s="2">
        <f>IFERROR(IF(ISBLANK($A2078),"",IF($A2078="Ūdeņraža jonu koncentrācija",VLOOKUP(Dati!$A2078,Normas!$A:$D,2,FALSE),VLOOKUP(Dati!$A2078,Normas!$A:$D,2,FALSE)*0.3)),"")</f>
      </c>
      <c r="I2078" s="2">
        <f>IFERROR(IF(ISBLANK($A2078),"",IF($A2078="Ūdeņraža jonu koncentrācija",VLOOKUP(Dati!$A2078,Normas!$A:$D,3,FALSE),VLOOKUP(Dati!$A2078,Normas!$A:$D,3,FALSE)*0.3)),"")</f>
      </c>
    </row>
    <row r="2079" spans="2:9" x14ac:dyDescent="0.2">
      <c r="B2079">
        <f>IF(ISBLANK(A2079),"",VLOOKUP(A2079,Normas!A:D,4,FALSE))</f>
      </c>
      <c r="E2079" s="2">
        <f>IF(ISBLANK(D2079),"",INT(YEARFRAC(D2079,'Vispārīga informācija'!$B$2)))</f>
      </c>
      <c r="F2079" s="2">
        <f>IFERROR(IF(ISBLANK($A2079),"",IF($A2079="Ūdeņraža jonu koncentrācija",VLOOKUP(Dati!$A2079,Normas!$A:$D,2,FALSE),VLOOKUP(Dati!$A2079,Normas!$A:$D,2,FALSE)*0.6)),"")</f>
      </c>
      <c r="G2079" s="2">
        <f>IFERROR(IF(ISBLANK($A2079),"",IF($A2079="Ūdeņraža jonu koncentrācija",VLOOKUP(Dati!$A2079,Normas!$A:$D,3,FALSE),VLOOKUP(Dati!$A2079,Normas!$A:$D,3,FALSE)*0.6)),"")</f>
      </c>
      <c r="H2079" s="2">
        <f>IFERROR(IF(ISBLANK($A2079),"",IF($A2079="Ūdeņraža jonu koncentrācija",VLOOKUP(Dati!$A2079,Normas!$A:$D,2,FALSE),VLOOKUP(Dati!$A2079,Normas!$A:$D,2,FALSE)*0.3)),"")</f>
      </c>
      <c r="I2079" s="2">
        <f>IFERROR(IF(ISBLANK($A2079),"",IF($A2079="Ūdeņraža jonu koncentrācija",VLOOKUP(Dati!$A2079,Normas!$A:$D,3,FALSE),VLOOKUP(Dati!$A2079,Normas!$A:$D,3,FALSE)*0.3)),"")</f>
      </c>
    </row>
    <row r="2080" spans="2:9" x14ac:dyDescent="0.2">
      <c r="B2080">
        <f>IF(ISBLANK(A2080),"",VLOOKUP(A2080,Normas!A:D,4,FALSE))</f>
      </c>
      <c r="E2080" s="2">
        <f>IF(ISBLANK(D2080),"",INT(YEARFRAC(D2080,'Vispārīga informācija'!$B$2)))</f>
      </c>
      <c r="F2080" s="2">
        <f>IFERROR(IF(ISBLANK($A2080),"",IF($A2080="Ūdeņraža jonu koncentrācija",VLOOKUP(Dati!$A2080,Normas!$A:$D,2,FALSE),VLOOKUP(Dati!$A2080,Normas!$A:$D,2,FALSE)*0.6)),"")</f>
      </c>
      <c r="G2080" s="2">
        <f>IFERROR(IF(ISBLANK($A2080),"",IF($A2080="Ūdeņraža jonu koncentrācija",VLOOKUP(Dati!$A2080,Normas!$A:$D,3,FALSE),VLOOKUP(Dati!$A2080,Normas!$A:$D,3,FALSE)*0.6)),"")</f>
      </c>
      <c r="H2080" s="2">
        <f>IFERROR(IF(ISBLANK($A2080),"",IF($A2080="Ūdeņraža jonu koncentrācija",VLOOKUP(Dati!$A2080,Normas!$A:$D,2,FALSE),VLOOKUP(Dati!$A2080,Normas!$A:$D,2,FALSE)*0.3)),"")</f>
      </c>
      <c r="I2080" s="2">
        <f>IFERROR(IF(ISBLANK($A2080),"",IF($A2080="Ūdeņraža jonu koncentrācija",VLOOKUP(Dati!$A2080,Normas!$A:$D,3,FALSE),VLOOKUP(Dati!$A2080,Normas!$A:$D,3,FALSE)*0.3)),"")</f>
      </c>
    </row>
    <row r="2081" spans="2:9" x14ac:dyDescent="0.2">
      <c r="B2081">
        <f>IF(ISBLANK(A2081),"",VLOOKUP(A2081,Normas!A:D,4,FALSE))</f>
      </c>
      <c r="E2081" s="2">
        <f>IF(ISBLANK(D2081),"",INT(YEARFRAC(D2081,'Vispārīga informācija'!$B$2)))</f>
      </c>
      <c r="F2081" s="2">
        <f>IFERROR(IF(ISBLANK($A2081),"",IF($A2081="Ūdeņraža jonu koncentrācija",VLOOKUP(Dati!$A2081,Normas!$A:$D,2,FALSE),VLOOKUP(Dati!$A2081,Normas!$A:$D,2,FALSE)*0.6)),"")</f>
      </c>
      <c r="G2081" s="2">
        <f>IFERROR(IF(ISBLANK($A2081),"",IF($A2081="Ūdeņraža jonu koncentrācija",VLOOKUP(Dati!$A2081,Normas!$A:$D,3,FALSE),VLOOKUP(Dati!$A2081,Normas!$A:$D,3,FALSE)*0.6)),"")</f>
      </c>
      <c r="H2081" s="2">
        <f>IFERROR(IF(ISBLANK($A2081),"",IF($A2081="Ūdeņraža jonu koncentrācija",VLOOKUP(Dati!$A2081,Normas!$A:$D,2,FALSE),VLOOKUP(Dati!$A2081,Normas!$A:$D,2,FALSE)*0.3)),"")</f>
      </c>
      <c r="I2081" s="2">
        <f>IFERROR(IF(ISBLANK($A2081),"",IF($A2081="Ūdeņraža jonu koncentrācija",VLOOKUP(Dati!$A2081,Normas!$A:$D,3,FALSE),VLOOKUP(Dati!$A2081,Normas!$A:$D,3,FALSE)*0.3)),"")</f>
      </c>
    </row>
    <row r="2082" spans="2:9" x14ac:dyDescent="0.2">
      <c r="B2082">
        <f>IF(ISBLANK(A2082),"",VLOOKUP(A2082,Normas!A:D,4,FALSE))</f>
      </c>
      <c r="E2082" s="2">
        <f>IF(ISBLANK(D2082),"",INT(YEARFRAC(D2082,'Vispārīga informācija'!$B$2)))</f>
      </c>
      <c r="F2082" s="2">
        <f>IFERROR(IF(ISBLANK($A2082),"",IF($A2082="Ūdeņraža jonu koncentrācija",VLOOKUP(Dati!$A2082,Normas!$A:$D,2,FALSE),VLOOKUP(Dati!$A2082,Normas!$A:$D,2,FALSE)*0.6)),"")</f>
      </c>
      <c r="G2082" s="2">
        <f>IFERROR(IF(ISBLANK($A2082),"",IF($A2082="Ūdeņraža jonu koncentrācija",VLOOKUP(Dati!$A2082,Normas!$A:$D,3,FALSE),VLOOKUP(Dati!$A2082,Normas!$A:$D,3,FALSE)*0.6)),"")</f>
      </c>
      <c r="H2082" s="2">
        <f>IFERROR(IF(ISBLANK($A2082),"",IF($A2082="Ūdeņraža jonu koncentrācija",VLOOKUP(Dati!$A2082,Normas!$A:$D,2,FALSE),VLOOKUP(Dati!$A2082,Normas!$A:$D,2,FALSE)*0.3)),"")</f>
      </c>
      <c r="I2082" s="2">
        <f>IFERROR(IF(ISBLANK($A2082),"",IF($A2082="Ūdeņraža jonu koncentrācija",VLOOKUP(Dati!$A2082,Normas!$A:$D,3,FALSE),VLOOKUP(Dati!$A2082,Normas!$A:$D,3,FALSE)*0.3)),"")</f>
      </c>
    </row>
    <row r="2083" spans="2:9" x14ac:dyDescent="0.2">
      <c r="B2083">
        <f>IF(ISBLANK(A2083),"",VLOOKUP(A2083,Normas!A:D,4,FALSE))</f>
      </c>
      <c r="E2083" s="2">
        <f>IF(ISBLANK(D2083),"",INT(YEARFRAC(D2083,'Vispārīga informācija'!$B$2)))</f>
      </c>
      <c r="F2083" s="2">
        <f>IFERROR(IF(ISBLANK($A2083),"",IF($A2083="Ūdeņraža jonu koncentrācija",VLOOKUP(Dati!$A2083,Normas!$A:$D,2,FALSE),VLOOKUP(Dati!$A2083,Normas!$A:$D,2,FALSE)*0.6)),"")</f>
      </c>
      <c r="G2083" s="2">
        <f>IFERROR(IF(ISBLANK($A2083),"",IF($A2083="Ūdeņraža jonu koncentrācija",VLOOKUP(Dati!$A2083,Normas!$A:$D,3,FALSE),VLOOKUP(Dati!$A2083,Normas!$A:$D,3,FALSE)*0.6)),"")</f>
      </c>
      <c r="H2083" s="2">
        <f>IFERROR(IF(ISBLANK($A2083),"",IF($A2083="Ūdeņraža jonu koncentrācija",VLOOKUP(Dati!$A2083,Normas!$A:$D,2,FALSE),VLOOKUP(Dati!$A2083,Normas!$A:$D,2,FALSE)*0.3)),"")</f>
      </c>
      <c r="I2083" s="2">
        <f>IFERROR(IF(ISBLANK($A2083),"",IF($A2083="Ūdeņraža jonu koncentrācija",VLOOKUP(Dati!$A2083,Normas!$A:$D,3,FALSE),VLOOKUP(Dati!$A2083,Normas!$A:$D,3,FALSE)*0.3)),"")</f>
      </c>
    </row>
    <row r="2084" spans="2:9" x14ac:dyDescent="0.2">
      <c r="B2084">
        <f>IF(ISBLANK(A2084),"",VLOOKUP(A2084,Normas!A:D,4,FALSE))</f>
      </c>
      <c r="E2084" s="2">
        <f>IF(ISBLANK(D2084),"",INT(YEARFRAC(D2084,'Vispārīga informācija'!$B$2)))</f>
      </c>
      <c r="F2084" s="2">
        <f>IFERROR(IF(ISBLANK($A2084),"",IF($A2084="Ūdeņraža jonu koncentrācija",VLOOKUP(Dati!$A2084,Normas!$A:$D,2,FALSE),VLOOKUP(Dati!$A2084,Normas!$A:$D,2,FALSE)*0.6)),"")</f>
      </c>
      <c r="G2084" s="2">
        <f>IFERROR(IF(ISBLANK($A2084),"",IF($A2084="Ūdeņraža jonu koncentrācija",VLOOKUP(Dati!$A2084,Normas!$A:$D,3,FALSE),VLOOKUP(Dati!$A2084,Normas!$A:$D,3,FALSE)*0.6)),"")</f>
      </c>
      <c r="H2084" s="2">
        <f>IFERROR(IF(ISBLANK($A2084),"",IF($A2084="Ūdeņraža jonu koncentrācija",VLOOKUP(Dati!$A2084,Normas!$A:$D,2,FALSE),VLOOKUP(Dati!$A2084,Normas!$A:$D,2,FALSE)*0.3)),"")</f>
      </c>
      <c r="I2084" s="2">
        <f>IFERROR(IF(ISBLANK($A2084),"",IF($A2084="Ūdeņraža jonu koncentrācija",VLOOKUP(Dati!$A2084,Normas!$A:$D,3,FALSE),VLOOKUP(Dati!$A2084,Normas!$A:$D,3,FALSE)*0.3)),"")</f>
      </c>
    </row>
    <row r="2085" spans="2:9" x14ac:dyDescent="0.2">
      <c r="B2085">
        <f>IF(ISBLANK(A2085),"",VLOOKUP(A2085,Normas!A:D,4,FALSE))</f>
      </c>
      <c r="E2085" s="2">
        <f>IF(ISBLANK(D2085),"",INT(YEARFRAC(D2085,'Vispārīga informācija'!$B$2)))</f>
      </c>
      <c r="F2085" s="2">
        <f>IFERROR(IF(ISBLANK($A2085),"",IF($A2085="Ūdeņraža jonu koncentrācija",VLOOKUP(Dati!$A2085,Normas!$A:$D,2,FALSE),VLOOKUP(Dati!$A2085,Normas!$A:$D,2,FALSE)*0.6)),"")</f>
      </c>
      <c r="G2085" s="2">
        <f>IFERROR(IF(ISBLANK($A2085),"",IF($A2085="Ūdeņraža jonu koncentrācija",VLOOKUP(Dati!$A2085,Normas!$A:$D,3,FALSE),VLOOKUP(Dati!$A2085,Normas!$A:$D,3,FALSE)*0.6)),"")</f>
      </c>
      <c r="H2085" s="2">
        <f>IFERROR(IF(ISBLANK($A2085),"",IF($A2085="Ūdeņraža jonu koncentrācija",VLOOKUP(Dati!$A2085,Normas!$A:$D,2,FALSE),VLOOKUP(Dati!$A2085,Normas!$A:$D,2,FALSE)*0.3)),"")</f>
      </c>
      <c r="I2085" s="2">
        <f>IFERROR(IF(ISBLANK($A2085),"",IF($A2085="Ūdeņraža jonu koncentrācija",VLOOKUP(Dati!$A2085,Normas!$A:$D,3,FALSE),VLOOKUP(Dati!$A2085,Normas!$A:$D,3,FALSE)*0.3)),"")</f>
      </c>
    </row>
    <row r="2086" spans="2:9" x14ac:dyDescent="0.2">
      <c r="B2086">
        <f>IF(ISBLANK(A2086),"",VLOOKUP(A2086,Normas!A:D,4,FALSE))</f>
      </c>
      <c r="E2086" s="2">
        <f>IF(ISBLANK(D2086),"",INT(YEARFRAC(D2086,'Vispārīga informācija'!$B$2)))</f>
      </c>
      <c r="F2086" s="2">
        <f>IFERROR(IF(ISBLANK($A2086),"",IF($A2086="Ūdeņraža jonu koncentrācija",VLOOKUP(Dati!$A2086,Normas!$A:$D,2,FALSE),VLOOKUP(Dati!$A2086,Normas!$A:$D,2,FALSE)*0.6)),"")</f>
      </c>
      <c r="G2086" s="2">
        <f>IFERROR(IF(ISBLANK($A2086),"",IF($A2086="Ūdeņraža jonu koncentrācija",VLOOKUP(Dati!$A2086,Normas!$A:$D,3,FALSE),VLOOKUP(Dati!$A2086,Normas!$A:$D,3,FALSE)*0.6)),"")</f>
      </c>
      <c r="H2086" s="2">
        <f>IFERROR(IF(ISBLANK($A2086),"",IF($A2086="Ūdeņraža jonu koncentrācija",VLOOKUP(Dati!$A2086,Normas!$A:$D,2,FALSE),VLOOKUP(Dati!$A2086,Normas!$A:$D,2,FALSE)*0.3)),"")</f>
      </c>
      <c r="I2086" s="2">
        <f>IFERROR(IF(ISBLANK($A2086),"",IF($A2086="Ūdeņraža jonu koncentrācija",VLOOKUP(Dati!$A2086,Normas!$A:$D,3,FALSE),VLOOKUP(Dati!$A2086,Normas!$A:$D,3,FALSE)*0.3)),"")</f>
      </c>
    </row>
    <row r="2087" spans="2:9" x14ac:dyDescent="0.2">
      <c r="B2087">
        <f>IF(ISBLANK(A2087),"",VLOOKUP(A2087,Normas!A:D,4,FALSE))</f>
      </c>
      <c r="E2087" s="2">
        <f>IF(ISBLANK(D2087),"",INT(YEARFRAC(D2087,'Vispārīga informācija'!$B$2)))</f>
      </c>
      <c r="F2087" s="2">
        <f>IFERROR(IF(ISBLANK($A2087),"",IF($A2087="Ūdeņraža jonu koncentrācija",VLOOKUP(Dati!$A2087,Normas!$A:$D,2,FALSE),VLOOKUP(Dati!$A2087,Normas!$A:$D,2,FALSE)*0.6)),"")</f>
      </c>
      <c r="G2087" s="2">
        <f>IFERROR(IF(ISBLANK($A2087),"",IF($A2087="Ūdeņraža jonu koncentrācija",VLOOKUP(Dati!$A2087,Normas!$A:$D,3,FALSE),VLOOKUP(Dati!$A2087,Normas!$A:$D,3,FALSE)*0.6)),"")</f>
      </c>
      <c r="H2087" s="2">
        <f>IFERROR(IF(ISBLANK($A2087),"",IF($A2087="Ūdeņraža jonu koncentrācija",VLOOKUP(Dati!$A2087,Normas!$A:$D,2,FALSE),VLOOKUP(Dati!$A2087,Normas!$A:$D,2,FALSE)*0.3)),"")</f>
      </c>
      <c r="I2087" s="2">
        <f>IFERROR(IF(ISBLANK($A2087),"",IF($A2087="Ūdeņraža jonu koncentrācija",VLOOKUP(Dati!$A2087,Normas!$A:$D,3,FALSE),VLOOKUP(Dati!$A2087,Normas!$A:$D,3,FALSE)*0.3)),"")</f>
      </c>
    </row>
    <row r="2088" spans="2:9" x14ac:dyDescent="0.2">
      <c r="B2088">
        <f>IF(ISBLANK(A2088),"",VLOOKUP(A2088,Normas!A:D,4,FALSE))</f>
      </c>
      <c r="E2088" s="2">
        <f>IF(ISBLANK(D2088),"",INT(YEARFRAC(D2088,'Vispārīga informācija'!$B$2)))</f>
      </c>
      <c r="F2088" s="2">
        <f>IFERROR(IF(ISBLANK($A2088),"",IF($A2088="Ūdeņraža jonu koncentrācija",VLOOKUP(Dati!$A2088,Normas!$A:$D,2,FALSE),VLOOKUP(Dati!$A2088,Normas!$A:$D,2,FALSE)*0.6)),"")</f>
      </c>
      <c r="G2088" s="2">
        <f>IFERROR(IF(ISBLANK($A2088),"",IF($A2088="Ūdeņraža jonu koncentrācija",VLOOKUP(Dati!$A2088,Normas!$A:$D,3,FALSE),VLOOKUP(Dati!$A2088,Normas!$A:$D,3,FALSE)*0.6)),"")</f>
      </c>
      <c r="H2088" s="2">
        <f>IFERROR(IF(ISBLANK($A2088),"",IF($A2088="Ūdeņraža jonu koncentrācija",VLOOKUP(Dati!$A2088,Normas!$A:$D,2,FALSE),VLOOKUP(Dati!$A2088,Normas!$A:$D,2,FALSE)*0.3)),"")</f>
      </c>
      <c r="I2088" s="2">
        <f>IFERROR(IF(ISBLANK($A2088),"",IF($A2088="Ūdeņraža jonu koncentrācija",VLOOKUP(Dati!$A2088,Normas!$A:$D,3,FALSE),VLOOKUP(Dati!$A2088,Normas!$A:$D,3,FALSE)*0.3)),"")</f>
      </c>
    </row>
    <row r="2089" spans="2:9" x14ac:dyDescent="0.2">
      <c r="B2089">
        <f>IF(ISBLANK(A2089),"",VLOOKUP(A2089,Normas!A:D,4,FALSE))</f>
      </c>
      <c r="E2089" s="2">
        <f>IF(ISBLANK(D2089),"",INT(YEARFRAC(D2089,'Vispārīga informācija'!$B$2)))</f>
      </c>
      <c r="F2089" s="2">
        <f>IFERROR(IF(ISBLANK($A2089),"",IF($A2089="Ūdeņraža jonu koncentrācija",VLOOKUP(Dati!$A2089,Normas!$A:$D,2,FALSE),VLOOKUP(Dati!$A2089,Normas!$A:$D,2,FALSE)*0.6)),"")</f>
      </c>
      <c r="G2089" s="2">
        <f>IFERROR(IF(ISBLANK($A2089),"",IF($A2089="Ūdeņraža jonu koncentrācija",VLOOKUP(Dati!$A2089,Normas!$A:$D,3,FALSE),VLOOKUP(Dati!$A2089,Normas!$A:$D,3,FALSE)*0.6)),"")</f>
      </c>
      <c r="H2089" s="2">
        <f>IFERROR(IF(ISBLANK($A2089),"",IF($A2089="Ūdeņraža jonu koncentrācija",VLOOKUP(Dati!$A2089,Normas!$A:$D,2,FALSE),VLOOKUP(Dati!$A2089,Normas!$A:$D,2,FALSE)*0.3)),"")</f>
      </c>
      <c r="I2089" s="2">
        <f>IFERROR(IF(ISBLANK($A2089),"",IF($A2089="Ūdeņraža jonu koncentrācija",VLOOKUP(Dati!$A2089,Normas!$A:$D,3,FALSE),VLOOKUP(Dati!$A2089,Normas!$A:$D,3,FALSE)*0.3)),"")</f>
      </c>
    </row>
    <row r="2090" spans="2:9" x14ac:dyDescent="0.2">
      <c r="B2090">
        <f>IF(ISBLANK(A2090),"",VLOOKUP(A2090,Normas!A:D,4,FALSE))</f>
      </c>
      <c r="E2090" s="2">
        <f>IF(ISBLANK(D2090),"",INT(YEARFRAC(D2090,'Vispārīga informācija'!$B$2)))</f>
      </c>
      <c r="F2090" s="2">
        <f>IFERROR(IF(ISBLANK($A2090),"",IF($A2090="Ūdeņraža jonu koncentrācija",VLOOKUP(Dati!$A2090,Normas!$A:$D,2,FALSE),VLOOKUP(Dati!$A2090,Normas!$A:$D,2,FALSE)*0.6)),"")</f>
      </c>
      <c r="G2090" s="2">
        <f>IFERROR(IF(ISBLANK($A2090),"",IF($A2090="Ūdeņraža jonu koncentrācija",VLOOKUP(Dati!$A2090,Normas!$A:$D,3,FALSE),VLOOKUP(Dati!$A2090,Normas!$A:$D,3,FALSE)*0.6)),"")</f>
      </c>
      <c r="H2090" s="2">
        <f>IFERROR(IF(ISBLANK($A2090),"",IF($A2090="Ūdeņraža jonu koncentrācija",VLOOKUP(Dati!$A2090,Normas!$A:$D,2,FALSE),VLOOKUP(Dati!$A2090,Normas!$A:$D,2,FALSE)*0.3)),"")</f>
      </c>
      <c r="I2090" s="2">
        <f>IFERROR(IF(ISBLANK($A2090),"",IF($A2090="Ūdeņraža jonu koncentrācija",VLOOKUP(Dati!$A2090,Normas!$A:$D,3,FALSE),VLOOKUP(Dati!$A2090,Normas!$A:$D,3,FALSE)*0.3)),"")</f>
      </c>
    </row>
    <row r="2091" spans="2:9" x14ac:dyDescent="0.2">
      <c r="B2091">
        <f>IF(ISBLANK(A2091),"",VLOOKUP(A2091,Normas!A:D,4,FALSE))</f>
      </c>
      <c r="E2091" s="2">
        <f>IF(ISBLANK(D2091),"",INT(YEARFRAC(D2091,'Vispārīga informācija'!$B$2)))</f>
      </c>
      <c r="F2091" s="2">
        <f>IFERROR(IF(ISBLANK($A2091),"",IF($A2091="Ūdeņraža jonu koncentrācija",VLOOKUP(Dati!$A2091,Normas!$A:$D,2,FALSE),VLOOKUP(Dati!$A2091,Normas!$A:$D,2,FALSE)*0.6)),"")</f>
      </c>
      <c r="G2091" s="2">
        <f>IFERROR(IF(ISBLANK($A2091),"",IF($A2091="Ūdeņraža jonu koncentrācija",VLOOKUP(Dati!$A2091,Normas!$A:$D,3,FALSE),VLOOKUP(Dati!$A2091,Normas!$A:$D,3,FALSE)*0.6)),"")</f>
      </c>
      <c r="H2091" s="2">
        <f>IFERROR(IF(ISBLANK($A2091),"",IF($A2091="Ūdeņraža jonu koncentrācija",VLOOKUP(Dati!$A2091,Normas!$A:$D,2,FALSE),VLOOKUP(Dati!$A2091,Normas!$A:$D,2,FALSE)*0.3)),"")</f>
      </c>
      <c r="I2091" s="2">
        <f>IFERROR(IF(ISBLANK($A2091),"",IF($A2091="Ūdeņraža jonu koncentrācija",VLOOKUP(Dati!$A2091,Normas!$A:$D,3,FALSE),VLOOKUP(Dati!$A2091,Normas!$A:$D,3,FALSE)*0.3)),"")</f>
      </c>
    </row>
    <row r="2092" spans="2:9" x14ac:dyDescent="0.2">
      <c r="B2092">
        <f>IF(ISBLANK(A2092),"",VLOOKUP(A2092,Normas!A:D,4,FALSE))</f>
      </c>
      <c r="E2092" s="2">
        <f>IF(ISBLANK(D2092),"",INT(YEARFRAC(D2092,'Vispārīga informācija'!$B$2)))</f>
      </c>
      <c r="F2092" s="2">
        <f>IFERROR(IF(ISBLANK($A2092),"",IF($A2092="Ūdeņraža jonu koncentrācija",VLOOKUP(Dati!$A2092,Normas!$A:$D,2,FALSE),VLOOKUP(Dati!$A2092,Normas!$A:$D,2,FALSE)*0.6)),"")</f>
      </c>
      <c r="G2092" s="2">
        <f>IFERROR(IF(ISBLANK($A2092),"",IF($A2092="Ūdeņraža jonu koncentrācija",VLOOKUP(Dati!$A2092,Normas!$A:$D,3,FALSE),VLOOKUP(Dati!$A2092,Normas!$A:$D,3,FALSE)*0.6)),"")</f>
      </c>
      <c r="H2092" s="2">
        <f>IFERROR(IF(ISBLANK($A2092),"",IF($A2092="Ūdeņraža jonu koncentrācija",VLOOKUP(Dati!$A2092,Normas!$A:$D,2,FALSE),VLOOKUP(Dati!$A2092,Normas!$A:$D,2,FALSE)*0.3)),"")</f>
      </c>
      <c r="I2092" s="2">
        <f>IFERROR(IF(ISBLANK($A2092),"",IF($A2092="Ūdeņraža jonu koncentrācija",VLOOKUP(Dati!$A2092,Normas!$A:$D,3,FALSE),VLOOKUP(Dati!$A2092,Normas!$A:$D,3,FALSE)*0.3)),"")</f>
      </c>
    </row>
    <row r="2093" spans="2:9" x14ac:dyDescent="0.2">
      <c r="B2093">
        <f>IF(ISBLANK(A2093),"",VLOOKUP(A2093,Normas!A:D,4,FALSE))</f>
      </c>
      <c r="E2093" s="2">
        <f>IF(ISBLANK(D2093),"",INT(YEARFRAC(D2093,'Vispārīga informācija'!$B$2)))</f>
      </c>
      <c r="F2093" s="2">
        <f>IFERROR(IF(ISBLANK($A2093),"",IF($A2093="Ūdeņraža jonu koncentrācija",VLOOKUP(Dati!$A2093,Normas!$A:$D,2,FALSE),VLOOKUP(Dati!$A2093,Normas!$A:$D,2,FALSE)*0.6)),"")</f>
      </c>
      <c r="G2093" s="2">
        <f>IFERROR(IF(ISBLANK($A2093),"",IF($A2093="Ūdeņraža jonu koncentrācija",VLOOKUP(Dati!$A2093,Normas!$A:$D,3,FALSE),VLOOKUP(Dati!$A2093,Normas!$A:$D,3,FALSE)*0.6)),"")</f>
      </c>
      <c r="H2093" s="2">
        <f>IFERROR(IF(ISBLANK($A2093),"",IF($A2093="Ūdeņraža jonu koncentrācija",VLOOKUP(Dati!$A2093,Normas!$A:$D,2,FALSE),VLOOKUP(Dati!$A2093,Normas!$A:$D,2,FALSE)*0.3)),"")</f>
      </c>
      <c r="I2093" s="2">
        <f>IFERROR(IF(ISBLANK($A2093),"",IF($A2093="Ūdeņraža jonu koncentrācija",VLOOKUP(Dati!$A2093,Normas!$A:$D,3,FALSE),VLOOKUP(Dati!$A2093,Normas!$A:$D,3,FALSE)*0.3)),"")</f>
      </c>
    </row>
    <row r="2094" spans="2:9" x14ac:dyDescent="0.2">
      <c r="B2094">
        <f>IF(ISBLANK(A2094),"",VLOOKUP(A2094,Normas!A:D,4,FALSE))</f>
      </c>
      <c r="E2094" s="2">
        <f>IF(ISBLANK(D2094),"",INT(YEARFRAC(D2094,'Vispārīga informācija'!$B$2)))</f>
      </c>
      <c r="F2094" s="2">
        <f>IFERROR(IF(ISBLANK($A2094),"",IF($A2094="Ūdeņraža jonu koncentrācija",VLOOKUP(Dati!$A2094,Normas!$A:$D,2,FALSE),VLOOKUP(Dati!$A2094,Normas!$A:$D,2,FALSE)*0.6)),"")</f>
      </c>
      <c r="G2094" s="2">
        <f>IFERROR(IF(ISBLANK($A2094),"",IF($A2094="Ūdeņraža jonu koncentrācija",VLOOKUP(Dati!$A2094,Normas!$A:$D,3,FALSE),VLOOKUP(Dati!$A2094,Normas!$A:$D,3,FALSE)*0.6)),"")</f>
      </c>
      <c r="H2094" s="2">
        <f>IFERROR(IF(ISBLANK($A2094),"",IF($A2094="Ūdeņraža jonu koncentrācija",VLOOKUP(Dati!$A2094,Normas!$A:$D,2,FALSE),VLOOKUP(Dati!$A2094,Normas!$A:$D,2,FALSE)*0.3)),"")</f>
      </c>
      <c r="I2094" s="2">
        <f>IFERROR(IF(ISBLANK($A2094),"",IF($A2094="Ūdeņraža jonu koncentrācija",VLOOKUP(Dati!$A2094,Normas!$A:$D,3,FALSE),VLOOKUP(Dati!$A2094,Normas!$A:$D,3,FALSE)*0.3)),"")</f>
      </c>
    </row>
    <row r="2095" spans="2:9" x14ac:dyDescent="0.2">
      <c r="B2095">
        <f>IF(ISBLANK(A2095),"",VLOOKUP(A2095,Normas!A:D,4,FALSE))</f>
      </c>
      <c r="E2095" s="2">
        <f>IF(ISBLANK(D2095),"",INT(YEARFRAC(D2095,'Vispārīga informācija'!$B$2)))</f>
      </c>
      <c r="F2095" s="2">
        <f>IFERROR(IF(ISBLANK($A2095),"",IF($A2095="Ūdeņraža jonu koncentrācija",VLOOKUP(Dati!$A2095,Normas!$A:$D,2,FALSE),VLOOKUP(Dati!$A2095,Normas!$A:$D,2,FALSE)*0.6)),"")</f>
      </c>
      <c r="G2095" s="2">
        <f>IFERROR(IF(ISBLANK($A2095),"",IF($A2095="Ūdeņraža jonu koncentrācija",VLOOKUP(Dati!$A2095,Normas!$A:$D,3,FALSE),VLOOKUP(Dati!$A2095,Normas!$A:$D,3,FALSE)*0.6)),"")</f>
      </c>
      <c r="H2095" s="2">
        <f>IFERROR(IF(ISBLANK($A2095),"",IF($A2095="Ūdeņraža jonu koncentrācija",VLOOKUP(Dati!$A2095,Normas!$A:$D,2,FALSE),VLOOKUP(Dati!$A2095,Normas!$A:$D,2,FALSE)*0.3)),"")</f>
      </c>
      <c r="I2095" s="2">
        <f>IFERROR(IF(ISBLANK($A2095),"",IF($A2095="Ūdeņraža jonu koncentrācija",VLOOKUP(Dati!$A2095,Normas!$A:$D,3,FALSE),VLOOKUP(Dati!$A2095,Normas!$A:$D,3,FALSE)*0.3)),"")</f>
      </c>
    </row>
    <row r="2096" spans="2:9" x14ac:dyDescent="0.2">
      <c r="B2096">
        <f>IF(ISBLANK(A2096),"",VLOOKUP(A2096,Normas!A:D,4,FALSE))</f>
      </c>
      <c r="E2096" s="2">
        <f>IF(ISBLANK(D2096),"",INT(YEARFRAC(D2096,'Vispārīga informācija'!$B$2)))</f>
      </c>
      <c r="F2096" s="2">
        <f>IFERROR(IF(ISBLANK($A2096),"",IF($A2096="Ūdeņraža jonu koncentrācija",VLOOKUP(Dati!$A2096,Normas!$A:$D,2,FALSE),VLOOKUP(Dati!$A2096,Normas!$A:$D,2,FALSE)*0.6)),"")</f>
      </c>
      <c r="G2096" s="2">
        <f>IFERROR(IF(ISBLANK($A2096),"",IF($A2096="Ūdeņraža jonu koncentrācija",VLOOKUP(Dati!$A2096,Normas!$A:$D,3,FALSE),VLOOKUP(Dati!$A2096,Normas!$A:$D,3,FALSE)*0.6)),"")</f>
      </c>
      <c r="H2096" s="2">
        <f>IFERROR(IF(ISBLANK($A2096),"",IF($A2096="Ūdeņraža jonu koncentrācija",VLOOKUP(Dati!$A2096,Normas!$A:$D,2,FALSE),VLOOKUP(Dati!$A2096,Normas!$A:$D,2,FALSE)*0.3)),"")</f>
      </c>
      <c r="I2096" s="2">
        <f>IFERROR(IF(ISBLANK($A2096),"",IF($A2096="Ūdeņraža jonu koncentrācija",VLOOKUP(Dati!$A2096,Normas!$A:$D,3,FALSE),VLOOKUP(Dati!$A2096,Normas!$A:$D,3,FALSE)*0.3)),"")</f>
      </c>
    </row>
    <row r="2097" spans="2:9" x14ac:dyDescent="0.2">
      <c r="B2097">
        <f>IF(ISBLANK(A2097),"",VLOOKUP(A2097,Normas!A:D,4,FALSE))</f>
      </c>
      <c r="E2097" s="2">
        <f>IF(ISBLANK(D2097),"",INT(YEARFRAC(D2097,'Vispārīga informācija'!$B$2)))</f>
      </c>
      <c r="F2097" s="2">
        <f>IFERROR(IF(ISBLANK($A2097),"",IF($A2097="Ūdeņraža jonu koncentrācija",VLOOKUP(Dati!$A2097,Normas!$A:$D,2,FALSE),VLOOKUP(Dati!$A2097,Normas!$A:$D,2,FALSE)*0.6)),"")</f>
      </c>
      <c r="G2097" s="2">
        <f>IFERROR(IF(ISBLANK($A2097),"",IF($A2097="Ūdeņraža jonu koncentrācija",VLOOKUP(Dati!$A2097,Normas!$A:$D,3,FALSE),VLOOKUP(Dati!$A2097,Normas!$A:$D,3,FALSE)*0.6)),"")</f>
      </c>
      <c r="H2097" s="2">
        <f>IFERROR(IF(ISBLANK($A2097),"",IF($A2097="Ūdeņraža jonu koncentrācija",VLOOKUP(Dati!$A2097,Normas!$A:$D,2,FALSE),VLOOKUP(Dati!$A2097,Normas!$A:$D,2,FALSE)*0.3)),"")</f>
      </c>
      <c r="I2097" s="2">
        <f>IFERROR(IF(ISBLANK($A2097),"",IF($A2097="Ūdeņraža jonu koncentrācija",VLOOKUP(Dati!$A2097,Normas!$A:$D,3,FALSE),VLOOKUP(Dati!$A2097,Normas!$A:$D,3,FALSE)*0.3)),"")</f>
      </c>
    </row>
    <row r="2098" spans="2:9" x14ac:dyDescent="0.2">
      <c r="B2098">
        <f>IF(ISBLANK(A2098),"",VLOOKUP(A2098,Normas!A:D,4,FALSE))</f>
      </c>
      <c r="E2098" s="2">
        <f>IF(ISBLANK(D2098),"",INT(YEARFRAC(D2098,'Vispārīga informācija'!$B$2)))</f>
      </c>
      <c r="F2098" s="2">
        <f>IFERROR(IF(ISBLANK($A2098),"",IF($A2098="Ūdeņraža jonu koncentrācija",VLOOKUP(Dati!$A2098,Normas!$A:$D,2,FALSE),VLOOKUP(Dati!$A2098,Normas!$A:$D,2,FALSE)*0.6)),"")</f>
      </c>
      <c r="G2098" s="2">
        <f>IFERROR(IF(ISBLANK($A2098),"",IF($A2098="Ūdeņraža jonu koncentrācija",VLOOKUP(Dati!$A2098,Normas!$A:$D,3,FALSE),VLOOKUP(Dati!$A2098,Normas!$A:$D,3,FALSE)*0.6)),"")</f>
      </c>
      <c r="H2098" s="2">
        <f>IFERROR(IF(ISBLANK($A2098),"",IF($A2098="Ūdeņraža jonu koncentrācija",VLOOKUP(Dati!$A2098,Normas!$A:$D,2,FALSE),VLOOKUP(Dati!$A2098,Normas!$A:$D,2,FALSE)*0.3)),"")</f>
      </c>
      <c r="I2098" s="2">
        <f>IFERROR(IF(ISBLANK($A2098),"",IF($A2098="Ūdeņraža jonu koncentrācija",VLOOKUP(Dati!$A2098,Normas!$A:$D,3,FALSE),VLOOKUP(Dati!$A2098,Normas!$A:$D,3,FALSE)*0.3)),"")</f>
      </c>
    </row>
    <row r="2099" spans="2:9" x14ac:dyDescent="0.2">
      <c r="B2099">
        <f>IF(ISBLANK(A2099),"",VLOOKUP(A2099,Normas!A:D,4,FALSE))</f>
      </c>
      <c r="E2099" s="2">
        <f>IF(ISBLANK(D2099),"",INT(YEARFRAC(D2099,'Vispārīga informācija'!$B$2)))</f>
      </c>
      <c r="F2099" s="2">
        <f>IFERROR(IF(ISBLANK($A2099),"",IF($A2099="Ūdeņraža jonu koncentrācija",VLOOKUP(Dati!$A2099,Normas!$A:$D,2,FALSE),VLOOKUP(Dati!$A2099,Normas!$A:$D,2,FALSE)*0.6)),"")</f>
      </c>
      <c r="G2099" s="2">
        <f>IFERROR(IF(ISBLANK($A2099),"",IF($A2099="Ūdeņraža jonu koncentrācija",VLOOKUP(Dati!$A2099,Normas!$A:$D,3,FALSE),VLOOKUP(Dati!$A2099,Normas!$A:$D,3,FALSE)*0.6)),"")</f>
      </c>
      <c r="H2099" s="2">
        <f>IFERROR(IF(ISBLANK($A2099),"",IF($A2099="Ūdeņraža jonu koncentrācija",VLOOKUP(Dati!$A2099,Normas!$A:$D,2,FALSE),VLOOKUP(Dati!$A2099,Normas!$A:$D,2,FALSE)*0.3)),"")</f>
      </c>
      <c r="I2099" s="2">
        <f>IFERROR(IF(ISBLANK($A2099),"",IF($A2099="Ūdeņraža jonu koncentrācija",VLOOKUP(Dati!$A2099,Normas!$A:$D,3,FALSE),VLOOKUP(Dati!$A2099,Normas!$A:$D,3,FALSE)*0.3)),"")</f>
      </c>
    </row>
    <row r="2100" spans="2:9" x14ac:dyDescent="0.2">
      <c r="B2100">
        <f>IF(ISBLANK(A2100),"",VLOOKUP(A2100,Normas!A:D,4,FALSE))</f>
      </c>
      <c r="E2100" s="2">
        <f>IF(ISBLANK(D2100),"",INT(YEARFRAC(D2100,'Vispārīga informācija'!$B$2)))</f>
      </c>
      <c r="F2100" s="2">
        <f>IFERROR(IF(ISBLANK($A2100),"",IF($A2100="Ūdeņraža jonu koncentrācija",VLOOKUP(Dati!$A2100,Normas!$A:$D,2,FALSE),VLOOKUP(Dati!$A2100,Normas!$A:$D,2,FALSE)*0.6)),"")</f>
      </c>
      <c r="G2100" s="2">
        <f>IFERROR(IF(ISBLANK($A2100),"",IF($A2100="Ūdeņraža jonu koncentrācija",VLOOKUP(Dati!$A2100,Normas!$A:$D,3,FALSE),VLOOKUP(Dati!$A2100,Normas!$A:$D,3,FALSE)*0.6)),"")</f>
      </c>
      <c r="H2100" s="2">
        <f>IFERROR(IF(ISBLANK($A2100),"",IF($A2100="Ūdeņraža jonu koncentrācija",VLOOKUP(Dati!$A2100,Normas!$A:$D,2,FALSE),VLOOKUP(Dati!$A2100,Normas!$A:$D,2,FALSE)*0.3)),"")</f>
      </c>
      <c r="I2100" s="2">
        <f>IFERROR(IF(ISBLANK($A2100),"",IF($A2100="Ūdeņraža jonu koncentrācija",VLOOKUP(Dati!$A2100,Normas!$A:$D,3,FALSE),VLOOKUP(Dati!$A2100,Normas!$A:$D,3,FALSE)*0.3)),"")</f>
      </c>
    </row>
    <row r="2101" spans="2:9" x14ac:dyDescent="0.2">
      <c r="B2101">
        <f>IF(ISBLANK(A2101),"",VLOOKUP(A2101,Normas!A:D,4,FALSE))</f>
      </c>
      <c r="E2101" s="2">
        <f>IF(ISBLANK(D2101),"",INT(YEARFRAC(D2101,'Vispārīga informācija'!$B$2)))</f>
      </c>
      <c r="F2101" s="2">
        <f>IFERROR(IF(ISBLANK($A2101),"",IF($A2101="Ūdeņraža jonu koncentrācija",VLOOKUP(Dati!$A2101,Normas!$A:$D,2,FALSE),VLOOKUP(Dati!$A2101,Normas!$A:$D,2,FALSE)*0.6)),"")</f>
      </c>
      <c r="G2101" s="2">
        <f>IFERROR(IF(ISBLANK($A2101),"",IF($A2101="Ūdeņraža jonu koncentrācija",VLOOKUP(Dati!$A2101,Normas!$A:$D,3,FALSE),VLOOKUP(Dati!$A2101,Normas!$A:$D,3,FALSE)*0.6)),"")</f>
      </c>
      <c r="H2101" s="2">
        <f>IFERROR(IF(ISBLANK($A2101),"",IF($A2101="Ūdeņraža jonu koncentrācija",VLOOKUP(Dati!$A2101,Normas!$A:$D,2,FALSE),VLOOKUP(Dati!$A2101,Normas!$A:$D,2,FALSE)*0.3)),"")</f>
      </c>
      <c r="I2101" s="2">
        <f>IFERROR(IF(ISBLANK($A2101),"",IF($A2101="Ūdeņraža jonu koncentrācija",VLOOKUP(Dati!$A2101,Normas!$A:$D,3,FALSE),VLOOKUP(Dati!$A2101,Normas!$A:$D,3,FALSE)*0.3)),"")</f>
      </c>
    </row>
    <row r="2102" spans="2:9" x14ac:dyDescent="0.2">
      <c r="B2102">
        <f>IF(ISBLANK(A2102),"",VLOOKUP(A2102,Normas!A:D,4,FALSE))</f>
      </c>
      <c r="E2102" s="2">
        <f>IF(ISBLANK(D2102),"",INT(YEARFRAC(D2102,'Vispārīga informācija'!$B$2)))</f>
      </c>
      <c r="F2102" s="2">
        <f>IFERROR(IF(ISBLANK($A2102),"",IF($A2102="Ūdeņraža jonu koncentrācija",VLOOKUP(Dati!$A2102,Normas!$A:$D,2,FALSE),VLOOKUP(Dati!$A2102,Normas!$A:$D,2,FALSE)*0.6)),"")</f>
      </c>
      <c r="G2102" s="2">
        <f>IFERROR(IF(ISBLANK($A2102),"",IF($A2102="Ūdeņraža jonu koncentrācija",VLOOKUP(Dati!$A2102,Normas!$A:$D,3,FALSE),VLOOKUP(Dati!$A2102,Normas!$A:$D,3,FALSE)*0.6)),"")</f>
      </c>
      <c r="H2102" s="2">
        <f>IFERROR(IF(ISBLANK($A2102),"",IF($A2102="Ūdeņraža jonu koncentrācija",VLOOKUP(Dati!$A2102,Normas!$A:$D,2,FALSE),VLOOKUP(Dati!$A2102,Normas!$A:$D,2,FALSE)*0.3)),"")</f>
      </c>
      <c r="I2102" s="2">
        <f>IFERROR(IF(ISBLANK($A2102),"",IF($A2102="Ūdeņraža jonu koncentrācija",VLOOKUP(Dati!$A2102,Normas!$A:$D,3,FALSE),VLOOKUP(Dati!$A2102,Normas!$A:$D,3,FALSE)*0.3)),"")</f>
      </c>
    </row>
    <row r="2103" spans="2:9" x14ac:dyDescent="0.2">
      <c r="B2103">
        <f>IF(ISBLANK(A2103),"",VLOOKUP(A2103,Normas!A:D,4,FALSE))</f>
      </c>
      <c r="E2103" s="2">
        <f>IF(ISBLANK(D2103),"",INT(YEARFRAC(D2103,'Vispārīga informācija'!$B$2)))</f>
      </c>
      <c r="F2103" s="2">
        <f>IFERROR(IF(ISBLANK($A2103),"",IF($A2103="Ūdeņraža jonu koncentrācija",VLOOKUP(Dati!$A2103,Normas!$A:$D,2,FALSE),VLOOKUP(Dati!$A2103,Normas!$A:$D,2,FALSE)*0.6)),"")</f>
      </c>
      <c r="G2103" s="2">
        <f>IFERROR(IF(ISBLANK($A2103),"",IF($A2103="Ūdeņraža jonu koncentrācija",VLOOKUP(Dati!$A2103,Normas!$A:$D,3,FALSE),VLOOKUP(Dati!$A2103,Normas!$A:$D,3,FALSE)*0.6)),"")</f>
      </c>
      <c r="H2103" s="2">
        <f>IFERROR(IF(ISBLANK($A2103),"",IF($A2103="Ūdeņraža jonu koncentrācija",VLOOKUP(Dati!$A2103,Normas!$A:$D,2,FALSE),VLOOKUP(Dati!$A2103,Normas!$A:$D,2,FALSE)*0.3)),"")</f>
      </c>
      <c r="I2103" s="2">
        <f>IFERROR(IF(ISBLANK($A2103),"",IF($A2103="Ūdeņraža jonu koncentrācija",VLOOKUP(Dati!$A2103,Normas!$A:$D,3,FALSE),VLOOKUP(Dati!$A2103,Normas!$A:$D,3,FALSE)*0.3)),"")</f>
      </c>
    </row>
    <row r="2104" spans="2:9" x14ac:dyDescent="0.2">
      <c r="B2104">
        <f>IF(ISBLANK(A2104),"",VLOOKUP(A2104,Normas!A:D,4,FALSE))</f>
      </c>
      <c r="E2104" s="2">
        <f>IF(ISBLANK(D2104),"",INT(YEARFRAC(D2104,'Vispārīga informācija'!$B$2)))</f>
      </c>
      <c r="F2104" s="2">
        <f>IFERROR(IF(ISBLANK($A2104),"",IF($A2104="Ūdeņraža jonu koncentrācija",VLOOKUP(Dati!$A2104,Normas!$A:$D,2,FALSE),VLOOKUP(Dati!$A2104,Normas!$A:$D,2,FALSE)*0.6)),"")</f>
      </c>
      <c r="G2104" s="2">
        <f>IFERROR(IF(ISBLANK($A2104),"",IF($A2104="Ūdeņraža jonu koncentrācija",VLOOKUP(Dati!$A2104,Normas!$A:$D,3,FALSE),VLOOKUP(Dati!$A2104,Normas!$A:$D,3,FALSE)*0.6)),"")</f>
      </c>
      <c r="H2104" s="2">
        <f>IFERROR(IF(ISBLANK($A2104),"",IF($A2104="Ūdeņraža jonu koncentrācija",VLOOKUP(Dati!$A2104,Normas!$A:$D,2,FALSE),VLOOKUP(Dati!$A2104,Normas!$A:$D,2,FALSE)*0.3)),"")</f>
      </c>
      <c r="I2104" s="2">
        <f>IFERROR(IF(ISBLANK($A2104),"",IF($A2104="Ūdeņraža jonu koncentrācija",VLOOKUP(Dati!$A2104,Normas!$A:$D,3,FALSE),VLOOKUP(Dati!$A2104,Normas!$A:$D,3,FALSE)*0.3)),"")</f>
      </c>
    </row>
    <row r="2105" spans="2:9" x14ac:dyDescent="0.2">
      <c r="B2105">
        <f>IF(ISBLANK(A2105),"",VLOOKUP(A2105,Normas!A:D,4,FALSE))</f>
      </c>
      <c r="E2105" s="2">
        <f>IF(ISBLANK(D2105),"",INT(YEARFRAC(D2105,'Vispārīga informācija'!$B$2)))</f>
      </c>
      <c r="F2105" s="2">
        <f>IFERROR(IF(ISBLANK($A2105),"",IF($A2105="Ūdeņraža jonu koncentrācija",VLOOKUP(Dati!$A2105,Normas!$A:$D,2,FALSE),VLOOKUP(Dati!$A2105,Normas!$A:$D,2,FALSE)*0.6)),"")</f>
      </c>
      <c r="G2105" s="2">
        <f>IFERROR(IF(ISBLANK($A2105),"",IF($A2105="Ūdeņraža jonu koncentrācija",VLOOKUP(Dati!$A2105,Normas!$A:$D,3,FALSE),VLOOKUP(Dati!$A2105,Normas!$A:$D,3,FALSE)*0.6)),"")</f>
      </c>
      <c r="H2105" s="2">
        <f>IFERROR(IF(ISBLANK($A2105),"",IF($A2105="Ūdeņraža jonu koncentrācija",VLOOKUP(Dati!$A2105,Normas!$A:$D,2,FALSE),VLOOKUP(Dati!$A2105,Normas!$A:$D,2,FALSE)*0.3)),"")</f>
      </c>
      <c r="I2105" s="2">
        <f>IFERROR(IF(ISBLANK($A2105),"",IF($A2105="Ūdeņraža jonu koncentrācija",VLOOKUP(Dati!$A2105,Normas!$A:$D,3,FALSE),VLOOKUP(Dati!$A2105,Normas!$A:$D,3,FALSE)*0.3)),"")</f>
      </c>
    </row>
    <row r="2106" spans="2:9" x14ac:dyDescent="0.2">
      <c r="B2106">
        <f>IF(ISBLANK(A2106),"",VLOOKUP(A2106,Normas!A:D,4,FALSE))</f>
      </c>
      <c r="E2106" s="2">
        <f>IF(ISBLANK(D2106),"",INT(YEARFRAC(D2106,'Vispārīga informācija'!$B$2)))</f>
      </c>
      <c r="F2106" s="2">
        <f>IFERROR(IF(ISBLANK($A2106),"",IF($A2106="Ūdeņraža jonu koncentrācija",VLOOKUP(Dati!$A2106,Normas!$A:$D,2,FALSE),VLOOKUP(Dati!$A2106,Normas!$A:$D,2,FALSE)*0.6)),"")</f>
      </c>
      <c r="G2106" s="2">
        <f>IFERROR(IF(ISBLANK($A2106),"",IF($A2106="Ūdeņraža jonu koncentrācija",VLOOKUP(Dati!$A2106,Normas!$A:$D,3,FALSE),VLOOKUP(Dati!$A2106,Normas!$A:$D,3,FALSE)*0.6)),"")</f>
      </c>
      <c r="H2106" s="2">
        <f>IFERROR(IF(ISBLANK($A2106),"",IF($A2106="Ūdeņraža jonu koncentrācija",VLOOKUP(Dati!$A2106,Normas!$A:$D,2,FALSE),VLOOKUP(Dati!$A2106,Normas!$A:$D,2,FALSE)*0.3)),"")</f>
      </c>
      <c r="I2106" s="2">
        <f>IFERROR(IF(ISBLANK($A2106),"",IF($A2106="Ūdeņraža jonu koncentrācija",VLOOKUP(Dati!$A2106,Normas!$A:$D,3,FALSE),VLOOKUP(Dati!$A2106,Normas!$A:$D,3,FALSE)*0.3)),"")</f>
      </c>
    </row>
    <row r="2107" spans="2:9" x14ac:dyDescent="0.2">
      <c r="B2107">
        <f>IF(ISBLANK(A2107),"",VLOOKUP(A2107,Normas!A:D,4,FALSE))</f>
      </c>
      <c r="E2107" s="2">
        <f>IF(ISBLANK(D2107),"",INT(YEARFRAC(D2107,'Vispārīga informācija'!$B$2)))</f>
      </c>
      <c r="F2107" s="2">
        <f>IFERROR(IF(ISBLANK($A2107),"",IF($A2107="Ūdeņraža jonu koncentrācija",VLOOKUP(Dati!$A2107,Normas!$A:$D,2,FALSE),VLOOKUP(Dati!$A2107,Normas!$A:$D,2,FALSE)*0.6)),"")</f>
      </c>
      <c r="G2107" s="2">
        <f>IFERROR(IF(ISBLANK($A2107),"",IF($A2107="Ūdeņraža jonu koncentrācija",VLOOKUP(Dati!$A2107,Normas!$A:$D,3,FALSE),VLOOKUP(Dati!$A2107,Normas!$A:$D,3,FALSE)*0.6)),"")</f>
      </c>
      <c r="H2107" s="2">
        <f>IFERROR(IF(ISBLANK($A2107),"",IF($A2107="Ūdeņraža jonu koncentrācija",VLOOKUP(Dati!$A2107,Normas!$A:$D,2,FALSE),VLOOKUP(Dati!$A2107,Normas!$A:$D,2,FALSE)*0.3)),"")</f>
      </c>
      <c r="I2107" s="2">
        <f>IFERROR(IF(ISBLANK($A2107),"",IF($A2107="Ūdeņraža jonu koncentrācija",VLOOKUP(Dati!$A2107,Normas!$A:$D,3,FALSE),VLOOKUP(Dati!$A2107,Normas!$A:$D,3,FALSE)*0.3)),"")</f>
      </c>
    </row>
    <row r="2108" spans="2:9" x14ac:dyDescent="0.2">
      <c r="B2108">
        <f>IF(ISBLANK(A2108),"",VLOOKUP(A2108,Normas!A:D,4,FALSE))</f>
      </c>
      <c r="E2108" s="2">
        <f>IF(ISBLANK(D2108),"",INT(YEARFRAC(D2108,'Vispārīga informācija'!$B$2)))</f>
      </c>
      <c r="F2108" s="2">
        <f>IFERROR(IF(ISBLANK($A2108),"",IF($A2108="Ūdeņraža jonu koncentrācija",VLOOKUP(Dati!$A2108,Normas!$A:$D,2,FALSE),VLOOKUP(Dati!$A2108,Normas!$A:$D,2,FALSE)*0.6)),"")</f>
      </c>
      <c r="G2108" s="2">
        <f>IFERROR(IF(ISBLANK($A2108),"",IF($A2108="Ūdeņraža jonu koncentrācija",VLOOKUP(Dati!$A2108,Normas!$A:$D,3,FALSE),VLOOKUP(Dati!$A2108,Normas!$A:$D,3,FALSE)*0.6)),"")</f>
      </c>
      <c r="H2108" s="2">
        <f>IFERROR(IF(ISBLANK($A2108),"",IF($A2108="Ūdeņraža jonu koncentrācija",VLOOKUP(Dati!$A2108,Normas!$A:$D,2,FALSE),VLOOKUP(Dati!$A2108,Normas!$A:$D,2,FALSE)*0.3)),"")</f>
      </c>
      <c r="I2108" s="2">
        <f>IFERROR(IF(ISBLANK($A2108),"",IF($A2108="Ūdeņraža jonu koncentrācija",VLOOKUP(Dati!$A2108,Normas!$A:$D,3,FALSE),VLOOKUP(Dati!$A2108,Normas!$A:$D,3,FALSE)*0.3)),"")</f>
      </c>
    </row>
    <row r="2109" spans="2:9" x14ac:dyDescent="0.2">
      <c r="B2109">
        <f>IF(ISBLANK(A2109),"",VLOOKUP(A2109,Normas!A:D,4,FALSE))</f>
      </c>
      <c r="E2109" s="2">
        <f>IF(ISBLANK(D2109),"",INT(YEARFRAC(D2109,'Vispārīga informācija'!$B$2)))</f>
      </c>
      <c r="F2109" s="2">
        <f>IFERROR(IF(ISBLANK($A2109),"",IF($A2109="Ūdeņraža jonu koncentrācija",VLOOKUP(Dati!$A2109,Normas!$A:$D,2,FALSE),VLOOKUP(Dati!$A2109,Normas!$A:$D,2,FALSE)*0.6)),"")</f>
      </c>
      <c r="G2109" s="2">
        <f>IFERROR(IF(ISBLANK($A2109),"",IF($A2109="Ūdeņraža jonu koncentrācija",VLOOKUP(Dati!$A2109,Normas!$A:$D,3,FALSE),VLOOKUP(Dati!$A2109,Normas!$A:$D,3,FALSE)*0.6)),"")</f>
      </c>
      <c r="H2109" s="2">
        <f>IFERROR(IF(ISBLANK($A2109),"",IF($A2109="Ūdeņraža jonu koncentrācija",VLOOKUP(Dati!$A2109,Normas!$A:$D,2,FALSE),VLOOKUP(Dati!$A2109,Normas!$A:$D,2,FALSE)*0.3)),"")</f>
      </c>
      <c r="I2109" s="2">
        <f>IFERROR(IF(ISBLANK($A2109),"",IF($A2109="Ūdeņraža jonu koncentrācija",VLOOKUP(Dati!$A2109,Normas!$A:$D,3,FALSE),VLOOKUP(Dati!$A2109,Normas!$A:$D,3,FALSE)*0.3)),"")</f>
      </c>
    </row>
    <row r="2110" spans="2:9" x14ac:dyDescent="0.2">
      <c r="B2110">
        <f>IF(ISBLANK(A2110),"",VLOOKUP(A2110,Normas!A:D,4,FALSE))</f>
      </c>
      <c r="E2110" s="2">
        <f>IF(ISBLANK(D2110),"",INT(YEARFRAC(D2110,'Vispārīga informācija'!$B$2)))</f>
      </c>
      <c r="F2110" s="2">
        <f>IFERROR(IF(ISBLANK($A2110),"",IF($A2110="Ūdeņraža jonu koncentrācija",VLOOKUP(Dati!$A2110,Normas!$A:$D,2,FALSE),VLOOKUP(Dati!$A2110,Normas!$A:$D,2,FALSE)*0.6)),"")</f>
      </c>
      <c r="G2110" s="2">
        <f>IFERROR(IF(ISBLANK($A2110),"",IF($A2110="Ūdeņraža jonu koncentrācija",VLOOKUP(Dati!$A2110,Normas!$A:$D,3,FALSE),VLOOKUP(Dati!$A2110,Normas!$A:$D,3,FALSE)*0.6)),"")</f>
      </c>
      <c r="H2110" s="2">
        <f>IFERROR(IF(ISBLANK($A2110),"",IF($A2110="Ūdeņraža jonu koncentrācija",VLOOKUP(Dati!$A2110,Normas!$A:$D,2,FALSE),VLOOKUP(Dati!$A2110,Normas!$A:$D,2,FALSE)*0.3)),"")</f>
      </c>
      <c r="I2110" s="2">
        <f>IFERROR(IF(ISBLANK($A2110),"",IF($A2110="Ūdeņraža jonu koncentrācija",VLOOKUP(Dati!$A2110,Normas!$A:$D,3,FALSE),VLOOKUP(Dati!$A2110,Normas!$A:$D,3,FALSE)*0.3)),"")</f>
      </c>
    </row>
    <row r="2111" spans="2:9" x14ac:dyDescent="0.2">
      <c r="B2111">
        <f>IF(ISBLANK(A2111),"",VLOOKUP(A2111,Normas!A:D,4,FALSE))</f>
      </c>
      <c r="E2111" s="2">
        <f>IF(ISBLANK(D2111),"",INT(YEARFRAC(D2111,'Vispārīga informācija'!$B$2)))</f>
      </c>
      <c r="F2111" s="2">
        <f>IFERROR(IF(ISBLANK($A2111),"",IF($A2111="Ūdeņraža jonu koncentrācija",VLOOKUP(Dati!$A2111,Normas!$A:$D,2,FALSE),VLOOKUP(Dati!$A2111,Normas!$A:$D,2,FALSE)*0.6)),"")</f>
      </c>
      <c r="G2111" s="2">
        <f>IFERROR(IF(ISBLANK($A2111),"",IF($A2111="Ūdeņraža jonu koncentrācija",VLOOKUP(Dati!$A2111,Normas!$A:$D,3,FALSE),VLOOKUP(Dati!$A2111,Normas!$A:$D,3,FALSE)*0.6)),"")</f>
      </c>
      <c r="H2111" s="2">
        <f>IFERROR(IF(ISBLANK($A2111),"",IF($A2111="Ūdeņraža jonu koncentrācija",VLOOKUP(Dati!$A2111,Normas!$A:$D,2,FALSE),VLOOKUP(Dati!$A2111,Normas!$A:$D,2,FALSE)*0.3)),"")</f>
      </c>
      <c r="I2111" s="2">
        <f>IFERROR(IF(ISBLANK($A2111),"",IF($A2111="Ūdeņraža jonu koncentrācija",VLOOKUP(Dati!$A2111,Normas!$A:$D,3,FALSE),VLOOKUP(Dati!$A2111,Normas!$A:$D,3,FALSE)*0.3)),"")</f>
      </c>
    </row>
    <row r="2112" spans="2:9" x14ac:dyDescent="0.2">
      <c r="B2112">
        <f>IF(ISBLANK(A2112),"",VLOOKUP(A2112,Normas!A:D,4,FALSE))</f>
      </c>
      <c r="E2112" s="2">
        <f>IF(ISBLANK(D2112),"",INT(YEARFRAC(D2112,'Vispārīga informācija'!$B$2)))</f>
      </c>
      <c r="F2112" s="2">
        <f>IFERROR(IF(ISBLANK($A2112),"",IF($A2112="Ūdeņraža jonu koncentrācija",VLOOKUP(Dati!$A2112,Normas!$A:$D,2,FALSE),VLOOKUP(Dati!$A2112,Normas!$A:$D,2,FALSE)*0.6)),"")</f>
      </c>
      <c r="G2112" s="2">
        <f>IFERROR(IF(ISBLANK($A2112),"",IF($A2112="Ūdeņraža jonu koncentrācija",VLOOKUP(Dati!$A2112,Normas!$A:$D,3,FALSE),VLOOKUP(Dati!$A2112,Normas!$A:$D,3,FALSE)*0.6)),"")</f>
      </c>
      <c r="H2112" s="2">
        <f>IFERROR(IF(ISBLANK($A2112),"",IF($A2112="Ūdeņraža jonu koncentrācija",VLOOKUP(Dati!$A2112,Normas!$A:$D,2,FALSE),VLOOKUP(Dati!$A2112,Normas!$A:$D,2,FALSE)*0.3)),"")</f>
      </c>
      <c r="I2112" s="2">
        <f>IFERROR(IF(ISBLANK($A2112),"",IF($A2112="Ūdeņraža jonu koncentrācija",VLOOKUP(Dati!$A2112,Normas!$A:$D,3,FALSE),VLOOKUP(Dati!$A2112,Normas!$A:$D,3,FALSE)*0.3)),"")</f>
      </c>
    </row>
    <row r="2113" spans="2:9" x14ac:dyDescent="0.2">
      <c r="B2113">
        <f>IF(ISBLANK(A2113),"",VLOOKUP(A2113,Normas!A:D,4,FALSE))</f>
      </c>
      <c r="E2113" s="2">
        <f>IF(ISBLANK(D2113),"",INT(YEARFRAC(D2113,'Vispārīga informācija'!$B$2)))</f>
      </c>
      <c r="F2113" s="2">
        <f>IFERROR(IF(ISBLANK($A2113),"",IF($A2113="Ūdeņraža jonu koncentrācija",VLOOKUP(Dati!$A2113,Normas!$A:$D,2,FALSE),VLOOKUP(Dati!$A2113,Normas!$A:$D,2,FALSE)*0.6)),"")</f>
      </c>
      <c r="G2113" s="2">
        <f>IFERROR(IF(ISBLANK($A2113),"",IF($A2113="Ūdeņraža jonu koncentrācija",VLOOKUP(Dati!$A2113,Normas!$A:$D,3,FALSE),VLOOKUP(Dati!$A2113,Normas!$A:$D,3,FALSE)*0.6)),"")</f>
      </c>
      <c r="H2113" s="2">
        <f>IFERROR(IF(ISBLANK($A2113),"",IF($A2113="Ūdeņraža jonu koncentrācija",VLOOKUP(Dati!$A2113,Normas!$A:$D,2,FALSE),VLOOKUP(Dati!$A2113,Normas!$A:$D,2,FALSE)*0.3)),"")</f>
      </c>
      <c r="I2113" s="2">
        <f>IFERROR(IF(ISBLANK($A2113),"",IF($A2113="Ūdeņraža jonu koncentrācija",VLOOKUP(Dati!$A2113,Normas!$A:$D,3,FALSE),VLOOKUP(Dati!$A2113,Normas!$A:$D,3,FALSE)*0.3)),"")</f>
      </c>
    </row>
    <row r="2114" spans="2:9" x14ac:dyDescent="0.2">
      <c r="B2114">
        <f>IF(ISBLANK(A2114),"",VLOOKUP(A2114,Normas!A:D,4,FALSE))</f>
      </c>
      <c r="E2114" s="2">
        <f>IF(ISBLANK(D2114),"",INT(YEARFRAC(D2114,'Vispārīga informācija'!$B$2)))</f>
      </c>
      <c r="F2114" s="2">
        <f>IFERROR(IF(ISBLANK($A2114),"",IF($A2114="Ūdeņraža jonu koncentrācija",VLOOKUP(Dati!$A2114,Normas!$A:$D,2,FALSE),VLOOKUP(Dati!$A2114,Normas!$A:$D,2,FALSE)*0.6)),"")</f>
      </c>
      <c r="G2114" s="2">
        <f>IFERROR(IF(ISBLANK($A2114),"",IF($A2114="Ūdeņraža jonu koncentrācija",VLOOKUP(Dati!$A2114,Normas!$A:$D,3,FALSE),VLOOKUP(Dati!$A2114,Normas!$A:$D,3,FALSE)*0.6)),"")</f>
      </c>
      <c r="H2114" s="2">
        <f>IFERROR(IF(ISBLANK($A2114),"",IF($A2114="Ūdeņraža jonu koncentrācija",VLOOKUP(Dati!$A2114,Normas!$A:$D,2,FALSE),VLOOKUP(Dati!$A2114,Normas!$A:$D,2,FALSE)*0.3)),"")</f>
      </c>
      <c r="I2114" s="2">
        <f>IFERROR(IF(ISBLANK($A2114),"",IF($A2114="Ūdeņraža jonu koncentrācija",VLOOKUP(Dati!$A2114,Normas!$A:$D,3,FALSE),VLOOKUP(Dati!$A2114,Normas!$A:$D,3,FALSE)*0.3)),"")</f>
      </c>
    </row>
    <row r="2115" spans="2:9" x14ac:dyDescent="0.2">
      <c r="B2115">
        <f>IF(ISBLANK(A2115),"",VLOOKUP(A2115,Normas!A:D,4,FALSE))</f>
      </c>
      <c r="E2115" s="2">
        <f>IF(ISBLANK(D2115),"",INT(YEARFRAC(D2115,'Vispārīga informācija'!$B$2)))</f>
      </c>
      <c r="F2115" s="2">
        <f>IFERROR(IF(ISBLANK($A2115),"",IF($A2115="Ūdeņraža jonu koncentrācija",VLOOKUP(Dati!$A2115,Normas!$A:$D,2,FALSE),VLOOKUP(Dati!$A2115,Normas!$A:$D,2,FALSE)*0.6)),"")</f>
      </c>
      <c r="G2115" s="2">
        <f>IFERROR(IF(ISBLANK($A2115),"",IF($A2115="Ūdeņraža jonu koncentrācija",VLOOKUP(Dati!$A2115,Normas!$A:$D,3,FALSE),VLOOKUP(Dati!$A2115,Normas!$A:$D,3,FALSE)*0.6)),"")</f>
      </c>
      <c r="H2115" s="2">
        <f>IFERROR(IF(ISBLANK($A2115),"",IF($A2115="Ūdeņraža jonu koncentrācija",VLOOKUP(Dati!$A2115,Normas!$A:$D,2,FALSE),VLOOKUP(Dati!$A2115,Normas!$A:$D,2,FALSE)*0.3)),"")</f>
      </c>
      <c r="I2115" s="2">
        <f>IFERROR(IF(ISBLANK($A2115),"",IF($A2115="Ūdeņraža jonu koncentrācija",VLOOKUP(Dati!$A2115,Normas!$A:$D,3,FALSE),VLOOKUP(Dati!$A2115,Normas!$A:$D,3,FALSE)*0.3)),"")</f>
      </c>
    </row>
    <row r="2116" spans="2:9" x14ac:dyDescent="0.2">
      <c r="B2116">
        <f>IF(ISBLANK(A2116),"",VLOOKUP(A2116,Normas!A:D,4,FALSE))</f>
      </c>
      <c r="E2116" s="2">
        <f>IF(ISBLANK(D2116),"",INT(YEARFRAC(D2116,'Vispārīga informācija'!$B$2)))</f>
      </c>
      <c r="F2116" s="2">
        <f>IFERROR(IF(ISBLANK($A2116),"",IF($A2116="Ūdeņraža jonu koncentrācija",VLOOKUP(Dati!$A2116,Normas!$A:$D,2,FALSE),VLOOKUP(Dati!$A2116,Normas!$A:$D,2,FALSE)*0.6)),"")</f>
      </c>
      <c r="G2116" s="2">
        <f>IFERROR(IF(ISBLANK($A2116),"",IF($A2116="Ūdeņraža jonu koncentrācija",VLOOKUP(Dati!$A2116,Normas!$A:$D,3,FALSE),VLOOKUP(Dati!$A2116,Normas!$A:$D,3,FALSE)*0.6)),"")</f>
      </c>
      <c r="H2116" s="2">
        <f>IFERROR(IF(ISBLANK($A2116),"",IF($A2116="Ūdeņraža jonu koncentrācija",VLOOKUP(Dati!$A2116,Normas!$A:$D,2,FALSE),VLOOKUP(Dati!$A2116,Normas!$A:$D,2,FALSE)*0.3)),"")</f>
      </c>
      <c r="I2116" s="2">
        <f>IFERROR(IF(ISBLANK($A2116),"",IF($A2116="Ūdeņraža jonu koncentrācija",VLOOKUP(Dati!$A2116,Normas!$A:$D,3,FALSE),VLOOKUP(Dati!$A2116,Normas!$A:$D,3,FALSE)*0.3)),"")</f>
      </c>
    </row>
    <row r="2117" spans="2:9" x14ac:dyDescent="0.2">
      <c r="B2117">
        <f>IF(ISBLANK(A2117),"",VLOOKUP(A2117,Normas!A:D,4,FALSE))</f>
      </c>
      <c r="E2117" s="2">
        <f>IF(ISBLANK(D2117),"",INT(YEARFRAC(D2117,'Vispārīga informācija'!$B$2)))</f>
      </c>
      <c r="F2117" s="2">
        <f>IFERROR(IF(ISBLANK($A2117),"",IF($A2117="Ūdeņraža jonu koncentrācija",VLOOKUP(Dati!$A2117,Normas!$A:$D,2,FALSE),VLOOKUP(Dati!$A2117,Normas!$A:$D,2,FALSE)*0.6)),"")</f>
      </c>
      <c r="G2117" s="2">
        <f>IFERROR(IF(ISBLANK($A2117),"",IF($A2117="Ūdeņraža jonu koncentrācija",VLOOKUP(Dati!$A2117,Normas!$A:$D,3,FALSE),VLOOKUP(Dati!$A2117,Normas!$A:$D,3,FALSE)*0.6)),"")</f>
      </c>
      <c r="H2117" s="2">
        <f>IFERROR(IF(ISBLANK($A2117),"",IF($A2117="Ūdeņraža jonu koncentrācija",VLOOKUP(Dati!$A2117,Normas!$A:$D,2,FALSE),VLOOKUP(Dati!$A2117,Normas!$A:$D,2,FALSE)*0.3)),"")</f>
      </c>
      <c r="I2117" s="2">
        <f>IFERROR(IF(ISBLANK($A2117),"",IF($A2117="Ūdeņraža jonu koncentrācija",VLOOKUP(Dati!$A2117,Normas!$A:$D,3,FALSE),VLOOKUP(Dati!$A2117,Normas!$A:$D,3,FALSE)*0.3)),"")</f>
      </c>
    </row>
    <row r="2118" spans="2:9" x14ac:dyDescent="0.2">
      <c r="B2118">
        <f>IF(ISBLANK(A2118),"",VLOOKUP(A2118,Normas!A:D,4,FALSE))</f>
      </c>
      <c r="E2118" s="2">
        <f>IF(ISBLANK(D2118),"",INT(YEARFRAC(D2118,'Vispārīga informācija'!$B$2)))</f>
      </c>
      <c r="F2118" s="2">
        <f>IFERROR(IF(ISBLANK($A2118),"",IF($A2118="Ūdeņraža jonu koncentrācija",VLOOKUP(Dati!$A2118,Normas!$A:$D,2,FALSE),VLOOKUP(Dati!$A2118,Normas!$A:$D,2,FALSE)*0.6)),"")</f>
      </c>
      <c r="G2118" s="2">
        <f>IFERROR(IF(ISBLANK($A2118),"",IF($A2118="Ūdeņraža jonu koncentrācija",VLOOKUP(Dati!$A2118,Normas!$A:$D,3,FALSE),VLOOKUP(Dati!$A2118,Normas!$A:$D,3,FALSE)*0.6)),"")</f>
      </c>
      <c r="H2118" s="2">
        <f>IFERROR(IF(ISBLANK($A2118),"",IF($A2118="Ūdeņraža jonu koncentrācija",VLOOKUP(Dati!$A2118,Normas!$A:$D,2,FALSE),VLOOKUP(Dati!$A2118,Normas!$A:$D,2,FALSE)*0.3)),"")</f>
      </c>
      <c r="I2118" s="2">
        <f>IFERROR(IF(ISBLANK($A2118),"",IF($A2118="Ūdeņraža jonu koncentrācija",VLOOKUP(Dati!$A2118,Normas!$A:$D,3,FALSE),VLOOKUP(Dati!$A2118,Normas!$A:$D,3,FALSE)*0.3)),"")</f>
      </c>
    </row>
    <row r="2119" spans="2:9" x14ac:dyDescent="0.2">
      <c r="B2119">
        <f>IF(ISBLANK(A2119),"",VLOOKUP(A2119,Normas!A:D,4,FALSE))</f>
      </c>
      <c r="E2119" s="2">
        <f>IF(ISBLANK(D2119),"",INT(YEARFRAC(D2119,'Vispārīga informācija'!$B$2)))</f>
      </c>
      <c r="F2119" s="2">
        <f>IFERROR(IF(ISBLANK($A2119),"",IF($A2119="Ūdeņraža jonu koncentrācija",VLOOKUP(Dati!$A2119,Normas!$A:$D,2,FALSE),VLOOKUP(Dati!$A2119,Normas!$A:$D,2,FALSE)*0.6)),"")</f>
      </c>
      <c r="G2119" s="2">
        <f>IFERROR(IF(ISBLANK($A2119),"",IF($A2119="Ūdeņraža jonu koncentrācija",VLOOKUP(Dati!$A2119,Normas!$A:$D,3,FALSE),VLOOKUP(Dati!$A2119,Normas!$A:$D,3,FALSE)*0.6)),"")</f>
      </c>
      <c r="H2119" s="2">
        <f>IFERROR(IF(ISBLANK($A2119),"",IF($A2119="Ūdeņraža jonu koncentrācija",VLOOKUP(Dati!$A2119,Normas!$A:$D,2,FALSE),VLOOKUP(Dati!$A2119,Normas!$A:$D,2,FALSE)*0.3)),"")</f>
      </c>
      <c r="I2119" s="2">
        <f>IFERROR(IF(ISBLANK($A2119),"",IF($A2119="Ūdeņraža jonu koncentrācija",VLOOKUP(Dati!$A2119,Normas!$A:$D,3,FALSE),VLOOKUP(Dati!$A2119,Normas!$A:$D,3,FALSE)*0.3)),"")</f>
      </c>
    </row>
    <row r="2120" spans="2:9" x14ac:dyDescent="0.2">
      <c r="B2120">
        <f>IF(ISBLANK(A2120),"",VLOOKUP(A2120,Normas!A:D,4,FALSE))</f>
      </c>
      <c r="E2120" s="2">
        <f>IF(ISBLANK(D2120),"",INT(YEARFRAC(D2120,'Vispārīga informācija'!$B$2)))</f>
      </c>
      <c r="F2120" s="2">
        <f>IFERROR(IF(ISBLANK($A2120),"",IF($A2120="Ūdeņraža jonu koncentrācija",VLOOKUP(Dati!$A2120,Normas!$A:$D,2,FALSE),VLOOKUP(Dati!$A2120,Normas!$A:$D,2,FALSE)*0.6)),"")</f>
      </c>
      <c r="G2120" s="2">
        <f>IFERROR(IF(ISBLANK($A2120),"",IF($A2120="Ūdeņraža jonu koncentrācija",VLOOKUP(Dati!$A2120,Normas!$A:$D,3,FALSE),VLOOKUP(Dati!$A2120,Normas!$A:$D,3,FALSE)*0.6)),"")</f>
      </c>
      <c r="H2120" s="2">
        <f>IFERROR(IF(ISBLANK($A2120),"",IF($A2120="Ūdeņraža jonu koncentrācija",VLOOKUP(Dati!$A2120,Normas!$A:$D,2,FALSE),VLOOKUP(Dati!$A2120,Normas!$A:$D,2,FALSE)*0.3)),"")</f>
      </c>
      <c r="I2120" s="2">
        <f>IFERROR(IF(ISBLANK($A2120),"",IF($A2120="Ūdeņraža jonu koncentrācija",VLOOKUP(Dati!$A2120,Normas!$A:$D,3,FALSE),VLOOKUP(Dati!$A2120,Normas!$A:$D,3,FALSE)*0.3)),"")</f>
      </c>
    </row>
    <row r="2121" spans="2:9" x14ac:dyDescent="0.2">
      <c r="B2121">
        <f>IF(ISBLANK(A2121),"",VLOOKUP(A2121,Normas!A:D,4,FALSE))</f>
      </c>
      <c r="E2121" s="2">
        <f>IF(ISBLANK(D2121),"",INT(YEARFRAC(D2121,'Vispārīga informācija'!$B$2)))</f>
      </c>
      <c r="F2121" s="2">
        <f>IFERROR(IF(ISBLANK($A2121),"",IF($A2121="Ūdeņraža jonu koncentrācija",VLOOKUP(Dati!$A2121,Normas!$A:$D,2,FALSE),VLOOKUP(Dati!$A2121,Normas!$A:$D,2,FALSE)*0.6)),"")</f>
      </c>
      <c r="G2121" s="2">
        <f>IFERROR(IF(ISBLANK($A2121),"",IF($A2121="Ūdeņraža jonu koncentrācija",VLOOKUP(Dati!$A2121,Normas!$A:$D,3,FALSE),VLOOKUP(Dati!$A2121,Normas!$A:$D,3,FALSE)*0.6)),"")</f>
      </c>
      <c r="H2121" s="2">
        <f>IFERROR(IF(ISBLANK($A2121),"",IF($A2121="Ūdeņraža jonu koncentrācija",VLOOKUP(Dati!$A2121,Normas!$A:$D,2,FALSE),VLOOKUP(Dati!$A2121,Normas!$A:$D,2,FALSE)*0.3)),"")</f>
      </c>
      <c r="I2121" s="2">
        <f>IFERROR(IF(ISBLANK($A2121),"",IF($A2121="Ūdeņraža jonu koncentrācija",VLOOKUP(Dati!$A2121,Normas!$A:$D,3,FALSE),VLOOKUP(Dati!$A2121,Normas!$A:$D,3,FALSE)*0.3)),"")</f>
      </c>
    </row>
    <row r="2122" spans="2:9" x14ac:dyDescent="0.2">
      <c r="B2122">
        <f>IF(ISBLANK(A2122),"",VLOOKUP(A2122,Normas!A:D,4,FALSE))</f>
      </c>
      <c r="E2122" s="2">
        <f>IF(ISBLANK(D2122),"",INT(YEARFRAC(D2122,'Vispārīga informācija'!$B$2)))</f>
      </c>
      <c r="F2122" s="2">
        <f>IFERROR(IF(ISBLANK($A2122),"",IF($A2122="Ūdeņraža jonu koncentrācija",VLOOKUP(Dati!$A2122,Normas!$A:$D,2,FALSE),VLOOKUP(Dati!$A2122,Normas!$A:$D,2,FALSE)*0.6)),"")</f>
      </c>
      <c r="G2122" s="2">
        <f>IFERROR(IF(ISBLANK($A2122),"",IF($A2122="Ūdeņraža jonu koncentrācija",VLOOKUP(Dati!$A2122,Normas!$A:$D,3,FALSE),VLOOKUP(Dati!$A2122,Normas!$A:$D,3,FALSE)*0.6)),"")</f>
      </c>
      <c r="H2122" s="2">
        <f>IFERROR(IF(ISBLANK($A2122),"",IF($A2122="Ūdeņraža jonu koncentrācija",VLOOKUP(Dati!$A2122,Normas!$A:$D,2,FALSE),VLOOKUP(Dati!$A2122,Normas!$A:$D,2,FALSE)*0.3)),"")</f>
      </c>
      <c r="I2122" s="2">
        <f>IFERROR(IF(ISBLANK($A2122),"",IF($A2122="Ūdeņraža jonu koncentrācija",VLOOKUP(Dati!$A2122,Normas!$A:$D,3,FALSE),VLOOKUP(Dati!$A2122,Normas!$A:$D,3,FALSE)*0.3)),"")</f>
      </c>
    </row>
    <row r="2123" spans="2:9" x14ac:dyDescent="0.2">
      <c r="B2123">
        <f>IF(ISBLANK(A2123),"",VLOOKUP(A2123,Normas!A:D,4,FALSE))</f>
      </c>
      <c r="E2123" s="2">
        <f>IF(ISBLANK(D2123),"",INT(YEARFRAC(D2123,'Vispārīga informācija'!$B$2)))</f>
      </c>
      <c r="F2123" s="2">
        <f>IFERROR(IF(ISBLANK($A2123),"",IF($A2123="Ūdeņraža jonu koncentrācija",VLOOKUP(Dati!$A2123,Normas!$A:$D,2,FALSE),VLOOKUP(Dati!$A2123,Normas!$A:$D,2,FALSE)*0.6)),"")</f>
      </c>
      <c r="G2123" s="2">
        <f>IFERROR(IF(ISBLANK($A2123),"",IF($A2123="Ūdeņraža jonu koncentrācija",VLOOKUP(Dati!$A2123,Normas!$A:$D,3,FALSE),VLOOKUP(Dati!$A2123,Normas!$A:$D,3,FALSE)*0.6)),"")</f>
      </c>
      <c r="H2123" s="2">
        <f>IFERROR(IF(ISBLANK($A2123),"",IF($A2123="Ūdeņraža jonu koncentrācija",VLOOKUP(Dati!$A2123,Normas!$A:$D,2,FALSE),VLOOKUP(Dati!$A2123,Normas!$A:$D,2,FALSE)*0.3)),"")</f>
      </c>
      <c r="I2123" s="2">
        <f>IFERROR(IF(ISBLANK($A2123),"",IF($A2123="Ūdeņraža jonu koncentrācija",VLOOKUP(Dati!$A2123,Normas!$A:$D,3,FALSE),VLOOKUP(Dati!$A2123,Normas!$A:$D,3,FALSE)*0.3)),"")</f>
      </c>
    </row>
    <row r="2124" spans="2:9" x14ac:dyDescent="0.2">
      <c r="B2124">
        <f>IF(ISBLANK(A2124),"",VLOOKUP(A2124,Normas!A:D,4,FALSE))</f>
      </c>
      <c r="E2124" s="2">
        <f>IF(ISBLANK(D2124),"",INT(YEARFRAC(D2124,'Vispārīga informācija'!$B$2)))</f>
      </c>
      <c r="F2124" s="2">
        <f>IFERROR(IF(ISBLANK($A2124),"",IF($A2124="Ūdeņraža jonu koncentrācija",VLOOKUP(Dati!$A2124,Normas!$A:$D,2,FALSE),VLOOKUP(Dati!$A2124,Normas!$A:$D,2,FALSE)*0.6)),"")</f>
      </c>
      <c r="G2124" s="2">
        <f>IFERROR(IF(ISBLANK($A2124),"",IF($A2124="Ūdeņraža jonu koncentrācija",VLOOKUP(Dati!$A2124,Normas!$A:$D,3,FALSE),VLOOKUP(Dati!$A2124,Normas!$A:$D,3,FALSE)*0.6)),"")</f>
      </c>
      <c r="H2124" s="2">
        <f>IFERROR(IF(ISBLANK($A2124),"",IF($A2124="Ūdeņraža jonu koncentrācija",VLOOKUP(Dati!$A2124,Normas!$A:$D,2,FALSE),VLOOKUP(Dati!$A2124,Normas!$A:$D,2,FALSE)*0.3)),"")</f>
      </c>
      <c r="I2124" s="2">
        <f>IFERROR(IF(ISBLANK($A2124),"",IF($A2124="Ūdeņraža jonu koncentrācija",VLOOKUP(Dati!$A2124,Normas!$A:$D,3,FALSE),VLOOKUP(Dati!$A2124,Normas!$A:$D,3,FALSE)*0.3)),"")</f>
      </c>
    </row>
    <row r="2125" spans="2:9" x14ac:dyDescent="0.2">
      <c r="B2125">
        <f>IF(ISBLANK(A2125),"",VLOOKUP(A2125,Normas!A:D,4,FALSE))</f>
      </c>
      <c r="E2125" s="2">
        <f>IF(ISBLANK(D2125),"",INT(YEARFRAC(D2125,'Vispārīga informācija'!$B$2)))</f>
      </c>
      <c r="F2125" s="2">
        <f>IFERROR(IF(ISBLANK($A2125),"",IF($A2125="Ūdeņraža jonu koncentrācija",VLOOKUP(Dati!$A2125,Normas!$A:$D,2,FALSE),VLOOKUP(Dati!$A2125,Normas!$A:$D,2,FALSE)*0.6)),"")</f>
      </c>
      <c r="G2125" s="2">
        <f>IFERROR(IF(ISBLANK($A2125),"",IF($A2125="Ūdeņraža jonu koncentrācija",VLOOKUP(Dati!$A2125,Normas!$A:$D,3,FALSE),VLOOKUP(Dati!$A2125,Normas!$A:$D,3,FALSE)*0.6)),"")</f>
      </c>
      <c r="H2125" s="2">
        <f>IFERROR(IF(ISBLANK($A2125),"",IF($A2125="Ūdeņraža jonu koncentrācija",VLOOKUP(Dati!$A2125,Normas!$A:$D,2,FALSE),VLOOKUP(Dati!$A2125,Normas!$A:$D,2,FALSE)*0.3)),"")</f>
      </c>
      <c r="I2125" s="2">
        <f>IFERROR(IF(ISBLANK($A2125),"",IF($A2125="Ūdeņraža jonu koncentrācija",VLOOKUP(Dati!$A2125,Normas!$A:$D,3,FALSE),VLOOKUP(Dati!$A2125,Normas!$A:$D,3,FALSE)*0.3)),"")</f>
      </c>
    </row>
    <row r="2126" spans="2:9" x14ac:dyDescent="0.2">
      <c r="B2126">
        <f>IF(ISBLANK(A2126),"",VLOOKUP(A2126,Normas!A:D,4,FALSE))</f>
      </c>
      <c r="E2126" s="2">
        <f>IF(ISBLANK(D2126),"",INT(YEARFRAC(D2126,'Vispārīga informācija'!$B$2)))</f>
      </c>
      <c r="F2126" s="2">
        <f>IFERROR(IF(ISBLANK($A2126),"",IF($A2126="Ūdeņraža jonu koncentrācija",VLOOKUP(Dati!$A2126,Normas!$A:$D,2,FALSE),VLOOKUP(Dati!$A2126,Normas!$A:$D,2,FALSE)*0.6)),"")</f>
      </c>
      <c r="G2126" s="2">
        <f>IFERROR(IF(ISBLANK($A2126),"",IF($A2126="Ūdeņraža jonu koncentrācija",VLOOKUP(Dati!$A2126,Normas!$A:$D,3,FALSE),VLOOKUP(Dati!$A2126,Normas!$A:$D,3,FALSE)*0.6)),"")</f>
      </c>
      <c r="H2126" s="2">
        <f>IFERROR(IF(ISBLANK($A2126),"",IF($A2126="Ūdeņraža jonu koncentrācija",VLOOKUP(Dati!$A2126,Normas!$A:$D,2,FALSE),VLOOKUP(Dati!$A2126,Normas!$A:$D,2,FALSE)*0.3)),"")</f>
      </c>
      <c r="I2126" s="2">
        <f>IFERROR(IF(ISBLANK($A2126),"",IF($A2126="Ūdeņraža jonu koncentrācija",VLOOKUP(Dati!$A2126,Normas!$A:$D,3,FALSE),VLOOKUP(Dati!$A2126,Normas!$A:$D,3,FALSE)*0.3)),"")</f>
      </c>
    </row>
    <row r="2127" spans="2:9" x14ac:dyDescent="0.2">
      <c r="B2127">
        <f>IF(ISBLANK(A2127),"",VLOOKUP(A2127,Normas!A:D,4,FALSE))</f>
      </c>
      <c r="E2127" s="2">
        <f>IF(ISBLANK(D2127),"",INT(YEARFRAC(D2127,'Vispārīga informācija'!$B$2)))</f>
      </c>
      <c r="F2127" s="2">
        <f>IFERROR(IF(ISBLANK($A2127),"",IF($A2127="Ūdeņraža jonu koncentrācija",VLOOKUP(Dati!$A2127,Normas!$A:$D,2,FALSE),VLOOKUP(Dati!$A2127,Normas!$A:$D,2,FALSE)*0.6)),"")</f>
      </c>
      <c r="G2127" s="2">
        <f>IFERROR(IF(ISBLANK($A2127),"",IF($A2127="Ūdeņraža jonu koncentrācija",VLOOKUP(Dati!$A2127,Normas!$A:$D,3,FALSE),VLOOKUP(Dati!$A2127,Normas!$A:$D,3,FALSE)*0.6)),"")</f>
      </c>
      <c r="H2127" s="2">
        <f>IFERROR(IF(ISBLANK($A2127),"",IF($A2127="Ūdeņraža jonu koncentrācija",VLOOKUP(Dati!$A2127,Normas!$A:$D,2,FALSE),VLOOKUP(Dati!$A2127,Normas!$A:$D,2,FALSE)*0.3)),"")</f>
      </c>
      <c r="I2127" s="2">
        <f>IFERROR(IF(ISBLANK($A2127),"",IF($A2127="Ūdeņraža jonu koncentrācija",VLOOKUP(Dati!$A2127,Normas!$A:$D,3,FALSE),VLOOKUP(Dati!$A2127,Normas!$A:$D,3,FALSE)*0.3)),"")</f>
      </c>
    </row>
    <row r="2128" spans="2:9" x14ac:dyDescent="0.2">
      <c r="B2128">
        <f>IF(ISBLANK(A2128),"",VLOOKUP(A2128,Normas!A:D,4,FALSE))</f>
      </c>
      <c r="E2128" s="2">
        <f>IF(ISBLANK(D2128),"",INT(YEARFRAC(D2128,'Vispārīga informācija'!$B$2)))</f>
      </c>
      <c r="F2128" s="2">
        <f>IFERROR(IF(ISBLANK($A2128),"",IF($A2128="Ūdeņraža jonu koncentrācija",VLOOKUP(Dati!$A2128,Normas!$A:$D,2,FALSE),VLOOKUP(Dati!$A2128,Normas!$A:$D,2,FALSE)*0.6)),"")</f>
      </c>
      <c r="G2128" s="2">
        <f>IFERROR(IF(ISBLANK($A2128),"",IF($A2128="Ūdeņraža jonu koncentrācija",VLOOKUP(Dati!$A2128,Normas!$A:$D,3,FALSE),VLOOKUP(Dati!$A2128,Normas!$A:$D,3,FALSE)*0.6)),"")</f>
      </c>
      <c r="H2128" s="2">
        <f>IFERROR(IF(ISBLANK($A2128),"",IF($A2128="Ūdeņraža jonu koncentrācija",VLOOKUP(Dati!$A2128,Normas!$A:$D,2,FALSE),VLOOKUP(Dati!$A2128,Normas!$A:$D,2,FALSE)*0.3)),"")</f>
      </c>
      <c r="I2128" s="2">
        <f>IFERROR(IF(ISBLANK($A2128),"",IF($A2128="Ūdeņraža jonu koncentrācija",VLOOKUP(Dati!$A2128,Normas!$A:$D,3,FALSE),VLOOKUP(Dati!$A2128,Normas!$A:$D,3,FALSE)*0.3)),"")</f>
      </c>
    </row>
    <row r="2129" spans="2:9" x14ac:dyDescent="0.2">
      <c r="B2129">
        <f>IF(ISBLANK(A2129),"",VLOOKUP(A2129,Normas!A:D,4,FALSE))</f>
      </c>
      <c r="E2129" s="2">
        <f>IF(ISBLANK(D2129),"",INT(YEARFRAC(D2129,'Vispārīga informācija'!$B$2)))</f>
      </c>
      <c r="F2129" s="2">
        <f>IFERROR(IF(ISBLANK($A2129),"",IF($A2129="Ūdeņraža jonu koncentrācija",VLOOKUP(Dati!$A2129,Normas!$A:$D,2,FALSE),VLOOKUP(Dati!$A2129,Normas!$A:$D,2,FALSE)*0.6)),"")</f>
      </c>
      <c r="G2129" s="2">
        <f>IFERROR(IF(ISBLANK($A2129),"",IF($A2129="Ūdeņraža jonu koncentrācija",VLOOKUP(Dati!$A2129,Normas!$A:$D,3,FALSE),VLOOKUP(Dati!$A2129,Normas!$A:$D,3,FALSE)*0.6)),"")</f>
      </c>
      <c r="H2129" s="2">
        <f>IFERROR(IF(ISBLANK($A2129),"",IF($A2129="Ūdeņraža jonu koncentrācija",VLOOKUP(Dati!$A2129,Normas!$A:$D,2,FALSE),VLOOKUP(Dati!$A2129,Normas!$A:$D,2,FALSE)*0.3)),"")</f>
      </c>
      <c r="I2129" s="2">
        <f>IFERROR(IF(ISBLANK($A2129),"",IF($A2129="Ūdeņraža jonu koncentrācija",VLOOKUP(Dati!$A2129,Normas!$A:$D,3,FALSE),VLOOKUP(Dati!$A2129,Normas!$A:$D,3,FALSE)*0.3)),"")</f>
      </c>
    </row>
    <row r="2130" spans="2:9" x14ac:dyDescent="0.2">
      <c r="B2130">
        <f>IF(ISBLANK(A2130),"",VLOOKUP(A2130,Normas!A:D,4,FALSE))</f>
      </c>
      <c r="E2130" s="2">
        <f>IF(ISBLANK(D2130),"",INT(YEARFRAC(D2130,'Vispārīga informācija'!$B$2)))</f>
      </c>
      <c r="F2130" s="2">
        <f>IFERROR(IF(ISBLANK($A2130),"",IF($A2130="Ūdeņraža jonu koncentrācija",VLOOKUP(Dati!$A2130,Normas!$A:$D,2,FALSE),VLOOKUP(Dati!$A2130,Normas!$A:$D,2,FALSE)*0.6)),"")</f>
      </c>
      <c r="G2130" s="2">
        <f>IFERROR(IF(ISBLANK($A2130),"",IF($A2130="Ūdeņraža jonu koncentrācija",VLOOKUP(Dati!$A2130,Normas!$A:$D,3,FALSE),VLOOKUP(Dati!$A2130,Normas!$A:$D,3,FALSE)*0.6)),"")</f>
      </c>
      <c r="H2130" s="2">
        <f>IFERROR(IF(ISBLANK($A2130),"",IF($A2130="Ūdeņraža jonu koncentrācija",VLOOKUP(Dati!$A2130,Normas!$A:$D,2,FALSE),VLOOKUP(Dati!$A2130,Normas!$A:$D,2,FALSE)*0.3)),"")</f>
      </c>
      <c r="I2130" s="2">
        <f>IFERROR(IF(ISBLANK($A2130),"",IF($A2130="Ūdeņraža jonu koncentrācija",VLOOKUP(Dati!$A2130,Normas!$A:$D,3,FALSE),VLOOKUP(Dati!$A2130,Normas!$A:$D,3,FALSE)*0.3)),"")</f>
      </c>
    </row>
    <row r="2131" spans="2:9" x14ac:dyDescent="0.2">
      <c r="B2131">
        <f>IF(ISBLANK(A2131),"",VLOOKUP(A2131,Normas!A:D,4,FALSE))</f>
      </c>
      <c r="E2131" s="2">
        <f>IF(ISBLANK(D2131),"",INT(YEARFRAC(D2131,'Vispārīga informācija'!$B$2)))</f>
      </c>
      <c r="F2131" s="2">
        <f>IFERROR(IF(ISBLANK($A2131),"",IF($A2131="Ūdeņraža jonu koncentrācija",VLOOKUP(Dati!$A2131,Normas!$A:$D,2,FALSE),VLOOKUP(Dati!$A2131,Normas!$A:$D,2,FALSE)*0.6)),"")</f>
      </c>
      <c r="G2131" s="2">
        <f>IFERROR(IF(ISBLANK($A2131),"",IF($A2131="Ūdeņraža jonu koncentrācija",VLOOKUP(Dati!$A2131,Normas!$A:$D,3,FALSE),VLOOKUP(Dati!$A2131,Normas!$A:$D,3,FALSE)*0.6)),"")</f>
      </c>
      <c r="H2131" s="2">
        <f>IFERROR(IF(ISBLANK($A2131),"",IF($A2131="Ūdeņraža jonu koncentrācija",VLOOKUP(Dati!$A2131,Normas!$A:$D,2,FALSE),VLOOKUP(Dati!$A2131,Normas!$A:$D,2,FALSE)*0.3)),"")</f>
      </c>
      <c r="I2131" s="2">
        <f>IFERROR(IF(ISBLANK($A2131),"",IF($A2131="Ūdeņraža jonu koncentrācija",VLOOKUP(Dati!$A2131,Normas!$A:$D,3,FALSE),VLOOKUP(Dati!$A2131,Normas!$A:$D,3,FALSE)*0.3)),"")</f>
      </c>
    </row>
    <row r="2132" spans="2:9" x14ac:dyDescent="0.2">
      <c r="B2132">
        <f>IF(ISBLANK(A2132),"",VLOOKUP(A2132,Normas!A:D,4,FALSE))</f>
      </c>
      <c r="E2132" s="2">
        <f>IF(ISBLANK(D2132),"",INT(YEARFRAC(D2132,'Vispārīga informācija'!$B$2)))</f>
      </c>
      <c r="F2132" s="2">
        <f>IFERROR(IF(ISBLANK($A2132),"",IF($A2132="Ūdeņraža jonu koncentrācija",VLOOKUP(Dati!$A2132,Normas!$A:$D,2,FALSE),VLOOKUP(Dati!$A2132,Normas!$A:$D,2,FALSE)*0.6)),"")</f>
      </c>
      <c r="G2132" s="2">
        <f>IFERROR(IF(ISBLANK($A2132),"",IF($A2132="Ūdeņraža jonu koncentrācija",VLOOKUP(Dati!$A2132,Normas!$A:$D,3,FALSE),VLOOKUP(Dati!$A2132,Normas!$A:$D,3,FALSE)*0.6)),"")</f>
      </c>
      <c r="H2132" s="2">
        <f>IFERROR(IF(ISBLANK($A2132),"",IF($A2132="Ūdeņraža jonu koncentrācija",VLOOKUP(Dati!$A2132,Normas!$A:$D,2,FALSE),VLOOKUP(Dati!$A2132,Normas!$A:$D,2,FALSE)*0.3)),"")</f>
      </c>
      <c r="I2132" s="2">
        <f>IFERROR(IF(ISBLANK($A2132),"",IF($A2132="Ūdeņraža jonu koncentrācija",VLOOKUP(Dati!$A2132,Normas!$A:$D,3,FALSE),VLOOKUP(Dati!$A2132,Normas!$A:$D,3,FALSE)*0.3)),"")</f>
      </c>
    </row>
    <row r="2133" spans="2:9" x14ac:dyDescent="0.2">
      <c r="B2133">
        <f>IF(ISBLANK(A2133),"",VLOOKUP(A2133,Normas!A:D,4,FALSE))</f>
      </c>
      <c r="E2133" s="2">
        <f>IF(ISBLANK(D2133),"",INT(YEARFRAC(D2133,'Vispārīga informācija'!$B$2)))</f>
      </c>
      <c r="F2133" s="2">
        <f>IFERROR(IF(ISBLANK($A2133),"",IF($A2133="Ūdeņraža jonu koncentrācija",VLOOKUP(Dati!$A2133,Normas!$A:$D,2,FALSE),VLOOKUP(Dati!$A2133,Normas!$A:$D,2,FALSE)*0.6)),"")</f>
      </c>
      <c r="G2133" s="2">
        <f>IFERROR(IF(ISBLANK($A2133),"",IF($A2133="Ūdeņraža jonu koncentrācija",VLOOKUP(Dati!$A2133,Normas!$A:$D,3,FALSE),VLOOKUP(Dati!$A2133,Normas!$A:$D,3,FALSE)*0.6)),"")</f>
      </c>
      <c r="H2133" s="2">
        <f>IFERROR(IF(ISBLANK($A2133),"",IF($A2133="Ūdeņraža jonu koncentrācija",VLOOKUP(Dati!$A2133,Normas!$A:$D,2,FALSE),VLOOKUP(Dati!$A2133,Normas!$A:$D,2,FALSE)*0.3)),"")</f>
      </c>
      <c r="I2133" s="2">
        <f>IFERROR(IF(ISBLANK($A2133),"",IF($A2133="Ūdeņraža jonu koncentrācija",VLOOKUP(Dati!$A2133,Normas!$A:$D,3,FALSE),VLOOKUP(Dati!$A2133,Normas!$A:$D,3,FALSE)*0.3)),"")</f>
      </c>
    </row>
    <row r="2134" spans="2:9" x14ac:dyDescent="0.2">
      <c r="B2134">
        <f>IF(ISBLANK(A2134),"",VLOOKUP(A2134,Normas!A:D,4,FALSE))</f>
      </c>
      <c r="E2134" s="2">
        <f>IF(ISBLANK(D2134),"",INT(YEARFRAC(D2134,'Vispārīga informācija'!$B$2)))</f>
      </c>
      <c r="F2134" s="2">
        <f>IFERROR(IF(ISBLANK($A2134),"",IF($A2134="Ūdeņraža jonu koncentrācija",VLOOKUP(Dati!$A2134,Normas!$A:$D,2,FALSE),VLOOKUP(Dati!$A2134,Normas!$A:$D,2,FALSE)*0.6)),"")</f>
      </c>
      <c r="G2134" s="2">
        <f>IFERROR(IF(ISBLANK($A2134),"",IF($A2134="Ūdeņraža jonu koncentrācija",VLOOKUP(Dati!$A2134,Normas!$A:$D,3,FALSE),VLOOKUP(Dati!$A2134,Normas!$A:$D,3,FALSE)*0.6)),"")</f>
      </c>
      <c r="H2134" s="2">
        <f>IFERROR(IF(ISBLANK($A2134),"",IF($A2134="Ūdeņraža jonu koncentrācija",VLOOKUP(Dati!$A2134,Normas!$A:$D,2,FALSE),VLOOKUP(Dati!$A2134,Normas!$A:$D,2,FALSE)*0.3)),"")</f>
      </c>
      <c r="I2134" s="2">
        <f>IFERROR(IF(ISBLANK($A2134),"",IF($A2134="Ūdeņraža jonu koncentrācija",VLOOKUP(Dati!$A2134,Normas!$A:$D,3,FALSE),VLOOKUP(Dati!$A2134,Normas!$A:$D,3,FALSE)*0.3)),"")</f>
      </c>
    </row>
    <row r="2135" spans="2:9" x14ac:dyDescent="0.2">
      <c r="B2135">
        <f>IF(ISBLANK(A2135),"",VLOOKUP(A2135,Normas!A:D,4,FALSE))</f>
      </c>
      <c r="E2135" s="2">
        <f>IF(ISBLANK(D2135),"",INT(YEARFRAC(D2135,'Vispārīga informācija'!$B$2)))</f>
      </c>
      <c r="F2135" s="2">
        <f>IFERROR(IF(ISBLANK($A2135),"",IF($A2135="Ūdeņraža jonu koncentrācija",VLOOKUP(Dati!$A2135,Normas!$A:$D,2,FALSE),VLOOKUP(Dati!$A2135,Normas!$A:$D,2,FALSE)*0.6)),"")</f>
      </c>
      <c r="G2135" s="2">
        <f>IFERROR(IF(ISBLANK($A2135),"",IF($A2135="Ūdeņraža jonu koncentrācija",VLOOKUP(Dati!$A2135,Normas!$A:$D,3,FALSE),VLOOKUP(Dati!$A2135,Normas!$A:$D,3,FALSE)*0.6)),"")</f>
      </c>
      <c r="H2135" s="2">
        <f>IFERROR(IF(ISBLANK($A2135),"",IF($A2135="Ūdeņraža jonu koncentrācija",VLOOKUP(Dati!$A2135,Normas!$A:$D,2,FALSE),VLOOKUP(Dati!$A2135,Normas!$A:$D,2,FALSE)*0.3)),"")</f>
      </c>
      <c r="I2135" s="2">
        <f>IFERROR(IF(ISBLANK($A2135),"",IF($A2135="Ūdeņraža jonu koncentrācija",VLOOKUP(Dati!$A2135,Normas!$A:$D,3,FALSE),VLOOKUP(Dati!$A2135,Normas!$A:$D,3,FALSE)*0.3)),"")</f>
      </c>
    </row>
    <row r="2136" spans="2:9" x14ac:dyDescent="0.2">
      <c r="B2136">
        <f>IF(ISBLANK(A2136),"",VLOOKUP(A2136,Normas!A:D,4,FALSE))</f>
      </c>
      <c r="E2136" s="2">
        <f>IF(ISBLANK(D2136),"",INT(YEARFRAC(D2136,'Vispārīga informācija'!$B$2)))</f>
      </c>
      <c r="F2136" s="2">
        <f>IFERROR(IF(ISBLANK($A2136),"",IF($A2136="Ūdeņraža jonu koncentrācija",VLOOKUP(Dati!$A2136,Normas!$A:$D,2,FALSE),VLOOKUP(Dati!$A2136,Normas!$A:$D,2,FALSE)*0.6)),"")</f>
      </c>
      <c r="G2136" s="2">
        <f>IFERROR(IF(ISBLANK($A2136),"",IF($A2136="Ūdeņraža jonu koncentrācija",VLOOKUP(Dati!$A2136,Normas!$A:$D,3,FALSE),VLOOKUP(Dati!$A2136,Normas!$A:$D,3,FALSE)*0.6)),"")</f>
      </c>
      <c r="H2136" s="2">
        <f>IFERROR(IF(ISBLANK($A2136),"",IF($A2136="Ūdeņraža jonu koncentrācija",VLOOKUP(Dati!$A2136,Normas!$A:$D,2,FALSE),VLOOKUP(Dati!$A2136,Normas!$A:$D,2,FALSE)*0.3)),"")</f>
      </c>
      <c r="I2136" s="2">
        <f>IFERROR(IF(ISBLANK($A2136),"",IF($A2136="Ūdeņraža jonu koncentrācija",VLOOKUP(Dati!$A2136,Normas!$A:$D,3,FALSE),VLOOKUP(Dati!$A2136,Normas!$A:$D,3,FALSE)*0.3)),"")</f>
      </c>
    </row>
    <row r="2137" spans="2:9" x14ac:dyDescent="0.2">
      <c r="B2137">
        <f>IF(ISBLANK(A2137),"",VLOOKUP(A2137,Normas!A:D,4,FALSE))</f>
      </c>
      <c r="E2137" s="2">
        <f>IF(ISBLANK(D2137),"",INT(YEARFRAC(D2137,'Vispārīga informācija'!$B$2)))</f>
      </c>
      <c r="F2137" s="2">
        <f>IFERROR(IF(ISBLANK($A2137),"",IF($A2137="Ūdeņraža jonu koncentrācija",VLOOKUP(Dati!$A2137,Normas!$A:$D,2,FALSE),VLOOKUP(Dati!$A2137,Normas!$A:$D,2,FALSE)*0.6)),"")</f>
      </c>
      <c r="G2137" s="2">
        <f>IFERROR(IF(ISBLANK($A2137),"",IF($A2137="Ūdeņraža jonu koncentrācija",VLOOKUP(Dati!$A2137,Normas!$A:$D,3,FALSE),VLOOKUP(Dati!$A2137,Normas!$A:$D,3,FALSE)*0.6)),"")</f>
      </c>
      <c r="H2137" s="2">
        <f>IFERROR(IF(ISBLANK($A2137),"",IF($A2137="Ūdeņraža jonu koncentrācija",VLOOKUP(Dati!$A2137,Normas!$A:$D,2,FALSE),VLOOKUP(Dati!$A2137,Normas!$A:$D,2,FALSE)*0.3)),"")</f>
      </c>
      <c r="I2137" s="2">
        <f>IFERROR(IF(ISBLANK($A2137),"",IF($A2137="Ūdeņraža jonu koncentrācija",VLOOKUP(Dati!$A2137,Normas!$A:$D,3,FALSE),VLOOKUP(Dati!$A2137,Normas!$A:$D,3,FALSE)*0.3)),"")</f>
      </c>
    </row>
    <row r="2138" spans="2:9" x14ac:dyDescent="0.2">
      <c r="B2138">
        <f>IF(ISBLANK(A2138),"",VLOOKUP(A2138,Normas!A:D,4,FALSE))</f>
      </c>
      <c r="E2138" s="2">
        <f>IF(ISBLANK(D2138),"",INT(YEARFRAC(D2138,'Vispārīga informācija'!$B$2)))</f>
      </c>
      <c r="F2138" s="2">
        <f>IFERROR(IF(ISBLANK($A2138),"",IF($A2138="Ūdeņraža jonu koncentrācija",VLOOKUP(Dati!$A2138,Normas!$A:$D,2,FALSE),VLOOKUP(Dati!$A2138,Normas!$A:$D,2,FALSE)*0.6)),"")</f>
      </c>
      <c r="G2138" s="2">
        <f>IFERROR(IF(ISBLANK($A2138),"",IF($A2138="Ūdeņraža jonu koncentrācija",VLOOKUP(Dati!$A2138,Normas!$A:$D,3,FALSE),VLOOKUP(Dati!$A2138,Normas!$A:$D,3,FALSE)*0.6)),"")</f>
      </c>
      <c r="H2138" s="2">
        <f>IFERROR(IF(ISBLANK($A2138),"",IF($A2138="Ūdeņraža jonu koncentrācija",VLOOKUP(Dati!$A2138,Normas!$A:$D,2,FALSE),VLOOKUP(Dati!$A2138,Normas!$A:$D,2,FALSE)*0.3)),"")</f>
      </c>
      <c r="I2138" s="2">
        <f>IFERROR(IF(ISBLANK($A2138),"",IF($A2138="Ūdeņraža jonu koncentrācija",VLOOKUP(Dati!$A2138,Normas!$A:$D,3,FALSE),VLOOKUP(Dati!$A2138,Normas!$A:$D,3,FALSE)*0.3)),"")</f>
      </c>
    </row>
    <row r="2139" spans="2:9" x14ac:dyDescent="0.2">
      <c r="B2139">
        <f>IF(ISBLANK(A2139),"",VLOOKUP(A2139,Normas!A:D,4,FALSE))</f>
      </c>
      <c r="E2139" s="2">
        <f>IF(ISBLANK(D2139),"",INT(YEARFRAC(D2139,'Vispārīga informācija'!$B$2)))</f>
      </c>
      <c r="F2139" s="2">
        <f>IFERROR(IF(ISBLANK($A2139),"",IF($A2139="Ūdeņraža jonu koncentrācija",VLOOKUP(Dati!$A2139,Normas!$A:$D,2,FALSE),VLOOKUP(Dati!$A2139,Normas!$A:$D,2,FALSE)*0.6)),"")</f>
      </c>
      <c r="G2139" s="2">
        <f>IFERROR(IF(ISBLANK($A2139),"",IF($A2139="Ūdeņraža jonu koncentrācija",VLOOKUP(Dati!$A2139,Normas!$A:$D,3,FALSE),VLOOKUP(Dati!$A2139,Normas!$A:$D,3,FALSE)*0.6)),"")</f>
      </c>
      <c r="H2139" s="2">
        <f>IFERROR(IF(ISBLANK($A2139),"",IF($A2139="Ūdeņraža jonu koncentrācija",VLOOKUP(Dati!$A2139,Normas!$A:$D,2,FALSE),VLOOKUP(Dati!$A2139,Normas!$A:$D,2,FALSE)*0.3)),"")</f>
      </c>
      <c r="I2139" s="2">
        <f>IFERROR(IF(ISBLANK($A2139),"",IF($A2139="Ūdeņraža jonu koncentrācija",VLOOKUP(Dati!$A2139,Normas!$A:$D,3,FALSE),VLOOKUP(Dati!$A2139,Normas!$A:$D,3,FALSE)*0.3)),"")</f>
      </c>
    </row>
    <row r="2140" spans="2:9" x14ac:dyDescent="0.2">
      <c r="B2140">
        <f>IF(ISBLANK(A2140),"",VLOOKUP(A2140,Normas!A:D,4,FALSE))</f>
      </c>
      <c r="E2140" s="2">
        <f>IF(ISBLANK(D2140),"",INT(YEARFRAC(D2140,'Vispārīga informācija'!$B$2)))</f>
      </c>
      <c r="F2140" s="2">
        <f>IFERROR(IF(ISBLANK($A2140),"",IF($A2140="Ūdeņraža jonu koncentrācija",VLOOKUP(Dati!$A2140,Normas!$A:$D,2,FALSE),VLOOKUP(Dati!$A2140,Normas!$A:$D,2,FALSE)*0.6)),"")</f>
      </c>
      <c r="G2140" s="2">
        <f>IFERROR(IF(ISBLANK($A2140),"",IF($A2140="Ūdeņraža jonu koncentrācija",VLOOKUP(Dati!$A2140,Normas!$A:$D,3,FALSE),VLOOKUP(Dati!$A2140,Normas!$A:$D,3,FALSE)*0.6)),"")</f>
      </c>
      <c r="H2140" s="2">
        <f>IFERROR(IF(ISBLANK($A2140),"",IF($A2140="Ūdeņraža jonu koncentrācija",VLOOKUP(Dati!$A2140,Normas!$A:$D,2,FALSE),VLOOKUP(Dati!$A2140,Normas!$A:$D,2,FALSE)*0.3)),"")</f>
      </c>
      <c r="I2140" s="2">
        <f>IFERROR(IF(ISBLANK($A2140),"",IF($A2140="Ūdeņraža jonu koncentrācija",VLOOKUP(Dati!$A2140,Normas!$A:$D,3,FALSE),VLOOKUP(Dati!$A2140,Normas!$A:$D,3,FALSE)*0.3)),"")</f>
      </c>
    </row>
    <row r="2141" spans="2:9" x14ac:dyDescent="0.2">
      <c r="B2141">
        <f>IF(ISBLANK(A2141),"",VLOOKUP(A2141,Normas!A:D,4,FALSE))</f>
      </c>
      <c r="E2141" s="2">
        <f>IF(ISBLANK(D2141),"",INT(YEARFRAC(D2141,'Vispārīga informācija'!$B$2)))</f>
      </c>
      <c r="F2141" s="2">
        <f>IFERROR(IF(ISBLANK($A2141),"",IF($A2141="Ūdeņraža jonu koncentrācija",VLOOKUP(Dati!$A2141,Normas!$A:$D,2,FALSE),VLOOKUP(Dati!$A2141,Normas!$A:$D,2,FALSE)*0.6)),"")</f>
      </c>
      <c r="G2141" s="2">
        <f>IFERROR(IF(ISBLANK($A2141),"",IF($A2141="Ūdeņraža jonu koncentrācija",VLOOKUP(Dati!$A2141,Normas!$A:$D,3,FALSE),VLOOKUP(Dati!$A2141,Normas!$A:$D,3,FALSE)*0.6)),"")</f>
      </c>
      <c r="H2141" s="2">
        <f>IFERROR(IF(ISBLANK($A2141),"",IF($A2141="Ūdeņraža jonu koncentrācija",VLOOKUP(Dati!$A2141,Normas!$A:$D,2,FALSE),VLOOKUP(Dati!$A2141,Normas!$A:$D,2,FALSE)*0.3)),"")</f>
      </c>
      <c r="I2141" s="2">
        <f>IFERROR(IF(ISBLANK($A2141),"",IF($A2141="Ūdeņraža jonu koncentrācija",VLOOKUP(Dati!$A2141,Normas!$A:$D,3,FALSE),VLOOKUP(Dati!$A2141,Normas!$A:$D,3,FALSE)*0.3)),"")</f>
      </c>
    </row>
    <row r="2142" spans="2:9" x14ac:dyDescent="0.2">
      <c r="B2142">
        <f>IF(ISBLANK(A2142),"",VLOOKUP(A2142,Normas!A:D,4,FALSE))</f>
      </c>
      <c r="E2142" s="2">
        <f>IF(ISBLANK(D2142),"",INT(YEARFRAC(D2142,'Vispārīga informācija'!$B$2)))</f>
      </c>
      <c r="F2142" s="2">
        <f>IFERROR(IF(ISBLANK($A2142),"",IF($A2142="Ūdeņraža jonu koncentrācija",VLOOKUP(Dati!$A2142,Normas!$A:$D,2,FALSE),VLOOKUP(Dati!$A2142,Normas!$A:$D,2,FALSE)*0.6)),"")</f>
      </c>
      <c r="G2142" s="2">
        <f>IFERROR(IF(ISBLANK($A2142),"",IF($A2142="Ūdeņraža jonu koncentrācija",VLOOKUP(Dati!$A2142,Normas!$A:$D,3,FALSE),VLOOKUP(Dati!$A2142,Normas!$A:$D,3,FALSE)*0.6)),"")</f>
      </c>
      <c r="H2142" s="2">
        <f>IFERROR(IF(ISBLANK($A2142),"",IF($A2142="Ūdeņraža jonu koncentrācija",VLOOKUP(Dati!$A2142,Normas!$A:$D,2,FALSE),VLOOKUP(Dati!$A2142,Normas!$A:$D,2,FALSE)*0.3)),"")</f>
      </c>
      <c r="I2142" s="2">
        <f>IFERROR(IF(ISBLANK($A2142),"",IF($A2142="Ūdeņraža jonu koncentrācija",VLOOKUP(Dati!$A2142,Normas!$A:$D,3,FALSE),VLOOKUP(Dati!$A2142,Normas!$A:$D,3,FALSE)*0.3)),"")</f>
      </c>
    </row>
    <row r="2143" spans="2:9" x14ac:dyDescent="0.2">
      <c r="B2143">
        <f>IF(ISBLANK(A2143),"",VLOOKUP(A2143,Normas!A:D,4,FALSE))</f>
      </c>
      <c r="E2143" s="2">
        <f>IF(ISBLANK(D2143),"",INT(YEARFRAC(D2143,'Vispārīga informācija'!$B$2)))</f>
      </c>
      <c r="F2143" s="2">
        <f>IFERROR(IF(ISBLANK($A2143),"",IF($A2143="Ūdeņraža jonu koncentrācija",VLOOKUP(Dati!$A2143,Normas!$A:$D,2,FALSE),VLOOKUP(Dati!$A2143,Normas!$A:$D,2,FALSE)*0.6)),"")</f>
      </c>
      <c r="G2143" s="2">
        <f>IFERROR(IF(ISBLANK($A2143),"",IF($A2143="Ūdeņraža jonu koncentrācija",VLOOKUP(Dati!$A2143,Normas!$A:$D,3,FALSE),VLOOKUP(Dati!$A2143,Normas!$A:$D,3,FALSE)*0.6)),"")</f>
      </c>
      <c r="H2143" s="2">
        <f>IFERROR(IF(ISBLANK($A2143),"",IF($A2143="Ūdeņraža jonu koncentrācija",VLOOKUP(Dati!$A2143,Normas!$A:$D,2,FALSE),VLOOKUP(Dati!$A2143,Normas!$A:$D,2,FALSE)*0.3)),"")</f>
      </c>
      <c r="I2143" s="2">
        <f>IFERROR(IF(ISBLANK($A2143),"",IF($A2143="Ūdeņraža jonu koncentrācija",VLOOKUP(Dati!$A2143,Normas!$A:$D,3,FALSE),VLOOKUP(Dati!$A2143,Normas!$A:$D,3,FALSE)*0.3)),"")</f>
      </c>
    </row>
    <row r="2144" spans="2:9" x14ac:dyDescent="0.2">
      <c r="B2144">
        <f>IF(ISBLANK(A2144),"",VLOOKUP(A2144,Normas!A:D,4,FALSE))</f>
      </c>
      <c r="E2144" s="2">
        <f>IF(ISBLANK(D2144),"",INT(YEARFRAC(D2144,'Vispārīga informācija'!$B$2)))</f>
      </c>
      <c r="F2144" s="2">
        <f>IFERROR(IF(ISBLANK($A2144),"",IF($A2144="Ūdeņraža jonu koncentrācija",VLOOKUP(Dati!$A2144,Normas!$A:$D,2,FALSE),VLOOKUP(Dati!$A2144,Normas!$A:$D,2,FALSE)*0.6)),"")</f>
      </c>
      <c r="G2144" s="2">
        <f>IFERROR(IF(ISBLANK($A2144),"",IF($A2144="Ūdeņraža jonu koncentrācija",VLOOKUP(Dati!$A2144,Normas!$A:$D,3,FALSE),VLOOKUP(Dati!$A2144,Normas!$A:$D,3,FALSE)*0.6)),"")</f>
      </c>
      <c r="H2144" s="2">
        <f>IFERROR(IF(ISBLANK($A2144),"",IF($A2144="Ūdeņraža jonu koncentrācija",VLOOKUP(Dati!$A2144,Normas!$A:$D,2,FALSE),VLOOKUP(Dati!$A2144,Normas!$A:$D,2,FALSE)*0.3)),"")</f>
      </c>
      <c r="I2144" s="2">
        <f>IFERROR(IF(ISBLANK($A2144),"",IF($A2144="Ūdeņraža jonu koncentrācija",VLOOKUP(Dati!$A2144,Normas!$A:$D,3,FALSE),VLOOKUP(Dati!$A2144,Normas!$A:$D,3,FALSE)*0.3)),"")</f>
      </c>
    </row>
    <row r="2145" spans="2:9" x14ac:dyDescent="0.2">
      <c r="B2145">
        <f>IF(ISBLANK(A2145),"",VLOOKUP(A2145,Normas!A:D,4,FALSE))</f>
      </c>
      <c r="E2145" s="2">
        <f>IF(ISBLANK(D2145),"",INT(YEARFRAC(D2145,'Vispārīga informācija'!$B$2)))</f>
      </c>
      <c r="F2145" s="2">
        <f>IFERROR(IF(ISBLANK($A2145),"",IF($A2145="Ūdeņraža jonu koncentrācija",VLOOKUP(Dati!$A2145,Normas!$A:$D,2,FALSE),VLOOKUP(Dati!$A2145,Normas!$A:$D,2,FALSE)*0.6)),"")</f>
      </c>
      <c r="G2145" s="2">
        <f>IFERROR(IF(ISBLANK($A2145),"",IF($A2145="Ūdeņraža jonu koncentrācija",VLOOKUP(Dati!$A2145,Normas!$A:$D,3,FALSE),VLOOKUP(Dati!$A2145,Normas!$A:$D,3,FALSE)*0.6)),"")</f>
      </c>
      <c r="H2145" s="2">
        <f>IFERROR(IF(ISBLANK($A2145),"",IF($A2145="Ūdeņraža jonu koncentrācija",VLOOKUP(Dati!$A2145,Normas!$A:$D,2,FALSE),VLOOKUP(Dati!$A2145,Normas!$A:$D,2,FALSE)*0.3)),"")</f>
      </c>
      <c r="I2145" s="2">
        <f>IFERROR(IF(ISBLANK($A2145),"",IF($A2145="Ūdeņraža jonu koncentrācija",VLOOKUP(Dati!$A2145,Normas!$A:$D,3,FALSE),VLOOKUP(Dati!$A2145,Normas!$A:$D,3,FALSE)*0.3)),"")</f>
      </c>
    </row>
    <row r="2146" spans="2:9" x14ac:dyDescent="0.2">
      <c r="B2146">
        <f>IF(ISBLANK(A2146),"",VLOOKUP(A2146,Normas!A:D,4,FALSE))</f>
      </c>
      <c r="E2146" s="2">
        <f>IF(ISBLANK(D2146),"",INT(YEARFRAC(D2146,'Vispārīga informācija'!$B$2)))</f>
      </c>
      <c r="F2146" s="2">
        <f>IFERROR(IF(ISBLANK($A2146),"",IF($A2146="Ūdeņraža jonu koncentrācija",VLOOKUP(Dati!$A2146,Normas!$A:$D,2,FALSE),VLOOKUP(Dati!$A2146,Normas!$A:$D,2,FALSE)*0.6)),"")</f>
      </c>
      <c r="G2146" s="2">
        <f>IFERROR(IF(ISBLANK($A2146),"",IF($A2146="Ūdeņraža jonu koncentrācija",VLOOKUP(Dati!$A2146,Normas!$A:$D,3,FALSE),VLOOKUP(Dati!$A2146,Normas!$A:$D,3,FALSE)*0.6)),"")</f>
      </c>
      <c r="H2146" s="2">
        <f>IFERROR(IF(ISBLANK($A2146),"",IF($A2146="Ūdeņraža jonu koncentrācija",VLOOKUP(Dati!$A2146,Normas!$A:$D,2,FALSE),VLOOKUP(Dati!$A2146,Normas!$A:$D,2,FALSE)*0.3)),"")</f>
      </c>
      <c r="I2146" s="2">
        <f>IFERROR(IF(ISBLANK($A2146),"",IF($A2146="Ūdeņraža jonu koncentrācija",VLOOKUP(Dati!$A2146,Normas!$A:$D,3,FALSE),VLOOKUP(Dati!$A2146,Normas!$A:$D,3,FALSE)*0.3)),"")</f>
      </c>
    </row>
    <row r="2147" spans="2:9" x14ac:dyDescent="0.2">
      <c r="B2147">
        <f>IF(ISBLANK(A2147),"",VLOOKUP(A2147,Normas!A:D,4,FALSE))</f>
      </c>
      <c r="E2147" s="2">
        <f>IF(ISBLANK(D2147),"",INT(YEARFRAC(D2147,'Vispārīga informācija'!$B$2)))</f>
      </c>
      <c r="F2147" s="2">
        <f>IFERROR(IF(ISBLANK($A2147),"",IF($A2147="Ūdeņraža jonu koncentrācija",VLOOKUP(Dati!$A2147,Normas!$A:$D,2,FALSE),VLOOKUP(Dati!$A2147,Normas!$A:$D,2,FALSE)*0.6)),"")</f>
      </c>
      <c r="G2147" s="2">
        <f>IFERROR(IF(ISBLANK($A2147),"",IF($A2147="Ūdeņraža jonu koncentrācija",VLOOKUP(Dati!$A2147,Normas!$A:$D,3,FALSE),VLOOKUP(Dati!$A2147,Normas!$A:$D,3,FALSE)*0.6)),"")</f>
      </c>
      <c r="H2147" s="2">
        <f>IFERROR(IF(ISBLANK($A2147),"",IF($A2147="Ūdeņraža jonu koncentrācija",VLOOKUP(Dati!$A2147,Normas!$A:$D,2,FALSE),VLOOKUP(Dati!$A2147,Normas!$A:$D,2,FALSE)*0.3)),"")</f>
      </c>
      <c r="I2147" s="2">
        <f>IFERROR(IF(ISBLANK($A2147),"",IF($A2147="Ūdeņraža jonu koncentrācija",VLOOKUP(Dati!$A2147,Normas!$A:$D,3,FALSE),VLOOKUP(Dati!$A2147,Normas!$A:$D,3,FALSE)*0.3)),"")</f>
      </c>
    </row>
    <row r="2148" spans="2:9" x14ac:dyDescent="0.2">
      <c r="B2148">
        <f>IF(ISBLANK(A2148),"",VLOOKUP(A2148,Normas!A:D,4,FALSE))</f>
      </c>
      <c r="E2148" s="2">
        <f>IF(ISBLANK(D2148),"",INT(YEARFRAC(D2148,'Vispārīga informācija'!$B$2)))</f>
      </c>
      <c r="F2148" s="2">
        <f>IFERROR(IF(ISBLANK($A2148),"",IF($A2148="Ūdeņraža jonu koncentrācija",VLOOKUP(Dati!$A2148,Normas!$A:$D,2,FALSE),VLOOKUP(Dati!$A2148,Normas!$A:$D,2,FALSE)*0.6)),"")</f>
      </c>
      <c r="G2148" s="2">
        <f>IFERROR(IF(ISBLANK($A2148),"",IF($A2148="Ūdeņraža jonu koncentrācija",VLOOKUP(Dati!$A2148,Normas!$A:$D,3,FALSE),VLOOKUP(Dati!$A2148,Normas!$A:$D,3,FALSE)*0.6)),"")</f>
      </c>
      <c r="H2148" s="2">
        <f>IFERROR(IF(ISBLANK($A2148),"",IF($A2148="Ūdeņraža jonu koncentrācija",VLOOKUP(Dati!$A2148,Normas!$A:$D,2,FALSE),VLOOKUP(Dati!$A2148,Normas!$A:$D,2,FALSE)*0.3)),"")</f>
      </c>
      <c r="I2148" s="2">
        <f>IFERROR(IF(ISBLANK($A2148),"",IF($A2148="Ūdeņraža jonu koncentrācija",VLOOKUP(Dati!$A2148,Normas!$A:$D,3,FALSE),VLOOKUP(Dati!$A2148,Normas!$A:$D,3,FALSE)*0.3)),"")</f>
      </c>
    </row>
    <row r="2149" spans="2:9" x14ac:dyDescent="0.2">
      <c r="B2149">
        <f>IF(ISBLANK(A2149),"",VLOOKUP(A2149,Normas!A:D,4,FALSE))</f>
      </c>
      <c r="E2149" s="2">
        <f>IF(ISBLANK(D2149),"",INT(YEARFRAC(D2149,'Vispārīga informācija'!$B$2)))</f>
      </c>
      <c r="F2149" s="2">
        <f>IFERROR(IF(ISBLANK($A2149),"",IF($A2149="Ūdeņraža jonu koncentrācija",VLOOKUP(Dati!$A2149,Normas!$A:$D,2,FALSE),VLOOKUP(Dati!$A2149,Normas!$A:$D,2,FALSE)*0.6)),"")</f>
      </c>
      <c r="G2149" s="2">
        <f>IFERROR(IF(ISBLANK($A2149),"",IF($A2149="Ūdeņraža jonu koncentrācija",VLOOKUP(Dati!$A2149,Normas!$A:$D,3,FALSE),VLOOKUP(Dati!$A2149,Normas!$A:$D,3,FALSE)*0.6)),"")</f>
      </c>
      <c r="H2149" s="2">
        <f>IFERROR(IF(ISBLANK($A2149),"",IF($A2149="Ūdeņraža jonu koncentrācija",VLOOKUP(Dati!$A2149,Normas!$A:$D,2,FALSE),VLOOKUP(Dati!$A2149,Normas!$A:$D,2,FALSE)*0.3)),"")</f>
      </c>
      <c r="I2149" s="2">
        <f>IFERROR(IF(ISBLANK($A2149),"",IF($A2149="Ūdeņraža jonu koncentrācija",VLOOKUP(Dati!$A2149,Normas!$A:$D,3,FALSE),VLOOKUP(Dati!$A2149,Normas!$A:$D,3,FALSE)*0.3)),"")</f>
      </c>
    </row>
    <row r="2150" spans="2:9" x14ac:dyDescent="0.2">
      <c r="B2150">
        <f>IF(ISBLANK(A2150),"",VLOOKUP(A2150,Normas!A:D,4,FALSE))</f>
      </c>
      <c r="E2150" s="2">
        <f>IF(ISBLANK(D2150),"",INT(YEARFRAC(D2150,'Vispārīga informācija'!$B$2)))</f>
      </c>
      <c r="F2150" s="2">
        <f>IFERROR(IF(ISBLANK($A2150),"",IF($A2150="Ūdeņraža jonu koncentrācija",VLOOKUP(Dati!$A2150,Normas!$A:$D,2,FALSE),VLOOKUP(Dati!$A2150,Normas!$A:$D,2,FALSE)*0.6)),"")</f>
      </c>
      <c r="G2150" s="2">
        <f>IFERROR(IF(ISBLANK($A2150),"",IF($A2150="Ūdeņraža jonu koncentrācija",VLOOKUP(Dati!$A2150,Normas!$A:$D,3,FALSE),VLOOKUP(Dati!$A2150,Normas!$A:$D,3,FALSE)*0.6)),"")</f>
      </c>
      <c r="H2150" s="2">
        <f>IFERROR(IF(ISBLANK($A2150),"",IF($A2150="Ūdeņraža jonu koncentrācija",VLOOKUP(Dati!$A2150,Normas!$A:$D,2,FALSE),VLOOKUP(Dati!$A2150,Normas!$A:$D,2,FALSE)*0.3)),"")</f>
      </c>
      <c r="I2150" s="2">
        <f>IFERROR(IF(ISBLANK($A2150),"",IF($A2150="Ūdeņraža jonu koncentrācija",VLOOKUP(Dati!$A2150,Normas!$A:$D,3,FALSE),VLOOKUP(Dati!$A2150,Normas!$A:$D,3,FALSE)*0.3)),"")</f>
      </c>
    </row>
    <row r="2151" spans="2:9" x14ac:dyDescent="0.2">
      <c r="B2151">
        <f>IF(ISBLANK(A2151),"",VLOOKUP(A2151,Normas!A:D,4,FALSE))</f>
      </c>
      <c r="E2151" s="2">
        <f>IF(ISBLANK(D2151),"",INT(YEARFRAC(D2151,'Vispārīga informācija'!$B$2)))</f>
      </c>
      <c r="F2151" s="2">
        <f>IFERROR(IF(ISBLANK($A2151),"",IF($A2151="Ūdeņraža jonu koncentrācija",VLOOKUP(Dati!$A2151,Normas!$A:$D,2,FALSE),VLOOKUP(Dati!$A2151,Normas!$A:$D,2,FALSE)*0.6)),"")</f>
      </c>
      <c r="G2151" s="2">
        <f>IFERROR(IF(ISBLANK($A2151),"",IF($A2151="Ūdeņraža jonu koncentrācija",VLOOKUP(Dati!$A2151,Normas!$A:$D,3,FALSE),VLOOKUP(Dati!$A2151,Normas!$A:$D,3,FALSE)*0.6)),"")</f>
      </c>
      <c r="H2151" s="2">
        <f>IFERROR(IF(ISBLANK($A2151),"",IF($A2151="Ūdeņraža jonu koncentrācija",VLOOKUP(Dati!$A2151,Normas!$A:$D,2,FALSE),VLOOKUP(Dati!$A2151,Normas!$A:$D,2,FALSE)*0.3)),"")</f>
      </c>
      <c r="I2151" s="2">
        <f>IFERROR(IF(ISBLANK($A2151),"",IF($A2151="Ūdeņraža jonu koncentrācija",VLOOKUP(Dati!$A2151,Normas!$A:$D,3,FALSE),VLOOKUP(Dati!$A2151,Normas!$A:$D,3,FALSE)*0.3)),"")</f>
      </c>
    </row>
    <row r="2152" spans="2:9" x14ac:dyDescent="0.2">
      <c r="B2152">
        <f>IF(ISBLANK(A2152),"",VLOOKUP(A2152,Normas!A:D,4,FALSE))</f>
      </c>
      <c r="E2152" s="2">
        <f>IF(ISBLANK(D2152),"",INT(YEARFRAC(D2152,'Vispārīga informācija'!$B$2)))</f>
      </c>
      <c r="F2152" s="2">
        <f>IFERROR(IF(ISBLANK($A2152),"",IF($A2152="Ūdeņraža jonu koncentrācija",VLOOKUP(Dati!$A2152,Normas!$A:$D,2,FALSE),VLOOKUP(Dati!$A2152,Normas!$A:$D,2,FALSE)*0.6)),"")</f>
      </c>
      <c r="G2152" s="2">
        <f>IFERROR(IF(ISBLANK($A2152),"",IF($A2152="Ūdeņraža jonu koncentrācija",VLOOKUP(Dati!$A2152,Normas!$A:$D,3,FALSE),VLOOKUP(Dati!$A2152,Normas!$A:$D,3,FALSE)*0.6)),"")</f>
      </c>
      <c r="H2152" s="2">
        <f>IFERROR(IF(ISBLANK($A2152),"",IF($A2152="Ūdeņraža jonu koncentrācija",VLOOKUP(Dati!$A2152,Normas!$A:$D,2,FALSE),VLOOKUP(Dati!$A2152,Normas!$A:$D,2,FALSE)*0.3)),"")</f>
      </c>
      <c r="I2152" s="2">
        <f>IFERROR(IF(ISBLANK($A2152),"",IF($A2152="Ūdeņraža jonu koncentrācija",VLOOKUP(Dati!$A2152,Normas!$A:$D,3,FALSE),VLOOKUP(Dati!$A2152,Normas!$A:$D,3,FALSE)*0.3)),"")</f>
      </c>
    </row>
    <row r="2153" spans="2:9" x14ac:dyDescent="0.2">
      <c r="B2153">
        <f>IF(ISBLANK(A2153),"",VLOOKUP(A2153,Normas!A:D,4,FALSE))</f>
      </c>
      <c r="E2153" s="2">
        <f>IF(ISBLANK(D2153),"",INT(YEARFRAC(D2153,'Vispārīga informācija'!$B$2)))</f>
      </c>
      <c r="F2153" s="2">
        <f>IFERROR(IF(ISBLANK($A2153),"",IF($A2153="Ūdeņraža jonu koncentrācija",VLOOKUP(Dati!$A2153,Normas!$A:$D,2,FALSE),VLOOKUP(Dati!$A2153,Normas!$A:$D,2,FALSE)*0.6)),"")</f>
      </c>
      <c r="G2153" s="2">
        <f>IFERROR(IF(ISBLANK($A2153),"",IF($A2153="Ūdeņraža jonu koncentrācija",VLOOKUP(Dati!$A2153,Normas!$A:$D,3,FALSE),VLOOKUP(Dati!$A2153,Normas!$A:$D,3,FALSE)*0.6)),"")</f>
      </c>
      <c r="H2153" s="2">
        <f>IFERROR(IF(ISBLANK($A2153),"",IF($A2153="Ūdeņraža jonu koncentrācija",VLOOKUP(Dati!$A2153,Normas!$A:$D,2,FALSE),VLOOKUP(Dati!$A2153,Normas!$A:$D,2,FALSE)*0.3)),"")</f>
      </c>
      <c r="I2153" s="2">
        <f>IFERROR(IF(ISBLANK($A2153),"",IF($A2153="Ūdeņraža jonu koncentrācija",VLOOKUP(Dati!$A2153,Normas!$A:$D,3,FALSE),VLOOKUP(Dati!$A2153,Normas!$A:$D,3,FALSE)*0.3)),"")</f>
      </c>
    </row>
    <row r="2154" spans="2:9" x14ac:dyDescent="0.2">
      <c r="B2154">
        <f>IF(ISBLANK(A2154),"",VLOOKUP(A2154,Normas!A:D,4,FALSE))</f>
      </c>
      <c r="E2154" s="2">
        <f>IF(ISBLANK(D2154),"",INT(YEARFRAC(D2154,'Vispārīga informācija'!$B$2)))</f>
      </c>
      <c r="F2154" s="2">
        <f>IFERROR(IF(ISBLANK($A2154),"",IF($A2154="Ūdeņraža jonu koncentrācija",VLOOKUP(Dati!$A2154,Normas!$A:$D,2,FALSE),VLOOKUP(Dati!$A2154,Normas!$A:$D,2,FALSE)*0.6)),"")</f>
      </c>
      <c r="G2154" s="2">
        <f>IFERROR(IF(ISBLANK($A2154),"",IF($A2154="Ūdeņraža jonu koncentrācija",VLOOKUP(Dati!$A2154,Normas!$A:$D,3,FALSE),VLOOKUP(Dati!$A2154,Normas!$A:$D,3,FALSE)*0.6)),"")</f>
      </c>
      <c r="H2154" s="2">
        <f>IFERROR(IF(ISBLANK($A2154),"",IF($A2154="Ūdeņraža jonu koncentrācija",VLOOKUP(Dati!$A2154,Normas!$A:$D,2,FALSE),VLOOKUP(Dati!$A2154,Normas!$A:$D,2,FALSE)*0.3)),"")</f>
      </c>
      <c r="I2154" s="2">
        <f>IFERROR(IF(ISBLANK($A2154),"",IF($A2154="Ūdeņraža jonu koncentrācija",VLOOKUP(Dati!$A2154,Normas!$A:$D,3,FALSE),VLOOKUP(Dati!$A2154,Normas!$A:$D,3,FALSE)*0.3)),"")</f>
      </c>
    </row>
    <row r="2155" spans="2:9" x14ac:dyDescent="0.2">
      <c r="B2155">
        <f>IF(ISBLANK(A2155),"",VLOOKUP(A2155,Normas!A:D,4,FALSE))</f>
      </c>
      <c r="E2155" s="2">
        <f>IF(ISBLANK(D2155),"",INT(YEARFRAC(D2155,'Vispārīga informācija'!$B$2)))</f>
      </c>
      <c r="F2155" s="2">
        <f>IFERROR(IF(ISBLANK($A2155),"",IF($A2155="Ūdeņraža jonu koncentrācija",VLOOKUP(Dati!$A2155,Normas!$A:$D,2,FALSE),VLOOKUP(Dati!$A2155,Normas!$A:$D,2,FALSE)*0.6)),"")</f>
      </c>
      <c r="G2155" s="2">
        <f>IFERROR(IF(ISBLANK($A2155),"",IF($A2155="Ūdeņraža jonu koncentrācija",VLOOKUP(Dati!$A2155,Normas!$A:$D,3,FALSE),VLOOKUP(Dati!$A2155,Normas!$A:$D,3,FALSE)*0.6)),"")</f>
      </c>
      <c r="H2155" s="2">
        <f>IFERROR(IF(ISBLANK($A2155),"",IF($A2155="Ūdeņraža jonu koncentrācija",VLOOKUP(Dati!$A2155,Normas!$A:$D,2,FALSE),VLOOKUP(Dati!$A2155,Normas!$A:$D,2,FALSE)*0.3)),"")</f>
      </c>
      <c r="I2155" s="2">
        <f>IFERROR(IF(ISBLANK($A2155),"",IF($A2155="Ūdeņraža jonu koncentrācija",VLOOKUP(Dati!$A2155,Normas!$A:$D,3,FALSE),VLOOKUP(Dati!$A2155,Normas!$A:$D,3,FALSE)*0.3)),"")</f>
      </c>
    </row>
    <row r="2156" spans="2:9" x14ac:dyDescent="0.2">
      <c r="B2156">
        <f>IF(ISBLANK(A2156),"",VLOOKUP(A2156,Normas!A:D,4,FALSE))</f>
      </c>
      <c r="E2156" s="2">
        <f>IF(ISBLANK(D2156),"",INT(YEARFRAC(D2156,'Vispārīga informācija'!$B$2)))</f>
      </c>
      <c r="F2156" s="2">
        <f>IFERROR(IF(ISBLANK($A2156),"",IF($A2156="Ūdeņraža jonu koncentrācija",VLOOKUP(Dati!$A2156,Normas!$A:$D,2,FALSE),VLOOKUP(Dati!$A2156,Normas!$A:$D,2,FALSE)*0.6)),"")</f>
      </c>
      <c r="G2156" s="2">
        <f>IFERROR(IF(ISBLANK($A2156),"",IF($A2156="Ūdeņraža jonu koncentrācija",VLOOKUP(Dati!$A2156,Normas!$A:$D,3,FALSE),VLOOKUP(Dati!$A2156,Normas!$A:$D,3,FALSE)*0.6)),"")</f>
      </c>
      <c r="H2156" s="2">
        <f>IFERROR(IF(ISBLANK($A2156),"",IF($A2156="Ūdeņraža jonu koncentrācija",VLOOKUP(Dati!$A2156,Normas!$A:$D,2,FALSE),VLOOKUP(Dati!$A2156,Normas!$A:$D,2,FALSE)*0.3)),"")</f>
      </c>
      <c r="I2156" s="2">
        <f>IFERROR(IF(ISBLANK($A2156),"",IF($A2156="Ūdeņraža jonu koncentrācija",VLOOKUP(Dati!$A2156,Normas!$A:$D,3,FALSE),VLOOKUP(Dati!$A2156,Normas!$A:$D,3,FALSE)*0.3)),"")</f>
      </c>
    </row>
    <row r="2157" spans="2:9" x14ac:dyDescent="0.2">
      <c r="B2157">
        <f>IF(ISBLANK(A2157),"",VLOOKUP(A2157,Normas!A:D,4,FALSE))</f>
      </c>
      <c r="E2157" s="2">
        <f>IF(ISBLANK(D2157),"",INT(YEARFRAC(D2157,'Vispārīga informācija'!$B$2)))</f>
      </c>
      <c r="F2157" s="2">
        <f>IFERROR(IF(ISBLANK($A2157),"",IF($A2157="Ūdeņraža jonu koncentrācija",VLOOKUP(Dati!$A2157,Normas!$A:$D,2,FALSE),VLOOKUP(Dati!$A2157,Normas!$A:$D,2,FALSE)*0.6)),"")</f>
      </c>
      <c r="G2157" s="2">
        <f>IFERROR(IF(ISBLANK($A2157),"",IF($A2157="Ūdeņraža jonu koncentrācija",VLOOKUP(Dati!$A2157,Normas!$A:$D,3,FALSE),VLOOKUP(Dati!$A2157,Normas!$A:$D,3,FALSE)*0.6)),"")</f>
      </c>
      <c r="H2157" s="2">
        <f>IFERROR(IF(ISBLANK($A2157),"",IF($A2157="Ūdeņraža jonu koncentrācija",VLOOKUP(Dati!$A2157,Normas!$A:$D,2,FALSE),VLOOKUP(Dati!$A2157,Normas!$A:$D,2,FALSE)*0.3)),"")</f>
      </c>
      <c r="I2157" s="2">
        <f>IFERROR(IF(ISBLANK($A2157),"",IF($A2157="Ūdeņraža jonu koncentrācija",VLOOKUP(Dati!$A2157,Normas!$A:$D,3,FALSE),VLOOKUP(Dati!$A2157,Normas!$A:$D,3,FALSE)*0.3)),"")</f>
      </c>
    </row>
    <row r="2158" spans="2:9" x14ac:dyDescent="0.2">
      <c r="B2158">
        <f>IF(ISBLANK(A2158),"",VLOOKUP(A2158,Normas!A:D,4,FALSE))</f>
      </c>
      <c r="E2158" s="2">
        <f>IF(ISBLANK(D2158),"",INT(YEARFRAC(D2158,'Vispārīga informācija'!$B$2)))</f>
      </c>
      <c r="F2158" s="2">
        <f>IFERROR(IF(ISBLANK($A2158),"",IF($A2158="Ūdeņraža jonu koncentrācija",VLOOKUP(Dati!$A2158,Normas!$A:$D,2,FALSE),VLOOKUP(Dati!$A2158,Normas!$A:$D,2,FALSE)*0.6)),"")</f>
      </c>
      <c r="G2158" s="2">
        <f>IFERROR(IF(ISBLANK($A2158),"",IF($A2158="Ūdeņraža jonu koncentrācija",VLOOKUP(Dati!$A2158,Normas!$A:$D,3,FALSE),VLOOKUP(Dati!$A2158,Normas!$A:$D,3,FALSE)*0.6)),"")</f>
      </c>
      <c r="H2158" s="2">
        <f>IFERROR(IF(ISBLANK($A2158),"",IF($A2158="Ūdeņraža jonu koncentrācija",VLOOKUP(Dati!$A2158,Normas!$A:$D,2,FALSE),VLOOKUP(Dati!$A2158,Normas!$A:$D,2,FALSE)*0.3)),"")</f>
      </c>
      <c r="I2158" s="2">
        <f>IFERROR(IF(ISBLANK($A2158),"",IF($A2158="Ūdeņraža jonu koncentrācija",VLOOKUP(Dati!$A2158,Normas!$A:$D,3,FALSE),VLOOKUP(Dati!$A2158,Normas!$A:$D,3,FALSE)*0.3)),"")</f>
      </c>
    </row>
    <row r="2159" spans="2:9" x14ac:dyDescent="0.2">
      <c r="B2159">
        <f>IF(ISBLANK(A2159),"",VLOOKUP(A2159,Normas!A:D,4,FALSE))</f>
      </c>
      <c r="E2159" s="2">
        <f>IF(ISBLANK(D2159),"",INT(YEARFRAC(D2159,'Vispārīga informācija'!$B$2)))</f>
      </c>
      <c r="F2159" s="2">
        <f>IFERROR(IF(ISBLANK($A2159),"",IF($A2159="Ūdeņraža jonu koncentrācija",VLOOKUP(Dati!$A2159,Normas!$A:$D,2,FALSE),VLOOKUP(Dati!$A2159,Normas!$A:$D,2,FALSE)*0.6)),"")</f>
      </c>
      <c r="G2159" s="2">
        <f>IFERROR(IF(ISBLANK($A2159),"",IF($A2159="Ūdeņraža jonu koncentrācija",VLOOKUP(Dati!$A2159,Normas!$A:$D,3,FALSE),VLOOKUP(Dati!$A2159,Normas!$A:$D,3,FALSE)*0.6)),"")</f>
      </c>
      <c r="H2159" s="2">
        <f>IFERROR(IF(ISBLANK($A2159),"",IF($A2159="Ūdeņraža jonu koncentrācija",VLOOKUP(Dati!$A2159,Normas!$A:$D,2,FALSE),VLOOKUP(Dati!$A2159,Normas!$A:$D,2,FALSE)*0.3)),"")</f>
      </c>
      <c r="I2159" s="2">
        <f>IFERROR(IF(ISBLANK($A2159),"",IF($A2159="Ūdeņraža jonu koncentrācija",VLOOKUP(Dati!$A2159,Normas!$A:$D,3,FALSE),VLOOKUP(Dati!$A2159,Normas!$A:$D,3,FALSE)*0.3)),"")</f>
      </c>
    </row>
    <row r="2160" spans="2:9" x14ac:dyDescent="0.2">
      <c r="B2160">
        <f>IF(ISBLANK(A2160),"",VLOOKUP(A2160,Normas!A:D,4,FALSE))</f>
      </c>
      <c r="E2160" s="2">
        <f>IF(ISBLANK(D2160),"",INT(YEARFRAC(D2160,'Vispārīga informācija'!$B$2)))</f>
      </c>
      <c r="F2160" s="2">
        <f>IFERROR(IF(ISBLANK($A2160),"",IF($A2160="Ūdeņraža jonu koncentrācija",VLOOKUP(Dati!$A2160,Normas!$A:$D,2,FALSE),VLOOKUP(Dati!$A2160,Normas!$A:$D,2,FALSE)*0.6)),"")</f>
      </c>
      <c r="G2160" s="2">
        <f>IFERROR(IF(ISBLANK($A2160),"",IF($A2160="Ūdeņraža jonu koncentrācija",VLOOKUP(Dati!$A2160,Normas!$A:$D,3,FALSE),VLOOKUP(Dati!$A2160,Normas!$A:$D,3,FALSE)*0.6)),"")</f>
      </c>
      <c r="H2160" s="2">
        <f>IFERROR(IF(ISBLANK($A2160),"",IF($A2160="Ūdeņraža jonu koncentrācija",VLOOKUP(Dati!$A2160,Normas!$A:$D,2,FALSE),VLOOKUP(Dati!$A2160,Normas!$A:$D,2,FALSE)*0.3)),"")</f>
      </c>
      <c r="I2160" s="2">
        <f>IFERROR(IF(ISBLANK($A2160),"",IF($A2160="Ūdeņraža jonu koncentrācija",VLOOKUP(Dati!$A2160,Normas!$A:$D,3,FALSE),VLOOKUP(Dati!$A2160,Normas!$A:$D,3,FALSE)*0.3)),"")</f>
      </c>
    </row>
    <row r="2161" spans="2:9" x14ac:dyDescent="0.2">
      <c r="B2161">
        <f>IF(ISBLANK(A2161),"",VLOOKUP(A2161,Normas!A:D,4,FALSE))</f>
      </c>
      <c r="E2161" s="2">
        <f>IF(ISBLANK(D2161),"",INT(YEARFRAC(D2161,'Vispārīga informācija'!$B$2)))</f>
      </c>
      <c r="F2161" s="2">
        <f>IFERROR(IF(ISBLANK($A2161),"",IF($A2161="Ūdeņraža jonu koncentrācija",VLOOKUP(Dati!$A2161,Normas!$A:$D,2,FALSE),VLOOKUP(Dati!$A2161,Normas!$A:$D,2,FALSE)*0.6)),"")</f>
      </c>
      <c r="G2161" s="2">
        <f>IFERROR(IF(ISBLANK($A2161),"",IF($A2161="Ūdeņraža jonu koncentrācija",VLOOKUP(Dati!$A2161,Normas!$A:$D,3,FALSE),VLOOKUP(Dati!$A2161,Normas!$A:$D,3,FALSE)*0.6)),"")</f>
      </c>
      <c r="H2161" s="2">
        <f>IFERROR(IF(ISBLANK($A2161),"",IF($A2161="Ūdeņraža jonu koncentrācija",VLOOKUP(Dati!$A2161,Normas!$A:$D,2,FALSE),VLOOKUP(Dati!$A2161,Normas!$A:$D,2,FALSE)*0.3)),"")</f>
      </c>
      <c r="I2161" s="2">
        <f>IFERROR(IF(ISBLANK($A2161),"",IF($A2161="Ūdeņraža jonu koncentrācija",VLOOKUP(Dati!$A2161,Normas!$A:$D,3,FALSE),VLOOKUP(Dati!$A2161,Normas!$A:$D,3,FALSE)*0.3)),"")</f>
      </c>
    </row>
    <row r="2162" spans="2:9" x14ac:dyDescent="0.2">
      <c r="B2162">
        <f>IF(ISBLANK(A2162),"",VLOOKUP(A2162,Normas!A:D,4,FALSE))</f>
      </c>
      <c r="E2162" s="2">
        <f>IF(ISBLANK(D2162),"",INT(YEARFRAC(D2162,'Vispārīga informācija'!$B$2)))</f>
      </c>
      <c r="F2162" s="2">
        <f>IFERROR(IF(ISBLANK($A2162),"",IF($A2162="Ūdeņraža jonu koncentrācija",VLOOKUP(Dati!$A2162,Normas!$A:$D,2,FALSE),VLOOKUP(Dati!$A2162,Normas!$A:$D,2,FALSE)*0.6)),"")</f>
      </c>
      <c r="G2162" s="2">
        <f>IFERROR(IF(ISBLANK($A2162),"",IF($A2162="Ūdeņraža jonu koncentrācija",VLOOKUP(Dati!$A2162,Normas!$A:$D,3,FALSE),VLOOKUP(Dati!$A2162,Normas!$A:$D,3,FALSE)*0.6)),"")</f>
      </c>
      <c r="H2162" s="2">
        <f>IFERROR(IF(ISBLANK($A2162),"",IF($A2162="Ūdeņraža jonu koncentrācija",VLOOKUP(Dati!$A2162,Normas!$A:$D,2,FALSE),VLOOKUP(Dati!$A2162,Normas!$A:$D,2,FALSE)*0.3)),"")</f>
      </c>
      <c r="I2162" s="2">
        <f>IFERROR(IF(ISBLANK($A2162),"",IF($A2162="Ūdeņraža jonu koncentrācija",VLOOKUP(Dati!$A2162,Normas!$A:$D,3,FALSE),VLOOKUP(Dati!$A2162,Normas!$A:$D,3,FALSE)*0.3)),"")</f>
      </c>
    </row>
    <row r="2163" spans="2:9" x14ac:dyDescent="0.2">
      <c r="B2163">
        <f>IF(ISBLANK(A2163),"",VLOOKUP(A2163,Normas!A:D,4,FALSE))</f>
      </c>
      <c r="E2163" s="2">
        <f>IF(ISBLANK(D2163),"",INT(YEARFRAC(D2163,'Vispārīga informācija'!$B$2)))</f>
      </c>
      <c r="F2163" s="2">
        <f>IFERROR(IF(ISBLANK($A2163),"",IF($A2163="Ūdeņraža jonu koncentrācija",VLOOKUP(Dati!$A2163,Normas!$A:$D,2,FALSE),VLOOKUP(Dati!$A2163,Normas!$A:$D,2,FALSE)*0.6)),"")</f>
      </c>
      <c r="G2163" s="2">
        <f>IFERROR(IF(ISBLANK($A2163),"",IF($A2163="Ūdeņraža jonu koncentrācija",VLOOKUP(Dati!$A2163,Normas!$A:$D,3,FALSE),VLOOKUP(Dati!$A2163,Normas!$A:$D,3,FALSE)*0.6)),"")</f>
      </c>
      <c r="H2163" s="2">
        <f>IFERROR(IF(ISBLANK($A2163),"",IF($A2163="Ūdeņraža jonu koncentrācija",VLOOKUP(Dati!$A2163,Normas!$A:$D,2,FALSE),VLOOKUP(Dati!$A2163,Normas!$A:$D,2,FALSE)*0.3)),"")</f>
      </c>
      <c r="I2163" s="2">
        <f>IFERROR(IF(ISBLANK($A2163),"",IF($A2163="Ūdeņraža jonu koncentrācija",VLOOKUP(Dati!$A2163,Normas!$A:$D,3,FALSE),VLOOKUP(Dati!$A2163,Normas!$A:$D,3,FALSE)*0.3)),"")</f>
      </c>
    </row>
    <row r="2164" spans="2:9" x14ac:dyDescent="0.2">
      <c r="B2164">
        <f>IF(ISBLANK(A2164),"",VLOOKUP(A2164,Normas!A:D,4,FALSE))</f>
      </c>
      <c r="E2164" s="2">
        <f>IF(ISBLANK(D2164),"",INT(YEARFRAC(D2164,'Vispārīga informācija'!$B$2)))</f>
      </c>
      <c r="F2164" s="2">
        <f>IFERROR(IF(ISBLANK($A2164),"",IF($A2164="Ūdeņraža jonu koncentrācija",VLOOKUP(Dati!$A2164,Normas!$A:$D,2,FALSE),VLOOKUP(Dati!$A2164,Normas!$A:$D,2,FALSE)*0.6)),"")</f>
      </c>
      <c r="G2164" s="2">
        <f>IFERROR(IF(ISBLANK($A2164),"",IF($A2164="Ūdeņraža jonu koncentrācija",VLOOKUP(Dati!$A2164,Normas!$A:$D,3,FALSE),VLOOKUP(Dati!$A2164,Normas!$A:$D,3,FALSE)*0.6)),"")</f>
      </c>
      <c r="H2164" s="2">
        <f>IFERROR(IF(ISBLANK($A2164),"",IF($A2164="Ūdeņraža jonu koncentrācija",VLOOKUP(Dati!$A2164,Normas!$A:$D,2,FALSE),VLOOKUP(Dati!$A2164,Normas!$A:$D,2,FALSE)*0.3)),"")</f>
      </c>
      <c r="I2164" s="2">
        <f>IFERROR(IF(ISBLANK($A2164),"",IF($A2164="Ūdeņraža jonu koncentrācija",VLOOKUP(Dati!$A2164,Normas!$A:$D,3,FALSE),VLOOKUP(Dati!$A2164,Normas!$A:$D,3,FALSE)*0.3)),"")</f>
      </c>
    </row>
    <row r="2165" spans="2:9" x14ac:dyDescent="0.2">
      <c r="B2165">
        <f>IF(ISBLANK(A2165),"",VLOOKUP(A2165,Normas!A:D,4,FALSE))</f>
      </c>
      <c r="E2165" s="2">
        <f>IF(ISBLANK(D2165),"",INT(YEARFRAC(D2165,'Vispārīga informācija'!$B$2)))</f>
      </c>
      <c r="F2165" s="2">
        <f>IFERROR(IF(ISBLANK($A2165),"",IF($A2165="Ūdeņraža jonu koncentrācija",VLOOKUP(Dati!$A2165,Normas!$A:$D,2,FALSE),VLOOKUP(Dati!$A2165,Normas!$A:$D,2,FALSE)*0.6)),"")</f>
      </c>
      <c r="G2165" s="2">
        <f>IFERROR(IF(ISBLANK($A2165),"",IF($A2165="Ūdeņraža jonu koncentrācija",VLOOKUP(Dati!$A2165,Normas!$A:$D,3,FALSE),VLOOKUP(Dati!$A2165,Normas!$A:$D,3,FALSE)*0.6)),"")</f>
      </c>
      <c r="H2165" s="2">
        <f>IFERROR(IF(ISBLANK($A2165),"",IF($A2165="Ūdeņraža jonu koncentrācija",VLOOKUP(Dati!$A2165,Normas!$A:$D,2,FALSE),VLOOKUP(Dati!$A2165,Normas!$A:$D,2,FALSE)*0.3)),"")</f>
      </c>
      <c r="I2165" s="2">
        <f>IFERROR(IF(ISBLANK($A2165),"",IF($A2165="Ūdeņraža jonu koncentrācija",VLOOKUP(Dati!$A2165,Normas!$A:$D,3,FALSE),VLOOKUP(Dati!$A2165,Normas!$A:$D,3,FALSE)*0.3)),"")</f>
      </c>
    </row>
    <row r="2166" spans="2:9" x14ac:dyDescent="0.2">
      <c r="B2166">
        <f>IF(ISBLANK(A2166),"",VLOOKUP(A2166,Normas!A:D,4,FALSE))</f>
      </c>
      <c r="E2166" s="2">
        <f>IF(ISBLANK(D2166),"",INT(YEARFRAC(D2166,'Vispārīga informācija'!$B$2)))</f>
      </c>
      <c r="F2166" s="2">
        <f>IFERROR(IF(ISBLANK($A2166),"",IF($A2166="Ūdeņraža jonu koncentrācija",VLOOKUP(Dati!$A2166,Normas!$A:$D,2,FALSE),VLOOKUP(Dati!$A2166,Normas!$A:$D,2,FALSE)*0.6)),"")</f>
      </c>
      <c r="G2166" s="2">
        <f>IFERROR(IF(ISBLANK($A2166),"",IF($A2166="Ūdeņraža jonu koncentrācija",VLOOKUP(Dati!$A2166,Normas!$A:$D,3,FALSE),VLOOKUP(Dati!$A2166,Normas!$A:$D,3,FALSE)*0.6)),"")</f>
      </c>
      <c r="H2166" s="2">
        <f>IFERROR(IF(ISBLANK($A2166),"",IF($A2166="Ūdeņraža jonu koncentrācija",VLOOKUP(Dati!$A2166,Normas!$A:$D,2,FALSE),VLOOKUP(Dati!$A2166,Normas!$A:$D,2,FALSE)*0.3)),"")</f>
      </c>
      <c r="I2166" s="2">
        <f>IFERROR(IF(ISBLANK($A2166),"",IF($A2166="Ūdeņraža jonu koncentrācija",VLOOKUP(Dati!$A2166,Normas!$A:$D,3,FALSE),VLOOKUP(Dati!$A2166,Normas!$A:$D,3,FALSE)*0.3)),"")</f>
      </c>
    </row>
    <row r="2167" spans="2:9" x14ac:dyDescent="0.2">
      <c r="B2167">
        <f>IF(ISBLANK(A2167),"",VLOOKUP(A2167,Normas!A:D,4,FALSE))</f>
      </c>
      <c r="E2167" s="2">
        <f>IF(ISBLANK(D2167),"",INT(YEARFRAC(D2167,'Vispārīga informācija'!$B$2)))</f>
      </c>
      <c r="F2167" s="2">
        <f>IFERROR(IF(ISBLANK($A2167),"",IF($A2167="Ūdeņraža jonu koncentrācija",VLOOKUP(Dati!$A2167,Normas!$A:$D,2,FALSE),VLOOKUP(Dati!$A2167,Normas!$A:$D,2,FALSE)*0.6)),"")</f>
      </c>
      <c r="G2167" s="2">
        <f>IFERROR(IF(ISBLANK($A2167),"",IF($A2167="Ūdeņraža jonu koncentrācija",VLOOKUP(Dati!$A2167,Normas!$A:$D,3,FALSE),VLOOKUP(Dati!$A2167,Normas!$A:$D,3,FALSE)*0.6)),"")</f>
      </c>
      <c r="H2167" s="2">
        <f>IFERROR(IF(ISBLANK($A2167),"",IF($A2167="Ūdeņraža jonu koncentrācija",VLOOKUP(Dati!$A2167,Normas!$A:$D,2,FALSE),VLOOKUP(Dati!$A2167,Normas!$A:$D,2,FALSE)*0.3)),"")</f>
      </c>
      <c r="I2167" s="2">
        <f>IFERROR(IF(ISBLANK($A2167),"",IF($A2167="Ūdeņraža jonu koncentrācija",VLOOKUP(Dati!$A2167,Normas!$A:$D,3,FALSE),VLOOKUP(Dati!$A2167,Normas!$A:$D,3,FALSE)*0.3)),"")</f>
      </c>
    </row>
    <row r="2168" spans="2:9" x14ac:dyDescent="0.2">
      <c r="B2168">
        <f>IF(ISBLANK(A2168),"",VLOOKUP(A2168,Normas!A:D,4,FALSE))</f>
      </c>
      <c r="E2168" s="2">
        <f>IF(ISBLANK(D2168),"",INT(YEARFRAC(D2168,'Vispārīga informācija'!$B$2)))</f>
      </c>
      <c r="F2168" s="2">
        <f>IFERROR(IF(ISBLANK($A2168),"",IF($A2168="Ūdeņraža jonu koncentrācija",VLOOKUP(Dati!$A2168,Normas!$A:$D,2,FALSE),VLOOKUP(Dati!$A2168,Normas!$A:$D,2,FALSE)*0.6)),"")</f>
      </c>
      <c r="G2168" s="2">
        <f>IFERROR(IF(ISBLANK($A2168),"",IF($A2168="Ūdeņraža jonu koncentrācija",VLOOKUP(Dati!$A2168,Normas!$A:$D,3,FALSE),VLOOKUP(Dati!$A2168,Normas!$A:$D,3,FALSE)*0.6)),"")</f>
      </c>
      <c r="H2168" s="2">
        <f>IFERROR(IF(ISBLANK($A2168),"",IF($A2168="Ūdeņraža jonu koncentrācija",VLOOKUP(Dati!$A2168,Normas!$A:$D,2,FALSE),VLOOKUP(Dati!$A2168,Normas!$A:$D,2,FALSE)*0.3)),"")</f>
      </c>
      <c r="I2168" s="2">
        <f>IFERROR(IF(ISBLANK($A2168),"",IF($A2168="Ūdeņraža jonu koncentrācija",VLOOKUP(Dati!$A2168,Normas!$A:$D,3,FALSE),VLOOKUP(Dati!$A2168,Normas!$A:$D,3,FALSE)*0.3)),"")</f>
      </c>
    </row>
    <row r="2169" spans="2:9" x14ac:dyDescent="0.2">
      <c r="B2169">
        <f>IF(ISBLANK(A2169),"",VLOOKUP(A2169,Normas!A:D,4,FALSE))</f>
      </c>
      <c r="E2169" s="2">
        <f>IF(ISBLANK(D2169),"",INT(YEARFRAC(D2169,'Vispārīga informācija'!$B$2)))</f>
      </c>
      <c r="F2169" s="2">
        <f>IFERROR(IF(ISBLANK($A2169),"",IF($A2169="Ūdeņraža jonu koncentrācija",VLOOKUP(Dati!$A2169,Normas!$A:$D,2,FALSE),VLOOKUP(Dati!$A2169,Normas!$A:$D,2,FALSE)*0.6)),"")</f>
      </c>
      <c r="G2169" s="2">
        <f>IFERROR(IF(ISBLANK($A2169),"",IF($A2169="Ūdeņraža jonu koncentrācija",VLOOKUP(Dati!$A2169,Normas!$A:$D,3,FALSE),VLOOKUP(Dati!$A2169,Normas!$A:$D,3,FALSE)*0.6)),"")</f>
      </c>
      <c r="H2169" s="2">
        <f>IFERROR(IF(ISBLANK($A2169),"",IF($A2169="Ūdeņraža jonu koncentrācija",VLOOKUP(Dati!$A2169,Normas!$A:$D,2,FALSE),VLOOKUP(Dati!$A2169,Normas!$A:$D,2,FALSE)*0.3)),"")</f>
      </c>
      <c r="I2169" s="2">
        <f>IFERROR(IF(ISBLANK($A2169),"",IF($A2169="Ūdeņraža jonu koncentrācija",VLOOKUP(Dati!$A2169,Normas!$A:$D,3,FALSE),VLOOKUP(Dati!$A2169,Normas!$A:$D,3,FALSE)*0.3)),"")</f>
      </c>
    </row>
    <row r="2170" spans="2:9" x14ac:dyDescent="0.2">
      <c r="B2170">
        <f>IF(ISBLANK(A2170),"",VLOOKUP(A2170,Normas!A:D,4,FALSE))</f>
      </c>
      <c r="E2170" s="2">
        <f>IF(ISBLANK(D2170),"",INT(YEARFRAC(D2170,'Vispārīga informācija'!$B$2)))</f>
      </c>
      <c r="F2170" s="2">
        <f>IFERROR(IF(ISBLANK($A2170),"",IF($A2170="Ūdeņraža jonu koncentrācija",VLOOKUP(Dati!$A2170,Normas!$A:$D,2,FALSE),VLOOKUP(Dati!$A2170,Normas!$A:$D,2,FALSE)*0.6)),"")</f>
      </c>
      <c r="G2170" s="2">
        <f>IFERROR(IF(ISBLANK($A2170),"",IF($A2170="Ūdeņraža jonu koncentrācija",VLOOKUP(Dati!$A2170,Normas!$A:$D,3,FALSE),VLOOKUP(Dati!$A2170,Normas!$A:$D,3,FALSE)*0.6)),"")</f>
      </c>
      <c r="H2170" s="2">
        <f>IFERROR(IF(ISBLANK($A2170),"",IF($A2170="Ūdeņraža jonu koncentrācija",VLOOKUP(Dati!$A2170,Normas!$A:$D,2,FALSE),VLOOKUP(Dati!$A2170,Normas!$A:$D,2,FALSE)*0.3)),"")</f>
      </c>
      <c r="I2170" s="2">
        <f>IFERROR(IF(ISBLANK($A2170),"",IF($A2170="Ūdeņraža jonu koncentrācija",VLOOKUP(Dati!$A2170,Normas!$A:$D,3,FALSE),VLOOKUP(Dati!$A2170,Normas!$A:$D,3,FALSE)*0.3)),"")</f>
      </c>
    </row>
    <row r="2171" spans="2:9" x14ac:dyDescent="0.2">
      <c r="B2171">
        <f>IF(ISBLANK(A2171),"",VLOOKUP(A2171,Normas!A:D,4,FALSE))</f>
      </c>
      <c r="E2171" s="2">
        <f>IF(ISBLANK(D2171),"",INT(YEARFRAC(D2171,'Vispārīga informācija'!$B$2)))</f>
      </c>
      <c r="F2171" s="2">
        <f>IFERROR(IF(ISBLANK($A2171),"",IF($A2171="Ūdeņraža jonu koncentrācija",VLOOKUP(Dati!$A2171,Normas!$A:$D,2,FALSE),VLOOKUP(Dati!$A2171,Normas!$A:$D,2,FALSE)*0.6)),"")</f>
      </c>
      <c r="G2171" s="2">
        <f>IFERROR(IF(ISBLANK($A2171),"",IF($A2171="Ūdeņraža jonu koncentrācija",VLOOKUP(Dati!$A2171,Normas!$A:$D,3,FALSE),VLOOKUP(Dati!$A2171,Normas!$A:$D,3,FALSE)*0.6)),"")</f>
      </c>
      <c r="H2171" s="2">
        <f>IFERROR(IF(ISBLANK($A2171),"",IF($A2171="Ūdeņraža jonu koncentrācija",VLOOKUP(Dati!$A2171,Normas!$A:$D,2,FALSE),VLOOKUP(Dati!$A2171,Normas!$A:$D,2,FALSE)*0.3)),"")</f>
      </c>
      <c r="I2171" s="2">
        <f>IFERROR(IF(ISBLANK($A2171),"",IF($A2171="Ūdeņraža jonu koncentrācija",VLOOKUP(Dati!$A2171,Normas!$A:$D,3,FALSE),VLOOKUP(Dati!$A2171,Normas!$A:$D,3,FALSE)*0.3)),"")</f>
      </c>
    </row>
    <row r="2172" spans="2:9" x14ac:dyDescent="0.2">
      <c r="B2172">
        <f>IF(ISBLANK(A2172),"",VLOOKUP(A2172,Normas!A:D,4,FALSE))</f>
      </c>
      <c r="E2172" s="2">
        <f>IF(ISBLANK(D2172),"",INT(YEARFRAC(D2172,'Vispārīga informācija'!$B$2)))</f>
      </c>
      <c r="F2172" s="2">
        <f>IFERROR(IF(ISBLANK($A2172),"",IF($A2172="Ūdeņraža jonu koncentrācija",VLOOKUP(Dati!$A2172,Normas!$A:$D,2,FALSE),VLOOKUP(Dati!$A2172,Normas!$A:$D,2,FALSE)*0.6)),"")</f>
      </c>
      <c r="G2172" s="2">
        <f>IFERROR(IF(ISBLANK($A2172),"",IF($A2172="Ūdeņraža jonu koncentrācija",VLOOKUP(Dati!$A2172,Normas!$A:$D,3,FALSE),VLOOKUP(Dati!$A2172,Normas!$A:$D,3,FALSE)*0.6)),"")</f>
      </c>
      <c r="H2172" s="2">
        <f>IFERROR(IF(ISBLANK($A2172),"",IF($A2172="Ūdeņraža jonu koncentrācija",VLOOKUP(Dati!$A2172,Normas!$A:$D,2,FALSE),VLOOKUP(Dati!$A2172,Normas!$A:$D,2,FALSE)*0.3)),"")</f>
      </c>
      <c r="I2172" s="2">
        <f>IFERROR(IF(ISBLANK($A2172),"",IF($A2172="Ūdeņraža jonu koncentrācija",VLOOKUP(Dati!$A2172,Normas!$A:$D,3,FALSE),VLOOKUP(Dati!$A2172,Normas!$A:$D,3,FALSE)*0.3)),"")</f>
      </c>
    </row>
    <row r="2173" spans="2:9" x14ac:dyDescent="0.2">
      <c r="B2173">
        <f>IF(ISBLANK(A2173),"",VLOOKUP(A2173,Normas!A:D,4,FALSE))</f>
      </c>
      <c r="E2173" s="2">
        <f>IF(ISBLANK(D2173),"",INT(YEARFRAC(D2173,'Vispārīga informācija'!$B$2)))</f>
      </c>
      <c r="F2173" s="2">
        <f>IFERROR(IF(ISBLANK($A2173),"",IF($A2173="Ūdeņraža jonu koncentrācija",VLOOKUP(Dati!$A2173,Normas!$A:$D,2,FALSE),VLOOKUP(Dati!$A2173,Normas!$A:$D,2,FALSE)*0.6)),"")</f>
      </c>
      <c r="G2173" s="2">
        <f>IFERROR(IF(ISBLANK($A2173),"",IF($A2173="Ūdeņraža jonu koncentrācija",VLOOKUP(Dati!$A2173,Normas!$A:$D,3,FALSE),VLOOKUP(Dati!$A2173,Normas!$A:$D,3,FALSE)*0.6)),"")</f>
      </c>
      <c r="H2173" s="2">
        <f>IFERROR(IF(ISBLANK($A2173),"",IF($A2173="Ūdeņraža jonu koncentrācija",VLOOKUP(Dati!$A2173,Normas!$A:$D,2,FALSE),VLOOKUP(Dati!$A2173,Normas!$A:$D,2,FALSE)*0.3)),"")</f>
      </c>
      <c r="I2173" s="2">
        <f>IFERROR(IF(ISBLANK($A2173),"",IF($A2173="Ūdeņraža jonu koncentrācija",VLOOKUP(Dati!$A2173,Normas!$A:$D,3,FALSE),VLOOKUP(Dati!$A2173,Normas!$A:$D,3,FALSE)*0.3)),"")</f>
      </c>
    </row>
    <row r="2174" spans="2:9" x14ac:dyDescent="0.2">
      <c r="B2174">
        <f>IF(ISBLANK(A2174),"",VLOOKUP(A2174,Normas!A:D,4,FALSE))</f>
      </c>
      <c r="E2174" s="2">
        <f>IF(ISBLANK(D2174),"",INT(YEARFRAC(D2174,'Vispārīga informācija'!$B$2)))</f>
      </c>
      <c r="F2174" s="2">
        <f>IFERROR(IF(ISBLANK($A2174),"",IF($A2174="Ūdeņraža jonu koncentrācija",VLOOKUP(Dati!$A2174,Normas!$A:$D,2,FALSE),VLOOKUP(Dati!$A2174,Normas!$A:$D,2,FALSE)*0.6)),"")</f>
      </c>
      <c r="G2174" s="2">
        <f>IFERROR(IF(ISBLANK($A2174),"",IF($A2174="Ūdeņraža jonu koncentrācija",VLOOKUP(Dati!$A2174,Normas!$A:$D,3,FALSE),VLOOKUP(Dati!$A2174,Normas!$A:$D,3,FALSE)*0.6)),"")</f>
      </c>
      <c r="H2174" s="2">
        <f>IFERROR(IF(ISBLANK($A2174),"",IF($A2174="Ūdeņraža jonu koncentrācija",VLOOKUP(Dati!$A2174,Normas!$A:$D,2,FALSE),VLOOKUP(Dati!$A2174,Normas!$A:$D,2,FALSE)*0.3)),"")</f>
      </c>
      <c r="I2174" s="2">
        <f>IFERROR(IF(ISBLANK($A2174),"",IF($A2174="Ūdeņraža jonu koncentrācija",VLOOKUP(Dati!$A2174,Normas!$A:$D,3,FALSE),VLOOKUP(Dati!$A2174,Normas!$A:$D,3,FALSE)*0.3)),"")</f>
      </c>
    </row>
    <row r="2175" spans="2:9" x14ac:dyDescent="0.2">
      <c r="B2175">
        <f>IF(ISBLANK(A2175),"",VLOOKUP(A2175,Normas!A:D,4,FALSE))</f>
      </c>
      <c r="E2175" s="2">
        <f>IF(ISBLANK(D2175),"",INT(YEARFRAC(D2175,'Vispārīga informācija'!$B$2)))</f>
      </c>
      <c r="F2175" s="2">
        <f>IFERROR(IF(ISBLANK($A2175),"",IF($A2175="Ūdeņraža jonu koncentrācija",VLOOKUP(Dati!$A2175,Normas!$A:$D,2,FALSE),VLOOKUP(Dati!$A2175,Normas!$A:$D,2,FALSE)*0.6)),"")</f>
      </c>
      <c r="G2175" s="2">
        <f>IFERROR(IF(ISBLANK($A2175),"",IF($A2175="Ūdeņraža jonu koncentrācija",VLOOKUP(Dati!$A2175,Normas!$A:$D,3,FALSE),VLOOKUP(Dati!$A2175,Normas!$A:$D,3,FALSE)*0.6)),"")</f>
      </c>
      <c r="H2175" s="2">
        <f>IFERROR(IF(ISBLANK($A2175),"",IF($A2175="Ūdeņraža jonu koncentrācija",VLOOKUP(Dati!$A2175,Normas!$A:$D,2,FALSE),VLOOKUP(Dati!$A2175,Normas!$A:$D,2,FALSE)*0.3)),"")</f>
      </c>
      <c r="I2175" s="2">
        <f>IFERROR(IF(ISBLANK($A2175),"",IF($A2175="Ūdeņraža jonu koncentrācija",VLOOKUP(Dati!$A2175,Normas!$A:$D,3,FALSE),VLOOKUP(Dati!$A2175,Normas!$A:$D,3,FALSE)*0.3)),"")</f>
      </c>
    </row>
    <row r="2176" spans="2:9" x14ac:dyDescent="0.2">
      <c r="B2176">
        <f>IF(ISBLANK(A2176),"",VLOOKUP(A2176,Normas!A:D,4,FALSE))</f>
      </c>
      <c r="E2176" s="2">
        <f>IF(ISBLANK(D2176),"",INT(YEARFRAC(D2176,'Vispārīga informācija'!$B$2)))</f>
      </c>
      <c r="F2176" s="2">
        <f>IFERROR(IF(ISBLANK($A2176),"",IF($A2176="Ūdeņraža jonu koncentrācija",VLOOKUP(Dati!$A2176,Normas!$A:$D,2,FALSE),VLOOKUP(Dati!$A2176,Normas!$A:$D,2,FALSE)*0.6)),"")</f>
      </c>
      <c r="G2176" s="2">
        <f>IFERROR(IF(ISBLANK($A2176),"",IF($A2176="Ūdeņraža jonu koncentrācija",VLOOKUP(Dati!$A2176,Normas!$A:$D,3,FALSE),VLOOKUP(Dati!$A2176,Normas!$A:$D,3,FALSE)*0.6)),"")</f>
      </c>
      <c r="H2176" s="2">
        <f>IFERROR(IF(ISBLANK($A2176),"",IF($A2176="Ūdeņraža jonu koncentrācija",VLOOKUP(Dati!$A2176,Normas!$A:$D,2,FALSE),VLOOKUP(Dati!$A2176,Normas!$A:$D,2,FALSE)*0.3)),"")</f>
      </c>
      <c r="I2176" s="2">
        <f>IFERROR(IF(ISBLANK($A2176),"",IF($A2176="Ūdeņraža jonu koncentrācija",VLOOKUP(Dati!$A2176,Normas!$A:$D,3,FALSE),VLOOKUP(Dati!$A2176,Normas!$A:$D,3,FALSE)*0.3)),"")</f>
      </c>
    </row>
    <row r="2177" spans="2:9" x14ac:dyDescent="0.2">
      <c r="B2177">
        <f>IF(ISBLANK(A2177),"",VLOOKUP(A2177,Normas!A:D,4,FALSE))</f>
      </c>
      <c r="E2177" s="2">
        <f>IF(ISBLANK(D2177),"",INT(YEARFRAC(D2177,'Vispārīga informācija'!$B$2)))</f>
      </c>
      <c r="F2177" s="2">
        <f>IFERROR(IF(ISBLANK($A2177),"",IF($A2177="Ūdeņraža jonu koncentrācija",VLOOKUP(Dati!$A2177,Normas!$A:$D,2,FALSE),VLOOKUP(Dati!$A2177,Normas!$A:$D,2,FALSE)*0.6)),"")</f>
      </c>
      <c r="G2177" s="2">
        <f>IFERROR(IF(ISBLANK($A2177),"",IF($A2177="Ūdeņraža jonu koncentrācija",VLOOKUP(Dati!$A2177,Normas!$A:$D,3,FALSE),VLOOKUP(Dati!$A2177,Normas!$A:$D,3,FALSE)*0.6)),"")</f>
      </c>
      <c r="H2177" s="2">
        <f>IFERROR(IF(ISBLANK($A2177),"",IF($A2177="Ūdeņraža jonu koncentrācija",VLOOKUP(Dati!$A2177,Normas!$A:$D,2,FALSE),VLOOKUP(Dati!$A2177,Normas!$A:$D,2,FALSE)*0.3)),"")</f>
      </c>
      <c r="I2177" s="2">
        <f>IFERROR(IF(ISBLANK($A2177),"",IF($A2177="Ūdeņraža jonu koncentrācija",VLOOKUP(Dati!$A2177,Normas!$A:$D,3,FALSE),VLOOKUP(Dati!$A2177,Normas!$A:$D,3,FALSE)*0.3)),"")</f>
      </c>
    </row>
    <row r="2178" spans="2:9" x14ac:dyDescent="0.2">
      <c r="B2178">
        <f>IF(ISBLANK(A2178),"",VLOOKUP(A2178,Normas!A:D,4,FALSE))</f>
      </c>
      <c r="E2178" s="2">
        <f>IF(ISBLANK(D2178),"",INT(YEARFRAC(D2178,'Vispārīga informācija'!$B$2)))</f>
      </c>
      <c r="F2178" s="2">
        <f>IFERROR(IF(ISBLANK($A2178),"",IF($A2178="Ūdeņraža jonu koncentrācija",VLOOKUP(Dati!$A2178,Normas!$A:$D,2,FALSE),VLOOKUP(Dati!$A2178,Normas!$A:$D,2,FALSE)*0.6)),"")</f>
      </c>
      <c r="G2178" s="2">
        <f>IFERROR(IF(ISBLANK($A2178),"",IF($A2178="Ūdeņraža jonu koncentrācija",VLOOKUP(Dati!$A2178,Normas!$A:$D,3,FALSE),VLOOKUP(Dati!$A2178,Normas!$A:$D,3,FALSE)*0.6)),"")</f>
      </c>
      <c r="H2178" s="2">
        <f>IFERROR(IF(ISBLANK($A2178),"",IF($A2178="Ūdeņraža jonu koncentrācija",VLOOKUP(Dati!$A2178,Normas!$A:$D,2,FALSE),VLOOKUP(Dati!$A2178,Normas!$A:$D,2,FALSE)*0.3)),"")</f>
      </c>
      <c r="I2178" s="2">
        <f>IFERROR(IF(ISBLANK($A2178),"",IF($A2178="Ūdeņraža jonu koncentrācija",VLOOKUP(Dati!$A2178,Normas!$A:$D,3,FALSE),VLOOKUP(Dati!$A2178,Normas!$A:$D,3,FALSE)*0.3)),"")</f>
      </c>
    </row>
    <row r="2179" spans="2:9" x14ac:dyDescent="0.2">
      <c r="B2179">
        <f>IF(ISBLANK(A2179),"",VLOOKUP(A2179,Normas!A:D,4,FALSE))</f>
      </c>
      <c r="E2179" s="2">
        <f>IF(ISBLANK(D2179),"",INT(YEARFRAC(D2179,'Vispārīga informācija'!$B$2)))</f>
      </c>
      <c r="F2179" s="2">
        <f>IFERROR(IF(ISBLANK($A2179),"",IF($A2179="Ūdeņraža jonu koncentrācija",VLOOKUP(Dati!$A2179,Normas!$A:$D,2,FALSE),VLOOKUP(Dati!$A2179,Normas!$A:$D,2,FALSE)*0.6)),"")</f>
      </c>
      <c r="G2179" s="2">
        <f>IFERROR(IF(ISBLANK($A2179),"",IF($A2179="Ūdeņraža jonu koncentrācija",VLOOKUP(Dati!$A2179,Normas!$A:$D,3,FALSE),VLOOKUP(Dati!$A2179,Normas!$A:$D,3,FALSE)*0.6)),"")</f>
      </c>
      <c r="H2179" s="2">
        <f>IFERROR(IF(ISBLANK($A2179),"",IF($A2179="Ūdeņraža jonu koncentrācija",VLOOKUP(Dati!$A2179,Normas!$A:$D,2,FALSE),VLOOKUP(Dati!$A2179,Normas!$A:$D,2,FALSE)*0.3)),"")</f>
      </c>
      <c r="I2179" s="2">
        <f>IFERROR(IF(ISBLANK($A2179),"",IF($A2179="Ūdeņraža jonu koncentrācija",VLOOKUP(Dati!$A2179,Normas!$A:$D,3,FALSE),VLOOKUP(Dati!$A2179,Normas!$A:$D,3,FALSE)*0.3)),"")</f>
      </c>
    </row>
    <row r="2180" spans="2:9" x14ac:dyDescent="0.2">
      <c r="B2180">
        <f>IF(ISBLANK(A2180),"",VLOOKUP(A2180,Normas!A:D,4,FALSE))</f>
      </c>
      <c r="E2180" s="2">
        <f>IF(ISBLANK(D2180),"",INT(YEARFRAC(D2180,'Vispārīga informācija'!$B$2)))</f>
      </c>
      <c r="F2180" s="2">
        <f>IFERROR(IF(ISBLANK($A2180),"",IF($A2180="Ūdeņraža jonu koncentrācija",VLOOKUP(Dati!$A2180,Normas!$A:$D,2,FALSE),VLOOKUP(Dati!$A2180,Normas!$A:$D,2,FALSE)*0.6)),"")</f>
      </c>
      <c r="G2180" s="2">
        <f>IFERROR(IF(ISBLANK($A2180),"",IF($A2180="Ūdeņraža jonu koncentrācija",VLOOKUP(Dati!$A2180,Normas!$A:$D,3,FALSE),VLOOKUP(Dati!$A2180,Normas!$A:$D,3,FALSE)*0.6)),"")</f>
      </c>
      <c r="H2180" s="2">
        <f>IFERROR(IF(ISBLANK($A2180),"",IF($A2180="Ūdeņraža jonu koncentrācija",VLOOKUP(Dati!$A2180,Normas!$A:$D,2,FALSE),VLOOKUP(Dati!$A2180,Normas!$A:$D,2,FALSE)*0.3)),"")</f>
      </c>
      <c r="I2180" s="2">
        <f>IFERROR(IF(ISBLANK($A2180),"",IF($A2180="Ūdeņraža jonu koncentrācija",VLOOKUP(Dati!$A2180,Normas!$A:$D,3,FALSE),VLOOKUP(Dati!$A2180,Normas!$A:$D,3,FALSE)*0.3)),"")</f>
      </c>
    </row>
    <row r="2181" spans="2:9" x14ac:dyDescent="0.2">
      <c r="B2181">
        <f>IF(ISBLANK(A2181),"",VLOOKUP(A2181,Normas!A:D,4,FALSE))</f>
      </c>
      <c r="E2181" s="2">
        <f>IF(ISBLANK(D2181),"",INT(YEARFRAC(D2181,'Vispārīga informācija'!$B$2)))</f>
      </c>
      <c r="F2181" s="2">
        <f>IFERROR(IF(ISBLANK($A2181),"",IF($A2181="Ūdeņraža jonu koncentrācija",VLOOKUP(Dati!$A2181,Normas!$A:$D,2,FALSE),VLOOKUP(Dati!$A2181,Normas!$A:$D,2,FALSE)*0.6)),"")</f>
      </c>
      <c r="G2181" s="2">
        <f>IFERROR(IF(ISBLANK($A2181),"",IF($A2181="Ūdeņraža jonu koncentrācija",VLOOKUP(Dati!$A2181,Normas!$A:$D,3,FALSE),VLOOKUP(Dati!$A2181,Normas!$A:$D,3,FALSE)*0.6)),"")</f>
      </c>
      <c r="H2181" s="2">
        <f>IFERROR(IF(ISBLANK($A2181),"",IF($A2181="Ūdeņraža jonu koncentrācija",VLOOKUP(Dati!$A2181,Normas!$A:$D,2,FALSE),VLOOKUP(Dati!$A2181,Normas!$A:$D,2,FALSE)*0.3)),"")</f>
      </c>
      <c r="I2181" s="2">
        <f>IFERROR(IF(ISBLANK($A2181),"",IF($A2181="Ūdeņraža jonu koncentrācija",VLOOKUP(Dati!$A2181,Normas!$A:$D,3,FALSE),VLOOKUP(Dati!$A2181,Normas!$A:$D,3,FALSE)*0.3)),"")</f>
      </c>
    </row>
    <row r="2182" spans="2:9" x14ac:dyDescent="0.2">
      <c r="B2182">
        <f>IF(ISBLANK(A2182),"",VLOOKUP(A2182,Normas!A:D,4,FALSE))</f>
      </c>
      <c r="E2182" s="2">
        <f>IF(ISBLANK(D2182),"",INT(YEARFRAC(D2182,'Vispārīga informācija'!$B$2)))</f>
      </c>
      <c r="F2182" s="2">
        <f>IFERROR(IF(ISBLANK($A2182),"",IF($A2182="Ūdeņraža jonu koncentrācija",VLOOKUP(Dati!$A2182,Normas!$A:$D,2,FALSE),VLOOKUP(Dati!$A2182,Normas!$A:$D,2,FALSE)*0.6)),"")</f>
      </c>
      <c r="G2182" s="2">
        <f>IFERROR(IF(ISBLANK($A2182),"",IF($A2182="Ūdeņraža jonu koncentrācija",VLOOKUP(Dati!$A2182,Normas!$A:$D,3,FALSE),VLOOKUP(Dati!$A2182,Normas!$A:$D,3,FALSE)*0.6)),"")</f>
      </c>
      <c r="H2182" s="2">
        <f>IFERROR(IF(ISBLANK($A2182),"",IF($A2182="Ūdeņraža jonu koncentrācija",VLOOKUP(Dati!$A2182,Normas!$A:$D,2,FALSE),VLOOKUP(Dati!$A2182,Normas!$A:$D,2,FALSE)*0.3)),"")</f>
      </c>
      <c r="I2182" s="2">
        <f>IFERROR(IF(ISBLANK($A2182),"",IF($A2182="Ūdeņraža jonu koncentrācija",VLOOKUP(Dati!$A2182,Normas!$A:$D,3,FALSE),VLOOKUP(Dati!$A2182,Normas!$A:$D,3,FALSE)*0.3)),"")</f>
      </c>
    </row>
    <row r="2183" spans="2:9" x14ac:dyDescent="0.2">
      <c r="B2183">
        <f>IF(ISBLANK(A2183),"",VLOOKUP(A2183,Normas!A:D,4,FALSE))</f>
      </c>
      <c r="E2183" s="2">
        <f>IF(ISBLANK(D2183),"",INT(YEARFRAC(D2183,'Vispārīga informācija'!$B$2)))</f>
      </c>
      <c r="F2183" s="2">
        <f>IFERROR(IF(ISBLANK($A2183),"",IF($A2183="Ūdeņraža jonu koncentrācija",VLOOKUP(Dati!$A2183,Normas!$A:$D,2,FALSE),VLOOKUP(Dati!$A2183,Normas!$A:$D,2,FALSE)*0.6)),"")</f>
      </c>
      <c r="G2183" s="2">
        <f>IFERROR(IF(ISBLANK($A2183),"",IF($A2183="Ūdeņraža jonu koncentrācija",VLOOKUP(Dati!$A2183,Normas!$A:$D,3,FALSE),VLOOKUP(Dati!$A2183,Normas!$A:$D,3,FALSE)*0.6)),"")</f>
      </c>
      <c r="H2183" s="2">
        <f>IFERROR(IF(ISBLANK($A2183),"",IF($A2183="Ūdeņraža jonu koncentrācija",VLOOKUP(Dati!$A2183,Normas!$A:$D,2,FALSE),VLOOKUP(Dati!$A2183,Normas!$A:$D,2,FALSE)*0.3)),"")</f>
      </c>
      <c r="I2183" s="2">
        <f>IFERROR(IF(ISBLANK($A2183),"",IF($A2183="Ūdeņraža jonu koncentrācija",VLOOKUP(Dati!$A2183,Normas!$A:$D,3,FALSE),VLOOKUP(Dati!$A2183,Normas!$A:$D,3,FALSE)*0.3)),"")</f>
      </c>
    </row>
    <row r="2184" spans="2:9" x14ac:dyDescent="0.2">
      <c r="B2184">
        <f>IF(ISBLANK(A2184),"",VLOOKUP(A2184,Normas!A:D,4,FALSE))</f>
      </c>
      <c r="E2184" s="2">
        <f>IF(ISBLANK(D2184),"",INT(YEARFRAC(D2184,'Vispārīga informācija'!$B$2)))</f>
      </c>
      <c r="F2184" s="2">
        <f>IFERROR(IF(ISBLANK($A2184),"",IF($A2184="Ūdeņraža jonu koncentrācija",VLOOKUP(Dati!$A2184,Normas!$A:$D,2,FALSE),VLOOKUP(Dati!$A2184,Normas!$A:$D,2,FALSE)*0.6)),"")</f>
      </c>
      <c r="G2184" s="2">
        <f>IFERROR(IF(ISBLANK($A2184),"",IF($A2184="Ūdeņraža jonu koncentrācija",VLOOKUP(Dati!$A2184,Normas!$A:$D,3,FALSE),VLOOKUP(Dati!$A2184,Normas!$A:$D,3,FALSE)*0.6)),"")</f>
      </c>
      <c r="H2184" s="2">
        <f>IFERROR(IF(ISBLANK($A2184),"",IF($A2184="Ūdeņraža jonu koncentrācija",VLOOKUP(Dati!$A2184,Normas!$A:$D,2,FALSE),VLOOKUP(Dati!$A2184,Normas!$A:$D,2,FALSE)*0.3)),"")</f>
      </c>
      <c r="I2184" s="2">
        <f>IFERROR(IF(ISBLANK($A2184),"",IF($A2184="Ūdeņraža jonu koncentrācija",VLOOKUP(Dati!$A2184,Normas!$A:$D,3,FALSE),VLOOKUP(Dati!$A2184,Normas!$A:$D,3,FALSE)*0.3)),"")</f>
      </c>
    </row>
    <row r="2185" spans="2:9" x14ac:dyDescent="0.2">
      <c r="B2185">
        <f>IF(ISBLANK(A2185),"",VLOOKUP(A2185,Normas!A:D,4,FALSE))</f>
      </c>
      <c r="E2185" s="2">
        <f>IF(ISBLANK(D2185),"",INT(YEARFRAC(D2185,'Vispārīga informācija'!$B$2)))</f>
      </c>
      <c r="F2185" s="2">
        <f>IFERROR(IF(ISBLANK($A2185),"",IF($A2185="Ūdeņraža jonu koncentrācija",VLOOKUP(Dati!$A2185,Normas!$A:$D,2,FALSE),VLOOKUP(Dati!$A2185,Normas!$A:$D,2,FALSE)*0.6)),"")</f>
      </c>
      <c r="G2185" s="2">
        <f>IFERROR(IF(ISBLANK($A2185),"",IF($A2185="Ūdeņraža jonu koncentrācija",VLOOKUP(Dati!$A2185,Normas!$A:$D,3,FALSE),VLOOKUP(Dati!$A2185,Normas!$A:$D,3,FALSE)*0.6)),"")</f>
      </c>
      <c r="H2185" s="2">
        <f>IFERROR(IF(ISBLANK($A2185),"",IF($A2185="Ūdeņraža jonu koncentrācija",VLOOKUP(Dati!$A2185,Normas!$A:$D,2,FALSE),VLOOKUP(Dati!$A2185,Normas!$A:$D,2,FALSE)*0.3)),"")</f>
      </c>
      <c r="I2185" s="2">
        <f>IFERROR(IF(ISBLANK($A2185),"",IF($A2185="Ūdeņraža jonu koncentrācija",VLOOKUP(Dati!$A2185,Normas!$A:$D,3,FALSE),VLOOKUP(Dati!$A2185,Normas!$A:$D,3,FALSE)*0.3)),"")</f>
      </c>
    </row>
    <row r="2186" spans="2:9" x14ac:dyDescent="0.2">
      <c r="B2186">
        <f>IF(ISBLANK(A2186),"",VLOOKUP(A2186,Normas!A:D,4,FALSE))</f>
      </c>
      <c r="E2186" s="2">
        <f>IF(ISBLANK(D2186),"",INT(YEARFRAC(D2186,'Vispārīga informācija'!$B$2)))</f>
      </c>
      <c r="F2186" s="2">
        <f>IFERROR(IF(ISBLANK($A2186),"",IF($A2186="Ūdeņraža jonu koncentrācija",VLOOKUP(Dati!$A2186,Normas!$A:$D,2,FALSE),VLOOKUP(Dati!$A2186,Normas!$A:$D,2,FALSE)*0.6)),"")</f>
      </c>
      <c r="G2186" s="2">
        <f>IFERROR(IF(ISBLANK($A2186),"",IF($A2186="Ūdeņraža jonu koncentrācija",VLOOKUP(Dati!$A2186,Normas!$A:$D,3,FALSE),VLOOKUP(Dati!$A2186,Normas!$A:$D,3,FALSE)*0.6)),"")</f>
      </c>
      <c r="H2186" s="2">
        <f>IFERROR(IF(ISBLANK($A2186),"",IF($A2186="Ūdeņraža jonu koncentrācija",VLOOKUP(Dati!$A2186,Normas!$A:$D,2,FALSE),VLOOKUP(Dati!$A2186,Normas!$A:$D,2,FALSE)*0.3)),"")</f>
      </c>
      <c r="I2186" s="2">
        <f>IFERROR(IF(ISBLANK($A2186),"",IF($A2186="Ūdeņraža jonu koncentrācija",VLOOKUP(Dati!$A2186,Normas!$A:$D,3,FALSE),VLOOKUP(Dati!$A2186,Normas!$A:$D,3,FALSE)*0.3)),"")</f>
      </c>
    </row>
    <row r="2187" spans="2:9" x14ac:dyDescent="0.2">
      <c r="B2187">
        <f>IF(ISBLANK(A2187),"",VLOOKUP(A2187,Normas!A:D,4,FALSE))</f>
      </c>
      <c r="E2187" s="2">
        <f>IF(ISBLANK(D2187),"",INT(YEARFRAC(D2187,'Vispārīga informācija'!$B$2)))</f>
      </c>
      <c r="F2187" s="2">
        <f>IFERROR(IF(ISBLANK($A2187),"",IF($A2187="Ūdeņraža jonu koncentrācija",VLOOKUP(Dati!$A2187,Normas!$A:$D,2,FALSE),VLOOKUP(Dati!$A2187,Normas!$A:$D,2,FALSE)*0.6)),"")</f>
      </c>
      <c r="G2187" s="2">
        <f>IFERROR(IF(ISBLANK($A2187),"",IF($A2187="Ūdeņraža jonu koncentrācija",VLOOKUP(Dati!$A2187,Normas!$A:$D,3,FALSE),VLOOKUP(Dati!$A2187,Normas!$A:$D,3,FALSE)*0.6)),"")</f>
      </c>
      <c r="H2187" s="2">
        <f>IFERROR(IF(ISBLANK($A2187),"",IF($A2187="Ūdeņraža jonu koncentrācija",VLOOKUP(Dati!$A2187,Normas!$A:$D,2,FALSE),VLOOKUP(Dati!$A2187,Normas!$A:$D,2,FALSE)*0.3)),"")</f>
      </c>
      <c r="I2187" s="2">
        <f>IFERROR(IF(ISBLANK($A2187),"",IF($A2187="Ūdeņraža jonu koncentrācija",VLOOKUP(Dati!$A2187,Normas!$A:$D,3,FALSE),VLOOKUP(Dati!$A2187,Normas!$A:$D,3,FALSE)*0.3)),"")</f>
      </c>
    </row>
    <row r="2188" spans="2:9" x14ac:dyDescent="0.2">
      <c r="B2188">
        <f>IF(ISBLANK(A2188),"",VLOOKUP(A2188,Normas!A:D,4,FALSE))</f>
      </c>
      <c r="E2188" s="2">
        <f>IF(ISBLANK(D2188),"",INT(YEARFRAC(D2188,'Vispārīga informācija'!$B$2)))</f>
      </c>
      <c r="F2188" s="2">
        <f>IFERROR(IF(ISBLANK($A2188),"",IF($A2188="Ūdeņraža jonu koncentrācija",VLOOKUP(Dati!$A2188,Normas!$A:$D,2,FALSE),VLOOKUP(Dati!$A2188,Normas!$A:$D,2,FALSE)*0.6)),"")</f>
      </c>
      <c r="G2188" s="2">
        <f>IFERROR(IF(ISBLANK($A2188),"",IF($A2188="Ūdeņraža jonu koncentrācija",VLOOKUP(Dati!$A2188,Normas!$A:$D,3,FALSE),VLOOKUP(Dati!$A2188,Normas!$A:$D,3,FALSE)*0.6)),"")</f>
      </c>
      <c r="H2188" s="2">
        <f>IFERROR(IF(ISBLANK($A2188),"",IF($A2188="Ūdeņraža jonu koncentrācija",VLOOKUP(Dati!$A2188,Normas!$A:$D,2,FALSE),VLOOKUP(Dati!$A2188,Normas!$A:$D,2,FALSE)*0.3)),"")</f>
      </c>
      <c r="I2188" s="2">
        <f>IFERROR(IF(ISBLANK($A2188),"",IF($A2188="Ūdeņraža jonu koncentrācija",VLOOKUP(Dati!$A2188,Normas!$A:$D,3,FALSE),VLOOKUP(Dati!$A2188,Normas!$A:$D,3,FALSE)*0.3)),"")</f>
      </c>
    </row>
    <row r="2189" spans="2:9" x14ac:dyDescent="0.2">
      <c r="B2189">
        <f>IF(ISBLANK(A2189),"",VLOOKUP(A2189,Normas!A:D,4,FALSE))</f>
      </c>
      <c r="E2189" s="2">
        <f>IF(ISBLANK(D2189),"",INT(YEARFRAC(D2189,'Vispārīga informācija'!$B$2)))</f>
      </c>
      <c r="F2189" s="2">
        <f>IFERROR(IF(ISBLANK($A2189),"",IF($A2189="Ūdeņraža jonu koncentrācija",VLOOKUP(Dati!$A2189,Normas!$A:$D,2,FALSE),VLOOKUP(Dati!$A2189,Normas!$A:$D,2,FALSE)*0.6)),"")</f>
      </c>
      <c r="G2189" s="2">
        <f>IFERROR(IF(ISBLANK($A2189),"",IF($A2189="Ūdeņraža jonu koncentrācija",VLOOKUP(Dati!$A2189,Normas!$A:$D,3,FALSE),VLOOKUP(Dati!$A2189,Normas!$A:$D,3,FALSE)*0.6)),"")</f>
      </c>
      <c r="H2189" s="2">
        <f>IFERROR(IF(ISBLANK($A2189),"",IF($A2189="Ūdeņraža jonu koncentrācija",VLOOKUP(Dati!$A2189,Normas!$A:$D,2,FALSE),VLOOKUP(Dati!$A2189,Normas!$A:$D,2,FALSE)*0.3)),"")</f>
      </c>
      <c r="I2189" s="2">
        <f>IFERROR(IF(ISBLANK($A2189),"",IF($A2189="Ūdeņraža jonu koncentrācija",VLOOKUP(Dati!$A2189,Normas!$A:$D,3,FALSE),VLOOKUP(Dati!$A2189,Normas!$A:$D,3,FALSE)*0.3)),"")</f>
      </c>
    </row>
    <row r="2190" spans="2:9" x14ac:dyDescent="0.2">
      <c r="B2190">
        <f>IF(ISBLANK(A2190),"",VLOOKUP(A2190,Normas!A:D,4,FALSE))</f>
      </c>
      <c r="E2190" s="2">
        <f>IF(ISBLANK(D2190),"",INT(YEARFRAC(D2190,'Vispārīga informācija'!$B$2)))</f>
      </c>
      <c r="F2190" s="2">
        <f>IFERROR(IF(ISBLANK($A2190),"",IF($A2190="Ūdeņraža jonu koncentrācija",VLOOKUP(Dati!$A2190,Normas!$A:$D,2,FALSE),VLOOKUP(Dati!$A2190,Normas!$A:$D,2,FALSE)*0.6)),"")</f>
      </c>
      <c r="G2190" s="2">
        <f>IFERROR(IF(ISBLANK($A2190),"",IF($A2190="Ūdeņraža jonu koncentrācija",VLOOKUP(Dati!$A2190,Normas!$A:$D,3,FALSE),VLOOKUP(Dati!$A2190,Normas!$A:$D,3,FALSE)*0.6)),"")</f>
      </c>
      <c r="H2190" s="2">
        <f>IFERROR(IF(ISBLANK($A2190),"",IF($A2190="Ūdeņraža jonu koncentrācija",VLOOKUP(Dati!$A2190,Normas!$A:$D,2,FALSE),VLOOKUP(Dati!$A2190,Normas!$A:$D,2,FALSE)*0.3)),"")</f>
      </c>
      <c r="I2190" s="2">
        <f>IFERROR(IF(ISBLANK($A2190),"",IF($A2190="Ūdeņraža jonu koncentrācija",VLOOKUP(Dati!$A2190,Normas!$A:$D,3,FALSE),VLOOKUP(Dati!$A2190,Normas!$A:$D,3,FALSE)*0.3)),"")</f>
      </c>
    </row>
    <row r="2191" spans="2:9" x14ac:dyDescent="0.2">
      <c r="B2191">
        <f>IF(ISBLANK(A2191),"",VLOOKUP(A2191,Normas!A:D,4,FALSE))</f>
      </c>
      <c r="E2191" s="2">
        <f>IF(ISBLANK(D2191),"",INT(YEARFRAC(D2191,'Vispārīga informācija'!$B$2)))</f>
      </c>
      <c r="F2191" s="2">
        <f>IFERROR(IF(ISBLANK($A2191),"",IF($A2191="Ūdeņraža jonu koncentrācija",VLOOKUP(Dati!$A2191,Normas!$A:$D,2,FALSE),VLOOKUP(Dati!$A2191,Normas!$A:$D,2,FALSE)*0.6)),"")</f>
      </c>
      <c r="G2191" s="2">
        <f>IFERROR(IF(ISBLANK($A2191),"",IF($A2191="Ūdeņraža jonu koncentrācija",VLOOKUP(Dati!$A2191,Normas!$A:$D,3,FALSE),VLOOKUP(Dati!$A2191,Normas!$A:$D,3,FALSE)*0.6)),"")</f>
      </c>
      <c r="H2191" s="2">
        <f>IFERROR(IF(ISBLANK($A2191),"",IF($A2191="Ūdeņraža jonu koncentrācija",VLOOKUP(Dati!$A2191,Normas!$A:$D,2,FALSE),VLOOKUP(Dati!$A2191,Normas!$A:$D,2,FALSE)*0.3)),"")</f>
      </c>
      <c r="I2191" s="2">
        <f>IFERROR(IF(ISBLANK($A2191),"",IF($A2191="Ūdeņraža jonu koncentrācija",VLOOKUP(Dati!$A2191,Normas!$A:$D,3,FALSE),VLOOKUP(Dati!$A2191,Normas!$A:$D,3,FALSE)*0.3)),"")</f>
      </c>
    </row>
    <row r="2192" spans="2:9" x14ac:dyDescent="0.2">
      <c r="B2192">
        <f>IF(ISBLANK(A2192),"",VLOOKUP(A2192,Normas!A:D,4,FALSE))</f>
      </c>
      <c r="E2192" s="2">
        <f>IF(ISBLANK(D2192),"",INT(YEARFRAC(D2192,'Vispārīga informācija'!$B$2)))</f>
      </c>
      <c r="F2192" s="2">
        <f>IFERROR(IF(ISBLANK($A2192),"",IF($A2192="Ūdeņraža jonu koncentrācija",VLOOKUP(Dati!$A2192,Normas!$A:$D,2,FALSE),VLOOKUP(Dati!$A2192,Normas!$A:$D,2,FALSE)*0.6)),"")</f>
      </c>
      <c r="G2192" s="2">
        <f>IFERROR(IF(ISBLANK($A2192),"",IF($A2192="Ūdeņraža jonu koncentrācija",VLOOKUP(Dati!$A2192,Normas!$A:$D,3,FALSE),VLOOKUP(Dati!$A2192,Normas!$A:$D,3,FALSE)*0.6)),"")</f>
      </c>
      <c r="H2192" s="2">
        <f>IFERROR(IF(ISBLANK($A2192),"",IF($A2192="Ūdeņraža jonu koncentrācija",VLOOKUP(Dati!$A2192,Normas!$A:$D,2,FALSE),VLOOKUP(Dati!$A2192,Normas!$A:$D,2,FALSE)*0.3)),"")</f>
      </c>
      <c r="I2192" s="2">
        <f>IFERROR(IF(ISBLANK($A2192),"",IF($A2192="Ūdeņraža jonu koncentrācija",VLOOKUP(Dati!$A2192,Normas!$A:$D,3,FALSE),VLOOKUP(Dati!$A2192,Normas!$A:$D,3,FALSE)*0.3)),"")</f>
      </c>
    </row>
    <row r="2193" spans="2:9" x14ac:dyDescent="0.2">
      <c r="B2193">
        <f>IF(ISBLANK(A2193),"",VLOOKUP(A2193,Normas!A:D,4,FALSE))</f>
      </c>
      <c r="E2193" s="2">
        <f>IF(ISBLANK(D2193),"",INT(YEARFRAC(D2193,'Vispārīga informācija'!$B$2)))</f>
      </c>
      <c r="F2193" s="2">
        <f>IFERROR(IF(ISBLANK($A2193),"",IF($A2193="Ūdeņraža jonu koncentrācija",VLOOKUP(Dati!$A2193,Normas!$A:$D,2,FALSE),VLOOKUP(Dati!$A2193,Normas!$A:$D,2,FALSE)*0.6)),"")</f>
      </c>
      <c r="G2193" s="2">
        <f>IFERROR(IF(ISBLANK($A2193),"",IF($A2193="Ūdeņraža jonu koncentrācija",VLOOKUP(Dati!$A2193,Normas!$A:$D,3,FALSE),VLOOKUP(Dati!$A2193,Normas!$A:$D,3,FALSE)*0.6)),"")</f>
      </c>
      <c r="H2193" s="2">
        <f>IFERROR(IF(ISBLANK($A2193),"",IF($A2193="Ūdeņraža jonu koncentrācija",VLOOKUP(Dati!$A2193,Normas!$A:$D,2,FALSE),VLOOKUP(Dati!$A2193,Normas!$A:$D,2,FALSE)*0.3)),"")</f>
      </c>
      <c r="I2193" s="2">
        <f>IFERROR(IF(ISBLANK($A2193),"",IF($A2193="Ūdeņraža jonu koncentrācija",VLOOKUP(Dati!$A2193,Normas!$A:$D,3,FALSE),VLOOKUP(Dati!$A2193,Normas!$A:$D,3,FALSE)*0.3)),"")</f>
      </c>
    </row>
    <row r="2194" spans="2:9" x14ac:dyDescent="0.2">
      <c r="B2194">
        <f>IF(ISBLANK(A2194),"",VLOOKUP(A2194,Normas!A:D,4,FALSE))</f>
      </c>
      <c r="E2194" s="2">
        <f>IF(ISBLANK(D2194),"",INT(YEARFRAC(D2194,'Vispārīga informācija'!$B$2)))</f>
      </c>
      <c r="F2194" s="2">
        <f>IFERROR(IF(ISBLANK($A2194),"",IF($A2194="Ūdeņraža jonu koncentrācija",VLOOKUP(Dati!$A2194,Normas!$A:$D,2,FALSE),VLOOKUP(Dati!$A2194,Normas!$A:$D,2,FALSE)*0.6)),"")</f>
      </c>
      <c r="G2194" s="2">
        <f>IFERROR(IF(ISBLANK($A2194),"",IF($A2194="Ūdeņraža jonu koncentrācija",VLOOKUP(Dati!$A2194,Normas!$A:$D,3,FALSE),VLOOKUP(Dati!$A2194,Normas!$A:$D,3,FALSE)*0.6)),"")</f>
      </c>
      <c r="H2194" s="2">
        <f>IFERROR(IF(ISBLANK($A2194),"",IF($A2194="Ūdeņraža jonu koncentrācija",VLOOKUP(Dati!$A2194,Normas!$A:$D,2,FALSE),VLOOKUP(Dati!$A2194,Normas!$A:$D,2,FALSE)*0.3)),"")</f>
      </c>
      <c r="I2194" s="2">
        <f>IFERROR(IF(ISBLANK($A2194),"",IF($A2194="Ūdeņraža jonu koncentrācija",VLOOKUP(Dati!$A2194,Normas!$A:$D,3,FALSE),VLOOKUP(Dati!$A2194,Normas!$A:$D,3,FALSE)*0.3)),"")</f>
      </c>
    </row>
    <row r="2195" spans="2:9" x14ac:dyDescent="0.2">
      <c r="B2195">
        <f>IF(ISBLANK(A2195),"",VLOOKUP(A2195,Normas!A:D,4,FALSE))</f>
      </c>
      <c r="E2195" s="2">
        <f>IF(ISBLANK(D2195),"",INT(YEARFRAC(D2195,'Vispārīga informācija'!$B$2)))</f>
      </c>
      <c r="F2195" s="2">
        <f>IFERROR(IF(ISBLANK($A2195),"",IF($A2195="Ūdeņraža jonu koncentrācija",VLOOKUP(Dati!$A2195,Normas!$A:$D,2,FALSE),VLOOKUP(Dati!$A2195,Normas!$A:$D,2,FALSE)*0.6)),"")</f>
      </c>
      <c r="G2195" s="2">
        <f>IFERROR(IF(ISBLANK($A2195),"",IF($A2195="Ūdeņraža jonu koncentrācija",VLOOKUP(Dati!$A2195,Normas!$A:$D,3,FALSE),VLOOKUP(Dati!$A2195,Normas!$A:$D,3,FALSE)*0.6)),"")</f>
      </c>
      <c r="H2195" s="2">
        <f>IFERROR(IF(ISBLANK($A2195),"",IF($A2195="Ūdeņraža jonu koncentrācija",VLOOKUP(Dati!$A2195,Normas!$A:$D,2,FALSE),VLOOKUP(Dati!$A2195,Normas!$A:$D,2,FALSE)*0.3)),"")</f>
      </c>
      <c r="I2195" s="2">
        <f>IFERROR(IF(ISBLANK($A2195),"",IF($A2195="Ūdeņraža jonu koncentrācija",VLOOKUP(Dati!$A2195,Normas!$A:$D,3,FALSE),VLOOKUP(Dati!$A2195,Normas!$A:$D,3,FALSE)*0.3)),"")</f>
      </c>
    </row>
    <row r="2196" spans="2:9" x14ac:dyDescent="0.2">
      <c r="B2196">
        <f>IF(ISBLANK(A2196),"",VLOOKUP(A2196,Normas!A:D,4,FALSE))</f>
      </c>
      <c r="E2196" s="2">
        <f>IF(ISBLANK(D2196),"",INT(YEARFRAC(D2196,'Vispārīga informācija'!$B$2)))</f>
      </c>
      <c r="F2196" s="2">
        <f>IFERROR(IF(ISBLANK($A2196),"",IF($A2196="Ūdeņraža jonu koncentrācija",VLOOKUP(Dati!$A2196,Normas!$A:$D,2,FALSE),VLOOKUP(Dati!$A2196,Normas!$A:$D,2,FALSE)*0.6)),"")</f>
      </c>
      <c r="G2196" s="2">
        <f>IFERROR(IF(ISBLANK($A2196),"",IF($A2196="Ūdeņraža jonu koncentrācija",VLOOKUP(Dati!$A2196,Normas!$A:$D,3,FALSE),VLOOKUP(Dati!$A2196,Normas!$A:$D,3,FALSE)*0.6)),"")</f>
      </c>
      <c r="H2196" s="2">
        <f>IFERROR(IF(ISBLANK($A2196),"",IF($A2196="Ūdeņraža jonu koncentrācija",VLOOKUP(Dati!$A2196,Normas!$A:$D,2,FALSE),VLOOKUP(Dati!$A2196,Normas!$A:$D,2,FALSE)*0.3)),"")</f>
      </c>
      <c r="I2196" s="2">
        <f>IFERROR(IF(ISBLANK($A2196),"",IF($A2196="Ūdeņraža jonu koncentrācija",VLOOKUP(Dati!$A2196,Normas!$A:$D,3,FALSE),VLOOKUP(Dati!$A2196,Normas!$A:$D,3,FALSE)*0.3)),"")</f>
      </c>
    </row>
    <row r="2197" spans="2:9" x14ac:dyDescent="0.2">
      <c r="B2197">
        <f>IF(ISBLANK(A2197),"",VLOOKUP(A2197,Normas!A:D,4,FALSE))</f>
      </c>
      <c r="E2197" s="2">
        <f>IF(ISBLANK(D2197),"",INT(YEARFRAC(D2197,'Vispārīga informācija'!$B$2)))</f>
      </c>
      <c r="F2197" s="2">
        <f>IFERROR(IF(ISBLANK($A2197),"",IF($A2197="Ūdeņraža jonu koncentrācija",VLOOKUP(Dati!$A2197,Normas!$A:$D,2,FALSE),VLOOKUP(Dati!$A2197,Normas!$A:$D,2,FALSE)*0.6)),"")</f>
      </c>
      <c r="G2197" s="2">
        <f>IFERROR(IF(ISBLANK($A2197),"",IF($A2197="Ūdeņraža jonu koncentrācija",VLOOKUP(Dati!$A2197,Normas!$A:$D,3,FALSE),VLOOKUP(Dati!$A2197,Normas!$A:$D,3,FALSE)*0.6)),"")</f>
      </c>
      <c r="H2197" s="2">
        <f>IFERROR(IF(ISBLANK($A2197),"",IF($A2197="Ūdeņraža jonu koncentrācija",VLOOKUP(Dati!$A2197,Normas!$A:$D,2,FALSE),VLOOKUP(Dati!$A2197,Normas!$A:$D,2,FALSE)*0.3)),"")</f>
      </c>
      <c r="I2197" s="2">
        <f>IFERROR(IF(ISBLANK($A2197),"",IF($A2197="Ūdeņraža jonu koncentrācija",VLOOKUP(Dati!$A2197,Normas!$A:$D,3,FALSE),VLOOKUP(Dati!$A2197,Normas!$A:$D,3,FALSE)*0.3)),"")</f>
      </c>
    </row>
    <row r="2198" spans="2:9" x14ac:dyDescent="0.2">
      <c r="B2198">
        <f>IF(ISBLANK(A2198),"",VLOOKUP(A2198,Normas!A:D,4,FALSE))</f>
      </c>
      <c r="E2198" s="2">
        <f>IF(ISBLANK(D2198),"",INT(YEARFRAC(D2198,'Vispārīga informācija'!$B$2)))</f>
      </c>
      <c r="F2198" s="2">
        <f>IFERROR(IF(ISBLANK($A2198),"",IF($A2198="Ūdeņraža jonu koncentrācija",VLOOKUP(Dati!$A2198,Normas!$A:$D,2,FALSE),VLOOKUP(Dati!$A2198,Normas!$A:$D,2,FALSE)*0.6)),"")</f>
      </c>
      <c r="G2198" s="2">
        <f>IFERROR(IF(ISBLANK($A2198),"",IF($A2198="Ūdeņraža jonu koncentrācija",VLOOKUP(Dati!$A2198,Normas!$A:$D,3,FALSE),VLOOKUP(Dati!$A2198,Normas!$A:$D,3,FALSE)*0.6)),"")</f>
      </c>
      <c r="H2198" s="2">
        <f>IFERROR(IF(ISBLANK($A2198),"",IF($A2198="Ūdeņraža jonu koncentrācija",VLOOKUP(Dati!$A2198,Normas!$A:$D,2,FALSE),VLOOKUP(Dati!$A2198,Normas!$A:$D,2,FALSE)*0.3)),"")</f>
      </c>
      <c r="I2198" s="2">
        <f>IFERROR(IF(ISBLANK($A2198),"",IF($A2198="Ūdeņraža jonu koncentrācija",VLOOKUP(Dati!$A2198,Normas!$A:$D,3,FALSE),VLOOKUP(Dati!$A2198,Normas!$A:$D,3,FALSE)*0.3)),"")</f>
      </c>
    </row>
    <row r="2199" spans="2:9" x14ac:dyDescent="0.2">
      <c r="B2199">
        <f>IF(ISBLANK(A2199),"",VLOOKUP(A2199,Normas!A:D,4,FALSE))</f>
      </c>
      <c r="E2199" s="2">
        <f>IF(ISBLANK(D2199),"",INT(YEARFRAC(D2199,'Vispārīga informācija'!$B$2)))</f>
      </c>
      <c r="F2199" s="2">
        <f>IFERROR(IF(ISBLANK($A2199),"",IF($A2199="Ūdeņraža jonu koncentrācija",VLOOKUP(Dati!$A2199,Normas!$A:$D,2,FALSE),VLOOKUP(Dati!$A2199,Normas!$A:$D,2,FALSE)*0.6)),"")</f>
      </c>
      <c r="G2199" s="2">
        <f>IFERROR(IF(ISBLANK($A2199),"",IF($A2199="Ūdeņraža jonu koncentrācija",VLOOKUP(Dati!$A2199,Normas!$A:$D,3,FALSE),VLOOKUP(Dati!$A2199,Normas!$A:$D,3,FALSE)*0.6)),"")</f>
      </c>
      <c r="H2199" s="2">
        <f>IFERROR(IF(ISBLANK($A2199),"",IF($A2199="Ūdeņraža jonu koncentrācija",VLOOKUP(Dati!$A2199,Normas!$A:$D,2,FALSE),VLOOKUP(Dati!$A2199,Normas!$A:$D,2,FALSE)*0.3)),"")</f>
      </c>
      <c r="I2199" s="2">
        <f>IFERROR(IF(ISBLANK($A2199),"",IF($A2199="Ūdeņraža jonu koncentrācija",VLOOKUP(Dati!$A2199,Normas!$A:$D,3,FALSE),VLOOKUP(Dati!$A2199,Normas!$A:$D,3,FALSE)*0.3)),"")</f>
      </c>
    </row>
    <row r="2200" spans="2:9" x14ac:dyDescent="0.2">
      <c r="B2200">
        <f>IF(ISBLANK(A2200),"",VLOOKUP(A2200,Normas!A:D,4,FALSE))</f>
      </c>
      <c r="E2200" s="2">
        <f>IF(ISBLANK(D2200),"",INT(YEARFRAC(D2200,'Vispārīga informācija'!$B$2)))</f>
      </c>
      <c r="F2200" s="2">
        <f>IFERROR(IF(ISBLANK($A2200),"",IF($A2200="Ūdeņraža jonu koncentrācija",VLOOKUP(Dati!$A2200,Normas!$A:$D,2,FALSE),VLOOKUP(Dati!$A2200,Normas!$A:$D,2,FALSE)*0.6)),"")</f>
      </c>
      <c r="G2200" s="2">
        <f>IFERROR(IF(ISBLANK($A2200),"",IF($A2200="Ūdeņraža jonu koncentrācija",VLOOKUP(Dati!$A2200,Normas!$A:$D,3,FALSE),VLOOKUP(Dati!$A2200,Normas!$A:$D,3,FALSE)*0.6)),"")</f>
      </c>
      <c r="H2200" s="2">
        <f>IFERROR(IF(ISBLANK($A2200),"",IF($A2200="Ūdeņraža jonu koncentrācija",VLOOKUP(Dati!$A2200,Normas!$A:$D,2,FALSE),VLOOKUP(Dati!$A2200,Normas!$A:$D,2,FALSE)*0.3)),"")</f>
      </c>
      <c r="I2200" s="2">
        <f>IFERROR(IF(ISBLANK($A2200),"",IF($A2200="Ūdeņraža jonu koncentrācija",VLOOKUP(Dati!$A2200,Normas!$A:$D,3,FALSE),VLOOKUP(Dati!$A2200,Normas!$A:$D,3,FALSE)*0.3)),"")</f>
      </c>
    </row>
    <row r="2201" spans="2:9" x14ac:dyDescent="0.2">
      <c r="B2201">
        <f>IF(ISBLANK(A2201),"",VLOOKUP(A2201,Normas!A:D,4,FALSE))</f>
      </c>
      <c r="E2201" s="2">
        <f>IF(ISBLANK(D2201),"",INT(YEARFRAC(D2201,'Vispārīga informācija'!$B$2)))</f>
      </c>
      <c r="F2201" s="2">
        <f>IFERROR(IF(ISBLANK($A2201),"",IF($A2201="Ūdeņraža jonu koncentrācija",VLOOKUP(Dati!$A2201,Normas!$A:$D,2,FALSE),VLOOKUP(Dati!$A2201,Normas!$A:$D,2,FALSE)*0.6)),"")</f>
      </c>
      <c r="G2201" s="2">
        <f>IFERROR(IF(ISBLANK($A2201),"",IF($A2201="Ūdeņraža jonu koncentrācija",VLOOKUP(Dati!$A2201,Normas!$A:$D,3,FALSE),VLOOKUP(Dati!$A2201,Normas!$A:$D,3,FALSE)*0.6)),"")</f>
      </c>
      <c r="H2201" s="2">
        <f>IFERROR(IF(ISBLANK($A2201),"",IF($A2201="Ūdeņraža jonu koncentrācija",VLOOKUP(Dati!$A2201,Normas!$A:$D,2,FALSE),VLOOKUP(Dati!$A2201,Normas!$A:$D,2,FALSE)*0.3)),"")</f>
      </c>
      <c r="I2201" s="2">
        <f>IFERROR(IF(ISBLANK($A2201),"",IF($A2201="Ūdeņraža jonu koncentrācija",VLOOKUP(Dati!$A2201,Normas!$A:$D,3,FALSE),VLOOKUP(Dati!$A2201,Normas!$A:$D,3,FALSE)*0.3)),"")</f>
      </c>
    </row>
    <row r="2202" spans="2:9" x14ac:dyDescent="0.2">
      <c r="B2202">
        <f>IF(ISBLANK(A2202),"",VLOOKUP(A2202,Normas!A:D,4,FALSE))</f>
      </c>
      <c r="E2202" s="2">
        <f>IF(ISBLANK(D2202),"",INT(YEARFRAC(D2202,'Vispārīga informācija'!$B$2)))</f>
      </c>
      <c r="F2202" s="2">
        <f>IFERROR(IF(ISBLANK($A2202),"",IF($A2202="Ūdeņraža jonu koncentrācija",VLOOKUP(Dati!$A2202,Normas!$A:$D,2,FALSE),VLOOKUP(Dati!$A2202,Normas!$A:$D,2,FALSE)*0.6)),"")</f>
      </c>
      <c r="G2202" s="2">
        <f>IFERROR(IF(ISBLANK($A2202),"",IF($A2202="Ūdeņraža jonu koncentrācija",VLOOKUP(Dati!$A2202,Normas!$A:$D,3,FALSE),VLOOKUP(Dati!$A2202,Normas!$A:$D,3,FALSE)*0.6)),"")</f>
      </c>
      <c r="H2202" s="2">
        <f>IFERROR(IF(ISBLANK($A2202),"",IF($A2202="Ūdeņraža jonu koncentrācija",VLOOKUP(Dati!$A2202,Normas!$A:$D,2,FALSE),VLOOKUP(Dati!$A2202,Normas!$A:$D,2,FALSE)*0.3)),"")</f>
      </c>
      <c r="I2202" s="2">
        <f>IFERROR(IF(ISBLANK($A2202),"",IF($A2202="Ūdeņraža jonu koncentrācija",VLOOKUP(Dati!$A2202,Normas!$A:$D,3,FALSE),VLOOKUP(Dati!$A2202,Normas!$A:$D,3,FALSE)*0.3)),"")</f>
      </c>
    </row>
    <row r="2203" spans="2:9" x14ac:dyDescent="0.2">
      <c r="B2203">
        <f>IF(ISBLANK(A2203),"",VLOOKUP(A2203,Normas!A:D,4,FALSE))</f>
      </c>
      <c r="E2203" s="2">
        <f>IF(ISBLANK(D2203),"",INT(YEARFRAC(D2203,'Vispārīga informācija'!$B$2)))</f>
      </c>
      <c r="F2203" s="2">
        <f>IFERROR(IF(ISBLANK($A2203),"",IF($A2203="Ūdeņraža jonu koncentrācija",VLOOKUP(Dati!$A2203,Normas!$A:$D,2,FALSE),VLOOKUP(Dati!$A2203,Normas!$A:$D,2,FALSE)*0.6)),"")</f>
      </c>
      <c r="G2203" s="2">
        <f>IFERROR(IF(ISBLANK($A2203),"",IF($A2203="Ūdeņraža jonu koncentrācija",VLOOKUP(Dati!$A2203,Normas!$A:$D,3,FALSE),VLOOKUP(Dati!$A2203,Normas!$A:$D,3,FALSE)*0.6)),"")</f>
      </c>
      <c r="H2203" s="2">
        <f>IFERROR(IF(ISBLANK($A2203),"",IF($A2203="Ūdeņraža jonu koncentrācija",VLOOKUP(Dati!$A2203,Normas!$A:$D,2,FALSE),VLOOKUP(Dati!$A2203,Normas!$A:$D,2,FALSE)*0.3)),"")</f>
      </c>
      <c r="I2203" s="2">
        <f>IFERROR(IF(ISBLANK($A2203),"",IF($A2203="Ūdeņraža jonu koncentrācija",VLOOKUP(Dati!$A2203,Normas!$A:$D,3,FALSE),VLOOKUP(Dati!$A2203,Normas!$A:$D,3,FALSE)*0.3)),"")</f>
      </c>
    </row>
    <row r="2204" spans="2:9" x14ac:dyDescent="0.2">
      <c r="B2204">
        <f>IF(ISBLANK(A2204),"",VLOOKUP(A2204,Normas!A:D,4,FALSE))</f>
      </c>
      <c r="E2204" s="2">
        <f>IF(ISBLANK(D2204),"",INT(YEARFRAC(D2204,'Vispārīga informācija'!$B$2)))</f>
      </c>
      <c r="F2204" s="2">
        <f>IFERROR(IF(ISBLANK($A2204),"",IF($A2204="Ūdeņraža jonu koncentrācija",VLOOKUP(Dati!$A2204,Normas!$A:$D,2,FALSE),VLOOKUP(Dati!$A2204,Normas!$A:$D,2,FALSE)*0.6)),"")</f>
      </c>
      <c r="G2204" s="2">
        <f>IFERROR(IF(ISBLANK($A2204),"",IF($A2204="Ūdeņraža jonu koncentrācija",VLOOKUP(Dati!$A2204,Normas!$A:$D,3,FALSE),VLOOKUP(Dati!$A2204,Normas!$A:$D,3,FALSE)*0.6)),"")</f>
      </c>
      <c r="H2204" s="2">
        <f>IFERROR(IF(ISBLANK($A2204),"",IF($A2204="Ūdeņraža jonu koncentrācija",VLOOKUP(Dati!$A2204,Normas!$A:$D,2,FALSE),VLOOKUP(Dati!$A2204,Normas!$A:$D,2,FALSE)*0.3)),"")</f>
      </c>
      <c r="I2204" s="2">
        <f>IFERROR(IF(ISBLANK($A2204),"",IF($A2204="Ūdeņraža jonu koncentrācija",VLOOKUP(Dati!$A2204,Normas!$A:$D,3,FALSE),VLOOKUP(Dati!$A2204,Normas!$A:$D,3,FALSE)*0.3)),"")</f>
      </c>
    </row>
    <row r="2205" spans="2:9" x14ac:dyDescent="0.2">
      <c r="B2205">
        <f>IF(ISBLANK(A2205),"",VLOOKUP(A2205,Normas!A:D,4,FALSE))</f>
      </c>
      <c r="E2205" s="2">
        <f>IF(ISBLANK(D2205),"",INT(YEARFRAC(D2205,'Vispārīga informācija'!$B$2)))</f>
      </c>
      <c r="F2205" s="2">
        <f>IFERROR(IF(ISBLANK($A2205),"",IF($A2205="Ūdeņraža jonu koncentrācija",VLOOKUP(Dati!$A2205,Normas!$A:$D,2,FALSE),VLOOKUP(Dati!$A2205,Normas!$A:$D,2,FALSE)*0.6)),"")</f>
      </c>
      <c r="G2205" s="2">
        <f>IFERROR(IF(ISBLANK($A2205),"",IF($A2205="Ūdeņraža jonu koncentrācija",VLOOKUP(Dati!$A2205,Normas!$A:$D,3,FALSE),VLOOKUP(Dati!$A2205,Normas!$A:$D,3,FALSE)*0.6)),"")</f>
      </c>
      <c r="H2205" s="2">
        <f>IFERROR(IF(ISBLANK($A2205),"",IF($A2205="Ūdeņraža jonu koncentrācija",VLOOKUP(Dati!$A2205,Normas!$A:$D,2,FALSE),VLOOKUP(Dati!$A2205,Normas!$A:$D,2,FALSE)*0.3)),"")</f>
      </c>
      <c r="I2205" s="2">
        <f>IFERROR(IF(ISBLANK($A2205),"",IF($A2205="Ūdeņraža jonu koncentrācija",VLOOKUP(Dati!$A2205,Normas!$A:$D,3,FALSE),VLOOKUP(Dati!$A2205,Normas!$A:$D,3,FALSE)*0.3)),"")</f>
      </c>
    </row>
    <row r="2206" spans="2:9" x14ac:dyDescent="0.2">
      <c r="B2206">
        <f>IF(ISBLANK(A2206),"",VLOOKUP(A2206,Normas!A:D,4,FALSE))</f>
      </c>
      <c r="E2206" s="2">
        <f>IF(ISBLANK(D2206),"",INT(YEARFRAC(D2206,'Vispārīga informācija'!$B$2)))</f>
      </c>
      <c r="F2206" s="2">
        <f>IFERROR(IF(ISBLANK($A2206),"",IF($A2206="Ūdeņraža jonu koncentrācija",VLOOKUP(Dati!$A2206,Normas!$A:$D,2,FALSE),VLOOKUP(Dati!$A2206,Normas!$A:$D,2,FALSE)*0.6)),"")</f>
      </c>
      <c r="G2206" s="2">
        <f>IFERROR(IF(ISBLANK($A2206),"",IF($A2206="Ūdeņraža jonu koncentrācija",VLOOKUP(Dati!$A2206,Normas!$A:$D,3,FALSE),VLOOKUP(Dati!$A2206,Normas!$A:$D,3,FALSE)*0.6)),"")</f>
      </c>
      <c r="H2206" s="2">
        <f>IFERROR(IF(ISBLANK($A2206),"",IF($A2206="Ūdeņraža jonu koncentrācija",VLOOKUP(Dati!$A2206,Normas!$A:$D,2,FALSE),VLOOKUP(Dati!$A2206,Normas!$A:$D,2,FALSE)*0.3)),"")</f>
      </c>
      <c r="I2206" s="2">
        <f>IFERROR(IF(ISBLANK($A2206),"",IF($A2206="Ūdeņraža jonu koncentrācija",VLOOKUP(Dati!$A2206,Normas!$A:$D,3,FALSE),VLOOKUP(Dati!$A2206,Normas!$A:$D,3,FALSE)*0.3)),"")</f>
      </c>
    </row>
    <row r="2207" spans="2:9" x14ac:dyDescent="0.2">
      <c r="B2207">
        <f>IF(ISBLANK(A2207),"",VLOOKUP(A2207,Normas!A:D,4,FALSE))</f>
      </c>
      <c r="E2207" s="2">
        <f>IF(ISBLANK(D2207),"",INT(YEARFRAC(D2207,'Vispārīga informācija'!$B$2)))</f>
      </c>
      <c r="F2207" s="2">
        <f>IFERROR(IF(ISBLANK($A2207),"",IF($A2207="Ūdeņraža jonu koncentrācija",VLOOKUP(Dati!$A2207,Normas!$A:$D,2,FALSE),VLOOKUP(Dati!$A2207,Normas!$A:$D,2,FALSE)*0.6)),"")</f>
      </c>
      <c r="G2207" s="2">
        <f>IFERROR(IF(ISBLANK($A2207),"",IF($A2207="Ūdeņraža jonu koncentrācija",VLOOKUP(Dati!$A2207,Normas!$A:$D,3,FALSE),VLOOKUP(Dati!$A2207,Normas!$A:$D,3,FALSE)*0.6)),"")</f>
      </c>
      <c r="H2207" s="2">
        <f>IFERROR(IF(ISBLANK($A2207),"",IF($A2207="Ūdeņraža jonu koncentrācija",VLOOKUP(Dati!$A2207,Normas!$A:$D,2,FALSE),VLOOKUP(Dati!$A2207,Normas!$A:$D,2,FALSE)*0.3)),"")</f>
      </c>
      <c r="I2207" s="2">
        <f>IFERROR(IF(ISBLANK($A2207),"",IF($A2207="Ūdeņraža jonu koncentrācija",VLOOKUP(Dati!$A2207,Normas!$A:$D,3,FALSE),VLOOKUP(Dati!$A2207,Normas!$A:$D,3,FALSE)*0.3)),"")</f>
      </c>
    </row>
    <row r="2208" spans="2:9" x14ac:dyDescent="0.2">
      <c r="B2208">
        <f>IF(ISBLANK(A2208),"",VLOOKUP(A2208,Normas!A:D,4,FALSE))</f>
      </c>
      <c r="E2208" s="2">
        <f>IF(ISBLANK(D2208),"",INT(YEARFRAC(D2208,'Vispārīga informācija'!$B$2)))</f>
      </c>
      <c r="F2208" s="2">
        <f>IFERROR(IF(ISBLANK($A2208),"",IF($A2208="Ūdeņraža jonu koncentrācija",VLOOKUP(Dati!$A2208,Normas!$A:$D,2,FALSE),VLOOKUP(Dati!$A2208,Normas!$A:$D,2,FALSE)*0.6)),"")</f>
      </c>
      <c r="G2208" s="2">
        <f>IFERROR(IF(ISBLANK($A2208),"",IF($A2208="Ūdeņraža jonu koncentrācija",VLOOKUP(Dati!$A2208,Normas!$A:$D,3,FALSE),VLOOKUP(Dati!$A2208,Normas!$A:$D,3,FALSE)*0.6)),"")</f>
      </c>
      <c r="H2208" s="2">
        <f>IFERROR(IF(ISBLANK($A2208),"",IF($A2208="Ūdeņraža jonu koncentrācija",VLOOKUP(Dati!$A2208,Normas!$A:$D,2,FALSE),VLOOKUP(Dati!$A2208,Normas!$A:$D,2,FALSE)*0.3)),"")</f>
      </c>
      <c r="I2208" s="2">
        <f>IFERROR(IF(ISBLANK($A2208),"",IF($A2208="Ūdeņraža jonu koncentrācija",VLOOKUP(Dati!$A2208,Normas!$A:$D,3,FALSE),VLOOKUP(Dati!$A2208,Normas!$A:$D,3,FALSE)*0.3)),"")</f>
      </c>
    </row>
    <row r="2209" spans="2:9" x14ac:dyDescent="0.2">
      <c r="B2209">
        <f>IF(ISBLANK(A2209),"",VLOOKUP(A2209,Normas!A:D,4,FALSE))</f>
      </c>
      <c r="E2209" s="2">
        <f>IF(ISBLANK(D2209),"",INT(YEARFRAC(D2209,'Vispārīga informācija'!$B$2)))</f>
      </c>
      <c r="F2209" s="2">
        <f>IFERROR(IF(ISBLANK($A2209),"",IF($A2209="Ūdeņraža jonu koncentrācija",VLOOKUP(Dati!$A2209,Normas!$A:$D,2,FALSE),VLOOKUP(Dati!$A2209,Normas!$A:$D,2,FALSE)*0.6)),"")</f>
      </c>
      <c r="G2209" s="2">
        <f>IFERROR(IF(ISBLANK($A2209),"",IF($A2209="Ūdeņraža jonu koncentrācija",VLOOKUP(Dati!$A2209,Normas!$A:$D,3,FALSE),VLOOKUP(Dati!$A2209,Normas!$A:$D,3,FALSE)*0.6)),"")</f>
      </c>
      <c r="H2209" s="2">
        <f>IFERROR(IF(ISBLANK($A2209),"",IF($A2209="Ūdeņraža jonu koncentrācija",VLOOKUP(Dati!$A2209,Normas!$A:$D,2,FALSE),VLOOKUP(Dati!$A2209,Normas!$A:$D,2,FALSE)*0.3)),"")</f>
      </c>
      <c r="I2209" s="2">
        <f>IFERROR(IF(ISBLANK($A2209),"",IF($A2209="Ūdeņraža jonu koncentrācija",VLOOKUP(Dati!$A2209,Normas!$A:$D,3,FALSE),VLOOKUP(Dati!$A2209,Normas!$A:$D,3,FALSE)*0.3)),"")</f>
      </c>
    </row>
    <row r="2210" spans="2:9" x14ac:dyDescent="0.2">
      <c r="B2210">
        <f>IF(ISBLANK(A2210),"",VLOOKUP(A2210,Normas!A:D,4,FALSE))</f>
      </c>
      <c r="E2210" s="2">
        <f>IF(ISBLANK(D2210),"",INT(YEARFRAC(D2210,'Vispārīga informācija'!$B$2)))</f>
      </c>
      <c r="F2210" s="2">
        <f>IFERROR(IF(ISBLANK($A2210),"",IF($A2210="Ūdeņraža jonu koncentrācija",VLOOKUP(Dati!$A2210,Normas!$A:$D,2,FALSE),VLOOKUP(Dati!$A2210,Normas!$A:$D,2,FALSE)*0.6)),"")</f>
      </c>
      <c r="G2210" s="2">
        <f>IFERROR(IF(ISBLANK($A2210),"",IF($A2210="Ūdeņraža jonu koncentrācija",VLOOKUP(Dati!$A2210,Normas!$A:$D,3,FALSE),VLOOKUP(Dati!$A2210,Normas!$A:$D,3,FALSE)*0.6)),"")</f>
      </c>
      <c r="H2210" s="2">
        <f>IFERROR(IF(ISBLANK($A2210),"",IF($A2210="Ūdeņraža jonu koncentrācija",VLOOKUP(Dati!$A2210,Normas!$A:$D,2,FALSE),VLOOKUP(Dati!$A2210,Normas!$A:$D,2,FALSE)*0.3)),"")</f>
      </c>
      <c r="I2210" s="2">
        <f>IFERROR(IF(ISBLANK($A2210),"",IF($A2210="Ūdeņraža jonu koncentrācija",VLOOKUP(Dati!$A2210,Normas!$A:$D,3,FALSE),VLOOKUP(Dati!$A2210,Normas!$A:$D,3,FALSE)*0.3)),"")</f>
      </c>
    </row>
    <row r="2211" spans="2:9" x14ac:dyDescent="0.2">
      <c r="B2211">
        <f>IF(ISBLANK(A2211),"",VLOOKUP(A2211,Normas!A:D,4,FALSE))</f>
      </c>
      <c r="E2211" s="2">
        <f>IF(ISBLANK(D2211),"",INT(YEARFRAC(D2211,'Vispārīga informācija'!$B$2)))</f>
      </c>
      <c r="F2211" s="2">
        <f>IFERROR(IF(ISBLANK($A2211),"",IF($A2211="Ūdeņraža jonu koncentrācija",VLOOKUP(Dati!$A2211,Normas!$A:$D,2,FALSE),VLOOKUP(Dati!$A2211,Normas!$A:$D,2,FALSE)*0.6)),"")</f>
      </c>
      <c r="G2211" s="2">
        <f>IFERROR(IF(ISBLANK($A2211),"",IF($A2211="Ūdeņraža jonu koncentrācija",VLOOKUP(Dati!$A2211,Normas!$A:$D,3,FALSE),VLOOKUP(Dati!$A2211,Normas!$A:$D,3,FALSE)*0.6)),"")</f>
      </c>
      <c r="H2211" s="2">
        <f>IFERROR(IF(ISBLANK($A2211),"",IF($A2211="Ūdeņraža jonu koncentrācija",VLOOKUP(Dati!$A2211,Normas!$A:$D,2,FALSE),VLOOKUP(Dati!$A2211,Normas!$A:$D,2,FALSE)*0.3)),"")</f>
      </c>
      <c r="I2211" s="2">
        <f>IFERROR(IF(ISBLANK($A2211),"",IF($A2211="Ūdeņraža jonu koncentrācija",VLOOKUP(Dati!$A2211,Normas!$A:$D,3,FALSE),VLOOKUP(Dati!$A2211,Normas!$A:$D,3,FALSE)*0.3)),"")</f>
      </c>
    </row>
    <row r="2212" spans="2:9" x14ac:dyDescent="0.2">
      <c r="B2212">
        <f>IF(ISBLANK(A2212),"",VLOOKUP(A2212,Normas!A:D,4,FALSE))</f>
      </c>
      <c r="E2212" s="2">
        <f>IF(ISBLANK(D2212),"",INT(YEARFRAC(D2212,'Vispārīga informācija'!$B$2)))</f>
      </c>
      <c r="F2212" s="2">
        <f>IFERROR(IF(ISBLANK($A2212),"",IF($A2212="Ūdeņraža jonu koncentrācija",VLOOKUP(Dati!$A2212,Normas!$A:$D,2,FALSE),VLOOKUP(Dati!$A2212,Normas!$A:$D,2,FALSE)*0.6)),"")</f>
      </c>
      <c r="G2212" s="2">
        <f>IFERROR(IF(ISBLANK($A2212),"",IF($A2212="Ūdeņraža jonu koncentrācija",VLOOKUP(Dati!$A2212,Normas!$A:$D,3,FALSE),VLOOKUP(Dati!$A2212,Normas!$A:$D,3,FALSE)*0.6)),"")</f>
      </c>
      <c r="H2212" s="2">
        <f>IFERROR(IF(ISBLANK($A2212),"",IF($A2212="Ūdeņraža jonu koncentrācija",VLOOKUP(Dati!$A2212,Normas!$A:$D,2,FALSE),VLOOKUP(Dati!$A2212,Normas!$A:$D,2,FALSE)*0.3)),"")</f>
      </c>
      <c r="I2212" s="2">
        <f>IFERROR(IF(ISBLANK($A2212),"",IF($A2212="Ūdeņraža jonu koncentrācija",VLOOKUP(Dati!$A2212,Normas!$A:$D,3,FALSE),VLOOKUP(Dati!$A2212,Normas!$A:$D,3,FALSE)*0.3)),"")</f>
      </c>
    </row>
    <row r="2213" spans="2:9" x14ac:dyDescent="0.2">
      <c r="B2213">
        <f>IF(ISBLANK(A2213),"",VLOOKUP(A2213,Normas!A:D,4,FALSE))</f>
      </c>
      <c r="E2213" s="2">
        <f>IF(ISBLANK(D2213),"",INT(YEARFRAC(D2213,'Vispārīga informācija'!$B$2)))</f>
      </c>
      <c r="F2213" s="2">
        <f>IFERROR(IF(ISBLANK($A2213),"",IF($A2213="Ūdeņraža jonu koncentrācija",VLOOKUP(Dati!$A2213,Normas!$A:$D,2,FALSE),VLOOKUP(Dati!$A2213,Normas!$A:$D,2,FALSE)*0.6)),"")</f>
      </c>
      <c r="G2213" s="2">
        <f>IFERROR(IF(ISBLANK($A2213),"",IF($A2213="Ūdeņraža jonu koncentrācija",VLOOKUP(Dati!$A2213,Normas!$A:$D,3,FALSE),VLOOKUP(Dati!$A2213,Normas!$A:$D,3,FALSE)*0.6)),"")</f>
      </c>
      <c r="H2213" s="2">
        <f>IFERROR(IF(ISBLANK($A2213),"",IF($A2213="Ūdeņraža jonu koncentrācija",VLOOKUP(Dati!$A2213,Normas!$A:$D,2,FALSE),VLOOKUP(Dati!$A2213,Normas!$A:$D,2,FALSE)*0.3)),"")</f>
      </c>
      <c r="I2213" s="2">
        <f>IFERROR(IF(ISBLANK($A2213),"",IF($A2213="Ūdeņraža jonu koncentrācija",VLOOKUP(Dati!$A2213,Normas!$A:$D,3,FALSE),VLOOKUP(Dati!$A2213,Normas!$A:$D,3,FALSE)*0.3)),"")</f>
      </c>
    </row>
    <row r="2214" spans="2:9" x14ac:dyDescent="0.2">
      <c r="B2214">
        <f>IF(ISBLANK(A2214),"",VLOOKUP(A2214,Normas!A:D,4,FALSE))</f>
      </c>
      <c r="E2214" s="2">
        <f>IF(ISBLANK(D2214),"",INT(YEARFRAC(D2214,'Vispārīga informācija'!$B$2)))</f>
      </c>
      <c r="F2214" s="2">
        <f>IFERROR(IF(ISBLANK($A2214),"",IF($A2214="Ūdeņraža jonu koncentrācija",VLOOKUP(Dati!$A2214,Normas!$A:$D,2,FALSE),VLOOKUP(Dati!$A2214,Normas!$A:$D,2,FALSE)*0.6)),"")</f>
      </c>
      <c r="G2214" s="2">
        <f>IFERROR(IF(ISBLANK($A2214),"",IF($A2214="Ūdeņraža jonu koncentrācija",VLOOKUP(Dati!$A2214,Normas!$A:$D,3,FALSE),VLOOKUP(Dati!$A2214,Normas!$A:$D,3,FALSE)*0.6)),"")</f>
      </c>
      <c r="H2214" s="2">
        <f>IFERROR(IF(ISBLANK($A2214),"",IF($A2214="Ūdeņraža jonu koncentrācija",VLOOKUP(Dati!$A2214,Normas!$A:$D,2,FALSE),VLOOKUP(Dati!$A2214,Normas!$A:$D,2,FALSE)*0.3)),"")</f>
      </c>
      <c r="I2214" s="2">
        <f>IFERROR(IF(ISBLANK($A2214),"",IF($A2214="Ūdeņraža jonu koncentrācija",VLOOKUP(Dati!$A2214,Normas!$A:$D,3,FALSE),VLOOKUP(Dati!$A2214,Normas!$A:$D,3,FALSE)*0.3)),"")</f>
      </c>
    </row>
    <row r="2215" spans="2:9" x14ac:dyDescent="0.2">
      <c r="B2215">
        <f>IF(ISBLANK(A2215),"",VLOOKUP(A2215,Normas!A:D,4,FALSE))</f>
      </c>
      <c r="E2215" s="2">
        <f>IF(ISBLANK(D2215),"",INT(YEARFRAC(D2215,'Vispārīga informācija'!$B$2)))</f>
      </c>
      <c r="F2215" s="2">
        <f>IFERROR(IF(ISBLANK($A2215),"",IF($A2215="Ūdeņraža jonu koncentrācija",VLOOKUP(Dati!$A2215,Normas!$A:$D,2,FALSE),VLOOKUP(Dati!$A2215,Normas!$A:$D,2,FALSE)*0.6)),"")</f>
      </c>
      <c r="G2215" s="2">
        <f>IFERROR(IF(ISBLANK($A2215),"",IF($A2215="Ūdeņraža jonu koncentrācija",VLOOKUP(Dati!$A2215,Normas!$A:$D,3,FALSE),VLOOKUP(Dati!$A2215,Normas!$A:$D,3,FALSE)*0.6)),"")</f>
      </c>
      <c r="H2215" s="2">
        <f>IFERROR(IF(ISBLANK($A2215),"",IF($A2215="Ūdeņraža jonu koncentrācija",VLOOKUP(Dati!$A2215,Normas!$A:$D,2,FALSE),VLOOKUP(Dati!$A2215,Normas!$A:$D,2,FALSE)*0.3)),"")</f>
      </c>
      <c r="I2215" s="2">
        <f>IFERROR(IF(ISBLANK($A2215),"",IF($A2215="Ūdeņraža jonu koncentrācija",VLOOKUP(Dati!$A2215,Normas!$A:$D,3,FALSE),VLOOKUP(Dati!$A2215,Normas!$A:$D,3,FALSE)*0.3)),"")</f>
      </c>
    </row>
    <row r="2216" spans="2:9" x14ac:dyDescent="0.2">
      <c r="B2216">
        <f>IF(ISBLANK(A2216),"",VLOOKUP(A2216,Normas!A:D,4,FALSE))</f>
      </c>
      <c r="E2216" s="2">
        <f>IF(ISBLANK(D2216),"",INT(YEARFRAC(D2216,'Vispārīga informācija'!$B$2)))</f>
      </c>
      <c r="F2216" s="2">
        <f>IFERROR(IF(ISBLANK($A2216),"",IF($A2216="Ūdeņraža jonu koncentrācija",VLOOKUP(Dati!$A2216,Normas!$A:$D,2,FALSE),VLOOKUP(Dati!$A2216,Normas!$A:$D,2,FALSE)*0.6)),"")</f>
      </c>
      <c r="G2216" s="2">
        <f>IFERROR(IF(ISBLANK($A2216),"",IF($A2216="Ūdeņraža jonu koncentrācija",VLOOKUP(Dati!$A2216,Normas!$A:$D,3,FALSE),VLOOKUP(Dati!$A2216,Normas!$A:$D,3,FALSE)*0.6)),"")</f>
      </c>
      <c r="H2216" s="2">
        <f>IFERROR(IF(ISBLANK($A2216),"",IF($A2216="Ūdeņraža jonu koncentrācija",VLOOKUP(Dati!$A2216,Normas!$A:$D,2,FALSE),VLOOKUP(Dati!$A2216,Normas!$A:$D,2,FALSE)*0.3)),"")</f>
      </c>
      <c r="I2216" s="2">
        <f>IFERROR(IF(ISBLANK($A2216),"",IF($A2216="Ūdeņraža jonu koncentrācija",VLOOKUP(Dati!$A2216,Normas!$A:$D,3,FALSE),VLOOKUP(Dati!$A2216,Normas!$A:$D,3,FALSE)*0.3)),"")</f>
      </c>
    </row>
    <row r="2217" spans="2:9" x14ac:dyDescent="0.2">
      <c r="B2217">
        <f>IF(ISBLANK(A2217),"",VLOOKUP(A2217,Normas!A:D,4,FALSE))</f>
      </c>
      <c r="E2217" s="2">
        <f>IF(ISBLANK(D2217),"",INT(YEARFRAC(D2217,'Vispārīga informācija'!$B$2)))</f>
      </c>
      <c r="F2217" s="2">
        <f>IFERROR(IF(ISBLANK($A2217),"",IF($A2217="Ūdeņraža jonu koncentrācija",VLOOKUP(Dati!$A2217,Normas!$A:$D,2,FALSE),VLOOKUP(Dati!$A2217,Normas!$A:$D,2,FALSE)*0.6)),"")</f>
      </c>
      <c r="G2217" s="2">
        <f>IFERROR(IF(ISBLANK($A2217),"",IF($A2217="Ūdeņraža jonu koncentrācija",VLOOKUP(Dati!$A2217,Normas!$A:$D,3,FALSE),VLOOKUP(Dati!$A2217,Normas!$A:$D,3,FALSE)*0.6)),"")</f>
      </c>
      <c r="H2217" s="2">
        <f>IFERROR(IF(ISBLANK($A2217),"",IF($A2217="Ūdeņraža jonu koncentrācija",VLOOKUP(Dati!$A2217,Normas!$A:$D,2,FALSE),VLOOKUP(Dati!$A2217,Normas!$A:$D,2,FALSE)*0.3)),"")</f>
      </c>
      <c r="I2217" s="2">
        <f>IFERROR(IF(ISBLANK($A2217),"",IF($A2217="Ūdeņraža jonu koncentrācija",VLOOKUP(Dati!$A2217,Normas!$A:$D,3,FALSE),VLOOKUP(Dati!$A2217,Normas!$A:$D,3,FALSE)*0.3)),"")</f>
      </c>
    </row>
    <row r="2218" spans="2:9" x14ac:dyDescent="0.2">
      <c r="B2218">
        <f>IF(ISBLANK(A2218),"",VLOOKUP(A2218,Normas!A:D,4,FALSE))</f>
      </c>
      <c r="E2218" s="2">
        <f>IF(ISBLANK(D2218),"",INT(YEARFRAC(D2218,'Vispārīga informācija'!$B$2)))</f>
      </c>
      <c r="F2218" s="2">
        <f>IFERROR(IF(ISBLANK($A2218),"",IF($A2218="Ūdeņraža jonu koncentrācija",VLOOKUP(Dati!$A2218,Normas!$A:$D,2,FALSE),VLOOKUP(Dati!$A2218,Normas!$A:$D,2,FALSE)*0.6)),"")</f>
      </c>
      <c r="G2218" s="2">
        <f>IFERROR(IF(ISBLANK($A2218),"",IF($A2218="Ūdeņraža jonu koncentrācija",VLOOKUP(Dati!$A2218,Normas!$A:$D,3,FALSE),VLOOKUP(Dati!$A2218,Normas!$A:$D,3,FALSE)*0.6)),"")</f>
      </c>
      <c r="H2218" s="2">
        <f>IFERROR(IF(ISBLANK($A2218),"",IF($A2218="Ūdeņraža jonu koncentrācija",VLOOKUP(Dati!$A2218,Normas!$A:$D,2,FALSE),VLOOKUP(Dati!$A2218,Normas!$A:$D,2,FALSE)*0.3)),"")</f>
      </c>
      <c r="I2218" s="2">
        <f>IFERROR(IF(ISBLANK($A2218),"",IF($A2218="Ūdeņraža jonu koncentrācija",VLOOKUP(Dati!$A2218,Normas!$A:$D,3,FALSE),VLOOKUP(Dati!$A2218,Normas!$A:$D,3,FALSE)*0.3)),"")</f>
      </c>
    </row>
    <row r="2219" spans="2:9" x14ac:dyDescent="0.2">
      <c r="B2219">
        <f>IF(ISBLANK(A2219),"",VLOOKUP(A2219,Normas!A:D,4,FALSE))</f>
      </c>
      <c r="E2219" s="2">
        <f>IF(ISBLANK(D2219),"",INT(YEARFRAC(D2219,'Vispārīga informācija'!$B$2)))</f>
      </c>
      <c r="F2219" s="2">
        <f>IFERROR(IF(ISBLANK($A2219),"",IF($A2219="Ūdeņraža jonu koncentrācija",VLOOKUP(Dati!$A2219,Normas!$A:$D,2,FALSE),VLOOKUP(Dati!$A2219,Normas!$A:$D,2,FALSE)*0.6)),"")</f>
      </c>
      <c r="G2219" s="2">
        <f>IFERROR(IF(ISBLANK($A2219),"",IF($A2219="Ūdeņraža jonu koncentrācija",VLOOKUP(Dati!$A2219,Normas!$A:$D,3,FALSE),VLOOKUP(Dati!$A2219,Normas!$A:$D,3,FALSE)*0.6)),"")</f>
      </c>
      <c r="H2219" s="2">
        <f>IFERROR(IF(ISBLANK($A2219),"",IF($A2219="Ūdeņraža jonu koncentrācija",VLOOKUP(Dati!$A2219,Normas!$A:$D,2,FALSE),VLOOKUP(Dati!$A2219,Normas!$A:$D,2,FALSE)*0.3)),"")</f>
      </c>
      <c r="I2219" s="2">
        <f>IFERROR(IF(ISBLANK($A2219),"",IF($A2219="Ūdeņraža jonu koncentrācija",VLOOKUP(Dati!$A2219,Normas!$A:$D,3,FALSE),VLOOKUP(Dati!$A2219,Normas!$A:$D,3,FALSE)*0.3)),"")</f>
      </c>
    </row>
    <row r="2220" spans="2:9" x14ac:dyDescent="0.2">
      <c r="B2220">
        <f>IF(ISBLANK(A2220),"",VLOOKUP(A2220,Normas!A:D,4,FALSE))</f>
      </c>
      <c r="E2220" s="2">
        <f>IF(ISBLANK(D2220),"",INT(YEARFRAC(D2220,'Vispārīga informācija'!$B$2)))</f>
      </c>
      <c r="F2220" s="2">
        <f>IFERROR(IF(ISBLANK($A2220),"",IF($A2220="Ūdeņraža jonu koncentrācija",VLOOKUP(Dati!$A2220,Normas!$A:$D,2,FALSE),VLOOKUP(Dati!$A2220,Normas!$A:$D,2,FALSE)*0.6)),"")</f>
      </c>
      <c r="G2220" s="2">
        <f>IFERROR(IF(ISBLANK($A2220),"",IF($A2220="Ūdeņraža jonu koncentrācija",VLOOKUP(Dati!$A2220,Normas!$A:$D,3,FALSE),VLOOKUP(Dati!$A2220,Normas!$A:$D,3,FALSE)*0.6)),"")</f>
      </c>
      <c r="H2220" s="2">
        <f>IFERROR(IF(ISBLANK($A2220),"",IF($A2220="Ūdeņraža jonu koncentrācija",VLOOKUP(Dati!$A2220,Normas!$A:$D,2,FALSE),VLOOKUP(Dati!$A2220,Normas!$A:$D,2,FALSE)*0.3)),"")</f>
      </c>
      <c r="I2220" s="2">
        <f>IFERROR(IF(ISBLANK($A2220),"",IF($A2220="Ūdeņraža jonu koncentrācija",VLOOKUP(Dati!$A2220,Normas!$A:$D,3,FALSE),VLOOKUP(Dati!$A2220,Normas!$A:$D,3,FALSE)*0.3)),"")</f>
      </c>
    </row>
    <row r="2221" spans="2:9" x14ac:dyDescent="0.2">
      <c r="B2221">
        <f>IF(ISBLANK(A2221),"",VLOOKUP(A2221,Normas!A:D,4,FALSE))</f>
      </c>
      <c r="E2221" s="2">
        <f>IF(ISBLANK(D2221),"",INT(YEARFRAC(D2221,'Vispārīga informācija'!$B$2)))</f>
      </c>
      <c r="F2221" s="2">
        <f>IFERROR(IF(ISBLANK($A2221),"",IF($A2221="Ūdeņraža jonu koncentrācija",VLOOKUP(Dati!$A2221,Normas!$A:$D,2,FALSE),VLOOKUP(Dati!$A2221,Normas!$A:$D,2,FALSE)*0.6)),"")</f>
      </c>
      <c r="G2221" s="2">
        <f>IFERROR(IF(ISBLANK($A2221),"",IF($A2221="Ūdeņraža jonu koncentrācija",VLOOKUP(Dati!$A2221,Normas!$A:$D,3,FALSE),VLOOKUP(Dati!$A2221,Normas!$A:$D,3,FALSE)*0.6)),"")</f>
      </c>
      <c r="H2221" s="2">
        <f>IFERROR(IF(ISBLANK($A2221),"",IF($A2221="Ūdeņraža jonu koncentrācija",VLOOKUP(Dati!$A2221,Normas!$A:$D,2,FALSE),VLOOKUP(Dati!$A2221,Normas!$A:$D,2,FALSE)*0.3)),"")</f>
      </c>
      <c r="I2221" s="2">
        <f>IFERROR(IF(ISBLANK($A2221),"",IF($A2221="Ūdeņraža jonu koncentrācija",VLOOKUP(Dati!$A2221,Normas!$A:$D,3,FALSE),VLOOKUP(Dati!$A2221,Normas!$A:$D,3,FALSE)*0.3)),"")</f>
      </c>
    </row>
    <row r="2222" spans="2:9" x14ac:dyDescent="0.2">
      <c r="B2222">
        <f>IF(ISBLANK(A2222),"",VLOOKUP(A2222,Normas!A:D,4,FALSE))</f>
      </c>
      <c r="E2222" s="2">
        <f>IF(ISBLANK(D2222),"",INT(YEARFRAC(D2222,'Vispārīga informācija'!$B$2)))</f>
      </c>
      <c r="F2222" s="2">
        <f>IFERROR(IF(ISBLANK($A2222),"",IF($A2222="Ūdeņraža jonu koncentrācija",VLOOKUP(Dati!$A2222,Normas!$A:$D,2,FALSE),VLOOKUP(Dati!$A2222,Normas!$A:$D,2,FALSE)*0.6)),"")</f>
      </c>
      <c r="G2222" s="2">
        <f>IFERROR(IF(ISBLANK($A2222),"",IF($A2222="Ūdeņraža jonu koncentrācija",VLOOKUP(Dati!$A2222,Normas!$A:$D,3,FALSE),VLOOKUP(Dati!$A2222,Normas!$A:$D,3,FALSE)*0.6)),"")</f>
      </c>
      <c r="H2222" s="2">
        <f>IFERROR(IF(ISBLANK($A2222),"",IF($A2222="Ūdeņraža jonu koncentrācija",VLOOKUP(Dati!$A2222,Normas!$A:$D,2,FALSE),VLOOKUP(Dati!$A2222,Normas!$A:$D,2,FALSE)*0.3)),"")</f>
      </c>
      <c r="I2222" s="2">
        <f>IFERROR(IF(ISBLANK($A2222),"",IF($A2222="Ūdeņraža jonu koncentrācija",VLOOKUP(Dati!$A2222,Normas!$A:$D,3,FALSE),VLOOKUP(Dati!$A2222,Normas!$A:$D,3,FALSE)*0.3)),"")</f>
      </c>
    </row>
    <row r="2223" spans="2:9" x14ac:dyDescent="0.2">
      <c r="B2223">
        <f>IF(ISBLANK(A2223),"",VLOOKUP(A2223,Normas!A:D,4,FALSE))</f>
      </c>
      <c r="E2223" s="2">
        <f>IF(ISBLANK(D2223),"",INT(YEARFRAC(D2223,'Vispārīga informācija'!$B$2)))</f>
      </c>
      <c r="F2223" s="2">
        <f>IFERROR(IF(ISBLANK($A2223),"",IF($A2223="Ūdeņraža jonu koncentrācija",VLOOKUP(Dati!$A2223,Normas!$A:$D,2,FALSE),VLOOKUP(Dati!$A2223,Normas!$A:$D,2,FALSE)*0.6)),"")</f>
      </c>
      <c r="G2223" s="2">
        <f>IFERROR(IF(ISBLANK($A2223),"",IF($A2223="Ūdeņraža jonu koncentrācija",VLOOKUP(Dati!$A2223,Normas!$A:$D,3,FALSE),VLOOKUP(Dati!$A2223,Normas!$A:$D,3,FALSE)*0.6)),"")</f>
      </c>
      <c r="H2223" s="2">
        <f>IFERROR(IF(ISBLANK($A2223),"",IF($A2223="Ūdeņraža jonu koncentrācija",VLOOKUP(Dati!$A2223,Normas!$A:$D,2,FALSE),VLOOKUP(Dati!$A2223,Normas!$A:$D,2,FALSE)*0.3)),"")</f>
      </c>
      <c r="I2223" s="2">
        <f>IFERROR(IF(ISBLANK($A2223),"",IF($A2223="Ūdeņraža jonu koncentrācija",VLOOKUP(Dati!$A2223,Normas!$A:$D,3,FALSE),VLOOKUP(Dati!$A2223,Normas!$A:$D,3,FALSE)*0.3)),"")</f>
      </c>
    </row>
    <row r="2224" spans="2:9" x14ac:dyDescent="0.2">
      <c r="B2224">
        <f>IF(ISBLANK(A2224),"",VLOOKUP(A2224,Normas!A:D,4,FALSE))</f>
      </c>
      <c r="E2224" s="2">
        <f>IF(ISBLANK(D2224),"",INT(YEARFRAC(D2224,'Vispārīga informācija'!$B$2)))</f>
      </c>
      <c r="F2224" s="2">
        <f>IFERROR(IF(ISBLANK($A2224),"",IF($A2224="Ūdeņraža jonu koncentrācija",VLOOKUP(Dati!$A2224,Normas!$A:$D,2,FALSE),VLOOKUP(Dati!$A2224,Normas!$A:$D,2,FALSE)*0.6)),"")</f>
      </c>
      <c r="G2224" s="2">
        <f>IFERROR(IF(ISBLANK($A2224),"",IF($A2224="Ūdeņraža jonu koncentrācija",VLOOKUP(Dati!$A2224,Normas!$A:$D,3,FALSE),VLOOKUP(Dati!$A2224,Normas!$A:$D,3,FALSE)*0.6)),"")</f>
      </c>
      <c r="H2224" s="2">
        <f>IFERROR(IF(ISBLANK($A2224),"",IF($A2224="Ūdeņraža jonu koncentrācija",VLOOKUP(Dati!$A2224,Normas!$A:$D,2,FALSE),VLOOKUP(Dati!$A2224,Normas!$A:$D,2,FALSE)*0.3)),"")</f>
      </c>
      <c r="I2224" s="2">
        <f>IFERROR(IF(ISBLANK($A2224),"",IF($A2224="Ūdeņraža jonu koncentrācija",VLOOKUP(Dati!$A2224,Normas!$A:$D,3,FALSE),VLOOKUP(Dati!$A2224,Normas!$A:$D,3,FALSE)*0.3)),"")</f>
      </c>
    </row>
    <row r="2225" spans="2:9" x14ac:dyDescent="0.2">
      <c r="B2225">
        <f>IF(ISBLANK(A2225),"",VLOOKUP(A2225,Normas!A:D,4,FALSE))</f>
      </c>
      <c r="E2225" s="2">
        <f>IF(ISBLANK(D2225),"",INT(YEARFRAC(D2225,'Vispārīga informācija'!$B$2)))</f>
      </c>
      <c r="F2225" s="2">
        <f>IFERROR(IF(ISBLANK($A2225),"",IF($A2225="Ūdeņraža jonu koncentrācija",VLOOKUP(Dati!$A2225,Normas!$A:$D,2,FALSE),VLOOKUP(Dati!$A2225,Normas!$A:$D,2,FALSE)*0.6)),"")</f>
      </c>
      <c r="G2225" s="2">
        <f>IFERROR(IF(ISBLANK($A2225),"",IF($A2225="Ūdeņraža jonu koncentrācija",VLOOKUP(Dati!$A2225,Normas!$A:$D,3,FALSE),VLOOKUP(Dati!$A2225,Normas!$A:$D,3,FALSE)*0.6)),"")</f>
      </c>
      <c r="H2225" s="2">
        <f>IFERROR(IF(ISBLANK($A2225),"",IF($A2225="Ūdeņraža jonu koncentrācija",VLOOKUP(Dati!$A2225,Normas!$A:$D,2,FALSE),VLOOKUP(Dati!$A2225,Normas!$A:$D,2,FALSE)*0.3)),"")</f>
      </c>
      <c r="I2225" s="2">
        <f>IFERROR(IF(ISBLANK($A2225),"",IF($A2225="Ūdeņraža jonu koncentrācija",VLOOKUP(Dati!$A2225,Normas!$A:$D,3,FALSE),VLOOKUP(Dati!$A2225,Normas!$A:$D,3,FALSE)*0.3)),"")</f>
      </c>
    </row>
    <row r="2226" spans="2:9" x14ac:dyDescent="0.2">
      <c r="B2226">
        <f>IF(ISBLANK(A2226),"",VLOOKUP(A2226,Normas!A:D,4,FALSE))</f>
      </c>
      <c r="E2226" s="2">
        <f>IF(ISBLANK(D2226),"",INT(YEARFRAC(D2226,'Vispārīga informācija'!$B$2)))</f>
      </c>
      <c r="F2226" s="2">
        <f>IFERROR(IF(ISBLANK($A2226),"",IF($A2226="Ūdeņraža jonu koncentrācija",VLOOKUP(Dati!$A2226,Normas!$A:$D,2,FALSE),VLOOKUP(Dati!$A2226,Normas!$A:$D,2,FALSE)*0.6)),"")</f>
      </c>
      <c r="G2226" s="2">
        <f>IFERROR(IF(ISBLANK($A2226),"",IF($A2226="Ūdeņraža jonu koncentrācija",VLOOKUP(Dati!$A2226,Normas!$A:$D,3,FALSE),VLOOKUP(Dati!$A2226,Normas!$A:$D,3,FALSE)*0.6)),"")</f>
      </c>
      <c r="H2226" s="2">
        <f>IFERROR(IF(ISBLANK($A2226),"",IF($A2226="Ūdeņraža jonu koncentrācija",VLOOKUP(Dati!$A2226,Normas!$A:$D,2,FALSE),VLOOKUP(Dati!$A2226,Normas!$A:$D,2,FALSE)*0.3)),"")</f>
      </c>
      <c r="I2226" s="2">
        <f>IFERROR(IF(ISBLANK($A2226),"",IF($A2226="Ūdeņraža jonu koncentrācija",VLOOKUP(Dati!$A2226,Normas!$A:$D,3,FALSE),VLOOKUP(Dati!$A2226,Normas!$A:$D,3,FALSE)*0.3)),"")</f>
      </c>
    </row>
    <row r="2227" spans="2:9" x14ac:dyDescent="0.2">
      <c r="B2227">
        <f>IF(ISBLANK(A2227),"",VLOOKUP(A2227,Normas!A:D,4,FALSE))</f>
      </c>
      <c r="E2227" s="2">
        <f>IF(ISBLANK(D2227),"",INT(YEARFRAC(D2227,'Vispārīga informācija'!$B$2)))</f>
      </c>
      <c r="F2227" s="2">
        <f>IFERROR(IF(ISBLANK($A2227),"",IF($A2227="Ūdeņraža jonu koncentrācija",VLOOKUP(Dati!$A2227,Normas!$A:$D,2,FALSE),VLOOKUP(Dati!$A2227,Normas!$A:$D,2,FALSE)*0.6)),"")</f>
      </c>
      <c r="G2227" s="2">
        <f>IFERROR(IF(ISBLANK($A2227),"",IF($A2227="Ūdeņraža jonu koncentrācija",VLOOKUP(Dati!$A2227,Normas!$A:$D,3,FALSE),VLOOKUP(Dati!$A2227,Normas!$A:$D,3,FALSE)*0.6)),"")</f>
      </c>
      <c r="H2227" s="2">
        <f>IFERROR(IF(ISBLANK($A2227),"",IF($A2227="Ūdeņraža jonu koncentrācija",VLOOKUP(Dati!$A2227,Normas!$A:$D,2,FALSE),VLOOKUP(Dati!$A2227,Normas!$A:$D,2,FALSE)*0.3)),"")</f>
      </c>
      <c r="I2227" s="2">
        <f>IFERROR(IF(ISBLANK($A2227),"",IF($A2227="Ūdeņraža jonu koncentrācija",VLOOKUP(Dati!$A2227,Normas!$A:$D,3,FALSE),VLOOKUP(Dati!$A2227,Normas!$A:$D,3,FALSE)*0.3)),"")</f>
      </c>
    </row>
    <row r="2228" spans="2:9" x14ac:dyDescent="0.2">
      <c r="B2228">
        <f>IF(ISBLANK(A2228),"",VLOOKUP(A2228,Normas!A:D,4,FALSE))</f>
      </c>
      <c r="E2228" s="2">
        <f>IF(ISBLANK(D2228),"",INT(YEARFRAC(D2228,'Vispārīga informācija'!$B$2)))</f>
      </c>
      <c r="F2228" s="2">
        <f>IFERROR(IF(ISBLANK($A2228),"",IF($A2228="Ūdeņraža jonu koncentrācija",VLOOKUP(Dati!$A2228,Normas!$A:$D,2,FALSE),VLOOKUP(Dati!$A2228,Normas!$A:$D,2,FALSE)*0.6)),"")</f>
      </c>
      <c r="G2228" s="2">
        <f>IFERROR(IF(ISBLANK($A2228),"",IF($A2228="Ūdeņraža jonu koncentrācija",VLOOKUP(Dati!$A2228,Normas!$A:$D,3,FALSE),VLOOKUP(Dati!$A2228,Normas!$A:$D,3,FALSE)*0.6)),"")</f>
      </c>
      <c r="H2228" s="2">
        <f>IFERROR(IF(ISBLANK($A2228),"",IF($A2228="Ūdeņraža jonu koncentrācija",VLOOKUP(Dati!$A2228,Normas!$A:$D,2,FALSE),VLOOKUP(Dati!$A2228,Normas!$A:$D,2,FALSE)*0.3)),"")</f>
      </c>
      <c r="I2228" s="2">
        <f>IFERROR(IF(ISBLANK($A2228),"",IF($A2228="Ūdeņraža jonu koncentrācija",VLOOKUP(Dati!$A2228,Normas!$A:$D,3,FALSE),VLOOKUP(Dati!$A2228,Normas!$A:$D,3,FALSE)*0.3)),"")</f>
      </c>
    </row>
    <row r="2229" spans="2:9" x14ac:dyDescent="0.2">
      <c r="B2229">
        <f>IF(ISBLANK(A2229),"",VLOOKUP(A2229,Normas!A:D,4,FALSE))</f>
      </c>
      <c r="E2229" s="2">
        <f>IF(ISBLANK(D2229),"",INT(YEARFRAC(D2229,'Vispārīga informācija'!$B$2)))</f>
      </c>
      <c r="F2229" s="2">
        <f>IFERROR(IF(ISBLANK($A2229),"",IF($A2229="Ūdeņraža jonu koncentrācija",VLOOKUP(Dati!$A2229,Normas!$A:$D,2,FALSE),VLOOKUP(Dati!$A2229,Normas!$A:$D,2,FALSE)*0.6)),"")</f>
      </c>
      <c r="G2229" s="2">
        <f>IFERROR(IF(ISBLANK($A2229),"",IF($A2229="Ūdeņraža jonu koncentrācija",VLOOKUP(Dati!$A2229,Normas!$A:$D,3,FALSE),VLOOKUP(Dati!$A2229,Normas!$A:$D,3,FALSE)*0.6)),"")</f>
      </c>
      <c r="H2229" s="2">
        <f>IFERROR(IF(ISBLANK($A2229),"",IF($A2229="Ūdeņraža jonu koncentrācija",VLOOKUP(Dati!$A2229,Normas!$A:$D,2,FALSE),VLOOKUP(Dati!$A2229,Normas!$A:$D,2,FALSE)*0.3)),"")</f>
      </c>
      <c r="I2229" s="2">
        <f>IFERROR(IF(ISBLANK($A2229),"",IF($A2229="Ūdeņraža jonu koncentrācija",VLOOKUP(Dati!$A2229,Normas!$A:$D,3,FALSE),VLOOKUP(Dati!$A2229,Normas!$A:$D,3,FALSE)*0.3)),"")</f>
      </c>
    </row>
    <row r="2230" spans="2:9" x14ac:dyDescent="0.2">
      <c r="B2230">
        <f>IF(ISBLANK(A2230),"",VLOOKUP(A2230,Normas!A:D,4,FALSE))</f>
      </c>
      <c r="E2230" s="2">
        <f>IF(ISBLANK(D2230),"",INT(YEARFRAC(D2230,'Vispārīga informācija'!$B$2)))</f>
      </c>
      <c r="F2230" s="2">
        <f>IFERROR(IF(ISBLANK($A2230),"",IF($A2230="Ūdeņraža jonu koncentrācija",VLOOKUP(Dati!$A2230,Normas!$A:$D,2,FALSE),VLOOKUP(Dati!$A2230,Normas!$A:$D,2,FALSE)*0.6)),"")</f>
      </c>
      <c r="G2230" s="2">
        <f>IFERROR(IF(ISBLANK($A2230),"",IF($A2230="Ūdeņraža jonu koncentrācija",VLOOKUP(Dati!$A2230,Normas!$A:$D,3,FALSE),VLOOKUP(Dati!$A2230,Normas!$A:$D,3,FALSE)*0.6)),"")</f>
      </c>
      <c r="H2230" s="2">
        <f>IFERROR(IF(ISBLANK($A2230),"",IF($A2230="Ūdeņraža jonu koncentrācija",VLOOKUP(Dati!$A2230,Normas!$A:$D,2,FALSE),VLOOKUP(Dati!$A2230,Normas!$A:$D,2,FALSE)*0.3)),"")</f>
      </c>
      <c r="I2230" s="2">
        <f>IFERROR(IF(ISBLANK($A2230),"",IF($A2230="Ūdeņraža jonu koncentrācija",VLOOKUP(Dati!$A2230,Normas!$A:$D,3,FALSE),VLOOKUP(Dati!$A2230,Normas!$A:$D,3,FALSE)*0.3)),"")</f>
      </c>
    </row>
    <row r="2231" spans="2:9" x14ac:dyDescent="0.2">
      <c r="B2231">
        <f>IF(ISBLANK(A2231),"",VLOOKUP(A2231,Normas!A:D,4,FALSE))</f>
      </c>
      <c r="E2231" s="2">
        <f>IF(ISBLANK(D2231),"",INT(YEARFRAC(D2231,'Vispārīga informācija'!$B$2)))</f>
      </c>
      <c r="F2231" s="2">
        <f>IFERROR(IF(ISBLANK($A2231),"",IF($A2231="Ūdeņraža jonu koncentrācija",VLOOKUP(Dati!$A2231,Normas!$A:$D,2,FALSE),VLOOKUP(Dati!$A2231,Normas!$A:$D,2,FALSE)*0.6)),"")</f>
      </c>
      <c r="G2231" s="2">
        <f>IFERROR(IF(ISBLANK($A2231),"",IF($A2231="Ūdeņraža jonu koncentrācija",VLOOKUP(Dati!$A2231,Normas!$A:$D,3,FALSE),VLOOKUP(Dati!$A2231,Normas!$A:$D,3,FALSE)*0.6)),"")</f>
      </c>
      <c r="H2231" s="2">
        <f>IFERROR(IF(ISBLANK($A2231),"",IF($A2231="Ūdeņraža jonu koncentrācija",VLOOKUP(Dati!$A2231,Normas!$A:$D,2,FALSE),VLOOKUP(Dati!$A2231,Normas!$A:$D,2,FALSE)*0.3)),"")</f>
      </c>
      <c r="I2231" s="2">
        <f>IFERROR(IF(ISBLANK($A2231),"",IF($A2231="Ūdeņraža jonu koncentrācija",VLOOKUP(Dati!$A2231,Normas!$A:$D,3,FALSE),VLOOKUP(Dati!$A2231,Normas!$A:$D,3,FALSE)*0.3)),"")</f>
      </c>
    </row>
    <row r="2232" spans="2:9" x14ac:dyDescent="0.2">
      <c r="B2232">
        <f>IF(ISBLANK(A2232),"",VLOOKUP(A2232,Normas!A:D,4,FALSE))</f>
      </c>
      <c r="E2232" s="2">
        <f>IF(ISBLANK(D2232),"",INT(YEARFRAC(D2232,'Vispārīga informācija'!$B$2)))</f>
      </c>
      <c r="F2232" s="2">
        <f>IFERROR(IF(ISBLANK($A2232),"",IF($A2232="Ūdeņraža jonu koncentrācija",VLOOKUP(Dati!$A2232,Normas!$A:$D,2,FALSE),VLOOKUP(Dati!$A2232,Normas!$A:$D,2,FALSE)*0.6)),"")</f>
      </c>
      <c r="G2232" s="2">
        <f>IFERROR(IF(ISBLANK($A2232),"",IF($A2232="Ūdeņraža jonu koncentrācija",VLOOKUP(Dati!$A2232,Normas!$A:$D,3,FALSE),VLOOKUP(Dati!$A2232,Normas!$A:$D,3,FALSE)*0.6)),"")</f>
      </c>
      <c r="H2232" s="2">
        <f>IFERROR(IF(ISBLANK($A2232),"",IF($A2232="Ūdeņraža jonu koncentrācija",VLOOKUP(Dati!$A2232,Normas!$A:$D,2,FALSE),VLOOKUP(Dati!$A2232,Normas!$A:$D,2,FALSE)*0.3)),"")</f>
      </c>
      <c r="I2232" s="2">
        <f>IFERROR(IF(ISBLANK($A2232),"",IF($A2232="Ūdeņraža jonu koncentrācija",VLOOKUP(Dati!$A2232,Normas!$A:$D,3,FALSE),VLOOKUP(Dati!$A2232,Normas!$A:$D,3,FALSE)*0.3)),"")</f>
      </c>
    </row>
    <row r="2233" spans="2:9" x14ac:dyDescent="0.2">
      <c r="B2233">
        <f>IF(ISBLANK(A2233),"",VLOOKUP(A2233,Normas!A:D,4,FALSE))</f>
      </c>
      <c r="E2233" s="2">
        <f>IF(ISBLANK(D2233),"",INT(YEARFRAC(D2233,'Vispārīga informācija'!$B$2)))</f>
      </c>
      <c r="F2233" s="2">
        <f>IFERROR(IF(ISBLANK($A2233),"",IF($A2233="Ūdeņraža jonu koncentrācija",VLOOKUP(Dati!$A2233,Normas!$A:$D,2,FALSE),VLOOKUP(Dati!$A2233,Normas!$A:$D,2,FALSE)*0.6)),"")</f>
      </c>
      <c r="G2233" s="2">
        <f>IFERROR(IF(ISBLANK($A2233),"",IF($A2233="Ūdeņraža jonu koncentrācija",VLOOKUP(Dati!$A2233,Normas!$A:$D,3,FALSE),VLOOKUP(Dati!$A2233,Normas!$A:$D,3,FALSE)*0.6)),"")</f>
      </c>
      <c r="H2233" s="2">
        <f>IFERROR(IF(ISBLANK($A2233),"",IF($A2233="Ūdeņraža jonu koncentrācija",VLOOKUP(Dati!$A2233,Normas!$A:$D,2,FALSE),VLOOKUP(Dati!$A2233,Normas!$A:$D,2,FALSE)*0.3)),"")</f>
      </c>
      <c r="I2233" s="2">
        <f>IFERROR(IF(ISBLANK($A2233),"",IF($A2233="Ūdeņraža jonu koncentrācija",VLOOKUP(Dati!$A2233,Normas!$A:$D,3,FALSE),VLOOKUP(Dati!$A2233,Normas!$A:$D,3,FALSE)*0.3)),"")</f>
      </c>
    </row>
    <row r="2234" spans="2:9" x14ac:dyDescent="0.2">
      <c r="B2234">
        <f>IF(ISBLANK(A2234),"",VLOOKUP(A2234,Normas!A:D,4,FALSE))</f>
      </c>
      <c r="E2234" s="2">
        <f>IF(ISBLANK(D2234),"",INT(YEARFRAC(D2234,'Vispārīga informācija'!$B$2)))</f>
      </c>
      <c r="F2234" s="2">
        <f>IFERROR(IF(ISBLANK($A2234),"",IF($A2234="Ūdeņraža jonu koncentrācija",VLOOKUP(Dati!$A2234,Normas!$A:$D,2,FALSE),VLOOKUP(Dati!$A2234,Normas!$A:$D,2,FALSE)*0.6)),"")</f>
      </c>
      <c r="G2234" s="2">
        <f>IFERROR(IF(ISBLANK($A2234),"",IF($A2234="Ūdeņraža jonu koncentrācija",VLOOKUP(Dati!$A2234,Normas!$A:$D,3,FALSE),VLOOKUP(Dati!$A2234,Normas!$A:$D,3,FALSE)*0.6)),"")</f>
      </c>
      <c r="H2234" s="2">
        <f>IFERROR(IF(ISBLANK($A2234),"",IF($A2234="Ūdeņraža jonu koncentrācija",VLOOKUP(Dati!$A2234,Normas!$A:$D,2,FALSE),VLOOKUP(Dati!$A2234,Normas!$A:$D,2,FALSE)*0.3)),"")</f>
      </c>
      <c r="I2234" s="2">
        <f>IFERROR(IF(ISBLANK($A2234),"",IF($A2234="Ūdeņraža jonu koncentrācija",VLOOKUP(Dati!$A2234,Normas!$A:$D,3,FALSE),VLOOKUP(Dati!$A2234,Normas!$A:$D,3,FALSE)*0.3)),"")</f>
      </c>
    </row>
    <row r="2235" spans="2:9" x14ac:dyDescent="0.2">
      <c r="B2235">
        <f>IF(ISBLANK(A2235),"",VLOOKUP(A2235,Normas!A:D,4,FALSE))</f>
      </c>
      <c r="E2235" s="2">
        <f>IF(ISBLANK(D2235),"",INT(YEARFRAC(D2235,'Vispārīga informācija'!$B$2)))</f>
      </c>
      <c r="F2235" s="2">
        <f>IFERROR(IF(ISBLANK($A2235),"",IF($A2235="Ūdeņraža jonu koncentrācija",VLOOKUP(Dati!$A2235,Normas!$A:$D,2,FALSE),VLOOKUP(Dati!$A2235,Normas!$A:$D,2,FALSE)*0.6)),"")</f>
      </c>
      <c r="G2235" s="2">
        <f>IFERROR(IF(ISBLANK($A2235),"",IF($A2235="Ūdeņraža jonu koncentrācija",VLOOKUP(Dati!$A2235,Normas!$A:$D,3,FALSE),VLOOKUP(Dati!$A2235,Normas!$A:$D,3,FALSE)*0.6)),"")</f>
      </c>
      <c r="H2235" s="2">
        <f>IFERROR(IF(ISBLANK($A2235),"",IF($A2235="Ūdeņraža jonu koncentrācija",VLOOKUP(Dati!$A2235,Normas!$A:$D,2,FALSE),VLOOKUP(Dati!$A2235,Normas!$A:$D,2,FALSE)*0.3)),"")</f>
      </c>
      <c r="I2235" s="2">
        <f>IFERROR(IF(ISBLANK($A2235),"",IF($A2235="Ūdeņraža jonu koncentrācija",VLOOKUP(Dati!$A2235,Normas!$A:$D,3,FALSE),VLOOKUP(Dati!$A2235,Normas!$A:$D,3,FALSE)*0.3)),"")</f>
      </c>
    </row>
    <row r="2236" spans="2:9" x14ac:dyDescent="0.2">
      <c r="B2236">
        <f>IF(ISBLANK(A2236),"",VLOOKUP(A2236,Normas!A:D,4,FALSE))</f>
      </c>
      <c r="E2236" s="2">
        <f>IF(ISBLANK(D2236),"",INT(YEARFRAC(D2236,'Vispārīga informācija'!$B$2)))</f>
      </c>
      <c r="F2236" s="2">
        <f>IFERROR(IF(ISBLANK($A2236),"",IF($A2236="Ūdeņraža jonu koncentrācija",VLOOKUP(Dati!$A2236,Normas!$A:$D,2,FALSE),VLOOKUP(Dati!$A2236,Normas!$A:$D,2,FALSE)*0.6)),"")</f>
      </c>
      <c r="G2236" s="2">
        <f>IFERROR(IF(ISBLANK($A2236),"",IF($A2236="Ūdeņraža jonu koncentrācija",VLOOKUP(Dati!$A2236,Normas!$A:$D,3,FALSE),VLOOKUP(Dati!$A2236,Normas!$A:$D,3,FALSE)*0.6)),"")</f>
      </c>
      <c r="H2236" s="2">
        <f>IFERROR(IF(ISBLANK($A2236),"",IF($A2236="Ūdeņraža jonu koncentrācija",VLOOKUP(Dati!$A2236,Normas!$A:$D,2,FALSE),VLOOKUP(Dati!$A2236,Normas!$A:$D,2,FALSE)*0.3)),"")</f>
      </c>
      <c r="I2236" s="2">
        <f>IFERROR(IF(ISBLANK($A2236),"",IF($A2236="Ūdeņraža jonu koncentrācija",VLOOKUP(Dati!$A2236,Normas!$A:$D,3,FALSE),VLOOKUP(Dati!$A2236,Normas!$A:$D,3,FALSE)*0.3)),"")</f>
      </c>
    </row>
    <row r="2237" spans="2:9" x14ac:dyDescent="0.2">
      <c r="B2237">
        <f>IF(ISBLANK(A2237),"",VLOOKUP(A2237,Normas!A:D,4,FALSE))</f>
      </c>
      <c r="E2237" s="2">
        <f>IF(ISBLANK(D2237),"",INT(YEARFRAC(D2237,'Vispārīga informācija'!$B$2)))</f>
      </c>
      <c r="F2237" s="2">
        <f>IFERROR(IF(ISBLANK($A2237),"",IF($A2237="Ūdeņraža jonu koncentrācija",VLOOKUP(Dati!$A2237,Normas!$A:$D,2,FALSE),VLOOKUP(Dati!$A2237,Normas!$A:$D,2,FALSE)*0.6)),"")</f>
      </c>
      <c r="G2237" s="2">
        <f>IFERROR(IF(ISBLANK($A2237),"",IF($A2237="Ūdeņraža jonu koncentrācija",VLOOKUP(Dati!$A2237,Normas!$A:$D,3,FALSE),VLOOKUP(Dati!$A2237,Normas!$A:$D,3,FALSE)*0.6)),"")</f>
      </c>
      <c r="H2237" s="2">
        <f>IFERROR(IF(ISBLANK($A2237),"",IF($A2237="Ūdeņraža jonu koncentrācija",VLOOKUP(Dati!$A2237,Normas!$A:$D,2,FALSE),VLOOKUP(Dati!$A2237,Normas!$A:$D,2,FALSE)*0.3)),"")</f>
      </c>
      <c r="I2237" s="2">
        <f>IFERROR(IF(ISBLANK($A2237),"",IF($A2237="Ūdeņraža jonu koncentrācija",VLOOKUP(Dati!$A2237,Normas!$A:$D,3,FALSE),VLOOKUP(Dati!$A2237,Normas!$A:$D,3,FALSE)*0.3)),"")</f>
      </c>
    </row>
    <row r="2238" spans="2:9" x14ac:dyDescent="0.2">
      <c r="B2238">
        <f>IF(ISBLANK(A2238),"",VLOOKUP(A2238,Normas!A:D,4,FALSE))</f>
      </c>
      <c r="E2238" s="2">
        <f>IF(ISBLANK(D2238),"",INT(YEARFRAC(D2238,'Vispārīga informācija'!$B$2)))</f>
      </c>
      <c r="F2238" s="2">
        <f>IFERROR(IF(ISBLANK($A2238),"",IF($A2238="Ūdeņraža jonu koncentrācija",VLOOKUP(Dati!$A2238,Normas!$A:$D,2,FALSE),VLOOKUP(Dati!$A2238,Normas!$A:$D,2,FALSE)*0.6)),"")</f>
      </c>
      <c r="G2238" s="2">
        <f>IFERROR(IF(ISBLANK($A2238),"",IF($A2238="Ūdeņraža jonu koncentrācija",VLOOKUP(Dati!$A2238,Normas!$A:$D,3,FALSE),VLOOKUP(Dati!$A2238,Normas!$A:$D,3,FALSE)*0.6)),"")</f>
      </c>
      <c r="H2238" s="2">
        <f>IFERROR(IF(ISBLANK($A2238),"",IF($A2238="Ūdeņraža jonu koncentrācija",VLOOKUP(Dati!$A2238,Normas!$A:$D,2,FALSE),VLOOKUP(Dati!$A2238,Normas!$A:$D,2,FALSE)*0.3)),"")</f>
      </c>
      <c r="I2238" s="2">
        <f>IFERROR(IF(ISBLANK($A2238),"",IF($A2238="Ūdeņraža jonu koncentrācija",VLOOKUP(Dati!$A2238,Normas!$A:$D,3,FALSE),VLOOKUP(Dati!$A2238,Normas!$A:$D,3,FALSE)*0.3)),"")</f>
      </c>
    </row>
    <row r="2239" spans="2:9" x14ac:dyDescent="0.2">
      <c r="B2239">
        <f>IF(ISBLANK(A2239),"",VLOOKUP(A2239,Normas!A:D,4,FALSE))</f>
      </c>
      <c r="E2239" s="2">
        <f>IF(ISBLANK(D2239),"",INT(YEARFRAC(D2239,'Vispārīga informācija'!$B$2)))</f>
      </c>
      <c r="F2239" s="2">
        <f>IFERROR(IF(ISBLANK($A2239),"",IF($A2239="Ūdeņraža jonu koncentrācija",VLOOKUP(Dati!$A2239,Normas!$A:$D,2,FALSE),VLOOKUP(Dati!$A2239,Normas!$A:$D,2,FALSE)*0.6)),"")</f>
      </c>
      <c r="G2239" s="2">
        <f>IFERROR(IF(ISBLANK($A2239),"",IF($A2239="Ūdeņraža jonu koncentrācija",VLOOKUP(Dati!$A2239,Normas!$A:$D,3,FALSE),VLOOKUP(Dati!$A2239,Normas!$A:$D,3,FALSE)*0.6)),"")</f>
      </c>
      <c r="H2239" s="2">
        <f>IFERROR(IF(ISBLANK($A2239),"",IF($A2239="Ūdeņraža jonu koncentrācija",VLOOKUP(Dati!$A2239,Normas!$A:$D,2,FALSE),VLOOKUP(Dati!$A2239,Normas!$A:$D,2,FALSE)*0.3)),"")</f>
      </c>
      <c r="I2239" s="2">
        <f>IFERROR(IF(ISBLANK($A2239),"",IF($A2239="Ūdeņraža jonu koncentrācija",VLOOKUP(Dati!$A2239,Normas!$A:$D,3,FALSE),VLOOKUP(Dati!$A2239,Normas!$A:$D,3,FALSE)*0.3)),"")</f>
      </c>
    </row>
    <row r="2240" spans="2:9" x14ac:dyDescent="0.2">
      <c r="B2240">
        <f>IF(ISBLANK(A2240),"",VLOOKUP(A2240,Normas!A:D,4,FALSE))</f>
      </c>
      <c r="E2240" s="2">
        <f>IF(ISBLANK(D2240),"",INT(YEARFRAC(D2240,'Vispārīga informācija'!$B$2)))</f>
      </c>
      <c r="F2240" s="2">
        <f>IFERROR(IF(ISBLANK($A2240),"",IF($A2240="Ūdeņraža jonu koncentrācija",VLOOKUP(Dati!$A2240,Normas!$A:$D,2,FALSE),VLOOKUP(Dati!$A2240,Normas!$A:$D,2,FALSE)*0.6)),"")</f>
      </c>
      <c r="G2240" s="2">
        <f>IFERROR(IF(ISBLANK($A2240),"",IF($A2240="Ūdeņraža jonu koncentrācija",VLOOKUP(Dati!$A2240,Normas!$A:$D,3,FALSE),VLOOKUP(Dati!$A2240,Normas!$A:$D,3,FALSE)*0.6)),"")</f>
      </c>
      <c r="H2240" s="2">
        <f>IFERROR(IF(ISBLANK($A2240),"",IF($A2240="Ūdeņraža jonu koncentrācija",VLOOKUP(Dati!$A2240,Normas!$A:$D,2,FALSE),VLOOKUP(Dati!$A2240,Normas!$A:$D,2,FALSE)*0.3)),"")</f>
      </c>
      <c r="I2240" s="2">
        <f>IFERROR(IF(ISBLANK($A2240),"",IF($A2240="Ūdeņraža jonu koncentrācija",VLOOKUP(Dati!$A2240,Normas!$A:$D,3,FALSE),VLOOKUP(Dati!$A2240,Normas!$A:$D,3,FALSE)*0.3)),"")</f>
      </c>
    </row>
    <row r="2241" spans="2:9" x14ac:dyDescent="0.2">
      <c r="B2241">
        <f>IF(ISBLANK(A2241),"",VLOOKUP(A2241,Normas!A:D,4,FALSE))</f>
      </c>
      <c r="E2241" s="2">
        <f>IF(ISBLANK(D2241),"",INT(YEARFRAC(D2241,'Vispārīga informācija'!$B$2)))</f>
      </c>
      <c r="F2241" s="2">
        <f>IFERROR(IF(ISBLANK($A2241),"",IF($A2241="Ūdeņraža jonu koncentrācija",VLOOKUP(Dati!$A2241,Normas!$A:$D,2,FALSE),VLOOKUP(Dati!$A2241,Normas!$A:$D,2,FALSE)*0.6)),"")</f>
      </c>
      <c r="G2241" s="2">
        <f>IFERROR(IF(ISBLANK($A2241),"",IF($A2241="Ūdeņraža jonu koncentrācija",VLOOKUP(Dati!$A2241,Normas!$A:$D,3,FALSE),VLOOKUP(Dati!$A2241,Normas!$A:$D,3,FALSE)*0.6)),"")</f>
      </c>
      <c r="H2241" s="2">
        <f>IFERROR(IF(ISBLANK($A2241),"",IF($A2241="Ūdeņraža jonu koncentrācija",VLOOKUP(Dati!$A2241,Normas!$A:$D,2,FALSE),VLOOKUP(Dati!$A2241,Normas!$A:$D,2,FALSE)*0.3)),"")</f>
      </c>
      <c r="I2241" s="2">
        <f>IFERROR(IF(ISBLANK($A2241),"",IF($A2241="Ūdeņraža jonu koncentrācija",VLOOKUP(Dati!$A2241,Normas!$A:$D,3,FALSE),VLOOKUP(Dati!$A2241,Normas!$A:$D,3,FALSE)*0.3)),"")</f>
      </c>
    </row>
    <row r="2242" spans="2:9" x14ac:dyDescent="0.2">
      <c r="B2242">
        <f>IF(ISBLANK(A2242),"",VLOOKUP(A2242,Normas!A:D,4,FALSE))</f>
      </c>
      <c r="E2242" s="2">
        <f>IF(ISBLANK(D2242),"",INT(YEARFRAC(D2242,'Vispārīga informācija'!$B$2)))</f>
      </c>
      <c r="F2242" s="2">
        <f>IFERROR(IF(ISBLANK($A2242),"",IF($A2242="Ūdeņraža jonu koncentrācija",VLOOKUP(Dati!$A2242,Normas!$A:$D,2,FALSE),VLOOKUP(Dati!$A2242,Normas!$A:$D,2,FALSE)*0.6)),"")</f>
      </c>
      <c r="G2242" s="2">
        <f>IFERROR(IF(ISBLANK($A2242),"",IF($A2242="Ūdeņraža jonu koncentrācija",VLOOKUP(Dati!$A2242,Normas!$A:$D,3,FALSE),VLOOKUP(Dati!$A2242,Normas!$A:$D,3,FALSE)*0.6)),"")</f>
      </c>
      <c r="H2242" s="2">
        <f>IFERROR(IF(ISBLANK($A2242),"",IF($A2242="Ūdeņraža jonu koncentrācija",VLOOKUP(Dati!$A2242,Normas!$A:$D,2,FALSE),VLOOKUP(Dati!$A2242,Normas!$A:$D,2,FALSE)*0.3)),"")</f>
      </c>
      <c r="I2242" s="2">
        <f>IFERROR(IF(ISBLANK($A2242),"",IF($A2242="Ūdeņraža jonu koncentrācija",VLOOKUP(Dati!$A2242,Normas!$A:$D,3,FALSE),VLOOKUP(Dati!$A2242,Normas!$A:$D,3,FALSE)*0.3)),"")</f>
      </c>
    </row>
    <row r="2243" spans="2:9" x14ac:dyDescent="0.2">
      <c r="B2243">
        <f>IF(ISBLANK(A2243),"",VLOOKUP(A2243,Normas!A:D,4,FALSE))</f>
      </c>
      <c r="E2243" s="2">
        <f>IF(ISBLANK(D2243),"",INT(YEARFRAC(D2243,'Vispārīga informācija'!$B$2)))</f>
      </c>
      <c r="F2243" s="2">
        <f>IFERROR(IF(ISBLANK($A2243),"",IF($A2243="Ūdeņraža jonu koncentrācija",VLOOKUP(Dati!$A2243,Normas!$A:$D,2,FALSE),VLOOKUP(Dati!$A2243,Normas!$A:$D,2,FALSE)*0.6)),"")</f>
      </c>
      <c r="G2243" s="2">
        <f>IFERROR(IF(ISBLANK($A2243),"",IF($A2243="Ūdeņraža jonu koncentrācija",VLOOKUP(Dati!$A2243,Normas!$A:$D,3,FALSE),VLOOKUP(Dati!$A2243,Normas!$A:$D,3,FALSE)*0.6)),"")</f>
      </c>
      <c r="H2243" s="2">
        <f>IFERROR(IF(ISBLANK($A2243),"",IF($A2243="Ūdeņraža jonu koncentrācija",VLOOKUP(Dati!$A2243,Normas!$A:$D,2,FALSE),VLOOKUP(Dati!$A2243,Normas!$A:$D,2,FALSE)*0.3)),"")</f>
      </c>
      <c r="I2243" s="2">
        <f>IFERROR(IF(ISBLANK($A2243),"",IF($A2243="Ūdeņraža jonu koncentrācija",VLOOKUP(Dati!$A2243,Normas!$A:$D,3,FALSE),VLOOKUP(Dati!$A2243,Normas!$A:$D,3,FALSE)*0.3)),"")</f>
      </c>
    </row>
    <row r="2244" spans="2:9" x14ac:dyDescent="0.2">
      <c r="B2244">
        <f>IF(ISBLANK(A2244),"",VLOOKUP(A2244,Normas!A:D,4,FALSE))</f>
      </c>
      <c r="E2244" s="2">
        <f>IF(ISBLANK(D2244),"",INT(YEARFRAC(D2244,'Vispārīga informācija'!$B$2)))</f>
      </c>
      <c r="F2244" s="2">
        <f>IFERROR(IF(ISBLANK($A2244),"",IF($A2244="Ūdeņraža jonu koncentrācija",VLOOKUP(Dati!$A2244,Normas!$A:$D,2,FALSE),VLOOKUP(Dati!$A2244,Normas!$A:$D,2,FALSE)*0.6)),"")</f>
      </c>
      <c r="G2244" s="2">
        <f>IFERROR(IF(ISBLANK($A2244),"",IF($A2244="Ūdeņraža jonu koncentrācija",VLOOKUP(Dati!$A2244,Normas!$A:$D,3,FALSE),VLOOKUP(Dati!$A2244,Normas!$A:$D,3,FALSE)*0.6)),"")</f>
      </c>
      <c r="H2244" s="2">
        <f>IFERROR(IF(ISBLANK($A2244),"",IF($A2244="Ūdeņraža jonu koncentrācija",VLOOKUP(Dati!$A2244,Normas!$A:$D,2,FALSE),VLOOKUP(Dati!$A2244,Normas!$A:$D,2,FALSE)*0.3)),"")</f>
      </c>
      <c r="I2244" s="2">
        <f>IFERROR(IF(ISBLANK($A2244),"",IF($A2244="Ūdeņraža jonu koncentrācija",VLOOKUP(Dati!$A2244,Normas!$A:$D,3,FALSE),VLOOKUP(Dati!$A2244,Normas!$A:$D,3,FALSE)*0.3)),"")</f>
      </c>
    </row>
    <row r="2245" spans="2:9" x14ac:dyDescent="0.2">
      <c r="B2245">
        <f>IF(ISBLANK(A2245),"",VLOOKUP(A2245,Normas!A:D,4,FALSE))</f>
      </c>
      <c r="E2245" s="2">
        <f>IF(ISBLANK(D2245),"",INT(YEARFRAC(D2245,'Vispārīga informācija'!$B$2)))</f>
      </c>
      <c r="F2245" s="2">
        <f>IFERROR(IF(ISBLANK($A2245),"",IF($A2245="Ūdeņraža jonu koncentrācija",VLOOKUP(Dati!$A2245,Normas!$A:$D,2,FALSE),VLOOKUP(Dati!$A2245,Normas!$A:$D,2,FALSE)*0.6)),"")</f>
      </c>
      <c r="G2245" s="2">
        <f>IFERROR(IF(ISBLANK($A2245),"",IF($A2245="Ūdeņraža jonu koncentrācija",VLOOKUP(Dati!$A2245,Normas!$A:$D,3,FALSE),VLOOKUP(Dati!$A2245,Normas!$A:$D,3,FALSE)*0.6)),"")</f>
      </c>
      <c r="H2245" s="2">
        <f>IFERROR(IF(ISBLANK($A2245),"",IF($A2245="Ūdeņraža jonu koncentrācija",VLOOKUP(Dati!$A2245,Normas!$A:$D,2,FALSE),VLOOKUP(Dati!$A2245,Normas!$A:$D,2,FALSE)*0.3)),"")</f>
      </c>
      <c r="I2245" s="2">
        <f>IFERROR(IF(ISBLANK($A2245),"",IF($A2245="Ūdeņraža jonu koncentrācija",VLOOKUP(Dati!$A2245,Normas!$A:$D,3,FALSE),VLOOKUP(Dati!$A2245,Normas!$A:$D,3,FALSE)*0.3)),"")</f>
      </c>
    </row>
    <row r="2246" spans="2:9" x14ac:dyDescent="0.2">
      <c r="B2246">
        <f>IF(ISBLANK(A2246),"",VLOOKUP(A2246,Normas!A:D,4,FALSE))</f>
      </c>
      <c r="E2246" s="2">
        <f>IF(ISBLANK(D2246),"",INT(YEARFRAC(D2246,'Vispārīga informācija'!$B$2)))</f>
      </c>
      <c r="F2246" s="2">
        <f>IFERROR(IF(ISBLANK($A2246),"",IF($A2246="Ūdeņraža jonu koncentrācija",VLOOKUP(Dati!$A2246,Normas!$A:$D,2,FALSE),VLOOKUP(Dati!$A2246,Normas!$A:$D,2,FALSE)*0.6)),"")</f>
      </c>
      <c r="G2246" s="2">
        <f>IFERROR(IF(ISBLANK($A2246),"",IF($A2246="Ūdeņraža jonu koncentrācija",VLOOKUP(Dati!$A2246,Normas!$A:$D,3,FALSE),VLOOKUP(Dati!$A2246,Normas!$A:$D,3,FALSE)*0.6)),"")</f>
      </c>
      <c r="H2246" s="2">
        <f>IFERROR(IF(ISBLANK($A2246),"",IF($A2246="Ūdeņraža jonu koncentrācija",VLOOKUP(Dati!$A2246,Normas!$A:$D,2,FALSE),VLOOKUP(Dati!$A2246,Normas!$A:$D,2,FALSE)*0.3)),"")</f>
      </c>
      <c r="I2246" s="2">
        <f>IFERROR(IF(ISBLANK($A2246),"",IF($A2246="Ūdeņraža jonu koncentrācija",VLOOKUP(Dati!$A2246,Normas!$A:$D,3,FALSE),VLOOKUP(Dati!$A2246,Normas!$A:$D,3,FALSE)*0.3)),"")</f>
      </c>
    </row>
    <row r="2247" spans="2:9" x14ac:dyDescent="0.2">
      <c r="B2247">
        <f>IF(ISBLANK(A2247),"",VLOOKUP(A2247,Normas!A:D,4,FALSE))</f>
      </c>
      <c r="E2247" s="2">
        <f>IF(ISBLANK(D2247),"",INT(YEARFRAC(D2247,'Vispārīga informācija'!$B$2)))</f>
      </c>
      <c r="F2247" s="2">
        <f>IFERROR(IF(ISBLANK($A2247),"",IF($A2247="Ūdeņraža jonu koncentrācija",VLOOKUP(Dati!$A2247,Normas!$A:$D,2,FALSE),VLOOKUP(Dati!$A2247,Normas!$A:$D,2,FALSE)*0.6)),"")</f>
      </c>
      <c r="G2247" s="2">
        <f>IFERROR(IF(ISBLANK($A2247),"",IF($A2247="Ūdeņraža jonu koncentrācija",VLOOKUP(Dati!$A2247,Normas!$A:$D,3,FALSE),VLOOKUP(Dati!$A2247,Normas!$A:$D,3,FALSE)*0.6)),"")</f>
      </c>
      <c r="H2247" s="2">
        <f>IFERROR(IF(ISBLANK($A2247),"",IF($A2247="Ūdeņraža jonu koncentrācija",VLOOKUP(Dati!$A2247,Normas!$A:$D,2,FALSE),VLOOKUP(Dati!$A2247,Normas!$A:$D,2,FALSE)*0.3)),"")</f>
      </c>
      <c r="I2247" s="2">
        <f>IFERROR(IF(ISBLANK($A2247),"",IF($A2247="Ūdeņraža jonu koncentrācija",VLOOKUP(Dati!$A2247,Normas!$A:$D,3,FALSE),VLOOKUP(Dati!$A2247,Normas!$A:$D,3,FALSE)*0.3)),"")</f>
      </c>
    </row>
    <row r="2248" spans="2:9" x14ac:dyDescent="0.2">
      <c r="B2248">
        <f>IF(ISBLANK(A2248),"",VLOOKUP(A2248,Normas!A:D,4,FALSE))</f>
      </c>
      <c r="E2248" s="2">
        <f>IF(ISBLANK(D2248),"",INT(YEARFRAC(D2248,'Vispārīga informācija'!$B$2)))</f>
      </c>
      <c r="F2248" s="2">
        <f>IFERROR(IF(ISBLANK($A2248),"",IF($A2248="Ūdeņraža jonu koncentrācija",VLOOKUP(Dati!$A2248,Normas!$A:$D,2,FALSE),VLOOKUP(Dati!$A2248,Normas!$A:$D,2,FALSE)*0.6)),"")</f>
      </c>
      <c r="G2248" s="2">
        <f>IFERROR(IF(ISBLANK($A2248),"",IF($A2248="Ūdeņraža jonu koncentrācija",VLOOKUP(Dati!$A2248,Normas!$A:$D,3,FALSE),VLOOKUP(Dati!$A2248,Normas!$A:$D,3,FALSE)*0.6)),"")</f>
      </c>
      <c r="H2248" s="2">
        <f>IFERROR(IF(ISBLANK($A2248),"",IF($A2248="Ūdeņraža jonu koncentrācija",VLOOKUP(Dati!$A2248,Normas!$A:$D,2,FALSE),VLOOKUP(Dati!$A2248,Normas!$A:$D,2,FALSE)*0.3)),"")</f>
      </c>
      <c r="I2248" s="2">
        <f>IFERROR(IF(ISBLANK($A2248),"",IF($A2248="Ūdeņraža jonu koncentrācija",VLOOKUP(Dati!$A2248,Normas!$A:$D,3,FALSE),VLOOKUP(Dati!$A2248,Normas!$A:$D,3,FALSE)*0.3)),"")</f>
      </c>
    </row>
    <row r="2249" spans="2:9" x14ac:dyDescent="0.2">
      <c r="B2249">
        <f>IF(ISBLANK(A2249),"",VLOOKUP(A2249,Normas!A:D,4,FALSE))</f>
      </c>
      <c r="E2249" s="2">
        <f>IF(ISBLANK(D2249),"",INT(YEARFRAC(D2249,'Vispārīga informācija'!$B$2)))</f>
      </c>
      <c r="F2249" s="2">
        <f>IFERROR(IF(ISBLANK($A2249),"",IF($A2249="Ūdeņraža jonu koncentrācija",VLOOKUP(Dati!$A2249,Normas!$A:$D,2,FALSE),VLOOKUP(Dati!$A2249,Normas!$A:$D,2,FALSE)*0.6)),"")</f>
      </c>
      <c r="G2249" s="2">
        <f>IFERROR(IF(ISBLANK($A2249),"",IF($A2249="Ūdeņraža jonu koncentrācija",VLOOKUP(Dati!$A2249,Normas!$A:$D,3,FALSE),VLOOKUP(Dati!$A2249,Normas!$A:$D,3,FALSE)*0.6)),"")</f>
      </c>
      <c r="H2249" s="2">
        <f>IFERROR(IF(ISBLANK($A2249),"",IF($A2249="Ūdeņraža jonu koncentrācija",VLOOKUP(Dati!$A2249,Normas!$A:$D,2,FALSE),VLOOKUP(Dati!$A2249,Normas!$A:$D,2,FALSE)*0.3)),"")</f>
      </c>
      <c r="I2249" s="2">
        <f>IFERROR(IF(ISBLANK($A2249),"",IF($A2249="Ūdeņraža jonu koncentrācija",VLOOKUP(Dati!$A2249,Normas!$A:$D,3,FALSE),VLOOKUP(Dati!$A2249,Normas!$A:$D,3,FALSE)*0.3)),"")</f>
      </c>
    </row>
    <row r="2250" spans="2:9" x14ac:dyDescent="0.2">
      <c r="B2250">
        <f>IF(ISBLANK(A2250),"",VLOOKUP(A2250,Normas!A:D,4,FALSE))</f>
      </c>
      <c r="E2250" s="2">
        <f>IF(ISBLANK(D2250),"",INT(YEARFRAC(D2250,'Vispārīga informācija'!$B$2)))</f>
      </c>
      <c r="F2250" s="2">
        <f>IFERROR(IF(ISBLANK($A2250),"",IF($A2250="Ūdeņraža jonu koncentrācija",VLOOKUP(Dati!$A2250,Normas!$A:$D,2,FALSE),VLOOKUP(Dati!$A2250,Normas!$A:$D,2,FALSE)*0.6)),"")</f>
      </c>
      <c r="G2250" s="2">
        <f>IFERROR(IF(ISBLANK($A2250),"",IF($A2250="Ūdeņraža jonu koncentrācija",VLOOKUP(Dati!$A2250,Normas!$A:$D,3,FALSE),VLOOKUP(Dati!$A2250,Normas!$A:$D,3,FALSE)*0.6)),"")</f>
      </c>
      <c r="H2250" s="2">
        <f>IFERROR(IF(ISBLANK($A2250),"",IF($A2250="Ūdeņraža jonu koncentrācija",VLOOKUP(Dati!$A2250,Normas!$A:$D,2,FALSE),VLOOKUP(Dati!$A2250,Normas!$A:$D,2,FALSE)*0.3)),"")</f>
      </c>
      <c r="I2250" s="2">
        <f>IFERROR(IF(ISBLANK($A2250),"",IF($A2250="Ūdeņraža jonu koncentrācija",VLOOKUP(Dati!$A2250,Normas!$A:$D,3,FALSE),VLOOKUP(Dati!$A2250,Normas!$A:$D,3,FALSE)*0.3)),"")</f>
      </c>
    </row>
    <row r="2251" spans="2:9" x14ac:dyDescent="0.2">
      <c r="B2251">
        <f>IF(ISBLANK(A2251),"",VLOOKUP(A2251,Normas!A:D,4,FALSE))</f>
      </c>
      <c r="E2251" s="2">
        <f>IF(ISBLANK(D2251),"",INT(YEARFRAC(D2251,'Vispārīga informācija'!$B$2)))</f>
      </c>
      <c r="F2251" s="2">
        <f>IFERROR(IF(ISBLANK($A2251),"",IF($A2251="Ūdeņraža jonu koncentrācija",VLOOKUP(Dati!$A2251,Normas!$A:$D,2,FALSE),VLOOKUP(Dati!$A2251,Normas!$A:$D,2,FALSE)*0.6)),"")</f>
      </c>
      <c r="G2251" s="2">
        <f>IFERROR(IF(ISBLANK($A2251),"",IF($A2251="Ūdeņraža jonu koncentrācija",VLOOKUP(Dati!$A2251,Normas!$A:$D,3,FALSE),VLOOKUP(Dati!$A2251,Normas!$A:$D,3,FALSE)*0.6)),"")</f>
      </c>
      <c r="H2251" s="2">
        <f>IFERROR(IF(ISBLANK($A2251),"",IF($A2251="Ūdeņraža jonu koncentrācija",VLOOKUP(Dati!$A2251,Normas!$A:$D,2,FALSE),VLOOKUP(Dati!$A2251,Normas!$A:$D,2,FALSE)*0.3)),"")</f>
      </c>
      <c r="I2251" s="2">
        <f>IFERROR(IF(ISBLANK($A2251),"",IF($A2251="Ūdeņraža jonu koncentrācija",VLOOKUP(Dati!$A2251,Normas!$A:$D,3,FALSE),VLOOKUP(Dati!$A2251,Normas!$A:$D,3,FALSE)*0.3)),"")</f>
      </c>
    </row>
    <row r="2252" spans="2:9" x14ac:dyDescent="0.2">
      <c r="B2252">
        <f>IF(ISBLANK(A2252),"",VLOOKUP(A2252,Normas!A:D,4,FALSE))</f>
      </c>
      <c r="E2252" s="2">
        <f>IF(ISBLANK(D2252),"",INT(YEARFRAC(D2252,'Vispārīga informācija'!$B$2)))</f>
      </c>
      <c r="F2252" s="2">
        <f>IFERROR(IF(ISBLANK($A2252),"",IF($A2252="Ūdeņraža jonu koncentrācija",VLOOKUP(Dati!$A2252,Normas!$A:$D,2,FALSE),VLOOKUP(Dati!$A2252,Normas!$A:$D,2,FALSE)*0.6)),"")</f>
      </c>
      <c r="G2252" s="2">
        <f>IFERROR(IF(ISBLANK($A2252),"",IF($A2252="Ūdeņraža jonu koncentrācija",VLOOKUP(Dati!$A2252,Normas!$A:$D,3,FALSE),VLOOKUP(Dati!$A2252,Normas!$A:$D,3,FALSE)*0.6)),"")</f>
      </c>
      <c r="H2252" s="2">
        <f>IFERROR(IF(ISBLANK($A2252),"",IF($A2252="Ūdeņraža jonu koncentrācija",VLOOKUP(Dati!$A2252,Normas!$A:$D,2,FALSE),VLOOKUP(Dati!$A2252,Normas!$A:$D,2,FALSE)*0.3)),"")</f>
      </c>
      <c r="I2252" s="2">
        <f>IFERROR(IF(ISBLANK($A2252),"",IF($A2252="Ūdeņraža jonu koncentrācija",VLOOKUP(Dati!$A2252,Normas!$A:$D,3,FALSE),VLOOKUP(Dati!$A2252,Normas!$A:$D,3,FALSE)*0.3)),"")</f>
      </c>
    </row>
    <row r="2253" spans="2:9" x14ac:dyDescent="0.2">
      <c r="B2253">
        <f>IF(ISBLANK(A2253),"",VLOOKUP(A2253,Normas!A:D,4,FALSE))</f>
      </c>
      <c r="E2253" s="2">
        <f>IF(ISBLANK(D2253),"",INT(YEARFRAC(D2253,'Vispārīga informācija'!$B$2)))</f>
      </c>
      <c r="F2253" s="2">
        <f>IFERROR(IF(ISBLANK($A2253),"",IF($A2253="Ūdeņraža jonu koncentrācija",VLOOKUP(Dati!$A2253,Normas!$A:$D,2,FALSE),VLOOKUP(Dati!$A2253,Normas!$A:$D,2,FALSE)*0.6)),"")</f>
      </c>
      <c r="G2253" s="2">
        <f>IFERROR(IF(ISBLANK($A2253),"",IF($A2253="Ūdeņraža jonu koncentrācija",VLOOKUP(Dati!$A2253,Normas!$A:$D,3,FALSE),VLOOKUP(Dati!$A2253,Normas!$A:$D,3,FALSE)*0.6)),"")</f>
      </c>
      <c r="H2253" s="2">
        <f>IFERROR(IF(ISBLANK($A2253),"",IF($A2253="Ūdeņraža jonu koncentrācija",VLOOKUP(Dati!$A2253,Normas!$A:$D,2,FALSE),VLOOKUP(Dati!$A2253,Normas!$A:$D,2,FALSE)*0.3)),"")</f>
      </c>
      <c r="I2253" s="2">
        <f>IFERROR(IF(ISBLANK($A2253),"",IF($A2253="Ūdeņraža jonu koncentrācija",VLOOKUP(Dati!$A2253,Normas!$A:$D,3,FALSE),VLOOKUP(Dati!$A2253,Normas!$A:$D,3,FALSE)*0.3)),"")</f>
      </c>
    </row>
    <row r="2254" spans="2:9" x14ac:dyDescent="0.2">
      <c r="B2254">
        <f>IF(ISBLANK(A2254),"",VLOOKUP(A2254,Normas!A:D,4,FALSE))</f>
      </c>
      <c r="E2254" s="2">
        <f>IF(ISBLANK(D2254),"",INT(YEARFRAC(D2254,'Vispārīga informācija'!$B$2)))</f>
      </c>
      <c r="F2254" s="2">
        <f>IFERROR(IF(ISBLANK($A2254),"",IF($A2254="Ūdeņraža jonu koncentrācija",VLOOKUP(Dati!$A2254,Normas!$A:$D,2,FALSE),VLOOKUP(Dati!$A2254,Normas!$A:$D,2,FALSE)*0.6)),"")</f>
      </c>
      <c r="G2254" s="2">
        <f>IFERROR(IF(ISBLANK($A2254),"",IF($A2254="Ūdeņraža jonu koncentrācija",VLOOKUP(Dati!$A2254,Normas!$A:$D,3,FALSE),VLOOKUP(Dati!$A2254,Normas!$A:$D,3,FALSE)*0.6)),"")</f>
      </c>
      <c r="H2254" s="2">
        <f>IFERROR(IF(ISBLANK($A2254),"",IF($A2254="Ūdeņraža jonu koncentrācija",VLOOKUP(Dati!$A2254,Normas!$A:$D,2,FALSE),VLOOKUP(Dati!$A2254,Normas!$A:$D,2,FALSE)*0.3)),"")</f>
      </c>
      <c r="I2254" s="2">
        <f>IFERROR(IF(ISBLANK($A2254),"",IF($A2254="Ūdeņraža jonu koncentrācija",VLOOKUP(Dati!$A2254,Normas!$A:$D,3,FALSE),VLOOKUP(Dati!$A2254,Normas!$A:$D,3,FALSE)*0.3)),"")</f>
      </c>
    </row>
    <row r="2255" spans="2:9" x14ac:dyDescent="0.2">
      <c r="B2255">
        <f>IF(ISBLANK(A2255),"",VLOOKUP(A2255,Normas!A:D,4,FALSE))</f>
      </c>
      <c r="E2255" s="2">
        <f>IF(ISBLANK(D2255),"",INT(YEARFRAC(D2255,'Vispārīga informācija'!$B$2)))</f>
      </c>
      <c r="F2255" s="2">
        <f>IFERROR(IF(ISBLANK($A2255),"",IF($A2255="Ūdeņraža jonu koncentrācija",VLOOKUP(Dati!$A2255,Normas!$A:$D,2,FALSE),VLOOKUP(Dati!$A2255,Normas!$A:$D,2,FALSE)*0.6)),"")</f>
      </c>
      <c r="G2255" s="2">
        <f>IFERROR(IF(ISBLANK($A2255),"",IF($A2255="Ūdeņraža jonu koncentrācija",VLOOKUP(Dati!$A2255,Normas!$A:$D,3,FALSE),VLOOKUP(Dati!$A2255,Normas!$A:$D,3,FALSE)*0.6)),"")</f>
      </c>
      <c r="H2255" s="2">
        <f>IFERROR(IF(ISBLANK($A2255),"",IF($A2255="Ūdeņraža jonu koncentrācija",VLOOKUP(Dati!$A2255,Normas!$A:$D,2,FALSE),VLOOKUP(Dati!$A2255,Normas!$A:$D,2,FALSE)*0.3)),"")</f>
      </c>
      <c r="I2255" s="2">
        <f>IFERROR(IF(ISBLANK($A2255),"",IF($A2255="Ūdeņraža jonu koncentrācija",VLOOKUP(Dati!$A2255,Normas!$A:$D,3,FALSE),VLOOKUP(Dati!$A2255,Normas!$A:$D,3,FALSE)*0.3)),"")</f>
      </c>
    </row>
    <row r="2256" spans="2:9" x14ac:dyDescent="0.2">
      <c r="B2256">
        <f>IF(ISBLANK(A2256),"",VLOOKUP(A2256,Normas!A:D,4,FALSE))</f>
      </c>
      <c r="E2256" s="2">
        <f>IF(ISBLANK(D2256),"",INT(YEARFRAC(D2256,'Vispārīga informācija'!$B$2)))</f>
      </c>
      <c r="F2256" s="2">
        <f>IFERROR(IF(ISBLANK($A2256),"",IF($A2256="Ūdeņraža jonu koncentrācija",VLOOKUP(Dati!$A2256,Normas!$A:$D,2,FALSE),VLOOKUP(Dati!$A2256,Normas!$A:$D,2,FALSE)*0.6)),"")</f>
      </c>
      <c r="G2256" s="2">
        <f>IFERROR(IF(ISBLANK($A2256),"",IF($A2256="Ūdeņraža jonu koncentrācija",VLOOKUP(Dati!$A2256,Normas!$A:$D,3,FALSE),VLOOKUP(Dati!$A2256,Normas!$A:$D,3,FALSE)*0.6)),"")</f>
      </c>
      <c r="H2256" s="2">
        <f>IFERROR(IF(ISBLANK($A2256),"",IF($A2256="Ūdeņraža jonu koncentrācija",VLOOKUP(Dati!$A2256,Normas!$A:$D,2,FALSE),VLOOKUP(Dati!$A2256,Normas!$A:$D,2,FALSE)*0.3)),"")</f>
      </c>
      <c r="I2256" s="2">
        <f>IFERROR(IF(ISBLANK($A2256),"",IF($A2256="Ūdeņraža jonu koncentrācija",VLOOKUP(Dati!$A2256,Normas!$A:$D,3,FALSE),VLOOKUP(Dati!$A2256,Normas!$A:$D,3,FALSE)*0.3)),"")</f>
      </c>
    </row>
    <row r="2257" spans="2:9" x14ac:dyDescent="0.2">
      <c r="B2257">
        <f>IF(ISBLANK(A2257),"",VLOOKUP(A2257,Normas!A:D,4,FALSE))</f>
      </c>
      <c r="E2257" s="2">
        <f>IF(ISBLANK(D2257),"",INT(YEARFRAC(D2257,'Vispārīga informācija'!$B$2)))</f>
      </c>
      <c r="F2257" s="2">
        <f>IFERROR(IF(ISBLANK($A2257),"",IF($A2257="Ūdeņraža jonu koncentrācija",VLOOKUP(Dati!$A2257,Normas!$A:$D,2,FALSE),VLOOKUP(Dati!$A2257,Normas!$A:$D,2,FALSE)*0.6)),"")</f>
      </c>
      <c r="G2257" s="2">
        <f>IFERROR(IF(ISBLANK($A2257),"",IF($A2257="Ūdeņraža jonu koncentrācija",VLOOKUP(Dati!$A2257,Normas!$A:$D,3,FALSE),VLOOKUP(Dati!$A2257,Normas!$A:$D,3,FALSE)*0.6)),"")</f>
      </c>
      <c r="H2257" s="2">
        <f>IFERROR(IF(ISBLANK($A2257),"",IF($A2257="Ūdeņraža jonu koncentrācija",VLOOKUP(Dati!$A2257,Normas!$A:$D,2,FALSE),VLOOKUP(Dati!$A2257,Normas!$A:$D,2,FALSE)*0.3)),"")</f>
      </c>
      <c r="I2257" s="2">
        <f>IFERROR(IF(ISBLANK($A2257),"",IF($A2257="Ūdeņraža jonu koncentrācija",VLOOKUP(Dati!$A2257,Normas!$A:$D,3,FALSE),VLOOKUP(Dati!$A2257,Normas!$A:$D,3,FALSE)*0.3)),"")</f>
      </c>
    </row>
    <row r="2258" spans="2:9" x14ac:dyDescent="0.2">
      <c r="B2258">
        <f>IF(ISBLANK(A2258),"",VLOOKUP(A2258,Normas!A:D,4,FALSE))</f>
      </c>
      <c r="E2258" s="2">
        <f>IF(ISBLANK(D2258),"",INT(YEARFRAC(D2258,'Vispārīga informācija'!$B$2)))</f>
      </c>
      <c r="F2258" s="2">
        <f>IFERROR(IF(ISBLANK($A2258),"",IF($A2258="Ūdeņraža jonu koncentrācija",VLOOKUP(Dati!$A2258,Normas!$A:$D,2,FALSE),VLOOKUP(Dati!$A2258,Normas!$A:$D,2,FALSE)*0.6)),"")</f>
      </c>
      <c r="G2258" s="2">
        <f>IFERROR(IF(ISBLANK($A2258),"",IF($A2258="Ūdeņraža jonu koncentrācija",VLOOKUP(Dati!$A2258,Normas!$A:$D,3,FALSE),VLOOKUP(Dati!$A2258,Normas!$A:$D,3,FALSE)*0.6)),"")</f>
      </c>
      <c r="H2258" s="2">
        <f>IFERROR(IF(ISBLANK($A2258),"",IF($A2258="Ūdeņraža jonu koncentrācija",VLOOKUP(Dati!$A2258,Normas!$A:$D,2,FALSE),VLOOKUP(Dati!$A2258,Normas!$A:$D,2,FALSE)*0.3)),"")</f>
      </c>
      <c r="I2258" s="2">
        <f>IFERROR(IF(ISBLANK($A2258),"",IF($A2258="Ūdeņraža jonu koncentrācija",VLOOKUP(Dati!$A2258,Normas!$A:$D,3,FALSE),VLOOKUP(Dati!$A2258,Normas!$A:$D,3,FALSE)*0.3)),"")</f>
      </c>
    </row>
    <row r="2259" spans="2:9" x14ac:dyDescent="0.2">
      <c r="B2259">
        <f>IF(ISBLANK(A2259),"",VLOOKUP(A2259,Normas!A:D,4,FALSE))</f>
      </c>
      <c r="E2259" s="2">
        <f>IF(ISBLANK(D2259),"",INT(YEARFRAC(D2259,'Vispārīga informācija'!$B$2)))</f>
      </c>
      <c r="F2259" s="2">
        <f>IFERROR(IF(ISBLANK($A2259),"",IF($A2259="Ūdeņraža jonu koncentrācija",VLOOKUP(Dati!$A2259,Normas!$A:$D,2,FALSE),VLOOKUP(Dati!$A2259,Normas!$A:$D,2,FALSE)*0.6)),"")</f>
      </c>
      <c r="G2259" s="2">
        <f>IFERROR(IF(ISBLANK($A2259),"",IF($A2259="Ūdeņraža jonu koncentrācija",VLOOKUP(Dati!$A2259,Normas!$A:$D,3,FALSE),VLOOKUP(Dati!$A2259,Normas!$A:$D,3,FALSE)*0.6)),"")</f>
      </c>
      <c r="H2259" s="2">
        <f>IFERROR(IF(ISBLANK($A2259),"",IF($A2259="Ūdeņraža jonu koncentrācija",VLOOKUP(Dati!$A2259,Normas!$A:$D,2,FALSE),VLOOKUP(Dati!$A2259,Normas!$A:$D,2,FALSE)*0.3)),"")</f>
      </c>
      <c r="I2259" s="2">
        <f>IFERROR(IF(ISBLANK($A2259),"",IF($A2259="Ūdeņraža jonu koncentrācija",VLOOKUP(Dati!$A2259,Normas!$A:$D,3,FALSE),VLOOKUP(Dati!$A2259,Normas!$A:$D,3,FALSE)*0.3)),"")</f>
      </c>
    </row>
    <row r="2260" spans="2:9" x14ac:dyDescent="0.2">
      <c r="B2260">
        <f>IF(ISBLANK(A2260),"",VLOOKUP(A2260,Normas!A:D,4,FALSE))</f>
      </c>
      <c r="E2260" s="2">
        <f>IF(ISBLANK(D2260),"",INT(YEARFRAC(D2260,'Vispārīga informācija'!$B$2)))</f>
      </c>
      <c r="F2260" s="2">
        <f>IFERROR(IF(ISBLANK($A2260),"",IF($A2260="Ūdeņraža jonu koncentrācija",VLOOKUP(Dati!$A2260,Normas!$A:$D,2,FALSE),VLOOKUP(Dati!$A2260,Normas!$A:$D,2,FALSE)*0.6)),"")</f>
      </c>
      <c r="G2260" s="2">
        <f>IFERROR(IF(ISBLANK($A2260),"",IF($A2260="Ūdeņraža jonu koncentrācija",VLOOKUP(Dati!$A2260,Normas!$A:$D,3,FALSE),VLOOKUP(Dati!$A2260,Normas!$A:$D,3,FALSE)*0.6)),"")</f>
      </c>
      <c r="H2260" s="2">
        <f>IFERROR(IF(ISBLANK($A2260),"",IF($A2260="Ūdeņraža jonu koncentrācija",VLOOKUP(Dati!$A2260,Normas!$A:$D,2,FALSE),VLOOKUP(Dati!$A2260,Normas!$A:$D,2,FALSE)*0.3)),"")</f>
      </c>
      <c r="I2260" s="2">
        <f>IFERROR(IF(ISBLANK($A2260),"",IF($A2260="Ūdeņraža jonu koncentrācija",VLOOKUP(Dati!$A2260,Normas!$A:$D,3,FALSE),VLOOKUP(Dati!$A2260,Normas!$A:$D,3,FALSE)*0.3)),"")</f>
      </c>
    </row>
    <row r="2261" spans="2:9" x14ac:dyDescent="0.2">
      <c r="B2261">
        <f>IF(ISBLANK(A2261),"",VLOOKUP(A2261,Normas!A:D,4,FALSE))</f>
      </c>
      <c r="E2261" s="2">
        <f>IF(ISBLANK(D2261),"",INT(YEARFRAC(D2261,'Vispārīga informācija'!$B$2)))</f>
      </c>
      <c r="F2261" s="2">
        <f>IFERROR(IF(ISBLANK($A2261),"",IF($A2261="Ūdeņraža jonu koncentrācija",VLOOKUP(Dati!$A2261,Normas!$A:$D,2,FALSE),VLOOKUP(Dati!$A2261,Normas!$A:$D,2,FALSE)*0.6)),"")</f>
      </c>
      <c r="G2261" s="2">
        <f>IFERROR(IF(ISBLANK($A2261),"",IF($A2261="Ūdeņraža jonu koncentrācija",VLOOKUP(Dati!$A2261,Normas!$A:$D,3,FALSE),VLOOKUP(Dati!$A2261,Normas!$A:$D,3,FALSE)*0.6)),"")</f>
      </c>
      <c r="H2261" s="2">
        <f>IFERROR(IF(ISBLANK($A2261),"",IF($A2261="Ūdeņraža jonu koncentrācija",VLOOKUP(Dati!$A2261,Normas!$A:$D,2,FALSE),VLOOKUP(Dati!$A2261,Normas!$A:$D,2,FALSE)*0.3)),"")</f>
      </c>
      <c r="I2261" s="2">
        <f>IFERROR(IF(ISBLANK($A2261),"",IF($A2261="Ūdeņraža jonu koncentrācija",VLOOKUP(Dati!$A2261,Normas!$A:$D,3,FALSE),VLOOKUP(Dati!$A2261,Normas!$A:$D,3,FALSE)*0.3)),"")</f>
      </c>
    </row>
    <row r="2262" spans="2:9" x14ac:dyDescent="0.2">
      <c r="B2262">
        <f>IF(ISBLANK(A2262),"",VLOOKUP(A2262,Normas!A:D,4,FALSE))</f>
      </c>
      <c r="E2262" s="2">
        <f>IF(ISBLANK(D2262),"",INT(YEARFRAC(D2262,'Vispārīga informācija'!$B$2)))</f>
      </c>
      <c r="F2262" s="2">
        <f>IFERROR(IF(ISBLANK($A2262),"",IF($A2262="Ūdeņraža jonu koncentrācija",VLOOKUP(Dati!$A2262,Normas!$A:$D,2,FALSE),VLOOKUP(Dati!$A2262,Normas!$A:$D,2,FALSE)*0.6)),"")</f>
      </c>
      <c r="G2262" s="2">
        <f>IFERROR(IF(ISBLANK($A2262),"",IF($A2262="Ūdeņraža jonu koncentrācija",VLOOKUP(Dati!$A2262,Normas!$A:$D,3,FALSE),VLOOKUP(Dati!$A2262,Normas!$A:$D,3,FALSE)*0.6)),"")</f>
      </c>
      <c r="H2262" s="2">
        <f>IFERROR(IF(ISBLANK($A2262),"",IF($A2262="Ūdeņraža jonu koncentrācija",VLOOKUP(Dati!$A2262,Normas!$A:$D,2,FALSE),VLOOKUP(Dati!$A2262,Normas!$A:$D,2,FALSE)*0.3)),"")</f>
      </c>
      <c r="I2262" s="2">
        <f>IFERROR(IF(ISBLANK($A2262),"",IF($A2262="Ūdeņraža jonu koncentrācija",VLOOKUP(Dati!$A2262,Normas!$A:$D,3,FALSE),VLOOKUP(Dati!$A2262,Normas!$A:$D,3,FALSE)*0.3)),"")</f>
      </c>
    </row>
    <row r="2263" spans="2:9" x14ac:dyDescent="0.2">
      <c r="B2263">
        <f>IF(ISBLANK(A2263),"",VLOOKUP(A2263,Normas!A:D,4,FALSE))</f>
      </c>
      <c r="E2263" s="2">
        <f>IF(ISBLANK(D2263),"",INT(YEARFRAC(D2263,'Vispārīga informācija'!$B$2)))</f>
      </c>
      <c r="F2263" s="2">
        <f>IFERROR(IF(ISBLANK($A2263),"",IF($A2263="Ūdeņraža jonu koncentrācija",VLOOKUP(Dati!$A2263,Normas!$A:$D,2,FALSE),VLOOKUP(Dati!$A2263,Normas!$A:$D,2,FALSE)*0.6)),"")</f>
      </c>
      <c r="G2263" s="2">
        <f>IFERROR(IF(ISBLANK($A2263),"",IF($A2263="Ūdeņraža jonu koncentrācija",VLOOKUP(Dati!$A2263,Normas!$A:$D,3,FALSE),VLOOKUP(Dati!$A2263,Normas!$A:$D,3,FALSE)*0.6)),"")</f>
      </c>
      <c r="H2263" s="2">
        <f>IFERROR(IF(ISBLANK($A2263),"",IF($A2263="Ūdeņraža jonu koncentrācija",VLOOKUP(Dati!$A2263,Normas!$A:$D,2,FALSE),VLOOKUP(Dati!$A2263,Normas!$A:$D,2,FALSE)*0.3)),"")</f>
      </c>
      <c r="I2263" s="2">
        <f>IFERROR(IF(ISBLANK($A2263),"",IF($A2263="Ūdeņraža jonu koncentrācija",VLOOKUP(Dati!$A2263,Normas!$A:$D,3,FALSE),VLOOKUP(Dati!$A2263,Normas!$A:$D,3,FALSE)*0.3)),"")</f>
      </c>
    </row>
    <row r="2264" spans="2:9" x14ac:dyDescent="0.2">
      <c r="B2264">
        <f>IF(ISBLANK(A2264),"",VLOOKUP(A2264,Normas!A:D,4,FALSE))</f>
      </c>
      <c r="E2264" s="2">
        <f>IF(ISBLANK(D2264),"",INT(YEARFRAC(D2264,'Vispārīga informācija'!$B$2)))</f>
      </c>
      <c r="F2264" s="2">
        <f>IFERROR(IF(ISBLANK($A2264),"",IF($A2264="Ūdeņraža jonu koncentrācija",VLOOKUP(Dati!$A2264,Normas!$A:$D,2,FALSE),VLOOKUP(Dati!$A2264,Normas!$A:$D,2,FALSE)*0.6)),"")</f>
      </c>
      <c r="G2264" s="2">
        <f>IFERROR(IF(ISBLANK($A2264),"",IF($A2264="Ūdeņraža jonu koncentrācija",VLOOKUP(Dati!$A2264,Normas!$A:$D,3,FALSE),VLOOKUP(Dati!$A2264,Normas!$A:$D,3,FALSE)*0.6)),"")</f>
      </c>
      <c r="H2264" s="2">
        <f>IFERROR(IF(ISBLANK($A2264),"",IF($A2264="Ūdeņraža jonu koncentrācija",VLOOKUP(Dati!$A2264,Normas!$A:$D,2,FALSE),VLOOKUP(Dati!$A2264,Normas!$A:$D,2,FALSE)*0.3)),"")</f>
      </c>
      <c r="I2264" s="2">
        <f>IFERROR(IF(ISBLANK($A2264),"",IF($A2264="Ūdeņraža jonu koncentrācija",VLOOKUP(Dati!$A2264,Normas!$A:$D,3,FALSE),VLOOKUP(Dati!$A2264,Normas!$A:$D,3,FALSE)*0.3)),"")</f>
      </c>
    </row>
    <row r="2265" spans="2:9" x14ac:dyDescent="0.2">
      <c r="B2265">
        <f>IF(ISBLANK(A2265),"",VLOOKUP(A2265,Normas!A:D,4,FALSE))</f>
      </c>
      <c r="E2265" s="2">
        <f>IF(ISBLANK(D2265),"",INT(YEARFRAC(D2265,'Vispārīga informācija'!$B$2)))</f>
      </c>
      <c r="F2265" s="2">
        <f>IFERROR(IF(ISBLANK($A2265),"",IF($A2265="Ūdeņraža jonu koncentrācija",VLOOKUP(Dati!$A2265,Normas!$A:$D,2,FALSE),VLOOKUP(Dati!$A2265,Normas!$A:$D,2,FALSE)*0.6)),"")</f>
      </c>
      <c r="G2265" s="2">
        <f>IFERROR(IF(ISBLANK($A2265),"",IF($A2265="Ūdeņraža jonu koncentrācija",VLOOKUP(Dati!$A2265,Normas!$A:$D,3,FALSE),VLOOKUP(Dati!$A2265,Normas!$A:$D,3,FALSE)*0.6)),"")</f>
      </c>
      <c r="H2265" s="2">
        <f>IFERROR(IF(ISBLANK($A2265),"",IF($A2265="Ūdeņraža jonu koncentrācija",VLOOKUP(Dati!$A2265,Normas!$A:$D,2,FALSE),VLOOKUP(Dati!$A2265,Normas!$A:$D,2,FALSE)*0.3)),"")</f>
      </c>
      <c r="I2265" s="2">
        <f>IFERROR(IF(ISBLANK($A2265),"",IF($A2265="Ūdeņraža jonu koncentrācija",VLOOKUP(Dati!$A2265,Normas!$A:$D,3,FALSE),VLOOKUP(Dati!$A2265,Normas!$A:$D,3,FALSE)*0.3)),"")</f>
      </c>
    </row>
    <row r="2266" spans="2:9" x14ac:dyDescent="0.2">
      <c r="B2266">
        <f>IF(ISBLANK(A2266),"",VLOOKUP(A2266,Normas!A:D,4,FALSE))</f>
      </c>
      <c r="E2266" s="2">
        <f>IF(ISBLANK(D2266),"",INT(YEARFRAC(D2266,'Vispārīga informācija'!$B$2)))</f>
      </c>
      <c r="F2266" s="2">
        <f>IFERROR(IF(ISBLANK($A2266),"",IF($A2266="Ūdeņraža jonu koncentrācija",VLOOKUP(Dati!$A2266,Normas!$A:$D,2,FALSE),VLOOKUP(Dati!$A2266,Normas!$A:$D,2,FALSE)*0.6)),"")</f>
      </c>
      <c r="G2266" s="2">
        <f>IFERROR(IF(ISBLANK($A2266),"",IF($A2266="Ūdeņraža jonu koncentrācija",VLOOKUP(Dati!$A2266,Normas!$A:$D,3,FALSE),VLOOKUP(Dati!$A2266,Normas!$A:$D,3,FALSE)*0.6)),"")</f>
      </c>
      <c r="H2266" s="2">
        <f>IFERROR(IF(ISBLANK($A2266),"",IF($A2266="Ūdeņraža jonu koncentrācija",VLOOKUP(Dati!$A2266,Normas!$A:$D,2,FALSE),VLOOKUP(Dati!$A2266,Normas!$A:$D,2,FALSE)*0.3)),"")</f>
      </c>
      <c r="I2266" s="2">
        <f>IFERROR(IF(ISBLANK($A2266),"",IF($A2266="Ūdeņraža jonu koncentrācija",VLOOKUP(Dati!$A2266,Normas!$A:$D,3,FALSE),VLOOKUP(Dati!$A2266,Normas!$A:$D,3,FALSE)*0.3)),"")</f>
      </c>
    </row>
    <row r="2267" spans="2:9" x14ac:dyDescent="0.2">
      <c r="B2267">
        <f>IF(ISBLANK(A2267),"",VLOOKUP(A2267,Normas!A:D,4,FALSE))</f>
      </c>
      <c r="E2267" s="2">
        <f>IF(ISBLANK(D2267),"",INT(YEARFRAC(D2267,'Vispārīga informācija'!$B$2)))</f>
      </c>
      <c r="F2267" s="2">
        <f>IFERROR(IF(ISBLANK($A2267),"",IF($A2267="Ūdeņraža jonu koncentrācija",VLOOKUP(Dati!$A2267,Normas!$A:$D,2,FALSE),VLOOKUP(Dati!$A2267,Normas!$A:$D,2,FALSE)*0.6)),"")</f>
      </c>
      <c r="G2267" s="2">
        <f>IFERROR(IF(ISBLANK($A2267),"",IF($A2267="Ūdeņraža jonu koncentrācija",VLOOKUP(Dati!$A2267,Normas!$A:$D,3,FALSE),VLOOKUP(Dati!$A2267,Normas!$A:$D,3,FALSE)*0.6)),"")</f>
      </c>
      <c r="H2267" s="2">
        <f>IFERROR(IF(ISBLANK($A2267),"",IF($A2267="Ūdeņraža jonu koncentrācija",VLOOKUP(Dati!$A2267,Normas!$A:$D,2,FALSE),VLOOKUP(Dati!$A2267,Normas!$A:$D,2,FALSE)*0.3)),"")</f>
      </c>
      <c r="I2267" s="2">
        <f>IFERROR(IF(ISBLANK($A2267),"",IF($A2267="Ūdeņraža jonu koncentrācija",VLOOKUP(Dati!$A2267,Normas!$A:$D,3,FALSE),VLOOKUP(Dati!$A2267,Normas!$A:$D,3,FALSE)*0.3)),"")</f>
      </c>
    </row>
    <row r="2268" spans="2:9" x14ac:dyDescent="0.2">
      <c r="B2268">
        <f>IF(ISBLANK(A2268),"",VLOOKUP(A2268,Normas!A:D,4,FALSE))</f>
      </c>
      <c r="E2268" s="2">
        <f>IF(ISBLANK(D2268),"",INT(YEARFRAC(D2268,'Vispārīga informācija'!$B$2)))</f>
      </c>
      <c r="F2268" s="2">
        <f>IFERROR(IF(ISBLANK($A2268),"",IF($A2268="Ūdeņraža jonu koncentrācija",VLOOKUP(Dati!$A2268,Normas!$A:$D,2,FALSE),VLOOKUP(Dati!$A2268,Normas!$A:$D,2,FALSE)*0.6)),"")</f>
      </c>
      <c r="G2268" s="2">
        <f>IFERROR(IF(ISBLANK($A2268),"",IF($A2268="Ūdeņraža jonu koncentrācija",VLOOKUP(Dati!$A2268,Normas!$A:$D,3,FALSE),VLOOKUP(Dati!$A2268,Normas!$A:$D,3,FALSE)*0.6)),"")</f>
      </c>
      <c r="H2268" s="2">
        <f>IFERROR(IF(ISBLANK($A2268),"",IF($A2268="Ūdeņraža jonu koncentrācija",VLOOKUP(Dati!$A2268,Normas!$A:$D,2,FALSE),VLOOKUP(Dati!$A2268,Normas!$A:$D,2,FALSE)*0.3)),"")</f>
      </c>
      <c r="I2268" s="2">
        <f>IFERROR(IF(ISBLANK($A2268),"",IF($A2268="Ūdeņraža jonu koncentrācija",VLOOKUP(Dati!$A2268,Normas!$A:$D,3,FALSE),VLOOKUP(Dati!$A2268,Normas!$A:$D,3,FALSE)*0.3)),"")</f>
      </c>
    </row>
    <row r="2269" spans="2:9" x14ac:dyDescent="0.2">
      <c r="B2269">
        <f>IF(ISBLANK(A2269),"",VLOOKUP(A2269,Normas!A:D,4,FALSE))</f>
      </c>
      <c r="E2269" s="2">
        <f>IF(ISBLANK(D2269),"",INT(YEARFRAC(D2269,'Vispārīga informācija'!$B$2)))</f>
      </c>
      <c r="F2269" s="2">
        <f>IFERROR(IF(ISBLANK($A2269),"",IF($A2269="Ūdeņraža jonu koncentrācija",VLOOKUP(Dati!$A2269,Normas!$A:$D,2,FALSE),VLOOKUP(Dati!$A2269,Normas!$A:$D,2,FALSE)*0.6)),"")</f>
      </c>
      <c r="G2269" s="2">
        <f>IFERROR(IF(ISBLANK($A2269),"",IF($A2269="Ūdeņraža jonu koncentrācija",VLOOKUP(Dati!$A2269,Normas!$A:$D,3,FALSE),VLOOKUP(Dati!$A2269,Normas!$A:$D,3,FALSE)*0.6)),"")</f>
      </c>
      <c r="H2269" s="2">
        <f>IFERROR(IF(ISBLANK($A2269),"",IF($A2269="Ūdeņraža jonu koncentrācija",VLOOKUP(Dati!$A2269,Normas!$A:$D,2,FALSE),VLOOKUP(Dati!$A2269,Normas!$A:$D,2,FALSE)*0.3)),"")</f>
      </c>
      <c r="I2269" s="2">
        <f>IFERROR(IF(ISBLANK($A2269),"",IF($A2269="Ūdeņraža jonu koncentrācija",VLOOKUP(Dati!$A2269,Normas!$A:$D,3,FALSE),VLOOKUP(Dati!$A2269,Normas!$A:$D,3,FALSE)*0.3)),"")</f>
      </c>
    </row>
    <row r="2270" spans="2:9" x14ac:dyDescent="0.2">
      <c r="B2270">
        <f>IF(ISBLANK(A2270),"",VLOOKUP(A2270,Normas!A:D,4,FALSE))</f>
      </c>
      <c r="E2270" s="2">
        <f>IF(ISBLANK(D2270),"",INT(YEARFRAC(D2270,'Vispārīga informācija'!$B$2)))</f>
      </c>
      <c r="F2270" s="2">
        <f>IFERROR(IF(ISBLANK($A2270),"",IF($A2270="Ūdeņraža jonu koncentrācija",VLOOKUP(Dati!$A2270,Normas!$A:$D,2,FALSE),VLOOKUP(Dati!$A2270,Normas!$A:$D,2,FALSE)*0.6)),"")</f>
      </c>
      <c r="G2270" s="2">
        <f>IFERROR(IF(ISBLANK($A2270),"",IF($A2270="Ūdeņraža jonu koncentrācija",VLOOKUP(Dati!$A2270,Normas!$A:$D,3,FALSE),VLOOKUP(Dati!$A2270,Normas!$A:$D,3,FALSE)*0.6)),"")</f>
      </c>
      <c r="H2270" s="2">
        <f>IFERROR(IF(ISBLANK($A2270),"",IF($A2270="Ūdeņraža jonu koncentrācija",VLOOKUP(Dati!$A2270,Normas!$A:$D,2,FALSE),VLOOKUP(Dati!$A2270,Normas!$A:$D,2,FALSE)*0.3)),"")</f>
      </c>
      <c r="I2270" s="2">
        <f>IFERROR(IF(ISBLANK($A2270),"",IF($A2270="Ūdeņraža jonu koncentrācija",VLOOKUP(Dati!$A2270,Normas!$A:$D,3,FALSE),VLOOKUP(Dati!$A2270,Normas!$A:$D,3,FALSE)*0.3)),"")</f>
      </c>
    </row>
    <row r="2271" spans="2:9" x14ac:dyDescent="0.2">
      <c r="B2271">
        <f>IF(ISBLANK(A2271),"",VLOOKUP(A2271,Normas!A:D,4,FALSE))</f>
      </c>
      <c r="E2271" s="2">
        <f>IF(ISBLANK(D2271),"",INT(YEARFRAC(D2271,'Vispārīga informācija'!$B$2)))</f>
      </c>
      <c r="F2271" s="2">
        <f>IFERROR(IF(ISBLANK($A2271),"",IF($A2271="Ūdeņraža jonu koncentrācija",VLOOKUP(Dati!$A2271,Normas!$A:$D,2,FALSE),VLOOKUP(Dati!$A2271,Normas!$A:$D,2,FALSE)*0.6)),"")</f>
      </c>
      <c r="G2271" s="2">
        <f>IFERROR(IF(ISBLANK($A2271),"",IF($A2271="Ūdeņraža jonu koncentrācija",VLOOKUP(Dati!$A2271,Normas!$A:$D,3,FALSE),VLOOKUP(Dati!$A2271,Normas!$A:$D,3,FALSE)*0.6)),"")</f>
      </c>
      <c r="H2271" s="2">
        <f>IFERROR(IF(ISBLANK($A2271),"",IF($A2271="Ūdeņraža jonu koncentrācija",VLOOKUP(Dati!$A2271,Normas!$A:$D,2,FALSE),VLOOKUP(Dati!$A2271,Normas!$A:$D,2,FALSE)*0.3)),"")</f>
      </c>
      <c r="I2271" s="2">
        <f>IFERROR(IF(ISBLANK($A2271),"",IF($A2271="Ūdeņraža jonu koncentrācija",VLOOKUP(Dati!$A2271,Normas!$A:$D,3,FALSE),VLOOKUP(Dati!$A2271,Normas!$A:$D,3,FALSE)*0.3)),"")</f>
      </c>
    </row>
    <row r="2272" spans="2:9" x14ac:dyDescent="0.2">
      <c r="B2272">
        <f>IF(ISBLANK(A2272),"",VLOOKUP(A2272,Normas!A:D,4,FALSE))</f>
      </c>
      <c r="E2272" s="2">
        <f>IF(ISBLANK(D2272),"",INT(YEARFRAC(D2272,'Vispārīga informācija'!$B$2)))</f>
      </c>
      <c r="F2272" s="2">
        <f>IFERROR(IF(ISBLANK($A2272),"",IF($A2272="Ūdeņraža jonu koncentrācija",VLOOKUP(Dati!$A2272,Normas!$A:$D,2,FALSE),VLOOKUP(Dati!$A2272,Normas!$A:$D,2,FALSE)*0.6)),"")</f>
      </c>
      <c r="G2272" s="2">
        <f>IFERROR(IF(ISBLANK($A2272),"",IF($A2272="Ūdeņraža jonu koncentrācija",VLOOKUP(Dati!$A2272,Normas!$A:$D,3,FALSE),VLOOKUP(Dati!$A2272,Normas!$A:$D,3,FALSE)*0.6)),"")</f>
      </c>
      <c r="H2272" s="2">
        <f>IFERROR(IF(ISBLANK($A2272),"",IF($A2272="Ūdeņraža jonu koncentrācija",VLOOKUP(Dati!$A2272,Normas!$A:$D,2,FALSE),VLOOKUP(Dati!$A2272,Normas!$A:$D,2,FALSE)*0.3)),"")</f>
      </c>
      <c r="I2272" s="2">
        <f>IFERROR(IF(ISBLANK($A2272),"",IF($A2272="Ūdeņraža jonu koncentrācija",VLOOKUP(Dati!$A2272,Normas!$A:$D,3,FALSE),VLOOKUP(Dati!$A2272,Normas!$A:$D,3,FALSE)*0.3)),"")</f>
      </c>
    </row>
    <row r="2273" spans="2:9" x14ac:dyDescent="0.2">
      <c r="B2273">
        <f>IF(ISBLANK(A2273),"",VLOOKUP(A2273,Normas!A:D,4,FALSE))</f>
      </c>
      <c r="E2273" s="2">
        <f>IF(ISBLANK(D2273),"",INT(YEARFRAC(D2273,'Vispārīga informācija'!$B$2)))</f>
      </c>
      <c r="F2273" s="2">
        <f>IFERROR(IF(ISBLANK($A2273),"",IF($A2273="Ūdeņraža jonu koncentrācija",VLOOKUP(Dati!$A2273,Normas!$A:$D,2,FALSE),VLOOKUP(Dati!$A2273,Normas!$A:$D,2,FALSE)*0.6)),"")</f>
      </c>
      <c r="G2273" s="2">
        <f>IFERROR(IF(ISBLANK($A2273),"",IF($A2273="Ūdeņraža jonu koncentrācija",VLOOKUP(Dati!$A2273,Normas!$A:$D,3,FALSE),VLOOKUP(Dati!$A2273,Normas!$A:$D,3,FALSE)*0.6)),"")</f>
      </c>
      <c r="H2273" s="2">
        <f>IFERROR(IF(ISBLANK($A2273),"",IF($A2273="Ūdeņraža jonu koncentrācija",VLOOKUP(Dati!$A2273,Normas!$A:$D,2,FALSE),VLOOKUP(Dati!$A2273,Normas!$A:$D,2,FALSE)*0.3)),"")</f>
      </c>
      <c r="I2273" s="2">
        <f>IFERROR(IF(ISBLANK($A2273),"",IF($A2273="Ūdeņraža jonu koncentrācija",VLOOKUP(Dati!$A2273,Normas!$A:$D,3,FALSE),VLOOKUP(Dati!$A2273,Normas!$A:$D,3,FALSE)*0.3)),"")</f>
      </c>
    </row>
    <row r="2274" spans="2:9" x14ac:dyDescent="0.2">
      <c r="B2274">
        <f>IF(ISBLANK(A2274),"",VLOOKUP(A2274,Normas!A:D,4,FALSE))</f>
      </c>
      <c r="E2274" s="2">
        <f>IF(ISBLANK(D2274),"",INT(YEARFRAC(D2274,'Vispārīga informācija'!$B$2)))</f>
      </c>
      <c r="F2274" s="2">
        <f>IFERROR(IF(ISBLANK($A2274),"",IF($A2274="Ūdeņraža jonu koncentrācija",VLOOKUP(Dati!$A2274,Normas!$A:$D,2,FALSE),VLOOKUP(Dati!$A2274,Normas!$A:$D,2,FALSE)*0.6)),"")</f>
      </c>
      <c r="G2274" s="2">
        <f>IFERROR(IF(ISBLANK($A2274),"",IF($A2274="Ūdeņraža jonu koncentrācija",VLOOKUP(Dati!$A2274,Normas!$A:$D,3,FALSE),VLOOKUP(Dati!$A2274,Normas!$A:$D,3,FALSE)*0.6)),"")</f>
      </c>
      <c r="H2274" s="2">
        <f>IFERROR(IF(ISBLANK($A2274),"",IF($A2274="Ūdeņraža jonu koncentrācija",VLOOKUP(Dati!$A2274,Normas!$A:$D,2,FALSE),VLOOKUP(Dati!$A2274,Normas!$A:$D,2,FALSE)*0.3)),"")</f>
      </c>
      <c r="I2274" s="2">
        <f>IFERROR(IF(ISBLANK($A2274),"",IF($A2274="Ūdeņraža jonu koncentrācija",VLOOKUP(Dati!$A2274,Normas!$A:$D,3,FALSE),VLOOKUP(Dati!$A2274,Normas!$A:$D,3,FALSE)*0.3)),"")</f>
      </c>
    </row>
    <row r="2275" spans="2:9" x14ac:dyDescent="0.2">
      <c r="B2275">
        <f>IF(ISBLANK(A2275),"",VLOOKUP(A2275,Normas!A:D,4,FALSE))</f>
      </c>
      <c r="E2275" s="2">
        <f>IF(ISBLANK(D2275),"",INT(YEARFRAC(D2275,'Vispārīga informācija'!$B$2)))</f>
      </c>
      <c r="F2275" s="2">
        <f>IFERROR(IF(ISBLANK($A2275),"",IF($A2275="Ūdeņraža jonu koncentrācija",VLOOKUP(Dati!$A2275,Normas!$A:$D,2,FALSE),VLOOKUP(Dati!$A2275,Normas!$A:$D,2,FALSE)*0.6)),"")</f>
      </c>
      <c r="G2275" s="2">
        <f>IFERROR(IF(ISBLANK($A2275),"",IF($A2275="Ūdeņraža jonu koncentrācija",VLOOKUP(Dati!$A2275,Normas!$A:$D,3,FALSE),VLOOKUP(Dati!$A2275,Normas!$A:$D,3,FALSE)*0.6)),"")</f>
      </c>
      <c r="H2275" s="2">
        <f>IFERROR(IF(ISBLANK($A2275),"",IF($A2275="Ūdeņraža jonu koncentrācija",VLOOKUP(Dati!$A2275,Normas!$A:$D,2,FALSE),VLOOKUP(Dati!$A2275,Normas!$A:$D,2,FALSE)*0.3)),"")</f>
      </c>
      <c r="I2275" s="2">
        <f>IFERROR(IF(ISBLANK($A2275),"",IF($A2275="Ūdeņraža jonu koncentrācija",VLOOKUP(Dati!$A2275,Normas!$A:$D,3,FALSE),VLOOKUP(Dati!$A2275,Normas!$A:$D,3,FALSE)*0.3)),"")</f>
      </c>
    </row>
    <row r="2276" spans="2:9" x14ac:dyDescent="0.2">
      <c r="B2276">
        <f>IF(ISBLANK(A2276),"",VLOOKUP(A2276,Normas!A:D,4,FALSE))</f>
      </c>
      <c r="E2276" s="2">
        <f>IF(ISBLANK(D2276),"",INT(YEARFRAC(D2276,'Vispārīga informācija'!$B$2)))</f>
      </c>
      <c r="F2276" s="2">
        <f>IFERROR(IF(ISBLANK($A2276),"",IF($A2276="Ūdeņraža jonu koncentrācija",VLOOKUP(Dati!$A2276,Normas!$A:$D,2,FALSE),VLOOKUP(Dati!$A2276,Normas!$A:$D,2,FALSE)*0.6)),"")</f>
      </c>
      <c r="G2276" s="2">
        <f>IFERROR(IF(ISBLANK($A2276),"",IF($A2276="Ūdeņraža jonu koncentrācija",VLOOKUP(Dati!$A2276,Normas!$A:$D,3,FALSE),VLOOKUP(Dati!$A2276,Normas!$A:$D,3,FALSE)*0.6)),"")</f>
      </c>
      <c r="H2276" s="2">
        <f>IFERROR(IF(ISBLANK($A2276),"",IF($A2276="Ūdeņraža jonu koncentrācija",VLOOKUP(Dati!$A2276,Normas!$A:$D,2,FALSE),VLOOKUP(Dati!$A2276,Normas!$A:$D,2,FALSE)*0.3)),"")</f>
      </c>
      <c r="I2276" s="2">
        <f>IFERROR(IF(ISBLANK($A2276),"",IF($A2276="Ūdeņraža jonu koncentrācija",VLOOKUP(Dati!$A2276,Normas!$A:$D,3,FALSE),VLOOKUP(Dati!$A2276,Normas!$A:$D,3,FALSE)*0.3)),"")</f>
      </c>
    </row>
    <row r="2277" spans="2:9" x14ac:dyDescent="0.2">
      <c r="B2277">
        <f>IF(ISBLANK(A2277),"",VLOOKUP(A2277,Normas!A:D,4,FALSE))</f>
      </c>
      <c r="E2277" s="2">
        <f>IF(ISBLANK(D2277),"",INT(YEARFRAC(D2277,'Vispārīga informācija'!$B$2)))</f>
      </c>
      <c r="F2277" s="2">
        <f>IFERROR(IF(ISBLANK($A2277),"",IF($A2277="Ūdeņraža jonu koncentrācija",VLOOKUP(Dati!$A2277,Normas!$A:$D,2,FALSE),VLOOKUP(Dati!$A2277,Normas!$A:$D,2,FALSE)*0.6)),"")</f>
      </c>
      <c r="G2277" s="2">
        <f>IFERROR(IF(ISBLANK($A2277),"",IF($A2277="Ūdeņraža jonu koncentrācija",VLOOKUP(Dati!$A2277,Normas!$A:$D,3,FALSE),VLOOKUP(Dati!$A2277,Normas!$A:$D,3,FALSE)*0.6)),"")</f>
      </c>
      <c r="H2277" s="2">
        <f>IFERROR(IF(ISBLANK($A2277),"",IF($A2277="Ūdeņraža jonu koncentrācija",VLOOKUP(Dati!$A2277,Normas!$A:$D,2,FALSE),VLOOKUP(Dati!$A2277,Normas!$A:$D,2,FALSE)*0.3)),"")</f>
      </c>
      <c r="I2277" s="2">
        <f>IFERROR(IF(ISBLANK($A2277),"",IF($A2277="Ūdeņraža jonu koncentrācija",VLOOKUP(Dati!$A2277,Normas!$A:$D,3,FALSE),VLOOKUP(Dati!$A2277,Normas!$A:$D,3,FALSE)*0.3)),"")</f>
      </c>
    </row>
    <row r="2278" spans="2:9" x14ac:dyDescent="0.2">
      <c r="B2278">
        <f>IF(ISBLANK(A2278),"",VLOOKUP(A2278,Normas!A:D,4,FALSE))</f>
      </c>
      <c r="E2278" s="2">
        <f>IF(ISBLANK(D2278),"",INT(YEARFRAC(D2278,'Vispārīga informācija'!$B$2)))</f>
      </c>
      <c r="F2278" s="2">
        <f>IFERROR(IF(ISBLANK($A2278),"",IF($A2278="Ūdeņraža jonu koncentrācija",VLOOKUP(Dati!$A2278,Normas!$A:$D,2,FALSE),VLOOKUP(Dati!$A2278,Normas!$A:$D,2,FALSE)*0.6)),"")</f>
      </c>
      <c r="G2278" s="2">
        <f>IFERROR(IF(ISBLANK($A2278),"",IF($A2278="Ūdeņraža jonu koncentrācija",VLOOKUP(Dati!$A2278,Normas!$A:$D,3,FALSE),VLOOKUP(Dati!$A2278,Normas!$A:$D,3,FALSE)*0.6)),"")</f>
      </c>
      <c r="H2278" s="2">
        <f>IFERROR(IF(ISBLANK($A2278),"",IF($A2278="Ūdeņraža jonu koncentrācija",VLOOKUP(Dati!$A2278,Normas!$A:$D,2,FALSE),VLOOKUP(Dati!$A2278,Normas!$A:$D,2,FALSE)*0.3)),"")</f>
      </c>
      <c r="I2278" s="2">
        <f>IFERROR(IF(ISBLANK($A2278),"",IF($A2278="Ūdeņraža jonu koncentrācija",VLOOKUP(Dati!$A2278,Normas!$A:$D,3,FALSE),VLOOKUP(Dati!$A2278,Normas!$A:$D,3,FALSE)*0.3)),"")</f>
      </c>
    </row>
    <row r="2279" spans="2:9" x14ac:dyDescent="0.2">
      <c r="B2279">
        <f>IF(ISBLANK(A2279),"",VLOOKUP(A2279,Normas!A:D,4,FALSE))</f>
      </c>
      <c r="E2279" s="2">
        <f>IF(ISBLANK(D2279),"",INT(YEARFRAC(D2279,'Vispārīga informācija'!$B$2)))</f>
      </c>
      <c r="F2279" s="2">
        <f>IFERROR(IF(ISBLANK($A2279),"",IF($A2279="Ūdeņraža jonu koncentrācija",VLOOKUP(Dati!$A2279,Normas!$A:$D,2,FALSE),VLOOKUP(Dati!$A2279,Normas!$A:$D,2,FALSE)*0.6)),"")</f>
      </c>
      <c r="G2279" s="2">
        <f>IFERROR(IF(ISBLANK($A2279),"",IF($A2279="Ūdeņraža jonu koncentrācija",VLOOKUP(Dati!$A2279,Normas!$A:$D,3,FALSE),VLOOKUP(Dati!$A2279,Normas!$A:$D,3,FALSE)*0.6)),"")</f>
      </c>
      <c r="H2279" s="2">
        <f>IFERROR(IF(ISBLANK($A2279),"",IF($A2279="Ūdeņraža jonu koncentrācija",VLOOKUP(Dati!$A2279,Normas!$A:$D,2,FALSE),VLOOKUP(Dati!$A2279,Normas!$A:$D,2,FALSE)*0.3)),"")</f>
      </c>
      <c r="I2279" s="2">
        <f>IFERROR(IF(ISBLANK($A2279),"",IF($A2279="Ūdeņraža jonu koncentrācija",VLOOKUP(Dati!$A2279,Normas!$A:$D,3,FALSE),VLOOKUP(Dati!$A2279,Normas!$A:$D,3,FALSE)*0.3)),"")</f>
      </c>
    </row>
    <row r="2280" spans="2:9" x14ac:dyDescent="0.2">
      <c r="B2280">
        <f>IF(ISBLANK(A2280),"",VLOOKUP(A2280,Normas!A:D,4,FALSE))</f>
      </c>
      <c r="E2280" s="2">
        <f>IF(ISBLANK(D2280),"",INT(YEARFRAC(D2280,'Vispārīga informācija'!$B$2)))</f>
      </c>
      <c r="F2280" s="2">
        <f>IFERROR(IF(ISBLANK($A2280),"",IF($A2280="Ūdeņraža jonu koncentrācija",VLOOKUP(Dati!$A2280,Normas!$A:$D,2,FALSE),VLOOKUP(Dati!$A2280,Normas!$A:$D,2,FALSE)*0.6)),"")</f>
      </c>
      <c r="G2280" s="2">
        <f>IFERROR(IF(ISBLANK($A2280),"",IF($A2280="Ūdeņraža jonu koncentrācija",VLOOKUP(Dati!$A2280,Normas!$A:$D,3,FALSE),VLOOKUP(Dati!$A2280,Normas!$A:$D,3,FALSE)*0.6)),"")</f>
      </c>
      <c r="H2280" s="2">
        <f>IFERROR(IF(ISBLANK($A2280),"",IF($A2280="Ūdeņraža jonu koncentrācija",VLOOKUP(Dati!$A2280,Normas!$A:$D,2,FALSE),VLOOKUP(Dati!$A2280,Normas!$A:$D,2,FALSE)*0.3)),"")</f>
      </c>
      <c r="I2280" s="2">
        <f>IFERROR(IF(ISBLANK($A2280),"",IF($A2280="Ūdeņraža jonu koncentrācija",VLOOKUP(Dati!$A2280,Normas!$A:$D,3,FALSE),VLOOKUP(Dati!$A2280,Normas!$A:$D,3,FALSE)*0.3)),"")</f>
      </c>
    </row>
    <row r="2281" spans="2:9" x14ac:dyDescent="0.2">
      <c r="B2281">
        <f>IF(ISBLANK(A2281),"",VLOOKUP(A2281,Normas!A:D,4,FALSE))</f>
      </c>
      <c r="E2281" s="2">
        <f>IF(ISBLANK(D2281),"",INT(YEARFRAC(D2281,'Vispārīga informācija'!$B$2)))</f>
      </c>
      <c r="F2281" s="2">
        <f>IFERROR(IF(ISBLANK($A2281),"",IF($A2281="Ūdeņraža jonu koncentrācija",VLOOKUP(Dati!$A2281,Normas!$A:$D,2,FALSE),VLOOKUP(Dati!$A2281,Normas!$A:$D,2,FALSE)*0.6)),"")</f>
      </c>
      <c r="G2281" s="2">
        <f>IFERROR(IF(ISBLANK($A2281),"",IF($A2281="Ūdeņraža jonu koncentrācija",VLOOKUP(Dati!$A2281,Normas!$A:$D,3,FALSE),VLOOKUP(Dati!$A2281,Normas!$A:$D,3,FALSE)*0.6)),"")</f>
      </c>
      <c r="H2281" s="2">
        <f>IFERROR(IF(ISBLANK($A2281),"",IF($A2281="Ūdeņraža jonu koncentrācija",VLOOKUP(Dati!$A2281,Normas!$A:$D,2,FALSE),VLOOKUP(Dati!$A2281,Normas!$A:$D,2,FALSE)*0.3)),"")</f>
      </c>
      <c r="I2281" s="2">
        <f>IFERROR(IF(ISBLANK($A2281),"",IF($A2281="Ūdeņraža jonu koncentrācija",VLOOKUP(Dati!$A2281,Normas!$A:$D,3,FALSE),VLOOKUP(Dati!$A2281,Normas!$A:$D,3,FALSE)*0.3)),"")</f>
      </c>
    </row>
    <row r="2282" spans="2:9" x14ac:dyDescent="0.2">
      <c r="B2282">
        <f>IF(ISBLANK(A2282),"",VLOOKUP(A2282,Normas!A:D,4,FALSE))</f>
      </c>
      <c r="E2282" s="2">
        <f>IF(ISBLANK(D2282),"",INT(YEARFRAC(D2282,'Vispārīga informācija'!$B$2)))</f>
      </c>
      <c r="F2282" s="2">
        <f>IFERROR(IF(ISBLANK($A2282),"",IF($A2282="Ūdeņraža jonu koncentrācija",VLOOKUP(Dati!$A2282,Normas!$A:$D,2,FALSE),VLOOKUP(Dati!$A2282,Normas!$A:$D,2,FALSE)*0.6)),"")</f>
      </c>
      <c r="G2282" s="2">
        <f>IFERROR(IF(ISBLANK($A2282),"",IF($A2282="Ūdeņraža jonu koncentrācija",VLOOKUP(Dati!$A2282,Normas!$A:$D,3,FALSE),VLOOKUP(Dati!$A2282,Normas!$A:$D,3,FALSE)*0.6)),"")</f>
      </c>
      <c r="H2282" s="2">
        <f>IFERROR(IF(ISBLANK($A2282),"",IF($A2282="Ūdeņraža jonu koncentrācija",VLOOKUP(Dati!$A2282,Normas!$A:$D,2,FALSE),VLOOKUP(Dati!$A2282,Normas!$A:$D,2,FALSE)*0.3)),"")</f>
      </c>
      <c r="I2282" s="2">
        <f>IFERROR(IF(ISBLANK($A2282),"",IF($A2282="Ūdeņraža jonu koncentrācija",VLOOKUP(Dati!$A2282,Normas!$A:$D,3,FALSE),VLOOKUP(Dati!$A2282,Normas!$A:$D,3,FALSE)*0.3)),"")</f>
      </c>
    </row>
    <row r="2283" spans="2:9" x14ac:dyDescent="0.2">
      <c r="B2283">
        <f>IF(ISBLANK(A2283),"",VLOOKUP(A2283,Normas!A:D,4,FALSE))</f>
      </c>
      <c r="E2283" s="2">
        <f>IF(ISBLANK(D2283),"",INT(YEARFRAC(D2283,'Vispārīga informācija'!$B$2)))</f>
      </c>
      <c r="F2283" s="2">
        <f>IFERROR(IF(ISBLANK($A2283),"",IF($A2283="Ūdeņraža jonu koncentrācija",VLOOKUP(Dati!$A2283,Normas!$A:$D,2,FALSE),VLOOKUP(Dati!$A2283,Normas!$A:$D,2,FALSE)*0.6)),"")</f>
      </c>
      <c r="G2283" s="2">
        <f>IFERROR(IF(ISBLANK($A2283),"",IF($A2283="Ūdeņraža jonu koncentrācija",VLOOKUP(Dati!$A2283,Normas!$A:$D,3,FALSE),VLOOKUP(Dati!$A2283,Normas!$A:$D,3,FALSE)*0.6)),"")</f>
      </c>
      <c r="H2283" s="2">
        <f>IFERROR(IF(ISBLANK($A2283),"",IF($A2283="Ūdeņraža jonu koncentrācija",VLOOKUP(Dati!$A2283,Normas!$A:$D,2,FALSE),VLOOKUP(Dati!$A2283,Normas!$A:$D,2,FALSE)*0.3)),"")</f>
      </c>
      <c r="I2283" s="2">
        <f>IFERROR(IF(ISBLANK($A2283),"",IF($A2283="Ūdeņraža jonu koncentrācija",VLOOKUP(Dati!$A2283,Normas!$A:$D,3,FALSE),VLOOKUP(Dati!$A2283,Normas!$A:$D,3,FALSE)*0.3)),"")</f>
      </c>
    </row>
    <row r="2284" spans="2:9" x14ac:dyDescent="0.2">
      <c r="B2284">
        <f>IF(ISBLANK(A2284),"",VLOOKUP(A2284,Normas!A:D,4,FALSE))</f>
      </c>
      <c r="E2284" s="2">
        <f>IF(ISBLANK(D2284),"",INT(YEARFRAC(D2284,'Vispārīga informācija'!$B$2)))</f>
      </c>
      <c r="F2284" s="2">
        <f>IFERROR(IF(ISBLANK($A2284),"",IF($A2284="Ūdeņraža jonu koncentrācija",VLOOKUP(Dati!$A2284,Normas!$A:$D,2,FALSE),VLOOKUP(Dati!$A2284,Normas!$A:$D,2,FALSE)*0.6)),"")</f>
      </c>
      <c r="G2284" s="2">
        <f>IFERROR(IF(ISBLANK($A2284),"",IF($A2284="Ūdeņraža jonu koncentrācija",VLOOKUP(Dati!$A2284,Normas!$A:$D,3,FALSE),VLOOKUP(Dati!$A2284,Normas!$A:$D,3,FALSE)*0.6)),"")</f>
      </c>
      <c r="H2284" s="2">
        <f>IFERROR(IF(ISBLANK($A2284),"",IF($A2284="Ūdeņraža jonu koncentrācija",VLOOKUP(Dati!$A2284,Normas!$A:$D,2,FALSE),VLOOKUP(Dati!$A2284,Normas!$A:$D,2,FALSE)*0.3)),"")</f>
      </c>
      <c r="I2284" s="2">
        <f>IFERROR(IF(ISBLANK($A2284),"",IF($A2284="Ūdeņraža jonu koncentrācija",VLOOKUP(Dati!$A2284,Normas!$A:$D,3,FALSE),VLOOKUP(Dati!$A2284,Normas!$A:$D,3,FALSE)*0.3)),"")</f>
      </c>
    </row>
    <row r="2285" spans="2:9" x14ac:dyDescent="0.2">
      <c r="B2285">
        <f>IF(ISBLANK(A2285),"",VLOOKUP(A2285,Normas!A:D,4,FALSE))</f>
      </c>
      <c r="E2285" s="2">
        <f>IF(ISBLANK(D2285),"",INT(YEARFRAC(D2285,'Vispārīga informācija'!$B$2)))</f>
      </c>
      <c r="F2285" s="2">
        <f>IFERROR(IF(ISBLANK($A2285),"",IF($A2285="Ūdeņraža jonu koncentrācija",VLOOKUP(Dati!$A2285,Normas!$A:$D,2,FALSE),VLOOKUP(Dati!$A2285,Normas!$A:$D,2,FALSE)*0.6)),"")</f>
      </c>
      <c r="G2285" s="2">
        <f>IFERROR(IF(ISBLANK($A2285),"",IF($A2285="Ūdeņraža jonu koncentrācija",VLOOKUP(Dati!$A2285,Normas!$A:$D,3,FALSE),VLOOKUP(Dati!$A2285,Normas!$A:$D,3,FALSE)*0.6)),"")</f>
      </c>
      <c r="H2285" s="2">
        <f>IFERROR(IF(ISBLANK($A2285),"",IF($A2285="Ūdeņraža jonu koncentrācija",VLOOKUP(Dati!$A2285,Normas!$A:$D,2,FALSE),VLOOKUP(Dati!$A2285,Normas!$A:$D,2,FALSE)*0.3)),"")</f>
      </c>
      <c r="I2285" s="2">
        <f>IFERROR(IF(ISBLANK($A2285),"",IF($A2285="Ūdeņraža jonu koncentrācija",VLOOKUP(Dati!$A2285,Normas!$A:$D,3,FALSE),VLOOKUP(Dati!$A2285,Normas!$A:$D,3,FALSE)*0.3)),"")</f>
      </c>
    </row>
    <row r="2286" spans="2:9" x14ac:dyDescent="0.2">
      <c r="B2286">
        <f>IF(ISBLANK(A2286),"",VLOOKUP(A2286,Normas!A:D,4,FALSE))</f>
      </c>
      <c r="E2286" s="2">
        <f>IF(ISBLANK(D2286),"",INT(YEARFRAC(D2286,'Vispārīga informācija'!$B$2)))</f>
      </c>
      <c r="F2286" s="2">
        <f>IFERROR(IF(ISBLANK($A2286),"",IF($A2286="Ūdeņraža jonu koncentrācija",VLOOKUP(Dati!$A2286,Normas!$A:$D,2,FALSE),VLOOKUP(Dati!$A2286,Normas!$A:$D,2,FALSE)*0.6)),"")</f>
      </c>
      <c r="G2286" s="2">
        <f>IFERROR(IF(ISBLANK($A2286),"",IF($A2286="Ūdeņraža jonu koncentrācija",VLOOKUP(Dati!$A2286,Normas!$A:$D,3,FALSE),VLOOKUP(Dati!$A2286,Normas!$A:$D,3,FALSE)*0.6)),"")</f>
      </c>
      <c r="H2286" s="2">
        <f>IFERROR(IF(ISBLANK($A2286),"",IF($A2286="Ūdeņraža jonu koncentrācija",VLOOKUP(Dati!$A2286,Normas!$A:$D,2,FALSE),VLOOKUP(Dati!$A2286,Normas!$A:$D,2,FALSE)*0.3)),"")</f>
      </c>
      <c r="I2286" s="2">
        <f>IFERROR(IF(ISBLANK($A2286),"",IF($A2286="Ūdeņraža jonu koncentrācija",VLOOKUP(Dati!$A2286,Normas!$A:$D,3,FALSE),VLOOKUP(Dati!$A2286,Normas!$A:$D,3,FALSE)*0.3)),"")</f>
      </c>
    </row>
    <row r="2287" spans="2:9" x14ac:dyDescent="0.2">
      <c r="B2287">
        <f>IF(ISBLANK(A2287),"",VLOOKUP(A2287,Normas!A:D,4,FALSE))</f>
      </c>
      <c r="E2287" s="2">
        <f>IF(ISBLANK(D2287),"",INT(YEARFRAC(D2287,'Vispārīga informācija'!$B$2)))</f>
      </c>
      <c r="F2287" s="2">
        <f>IFERROR(IF(ISBLANK($A2287),"",IF($A2287="Ūdeņraža jonu koncentrācija",VLOOKUP(Dati!$A2287,Normas!$A:$D,2,FALSE),VLOOKUP(Dati!$A2287,Normas!$A:$D,2,FALSE)*0.6)),"")</f>
      </c>
      <c r="G2287" s="2">
        <f>IFERROR(IF(ISBLANK($A2287),"",IF($A2287="Ūdeņraža jonu koncentrācija",VLOOKUP(Dati!$A2287,Normas!$A:$D,3,FALSE),VLOOKUP(Dati!$A2287,Normas!$A:$D,3,FALSE)*0.6)),"")</f>
      </c>
      <c r="H2287" s="2">
        <f>IFERROR(IF(ISBLANK($A2287),"",IF($A2287="Ūdeņraža jonu koncentrācija",VLOOKUP(Dati!$A2287,Normas!$A:$D,2,FALSE),VLOOKUP(Dati!$A2287,Normas!$A:$D,2,FALSE)*0.3)),"")</f>
      </c>
      <c r="I2287" s="2">
        <f>IFERROR(IF(ISBLANK($A2287),"",IF($A2287="Ūdeņraža jonu koncentrācija",VLOOKUP(Dati!$A2287,Normas!$A:$D,3,FALSE),VLOOKUP(Dati!$A2287,Normas!$A:$D,3,FALSE)*0.3)),"")</f>
      </c>
    </row>
    <row r="2288" spans="2:9" x14ac:dyDescent="0.2">
      <c r="B2288">
        <f>IF(ISBLANK(A2288),"",VLOOKUP(A2288,Normas!A:D,4,FALSE))</f>
      </c>
      <c r="E2288" s="2">
        <f>IF(ISBLANK(D2288),"",INT(YEARFRAC(D2288,'Vispārīga informācija'!$B$2)))</f>
      </c>
      <c r="F2288" s="2">
        <f>IFERROR(IF(ISBLANK($A2288),"",IF($A2288="Ūdeņraža jonu koncentrācija",VLOOKUP(Dati!$A2288,Normas!$A:$D,2,FALSE),VLOOKUP(Dati!$A2288,Normas!$A:$D,2,FALSE)*0.6)),"")</f>
      </c>
      <c r="G2288" s="2">
        <f>IFERROR(IF(ISBLANK($A2288),"",IF($A2288="Ūdeņraža jonu koncentrācija",VLOOKUP(Dati!$A2288,Normas!$A:$D,3,FALSE),VLOOKUP(Dati!$A2288,Normas!$A:$D,3,FALSE)*0.6)),"")</f>
      </c>
      <c r="H2288" s="2">
        <f>IFERROR(IF(ISBLANK($A2288),"",IF($A2288="Ūdeņraža jonu koncentrācija",VLOOKUP(Dati!$A2288,Normas!$A:$D,2,FALSE),VLOOKUP(Dati!$A2288,Normas!$A:$D,2,FALSE)*0.3)),"")</f>
      </c>
      <c r="I2288" s="2">
        <f>IFERROR(IF(ISBLANK($A2288),"",IF($A2288="Ūdeņraža jonu koncentrācija",VLOOKUP(Dati!$A2288,Normas!$A:$D,3,FALSE),VLOOKUP(Dati!$A2288,Normas!$A:$D,3,FALSE)*0.3)),"")</f>
      </c>
    </row>
    <row r="2289" spans="2:9" x14ac:dyDescent="0.2">
      <c r="B2289">
        <f>IF(ISBLANK(A2289),"",VLOOKUP(A2289,Normas!A:D,4,FALSE))</f>
      </c>
      <c r="E2289" s="2">
        <f>IF(ISBLANK(D2289),"",INT(YEARFRAC(D2289,'Vispārīga informācija'!$B$2)))</f>
      </c>
      <c r="F2289" s="2">
        <f>IFERROR(IF(ISBLANK($A2289),"",IF($A2289="Ūdeņraža jonu koncentrācija",VLOOKUP(Dati!$A2289,Normas!$A:$D,2,FALSE),VLOOKUP(Dati!$A2289,Normas!$A:$D,2,FALSE)*0.6)),"")</f>
      </c>
      <c r="G2289" s="2">
        <f>IFERROR(IF(ISBLANK($A2289),"",IF($A2289="Ūdeņraža jonu koncentrācija",VLOOKUP(Dati!$A2289,Normas!$A:$D,3,FALSE),VLOOKUP(Dati!$A2289,Normas!$A:$D,3,FALSE)*0.6)),"")</f>
      </c>
      <c r="H2289" s="2">
        <f>IFERROR(IF(ISBLANK($A2289),"",IF($A2289="Ūdeņraža jonu koncentrācija",VLOOKUP(Dati!$A2289,Normas!$A:$D,2,FALSE),VLOOKUP(Dati!$A2289,Normas!$A:$D,2,FALSE)*0.3)),"")</f>
      </c>
      <c r="I2289" s="2">
        <f>IFERROR(IF(ISBLANK($A2289),"",IF($A2289="Ūdeņraža jonu koncentrācija",VLOOKUP(Dati!$A2289,Normas!$A:$D,3,FALSE),VLOOKUP(Dati!$A2289,Normas!$A:$D,3,FALSE)*0.3)),"")</f>
      </c>
    </row>
    <row r="2290" spans="2:9" x14ac:dyDescent="0.2">
      <c r="B2290">
        <f>IF(ISBLANK(A2290),"",VLOOKUP(A2290,Normas!A:D,4,FALSE))</f>
      </c>
      <c r="E2290" s="2">
        <f>IF(ISBLANK(D2290),"",INT(YEARFRAC(D2290,'Vispārīga informācija'!$B$2)))</f>
      </c>
      <c r="F2290" s="2">
        <f>IFERROR(IF(ISBLANK($A2290),"",IF($A2290="Ūdeņraža jonu koncentrācija",VLOOKUP(Dati!$A2290,Normas!$A:$D,2,FALSE),VLOOKUP(Dati!$A2290,Normas!$A:$D,2,FALSE)*0.6)),"")</f>
      </c>
      <c r="G2290" s="2">
        <f>IFERROR(IF(ISBLANK($A2290),"",IF($A2290="Ūdeņraža jonu koncentrācija",VLOOKUP(Dati!$A2290,Normas!$A:$D,3,FALSE),VLOOKUP(Dati!$A2290,Normas!$A:$D,3,FALSE)*0.6)),"")</f>
      </c>
      <c r="H2290" s="2">
        <f>IFERROR(IF(ISBLANK($A2290),"",IF($A2290="Ūdeņraža jonu koncentrācija",VLOOKUP(Dati!$A2290,Normas!$A:$D,2,FALSE),VLOOKUP(Dati!$A2290,Normas!$A:$D,2,FALSE)*0.3)),"")</f>
      </c>
      <c r="I2290" s="2">
        <f>IFERROR(IF(ISBLANK($A2290),"",IF($A2290="Ūdeņraža jonu koncentrācija",VLOOKUP(Dati!$A2290,Normas!$A:$D,3,FALSE),VLOOKUP(Dati!$A2290,Normas!$A:$D,3,FALSE)*0.3)),"")</f>
      </c>
    </row>
    <row r="2291" spans="2:9" x14ac:dyDescent="0.2">
      <c r="B2291">
        <f>IF(ISBLANK(A2291),"",VLOOKUP(A2291,Normas!A:D,4,FALSE))</f>
      </c>
      <c r="E2291" s="2">
        <f>IF(ISBLANK(D2291),"",INT(YEARFRAC(D2291,'Vispārīga informācija'!$B$2)))</f>
      </c>
      <c r="F2291" s="2">
        <f>IFERROR(IF(ISBLANK($A2291),"",IF($A2291="Ūdeņraža jonu koncentrācija",VLOOKUP(Dati!$A2291,Normas!$A:$D,2,FALSE),VLOOKUP(Dati!$A2291,Normas!$A:$D,2,FALSE)*0.6)),"")</f>
      </c>
      <c r="G2291" s="2">
        <f>IFERROR(IF(ISBLANK($A2291),"",IF($A2291="Ūdeņraža jonu koncentrācija",VLOOKUP(Dati!$A2291,Normas!$A:$D,3,FALSE),VLOOKUP(Dati!$A2291,Normas!$A:$D,3,FALSE)*0.6)),"")</f>
      </c>
      <c r="H2291" s="2">
        <f>IFERROR(IF(ISBLANK($A2291),"",IF($A2291="Ūdeņraža jonu koncentrācija",VLOOKUP(Dati!$A2291,Normas!$A:$D,2,FALSE),VLOOKUP(Dati!$A2291,Normas!$A:$D,2,FALSE)*0.3)),"")</f>
      </c>
      <c r="I2291" s="2">
        <f>IFERROR(IF(ISBLANK($A2291),"",IF($A2291="Ūdeņraža jonu koncentrācija",VLOOKUP(Dati!$A2291,Normas!$A:$D,3,FALSE),VLOOKUP(Dati!$A2291,Normas!$A:$D,3,FALSE)*0.3)),"")</f>
      </c>
    </row>
    <row r="2292" spans="2:9" x14ac:dyDescent="0.2">
      <c r="B2292">
        <f>IF(ISBLANK(A2292),"",VLOOKUP(A2292,Normas!A:D,4,FALSE))</f>
      </c>
      <c r="E2292" s="2">
        <f>IF(ISBLANK(D2292),"",INT(YEARFRAC(D2292,'Vispārīga informācija'!$B$2)))</f>
      </c>
      <c r="F2292" s="2">
        <f>IFERROR(IF(ISBLANK($A2292),"",IF($A2292="Ūdeņraža jonu koncentrācija",VLOOKUP(Dati!$A2292,Normas!$A:$D,2,FALSE),VLOOKUP(Dati!$A2292,Normas!$A:$D,2,FALSE)*0.6)),"")</f>
      </c>
      <c r="G2292" s="2">
        <f>IFERROR(IF(ISBLANK($A2292),"",IF($A2292="Ūdeņraža jonu koncentrācija",VLOOKUP(Dati!$A2292,Normas!$A:$D,3,FALSE),VLOOKUP(Dati!$A2292,Normas!$A:$D,3,FALSE)*0.6)),"")</f>
      </c>
      <c r="H2292" s="2">
        <f>IFERROR(IF(ISBLANK($A2292),"",IF($A2292="Ūdeņraža jonu koncentrācija",VLOOKUP(Dati!$A2292,Normas!$A:$D,2,FALSE),VLOOKUP(Dati!$A2292,Normas!$A:$D,2,FALSE)*0.3)),"")</f>
      </c>
      <c r="I2292" s="2">
        <f>IFERROR(IF(ISBLANK($A2292),"",IF($A2292="Ūdeņraža jonu koncentrācija",VLOOKUP(Dati!$A2292,Normas!$A:$D,3,FALSE),VLOOKUP(Dati!$A2292,Normas!$A:$D,3,FALSE)*0.3)),"")</f>
      </c>
    </row>
    <row r="2293" spans="2:9" x14ac:dyDescent="0.2">
      <c r="B2293">
        <f>IF(ISBLANK(A2293),"",VLOOKUP(A2293,Normas!A:D,4,FALSE))</f>
      </c>
      <c r="E2293" s="2">
        <f>IF(ISBLANK(D2293),"",INT(YEARFRAC(D2293,'Vispārīga informācija'!$B$2)))</f>
      </c>
      <c r="F2293" s="2">
        <f>IFERROR(IF(ISBLANK($A2293),"",IF($A2293="Ūdeņraža jonu koncentrācija",VLOOKUP(Dati!$A2293,Normas!$A:$D,2,FALSE),VLOOKUP(Dati!$A2293,Normas!$A:$D,2,FALSE)*0.6)),"")</f>
      </c>
      <c r="G2293" s="2">
        <f>IFERROR(IF(ISBLANK($A2293),"",IF($A2293="Ūdeņraža jonu koncentrācija",VLOOKUP(Dati!$A2293,Normas!$A:$D,3,FALSE),VLOOKUP(Dati!$A2293,Normas!$A:$D,3,FALSE)*0.6)),"")</f>
      </c>
      <c r="H2293" s="2">
        <f>IFERROR(IF(ISBLANK($A2293),"",IF($A2293="Ūdeņraža jonu koncentrācija",VLOOKUP(Dati!$A2293,Normas!$A:$D,2,FALSE),VLOOKUP(Dati!$A2293,Normas!$A:$D,2,FALSE)*0.3)),"")</f>
      </c>
      <c r="I2293" s="2">
        <f>IFERROR(IF(ISBLANK($A2293),"",IF($A2293="Ūdeņraža jonu koncentrācija",VLOOKUP(Dati!$A2293,Normas!$A:$D,3,FALSE),VLOOKUP(Dati!$A2293,Normas!$A:$D,3,FALSE)*0.3)),"")</f>
      </c>
    </row>
    <row r="2294" spans="2:9" x14ac:dyDescent="0.2">
      <c r="B2294">
        <f>IF(ISBLANK(A2294),"",VLOOKUP(A2294,Normas!A:D,4,FALSE))</f>
      </c>
      <c r="E2294" s="2">
        <f>IF(ISBLANK(D2294),"",INT(YEARFRAC(D2294,'Vispārīga informācija'!$B$2)))</f>
      </c>
      <c r="F2294" s="2">
        <f>IFERROR(IF(ISBLANK($A2294),"",IF($A2294="Ūdeņraža jonu koncentrācija",VLOOKUP(Dati!$A2294,Normas!$A:$D,2,FALSE),VLOOKUP(Dati!$A2294,Normas!$A:$D,2,FALSE)*0.6)),"")</f>
      </c>
      <c r="G2294" s="2">
        <f>IFERROR(IF(ISBLANK($A2294),"",IF($A2294="Ūdeņraža jonu koncentrācija",VLOOKUP(Dati!$A2294,Normas!$A:$D,3,FALSE),VLOOKUP(Dati!$A2294,Normas!$A:$D,3,FALSE)*0.6)),"")</f>
      </c>
      <c r="H2294" s="2">
        <f>IFERROR(IF(ISBLANK($A2294),"",IF($A2294="Ūdeņraža jonu koncentrācija",VLOOKUP(Dati!$A2294,Normas!$A:$D,2,FALSE),VLOOKUP(Dati!$A2294,Normas!$A:$D,2,FALSE)*0.3)),"")</f>
      </c>
      <c r="I2294" s="2">
        <f>IFERROR(IF(ISBLANK($A2294),"",IF($A2294="Ūdeņraža jonu koncentrācija",VLOOKUP(Dati!$A2294,Normas!$A:$D,3,FALSE),VLOOKUP(Dati!$A2294,Normas!$A:$D,3,FALSE)*0.3)),"")</f>
      </c>
    </row>
    <row r="2295" spans="2:9" x14ac:dyDescent="0.2">
      <c r="B2295">
        <f>IF(ISBLANK(A2295),"",VLOOKUP(A2295,Normas!A:D,4,FALSE))</f>
      </c>
      <c r="E2295" s="2">
        <f>IF(ISBLANK(D2295),"",INT(YEARFRAC(D2295,'Vispārīga informācija'!$B$2)))</f>
      </c>
      <c r="F2295" s="2">
        <f>IFERROR(IF(ISBLANK($A2295),"",IF($A2295="Ūdeņraža jonu koncentrācija",VLOOKUP(Dati!$A2295,Normas!$A:$D,2,FALSE),VLOOKUP(Dati!$A2295,Normas!$A:$D,2,FALSE)*0.6)),"")</f>
      </c>
      <c r="G2295" s="2">
        <f>IFERROR(IF(ISBLANK($A2295),"",IF($A2295="Ūdeņraža jonu koncentrācija",VLOOKUP(Dati!$A2295,Normas!$A:$D,3,FALSE),VLOOKUP(Dati!$A2295,Normas!$A:$D,3,FALSE)*0.6)),"")</f>
      </c>
      <c r="H2295" s="2">
        <f>IFERROR(IF(ISBLANK($A2295),"",IF($A2295="Ūdeņraža jonu koncentrācija",VLOOKUP(Dati!$A2295,Normas!$A:$D,2,FALSE),VLOOKUP(Dati!$A2295,Normas!$A:$D,2,FALSE)*0.3)),"")</f>
      </c>
      <c r="I2295" s="2">
        <f>IFERROR(IF(ISBLANK($A2295),"",IF($A2295="Ūdeņraža jonu koncentrācija",VLOOKUP(Dati!$A2295,Normas!$A:$D,3,FALSE),VLOOKUP(Dati!$A2295,Normas!$A:$D,3,FALSE)*0.3)),"")</f>
      </c>
    </row>
    <row r="2296" spans="2:9" x14ac:dyDescent="0.2">
      <c r="B2296">
        <f>IF(ISBLANK(A2296),"",VLOOKUP(A2296,Normas!A:D,4,FALSE))</f>
      </c>
      <c r="E2296" s="2">
        <f>IF(ISBLANK(D2296),"",INT(YEARFRAC(D2296,'Vispārīga informācija'!$B$2)))</f>
      </c>
      <c r="F2296" s="2">
        <f>IFERROR(IF(ISBLANK($A2296),"",IF($A2296="Ūdeņraža jonu koncentrācija",VLOOKUP(Dati!$A2296,Normas!$A:$D,2,FALSE),VLOOKUP(Dati!$A2296,Normas!$A:$D,2,FALSE)*0.6)),"")</f>
      </c>
      <c r="G2296" s="2">
        <f>IFERROR(IF(ISBLANK($A2296),"",IF($A2296="Ūdeņraža jonu koncentrācija",VLOOKUP(Dati!$A2296,Normas!$A:$D,3,FALSE),VLOOKUP(Dati!$A2296,Normas!$A:$D,3,FALSE)*0.6)),"")</f>
      </c>
      <c r="H2296" s="2">
        <f>IFERROR(IF(ISBLANK($A2296),"",IF($A2296="Ūdeņraža jonu koncentrācija",VLOOKUP(Dati!$A2296,Normas!$A:$D,2,FALSE),VLOOKUP(Dati!$A2296,Normas!$A:$D,2,FALSE)*0.3)),"")</f>
      </c>
      <c r="I2296" s="2">
        <f>IFERROR(IF(ISBLANK($A2296),"",IF($A2296="Ūdeņraža jonu koncentrācija",VLOOKUP(Dati!$A2296,Normas!$A:$D,3,FALSE),VLOOKUP(Dati!$A2296,Normas!$A:$D,3,FALSE)*0.3)),"")</f>
      </c>
    </row>
    <row r="2297" spans="2:9" x14ac:dyDescent="0.2">
      <c r="B2297">
        <f>IF(ISBLANK(A2297),"",VLOOKUP(A2297,Normas!A:D,4,FALSE))</f>
      </c>
      <c r="E2297" s="2">
        <f>IF(ISBLANK(D2297),"",INT(YEARFRAC(D2297,'Vispārīga informācija'!$B$2)))</f>
      </c>
      <c r="F2297" s="2">
        <f>IFERROR(IF(ISBLANK($A2297),"",IF($A2297="Ūdeņraža jonu koncentrācija",VLOOKUP(Dati!$A2297,Normas!$A:$D,2,FALSE),VLOOKUP(Dati!$A2297,Normas!$A:$D,2,FALSE)*0.6)),"")</f>
      </c>
      <c r="G2297" s="2">
        <f>IFERROR(IF(ISBLANK($A2297),"",IF($A2297="Ūdeņraža jonu koncentrācija",VLOOKUP(Dati!$A2297,Normas!$A:$D,3,FALSE),VLOOKUP(Dati!$A2297,Normas!$A:$D,3,FALSE)*0.6)),"")</f>
      </c>
      <c r="H2297" s="2">
        <f>IFERROR(IF(ISBLANK($A2297),"",IF($A2297="Ūdeņraža jonu koncentrācija",VLOOKUP(Dati!$A2297,Normas!$A:$D,2,FALSE),VLOOKUP(Dati!$A2297,Normas!$A:$D,2,FALSE)*0.3)),"")</f>
      </c>
      <c r="I2297" s="2">
        <f>IFERROR(IF(ISBLANK($A2297),"",IF($A2297="Ūdeņraža jonu koncentrācija",VLOOKUP(Dati!$A2297,Normas!$A:$D,3,FALSE),VLOOKUP(Dati!$A2297,Normas!$A:$D,3,FALSE)*0.3)),"")</f>
      </c>
    </row>
    <row r="2298" spans="2:9" x14ac:dyDescent="0.2">
      <c r="B2298">
        <f>IF(ISBLANK(A2298),"",VLOOKUP(A2298,Normas!A:D,4,FALSE))</f>
      </c>
      <c r="E2298" s="2">
        <f>IF(ISBLANK(D2298),"",INT(YEARFRAC(D2298,'Vispārīga informācija'!$B$2)))</f>
      </c>
      <c r="F2298" s="2">
        <f>IFERROR(IF(ISBLANK($A2298),"",IF($A2298="Ūdeņraža jonu koncentrācija",VLOOKUP(Dati!$A2298,Normas!$A:$D,2,FALSE),VLOOKUP(Dati!$A2298,Normas!$A:$D,2,FALSE)*0.6)),"")</f>
      </c>
      <c r="G2298" s="2">
        <f>IFERROR(IF(ISBLANK($A2298),"",IF($A2298="Ūdeņraža jonu koncentrācija",VLOOKUP(Dati!$A2298,Normas!$A:$D,3,FALSE),VLOOKUP(Dati!$A2298,Normas!$A:$D,3,FALSE)*0.6)),"")</f>
      </c>
      <c r="H2298" s="2">
        <f>IFERROR(IF(ISBLANK($A2298),"",IF($A2298="Ūdeņraža jonu koncentrācija",VLOOKUP(Dati!$A2298,Normas!$A:$D,2,FALSE),VLOOKUP(Dati!$A2298,Normas!$A:$D,2,FALSE)*0.3)),"")</f>
      </c>
      <c r="I2298" s="2">
        <f>IFERROR(IF(ISBLANK($A2298),"",IF($A2298="Ūdeņraža jonu koncentrācija",VLOOKUP(Dati!$A2298,Normas!$A:$D,3,FALSE),VLOOKUP(Dati!$A2298,Normas!$A:$D,3,FALSE)*0.3)),"")</f>
      </c>
    </row>
    <row r="2299" spans="2:9" x14ac:dyDescent="0.2">
      <c r="B2299">
        <f>IF(ISBLANK(A2299),"",VLOOKUP(A2299,Normas!A:D,4,FALSE))</f>
      </c>
      <c r="E2299" s="2">
        <f>IF(ISBLANK(D2299),"",INT(YEARFRAC(D2299,'Vispārīga informācija'!$B$2)))</f>
      </c>
      <c r="F2299" s="2">
        <f>IFERROR(IF(ISBLANK($A2299),"",IF($A2299="Ūdeņraža jonu koncentrācija",VLOOKUP(Dati!$A2299,Normas!$A:$D,2,FALSE),VLOOKUP(Dati!$A2299,Normas!$A:$D,2,FALSE)*0.6)),"")</f>
      </c>
      <c r="G2299" s="2">
        <f>IFERROR(IF(ISBLANK($A2299),"",IF($A2299="Ūdeņraža jonu koncentrācija",VLOOKUP(Dati!$A2299,Normas!$A:$D,3,FALSE),VLOOKUP(Dati!$A2299,Normas!$A:$D,3,FALSE)*0.6)),"")</f>
      </c>
      <c r="H2299" s="2">
        <f>IFERROR(IF(ISBLANK($A2299),"",IF($A2299="Ūdeņraža jonu koncentrācija",VLOOKUP(Dati!$A2299,Normas!$A:$D,2,FALSE),VLOOKUP(Dati!$A2299,Normas!$A:$D,2,FALSE)*0.3)),"")</f>
      </c>
      <c r="I2299" s="2">
        <f>IFERROR(IF(ISBLANK($A2299),"",IF($A2299="Ūdeņraža jonu koncentrācija",VLOOKUP(Dati!$A2299,Normas!$A:$D,3,FALSE),VLOOKUP(Dati!$A2299,Normas!$A:$D,3,FALSE)*0.3)),"")</f>
      </c>
    </row>
    <row r="2300" spans="2:9" x14ac:dyDescent="0.2">
      <c r="B2300">
        <f>IF(ISBLANK(A2300),"",VLOOKUP(A2300,Normas!A:D,4,FALSE))</f>
      </c>
      <c r="E2300" s="2">
        <f>IF(ISBLANK(D2300),"",INT(YEARFRAC(D2300,'Vispārīga informācija'!$B$2)))</f>
      </c>
      <c r="F2300" s="2">
        <f>IFERROR(IF(ISBLANK($A2300),"",IF($A2300="Ūdeņraža jonu koncentrācija",VLOOKUP(Dati!$A2300,Normas!$A:$D,2,FALSE),VLOOKUP(Dati!$A2300,Normas!$A:$D,2,FALSE)*0.6)),"")</f>
      </c>
      <c r="G2300" s="2">
        <f>IFERROR(IF(ISBLANK($A2300),"",IF($A2300="Ūdeņraža jonu koncentrācija",VLOOKUP(Dati!$A2300,Normas!$A:$D,3,FALSE),VLOOKUP(Dati!$A2300,Normas!$A:$D,3,FALSE)*0.6)),"")</f>
      </c>
      <c r="H2300" s="2">
        <f>IFERROR(IF(ISBLANK($A2300),"",IF($A2300="Ūdeņraža jonu koncentrācija",VLOOKUP(Dati!$A2300,Normas!$A:$D,2,FALSE),VLOOKUP(Dati!$A2300,Normas!$A:$D,2,FALSE)*0.3)),"")</f>
      </c>
      <c r="I2300" s="2">
        <f>IFERROR(IF(ISBLANK($A2300),"",IF($A2300="Ūdeņraža jonu koncentrācija",VLOOKUP(Dati!$A2300,Normas!$A:$D,3,FALSE),VLOOKUP(Dati!$A2300,Normas!$A:$D,3,FALSE)*0.3)),"")</f>
      </c>
    </row>
    <row r="2301" spans="2:9" x14ac:dyDescent="0.2">
      <c r="B2301">
        <f>IF(ISBLANK(A2301),"",VLOOKUP(A2301,Normas!A:D,4,FALSE))</f>
      </c>
      <c r="E2301" s="2">
        <f>IF(ISBLANK(D2301),"",INT(YEARFRAC(D2301,'Vispārīga informācija'!$B$2)))</f>
      </c>
      <c r="F2301" s="2">
        <f>IFERROR(IF(ISBLANK($A2301),"",IF($A2301="Ūdeņraža jonu koncentrācija",VLOOKUP(Dati!$A2301,Normas!$A:$D,2,FALSE),VLOOKUP(Dati!$A2301,Normas!$A:$D,2,FALSE)*0.6)),"")</f>
      </c>
      <c r="G2301" s="2">
        <f>IFERROR(IF(ISBLANK($A2301),"",IF($A2301="Ūdeņraža jonu koncentrācija",VLOOKUP(Dati!$A2301,Normas!$A:$D,3,FALSE),VLOOKUP(Dati!$A2301,Normas!$A:$D,3,FALSE)*0.6)),"")</f>
      </c>
      <c r="H2301" s="2">
        <f>IFERROR(IF(ISBLANK($A2301),"",IF($A2301="Ūdeņraža jonu koncentrācija",VLOOKUP(Dati!$A2301,Normas!$A:$D,2,FALSE),VLOOKUP(Dati!$A2301,Normas!$A:$D,2,FALSE)*0.3)),"")</f>
      </c>
      <c r="I2301" s="2">
        <f>IFERROR(IF(ISBLANK($A2301),"",IF($A2301="Ūdeņraža jonu koncentrācija",VLOOKUP(Dati!$A2301,Normas!$A:$D,3,FALSE),VLOOKUP(Dati!$A2301,Normas!$A:$D,3,FALSE)*0.3)),"")</f>
      </c>
    </row>
    <row r="2302" spans="2:9" x14ac:dyDescent="0.2">
      <c r="B2302">
        <f>IF(ISBLANK(A2302),"",VLOOKUP(A2302,Normas!A:D,4,FALSE))</f>
      </c>
      <c r="E2302" s="2">
        <f>IF(ISBLANK(D2302),"",INT(YEARFRAC(D2302,'Vispārīga informācija'!$B$2)))</f>
      </c>
      <c r="F2302" s="2">
        <f>IFERROR(IF(ISBLANK($A2302),"",IF($A2302="Ūdeņraža jonu koncentrācija",VLOOKUP(Dati!$A2302,Normas!$A:$D,2,FALSE),VLOOKUP(Dati!$A2302,Normas!$A:$D,2,FALSE)*0.6)),"")</f>
      </c>
      <c r="G2302" s="2">
        <f>IFERROR(IF(ISBLANK($A2302),"",IF($A2302="Ūdeņraža jonu koncentrācija",VLOOKUP(Dati!$A2302,Normas!$A:$D,3,FALSE),VLOOKUP(Dati!$A2302,Normas!$A:$D,3,FALSE)*0.6)),"")</f>
      </c>
      <c r="H2302" s="2">
        <f>IFERROR(IF(ISBLANK($A2302),"",IF($A2302="Ūdeņraža jonu koncentrācija",VLOOKUP(Dati!$A2302,Normas!$A:$D,2,FALSE),VLOOKUP(Dati!$A2302,Normas!$A:$D,2,FALSE)*0.3)),"")</f>
      </c>
      <c r="I2302" s="2">
        <f>IFERROR(IF(ISBLANK($A2302),"",IF($A2302="Ūdeņraža jonu koncentrācija",VLOOKUP(Dati!$A2302,Normas!$A:$D,3,FALSE),VLOOKUP(Dati!$A2302,Normas!$A:$D,3,FALSE)*0.3)),"")</f>
      </c>
    </row>
    <row r="2303" spans="2:9" x14ac:dyDescent="0.2">
      <c r="B2303">
        <f>IF(ISBLANK(A2303),"",VLOOKUP(A2303,Normas!A:D,4,FALSE))</f>
      </c>
      <c r="E2303" s="2">
        <f>IF(ISBLANK(D2303),"",INT(YEARFRAC(D2303,'Vispārīga informācija'!$B$2)))</f>
      </c>
      <c r="F2303" s="2">
        <f>IFERROR(IF(ISBLANK($A2303),"",IF($A2303="Ūdeņraža jonu koncentrācija",VLOOKUP(Dati!$A2303,Normas!$A:$D,2,FALSE),VLOOKUP(Dati!$A2303,Normas!$A:$D,2,FALSE)*0.6)),"")</f>
      </c>
      <c r="G2303" s="2">
        <f>IFERROR(IF(ISBLANK($A2303),"",IF($A2303="Ūdeņraža jonu koncentrācija",VLOOKUP(Dati!$A2303,Normas!$A:$D,3,FALSE),VLOOKUP(Dati!$A2303,Normas!$A:$D,3,FALSE)*0.6)),"")</f>
      </c>
      <c r="H2303" s="2">
        <f>IFERROR(IF(ISBLANK($A2303),"",IF($A2303="Ūdeņraža jonu koncentrācija",VLOOKUP(Dati!$A2303,Normas!$A:$D,2,FALSE),VLOOKUP(Dati!$A2303,Normas!$A:$D,2,FALSE)*0.3)),"")</f>
      </c>
      <c r="I2303" s="2">
        <f>IFERROR(IF(ISBLANK($A2303),"",IF($A2303="Ūdeņraža jonu koncentrācija",VLOOKUP(Dati!$A2303,Normas!$A:$D,3,FALSE),VLOOKUP(Dati!$A2303,Normas!$A:$D,3,FALSE)*0.3)),"")</f>
      </c>
    </row>
    <row r="2304" spans="2:9" x14ac:dyDescent="0.2">
      <c r="B2304">
        <f>IF(ISBLANK(A2304),"",VLOOKUP(A2304,Normas!A:D,4,FALSE))</f>
      </c>
      <c r="E2304" s="2">
        <f>IF(ISBLANK(D2304),"",INT(YEARFRAC(D2304,'Vispārīga informācija'!$B$2)))</f>
      </c>
      <c r="F2304" s="2">
        <f>IFERROR(IF(ISBLANK($A2304),"",IF($A2304="Ūdeņraža jonu koncentrācija",VLOOKUP(Dati!$A2304,Normas!$A:$D,2,FALSE),VLOOKUP(Dati!$A2304,Normas!$A:$D,2,FALSE)*0.6)),"")</f>
      </c>
      <c r="G2304" s="2">
        <f>IFERROR(IF(ISBLANK($A2304),"",IF($A2304="Ūdeņraža jonu koncentrācija",VLOOKUP(Dati!$A2304,Normas!$A:$D,3,FALSE),VLOOKUP(Dati!$A2304,Normas!$A:$D,3,FALSE)*0.6)),"")</f>
      </c>
      <c r="H2304" s="2">
        <f>IFERROR(IF(ISBLANK($A2304),"",IF($A2304="Ūdeņraža jonu koncentrācija",VLOOKUP(Dati!$A2304,Normas!$A:$D,2,FALSE),VLOOKUP(Dati!$A2304,Normas!$A:$D,2,FALSE)*0.3)),"")</f>
      </c>
      <c r="I2304" s="2">
        <f>IFERROR(IF(ISBLANK($A2304),"",IF($A2304="Ūdeņraža jonu koncentrācija",VLOOKUP(Dati!$A2304,Normas!$A:$D,3,FALSE),VLOOKUP(Dati!$A2304,Normas!$A:$D,3,FALSE)*0.3)),"")</f>
      </c>
    </row>
    <row r="2305" spans="2:9" x14ac:dyDescent="0.2">
      <c r="B2305">
        <f>IF(ISBLANK(A2305),"",VLOOKUP(A2305,Normas!A:D,4,FALSE))</f>
      </c>
      <c r="E2305" s="2">
        <f>IF(ISBLANK(D2305),"",INT(YEARFRAC(D2305,'Vispārīga informācija'!$B$2)))</f>
      </c>
      <c r="F2305" s="2">
        <f>IFERROR(IF(ISBLANK($A2305),"",IF($A2305="Ūdeņraža jonu koncentrācija",VLOOKUP(Dati!$A2305,Normas!$A:$D,2,FALSE),VLOOKUP(Dati!$A2305,Normas!$A:$D,2,FALSE)*0.6)),"")</f>
      </c>
      <c r="G2305" s="2">
        <f>IFERROR(IF(ISBLANK($A2305),"",IF($A2305="Ūdeņraža jonu koncentrācija",VLOOKUP(Dati!$A2305,Normas!$A:$D,3,FALSE),VLOOKUP(Dati!$A2305,Normas!$A:$D,3,FALSE)*0.6)),"")</f>
      </c>
      <c r="H2305" s="2">
        <f>IFERROR(IF(ISBLANK($A2305),"",IF($A2305="Ūdeņraža jonu koncentrācija",VLOOKUP(Dati!$A2305,Normas!$A:$D,2,FALSE),VLOOKUP(Dati!$A2305,Normas!$A:$D,2,FALSE)*0.3)),"")</f>
      </c>
      <c r="I2305" s="2">
        <f>IFERROR(IF(ISBLANK($A2305),"",IF($A2305="Ūdeņraža jonu koncentrācija",VLOOKUP(Dati!$A2305,Normas!$A:$D,3,FALSE),VLOOKUP(Dati!$A2305,Normas!$A:$D,3,FALSE)*0.3)),"")</f>
      </c>
    </row>
    <row r="2306" spans="2:9" x14ac:dyDescent="0.2">
      <c r="B2306">
        <f>IF(ISBLANK(A2306),"",VLOOKUP(A2306,Normas!A:D,4,FALSE))</f>
      </c>
      <c r="E2306" s="2">
        <f>IF(ISBLANK(D2306),"",INT(YEARFRAC(D2306,'Vispārīga informācija'!$B$2)))</f>
      </c>
      <c r="F2306" s="2">
        <f>IFERROR(IF(ISBLANK($A2306),"",IF($A2306="Ūdeņraža jonu koncentrācija",VLOOKUP(Dati!$A2306,Normas!$A:$D,2,FALSE),VLOOKUP(Dati!$A2306,Normas!$A:$D,2,FALSE)*0.6)),"")</f>
      </c>
      <c r="G2306" s="2">
        <f>IFERROR(IF(ISBLANK($A2306),"",IF($A2306="Ūdeņraža jonu koncentrācija",VLOOKUP(Dati!$A2306,Normas!$A:$D,3,FALSE),VLOOKUP(Dati!$A2306,Normas!$A:$D,3,FALSE)*0.6)),"")</f>
      </c>
      <c r="H2306" s="2">
        <f>IFERROR(IF(ISBLANK($A2306),"",IF($A2306="Ūdeņraža jonu koncentrācija",VLOOKUP(Dati!$A2306,Normas!$A:$D,2,FALSE),VLOOKUP(Dati!$A2306,Normas!$A:$D,2,FALSE)*0.3)),"")</f>
      </c>
      <c r="I2306" s="2">
        <f>IFERROR(IF(ISBLANK($A2306),"",IF($A2306="Ūdeņraža jonu koncentrācija",VLOOKUP(Dati!$A2306,Normas!$A:$D,3,FALSE),VLOOKUP(Dati!$A2306,Normas!$A:$D,3,FALSE)*0.3)),"")</f>
      </c>
    </row>
    <row r="2307" spans="2:9" x14ac:dyDescent="0.2">
      <c r="B2307">
        <f>IF(ISBLANK(A2307),"",VLOOKUP(A2307,Normas!A:D,4,FALSE))</f>
      </c>
      <c r="E2307" s="2">
        <f>IF(ISBLANK(D2307),"",INT(YEARFRAC(D2307,'Vispārīga informācija'!$B$2)))</f>
      </c>
      <c r="F2307" s="2">
        <f>IFERROR(IF(ISBLANK($A2307),"",IF($A2307="Ūdeņraža jonu koncentrācija",VLOOKUP(Dati!$A2307,Normas!$A:$D,2,FALSE),VLOOKUP(Dati!$A2307,Normas!$A:$D,2,FALSE)*0.6)),"")</f>
      </c>
      <c r="G2307" s="2">
        <f>IFERROR(IF(ISBLANK($A2307),"",IF($A2307="Ūdeņraža jonu koncentrācija",VLOOKUP(Dati!$A2307,Normas!$A:$D,3,FALSE),VLOOKUP(Dati!$A2307,Normas!$A:$D,3,FALSE)*0.6)),"")</f>
      </c>
      <c r="H2307" s="2">
        <f>IFERROR(IF(ISBLANK($A2307),"",IF($A2307="Ūdeņraža jonu koncentrācija",VLOOKUP(Dati!$A2307,Normas!$A:$D,2,FALSE),VLOOKUP(Dati!$A2307,Normas!$A:$D,2,FALSE)*0.3)),"")</f>
      </c>
      <c r="I2307" s="2">
        <f>IFERROR(IF(ISBLANK($A2307),"",IF($A2307="Ūdeņraža jonu koncentrācija",VLOOKUP(Dati!$A2307,Normas!$A:$D,3,FALSE),VLOOKUP(Dati!$A2307,Normas!$A:$D,3,FALSE)*0.3)),"")</f>
      </c>
    </row>
    <row r="2308" spans="2:9" x14ac:dyDescent="0.2">
      <c r="B2308">
        <f>IF(ISBLANK(A2308),"",VLOOKUP(A2308,Normas!A:D,4,FALSE))</f>
      </c>
      <c r="E2308" s="2">
        <f>IF(ISBLANK(D2308),"",INT(YEARFRAC(D2308,'Vispārīga informācija'!$B$2)))</f>
      </c>
      <c r="F2308" s="2">
        <f>IFERROR(IF(ISBLANK($A2308),"",IF($A2308="Ūdeņraža jonu koncentrācija",VLOOKUP(Dati!$A2308,Normas!$A:$D,2,FALSE),VLOOKUP(Dati!$A2308,Normas!$A:$D,2,FALSE)*0.6)),"")</f>
      </c>
      <c r="G2308" s="2">
        <f>IFERROR(IF(ISBLANK($A2308),"",IF($A2308="Ūdeņraža jonu koncentrācija",VLOOKUP(Dati!$A2308,Normas!$A:$D,3,FALSE),VLOOKUP(Dati!$A2308,Normas!$A:$D,3,FALSE)*0.6)),"")</f>
      </c>
      <c r="H2308" s="2">
        <f>IFERROR(IF(ISBLANK($A2308),"",IF($A2308="Ūdeņraža jonu koncentrācija",VLOOKUP(Dati!$A2308,Normas!$A:$D,2,FALSE),VLOOKUP(Dati!$A2308,Normas!$A:$D,2,FALSE)*0.3)),"")</f>
      </c>
      <c r="I2308" s="2">
        <f>IFERROR(IF(ISBLANK($A2308),"",IF($A2308="Ūdeņraža jonu koncentrācija",VLOOKUP(Dati!$A2308,Normas!$A:$D,3,FALSE),VLOOKUP(Dati!$A2308,Normas!$A:$D,3,FALSE)*0.3)),"")</f>
      </c>
    </row>
    <row r="2309" spans="2:9" x14ac:dyDescent="0.2">
      <c r="B2309">
        <f>IF(ISBLANK(A2309),"",VLOOKUP(A2309,Normas!A:D,4,FALSE))</f>
      </c>
      <c r="E2309" s="2">
        <f>IF(ISBLANK(D2309),"",INT(YEARFRAC(D2309,'Vispārīga informācija'!$B$2)))</f>
      </c>
      <c r="F2309" s="2">
        <f>IFERROR(IF(ISBLANK($A2309),"",IF($A2309="Ūdeņraža jonu koncentrācija",VLOOKUP(Dati!$A2309,Normas!$A:$D,2,FALSE),VLOOKUP(Dati!$A2309,Normas!$A:$D,2,FALSE)*0.6)),"")</f>
      </c>
      <c r="G2309" s="2">
        <f>IFERROR(IF(ISBLANK($A2309),"",IF($A2309="Ūdeņraža jonu koncentrācija",VLOOKUP(Dati!$A2309,Normas!$A:$D,3,FALSE),VLOOKUP(Dati!$A2309,Normas!$A:$D,3,FALSE)*0.6)),"")</f>
      </c>
      <c r="H2309" s="2">
        <f>IFERROR(IF(ISBLANK($A2309),"",IF($A2309="Ūdeņraža jonu koncentrācija",VLOOKUP(Dati!$A2309,Normas!$A:$D,2,FALSE),VLOOKUP(Dati!$A2309,Normas!$A:$D,2,FALSE)*0.3)),"")</f>
      </c>
      <c r="I2309" s="2">
        <f>IFERROR(IF(ISBLANK($A2309),"",IF($A2309="Ūdeņraža jonu koncentrācija",VLOOKUP(Dati!$A2309,Normas!$A:$D,3,FALSE),VLOOKUP(Dati!$A2309,Normas!$A:$D,3,FALSE)*0.3)),"")</f>
      </c>
    </row>
    <row r="2310" spans="2:9" x14ac:dyDescent="0.2">
      <c r="B2310">
        <f>IF(ISBLANK(A2310),"",VLOOKUP(A2310,Normas!A:D,4,FALSE))</f>
      </c>
      <c r="E2310" s="2">
        <f>IF(ISBLANK(D2310),"",INT(YEARFRAC(D2310,'Vispārīga informācija'!$B$2)))</f>
      </c>
      <c r="F2310" s="2">
        <f>IFERROR(IF(ISBLANK($A2310),"",IF($A2310="Ūdeņraža jonu koncentrācija",VLOOKUP(Dati!$A2310,Normas!$A:$D,2,FALSE),VLOOKUP(Dati!$A2310,Normas!$A:$D,2,FALSE)*0.6)),"")</f>
      </c>
      <c r="G2310" s="2">
        <f>IFERROR(IF(ISBLANK($A2310),"",IF($A2310="Ūdeņraža jonu koncentrācija",VLOOKUP(Dati!$A2310,Normas!$A:$D,3,FALSE),VLOOKUP(Dati!$A2310,Normas!$A:$D,3,FALSE)*0.6)),"")</f>
      </c>
      <c r="H2310" s="2">
        <f>IFERROR(IF(ISBLANK($A2310),"",IF($A2310="Ūdeņraža jonu koncentrācija",VLOOKUP(Dati!$A2310,Normas!$A:$D,2,FALSE),VLOOKUP(Dati!$A2310,Normas!$A:$D,2,FALSE)*0.3)),"")</f>
      </c>
      <c r="I2310" s="2">
        <f>IFERROR(IF(ISBLANK($A2310),"",IF($A2310="Ūdeņraža jonu koncentrācija",VLOOKUP(Dati!$A2310,Normas!$A:$D,3,FALSE),VLOOKUP(Dati!$A2310,Normas!$A:$D,3,FALSE)*0.3)),"")</f>
      </c>
    </row>
    <row r="2311" spans="2:9" x14ac:dyDescent="0.2">
      <c r="B2311">
        <f>IF(ISBLANK(A2311),"",VLOOKUP(A2311,Normas!A:D,4,FALSE))</f>
      </c>
      <c r="E2311" s="2">
        <f>IF(ISBLANK(D2311),"",INT(YEARFRAC(D2311,'Vispārīga informācija'!$B$2)))</f>
      </c>
      <c r="F2311" s="2">
        <f>IFERROR(IF(ISBLANK($A2311),"",IF($A2311="Ūdeņraža jonu koncentrācija",VLOOKUP(Dati!$A2311,Normas!$A:$D,2,FALSE),VLOOKUP(Dati!$A2311,Normas!$A:$D,2,FALSE)*0.6)),"")</f>
      </c>
      <c r="G2311" s="2">
        <f>IFERROR(IF(ISBLANK($A2311),"",IF($A2311="Ūdeņraža jonu koncentrācija",VLOOKUP(Dati!$A2311,Normas!$A:$D,3,FALSE),VLOOKUP(Dati!$A2311,Normas!$A:$D,3,FALSE)*0.6)),"")</f>
      </c>
      <c r="H2311" s="2">
        <f>IFERROR(IF(ISBLANK($A2311),"",IF($A2311="Ūdeņraža jonu koncentrācija",VLOOKUP(Dati!$A2311,Normas!$A:$D,2,FALSE),VLOOKUP(Dati!$A2311,Normas!$A:$D,2,FALSE)*0.3)),"")</f>
      </c>
      <c r="I2311" s="2">
        <f>IFERROR(IF(ISBLANK($A2311),"",IF($A2311="Ūdeņraža jonu koncentrācija",VLOOKUP(Dati!$A2311,Normas!$A:$D,3,FALSE),VLOOKUP(Dati!$A2311,Normas!$A:$D,3,FALSE)*0.3)),"")</f>
      </c>
    </row>
    <row r="2312" spans="2:9" x14ac:dyDescent="0.2">
      <c r="B2312">
        <f>IF(ISBLANK(A2312),"",VLOOKUP(A2312,Normas!A:D,4,FALSE))</f>
      </c>
      <c r="E2312" s="2">
        <f>IF(ISBLANK(D2312),"",INT(YEARFRAC(D2312,'Vispārīga informācija'!$B$2)))</f>
      </c>
      <c r="F2312" s="2">
        <f>IFERROR(IF(ISBLANK($A2312),"",IF($A2312="Ūdeņraža jonu koncentrācija",VLOOKUP(Dati!$A2312,Normas!$A:$D,2,FALSE),VLOOKUP(Dati!$A2312,Normas!$A:$D,2,FALSE)*0.6)),"")</f>
      </c>
      <c r="G2312" s="2">
        <f>IFERROR(IF(ISBLANK($A2312),"",IF($A2312="Ūdeņraža jonu koncentrācija",VLOOKUP(Dati!$A2312,Normas!$A:$D,3,FALSE),VLOOKUP(Dati!$A2312,Normas!$A:$D,3,FALSE)*0.6)),"")</f>
      </c>
      <c r="H2312" s="2">
        <f>IFERROR(IF(ISBLANK($A2312),"",IF($A2312="Ūdeņraža jonu koncentrācija",VLOOKUP(Dati!$A2312,Normas!$A:$D,2,FALSE),VLOOKUP(Dati!$A2312,Normas!$A:$D,2,FALSE)*0.3)),"")</f>
      </c>
      <c r="I2312" s="2">
        <f>IFERROR(IF(ISBLANK($A2312),"",IF($A2312="Ūdeņraža jonu koncentrācija",VLOOKUP(Dati!$A2312,Normas!$A:$D,3,FALSE),VLOOKUP(Dati!$A2312,Normas!$A:$D,3,FALSE)*0.3)),"")</f>
      </c>
    </row>
    <row r="2313" spans="2:9" x14ac:dyDescent="0.2">
      <c r="B2313">
        <f>IF(ISBLANK(A2313),"",VLOOKUP(A2313,Normas!A:D,4,FALSE))</f>
      </c>
      <c r="E2313" s="2">
        <f>IF(ISBLANK(D2313),"",INT(YEARFRAC(D2313,'Vispārīga informācija'!$B$2)))</f>
      </c>
      <c r="F2313" s="2">
        <f>IFERROR(IF(ISBLANK($A2313),"",IF($A2313="Ūdeņraža jonu koncentrācija",VLOOKUP(Dati!$A2313,Normas!$A:$D,2,FALSE),VLOOKUP(Dati!$A2313,Normas!$A:$D,2,FALSE)*0.6)),"")</f>
      </c>
      <c r="G2313" s="2">
        <f>IFERROR(IF(ISBLANK($A2313),"",IF($A2313="Ūdeņraža jonu koncentrācija",VLOOKUP(Dati!$A2313,Normas!$A:$D,3,FALSE),VLOOKUP(Dati!$A2313,Normas!$A:$D,3,FALSE)*0.6)),"")</f>
      </c>
      <c r="H2313" s="2">
        <f>IFERROR(IF(ISBLANK($A2313),"",IF($A2313="Ūdeņraža jonu koncentrācija",VLOOKUP(Dati!$A2313,Normas!$A:$D,2,FALSE),VLOOKUP(Dati!$A2313,Normas!$A:$D,2,FALSE)*0.3)),"")</f>
      </c>
      <c r="I2313" s="2">
        <f>IFERROR(IF(ISBLANK($A2313),"",IF($A2313="Ūdeņraža jonu koncentrācija",VLOOKUP(Dati!$A2313,Normas!$A:$D,3,FALSE),VLOOKUP(Dati!$A2313,Normas!$A:$D,3,FALSE)*0.3)),"")</f>
      </c>
    </row>
    <row r="2314" spans="2:9" x14ac:dyDescent="0.2">
      <c r="B2314">
        <f>IF(ISBLANK(A2314),"",VLOOKUP(A2314,Normas!A:D,4,FALSE))</f>
      </c>
      <c r="E2314" s="2">
        <f>IF(ISBLANK(D2314),"",INT(YEARFRAC(D2314,'Vispārīga informācija'!$B$2)))</f>
      </c>
      <c r="F2314" s="2">
        <f>IFERROR(IF(ISBLANK($A2314),"",IF($A2314="Ūdeņraža jonu koncentrācija",VLOOKUP(Dati!$A2314,Normas!$A:$D,2,FALSE),VLOOKUP(Dati!$A2314,Normas!$A:$D,2,FALSE)*0.6)),"")</f>
      </c>
      <c r="G2314" s="2">
        <f>IFERROR(IF(ISBLANK($A2314),"",IF($A2314="Ūdeņraža jonu koncentrācija",VLOOKUP(Dati!$A2314,Normas!$A:$D,3,FALSE),VLOOKUP(Dati!$A2314,Normas!$A:$D,3,FALSE)*0.6)),"")</f>
      </c>
      <c r="H2314" s="2">
        <f>IFERROR(IF(ISBLANK($A2314),"",IF($A2314="Ūdeņraža jonu koncentrācija",VLOOKUP(Dati!$A2314,Normas!$A:$D,2,FALSE),VLOOKUP(Dati!$A2314,Normas!$A:$D,2,FALSE)*0.3)),"")</f>
      </c>
      <c r="I2314" s="2">
        <f>IFERROR(IF(ISBLANK($A2314),"",IF($A2314="Ūdeņraža jonu koncentrācija",VLOOKUP(Dati!$A2314,Normas!$A:$D,3,FALSE),VLOOKUP(Dati!$A2314,Normas!$A:$D,3,FALSE)*0.3)),"")</f>
      </c>
    </row>
    <row r="2315" spans="2:9" x14ac:dyDescent="0.2">
      <c r="B2315">
        <f>IF(ISBLANK(A2315),"",VLOOKUP(A2315,Normas!A:D,4,FALSE))</f>
      </c>
      <c r="E2315" s="2">
        <f>IF(ISBLANK(D2315),"",INT(YEARFRAC(D2315,'Vispārīga informācija'!$B$2)))</f>
      </c>
      <c r="F2315" s="2">
        <f>IFERROR(IF(ISBLANK($A2315),"",IF($A2315="Ūdeņraža jonu koncentrācija",VLOOKUP(Dati!$A2315,Normas!$A:$D,2,FALSE),VLOOKUP(Dati!$A2315,Normas!$A:$D,2,FALSE)*0.6)),"")</f>
      </c>
      <c r="G2315" s="2">
        <f>IFERROR(IF(ISBLANK($A2315),"",IF($A2315="Ūdeņraža jonu koncentrācija",VLOOKUP(Dati!$A2315,Normas!$A:$D,3,FALSE),VLOOKUP(Dati!$A2315,Normas!$A:$D,3,FALSE)*0.6)),"")</f>
      </c>
      <c r="H2315" s="2">
        <f>IFERROR(IF(ISBLANK($A2315),"",IF($A2315="Ūdeņraža jonu koncentrācija",VLOOKUP(Dati!$A2315,Normas!$A:$D,2,FALSE),VLOOKUP(Dati!$A2315,Normas!$A:$D,2,FALSE)*0.3)),"")</f>
      </c>
      <c r="I2315" s="2">
        <f>IFERROR(IF(ISBLANK($A2315),"",IF($A2315="Ūdeņraža jonu koncentrācija",VLOOKUP(Dati!$A2315,Normas!$A:$D,3,FALSE),VLOOKUP(Dati!$A2315,Normas!$A:$D,3,FALSE)*0.3)),"")</f>
      </c>
    </row>
    <row r="2316" spans="2:9" x14ac:dyDescent="0.2">
      <c r="B2316">
        <f>IF(ISBLANK(A2316),"",VLOOKUP(A2316,Normas!A:D,4,FALSE))</f>
      </c>
      <c r="E2316" s="2">
        <f>IF(ISBLANK(D2316),"",INT(YEARFRAC(D2316,'Vispārīga informācija'!$B$2)))</f>
      </c>
      <c r="F2316" s="2">
        <f>IFERROR(IF(ISBLANK($A2316),"",IF($A2316="Ūdeņraža jonu koncentrācija",VLOOKUP(Dati!$A2316,Normas!$A:$D,2,FALSE),VLOOKUP(Dati!$A2316,Normas!$A:$D,2,FALSE)*0.6)),"")</f>
      </c>
      <c r="G2316" s="2">
        <f>IFERROR(IF(ISBLANK($A2316),"",IF($A2316="Ūdeņraža jonu koncentrācija",VLOOKUP(Dati!$A2316,Normas!$A:$D,3,FALSE),VLOOKUP(Dati!$A2316,Normas!$A:$D,3,FALSE)*0.6)),"")</f>
      </c>
      <c r="H2316" s="2">
        <f>IFERROR(IF(ISBLANK($A2316),"",IF($A2316="Ūdeņraža jonu koncentrācija",VLOOKUP(Dati!$A2316,Normas!$A:$D,2,FALSE),VLOOKUP(Dati!$A2316,Normas!$A:$D,2,FALSE)*0.3)),"")</f>
      </c>
      <c r="I2316" s="2">
        <f>IFERROR(IF(ISBLANK($A2316),"",IF($A2316="Ūdeņraža jonu koncentrācija",VLOOKUP(Dati!$A2316,Normas!$A:$D,3,FALSE),VLOOKUP(Dati!$A2316,Normas!$A:$D,3,FALSE)*0.3)),"")</f>
      </c>
    </row>
    <row r="2317" spans="2:9" x14ac:dyDescent="0.2">
      <c r="B2317">
        <f>IF(ISBLANK(A2317),"",VLOOKUP(A2317,Normas!A:D,4,FALSE))</f>
      </c>
      <c r="E2317" s="2">
        <f>IF(ISBLANK(D2317),"",INT(YEARFRAC(D2317,'Vispārīga informācija'!$B$2)))</f>
      </c>
      <c r="F2317" s="2">
        <f>IFERROR(IF(ISBLANK($A2317),"",IF($A2317="Ūdeņraža jonu koncentrācija",VLOOKUP(Dati!$A2317,Normas!$A:$D,2,FALSE),VLOOKUP(Dati!$A2317,Normas!$A:$D,2,FALSE)*0.6)),"")</f>
      </c>
      <c r="G2317" s="2">
        <f>IFERROR(IF(ISBLANK($A2317),"",IF($A2317="Ūdeņraža jonu koncentrācija",VLOOKUP(Dati!$A2317,Normas!$A:$D,3,FALSE),VLOOKUP(Dati!$A2317,Normas!$A:$D,3,FALSE)*0.6)),"")</f>
      </c>
      <c r="H2317" s="2">
        <f>IFERROR(IF(ISBLANK($A2317),"",IF($A2317="Ūdeņraža jonu koncentrācija",VLOOKUP(Dati!$A2317,Normas!$A:$D,2,FALSE),VLOOKUP(Dati!$A2317,Normas!$A:$D,2,FALSE)*0.3)),"")</f>
      </c>
      <c r="I2317" s="2">
        <f>IFERROR(IF(ISBLANK($A2317),"",IF($A2317="Ūdeņraža jonu koncentrācija",VLOOKUP(Dati!$A2317,Normas!$A:$D,3,FALSE),VLOOKUP(Dati!$A2317,Normas!$A:$D,3,FALSE)*0.3)),"")</f>
      </c>
    </row>
    <row r="2318" spans="2:9" x14ac:dyDescent="0.2">
      <c r="B2318">
        <f>IF(ISBLANK(A2318),"",VLOOKUP(A2318,Normas!A:D,4,FALSE))</f>
      </c>
      <c r="E2318" s="2">
        <f>IF(ISBLANK(D2318),"",INT(YEARFRAC(D2318,'Vispārīga informācija'!$B$2)))</f>
      </c>
      <c r="F2318" s="2">
        <f>IFERROR(IF(ISBLANK($A2318),"",IF($A2318="Ūdeņraža jonu koncentrācija",VLOOKUP(Dati!$A2318,Normas!$A:$D,2,FALSE),VLOOKUP(Dati!$A2318,Normas!$A:$D,2,FALSE)*0.6)),"")</f>
      </c>
      <c r="G2318" s="2">
        <f>IFERROR(IF(ISBLANK($A2318),"",IF($A2318="Ūdeņraža jonu koncentrācija",VLOOKUP(Dati!$A2318,Normas!$A:$D,3,FALSE),VLOOKUP(Dati!$A2318,Normas!$A:$D,3,FALSE)*0.6)),"")</f>
      </c>
      <c r="H2318" s="2">
        <f>IFERROR(IF(ISBLANK($A2318),"",IF($A2318="Ūdeņraža jonu koncentrācija",VLOOKUP(Dati!$A2318,Normas!$A:$D,2,FALSE),VLOOKUP(Dati!$A2318,Normas!$A:$D,2,FALSE)*0.3)),"")</f>
      </c>
      <c r="I2318" s="2">
        <f>IFERROR(IF(ISBLANK($A2318),"",IF($A2318="Ūdeņraža jonu koncentrācija",VLOOKUP(Dati!$A2318,Normas!$A:$D,3,FALSE),VLOOKUP(Dati!$A2318,Normas!$A:$D,3,FALSE)*0.3)),"")</f>
      </c>
    </row>
    <row r="2319" spans="2:9" x14ac:dyDescent="0.2">
      <c r="B2319">
        <f>IF(ISBLANK(A2319),"",VLOOKUP(A2319,Normas!A:D,4,FALSE))</f>
      </c>
      <c r="E2319" s="2">
        <f>IF(ISBLANK(D2319),"",INT(YEARFRAC(D2319,'Vispārīga informācija'!$B$2)))</f>
      </c>
      <c r="F2319" s="2">
        <f>IFERROR(IF(ISBLANK($A2319),"",IF($A2319="Ūdeņraža jonu koncentrācija",VLOOKUP(Dati!$A2319,Normas!$A:$D,2,FALSE),VLOOKUP(Dati!$A2319,Normas!$A:$D,2,FALSE)*0.6)),"")</f>
      </c>
      <c r="G2319" s="2">
        <f>IFERROR(IF(ISBLANK($A2319),"",IF($A2319="Ūdeņraža jonu koncentrācija",VLOOKUP(Dati!$A2319,Normas!$A:$D,3,FALSE),VLOOKUP(Dati!$A2319,Normas!$A:$D,3,FALSE)*0.6)),"")</f>
      </c>
      <c r="H2319" s="2">
        <f>IFERROR(IF(ISBLANK($A2319),"",IF($A2319="Ūdeņraža jonu koncentrācija",VLOOKUP(Dati!$A2319,Normas!$A:$D,2,FALSE),VLOOKUP(Dati!$A2319,Normas!$A:$D,2,FALSE)*0.3)),"")</f>
      </c>
      <c r="I2319" s="2">
        <f>IFERROR(IF(ISBLANK($A2319),"",IF($A2319="Ūdeņraža jonu koncentrācija",VLOOKUP(Dati!$A2319,Normas!$A:$D,3,FALSE),VLOOKUP(Dati!$A2319,Normas!$A:$D,3,FALSE)*0.3)),"")</f>
      </c>
    </row>
    <row r="2320" spans="2:9" x14ac:dyDescent="0.2">
      <c r="B2320">
        <f>IF(ISBLANK(A2320),"",VLOOKUP(A2320,Normas!A:D,4,FALSE))</f>
      </c>
      <c r="E2320" s="2">
        <f>IF(ISBLANK(D2320),"",INT(YEARFRAC(D2320,'Vispārīga informācija'!$B$2)))</f>
      </c>
      <c r="F2320" s="2">
        <f>IFERROR(IF(ISBLANK($A2320),"",IF($A2320="Ūdeņraža jonu koncentrācija",VLOOKUP(Dati!$A2320,Normas!$A:$D,2,FALSE),VLOOKUP(Dati!$A2320,Normas!$A:$D,2,FALSE)*0.6)),"")</f>
      </c>
      <c r="G2320" s="2">
        <f>IFERROR(IF(ISBLANK($A2320),"",IF($A2320="Ūdeņraža jonu koncentrācija",VLOOKUP(Dati!$A2320,Normas!$A:$D,3,FALSE),VLOOKUP(Dati!$A2320,Normas!$A:$D,3,FALSE)*0.6)),"")</f>
      </c>
      <c r="H2320" s="2">
        <f>IFERROR(IF(ISBLANK($A2320),"",IF($A2320="Ūdeņraža jonu koncentrācija",VLOOKUP(Dati!$A2320,Normas!$A:$D,2,FALSE),VLOOKUP(Dati!$A2320,Normas!$A:$D,2,FALSE)*0.3)),"")</f>
      </c>
      <c r="I2320" s="2">
        <f>IFERROR(IF(ISBLANK($A2320),"",IF($A2320="Ūdeņraža jonu koncentrācija",VLOOKUP(Dati!$A2320,Normas!$A:$D,3,FALSE),VLOOKUP(Dati!$A2320,Normas!$A:$D,3,FALSE)*0.3)),"")</f>
      </c>
    </row>
    <row r="2321" spans="2:9" x14ac:dyDescent="0.2">
      <c r="B2321">
        <f>IF(ISBLANK(A2321),"",VLOOKUP(A2321,Normas!A:D,4,FALSE))</f>
      </c>
      <c r="E2321" s="2">
        <f>IF(ISBLANK(D2321),"",INT(YEARFRAC(D2321,'Vispārīga informācija'!$B$2)))</f>
      </c>
      <c r="F2321" s="2">
        <f>IFERROR(IF(ISBLANK($A2321),"",IF($A2321="Ūdeņraža jonu koncentrācija",VLOOKUP(Dati!$A2321,Normas!$A:$D,2,FALSE),VLOOKUP(Dati!$A2321,Normas!$A:$D,2,FALSE)*0.6)),"")</f>
      </c>
      <c r="G2321" s="2">
        <f>IFERROR(IF(ISBLANK($A2321),"",IF($A2321="Ūdeņraža jonu koncentrācija",VLOOKUP(Dati!$A2321,Normas!$A:$D,3,FALSE),VLOOKUP(Dati!$A2321,Normas!$A:$D,3,FALSE)*0.6)),"")</f>
      </c>
      <c r="H2321" s="2">
        <f>IFERROR(IF(ISBLANK($A2321),"",IF($A2321="Ūdeņraža jonu koncentrācija",VLOOKUP(Dati!$A2321,Normas!$A:$D,2,FALSE),VLOOKUP(Dati!$A2321,Normas!$A:$D,2,FALSE)*0.3)),"")</f>
      </c>
      <c r="I2321" s="2">
        <f>IFERROR(IF(ISBLANK($A2321),"",IF($A2321="Ūdeņraža jonu koncentrācija",VLOOKUP(Dati!$A2321,Normas!$A:$D,3,FALSE),VLOOKUP(Dati!$A2321,Normas!$A:$D,3,FALSE)*0.3)),"")</f>
      </c>
    </row>
    <row r="2322" spans="2:9" x14ac:dyDescent="0.2">
      <c r="B2322">
        <f>IF(ISBLANK(A2322),"",VLOOKUP(A2322,Normas!A:D,4,FALSE))</f>
      </c>
      <c r="E2322" s="2">
        <f>IF(ISBLANK(D2322),"",INT(YEARFRAC(D2322,'Vispārīga informācija'!$B$2)))</f>
      </c>
      <c r="F2322" s="2">
        <f>IFERROR(IF(ISBLANK($A2322),"",IF($A2322="Ūdeņraža jonu koncentrācija",VLOOKUP(Dati!$A2322,Normas!$A:$D,2,FALSE),VLOOKUP(Dati!$A2322,Normas!$A:$D,2,FALSE)*0.6)),"")</f>
      </c>
      <c r="G2322" s="2">
        <f>IFERROR(IF(ISBLANK($A2322),"",IF($A2322="Ūdeņraža jonu koncentrācija",VLOOKUP(Dati!$A2322,Normas!$A:$D,3,FALSE),VLOOKUP(Dati!$A2322,Normas!$A:$D,3,FALSE)*0.6)),"")</f>
      </c>
      <c r="H2322" s="2">
        <f>IFERROR(IF(ISBLANK($A2322),"",IF($A2322="Ūdeņraža jonu koncentrācija",VLOOKUP(Dati!$A2322,Normas!$A:$D,2,FALSE),VLOOKUP(Dati!$A2322,Normas!$A:$D,2,FALSE)*0.3)),"")</f>
      </c>
      <c r="I2322" s="2">
        <f>IFERROR(IF(ISBLANK($A2322),"",IF($A2322="Ūdeņraža jonu koncentrācija",VLOOKUP(Dati!$A2322,Normas!$A:$D,3,FALSE),VLOOKUP(Dati!$A2322,Normas!$A:$D,3,FALSE)*0.3)),"")</f>
      </c>
    </row>
    <row r="2323" spans="2:9" x14ac:dyDescent="0.2">
      <c r="B2323">
        <f>IF(ISBLANK(A2323),"",VLOOKUP(A2323,Normas!A:D,4,FALSE))</f>
      </c>
      <c r="E2323" s="2">
        <f>IF(ISBLANK(D2323),"",INT(YEARFRAC(D2323,'Vispārīga informācija'!$B$2)))</f>
      </c>
      <c r="F2323" s="2">
        <f>IFERROR(IF(ISBLANK($A2323),"",IF($A2323="Ūdeņraža jonu koncentrācija",VLOOKUP(Dati!$A2323,Normas!$A:$D,2,FALSE),VLOOKUP(Dati!$A2323,Normas!$A:$D,2,FALSE)*0.6)),"")</f>
      </c>
      <c r="G2323" s="2">
        <f>IFERROR(IF(ISBLANK($A2323),"",IF($A2323="Ūdeņraža jonu koncentrācija",VLOOKUP(Dati!$A2323,Normas!$A:$D,3,FALSE),VLOOKUP(Dati!$A2323,Normas!$A:$D,3,FALSE)*0.6)),"")</f>
      </c>
      <c r="H2323" s="2">
        <f>IFERROR(IF(ISBLANK($A2323),"",IF($A2323="Ūdeņraža jonu koncentrācija",VLOOKUP(Dati!$A2323,Normas!$A:$D,2,FALSE),VLOOKUP(Dati!$A2323,Normas!$A:$D,2,FALSE)*0.3)),"")</f>
      </c>
      <c r="I2323" s="2">
        <f>IFERROR(IF(ISBLANK($A2323),"",IF($A2323="Ūdeņraža jonu koncentrācija",VLOOKUP(Dati!$A2323,Normas!$A:$D,3,FALSE),VLOOKUP(Dati!$A2323,Normas!$A:$D,3,FALSE)*0.3)),"")</f>
      </c>
    </row>
    <row r="2324" spans="2:9" x14ac:dyDescent="0.2">
      <c r="B2324">
        <f>IF(ISBLANK(A2324),"",VLOOKUP(A2324,Normas!A:D,4,FALSE))</f>
      </c>
      <c r="E2324" s="2">
        <f>IF(ISBLANK(D2324),"",INT(YEARFRAC(D2324,'Vispārīga informācija'!$B$2)))</f>
      </c>
      <c r="F2324" s="2">
        <f>IFERROR(IF(ISBLANK($A2324),"",IF($A2324="Ūdeņraža jonu koncentrācija",VLOOKUP(Dati!$A2324,Normas!$A:$D,2,FALSE),VLOOKUP(Dati!$A2324,Normas!$A:$D,2,FALSE)*0.6)),"")</f>
      </c>
      <c r="G2324" s="2">
        <f>IFERROR(IF(ISBLANK($A2324),"",IF($A2324="Ūdeņraža jonu koncentrācija",VLOOKUP(Dati!$A2324,Normas!$A:$D,3,FALSE),VLOOKUP(Dati!$A2324,Normas!$A:$D,3,FALSE)*0.6)),"")</f>
      </c>
      <c r="H2324" s="2">
        <f>IFERROR(IF(ISBLANK($A2324),"",IF($A2324="Ūdeņraža jonu koncentrācija",VLOOKUP(Dati!$A2324,Normas!$A:$D,2,FALSE),VLOOKUP(Dati!$A2324,Normas!$A:$D,2,FALSE)*0.3)),"")</f>
      </c>
      <c r="I2324" s="2">
        <f>IFERROR(IF(ISBLANK($A2324),"",IF($A2324="Ūdeņraža jonu koncentrācija",VLOOKUP(Dati!$A2324,Normas!$A:$D,3,FALSE),VLOOKUP(Dati!$A2324,Normas!$A:$D,3,FALSE)*0.3)),"")</f>
      </c>
    </row>
    <row r="2325" spans="2:9" x14ac:dyDescent="0.2">
      <c r="B2325">
        <f>IF(ISBLANK(A2325),"",VLOOKUP(A2325,Normas!A:D,4,FALSE))</f>
      </c>
      <c r="E2325" s="2">
        <f>IF(ISBLANK(D2325),"",INT(YEARFRAC(D2325,'Vispārīga informācija'!$B$2)))</f>
      </c>
      <c r="F2325" s="2">
        <f>IFERROR(IF(ISBLANK($A2325),"",IF($A2325="Ūdeņraža jonu koncentrācija",VLOOKUP(Dati!$A2325,Normas!$A:$D,2,FALSE),VLOOKUP(Dati!$A2325,Normas!$A:$D,2,FALSE)*0.6)),"")</f>
      </c>
      <c r="G2325" s="2">
        <f>IFERROR(IF(ISBLANK($A2325),"",IF($A2325="Ūdeņraža jonu koncentrācija",VLOOKUP(Dati!$A2325,Normas!$A:$D,3,FALSE),VLOOKUP(Dati!$A2325,Normas!$A:$D,3,FALSE)*0.6)),"")</f>
      </c>
      <c r="H2325" s="2">
        <f>IFERROR(IF(ISBLANK($A2325),"",IF($A2325="Ūdeņraža jonu koncentrācija",VLOOKUP(Dati!$A2325,Normas!$A:$D,2,FALSE),VLOOKUP(Dati!$A2325,Normas!$A:$D,2,FALSE)*0.3)),"")</f>
      </c>
      <c r="I2325" s="2">
        <f>IFERROR(IF(ISBLANK($A2325),"",IF($A2325="Ūdeņraža jonu koncentrācija",VLOOKUP(Dati!$A2325,Normas!$A:$D,3,FALSE),VLOOKUP(Dati!$A2325,Normas!$A:$D,3,FALSE)*0.3)),"")</f>
      </c>
    </row>
    <row r="2326" spans="2:9" x14ac:dyDescent="0.2">
      <c r="B2326">
        <f>IF(ISBLANK(A2326),"",VLOOKUP(A2326,Normas!A:D,4,FALSE))</f>
      </c>
      <c r="E2326" s="2">
        <f>IF(ISBLANK(D2326),"",INT(YEARFRAC(D2326,'Vispārīga informācija'!$B$2)))</f>
      </c>
      <c r="F2326" s="2">
        <f>IFERROR(IF(ISBLANK($A2326),"",IF($A2326="Ūdeņraža jonu koncentrācija",VLOOKUP(Dati!$A2326,Normas!$A:$D,2,FALSE),VLOOKUP(Dati!$A2326,Normas!$A:$D,2,FALSE)*0.6)),"")</f>
      </c>
      <c r="G2326" s="2">
        <f>IFERROR(IF(ISBLANK($A2326),"",IF($A2326="Ūdeņraža jonu koncentrācija",VLOOKUP(Dati!$A2326,Normas!$A:$D,3,FALSE),VLOOKUP(Dati!$A2326,Normas!$A:$D,3,FALSE)*0.6)),"")</f>
      </c>
      <c r="H2326" s="2">
        <f>IFERROR(IF(ISBLANK($A2326),"",IF($A2326="Ūdeņraža jonu koncentrācija",VLOOKUP(Dati!$A2326,Normas!$A:$D,2,FALSE),VLOOKUP(Dati!$A2326,Normas!$A:$D,2,FALSE)*0.3)),"")</f>
      </c>
      <c r="I2326" s="2">
        <f>IFERROR(IF(ISBLANK($A2326),"",IF($A2326="Ūdeņraža jonu koncentrācija",VLOOKUP(Dati!$A2326,Normas!$A:$D,3,FALSE),VLOOKUP(Dati!$A2326,Normas!$A:$D,3,FALSE)*0.3)),"")</f>
      </c>
    </row>
    <row r="2327" spans="2:9" x14ac:dyDescent="0.2">
      <c r="B2327">
        <f>IF(ISBLANK(A2327),"",VLOOKUP(A2327,Normas!A:D,4,FALSE))</f>
      </c>
      <c r="E2327" s="2">
        <f>IF(ISBLANK(D2327),"",INT(YEARFRAC(D2327,'Vispārīga informācija'!$B$2)))</f>
      </c>
      <c r="F2327" s="2">
        <f>IFERROR(IF(ISBLANK($A2327),"",IF($A2327="Ūdeņraža jonu koncentrācija",VLOOKUP(Dati!$A2327,Normas!$A:$D,2,FALSE),VLOOKUP(Dati!$A2327,Normas!$A:$D,2,FALSE)*0.6)),"")</f>
      </c>
      <c r="G2327" s="2">
        <f>IFERROR(IF(ISBLANK($A2327),"",IF($A2327="Ūdeņraža jonu koncentrācija",VLOOKUP(Dati!$A2327,Normas!$A:$D,3,FALSE),VLOOKUP(Dati!$A2327,Normas!$A:$D,3,FALSE)*0.6)),"")</f>
      </c>
      <c r="H2327" s="2">
        <f>IFERROR(IF(ISBLANK($A2327),"",IF($A2327="Ūdeņraža jonu koncentrācija",VLOOKUP(Dati!$A2327,Normas!$A:$D,2,FALSE),VLOOKUP(Dati!$A2327,Normas!$A:$D,2,FALSE)*0.3)),"")</f>
      </c>
      <c r="I2327" s="2">
        <f>IFERROR(IF(ISBLANK($A2327),"",IF($A2327="Ūdeņraža jonu koncentrācija",VLOOKUP(Dati!$A2327,Normas!$A:$D,3,FALSE),VLOOKUP(Dati!$A2327,Normas!$A:$D,3,FALSE)*0.3)),"")</f>
      </c>
    </row>
    <row r="2328" spans="2:9" x14ac:dyDescent="0.2">
      <c r="B2328">
        <f>IF(ISBLANK(A2328),"",VLOOKUP(A2328,Normas!A:D,4,FALSE))</f>
      </c>
      <c r="E2328" s="2">
        <f>IF(ISBLANK(D2328),"",INT(YEARFRAC(D2328,'Vispārīga informācija'!$B$2)))</f>
      </c>
      <c r="F2328" s="2">
        <f>IFERROR(IF(ISBLANK($A2328),"",IF($A2328="Ūdeņraža jonu koncentrācija",VLOOKUP(Dati!$A2328,Normas!$A:$D,2,FALSE),VLOOKUP(Dati!$A2328,Normas!$A:$D,2,FALSE)*0.6)),"")</f>
      </c>
      <c r="G2328" s="2">
        <f>IFERROR(IF(ISBLANK($A2328),"",IF($A2328="Ūdeņraža jonu koncentrācija",VLOOKUP(Dati!$A2328,Normas!$A:$D,3,FALSE),VLOOKUP(Dati!$A2328,Normas!$A:$D,3,FALSE)*0.6)),"")</f>
      </c>
      <c r="H2328" s="2">
        <f>IFERROR(IF(ISBLANK($A2328),"",IF($A2328="Ūdeņraža jonu koncentrācija",VLOOKUP(Dati!$A2328,Normas!$A:$D,2,FALSE),VLOOKUP(Dati!$A2328,Normas!$A:$D,2,FALSE)*0.3)),"")</f>
      </c>
      <c r="I2328" s="2">
        <f>IFERROR(IF(ISBLANK($A2328),"",IF($A2328="Ūdeņraža jonu koncentrācija",VLOOKUP(Dati!$A2328,Normas!$A:$D,3,FALSE),VLOOKUP(Dati!$A2328,Normas!$A:$D,3,FALSE)*0.3)),"")</f>
      </c>
    </row>
    <row r="2329" spans="2:9" x14ac:dyDescent="0.2">
      <c r="B2329">
        <f>IF(ISBLANK(A2329),"",VLOOKUP(A2329,Normas!A:D,4,FALSE))</f>
      </c>
      <c r="E2329" s="2">
        <f>IF(ISBLANK(D2329),"",INT(YEARFRAC(D2329,'Vispārīga informācija'!$B$2)))</f>
      </c>
      <c r="F2329" s="2">
        <f>IFERROR(IF(ISBLANK($A2329),"",IF($A2329="Ūdeņraža jonu koncentrācija",VLOOKUP(Dati!$A2329,Normas!$A:$D,2,FALSE),VLOOKUP(Dati!$A2329,Normas!$A:$D,2,FALSE)*0.6)),"")</f>
      </c>
      <c r="G2329" s="2">
        <f>IFERROR(IF(ISBLANK($A2329),"",IF($A2329="Ūdeņraža jonu koncentrācija",VLOOKUP(Dati!$A2329,Normas!$A:$D,3,FALSE),VLOOKUP(Dati!$A2329,Normas!$A:$D,3,FALSE)*0.6)),"")</f>
      </c>
      <c r="H2329" s="2">
        <f>IFERROR(IF(ISBLANK($A2329),"",IF($A2329="Ūdeņraža jonu koncentrācija",VLOOKUP(Dati!$A2329,Normas!$A:$D,2,FALSE),VLOOKUP(Dati!$A2329,Normas!$A:$D,2,FALSE)*0.3)),"")</f>
      </c>
      <c r="I2329" s="2">
        <f>IFERROR(IF(ISBLANK($A2329),"",IF($A2329="Ūdeņraža jonu koncentrācija",VLOOKUP(Dati!$A2329,Normas!$A:$D,3,FALSE),VLOOKUP(Dati!$A2329,Normas!$A:$D,3,FALSE)*0.3)),"")</f>
      </c>
    </row>
    <row r="2330" spans="2:9" x14ac:dyDescent="0.2">
      <c r="B2330">
        <f>IF(ISBLANK(A2330),"",VLOOKUP(A2330,Normas!A:D,4,FALSE))</f>
      </c>
      <c r="E2330" s="2">
        <f>IF(ISBLANK(D2330),"",INT(YEARFRAC(D2330,'Vispārīga informācija'!$B$2)))</f>
      </c>
      <c r="F2330" s="2">
        <f>IFERROR(IF(ISBLANK($A2330),"",IF($A2330="Ūdeņraža jonu koncentrācija",VLOOKUP(Dati!$A2330,Normas!$A:$D,2,FALSE),VLOOKUP(Dati!$A2330,Normas!$A:$D,2,FALSE)*0.6)),"")</f>
      </c>
      <c r="G2330" s="2">
        <f>IFERROR(IF(ISBLANK($A2330),"",IF($A2330="Ūdeņraža jonu koncentrācija",VLOOKUP(Dati!$A2330,Normas!$A:$D,3,FALSE),VLOOKUP(Dati!$A2330,Normas!$A:$D,3,FALSE)*0.6)),"")</f>
      </c>
      <c r="H2330" s="2">
        <f>IFERROR(IF(ISBLANK($A2330),"",IF($A2330="Ūdeņraža jonu koncentrācija",VLOOKUP(Dati!$A2330,Normas!$A:$D,2,FALSE),VLOOKUP(Dati!$A2330,Normas!$A:$D,2,FALSE)*0.3)),"")</f>
      </c>
      <c r="I2330" s="2">
        <f>IFERROR(IF(ISBLANK($A2330),"",IF($A2330="Ūdeņraža jonu koncentrācija",VLOOKUP(Dati!$A2330,Normas!$A:$D,3,FALSE),VLOOKUP(Dati!$A2330,Normas!$A:$D,3,FALSE)*0.3)),"")</f>
      </c>
    </row>
    <row r="2331" spans="2:9" x14ac:dyDescent="0.2">
      <c r="B2331">
        <f>IF(ISBLANK(A2331),"",VLOOKUP(A2331,Normas!A:D,4,FALSE))</f>
      </c>
      <c r="E2331" s="2">
        <f>IF(ISBLANK(D2331),"",INT(YEARFRAC(D2331,'Vispārīga informācija'!$B$2)))</f>
      </c>
      <c r="F2331" s="2">
        <f>IFERROR(IF(ISBLANK($A2331),"",IF($A2331="Ūdeņraža jonu koncentrācija",VLOOKUP(Dati!$A2331,Normas!$A:$D,2,FALSE),VLOOKUP(Dati!$A2331,Normas!$A:$D,2,FALSE)*0.6)),"")</f>
      </c>
      <c r="G2331" s="2">
        <f>IFERROR(IF(ISBLANK($A2331),"",IF($A2331="Ūdeņraža jonu koncentrācija",VLOOKUP(Dati!$A2331,Normas!$A:$D,3,FALSE),VLOOKUP(Dati!$A2331,Normas!$A:$D,3,FALSE)*0.6)),"")</f>
      </c>
      <c r="H2331" s="2">
        <f>IFERROR(IF(ISBLANK($A2331),"",IF($A2331="Ūdeņraža jonu koncentrācija",VLOOKUP(Dati!$A2331,Normas!$A:$D,2,FALSE),VLOOKUP(Dati!$A2331,Normas!$A:$D,2,FALSE)*0.3)),"")</f>
      </c>
      <c r="I2331" s="2">
        <f>IFERROR(IF(ISBLANK($A2331),"",IF($A2331="Ūdeņraža jonu koncentrācija",VLOOKUP(Dati!$A2331,Normas!$A:$D,3,FALSE),VLOOKUP(Dati!$A2331,Normas!$A:$D,3,FALSE)*0.3)),"")</f>
      </c>
    </row>
    <row r="2332" spans="2:9" x14ac:dyDescent="0.2">
      <c r="B2332">
        <f>IF(ISBLANK(A2332),"",VLOOKUP(A2332,Normas!A:D,4,FALSE))</f>
      </c>
      <c r="E2332" s="2">
        <f>IF(ISBLANK(D2332),"",INT(YEARFRAC(D2332,'Vispārīga informācija'!$B$2)))</f>
      </c>
      <c r="F2332" s="2">
        <f>IFERROR(IF(ISBLANK($A2332),"",IF($A2332="Ūdeņraža jonu koncentrācija",VLOOKUP(Dati!$A2332,Normas!$A:$D,2,FALSE),VLOOKUP(Dati!$A2332,Normas!$A:$D,2,FALSE)*0.6)),"")</f>
      </c>
      <c r="G2332" s="2">
        <f>IFERROR(IF(ISBLANK($A2332),"",IF($A2332="Ūdeņraža jonu koncentrācija",VLOOKUP(Dati!$A2332,Normas!$A:$D,3,FALSE),VLOOKUP(Dati!$A2332,Normas!$A:$D,3,FALSE)*0.6)),"")</f>
      </c>
      <c r="H2332" s="2">
        <f>IFERROR(IF(ISBLANK($A2332),"",IF($A2332="Ūdeņraža jonu koncentrācija",VLOOKUP(Dati!$A2332,Normas!$A:$D,2,FALSE),VLOOKUP(Dati!$A2332,Normas!$A:$D,2,FALSE)*0.3)),"")</f>
      </c>
      <c r="I2332" s="2">
        <f>IFERROR(IF(ISBLANK($A2332),"",IF($A2332="Ūdeņraža jonu koncentrācija",VLOOKUP(Dati!$A2332,Normas!$A:$D,3,FALSE),VLOOKUP(Dati!$A2332,Normas!$A:$D,3,FALSE)*0.3)),"")</f>
      </c>
    </row>
    <row r="2333" spans="2:9" x14ac:dyDescent="0.2">
      <c r="B2333">
        <f>IF(ISBLANK(A2333),"",VLOOKUP(A2333,Normas!A:D,4,FALSE))</f>
      </c>
      <c r="E2333" s="2">
        <f>IF(ISBLANK(D2333),"",INT(YEARFRAC(D2333,'Vispārīga informācija'!$B$2)))</f>
      </c>
      <c r="F2333" s="2">
        <f>IFERROR(IF(ISBLANK($A2333),"",IF($A2333="Ūdeņraža jonu koncentrācija",VLOOKUP(Dati!$A2333,Normas!$A:$D,2,FALSE),VLOOKUP(Dati!$A2333,Normas!$A:$D,2,FALSE)*0.6)),"")</f>
      </c>
      <c r="G2333" s="2">
        <f>IFERROR(IF(ISBLANK($A2333),"",IF($A2333="Ūdeņraža jonu koncentrācija",VLOOKUP(Dati!$A2333,Normas!$A:$D,3,FALSE),VLOOKUP(Dati!$A2333,Normas!$A:$D,3,FALSE)*0.6)),"")</f>
      </c>
      <c r="H2333" s="2">
        <f>IFERROR(IF(ISBLANK($A2333),"",IF($A2333="Ūdeņraža jonu koncentrācija",VLOOKUP(Dati!$A2333,Normas!$A:$D,2,FALSE),VLOOKUP(Dati!$A2333,Normas!$A:$D,2,FALSE)*0.3)),"")</f>
      </c>
      <c r="I2333" s="2">
        <f>IFERROR(IF(ISBLANK($A2333),"",IF($A2333="Ūdeņraža jonu koncentrācija",VLOOKUP(Dati!$A2333,Normas!$A:$D,3,FALSE),VLOOKUP(Dati!$A2333,Normas!$A:$D,3,FALSE)*0.3)),"")</f>
      </c>
    </row>
    <row r="2334" spans="2:9" x14ac:dyDescent="0.2">
      <c r="B2334">
        <f>IF(ISBLANK(A2334),"",VLOOKUP(A2334,Normas!A:D,4,FALSE))</f>
      </c>
      <c r="E2334" s="2">
        <f>IF(ISBLANK(D2334),"",INT(YEARFRAC(D2334,'Vispārīga informācija'!$B$2)))</f>
      </c>
      <c r="F2334" s="2">
        <f>IFERROR(IF(ISBLANK($A2334),"",IF($A2334="Ūdeņraža jonu koncentrācija",VLOOKUP(Dati!$A2334,Normas!$A:$D,2,FALSE),VLOOKUP(Dati!$A2334,Normas!$A:$D,2,FALSE)*0.6)),"")</f>
      </c>
      <c r="G2334" s="2">
        <f>IFERROR(IF(ISBLANK($A2334),"",IF($A2334="Ūdeņraža jonu koncentrācija",VLOOKUP(Dati!$A2334,Normas!$A:$D,3,FALSE),VLOOKUP(Dati!$A2334,Normas!$A:$D,3,FALSE)*0.6)),"")</f>
      </c>
      <c r="H2334" s="2">
        <f>IFERROR(IF(ISBLANK($A2334),"",IF($A2334="Ūdeņraža jonu koncentrācija",VLOOKUP(Dati!$A2334,Normas!$A:$D,2,FALSE),VLOOKUP(Dati!$A2334,Normas!$A:$D,2,FALSE)*0.3)),"")</f>
      </c>
      <c r="I2334" s="2">
        <f>IFERROR(IF(ISBLANK($A2334),"",IF($A2334="Ūdeņraža jonu koncentrācija",VLOOKUP(Dati!$A2334,Normas!$A:$D,3,FALSE),VLOOKUP(Dati!$A2334,Normas!$A:$D,3,FALSE)*0.3)),"")</f>
      </c>
    </row>
    <row r="2335" spans="2:9" x14ac:dyDescent="0.2">
      <c r="B2335">
        <f>IF(ISBLANK(A2335),"",VLOOKUP(A2335,Normas!A:D,4,FALSE))</f>
      </c>
      <c r="E2335" s="2">
        <f>IF(ISBLANK(D2335),"",INT(YEARFRAC(D2335,'Vispārīga informācija'!$B$2)))</f>
      </c>
      <c r="F2335" s="2">
        <f>IFERROR(IF(ISBLANK($A2335),"",IF($A2335="Ūdeņraža jonu koncentrācija",VLOOKUP(Dati!$A2335,Normas!$A:$D,2,FALSE),VLOOKUP(Dati!$A2335,Normas!$A:$D,2,FALSE)*0.6)),"")</f>
      </c>
      <c r="G2335" s="2">
        <f>IFERROR(IF(ISBLANK($A2335),"",IF($A2335="Ūdeņraža jonu koncentrācija",VLOOKUP(Dati!$A2335,Normas!$A:$D,3,FALSE),VLOOKUP(Dati!$A2335,Normas!$A:$D,3,FALSE)*0.6)),"")</f>
      </c>
      <c r="H2335" s="2">
        <f>IFERROR(IF(ISBLANK($A2335),"",IF($A2335="Ūdeņraža jonu koncentrācija",VLOOKUP(Dati!$A2335,Normas!$A:$D,2,FALSE),VLOOKUP(Dati!$A2335,Normas!$A:$D,2,FALSE)*0.3)),"")</f>
      </c>
      <c r="I2335" s="2">
        <f>IFERROR(IF(ISBLANK($A2335),"",IF($A2335="Ūdeņraža jonu koncentrācija",VLOOKUP(Dati!$A2335,Normas!$A:$D,3,FALSE),VLOOKUP(Dati!$A2335,Normas!$A:$D,3,FALSE)*0.3)),"")</f>
      </c>
    </row>
    <row r="2336" spans="2:9" x14ac:dyDescent="0.2">
      <c r="B2336">
        <f>IF(ISBLANK(A2336),"",VLOOKUP(A2336,Normas!A:D,4,FALSE))</f>
      </c>
      <c r="E2336" s="2">
        <f>IF(ISBLANK(D2336),"",INT(YEARFRAC(D2336,'Vispārīga informācija'!$B$2)))</f>
      </c>
      <c r="F2336" s="2">
        <f>IFERROR(IF(ISBLANK($A2336),"",IF($A2336="Ūdeņraža jonu koncentrācija",VLOOKUP(Dati!$A2336,Normas!$A:$D,2,FALSE),VLOOKUP(Dati!$A2336,Normas!$A:$D,2,FALSE)*0.6)),"")</f>
      </c>
      <c r="G2336" s="2">
        <f>IFERROR(IF(ISBLANK($A2336),"",IF($A2336="Ūdeņraža jonu koncentrācija",VLOOKUP(Dati!$A2336,Normas!$A:$D,3,FALSE),VLOOKUP(Dati!$A2336,Normas!$A:$D,3,FALSE)*0.6)),"")</f>
      </c>
      <c r="H2336" s="2">
        <f>IFERROR(IF(ISBLANK($A2336),"",IF($A2336="Ūdeņraža jonu koncentrācija",VLOOKUP(Dati!$A2336,Normas!$A:$D,2,FALSE),VLOOKUP(Dati!$A2336,Normas!$A:$D,2,FALSE)*0.3)),"")</f>
      </c>
      <c r="I2336" s="2">
        <f>IFERROR(IF(ISBLANK($A2336),"",IF($A2336="Ūdeņraža jonu koncentrācija",VLOOKUP(Dati!$A2336,Normas!$A:$D,3,FALSE),VLOOKUP(Dati!$A2336,Normas!$A:$D,3,FALSE)*0.3)),"")</f>
      </c>
    </row>
    <row r="2337" spans="2:9" x14ac:dyDescent="0.2">
      <c r="B2337">
        <f>IF(ISBLANK(A2337),"",VLOOKUP(A2337,Normas!A:D,4,FALSE))</f>
      </c>
      <c r="E2337" s="2">
        <f>IF(ISBLANK(D2337),"",INT(YEARFRAC(D2337,'Vispārīga informācija'!$B$2)))</f>
      </c>
      <c r="F2337" s="2">
        <f>IFERROR(IF(ISBLANK($A2337),"",IF($A2337="Ūdeņraža jonu koncentrācija",VLOOKUP(Dati!$A2337,Normas!$A:$D,2,FALSE),VLOOKUP(Dati!$A2337,Normas!$A:$D,2,FALSE)*0.6)),"")</f>
      </c>
      <c r="G2337" s="2">
        <f>IFERROR(IF(ISBLANK($A2337),"",IF($A2337="Ūdeņraža jonu koncentrācija",VLOOKUP(Dati!$A2337,Normas!$A:$D,3,FALSE),VLOOKUP(Dati!$A2337,Normas!$A:$D,3,FALSE)*0.6)),"")</f>
      </c>
      <c r="H2337" s="2">
        <f>IFERROR(IF(ISBLANK($A2337),"",IF($A2337="Ūdeņraža jonu koncentrācija",VLOOKUP(Dati!$A2337,Normas!$A:$D,2,FALSE),VLOOKUP(Dati!$A2337,Normas!$A:$D,2,FALSE)*0.3)),"")</f>
      </c>
      <c r="I2337" s="2">
        <f>IFERROR(IF(ISBLANK($A2337),"",IF($A2337="Ūdeņraža jonu koncentrācija",VLOOKUP(Dati!$A2337,Normas!$A:$D,3,FALSE),VLOOKUP(Dati!$A2337,Normas!$A:$D,3,FALSE)*0.3)),"")</f>
      </c>
    </row>
    <row r="2338" spans="2:9" x14ac:dyDescent="0.2">
      <c r="B2338">
        <f>IF(ISBLANK(A2338),"",VLOOKUP(A2338,Normas!A:D,4,FALSE))</f>
      </c>
      <c r="E2338" s="2">
        <f>IF(ISBLANK(D2338),"",INT(YEARFRAC(D2338,'Vispārīga informācija'!$B$2)))</f>
      </c>
      <c r="F2338" s="2">
        <f>IFERROR(IF(ISBLANK($A2338),"",IF($A2338="Ūdeņraža jonu koncentrācija",VLOOKUP(Dati!$A2338,Normas!$A:$D,2,FALSE),VLOOKUP(Dati!$A2338,Normas!$A:$D,2,FALSE)*0.6)),"")</f>
      </c>
      <c r="G2338" s="2">
        <f>IFERROR(IF(ISBLANK($A2338),"",IF($A2338="Ūdeņraža jonu koncentrācija",VLOOKUP(Dati!$A2338,Normas!$A:$D,3,FALSE),VLOOKUP(Dati!$A2338,Normas!$A:$D,3,FALSE)*0.6)),"")</f>
      </c>
      <c r="H2338" s="2">
        <f>IFERROR(IF(ISBLANK($A2338),"",IF($A2338="Ūdeņraža jonu koncentrācija",VLOOKUP(Dati!$A2338,Normas!$A:$D,2,FALSE),VLOOKUP(Dati!$A2338,Normas!$A:$D,2,FALSE)*0.3)),"")</f>
      </c>
      <c r="I2338" s="2">
        <f>IFERROR(IF(ISBLANK($A2338),"",IF($A2338="Ūdeņraža jonu koncentrācija",VLOOKUP(Dati!$A2338,Normas!$A:$D,3,FALSE),VLOOKUP(Dati!$A2338,Normas!$A:$D,3,FALSE)*0.3)),"")</f>
      </c>
    </row>
    <row r="2339" spans="2:9" x14ac:dyDescent="0.2">
      <c r="B2339">
        <f>IF(ISBLANK(A2339),"",VLOOKUP(A2339,Normas!A:D,4,FALSE))</f>
      </c>
      <c r="E2339" s="2">
        <f>IF(ISBLANK(D2339),"",INT(YEARFRAC(D2339,'Vispārīga informācija'!$B$2)))</f>
      </c>
      <c r="F2339" s="2">
        <f>IFERROR(IF(ISBLANK($A2339),"",IF($A2339="Ūdeņraža jonu koncentrācija",VLOOKUP(Dati!$A2339,Normas!$A:$D,2,FALSE),VLOOKUP(Dati!$A2339,Normas!$A:$D,2,FALSE)*0.6)),"")</f>
      </c>
      <c r="G2339" s="2">
        <f>IFERROR(IF(ISBLANK($A2339),"",IF($A2339="Ūdeņraža jonu koncentrācija",VLOOKUP(Dati!$A2339,Normas!$A:$D,3,FALSE),VLOOKUP(Dati!$A2339,Normas!$A:$D,3,FALSE)*0.6)),"")</f>
      </c>
      <c r="H2339" s="2">
        <f>IFERROR(IF(ISBLANK($A2339),"",IF($A2339="Ūdeņraža jonu koncentrācija",VLOOKUP(Dati!$A2339,Normas!$A:$D,2,FALSE),VLOOKUP(Dati!$A2339,Normas!$A:$D,2,FALSE)*0.3)),"")</f>
      </c>
      <c r="I2339" s="2">
        <f>IFERROR(IF(ISBLANK($A2339),"",IF($A2339="Ūdeņraža jonu koncentrācija",VLOOKUP(Dati!$A2339,Normas!$A:$D,3,FALSE),VLOOKUP(Dati!$A2339,Normas!$A:$D,3,FALSE)*0.3)),"")</f>
      </c>
    </row>
    <row r="2340" spans="2:9" x14ac:dyDescent="0.2">
      <c r="B2340">
        <f>IF(ISBLANK(A2340),"",VLOOKUP(A2340,Normas!A:D,4,FALSE))</f>
      </c>
      <c r="E2340" s="2">
        <f>IF(ISBLANK(D2340),"",INT(YEARFRAC(D2340,'Vispārīga informācija'!$B$2)))</f>
      </c>
      <c r="F2340" s="2">
        <f>IFERROR(IF(ISBLANK($A2340),"",IF($A2340="Ūdeņraža jonu koncentrācija",VLOOKUP(Dati!$A2340,Normas!$A:$D,2,FALSE),VLOOKUP(Dati!$A2340,Normas!$A:$D,2,FALSE)*0.6)),"")</f>
      </c>
      <c r="G2340" s="2">
        <f>IFERROR(IF(ISBLANK($A2340),"",IF($A2340="Ūdeņraža jonu koncentrācija",VLOOKUP(Dati!$A2340,Normas!$A:$D,3,FALSE),VLOOKUP(Dati!$A2340,Normas!$A:$D,3,FALSE)*0.6)),"")</f>
      </c>
      <c r="H2340" s="2">
        <f>IFERROR(IF(ISBLANK($A2340),"",IF($A2340="Ūdeņraža jonu koncentrācija",VLOOKUP(Dati!$A2340,Normas!$A:$D,2,FALSE),VLOOKUP(Dati!$A2340,Normas!$A:$D,2,FALSE)*0.3)),"")</f>
      </c>
      <c r="I2340" s="2">
        <f>IFERROR(IF(ISBLANK($A2340),"",IF($A2340="Ūdeņraža jonu koncentrācija",VLOOKUP(Dati!$A2340,Normas!$A:$D,3,FALSE),VLOOKUP(Dati!$A2340,Normas!$A:$D,3,FALSE)*0.3)),"")</f>
      </c>
    </row>
    <row r="2341" spans="2:9" x14ac:dyDescent="0.2">
      <c r="B2341">
        <f>IF(ISBLANK(A2341),"",VLOOKUP(A2341,Normas!A:D,4,FALSE))</f>
      </c>
      <c r="E2341" s="2">
        <f>IF(ISBLANK(D2341),"",INT(YEARFRAC(D2341,'Vispārīga informācija'!$B$2)))</f>
      </c>
      <c r="F2341" s="2">
        <f>IFERROR(IF(ISBLANK($A2341),"",IF($A2341="Ūdeņraža jonu koncentrācija",VLOOKUP(Dati!$A2341,Normas!$A:$D,2,FALSE),VLOOKUP(Dati!$A2341,Normas!$A:$D,2,FALSE)*0.6)),"")</f>
      </c>
      <c r="G2341" s="2">
        <f>IFERROR(IF(ISBLANK($A2341),"",IF($A2341="Ūdeņraža jonu koncentrācija",VLOOKUP(Dati!$A2341,Normas!$A:$D,3,FALSE),VLOOKUP(Dati!$A2341,Normas!$A:$D,3,FALSE)*0.6)),"")</f>
      </c>
      <c r="H2341" s="2">
        <f>IFERROR(IF(ISBLANK($A2341),"",IF($A2341="Ūdeņraža jonu koncentrācija",VLOOKUP(Dati!$A2341,Normas!$A:$D,2,FALSE),VLOOKUP(Dati!$A2341,Normas!$A:$D,2,FALSE)*0.3)),"")</f>
      </c>
      <c r="I2341" s="2">
        <f>IFERROR(IF(ISBLANK($A2341),"",IF($A2341="Ūdeņraža jonu koncentrācija",VLOOKUP(Dati!$A2341,Normas!$A:$D,3,FALSE),VLOOKUP(Dati!$A2341,Normas!$A:$D,3,FALSE)*0.3)),"")</f>
      </c>
    </row>
    <row r="2342" spans="2:9" x14ac:dyDescent="0.2">
      <c r="B2342">
        <f>IF(ISBLANK(A2342),"",VLOOKUP(A2342,Normas!A:D,4,FALSE))</f>
      </c>
      <c r="E2342" s="2">
        <f>IF(ISBLANK(D2342),"",INT(YEARFRAC(D2342,'Vispārīga informācija'!$B$2)))</f>
      </c>
      <c r="F2342" s="2">
        <f>IFERROR(IF(ISBLANK($A2342),"",IF($A2342="Ūdeņraža jonu koncentrācija",VLOOKUP(Dati!$A2342,Normas!$A:$D,2,FALSE),VLOOKUP(Dati!$A2342,Normas!$A:$D,2,FALSE)*0.6)),"")</f>
      </c>
      <c r="G2342" s="2">
        <f>IFERROR(IF(ISBLANK($A2342),"",IF($A2342="Ūdeņraža jonu koncentrācija",VLOOKUP(Dati!$A2342,Normas!$A:$D,3,FALSE),VLOOKUP(Dati!$A2342,Normas!$A:$D,3,FALSE)*0.6)),"")</f>
      </c>
      <c r="H2342" s="2">
        <f>IFERROR(IF(ISBLANK($A2342),"",IF($A2342="Ūdeņraža jonu koncentrācija",VLOOKUP(Dati!$A2342,Normas!$A:$D,2,FALSE),VLOOKUP(Dati!$A2342,Normas!$A:$D,2,FALSE)*0.3)),"")</f>
      </c>
      <c r="I2342" s="2">
        <f>IFERROR(IF(ISBLANK($A2342),"",IF($A2342="Ūdeņraža jonu koncentrācija",VLOOKUP(Dati!$A2342,Normas!$A:$D,3,FALSE),VLOOKUP(Dati!$A2342,Normas!$A:$D,3,FALSE)*0.3)),"")</f>
      </c>
    </row>
    <row r="2343" spans="2:9" x14ac:dyDescent="0.2">
      <c r="B2343">
        <f>IF(ISBLANK(A2343),"",VLOOKUP(A2343,Normas!A:D,4,FALSE))</f>
      </c>
      <c r="E2343" s="2">
        <f>IF(ISBLANK(D2343),"",INT(YEARFRAC(D2343,'Vispārīga informācija'!$B$2)))</f>
      </c>
      <c r="F2343" s="2">
        <f>IFERROR(IF(ISBLANK($A2343),"",IF($A2343="Ūdeņraža jonu koncentrācija",VLOOKUP(Dati!$A2343,Normas!$A:$D,2,FALSE),VLOOKUP(Dati!$A2343,Normas!$A:$D,2,FALSE)*0.6)),"")</f>
      </c>
      <c r="G2343" s="2">
        <f>IFERROR(IF(ISBLANK($A2343),"",IF($A2343="Ūdeņraža jonu koncentrācija",VLOOKUP(Dati!$A2343,Normas!$A:$D,3,FALSE),VLOOKUP(Dati!$A2343,Normas!$A:$D,3,FALSE)*0.6)),"")</f>
      </c>
      <c r="H2343" s="2">
        <f>IFERROR(IF(ISBLANK($A2343),"",IF($A2343="Ūdeņraža jonu koncentrācija",VLOOKUP(Dati!$A2343,Normas!$A:$D,2,FALSE),VLOOKUP(Dati!$A2343,Normas!$A:$D,2,FALSE)*0.3)),"")</f>
      </c>
      <c r="I2343" s="2">
        <f>IFERROR(IF(ISBLANK($A2343),"",IF($A2343="Ūdeņraža jonu koncentrācija",VLOOKUP(Dati!$A2343,Normas!$A:$D,3,FALSE),VLOOKUP(Dati!$A2343,Normas!$A:$D,3,FALSE)*0.3)),"")</f>
      </c>
    </row>
    <row r="2344" spans="2:9" x14ac:dyDescent="0.2">
      <c r="B2344">
        <f>IF(ISBLANK(A2344),"",VLOOKUP(A2344,Normas!A:D,4,FALSE))</f>
      </c>
      <c r="E2344" s="2">
        <f>IF(ISBLANK(D2344),"",INT(YEARFRAC(D2344,'Vispārīga informācija'!$B$2)))</f>
      </c>
      <c r="F2344" s="2">
        <f>IFERROR(IF(ISBLANK($A2344),"",IF($A2344="Ūdeņraža jonu koncentrācija",VLOOKUP(Dati!$A2344,Normas!$A:$D,2,FALSE),VLOOKUP(Dati!$A2344,Normas!$A:$D,2,FALSE)*0.6)),"")</f>
      </c>
      <c r="G2344" s="2">
        <f>IFERROR(IF(ISBLANK($A2344),"",IF($A2344="Ūdeņraža jonu koncentrācija",VLOOKUP(Dati!$A2344,Normas!$A:$D,3,FALSE),VLOOKUP(Dati!$A2344,Normas!$A:$D,3,FALSE)*0.6)),"")</f>
      </c>
      <c r="H2344" s="2">
        <f>IFERROR(IF(ISBLANK($A2344),"",IF($A2344="Ūdeņraža jonu koncentrācija",VLOOKUP(Dati!$A2344,Normas!$A:$D,2,FALSE),VLOOKUP(Dati!$A2344,Normas!$A:$D,2,FALSE)*0.3)),"")</f>
      </c>
      <c r="I2344" s="2">
        <f>IFERROR(IF(ISBLANK($A2344),"",IF($A2344="Ūdeņraža jonu koncentrācija",VLOOKUP(Dati!$A2344,Normas!$A:$D,3,FALSE),VLOOKUP(Dati!$A2344,Normas!$A:$D,3,FALSE)*0.3)),"")</f>
      </c>
    </row>
    <row r="2345" spans="2:9" x14ac:dyDescent="0.2">
      <c r="B2345">
        <f>IF(ISBLANK(A2345),"",VLOOKUP(A2345,Normas!A:D,4,FALSE))</f>
      </c>
      <c r="E2345" s="2">
        <f>IF(ISBLANK(D2345),"",INT(YEARFRAC(D2345,'Vispārīga informācija'!$B$2)))</f>
      </c>
      <c r="F2345" s="2">
        <f>IFERROR(IF(ISBLANK($A2345),"",IF($A2345="Ūdeņraža jonu koncentrācija",VLOOKUP(Dati!$A2345,Normas!$A:$D,2,FALSE),VLOOKUP(Dati!$A2345,Normas!$A:$D,2,FALSE)*0.6)),"")</f>
      </c>
      <c r="G2345" s="2">
        <f>IFERROR(IF(ISBLANK($A2345),"",IF($A2345="Ūdeņraža jonu koncentrācija",VLOOKUP(Dati!$A2345,Normas!$A:$D,3,FALSE),VLOOKUP(Dati!$A2345,Normas!$A:$D,3,FALSE)*0.6)),"")</f>
      </c>
      <c r="H2345" s="2">
        <f>IFERROR(IF(ISBLANK($A2345),"",IF($A2345="Ūdeņraža jonu koncentrācija",VLOOKUP(Dati!$A2345,Normas!$A:$D,2,FALSE),VLOOKUP(Dati!$A2345,Normas!$A:$D,2,FALSE)*0.3)),"")</f>
      </c>
      <c r="I2345" s="2">
        <f>IFERROR(IF(ISBLANK($A2345),"",IF($A2345="Ūdeņraža jonu koncentrācija",VLOOKUP(Dati!$A2345,Normas!$A:$D,3,FALSE),VLOOKUP(Dati!$A2345,Normas!$A:$D,3,FALSE)*0.3)),"")</f>
      </c>
    </row>
    <row r="2346" spans="2:9" x14ac:dyDescent="0.2">
      <c r="B2346">
        <f>IF(ISBLANK(A2346),"",VLOOKUP(A2346,Normas!A:D,4,FALSE))</f>
      </c>
      <c r="E2346" s="2">
        <f>IF(ISBLANK(D2346),"",INT(YEARFRAC(D2346,'Vispārīga informācija'!$B$2)))</f>
      </c>
      <c r="F2346" s="2">
        <f>IFERROR(IF(ISBLANK($A2346),"",IF($A2346="Ūdeņraža jonu koncentrācija",VLOOKUP(Dati!$A2346,Normas!$A:$D,2,FALSE),VLOOKUP(Dati!$A2346,Normas!$A:$D,2,FALSE)*0.6)),"")</f>
      </c>
      <c r="G2346" s="2">
        <f>IFERROR(IF(ISBLANK($A2346),"",IF($A2346="Ūdeņraža jonu koncentrācija",VLOOKUP(Dati!$A2346,Normas!$A:$D,3,FALSE),VLOOKUP(Dati!$A2346,Normas!$A:$D,3,FALSE)*0.6)),"")</f>
      </c>
      <c r="H2346" s="2">
        <f>IFERROR(IF(ISBLANK($A2346),"",IF($A2346="Ūdeņraža jonu koncentrācija",VLOOKUP(Dati!$A2346,Normas!$A:$D,2,FALSE),VLOOKUP(Dati!$A2346,Normas!$A:$D,2,FALSE)*0.3)),"")</f>
      </c>
      <c r="I2346" s="2">
        <f>IFERROR(IF(ISBLANK($A2346),"",IF($A2346="Ūdeņraža jonu koncentrācija",VLOOKUP(Dati!$A2346,Normas!$A:$D,3,FALSE),VLOOKUP(Dati!$A2346,Normas!$A:$D,3,FALSE)*0.3)),"")</f>
      </c>
    </row>
    <row r="2347" spans="2:9" x14ac:dyDescent="0.2">
      <c r="B2347">
        <f>IF(ISBLANK(A2347),"",VLOOKUP(A2347,Normas!A:D,4,FALSE))</f>
      </c>
      <c r="E2347" s="2">
        <f>IF(ISBLANK(D2347),"",INT(YEARFRAC(D2347,'Vispārīga informācija'!$B$2)))</f>
      </c>
      <c r="F2347" s="2">
        <f>IFERROR(IF(ISBLANK($A2347),"",IF($A2347="Ūdeņraža jonu koncentrācija",VLOOKUP(Dati!$A2347,Normas!$A:$D,2,FALSE),VLOOKUP(Dati!$A2347,Normas!$A:$D,2,FALSE)*0.6)),"")</f>
      </c>
      <c r="G2347" s="2">
        <f>IFERROR(IF(ISBLANK($A2347),"",IF($A2347="Ūdeņraža jonu koncentrācija",VLOOKUP(Dati!$A2347,Normas!$A:$D,3,FALSE),VLOOKUP(Dati!$A2347,Normas!$A:$D,3,FALSE)*0.6)),"")</f>
      </c>
      <c r="H2347" s="2">
        <f>IFERROR(IF(ISBLANK($A2347),"",IF($A2347="Ūdeņraža jonu koncentrācija",VLOOKUP(Dati!$A2347,Normas!$A:$D,2,FALSE),VLOOKUP(Dati!$A2347,Normas!$A:$D,2,FALSE)*0.3)),"")</f>
      </c>
      <c r="I2347" s="2">
        <f>IFERROR(IF(ISBLANK($A2347),"",IF($A2347="Ūdeņraža jonu koncentrācija",VLOOKUP(Dati!$A2347,Normas!$A:$D,3,FALSE),VLOOKUP(Dati!$A2347,Normas!$A:$D,3,FALSE)*0.3)),"")</f>
      </c>
    </row>
    <row r="2348" spans="2:9" x14ac:dyDescent="0.2">
      <c r="B2348">
        <f>IF(ISBLANK(A2348),"",VLOOKUP(A2348,Normas!A:D,4,FALSE))</f>
      </c>
      <c r="E2348" s="2">
        <f>IF(ISBLANK(D2348),"",INT(YEARFRAC(D2348,'Vispārīga informācija'!$B$2)))</f>
      </c>
      <c r="F2348" s="2">
        <f>IFERROR(IF(ISBLANK($A2348),"",IF($A2348="Ūdeņraža jonu koncentrācija",VLOOKUP(Dati!$A2348,Normas!$A:$D,2,FALSE),VLOOKUP(Dati!$A2348,Normas!$A:$D,2,FALSE)*0.6)),"")</f>
      </c>
      <c r="G2348" s="2">
        <f>IFERROR(IF(ISBLANK($A2348),"",IF($A2348="Ūdeņraža jonu koncentrācija",VLOOKUP(Dati!$A2348,Normas!$A:$D,3,FALSE),VLOOKUP(Dati!$A2348,Normas!$A:$D,3,FALSE)*0.6)),"")</f>
      </c>
      <c r="H2348" s="2">
        <f>IFERROR(IF(ISBLANK($A2348),"",IF($A2348="Ūdeņraža jonu koncentrācija",VLOOKUP(Dati!$A2348,Normas!$A:$D,2,FALSE),VLOOKUP(Dati!$A2348,Normas!$A:$D,2,FALSE)*0.3)),"")</f>
      </c>
      <c r="I2348" s="2">
        <f>IFERROR(IF(ISBLANK($A2348),"",IF($A2348="Ūdeņraža jonu koncentrācija",VLOOKUP(Dati!$A2348,Normas!$A:$D,3,FALSE),VLOOKUP(Dati!$A2348,Normas!$A:$D,3,FALSE)*0.3)),"")</f>
      </c>
    </row>
    <row r="2349" spans="2:9" x14ac:dyDescent="0.2">
      <c r="B2349">
        <f>IF(ISBLANK(A2349),"",VLOOKUP(A2349,Normas!A:D,4,FALSE))</f>
      </c>
      <c r="E2349" s="2">
        <f>IF(ISBLANK(D2349),"",INT(YEARFRAC(D2349,'Vispārīga informācija'!$B$2)))</f>
      </c>
      <c r="F2349" s="2">
        <f>IFERROR(IF(ISBLANK($A2349),"",IF($A2349="Ūdeņraža jonu koncentrācija",VLOOKUP(Dati!$A2349,Normas!$A:$D,2,FALSE),VLOOKUP(Dati!$A2349,Normas!$A:$D,2,FALSE)*0.6)),"")</f>
      </c>
      <c r="G2349" s="2">
        <f>IFERROR(IF(ISBLANK($A2349),"",IF($A2349="Ūdeņraža jonu koncentrācija",VLOOKUP(Dati!$A2349,Normas!$A:$D,3,FALSE),VLOOKUP(Dati!$A2349,Normas!$A:$D,3,FALSE)*0.6)),"")</f>
      </c>
      <c r="H2349" s="2">
        <f>IFERROR(IF(ISBLANK($A2349),"",IF($A2349="Ūdeņraža jonu koncentrācija",VLOOKUP(Dati!$A2349,Normas!$A:$D,2,FALSE),VLOOKUP(Dati!$A2349,Normas!$A:$D,2,FALSE)*0.3)),"")</f>
      </c>
      <c r="I2349" s="2">
        <f>IFERROR(IF(ISBLANK($A2349),"",IF($A2349="Ūdeņraža jonu koncentrācija",VLOOKUP(Dati!$A2349,Normas!$A:$D,3,FALSE),VLOOKUP(Dati!$A2349,Normas!$A:$D,3,FALSE)*0.3)),"")</f>
      </c>
    </row>
    <row r="2350" spans="2:9" x14ac:dyDescent="0.2">
      <c r="B2350">
        <f>IF(ISBLANK(A2350),"",VLOOKUP(A2350,Normas!A:D,4,FALSE))</f>
      </c>
      <c r="E2350" s="2">
        <f>IF(ISBLANK(D2350),"",INT(YEARFRAC(D2350,'Vispārīga informācija'!$B$2)))</f>
      </c>
      <c r="F2350" s="2">
        <f>IFERROR(IF(ISBLANK($A2350),"",IF($A2350="Ūdeņraža jonu koncentrācija",VLOOKUP(Dati!$A2350,Normas!$A:$D,2,FALSE),VLOOKUP(Dati!$A2350,Normas!$A:$D,2,FALSE)*0.6)),"")</f>
      </c>
      <c r="G2350" s="2">
        <f>IFERROR(IF(ISBLANK($A2350),"",IF($A2350="Ūdeņraža jonu koncentrācija",VLOOKUP(Dati!$A2350,Normas!$A:$D,3,FALSE),VLOOKUP(Dati!$A2350,Normas!$A:$D,3,FALSE)*0.6)),"")</f>
      </c>
      <c r="H2350" s="2">
        <f>IFERROR(IF(ISBLANK($A2350),"",IF($A2350="Ūdeņraža jonu koncentrācija",VLOOKUP(Dati!$A2350,Normas!$A:$D,2,FALSE),VLOOKUP(Dati!$A2350,Normas!$A:$D,2,FALSE)*0.3)),"")</f>
      </c>
      <c r="I2350" s="2">
        <f>IFERROR(IF(ISBLANK($A2350),"",IF($A2350="Ūdeņraža jonu koncentrācija",VLOOKUP(Dati!$A2350,Normas!$A:$D,3,FALSE),VLOOKUP(Dati!$A2350,Normas!$A:$D,3,FALSE)*0.3)),"")</f>
      </c>
    </row>
    <row r="2351" spans="2:9" x14ac:dyDescent="0.2">
      <c r="B2351">
        <f>IF(ISBLANK(A2351),"",VLOOKUP(A2351,Normas!A:D,4,FALSE))</f>
      </c>
      <c r="E2351" s="2">
        <f>IF(ISBLANK(D2351),"",INT(YEARFRAC(D2351,'Vispārīga informācija'!$B$2)))</f>
      </c>
      <c r="F2351" s="2">
        <f>IFERROR(IF(ISBLANK($A2351),"",IF($A2351="Ūdeņraža jonu koncentrācija",VLOOKUP(Dati!$A2351,Normas!$A:$D,2,FALSE),VLOOKUP(Dati!$A2351,Normas!$A:$D,2,FALSE)*0.6)),"")</f>
      </c>
      <c r="G2351" s="2">
        <f>IFERROR(IF(ISBLANK($A2351),"",IF($A2351="Ūdeņraža jonu koncentrācija",VLOOKUP(Dati!$A2351,Normas!$A:$D,3,FALSE),VLOOKUP(Dati!$A2351,Normas!$A:$D,3,FALSE)*0.6)),"")</f>
      </c>
      <c r="H2351" s="2">
        <f>IFERROR(IF(ISBLANK($A2351),"",IF($A2351="Ūdeņraža jonu koncentrācija",VLOOKUP(Dati!$A2351,Normas!$A:$D,2,FALSE),VLOOKUP(Dati!$A2351,Normas!$A:$D,2,FALSE)*0.3)),"")</f>
      </c>
      <c r="I2351" s="2">
        <f>IFERROR(IF(ISBLANK($A2351),"",IF($A2351="Ūdeņraža jonu koncentrācija",VLOOKUP(Dati!$A2351,Normas!$A:$D,3,FALSE),VLOOKUP(Dati!$A2351,Normas!$A:$D,3,FALSE)*0.3)),"")</f>
      </c>
    </row>
    <row r="2352" spans="2:9" x14ac:dyDescent="0.2">
      <c r="B2352">
        <f>IF(ISBLANK(A2352),"",VLOOKUP(A2352,Normas!A:D,4,FALSE))</f>
      </c>
      <c r="E2352" s="2">
        <f>IF(ISBLANK(D2352),"",INT(YEARFRAC(D2352,'Vispārīga informācija'!$B$2)))</f>
      </c>
      <c r="F2352" s="2">
        <f>IFERROR(IF(ISBLANK($A2352),"",IF($A2352="Ūdeņraža jonu koncentrācija",VLOOKUP(Dati!$A2352,Normas!$A:$D,2,FALSE),VLOOKUP(Dati!$A2352,Normas!$A:$D,2,FALSE)*0.6)),"")</f>
      </c>
      <c r="G2352" s="2">
        <f>IFERROR(IF(ISBLANK($A2352),"",IF($A2352="Ūdeņraža jonu koncentrācija",VLOOKUP(Dati!$A2352,Normas!$A:$D,3,FALSE),VLOOKUP(Dati!$A2352,Normas!$A:$D,3,FALSE)*0.6)),"")</f>
      </c>
      <c r="H2352" s="2">
        <f>IFERROR(IF(ISBLANK($A2352),"",IF($A2352="Ūdeņraža jonu koncentrācija",VLOOKUP(Dati!$A2352,Normas!$A:$D,2,FALSE),VLOOKUP(Dati!$A2352,Normas!$A:$D,2,FALSE)*0.3)),"")</f>
      </c>
      <c r="I2352" s="2">
        <f>IFERROR(IF(ISBLANK($A2352),"",IF($A2352="Ūdeņraža jonu koncentrācija",VLOOKUP(Dati!$A2352,Normas!$A:$D,3,FALSE),VLOOKUP(Dati!$A2352,Normas!$A:$D,3,FALSE)*0.3)),"")</f>
      </c>
    </row>
    <row r="2353" spans="2:9" x14ac:dyDescent="0.2">
      <c r="B2353">
        <f>IF(ISBLANK(A2353),"",VLOOKUP(A2353,Normas!A:D,4,FALSE))</f>
      </c>
      <c r="E2353" s="2">
        <f>IF(ISBLANK(D2353),"",INT(YEARFRAC(D2353,'Vispārīga informācija'!$B$2)))</f>
      </c>
      <c r="F2353" s="2">
        <f>IFERROR(IF(ISBLANK($A2353),"",IF($A2353="Ūdeņraža jonu koncentrācija",VLOOKUP(Dati!$A2353,Normas!$A:$D,2,FALSE),VLOOKUP(Dati!$A2353,Normas!$A:$D,2,FALSE)*0.6)),"")</f>
      </c>
      <c r="G2353" s="2">
        <f>IFERROR(IF(ISBLANK($A2353),"",IF($A2353="Ūdeņraža jonu koncentrācija",VLOOKUP(Dati!$A2353,Normas!$A:$D,3,FALSE),VLOOKUP(Dati!$A2353,Normas!$A:$D,3,FALSE)*0.6)),"")</f>
      </c>
      <c r="H2353" s="2">
        <f>IFERROR(IF(ISBLANK($A2353),"",IF($A2353="Ūdeņraža jonu koncentrācija",VLOOKUP(Dati!$A2353,Normas!$A:$D,2,FALSE),VLOOKUP(Dati!$A2353,Normas!$A:$D,2,FALSE)*0.3)),"")</f>
      </c>
      <c r="I2353" s="2">
        <f>IFERROR(IF(ISBLANK($A2353),"",IF($A2353="Ūdeņraža jonu koncentrācija",VLOOKUP(Dati!$A2353,Normas!$A:$D,3,FALSE),VLOOKUP(Dati!$A2353,Normas!$A:$D,3,FALSE)*0.3)),"")</f>
      </c>
    </row>
    <row r="2354" spans="2:9" x14ac:dyDescent="0.2">
      <c r="B2354">
        <f>IF(ISBLANK(A2354),"",VLOOKUP(A2354,Normas!A:D,4,FALSE))</f>
      </c>
      <c r="E2354" s="2">
        <f>IF(ISBLANK(D2354),"",INT(YEARFRAC(D2354,'Vispārīga informācija'!$B$2)))</f>
      </c>
      <c r="F2354" s="2">
        <f>IFERROR(IF(ISBLANK($A2354),"",IF($A2354="Ūdeņraža jonu koncentrācija",VLOOKUP(Dati!$A2354,Normas!$A:$D,2,FALSE),VLOOKUP(Dati!$A2354,Normas!$A:$D,2,FALSE)*0.6)),"")</f>
      </c>
      <c r="G2354" s="2">
        <f>IFERROR(IF(ISBLANK($A2354),"",IF($A2354="Ūdeņraža jonu koncentrācija",VLOOKUP(Dati!$A2354,Normas!$A:$D,3,FALSE),VLOOKUP(Dati!$A2354,Normas!$A:$D,3,FALSE)*0.6)),"")</f>
      </c>
      <c r="H2354" s="2">
        <f>IFERROR(IF(ISBLANK($A2354),"",IF($A2354="Ūdeņraža jonu koncentrācija",VLOOKUP(Dati!$A2354,Normas!$A:$D,2,FALSE),VLOOKUP(Dati!$A2354,Normas!$A:$D,2,FALSE)*0.3)),"")</f>
      </c>
      <c r="I2354" s="2">
        <f>IFERROR(IF(ISBLANK($A2354),"",IF($A2354="Ūdeņraža jonu koncentrācija",VLOOKUP(Dati!$A2354,Normas!$A:$D,3,FALSE),VLOOKUP(Dati!$A2354,Normas!$A:$D,3,FALSE)*0.3)),"")</f>
      </c>
    </row>
    <row r="2355" spans="2:9" x14ac:dyDescent="0.2">
      <c r="B2355">
        <f>IF(ISBLANK(A2355),"",VLOOKUP(A2355,Normas!A:D,4,FALSE))</f>
      </c>
      <c r="E2355" s="2">
        <f>IF(ISBLANK(D2355),"",INT(YEARFRAC(D2355,'Vispārīga informācija'!$B$2)))</f>
      </c>
      <c r="F2355" s="2">
        <f>IFERROR(IF(ISBLANK($A2355),"",IF($A2355="Ūdeņraža jonu koncentrācija",VLOOKUP(Dati!$A2355,Normas!$A:$D,2,FALSE),VLOOKUP(Dati!$A2355,Normas!$A:$D,2,FALSE)*0.6)),"")</f>
      </c>
      <c r="G2355" s="2">
        <f>IFERROR(IF(ISBLANK($A2355),"",IF($A2355="Ūdeņraža jonu koncentrācija",VLOOKUP(Dati!$A2355,Normas!$A:$D,3,FALSE),VLOOKUP(Dati!$A2355,Normas!$A:$D,3,FALSE)*0.6)),"")</f>
      </c>
      <c r="H2355" s="2">
        <f>IFERROR(IF(ISBLANK($A2355),"",IF($A2355="Ūdeņraža jonu koncentrācija",VLOOKUP(Dati!$A2355,Normas!$A:$D,2,FALSE),VLOOKUP(Dati!$A2355,Normas!$A:$D,2,FALSE)*0.3)),"")</f>
      </c>
      <c r="I2355" s="2">
        <f>IFERROR(IF(ISBLANK($A2355),"",IF($A2355="Ūdeņraža jonu koncentrācija",VLOOKUP(Dati!$A2355,Normas!$A:$D,3,FALSE),VLOOKUP(Dati!$A2355,Normas!$A:$D,3,FALSE)*0.3)),"")</f>
      </c>
    </row>
    <row r="2356" spans="2:9" x14ac:dyDescent="0.2">
      <c r="B2356">
        <f>IF(ISBLANK(A2356),"",VLOOKUP(A2356,Normas!A:D,4,FALSE))</f>
      </c>
      <c r="E2356" s="2">
        <f>IF(ISBLANK(D2356),"",INT(YEARFRAC(D2356,'Vispārīga informācija'!$B$2)))</f>
      </c>
      <c r="F2356" s="2">
        <f>IFERROR(IF(ISBLANK($A2356),"",IF($A2356="Ūdeņraža jonu koncentrācija",VLOOKUP(Dati!$A2356,Normas!$A:$D,2,FALSE),VLOOKUP(Dati!$A2356,Normas!$A:$D,2,FALSE)*0.6)),"")</f>
      </c>
      <c r="G2356" s="2">
        <f>IFERROR(IF(ISBLANK($A2356),"",IF($A2356="Ūdeņraža jonu koncentrācija",VLOOKUP(Dati!$A2356,Normas!$A:$D,3,FALSE),VLOOKUP(Dati!$A2356,Normas!$A:$D,3,FALSE)*0.6)),"")</f>
      </c>
      <c r="H2356" s="2">
        <f>IFERROR(IF(ISBLANK($A2356),"",IF($A2356="Ūdeņraža jonu koncentrācija",VLOOKUP(Dati!$A2356,Normas!$A:$D,2,FALSE),VLOOKUP(Dati!$A2356,Normas!$A:$D,2,FALSE)*0.3)),"")</f>
      </c>
      <c r="I2356" s="2">
        <f>IFERROR(IF(ISBLANK($A2356),"",IF($A2356="Ūdeņraža jonu koncentrācija",VLOOKUP(Dati!$A2356,Normas!$A:$D,3,FALSE),VLOOKUP(Dati!$A2356,Normas!$A:$D,3,FALSE)*0.3)),"")</f>
      </c>
    </row>
    <row r="2357" spans="2:9" x14ac:dyDescent="0.2">
      <c r="B2357">
        <f>IF(ISBLANK(A2357),"",VLOOKUP(A2357,Normas!A:D,4,FALSE))</f>
      </c>
      <c r="E2357" s="2">
        <f>IF(ISBLANK(D2357),"",INT(YEARFRAC(D2357,'Vispārīga informācija'!$B$2)))</f>
      </c>
      <c r="F2357" s="2">
        <f>IFERROR(IF(ISBLANK($A2357),"",IF($A2357="Ūdeņraža jonu koncentrācija",VLOOKUP(Dati!$A2357,Normas!$A:$D,2,FALSE),VLOOKUP(Dati!$A2357,Normas!$A:$D,2,FALSE)*0.6)),"")</f>
      </c>
      <c r="G2357" s="2">
        <f>IFERROR(IF(ISBLANK($A2357),"",IF($A2357="Ūdeņraža jonu koncentrācija",VLOOKUP(Dati!$A2357,Normas!$A:$D,3,FALSE),VLOOKUP(Dati!$A2357,Normas!$A:$D,3,FALSE)*0.6)),"")</f>
      </c>
      <c r="H2357" s="2">
        <f>IFERROR(IF(ISBLANK($A2357),"",IF($A2357="Ūdeņraža jonu koncentrācija",VLOOKUP(Dati!$A2357,Normas!$A:$D,2,FALSE),VLOOKUP(Dati!$A2357,Normas!$A:$D,2,FALSE)*0.3)),"")</f>
      </c>
      <c r="I2357" s="2">
        <f>IFERROR(IF(ISBLANK($A2357),"",IF($A2357="Ūdeņraža jonu koncentrācija",VLOOKUP(Dati!$A2357,Normas!$A:$D,3,FALSE),VLOOKUP(Dati!$A2357,Normas!$A:$D,3,FALSE)*0.3)),"")</f>
      </c>
    </row>
    <row r="2358" spans="2:9" x14ac:dyDescent="0.2">
      <c r="B2358">
        <f>IF(ISBLANK(A2358),"",VLOOKUP(A2358,Normas!A:D,4,FALSE))</f>
      </c>
      <c r="E2358" s="2">
        <f>IF(ISBLANK(D2358),"",INT(YEARFRAC(D2358,'Vispārīga informācija'!$B$2)))</f>
      </c>
      <c r="F2358" s="2">
        <f>IFERROR(IF(ISBLANK($A2358),"",IF($A2358="Ūdeņraža jonu koncentrācija",VLOOKUP(Dati!$A2358,Normas!$A:$D,2,FALSE),VLOOKUP(Dati!$A2358,Normas!$A:$D,2,FALSE)*0.6)),"")</f>
      </c>
      <c r="G2358" s="2">
        <f>IFERROR(IF(ISBLANK($A2358),"",IF($A2358="Ūdeņraža jonu koncentrācija",VLOOKUP(Dati!$A2358,Normas!$A:$D,3,FALSE),VLOOKUP(Dati!$A2358,Normas!$A:$D,3,FALSE)*0.6)),"")</f>
      </c>
      <c r="H2358" s="2">
        <f>IFERROR(IF(ISBLANK($A2358),"",IF($A2358="Ūdeņraža jonu koncentrācija",VLOOKUP(Dati!$A2358,Normas!$A:$D,2,FALSE),VLOOKUP(Dati!$A2358,Normas!$A:$D,2,FALSE)*0.3)),"")</f>
      </c>
      <c r="I2358" s="2">
        <f>IFERROR(IF(ISBLANK($A2358),"",IF($A2358="Ūdeņraža jonu koncentrācija",VLOOKUP(Dati!$A2358,Normas!$A:$D,3,FALSE),VLOOKUP(Dati!$A2358,Normas!$A:$D,3,FALSE)*0.3)),"")</f>
      </c>
    </row>
    <row r="2359" spans="2:9" x14ac:dyDescent="0.2">
      <c r="B2359">
        <f>IF(ISBLANK(A2359),"",VLOOKUP(A2359,Normas!A:D,4,FALSE))</f>
      </c>
      <c r="E2359" s="2">
        <f>IF(ISBLANK(D2359),"",INT(YEARFRAC(D2359,'Vispārīga informācija'!$B$2)))</f>
      </c>
      <c r="F2359" s="2">
        <f>IFERROR(IF(ISBLANK($A2359),"",IF($A2359="Ūdeņraža jonu koncentrācija",VLOOKUP(Dati!$A2359,Normas!$A:$D,2,FALSE),VLOOKUP(Dati!$A2359,Normas!$A:$D,2,FALSE)*0.6)),"")</f>
      </c>
      <c r="G2359" s="2">
        <f>IFERROR(IF(ISBLANK($A2359),"",IF($A2359="Ūdeņraža jonu koncentrācija",VLOOKUP(Dati!$A2359,Normas!$A:$D,3,FALSE),VLOOKUP(Dati!$A2359,Normas!$A:$D,3,FALSE)*0.6)),"")</f>
      </c>
      <c r="H2359" s="2">
        <f>IFERROR(IF(ISBLANK($A2359),"",IF($A2359="Ūdeņraža jonu koncentrācija",VLOOKUP(Dati!$A2359,Normas!$A:$D,2,FALSE),VLOOKUP(Dati!$A2359,Normas!$A:$D,2,FALSE)*0.3)),"")</f>
      </c>
      <c r="I2359" s="2">
        <f>IFERROR(IF(ISBLANK($A2359),"",IF($A2359="Ūdeņraža jonu koncentrācija",VLOOKUP(Dati!$A2359,Normas!$A:$D,3,FALSE),VLOOKUP(Dati!$A2359,Normas!$A:$D,3,FALSE)*0.3)),"")</f>
      </c>
    </row>
    <row r="2360" spans="2:9" x14ac:dyDescent="0.2">
      <c r="B2360">
        <f>IF(ISBLANK(A2360),"",VLOOKUP(A2360,Normas!A:D,4,FALSE))</f>
      </c>
      <c r="E2360" s="2">
        <f>IF(ISBLANK(D2360),"",INT(YEARFRAC(D2360,'Vispārīga informācija'!$B$2)))</f>
      </c>
      <c r="F2360" s="2">
        <f>IFERROR(IF(ISBLANK($A2360),"",IF($A2360="Ūdeņraža jonu koncentrācija",VLOOKUP(Dati!$A2360,Normas!$A:$D,2,FALSE),VLOOKUP(Dati!$A2360,Normas!$A:$D,2,FALSE)*0.6)),"")</f>
      </c>
      <c r="G2360" s="2">
        <f>IFERROR(IF(ISBLANK($A2360),"",IF($A2360="Ūdeņraža jonu koncentrācija",VLOOKUP(Dati!$A2360,Normas!$A:$D,3,FALSE),VLOOKUP(Dati!$A2360,Normas!$A:$D,3,FALSE)*0.6)),"")</f>
      </c>
      <c r="H2360" s="2">
        <f>IFERROR(IF(ISBLANK($A2360),"",IF($A2360="Ūdeņraža jonu koncentrācija",VLOOKUP(Dati!$A2360,Normas!$A:$D,2,FALSE),VLOOKUP(Dati!$A2360,Normas!$A:$D,2,FALSE)*0.3)),"")</f>
      </c>
      <c r="I2360" s="2">
        <f>IFERROR(IF(ISBLANK($A2360),"",IF($A2360="Ūdeņraža jonu koncentrācija",VLOOKUP(Dati!$A2360,Normas!$A:$D,3,FALSE),VLOOKUP(Dati!$A2360,Normas!$A:$D,3,FALSE)*0.3)),"")</f>
      </c>
    </row>
    <row r="2361" spans="2:9" x14ac:dyDescent="0.2">
      <c r="B2361">
        <f>IF(ISBLANK(A2361),"",VLOOKUP(A2361,Normas!A:D,4,FALSE))</f>
      </c>
      <c r="E2361" s="2">
        <f>IF(ISBLANK(D2361),"",INT(YEARFRAC(D2361,'Vispārīga informācija'!$B$2)))</f>
      </c>
      <c r="F2361" s="2">
        <f>IFERROR(IF(ISBLANK($A2361),"",IF($A2361="Ūdeņraža jonu koncentrācija",VLOOKUP(Dati!$A2361,Normas!$A:$D,2,FALSE),VLOOKUP(Dati!$A2361,Normas!$A:$D,2,FALSE)*0.6)),"")</f>
      </c>
      <c r="G2361" s="2">
        <f>IFERROR(IF(ISBLANK($A2361),"",IF($A2361="Ūdeņraža jonu koncentrācija",VLOOKUP(Dati!$A2361,Normas!$A:$D,3,FALSE),VLOOKUP(Dati!$A2361,Normas!$A:$D,3,FALSE)*0.6)),"")</f>
      </c>
      <c r="H2361" s="2">
        <f>IFERROR(IF(ISBLANK($A2361),"",IF($A2361="Ūdeņraža jonu koncentrācija",VLOOKUP(Dati!$A2361,Normas!$A:$D,2,FALSE),VLOOKUP(Dati!$A2361,Normas!$A:$D,2,FALSE)*0.3)),"")</f>
      </c>
      <c r="I2361" s="2">
        <f>IFERROR(IF(ISBLANK($A2361),"",IF($A2361="Ūdeņraža jonu koncentrācija",VLOOKUP(Dati!$A2361,Normas!$A:$D,3,FALSE),VLOOKUP(Dati!$A2361,Normas!$A:$D,3,FALSE)*0.3)),"")</f>
      </c>
    </row>
    <row r="2362" spans="2:9" x14ac:dyDescent="0.2">
      <c r="B2362">
        <f>IF(ISBLANK(A2362),"",VLOOKUP(A2362,Normas!A:D,4,FALSE))</f>
      </c>
      <c r="E2362" s="2">
        <f>IF(ISBLANK(D2362),"",INT(YEARFRAC(D2362,'Vispārīga informācija'!$B$2)))</f>
      </c>
      <c r="F2362" s="2">
        <f>IFERROR(IF(ISBLANK($A2362),"",IF($A2362="Ūdeņraža jonu koncentrācija",VLOOKUP(Dati!$A2362,Normas!$A:$D,2,FALSE),VLOOKUP(Dati!$A2362,Normas!$A:$D,2,FALSE)*0.6)),"")</f>
      </c>
      <c r="G2362" s="2">
        <f>IFERROR(IF(ISBLANK($A2362),"",IF($A2362="Ūdeņraža jonu koncentrācija",VLOOKUP(Dati!$A2362,Normas!$A:$D,3,FALSE),VLOOKUP(Dati!$A2362,Normas!$A:$D,3,FALSE)*0.6)),"")</f>
      </c>
      <c r="H2362" s="2">
        <f>IFERROR(IF(ISBLANK($A2362),"",IF($A2362="Ūdeņraža jonu koncentrācija",VLOOKUP(Dati!$A2362,Normas!$A:$D,2,FALSE),VLOOKUP(Dati!$A2362,Normas!$A:$D,2,FALSE)*0.3)),"")</f>
      </c>
      <c r="I2362" s="2">
        <f>IFERROR(IF(ISBLANK($A2362),"",IF($A2362="Ūdeņraža jonu koncentrācija",VLOOKUP(Dati!$A2362,Normas!$A:$D,3,FALSE),VLOOKUP(Dati!$A2362,Normas!$A:$D,3,FALSE)*0.3)),"")</f>
      </c>
    </row>
    <row r="2363" spans="2:9" x14ac:dyDescent="0.2">
      <c r="B2363">
        <f>IF(ISBLANK(A2363),"",VLOOKUP(A2363,Normas!A:D,4,FALSE))</f>
      </c>
      <c r="E2363" s="2">
        <f>IF(ISBLANK(D2363),"",INT(YEARFRAC(D2363,'Vispārīga informācija'!$B$2)))</f>
      </c>
      <c r="F2363" s="2">
        <f>IFERROR(IF(ISBLANK($A2363),"",IF($A2363="Ūdeņraža jonu koncentrācija",VLOOKUP(Dati!$A2363,Normas!$A:$D,2,FALSE),VLOOKUP(Dati!$A2363,Normas!$A:$D,2,FALSE)*0.6)),"")</f>
      </c>
      <c r="G2363" s="2">
        <f>IFERROR(IF(ISBLANK($A2363),"",IF($A2363="Ūdeņraža jonu koncentrācija",VLOOKUP(Dati!$A2363,Normas!$A:$D,3,FALSE),VLOOKUP(Dati!$A2363,Normas!$A:$D,3,FALSE)*0.6)),"")</f>
      </c>
      <c r="H2363" s="2">
        <f>IFERROR(IF(ISBLANK($A2363),"",IF($A2363="Ūdeņraža jonu koncentrācija",VLOOKUP(Dati!$A2363,Normas!$A:$D,2,FALSE),VLOOKUP(Dati!$A2363,Normas!$A:$D,2,FALSE)*0.3)),"")</f>
      </c>
      <c r="I2363" s="2">
        <f>IFERROR(IF(ISBLANK($A2363),"",IF($A2363="Ūdeņraža jonu koncentrācija",VLOOKUP(Dati!$A2363,Normas!$A:$D,3,FALSE),VLOOKUP(Dati!$A2363,Normas!$A:$D,3,FALSE)*0.3)),"")</f>
      </c>
    </row>
    <row r="2364" spans="2:9" x14ac:dyDescent="0.2">
      <c r="B2364">
        <f>IF(ISBLANK(A2364),"",VLOOKUP(A2364,Normas!A:D,4,FALSE))</f>
      </c>
      <c r="E2364" s="2">
        <f>IF(ISBLANK(D2364),"",INT(YEARFRAC(D2364,'Vispārīga informācija'!$B$2)))</f>
      </c>
      <c r="F2364" s="2">
        <f>IFERROR(IF(ISBLANK($A2364),"",IF($A2364="Ūdeņraža jonu koncentrācija",VLOOKUP(Dati!$A2364,Normas!$A:$D,2,FALSE),VLOOKUP(Dati!$A2364,Normas!$A:$D,2,FALSE)*0.6)),"")</f>
      </c>
      <c r="G2364" s="2">
        <f>IFERROR(IF(ISBLANK($A2364),"",IF($A2364="Ūdeņraža jonu koncentrācija",VLOOKUP(Dati!$A2364,Normas!$A:$D,3,FALSE),VLOOKUP(Dati!$A2364,Normas!$A:$D,3,FALSE)*0.6)),"")</f>
      </c>
      <c r="H2364" s="2">
        <f>IFERROR(IF(ISBLANK($A2364),"",IF($A2364="Ūdeņraža jonu koncentrācija",VLOOKUP(Dati!$A2364,Normas!$A:$D,2,FALSE),VLOOKUP(Dati!$A2364,Normas!$A:$D,2,FALSE)*0.3)),"")</f>
      </c>
      <c r="I2364" s="2">
        <f>IFERROR(IF(ISBLANK($A2364),"",IF($A2364="Ūdeņraža jonu koncentrācija",VLOOKUP(Dati!$A2364,Normas!$A:$D,3,FALSE),VLOOKUP(Dati!$A2364,Normas!$A:$D,3,FALSE)*0.3)),"")</f>
      </c>
    </row>
    <row r="2365" spans="2:9" x14ac:dyDescent="0.2">
      <c r="B2365">
        <f>IF(ISBLANK(A2365),"",VLOOKUP(A2365,Normas!A:D,4,FALSE))</f>
      </c>
      <c r="E2365" s="2">
        <f>IF(ISBLANK(D2365),"",INT(YEARFRAC(D2365,'Vispārīga informācija'!$B$2)))</f>
      </c>
      <c r="F2365" s="2">
        <f>IFERROR(IF(ISBLANK($A2365),"",IF($A2365="Ūdeņraža jonu koncentrācija",VLOOKUP(Dati!$A2365,Normas!$A:$D,2,FALSE),VLOOKUP(Dati!$A2365,Normas!$A:$D,2,FALSE)*0.6)),"")</f>
      </c>
      <c r="G2365" s="2">
        <f>IFERROR(IF(ISBLANK($A2365),"",IF($A2365="Ūdeņraža jonu koncentrācija",VLOOKUP(Dati!$A2365,Normas!$A:$D,3,FALSE),VLOOKUP(Dati!$A2365,Normas!$A:$D,3,FALSE)*0.6)),"")</f>
      </c>
      <c r="H2365" s="2">
        <f>IFERROR(IF(ISBLANK($A2365),"",IF($A2365="Ūdeņraža jonu koncentrācija",VLOOKUP(Dati!$A2365,Normas!$A:$D,2,FALSE),VLOOKUP(Dati!$A2365,Normas!$A:$D,2,FALSE)*0.3)),"")</f>
      </c>
      <c r="I2365" s="2">
        <f>IFERROR(IF(ISBLANK($A2365),"",IF($A2365="Ūdeņraža jonu koncentrācija",VLOOKUP(Dati!$A2365,Normas!$A:$D,3,FALSE),VLOOKUP(Dati!$A2365,Normas!$A:$D,3,FALSE)*0.3)),"")</f>
      </c>
    </row>
    <row r="2366" spans="2:9" x14ac:dyDescent="0.2">
      <c r="B2366">
        <f>IF(ISBLANK(A2366),"",VLOOKUP(A2366,Normas!A:D,4,FALSE))</f>
      </c>
      <c r="E2366" s="2">
        <f>IF(ISBLANK(D2366),"",INT(YEARFRAC(D2366,'Vispārīga informācija'!$B$2)))</f>
      </c>
      <c r="F2366" s="2">
        <f>IFERROR(IF(ISBLANK($A2366),"",IF($A2366="Ūdeņraža jonu koncentrācija",VLOOKUP(Dati!$A2366,Normas!$A:$D,2,FALSE),VLOOKUP(Dati!$A2366,Normas!$A:$D,2,FALSE)*0.6)),"")</f>
      </c>
      <c r="G2366" s="2">
        <f>IFERROR(IF(ISBLANK($A2366),"",IF($A2366="Ūdeņraža jonu koncentrācija",VLOOKUP(Dati!$A2366,Normas!$A:$D,3,FALSE),VLOOKUP(Dati!$A2366,Normas!$A:$D,3,FALSE)*0.6)),"")</f>
      </c>
      <c r="H2366" s="2">
        <f>IFERROR(IF(ISBLANK($A2366),"",IF($A2366="Ūdeņraža jonu koncentrācija",VLOOKUP(Dati!$A2366,Normas!$A:$D,2,FALSE),VLOOKUP(Dati!$A2366,Normas!$A:$D,2,FALSE)*0.3)),"")</f>
      </c>
      <c r="I2366" s="2">
        <f>IFERROR(IF(ISBLANK($A2366),"",IF($A2366="Ūdeņraža jonu koncentrācija",VLOOKUP(Dati!$A2366,Normas!$A:$D,3,FALSE),VLOOKUP(Dati!$A2366,Normas!$A:$D,3,FALSE)*0.3)),"")</f>
      </c>
    </row>
    <row r="2367" spans="2:9" x14ac:dyDescent="0.2">
      <c r="B2367">
        <f>IF(ISBLANK(A2367),"",VLOOKUP(A2367,Normas!A:D,4,FALSE))</f>
      </c>
      <c r="E2367" s="2">
        <f>IF(ISBLANK(D2367),"",INT(YEARFRAC(D2367,'Vispārīga informācija'!$B$2)))</f>
      </c>
      <c r="F2367" s="2">
        <f>IFERROR(IF(ISBLANK($A2367),"",IF($A2367="Ūdeņraža jonu koncentrācija",VLOOKUP(Dati!$A2367,Normas!$A:$D,2,FALSE),VLOOKUP(Dati!$A2367,Normas!$A:$D,2,FALSE)*0.6)),"")</f>
      </c>
      <c r="G2367" s="2">
        <f>IFERROR(IF(ISBLANK($A2367),"",IF($A2367="Ūdeņraža jonu koncentrācija",VLOOKUP(Dati!$A2367,Normas!$A:$D,3,FALSE),VLOOKUP(Dati!$A2367,Normas!$A:$D,3,FALSE)*0.6)),"")</f>
      </c>
      <c r="H2367" s="2">
        <f>IFERROR(IF(ISBLANK($A2367),"",IF($A2367="Ūdeņraža jonu koncentrācija",VLOOKUP(Dati!$A2367,Normas!$A:$D,2,FALSE),VLOOKUP(Dati!$A2367,Normas!$A:$D,2,FALSE)*0.3)),"")</f>
      </c>
      <c r="I2367" s="2">
        <f>IFERROR(IF(ISBLANK($A2367),"",IF($A2367="Ūdeņraža jonu koncentrācija",VLOOKUP(Dati!$A2367,Normas!$A:$D,3,FALSE),VLOOKUP(Dati!$A2367,Normas!$A:$D,3,FALSE)*0.3)),"")</f>
      </c>
    </row>
    <row r="2368" spans="2:9" x14ac:dyDescent="0.2">
      <c r="B2368">
        <f>IF(ISBLANK(A2368),"",VLOOKUP(A2368,Normas!A:D,4,FALSE))</f>
      </c>
      <c r="E2368" s="2">
        <f>IF(ISBLANK(D2368),"",INT(YEARFRAC(D2368,'Vispārīga informācija'!$B$2)))</f>
      </c>
      <c r="F2368" s="2">
        <f>IFERROR(IF(ISBLANK($A2368),"",IF($A2368="Ūdeņraža jonu koncentrācija",VLOOKUP(Dati!$A2368,Normas!$A:$D,2,FALSE),VLOOKUP(Dati!$A2368,Normas!$A:$D,2,FALSE)*0.6)),"")</f>
      </c>
      <c r="G2368" s="2">
        <f>IFERROR(IF(ISBLANK($A2368),"",IF($A2368="Ūdeņraža jonu koncentrācija",VLOOKUP(Dati!$A2368,Normas!$A:$D,3,FALSE),VLOOKUP(Dati!$A2368,Normas!$A:$D,3,FALSE)*0.6)),"")</f>
      </c>
      <c r="H2368" s="2">
        <f>IFERROR(IF(ISBLANK($A2368),"",IF($A2368="Ūdeņraža jonu koncentrācija",VLOOKUP(Dati!$A2368,Normas!$A:$D,2,FALSE),VLOOKUP(Dati!$A2368,Normas!$A:$D,2,FALSE)*0.3)),"")</f>
      </c>
      <c r="I2368" s="2">
        <f>IFERROR(IF(ISBLANK($A2368),"",IF($A2368="Ūdeņraža jonu koncentrācija",VLOOKUP(Dati!$A2368,Normas!$A:$D,3,FALSE),VLOOKUP(Dati!$A2368,Normas!$A:$D,3,FALSE)*0.3)),"")</f>
      </c>
    </row>
    <row r="2369" spans="2:9" x14ac:dyDescent="0.2">
      <c r="B2369">
        <f>IF(ISBLANK(A2369),"",VLOOKUP(A2369,Normas!A:D,4,FALSE))</f>
      </c>
      <c r="E2369" s="2">
        <f>IF(ISBLANK(D2369),"",INT(YEARFRAC(D2369,'Vispārīga informācija'!$B$2)))</f>
      </c>
      <c r="F2369" s="2">
        <f>IFERROR(IF(ISBLANK($A2369),"",IF($A2369="Ūdeņraža jonu koncentrācija",VLOOKUP(Dati!$A2369,Normas!$A:$D,2,FALSE),VLOOKUP(Dati!$A2369,Normas!$A:$D,2,FALSE)*0.6)),"")</f>
      </c>
      <c r="G2369" s="2">
        <f>IFERROR(IF(ISBLANK($A2369),"",IF($A2369="Ūdeņraža jonu koncentrācija",VLOOKUP(Dati!$A2369,Normas!$A:$D,3,FALSE),VLOOKUP(Dati!$A2369,Normas!$A:$D,3,FALSE)*0.6)),"")</f>
      </c>
      <c r="H2369" s="2">
        <f>IFERROR(IF(ISBLANK($A2369),"",IF($A2369="Ūdeņraža jonu koncentrācija",VLOOKUP(Dati!$A2369,Normas!$A:$D,2,FALSE),VLOOKUP(Dati!$A2369,Normas!$A:$D,2,FALSE)*0.3)),"")</f>
      </c>
      <c r="I2369" s="2">
        <f>IFERROR(IF(ISBLANK($A2369),"",IF($A2369="Ūdeņraža jonu koncentrācija",VLOOKUP(Dati!$A2369,Normas!$A:$D,3,FALSE),VLOOKUP(Dati!$A2369,Normas!$A:$D,3,FALSE)*0.3)),"")</f>
      </c>
    </row>
    <row r="2370" spans="2:9" x14ac:dyDescent="0.2">
      <c r="B2370">
        <f>IF(ISBLANK(A2370),"",VLOOKUP(A2370,Normas!A:D,4,FALSE))</f>
      </c>
      <c r="E2370" s="2">
        <f>IF(ISBLANK(D2370),"",INT(YEARFRAC(D2370,'Vispārīga informācija'!$B$2)))</f>
      </c>
      <c r="F2370" s="2">
        <f>IFERROR(IF(ISBLANK($A2370),"",IF($A2370="Ūdeņraža jonu koncentrācija",VLOOKUP(Dati!$A2370,Normas!$A:$D,2,FALSE),VLOOKUP(Dati!$A2370,Normas!$A:$D,2,FALSE)*0.6)),"")</f>
      </c>
      <c r="G2370" s="2">
        <f>IFERROR(IF(ISBLANK($A2370),"",IF($A2370="Ūdeņraža jonu koncentrācija",VLOOKUP(Dati!$A2370,Normas!$A:$D,3,FALSE),VLOOKUP(Dati!$A2370,Normas!$A:$D,3,FALSE)*0.6)),"")</f>
      </c>
      <c r="H2370" s="2">
        <f>IFERROR(IF(ISBLANK($A2370),"",IF($A2370="Ūdeņraža jonu koncentrācija",VLOOKUP(Dati!$A2370,Normas!$A:$D,2,FALSE),VLOOKUP(Dati!$A2370,Normas!$A:$D,2,FALSE)*0.3)),"")</f>
      </c>
      <c r="I2370" s="2">
        <f>IFERROR(IF(ISBLANK($A2370),"",IF($A2370="Ūdeņraža jonu koncentrācija",VLOOKUP(Dati!$A2370,Normas!$A:$D,3,FALSE),VLOOKUP(Dati!$A2370,Normas!$A:$D,3,FALSE)*0.3)),"")</f>
      </c>
    </row>
    <row r="2371" spans="2:9" x14ac:dyDescent="0.2">
      <c r="B2371">
        <f>IF(ISBLANK(A2371),"",VLOOKUP(A2371,Normas!A:D,4,FALSE))</f>
      </c>
      <c r="E2371" s="2">
        <f>IF(ISBLANK(D2371),"",INT(YEARFRAC(D2371,'Vispārīga informācija'!$B$2)))</f>
      </c>
      <c r="F2371" s="2">
        <f>IFERROR(IF(ISBLANK($A2371),"",IF($A2371="Ūdeņraža jonu koncentrācija",VLOOKUP(Dati!$A2371,Normas!$A:$D,2,FALSE),VLOOKUP(Dati!$A2371,Normas!$A:$D,2,FALSE)*0.6)),"")</f>
      </c>
      <c r="G2371" s="2">
        <f>IFERROR(IF(ISBLANK($A2371),"",IF($A2371="Ūdeņraža jonu koncentrācija",VLOOKUP(Dati!$A2371,Normas!$A:$D,3,FALSE),VLOOKUP(Dati!$A2371,Normas!$A:$D,3,FALSE)*0.6)),"")</f>
      </c>
      <c r="H2371" s="2">
        <f>IFERROR(IF(ISBLANK($A2371),"",IF($A2371="Ūdeņraža jonu koncentrācija",VLOOKUP(Dati!$A2371,Normas!$A:$D,2,FALSE),VLOOKUP(Dati!$A2371,Normas!$A:$D,2,FALSE)*0.3)),"")</f>
      </c>
      <c r="I2371" s="2">
        <f>IFERROR(IF(ISBLANK($A2371),"",IF($A2371="Ūdeņraža jonu koncentrācija",VLOOKUP(Dati!$A2371,Normas!$A:$D,3,FALSE),VLOOKUP(Dati!$A2371,Normas!$A:$D,3,FALSE)*0.3)),"")</f>
      </c>
    </row>
    <row r="2372" spans="2:9" x14ac:dyDescent="0.2">
      <c r="B2372">
        <f>IF(ISBLANK(A2372),"",VLOOKUP(A2372,Normas!A:D,4,FALSE))</f>
      </c>
      <c r="E2372" s="2">
        <f>IF(ISBLANK(D2372),"",INT(YEARFRAC(D2372,'Vispārīga informācija'!$B$2)))</f>
      </c>
      <c r="F2372" s="2">
        <f>IFERROR(IF(ISBLANK($A2372),"",IF($A2372="Ūdeņraža jonu koncentrācija",VLOOKUP(Dati!$A2372,Normas!$A:$D,2,FALSE),VLOOKUP(Dati!$A2372,Normas!$A:$D,2,FALSE)*0.6)),"")</f>
      </c>
      <c r="G2372" s="2">
        <f>IFERROR(IF(ISBLANK($A2372),"",IF($A2372="Ūdeņraža jonu koncentrācija",VLOOKUP(Dati!$A2372,Normas!$A:$D,3,FALSE),VLOOKUP(Dati!$A2372,Normas!$A:$D,3,FALSE)*0.6)),"")</f>
      </c>
      <c r="H2372" s="2">
        <f>IFERROR(IF(ISBLANK($A2372),"",IF($A2372="Ūdeņraža jonu koncentrācija",VLOOKUP(Dati!$A2372,Normas!$A:$D,2,FALSE),VLOOKUP(Dati!$A2372,Normas!$A:$D,2,FALSE)*0.3)),"")</f>
      </c>
      <c r="I2372" s="2">
        <f>IFERROR(IF(ISBLANK($A2372),"",IF($A2372="Ūdeņraža jonu koncentrācija",VLOOKUP(Dati!$A2372,Normas!$A:$D,3,FALSE),VLOOKUP(Dati!$A2372,Normas!$A:$D,3,FALSE)*0.3)),"")</f>
      </c>
    </row>
    <row r="2373" spans="2:9" x14ac:dyDescent="0.2">
      <c r="B2373">
        <f>IF(ISBLANK(A2373),"",VLOOKUP(A2373,Normas!A:D,4,FALSE))</f>
      </c>
      <c r="E2373" s="2">
        <f>IF(ISBLANK(D2373),"",INT(YEARFRAC(D2373,'Vispārīga informācija'!$B$2)))</f>
      </c>
      <c r="F2373" s="2">
        <f>IFERROR(IF(ISBLANK($A2373),"",IF($A2373="Ūdeņraža jonu koncentrācija",VLOOKUP(Dati!$A2373,Normas!$A:$D,2,FALSE),VLOOKUP(Dati!$A2373,Normas!$A:$D,2,FALSE)*0.6)),"")</f>
      </c>
      <c r="G2373" s="2">
        <f>IFERROR(IF(ISBLANK($A2373),"",IF($A2373="Ūdeņraža jonu koncentrācija",VLOOKUP(Dati!$A2373,Normas!$A:$D,3,FALSE),VLOOKUP(Dati!$A2373,Normas!$A:$D,3,FALSE)*0.6)),"")</f>
      </c>
      <c r="H2373" s="2">
        <f>IFERROR(IF(ISBLANK($A2373),"",IF($A2373="Ūdeņraža jonu koncentrācija",VLOOKUP(Dati!$A2373,Normas!$A:$D,2,FALSE),VLOOKUP(Dati!$A2373,Normas!$A:$D,2,FALSE)*0.3)),"")</f>
      </c>
      <c r="I2373" s="2">
        <f>IFERROR(IF(ISBLANK($A2373),"",IF($A2373="Ūdeņraža jonu koncentrācija",VLOOKUP(Dati!$A2373,Normas!$A:$D,3,FALSE),VLOOKUP(Dati!$A2373,Normas!$A:$D,3,FALSE)*0.3)),"")</f>
      </c>
    </row>
    <row r="2374" spans="2:9" x14ac:dyDescent="0.2">
      <c r="B2374">
        <f>IF(ISBLANK(A2374),"",VLOOKUP(A2374,Normas!A:D,4,FALSE))</f>
      </c>
      <c r="E2374" s="2">
        <f>IF(ISBLANK(D2374),"",INT(YEARFRAC(D2374,'Vispārīga informācija'!$B$2)))</f>
      </c>
      <c r="F2374" s="2">
        <f>IFERROR(IF(ISBLANK($A2374),"",IF($A2374="Ūdeņraža jonu koncentrācija",VLOOKUP(Dati!$A2374,Normas!$A:$D,2,FALSE),VLOOKUP(Dati!$A2374,Normas!$A:$D,2,FALSE)*0.6)),"")</f>
      </c>
      <c r="G2374" s="2">
        <f>IFERROR(IF(ISBLANK($A2374),"",IF($A2374="Ūdeņraža jonu koncentrācija",VLOOKUP(Dati!$A2374,Normas!$A:$D,3,FALSE),VLOOKUP(Dati!$A2374,Normas!$A:$D,3,FALSE)*0.6)),"")</f>
      </c>
      <c r="H2374" s="2">
        <f>IFERROR(IF(ISBLANK($A2374),"",IF($A2374="Ūdeņraža jonu koncentrācija",VLOOKUP(Dati!$A2374,Normas!$A:$D,2,FALSE),VLOOKUP(Dati!$A2374,Normas!$A:$D,2,FALSE)*0.3)),"")</f>
      </c>
      <c r="I2374" s="2">
        <f>IFERROR(IF(ISBLANK($A2374),"",IF($A2374="Ūdeņraža jonu koncentrācija",VLOOKUP(Dati!$A2374,Normas!$A:$D,3,FALSE),VLOOKUP(Dati!$A2374,Normas!$A:$D,3,FALSE)*0.3)),"")</f>
      </c>
    </row>
    <row r="2375" spans="2:9" x14ac:dyDescent="0.2">
      <c r="B2375">
        <f>IF(ISBLANK(A2375),"",VLOOKUP(A2375,Normas!A:D,4,FALSE))</f>
      </c>
      <c r="E2375" s="2">
        <f>IF(ISBLANK(D2375),"",INT(YEARFRAC(D2375,'Vispārīga informācija'!$B$2)))</f>
      </c>
      <c r="F2375" s="2">
        <f>IFERROR(IF(ISBLANK($A2375),"",IF($A2375="Ūdeņraža jonu koncentrācija",VLOOKUP(Dati!$A2375,Normas!$A:$D,2,FALSE),VLOOKUP(Dati!$A2375,Normas!$A:$D,2,FALSE)*0.6)),"")</f>
      </c>
      <c r="G2375" s="2">
        <f>IFERROR(IF(ISBLANK($A2375),"",IF($A2375="Ūdeņraža jonu koncentrācija",VLOOKUP(Dati!$A2375,Normas!$A:$D,3,FALSE),VLOOKUP(Dati!$A2375,Normas!$A:$D,3,FALSE)*0.6)),"")</f>
      </c>
      <c r="H2375" s="2">
        <f>IFERROR(IF(ISBLANK($A2375),"",IF($A2375="Ūdeņraža jonu koncentrācija",VLOOKUP(Dati!$A2375,Normas!$A:$D,2,FALSE),VLOOKUP(Dati!$A2375,Normas!$A:$D,2,FALSE)*0.3)),"")</f>
      </c>
      <c r="I2375" s="2">
        <f>IFERROR(IF(ISBLANK($A2375),"",IF($A2375="Ūdeņraža jonu koncentrācija",VLOOKUP(Dati!$A2375,Normas!$A:$D,3,FALSE),VLOOKUP(Dati!$A2375,Normas!$A:$D,3,FALSE)*0.3)),"")</f>
      </c>
    </row>
    <row r="2376" spans="2:9" x14ac:dyDescent="0.2">
      <c r="B2376">
        <f>IF(ISBLANK(A2376),"",VLOOKUP(A2376,Normas!A:D,4,FALSE))</f>
      </c>
      <c r="E2376" s="2">
        <f>IF(ISBLANK(D2376),"",INT(YEARFRAC(D2376,'Vispārīga informācija'!$B$2)))</f>
      </c>
      <c r="F2376" s="2">
        <f>IFERROR(IF(ISBLANK($A2376),"",IF($A2376="Ūdeņraža jonu koncentrācija",VLOOKUP(Dati!$A2376,Normas!$A:$D,2,FALSE),VLOOKUP(Dati!$A2376,Normas!$A:$D,2,FALSE)*0.6)),"")</f>
      </c>
      <c r="G2376" s="2">
        <f>IFERROR(IF(ISBLANK($A2376),"",IF($A2376="Ūdeņraža jonu koncentrācija",VLOOKUP(Dati!$A2376,Normas!$A:$D,3,FALSE),VLOOKUP(Dati!$A2376,Normas!$A:$D,3,FALSE)*0.6)),"")</f>
      </c>
      <c r="H2376" s="2">
        <f>IFERROR(IF(ISBLANK($A2376),"",IF($A2376="Ūdeņraža jonu koncentrācija",VLOOKUP(Dati!$A2376,Normas!$A:$D,2,FALSE),VLOOKUP(Dati!$A2376,Normas!$A:$D,2,FALSE)*0.3)),"")</f>
      </c>
      <c r="I2376" s="2">
        <f>IFERROR(IF(ISBLANK($A2376),"",IF($A2376="Ūdeņraža jonu koncentrācija",VLOOKUP(Dati!$A2376,Normas!$A:$D,3,FALSE),VLOOKUP(Dati!$A2376,Normas!$A:$D,3,FALSE)*0.3)),"")</f>
      </c>
    </row>
    <row r="2377" spans="2:9" x14ac:dyDescent="0.2">
      <c r="B2377">
        <f>IF(ISBLANK(A2377),"",VLOOKUP(A2377,Normas!A:D,4,FALSE))</f>
      </c>
      <c r="E2377" s="2">
        <f>IF(ISBLANK(D2377),"",INT(YEARFRAC(D2377,'Vispārīga informācija'!$B$2)))</f>
      </c>
      <c r="F2377" s="2">
        <f>IFERROR(IF(ISBLANK($A2377),"",IF($A2377="Ūdeņraža jonu koncentrācija",VLOOKUP(Dati!$A2377,Normas!$A:$D,2,FALSE),VLOOKUP(Dati!$A2377,Normas!$A:$D,2,FALSE)*0.6)),"")</f>
      </c>
      <c r="G2377" s="2">
        <f>IFERROR(IF(ISBLANK($A2377),"",IF($A2377="Ūdeņraža jonu koncentrācija",VLOOKUP(Dati!$A2377,Normas!$A:$D,3,FALSE),VLOOKUP(Dati!$A2377,Normas!$A:$D,3,FALSE)*0.6)),"")</f>
      </c>
      <c r="H2377" s="2">
        <f>IFERROR(IF(ISBLANK($A2377),"",IF($A2377="Ūdeņraža jonu koncentrācija",VLOOKUP(Dati!$A2377,Normas!$A:$D,2,FALSE),VLOOKUP(Dati!$A2377,Normas!$A:$D,2,FALSE)*0.3)),"")</f>
      </c>
      <c r="I2377" s="2">
        <f>IFERROR(IF(ISBLANK($A2377),"",IF($A2377="Ūdeņraža jonu koncentrācija",VLOOKUP(Dati!$A2377,Normas!$A:$D,3,FALSE),VLOOKUP(Dati!$A2377,Normas!$A:$D,3,FALSE)*0.3)),"")</f>
      </c>
    </row>
    <row r="2378" spans="2:9" x14ac:dyDescent="0.2">
      <c r="B2378">
        <f>IF(ISBLANK(A2378),"",VLOOKUP(A2378,Normas!A:D,4,FALSE))</f>
      </c>
      <c r="E2378" s="2">
        <f>IF(ISBLANK(D2378),"",INT(YEARFRAC(D2378,'Vispārīga informācija'!$B$2)))</f>
      </c>
      <c r="F2378" s="2">
        <f>IFERROR(IF(ISBLANK($A2378),"",IF($A2378="Ūdeņraža jonu koncentrācija",VLOOKUP(Dati!$A2378,Normas!$A:$D,2,FALSE),VLOOKUP(Dati!$A2378,Normas!$A:$D,2,FALSE)*0.6)),"")</f>
      </c>
      <c r="G2378" s="2">
        <f>IFERROR(IF(ISBLANK($A2378),"",IF($A2378="Ūdeņraža jonu koncentrācija",VLOOKUP(Dati!$A2378,Normas!$A:$D,3,FALSE),VLOOKUP(Dati!$A2378,Normas!$A:$D,3,FALSE)*0.6)),"")</f>
      </c>
      <c r="H2378" s="2">
        <f>IFERROR(IF(ISBLANK($A2378),"",IF($A2378="Ūdeņraža jonu koncentrācija",VLOOKUP(Dati!$A2378,Normas!$A:$D,2,FALSE),VLOOKUP(Dati!$A2378,Normas!$A:$D,2,FALSE)*0.3)),"")</f>
      </c>
      <c r="I2378" s="2">
        <f>IFERROR(IF(ISBLANK($A2378),"",IF($A2378="Ūdeņraža jonu koncentrācija",VLOOKUP(Dati!$A2378,Normas!$A:$D,3,FALSE),VLOOKUP(Dati!$A2378,Normas!$A:$D,3,FALSE)*0.3)),"")</f>
      </c>
    </row>
    <row r="2379" spans="2:9" x14ac:dyDescent="0.2">
      <c r="B2379">
        <f>IF(ISBLANK(A2379),"",VLOOKUP(A2379,Normas!A:D,4,FALSE))</f>
      </c>
      <c r="E2379" s="2">
        <f>IF(ISBLANK(D2379),"",INT(YEARFRAC(D2379,'Vispārīga informācija'!$B$2)))</f>
      </c>
      <c r="F2379" s="2">
        <f>IFERROR(IF(ISBLANK($A2379),"",IF($A2379="Ūdeņraža jonu koncentrācija",VLOOKUP(Dati!$A2379,Normas!$A:$D,2,FALSE),VLOOKUP(Dati!$A2379,Normas!$A:$D,2,FALSE)*0.6)),"")</f>
      </c>
      <c r="G2379" s="2">
        <f>IFERROR(IF(ISBLANK($A2379),"",IF($A2379="Ūdeņraža jonu koncentrācija",VLOOKUP(Dati!$A2379,Normas!$A:$D,3,FALSE),VLOOKUP(Dati!$A2379,Normas!$A:$D,3,FALSE)*0.6)),"")</f>
      </c>
      <c r="H2379" s="2">
        <f>IFERROR(IF(ISBLANK($A2379),"",IF($A2379="Ūdeņraža jonu koncentrācija",VLOOKUP(Dati!$A2379,Normas!$A:$D,2,FALSE),VLOOKUP(Dati!$A2379,Normas!$A:$D,2,FALSE)*0.3)),"")</f>
      </c>
      <c r="I2379" s="2">
        <f>IFERROR(IF(ISBLANK($A2379),"",IF($A2379="Ūdeņraža jonu koncentrācija",VLOOKUP(Dati!$A2379,Normas!$A:$D,3,FALSE),VLOOKUP(Dati!$A2379,Normas!$A:$D,3,FALSE)*0.3)),"")</f>
      </c>
    </row>
    <row r="2380" spans="2:9" x14ac:dyDescent="0.2">
      <c r="B2380">
        <f>IF(ISBLANK(A2380),"",VLOOKUP(A2380,Normas!A:D,4,FALSE))</f>
      </c>
      <c r="E2380" s="2">
        <f>IF(ISBLANK(D2380),"",INT(YEARFRAC(D2380,'Vispārīga informācija'!$B$2)))</f>
      </c>
      <c r="F2380" s="2">
        <f>IFERROR(IF(ISBLANK($A2380),"",IF($A2380="Ūdeņraža jonu koncentrācija",VLOOKUP(Dati!$A2380,Normas!$A:$D,2,FALSE),VLOOKUP(Dati!$A2380,Normas!$A:$D,2,FALSE)*0.6)),"")</f>
      </c>
      <c r="G2380" s="2">
        <f>IFERROR(IF(ISBLANK($A2380),"",IF($A2380="Ūdeņraža jonu koncentrācija",VLOOKUP(Dati!$A2380,Normas!$A:$D,3,FALSE),VLOOKUP(Dati!$A2380,Normas!$A:$D,3,FALSE)*0.6)),"")</f>
      </c>
      <c r="H2380" s="2">
        <f>IFERROR(IF(ISBLANK($A2380),"",IF($A2380="Ūdeņraža jonu koncentrācija",VLOOKUP(Dati!$A2380,Normas!$A:$D,2,FALSE),VLOOKUP(Dati!$A2380,Normas!$A:$D,2,FALSE)*0.3)),"")</f>
      </c>
      <c r="I2380" s="2">
        <f>IFERROR(IF(ISBLANK($A2380),"",IF($A2380="Ūdeņraža jonu koncentrācija",VLOOKUP(Dati!$A2380,Normas!$A:$D,3,FALSE),VLOOKUP(Dati!$A2380,Normas!$A:$D,3,FALSE)*0.3)),"")</f>
      </c>
    </row>
    <row r="2381" spans="2:9" x14ac:dyDescent="0.2">
      <c r="B2381">
        <f>IF(ISBLANK(A2381),"",VLOOKUP(A2381,Normas!A:D,4,FALSE))</f>
      </c>
      <c r="E2381" s="2">
        <f>IF(ISBLANK(D2381),"",INT(YEARFRAC(D2381,'Vispārīga informācija'!$B$2)))</f>
      </c>
      <c r="F2381" s="2">
        <f>IFERROR(IF(ISBLANK($A2381),"",IF($A2381="Ūdeņraža jonu koncentrācija",VLOOKUP(Dati!$A2381,Normas!$A:$D,2,FALSE),VLOOKUP(Dati!$A2381,Normas!$A:$D,2,FALSE)*0.6)),"")</f>
      </c>
      <c r="G2381" s="2">
        <f>IFERROR(IF(ISBLANK($A2381),"",IF($A2381="Ūdeņraža jonu koncentrācija",VLOOKUP(Dati!$A2381,Normas!$A:$D,3,FALSE),VLOOKUP(Dati!$A2381,Normas!$A:$D,3,FALSE)*0.6)),"")</f>
      </c>
      <c r="H2381" s="2">
        <f>IFERROR(IF(ISBLANK($A2381),"",IF($A2381="Ūdeņraža jonu koncentrācija",VLOOKUP(Dati!$A2381,Normas!$A:$D,2,FALSE),VLOOKUP(Dati!$A2381,Normas!$A:$D,2,FALSE)*0.3)),"")</f>
      </c>
      <c r="I2381" s="2">
        <f>IFERROR(IF(ISBLANK($A2381),"",IF($A2381="Ūdeņraža jonu koncentrācija",VLOOKUP(Dati!$A2381,Normas!$A:$D,3,FALSE),VLOOKUP(Dati!$A2381,Normas!$A:$D,3,FALSE)*0.3)),"")</f>
      </c>
    </row>
    <row r="2382" spans="2:9" x14ac:dyDescent="0.2">
      <c r="B2382">
        <f>IF(ISBLANK(A2382),"",VLOOKUP(A2382,Normas!A:D,4,FALSE))</f>
      </c>
      <c r="E2382" s="2">
        <f>IF(ISBLANK(D2382),"",INT(YEARFRAC(D2382,'Vispārīga informācija'!$B$2)))</f>
      </c>
      <c r="F2382" s="2">
        <f>IFERROR(IF(ISBLANK($A2382),"",IF($A2382="Ūdeņraža jonu koncentrācija",VLOOKUP(Dati!$A2382,Normas!$A:$D,2,FALSE),VLOOKUP(Dati!$A2382,Normas!$A:$D,2,FALSE)*0.6)),"")</f>
      </c>
      <c r="G2382" s="2">
        <f>IFERROR(IF(ISBLANK($A2382),"",IF($A2382="Ūdeņraža jonu koncentrācija",VLOOKUP(Dati!$A2382,Normas!$A:$D,3,FALSE),VLOOKUP(Dati!$A2382,Normas!$A:$D,3,FALSE)*0.6)),"")</f>
      </c>
      <c r="H2382" s="2">
        <f>IFERROR(IF(ISBLANK($A2382),"",IF($A2382="Ūdeņraža jonu koncentrācija",VLOOKUP(Dati!$A2382,Normas!$A:$D,2,FALSE),VLOOKUP(Dati!$A2382,Normas!$A:$D,2,FALSE)*0.3)),"")</f>
      </c>
      <c r="I2382" s="2">
        <f>IFERROR(IF(ISBLANK($A2382),"",IF($A2382="Ūdeņraža jonu koncentrācija",VLOOKUP(Dati!$A2382,Normas!$A:$D,3,FALSE),VLOOKUP(Dati!$A2382,Normas!$A:$D,3,FALSE)*0.3)),"")</f>
      </c>
    </row>
    <row r="2383" spans="2:9" x14ac:dyDescent="0.2">
      <c r="B2383">
        <f>IF(ISBLANK(A2383),"",VLOOKUP(A2383,Normas!A:D,4,FALSE))</f>
      </c>
      <c r="E2383" s="2">
        <f>IF(ISBLANK(D2383),"",INT(YEARFRAC(D2383,'Vispārīga informācija'!$B$2)))</f>
      </c>
      <c r="F2383" s="2">
        <f>IFERROR(IF(ISBLANK($A2383),"",IF($A2383="Ūdeņraža jonu koncentrācija",VLOOKUP(Dati!$A2383,Normas!$A:$D,2,FALSE),VLOOKUP(Dati!$A2383,Normas!$A:$D,2,FALSE)*0.6)),"")</f>
      </c>
      <c r="G2383" s="2">
        <f>IFERROR(IF(ISBLANK($A2383),"",IF($A2383="Ūdeņraža jonu koncentrācija",VLOOKUP(Dati!$A2383,Normas!$A:$D,3,FALSE),VLOOKUP(Dati!$A2383,Normas!$A:$D,3,FALSE)*0.6)),"")</f>
      </c>
      <c r="H2383" s="2">
        <f>IFERROR(IF(ISBLANK($A2383),"",IF($A2383="Ūdeņraža jonu koncentrācija",VLOOKUP(Dati!$A2383,Normas!$A:$D,2,FALSE),VLOOKUP(Dati!$A2383,Normas!$A:$D,2,FALSE)*0.3)),"")</f>
      </c>
      <c r="I2383" s="2">
        <f>IFERROR(IF(ISBLANK($A2383),"",IF($A2383="Ūdeņraža jonu koncentrācija",VLOOKUP(Dati!$A2383,Normas!$A:$D,3,FALSE),VLOOKUP(Dati!$A2383,Normas!$A:$D,3,FALSE)*0.3)),"")</f>
      </c>
    </row>
    <row r="2384" spans="2:9" x14ac:dyDescent="0.2">
      <c r="B2384">
        <f>IF(ISBLANK(A2384),"",VLOOKUP(A2384,Normas!A:D,4,FALSE))</f>
      </c>
      <c r="E2384" s="2">
        <f>IF(ISBLANK(D2384),"",INT(YEARFRAC(D2384,'Vispārīga informācija'!$B$2)))</f>
      </c>
      <c r="F2384" s="2">
        <f>IFERROR(IF(ISBLANK($A2384),"",IF($A2384="Ūdeņraža jonu koncentrācija",VLOOKUP(Dati!$A2384,Normas!$A:$D,2,FALSE),VLOOKUP(Dati!$A2384,Normas!$A:$D,2,FALSE)*0.6)),"")</f>
      </c>
      <c r="G2384" s="2">
        <f>IFERROR(IF(ISBLANK($A2384),"",IF($A2384="Ūdeņraža jonu koncentrācija",VLOOKUP(Dati!$A2384,Normas!$A:$D,3,FALSE),VLOOKUP(Dati!$A2384,Normas!$A:$D,3,FALSE)*0.6)),"")</f>
      </c>
      <c r="H2384" s="2">
        <f>IFERROR(IF(ISBLANK($A2384),"",IF($A2384="Ūdeņraža jonu koncentrācija",VLOOKUP(Dati!$A2384,Normas!$A:$D,2,FALSE),VLOOKUP(Dati!$A2384,Normas!$A:$D,2,FALSE)*0.3)),"")</f>
      </c>
      <c r="I2384" s="2">
        <f>IFERROR(IF(ISBLANK($A2384),"",IF($A2384="Ūdeņraža jonu koncentrācija",VLOOKUP(Dati!$A2384,Normas!$A:$D,3,FALSE),VLOOKUP(Dati!$A2384,Normas!$A:$D,3,FALSE)*0.3)),"")</f>
      </c>
    </row>
    <row r="2385" spans="2:9" x14ac:dyDescent="0.2">
      <c r="B2385">
        <f>IF(ISBLANK(A2385),"",VLOOKUP(A2385,Normas!A:D,4,FALSE))</f>
      </c>
      <c r="E2385" s="2">
        <f>IF(ISBLANK(D2385),"",INT(YEARFRAC(D2385,'Vispārīga informācija'!$B$2)))</f>
      </c>
      <c r="F2385" s="2">
        <f>IFERROR(IF(ISBLANK($A2385),"",IF($A2385="Ūdeņraža jonu koncentrācija",VLOOKUP(Dati!$A2385,Normas!$A:$D,2,FALSE),VLOOKUP(Dati!$A2385,Normas!$A:$D,2,FALSE)*0.6)),"")</f>
      </c>
      <c r="G2385" s="2">
        <f>IFERROR(IF(ISBLANK($A2385),"",IF($A2385="Ūdeņraža jonu koncentrācija",VLOOKUP(Dati!$A2385,Normas!$A:$D,3,FALSE),VLOOKUP(Dati!$A2385,Normas!$A:$D,3,FALSE)*0.6)),"")</f>
      </c>
      <c r="H2385" s="2">
        <f>IFERROR(IF(ISBLANK($A2385),"",IF($A2385="Ūdeņraža jonu koncentrācija",VLOOKUP(Dati!$A2385,Normas!$A:$D,2,FALSE),VLOOKUP(Dati!$A2385,Normas!$A:$D,2,FALSE)*0.3)),"")</f>
      </c>
      <c r="I2385" s="2">
        <f>IFERROR(IF(ISBLANK($A2385),"",IF($A2385="Ūdeņraža jonu koncentrācija",VLOOKUP(Dati!$A2385,Normas!$A:$D,3,FALSE),VLOOKUP(Dati!$A2385,Normas!$A:$D,3,FALSE)*0.3)),"")</f>
      </c>
    </row>
    <row r="2386" spans="2:9" x14ac:dyDescent="0.2">
      <c r="B2386">
        <f>IF(ISBLANK(A2386),"",VLOOKUP(A2386,Normas!A:D,4,FALSE))</f>
      </c>
      <c r="E2386" s="2">
        <f>IF(ISBLANK(D2386),"",INT(YEARFRAC(D2386,'Vispārīga informācija'!$B$2)))</f>
      </c>
      <c r="F2386" s="2">
        <f>IFERROR(IF(ISBLANK($A2386),"",IF($A2386="Ūdeņraža jonu koncentrācija",VLOOKUP(Dati!$A2386,Normas!$A:$D,2,FALSE),VLOOKUP(Dati!$A2386,Normas!$A:$D,2,FALSE)*0.6)),"")</f>
      </c>
      <c r="G2386" s="2">
        <f>IFERROR(IF(ISBLANK($A2386),"",IF($A2386="Ūdeņraža jonu koncentrācija",VLOOKUP(Dati!$A2386,Normas!$A:$D,3,FALSE),VLOOKUP(Dati!$A2386,Normas!$A:$D,3,FALSE)*0.6)),"")</f>
      </c>
      <c r="H2386" s="2">
        <f>IFERROR(IF(ISBLANK($A2386),"",IF($A2386="Ūdeņraža jonu koncentrācija",VLOOKUP(Dati!$A2386,Normas!$A:$D,2,FALSE),VLOOKUP(Dati!$A2386,Normas!$A:$D,2,FALSE)*0.3)),"")</f>
      </c>
      <c r="I2386" s="2">
        <f>IFERROR(IF(ISBLANK($A2386),"",IF($A2386="Ūdeņraža jonu koncentrācija",VLOOKUP(Dati!$A2386,Normas!$A:$D,3,FALSE),VLOOKUP(Dati!$A2386,Normas!$A:$D,3,FALSE)*0.3)),"")</f>
      </c>
    </row>
    <row r="2387" spans="2:9" x14ac:dyDescent="0.2">
      <c r="B2387">
        <f>IF(ISBLANK(A2387),"",VLOOKUP(A2387,Normas!A:D,4,FALSE))</f>
      </c>
      <c r="E2387" s="2">
        <f>IF(ISBLANK(D2387),"",INT(YEARFRAC(D2387,'Vispārīga informācija'!$B$2)))</f>
      </c>
      <c r="F2387" s="2">
        <f>IFERROR(IF(ISBLANK($A2387),"",IF($A2387="Ūdeņraža jonu koncentrācija",VLOOKUP(Dati!$A2387,Normas!$A:$D,2,FALSE),VLOOKUP(Dati!$A2387,Normas!$A:$D,2,FALSE)*0.6)),"")</f>
      </c>
      <c r="G2387" s="2">
        <f>IFERROR(IF(ISBLANK($A2387),"",IF($A2387="Ūdeņraža jonu koncentrācija",VLOOKUP(Dati!$A2387,Normas!$A:$D,3,FALSE),VLOOKUP(Dati!$A2387,Normas!$A:$D,3,FALSE)*0.6)),"")</f>
      </c>
      <c r="H2387" s="2">
        <f>IFERROR(IF(ISBLANK($A2387),"",IF($A2387="Ūdeņraža jonu koncentrācija",VLOOKUP(Dati!$A2387,Normas!$A:$D,2,FALSE),VLOOKUP(Dati!$A2387,Normas!$A:$D,2,FALSE)*0.3)),"")</f>
      </c>
      <c r="I2387" s="2">
        <f>IFERROR(IF(ISBLANK($A2387),"",IF($A2387="Ūdeņraža jonu koncentrācija",VLOOKUP(Dati!$A2387,Normas!$A:$D,3,FALSE),VLOOKUP(Dati!$A2387,Normas!$A:$D,3,FALSE)*0.3)),"")</f>
      </c>
    </row>
    <row r="2388" spans="2:9" x14ac:dyDescent="0.2">
      <c r="B2388">
        <f>IF(ISBLANK(A2388),"",VLOOKUP(A2388,Normas!A:D,4,FALSE))</f>
      </c>
      <c r="E2388" s="2">
        <f>IF(ISBLANK(D2388),"",INT(YEARFRAC(D2388,'Vispārīga informācija'!$B$2)))</f>
      </c>
      <c r="F2388" s="2">
        <f>IFERROR(IF(ISBLANK($A2388),"",IF($A2388="Ūdeņraža jonu koncentrācija",VLOOKUP(Dati!$A2388,Normas!$A:$D,2,FALSE),VLOOKUP(Dati!$A2388,Normas!$A:$D,2,FALSE)*0.6)),"")</f>
      </c>
      <c r="G2388" s="2">
        <f>IFERROR(IF(ISBLANK($A2388),"",IF($A2388="Ūdeņraža jonu koncentrācija",VLOOKUP(Dati!$A2388,Normas!$A:$D,3,FALSE),VLOOKUP(Dati!$A2388,Normas!$A:$D,3,FALSE)*0.6)),"")</f>
      </c>
      <c r="H2388" s="2">
        <f>IFERROR(IF(ISBLANK($A2388),"",IF($A2388="Ūdeņraža jonu koncentrācija",VLOOKUP(Dati!$A2388,Normas!$A:$D,2,FALSE),VLOOKUP(Dati!$A2388,Normas!$A:$D,2,FALSE)*0.3)),"")</f>
      </c>
      <c r="I2388" s="2">
        <f>IFERROR(IF(ISBLANK($A2388),"",IF($A2388="Ūdeņraža jonu koncentrācija",VLOOKUP(Dati!$A2388,Normas!$A:$D,3,FALSE),VLOOKUP(Dati!$A2388,Normas!$A:$D,3,FALSE)*0.3)),"")</f>
      </c>
    </row>
    <row r="2389" spans="2:9" x14ac:dyDescent="0.2">
      <c r="B2389">
        <f>IF(ISBLANK(A2389),"",VLOOKUP(A2389,Normas!A:D,4,FALSE))</f>
      </c>
      <c r="E2389" s="2">
        <f>IF(ISBLANK(D2389),"",INT(YEARFRAC(D2389,'Vispārīga informācija'!$B$2)))</f>
      </c>
      <c r="F2389" s="2">
        <f>IFERROR(IF(ISBLANK($A2389),"",IF($A2389="Ūdeņraža jonu koncentrācija",VLOOKUP(Dati!$A2389,Normas!$A:$D,2,FALSE),VLOOKUP(Dati!$A2389,Normas!$A:$D,2,FALSE)*0.6)),"")</f>
      </c>
      <c r="G2389" s="2">
        <f>IFERROR(IF(ISBLANK($A2389),"",IF($A2389="Ūdeņraža jonu koncentrācija",VLOOKUP(Dati!$A2389,Normas!$A:$D,3,FALSE),VLOOKUP(Dati!$A2389,Normas!$A:$D,3,FALSE)*0.6)),"")</f>
      </c>
      <c r="H2389" s="2">
        <f>IFERROR(IF(ISBLANK($A2389),"",IF($A2389="Ūdeņraža jonu koncentrācija",VLOOKUP(Dati!$A2389,Normas!$A:$D,2,FALSE),VLOOKUP(Dati!$A2389,Normas!$A:$D,2,FALSE)*0.3)),"")</f>
      </c>
      <c r="I2389" s="2">
        <f>IFERROR(IF(ISBLANK($A2389),"",IF($A2389="Ūdeņraža jonu koncentrācija",VLOOKUP(Dati!$A2389,Normas!$A:$D,3,FALSE),VLOOKUP(Dati!$A2389,Normas!$A:$D,3,FALSE)*0.3)),"")</f>
      </c>
    </row>
    <row r="2390" spans="2:9" x14ac:dyDescent="0.2">
      <c r="B2390">
        <f>IF(ISBLANK(A2390),"",VLOOKUP(A2390,Normas!A:D,4,FALSE))</f>
      </c>
      <c r="E2390" s="2">
        <f>IF(ISBLANK(D2390),"",INT(YEARFRAC(D2390,'Vispārīga informācija'!$B$2)))</f>
      </c>
      <c r="F2390" s="2">
        <f>IFERROR(IF(ISBLANK($A2390),"",IF($A2390="Ūdeņraža jonu koncentrācija",VLOOKUP(Dati!$A2390,Normas!$A:$D,2,FALSE),VLOOKUP(Dati!$A2390,Normas!$A:$D,2,FALSE)*0.6)),"")</f>
      </c>
      <c r="G2390" s="2">
        <f>IFERROR(IF(ISBLANK($A2390),"",IF($A2390="Ūdeņraža jonu koncentrācija",VLOOKUP(Dati!$A2390,Normas!$A:$D,3,FALSE),VLOOKUP(Dati!$A2390,Normas!$A:$D,3,FALSE)*0.6)),"")</f>
      </c>
      <c r="H2390" s="2">
        <f>IFERROR(IF(ISBLANK($A2390),"",IF($A2390="Ūdeņraža jonu koncentrācija",VLOOKUP(Dati!$A2390,Normas!$A:$D,2,FALSE),VLOOKUP(Dati!$A2390,Normas!$A:$D,2,FALSE)*0.3)),"")</f>
      </c>
      <c r="I2390" s="2">
        <f>IFERROR(IF(ISBLANK($A2390),"",IF($A2390="Ūdeņraža jonu koncentrācija",VLOOKUP(Dati!$A2390,Normas!$A:$D,3,FALSE),VLOOKUP(Dati!$A2390,Normas!$A:$D,3,FALSE)*0.3)),"")</f>
      </c>
    </row>
    <row r="2391" spans="2:9" x14ac:dyDescent="0.2">
      <c r="B2391">
        <f>IF(ISBLANK(A2391),"",VLOOKUP(A2391,Normas!A:D,4,FALSE))</f>
      </c>
      <c r="E2391" s="2">
        <f>IF(ISBLANK(D2391),"",INT(YEARFRAC(D2391,'Vispārīga informācija'!$B$2)))</f>
      </c>
      <c r="F2391" s="2">
        <f>IFERROR(IF(ISBLANK($A2391),"",IF($A2391="Ūdeņraža jonu koncentrācija",VLOOKUP(Dati!$A2391,Normas!$A:$D,2,FALSE),VLOOKUP(Dati!$A2391,Normas!$A:$D,2,FALSE)*0.6)),"")</f>
      </c>
      <c r="G2391" s="2">
        <f>IFERROR(IF(ISBLANK($A2391),"",IF($A2391="Ūdeņraža jonu koncentrācija",VLOOKUP(Dati!$A2391,Normas!$A:$D,3,FALSE),VLOOKUP(Dati!$A2391,Normas!$A:$D,3,FALSE)*0.6)),"")</f>
      </c>
      <c r="H2391" s="2">
        <f>IFERROR(IF(ISBLANK($A2391),"",IF($A2391="Ūdeņraža jonu koncentrācija",VLOOKUP(Dati!$A2391,Normas!$A:$D,2,FALSE),VLOOKUP(Dati!$A2391,Normas!$A:$D,2,FALSE)*0.3)),"")</f>
      </c>
      <c r="I2391" s="2">
        <f>IFERROR(IF(ISBLANK($A2391),"",IF($A2391="Ūdeņraža jonu koncentrācija",VLOOKUP(Dati!$A2391,Normas!$A:$D,3,FALSE),VLOOKUP(Dati!$A2391,Normas!$A:$D,3,FALSE)*0.3)),"")</f>
      </c>
    </row>
    <row r="2392" spans="2:9" x14ac:dyDescent="0.2">
      <c r="B2392">
        <f>IF(ISBLANK(A2392),"",VLOOKUP(A2392,Normas!A:D,4,FALSE))</f>
      </c>
      <c r="E2392" s="2">
        <f>IF(ISBLANK(D2392),"",INT(YEARFRAC(D2392,'Vispārīga informācija'!$B$2)))</f>
      </c>
      <c r="F2392" s="2">
        <f>IFERROR(IF(ISBLANK($A2392),"",IF($A2392="Ūdeņraža jonu koncentrācija",VLOOKUP(Dati!$A2392,Normas!$A:$D,2,FALSE),VLOOKUP(Dati!$A2392,Normas!$A:$D,2,FALSE)*0.6)),"")</f>
      </c>
      <c r="G2392" s="2">
        <f>IFERROR(IF(ISBLANK($A2392),"",IF($A2392="Ūdeņraža jonu koncentrācija",VLOOKUP(Dati!$A2392,Normas!$A:$D,3,FALSE),VLOOKUP(Dati!$A2392,Normas!$A:$D,3,FALSE)*0.6)),"")</f>
      </c>
      <c r="H2392" s="2">
        <f>IFERROR(IF(ISBLANK($A2392),"",IF($A2392="Ūdeņraža jonu koncentrācija",VLOOKUP(Dati!$A2392,Normas!$A:$D,2,FALSE),VLOOKUP(Dati!$A2392,Normas!$A:$D,2,FALSE)*0.3)),"")</f>
      </c>
      <c r="I2392" s="2">
        <f>IFERROR(IF(ISBLANK($A2392),"",IF($A2392="Ūdeņraža jonu koncentrācija",VLOOKUP(Dati!$A2392,Normas!$A:$D,3,FALSE),VLOOKUP(Dati!$A2392,Normas!$A:$D,3,FALSE)*0.3)),"")</f>
      </c>
    </row>
    <row r="2393" spans="2:9" x14ac:dyDescent="0.2">
      <c r="B2393">
        <f>IF(ISBLANK(A2393),"",VLOOKUP(A2393,Normas!A:D,4,FALSE))</f>
      </c>
      <c r="E2393" s="2">
        <f>IF(ISBLANK(D2393),"",INT(YEARFRAC(D2393,'Vispārīga informācija'!$B$2)))</f>
      </c>
      <c r="F2393" s="2">
        <f>IFERROR(IF(ISBLANK($A2393),"",IF($A2393="Ūdeņraža jonu koncentrācija",VLOOKUP(Dati!$A2393,Normas!$A:$D,2,FALSE),VLOOKUP(Dati!$A2393,Normas!$A:$D,2,FALSE)*0.6)),"")</f>
      </c>
      <c r="G2393" s="2">
        <f>IFERROR(IF(ISBLANK($A2393),"",IF($A2393="Ūdeņraža jonu koncentrācija",VLOOKUP(Dati!$A2393,Normas!$A:$D,3,FALSE),VLOOKUP(Dati!$A2393,Normas!$A:$D,3,FALSE)*0.6)),"")</f>
      </c>
      <c r="H2393" s="2">
        <f>IFERROR(IF(ISBLANK($A2393),"",IF($A2393="Ūdeņraža jonu koncentrācija",VLOOKUP(Dati!$A2393,Normas!$A:$D,2,FALSE),VLOOKUP(Dati!$A2393,Normas!$A:$D,2,FALSE)*0.3)),"")</f>
      </c>
      <c r="I2393" s="2">
        <f>IFERROR(IF(ISBLANK($A2393),"",IF($A2393="Ūdeņraža jonu koncentrācija",VLOOKUP(Dati!$A2393,Normas!$A:$D,3,FALSE),VLOOKUP(Dati!$A2393,Normas!$A:$D,3,FALSE)*0.3)),"")</f>
      </c>
    </row>
    <row r="2394" spans="2:9" x14ac:dyDescent="0.2">
      <c r="B2394">
        <f>IF(ISBLANK(A2394),"",VLOOKUP(A2394,Normas!A:D,4,FALSE))</f>
      </c>
      <c r="E2394" s="2">
        <f>IF(ISBLANK(D2394),"",INT(YEARFRAC(D2394,'Vispārīga informācija'!$B$2)))</f>
      </c>
      <c r="F2394" s="2">
        <f>IFERROR(IF(ISBLANK($A2394),"",IF($A2394="Ūdeņraža jonu koncentrācija",VLOOKUP(Dati!$A2394,Normas!$A:$D,2,FALSE),VLOOKUP(Dati!$A2394,Normas!$A:$D,2,FALSE)*0.6)),"")</f>
      </c>
      <c r="G2394" s="2">
        <f>IFERROR(IF(ISBLANK($A2394),"",IF($A2394="Ūdeņraža jonu koncentrācija",VLOOKUP(Dati!$A2394,Normas!$A:$D,3,FALSE),VLOOKUP(Dati!$A2394,Normas!$A:$D,3,FALSE)*0.6)),"")</f>
      </c>
      <c r="H2394" s="2">
        <f>IFERROR(IF(ISBLANK($A2394),"",IF($A2394="Ūdeņraža jonu koncentrācija",VLOOKUP(Dati!$A2394,Normas!$A:$D,2,FALSE),VLOOKUP(Dati!$A2394,Normas!$A:$D,2,FALSE)*0.3)),"")</f>
      </c>
      <c r="I2394" s="2">
        <f>IFERROR(IF(ISBLANK($A2394),"",IF($A2394="Ūdeņraža jonu koncentrācija",VLOOKUP(Dati!$A2394,Normas!$A:$D,3,FALSE),VLOOKUP(Dati!$A2394,Normas!$A:$D,3,FALSE)*0.3)),"")</f>
      </c>
    </row>
    <row r="2395" spans="2:9" x14ac:dyDescent="0.2">
      <c r="B2395">
        <f>IF(ISBLANK(A2395),"",VLOOKUP(A2395,Normas!A:D,4,FALSE))</f>
      </c>
      <c r="E2395" s="2">
        <f>IF(ISBLANK(D2395),"",INT(YEARFRAC(D2395,'Vispārīga informācija'!$B$2)))</f>
      </c>
      <c r="F2395" s="2">
        <f>IFERROR(IF(ISBLANK($A2395),"",IF($A2395="Ūdeņraža jonu koncentrācija",VLOOKUP(Dati!$A2395,Normas!$A:$D,2,FALSE),VLOOKUP(Dati!$A2395,Normas!$A:$D,2,FALSE)*0.6)),"")</f>
      </c>
      <c r="G2395" s="2">
        <f>IFERROR(IF(ISBLANK($A2395),"",IF($A2395="Ūdeņraža jonu koncentrācija",VLOOKUP(Dati!$A2395,Normas!$A:$D,3,FALSE),VLOOKUP(Dati!$A2395,Normas!$A:$D,3,FALSE)*0.6)),"")</f>
      </c>
      <c r="H2395" s="2">
        <f>IFERROR(IF(ISBLANK($A2395),"",IF($A2395="Ūdeņraža jonu koncentrācija",VLOOKUP(Dati!$A2395,Normas!$A:$D,2,FALSE),VLOOKUP(Dati!$A2395,Normas!$A:$D,2,FALSE)*0.3)),"")</f>
      </c>
      <c r="I2395" s="2">
        <f>IFERROR(IF(ISBLANK($A2395),"",IF($A2395="Ūdeņraža jonu koncentrācija",VLOOKUP(Dati!$A2395,Normas!$A:$D,3,FALSE),VLOOKUP(Dati!$A2395,Normas!$A:$D,3,FALSE)*0.3)),"")</f>
      </c>
    </row>
    <row r="2396" spans="2:9" x14ac:dyDescent="0.2">
      <c r="B2396">
        <f>IF(ISBLANK(A2396),"",VLOOKUP(A2396,Normas!A:D,4,FALSE))</f>
      </c>
      <c r="E2396" s="2">
        <f>IF(ISBLANK(D2396),"",INT(YEARFRAC(D2396,'Vispārīga informācija'!$B$2)))</f>
      </c>
      <c r="F2396" s="2">
        <f>IFERROR(IF(ISBLANK($A2396),"",IF($A2396="Ūdeņraža jonu koncentrācija",VLOOKUP(Dati!$A2396,Normas!$A:$D,2,FALSE),VLOOKUP(Dati!$A2396,Normas!$A:$D,2,FALSE)*0.6)),"")</f>
      </c>
      <c r="G2396" s="2">
        <f>IFERROR(IF(ISBLANK($A2396),"",IF($A2396="Ūdeņraža jonu koncentrācija",VLOOKUP(Dati!$A2396,Normas!$A:$D,3,FALSE),VLOOKUP(Dati!$A2396,Normas!$A:$D,3,FALSE)*0.6)),"")</f>
      </c>
      <c r="H2396" s="2">
        <f>IFERROR(IF(ISBLANK($A2396),"",IF($A2396="Ūdeņraža jonu koncentrācija",VLOOKUP(Dati!$A2396,Normas!$A:$D,2,FALSE),VLOOKUP(Dati!$A2396,Normas!$A:$D,2,FALSE)*0.3)),"")</f>
      </c>
      <c r="I2396" s="2">
        <f>IFERROR(IF(ISBLANK($A2396),"",IF($A2396="Ūdeņraža jonu koncentrācija",VLOOKUP(Dati!$A2396,Normas!$A:$D,3,FALSE),VLOOKUP(Dati!$A2396,Normas!$A:$D,3,FALSE)*0.3)),"")</f>
      </c>
    </row>
    <row r="2397" spans="2:9" x14ac:dyDescent="0.2">
      <c r="B2397">
        <f>IF(ISBLANK(A2397),"",VLOOKUP(A2397,Normas!A:D,4,FALSE))</f>
      </c>
      <c r="E2397" s="2">
        <f>IF(ISBLANK(D2397),"",INT(YEARFRAC(D2397,'Vispārīga informācija'!$B$2)))</f>
      </c>
      <c r="F2397" s="2">
        <f>IFERROR(IF(ISBLANK($A2397),"",IF($A2397="Ūdeņraža jonu koncentrācija",VLOOKUP(Dati!$A2397,Normas!$A:$D,2,FALSE),VLOOKUP(Dati!$A2397,Normas!$A:$D,2,FALSE)*0.6)),"")</f>
      </c>
      <c r="G2397" s="2">
        <f>IFERROR(IF(ISBLANK($A2397),"",IF($A2397="Ūdeņraža jonu koncentrācija",VLOOKUP(Dati!$A2397,Normas!$A:$D,3,FALSE),VLOOKUP(Dati!$A2397,Normas!$A:$D,3,FALSE)*0.6)),"")</f>
      </c>
      <c r="H2397" s="2">
        <f>IFERROR(IF(ISBLANK($A2397),"",IF($A2397="Ūdeņraža jonu koncentrācija",VLOOKUP(Dati!$A2397,Normas!$A:$D,2,FALSE),VLOOKUP(Dati!$A2397,Normas!$A:$D,2,FALSE)*0.3)),"")</f>
      </c>
      <c r="I2397" s="2">
        <f>IFERROR(IF(ISBLANK($A2397),"",IF($A2397="Ūdeņraža jonu koncentrācija",VLOOKUP(Dati!$A2397,Normas!$A:$D,3,FALSE),VLOOKUP(Dati!$A2397,Normas!$A:$D,3,FALSE)*0.3)),"")</f>
      </c>
    </row>
    <row r="2398" spans="2:9" x14ac:dyDescent="0.2">
      <c r="B2398">
        <f>IF(ISBLANK(A2398),"",VLOOKUP(A2398,Normas!A:D,4,FALSE))</f>
      </c>
      <c r="E2398" s="2">
        <f>IF(ISBLANK(D2398),"",INT(YEARFRAC(D2398,'Vispārīga informācija'!$B$2)))</f>
      </c>
      <c r="F2398" s="2">
        <f>IFERROR(IF(ISBLANK($A2398),"",IF($A2398="Ūdeņraža jonu koncentrācija",VLOOKUP(Dati!$A2398,Normas!$A:$D,2,FALSE),VLOOKUP(Dati!$A2398,Normas!$A:$D,2,FALSE)*0.6)),"")</f>
      </c>
      <c r="G2398" s="2">
        <f>IFERROR(IF(ISBLANK($A2398),"",IF($A2398="Ūdeņraža jonu koncentrācija",VLOOKUP(Dati!$A2398,Normas!$A:$D,3,FALSE),VLOOKUP(Dati!$A2398,Normas!$A:$D,3,FALSE)*0.6)),"")</f>
      </c>
      <c r="H2398" s="2">
        <f>IFERROR(IF(ISBLANK($A2398),"",IF($A2398="Ūdeņraža jonu koncentrācija",VLOOKUP(Dati!$A2398,Normas!$A:$D,2,FALSE),VLOOKUP(Dati!$A2398,Normas!$A:$D,2,FALSE)*0.3)),"")</f>
      </c>
      <c r="I2398" s="2">
        <f>IFERROR(IF(ISBLANK($A2398),"",IF($A2398="Ūdeņraža jonu koncentrācija",VLOOKUP(Dati!$A2398,Normas!$A:$D,3,FALSE),VLOOKUP(Dati!$A2398,Normas!$A:$D,3,FALSE)*0.3)),"")</f>
      </c>
    </row>
    <row r="2399" spans="2:9" x14ac:dyDescent="0.2">
      <c r="B2399">
        <f>IF(ISBLANK(A2399),"",VLOOKUP(A2399,Normas!A:D,4,FALSE))</f>
      </c>
      <c r="E2399" s="2">
        <f>IF(ISBLANK(D2399),"",INT(YEARFRAC(D2399,'Vispārīga informācija'!$B$2)))</f>
      </c>
      <c r="F2399" s="2">
        <f>IFERROR(IF(ISBLANK($A2399),"",IF($A2399="Ūdeņraža jonu koncentrācija",VLOOKUP(Dati!$A2399,Normas!$A:$D,2,FALSE),VLOOKUP(Dati!$A2399,Normas!$A:$D,2,FALSE)*0.6)),"")</f>
      </c>
      <c r="G2399" s="2">
        <f>IFERROR(IF(ISBLANK($A2399),"",IF($A2399="Ūdeņraža jonu koncentrācija",VLOOKUP(Dati!$A2399,Normas!$A:$D,3,FALSE),VLOOKUP(Dati!$A2399,Normas!$A:$D,3,FALSE)*0.6)),"")</f>
      </c>
      <c r="H2399" s="2">
        <f>IFERROR(IF(ISBLANK($A2399),"",IF($A2399="Ūdeņraža jonu koncentrācija",VLOOKUP(Dati!$A2399,Normas!$A:$D,2,FALSE),VLOOKUP(Dati!$A2399,Normas!$A:$D,2,FALSE)*0.3)),"")</f>
      </c>
      <c r="I2399" s="2">
        <f>IFERROR(IF(ISBLANK($A2399),"",IF($A2399="Ūdeņraža jonu koncentrācija",VLOOKUP(Dati!$A2399,Normas!$A:$D,3,FALSE),VLOOKUP(Dati!$A2399,Normas!$A:$D,3,FALSE)*0.3)),"")</f>
      </c>
    </row>
    <row r="2400" spans="2:9" x14ac:dyDescent="0.2">
      <c r="B2400">
        <f>IF(ISBLANK(A2400),"",VLOOKUP(A2400,Normas!A:D,4,FALSE))</f>
      </c>
      <c r="E2400" s="2">
        <f>IF(ISBLANK(D2400),"",INT(YEARFRAC(D2400,'Vispārīga informācija'!$B$2)))</f>
      </c>
      <c r="F2400" s="2">
        <f>IFERROR(IF(ISBLANK($A2400),"",IF($A2400="Ūdeņraža jonu koncentrācija",VLOOKUP(Dati!$A2400,Normas!$A:$D,2,FALSE),VLOOKUP(Dati!$A2400,Normas!$A:$D,2,FALSE)*0.6)),"")</f>
      </c>
      <c r="G2400" s="2">
        <f>IFERROR(IF(ISBLANK($A2400),"",IF($A2400="Ūdeņraža jonu koncentrācija",VLOOKUP(Dati!$A2400,Normas!$A:$D,3,FALSE),VLOOKUP(Dati!$A2400,Normas!$A:$D,3,FALSE)*0.6)),"")</f>
      </c>
      <c r="H2400" s="2">
        <f>IFERROR(IF(ISBLANK($A2400),"",IF($A2400="Ūdeņraža jonu koncentrācija",VLOOKUP(Dati!$A2400,Normas!$A:$D,2,FALSE),VLOOKUP(Dati!$A2400,Normas!$A:$D,2,FALSE)*0.3)),"")</f>
      </c>
      <c r="I2400" s="2">
        <f>IFERROR(IF(ISBLANK($A2400),"",IF($A2400="Ūdeņraža jonu koncentrācija",VLOOKUP(Dati!$A2400,Normas!$A:$D,3,FALSE),VLOOKUP(Dati!$A2400,Normas!$A:$D,3,FALSE)*0.3)),"")</f>
      </c>
    </row>
    <row r="2401" spans="2:9" x14ac:dyDescent="0.2">
      <c r="B2401">
        <f>IF(ISBLANK(A2401),"",VLOOKUP(A2401,Normas!A:D,4,FALSE))</f>
      </c>
      <c r="E2401" s="2">
        <f>IF(ISBLANK(D2401),"",INT(YEARFRAC(D2401,'Vispārīga informācija'!$B$2)))</f>
      </c>
      <c r="F2401" s="2">
        <f>IFERROR(IF(ISBLANK($A2401),"",IF($A2401="Ūdeņraža jonu koncentrācija",VLOOKUP(Dati!$A2401,Normas!$A:$D,2,FALSE),VLOOKUP(Dati!$A2401,Normas!$A:$D,2,FALSE)*0.6)),"")</f>
      </c>
      <c r="G2401" s="2">
        <f>IFERROR(IF(ISBLANK($A2401),"",IF($A2401="Ūdeņraža jonu koncentrācija",VLOOKUP(Dati!$A2401,Normas!$A:$D,3,FALSE),VLOOKUP(Dati!$A2401,Normas!$A:$D,3,FALSE)*0.6)),"")</f>
      </c>
      <c r="H2401" s="2">
        <f>IFERROR(IF(ISBLANK($A2401),"",IF($A2401="Ūdeņraža jonu koncentrācija",VLOOKUP(Dati!$A2401,Normas!$A:$D,2,FALSE),VLOOKUP(Dati!$A2401,Normas!$A:$D,2,FALSE)*0.3)),"")</f>
      </c>
      <c r="I2401" s="2">
        <f>IFERROR(IF(ISBLANK($A2401),"",IF($A2401="Ūdeņraža jonu koncentrācija",VLOOKUP(Dati!$A2401,Normas!$A:$D,3,FALSE),VLOOKUP(Dati!$A2401,Normas!$A:$D,3,FALSE)*0.3)),"")</f>
      </c>
    </row>
    <row r="2402" spans="2:9" x14ac:dyDescent="0.2">
      <c r="B2402">
        <f>IF(ISBLANK(A2402),"",VLOOKUP(A2402,Normas!A:D,4,FALSE))</f>
      </c>
      <c r="E2402" s="2">
        <f>IF(ISBLANK(D2402),"",INT(YEARFRAC(D2402,'Vispārīga informācija'!$B$2)))</f>
      </c>
      <c r="F2402" s="2">
        <f>IFERROR(IF(ISBLANK($A2402),"",IF($A2402="Ūdeņraža jonu koncentrācija",VLOOKUP(Dati!$A2402,Normas!$A:$D,2,FALSE),VLOOKUP(Dati!$A2402,Normas!$A:$D,2,FALSE)*0.6)),"")</f>
      </c>
      <c r="G2402" s="2">
        <f>IFERROR(IF(ISBLANK($A2402),"",IF($A2402="Ūdeņraža jonu koncentrācija",VLOOKUP(Dati!$A2402,Normas!$A:$D,3,FALSE),VLOOKUP(Dati!$A2402,Normas!$A:$D,3,FALSE)*0.6)),"")</f>
      </c>
      <c r="H2402" s="2">
        <f>IFERROR(IF(ISBLANK($A2402),"",IF($A2402="Ūdeņraža jonu koncentrācija",VLOOKUP(Dati!$A2402,Normas!$A:$D,2,FALSE),VLOOKUP(Dati!$A2402,Normas!$A:$D,2,FALSE)*0.3)),"")</f>
      </c>
      <c r="I2402" s="2">
        <f>IFERROR(IF(ISBLANK($A2402),"",IF($A2402="Ūdeņraža jonu koncentrācija",VLOOKUP(Dati!$A2402,Normas!$A:$D,3,FALSE),VLOOKUP(Dati!$A2402,Normas!$A:$D,3,FALSE)*0.3)),"")</f>
      </c>
    </row>
    <row r="2403" spans="2:9" x14ac:dyDescent="0.2">
      <c r="B2403">
        <f>IF(ISBLANK(A2403),"",VLOOKUP(A2403,Normas!A:D,4,FALSE))</f>
      </c>
      <c r="E2403" s="2">
        <f>IF(ISBLANK(D2403),"",INT(YEARFRAC(D2403,'Vispārīga informācija'!$B$2)))</f>
      </c>
      <c r="F2403" s="2">
        <f>IFERROR(IF(ISBLANK($A2403),"",IF($A2403="Ūdeņraža jonu koncentrācija",VLOOKUP(Dati!$A2403,Normas!$A:$D,2,FALSE),VLOOKUP(Dati!$A2403,Normas!$A:$D,2,FALSE)*0.6)),"")</f>
      </c>
      <c r="G2403" s="2">
        <f>IFERROR(IF(ISBLANK($A2403),"",IF($A2403="Ūdeņraža jonu koncentrācija",VLOOKUP(Dati!$A2403,Normas!$A:$D,3,FALSE),VLOOKUP(Dati!$A2403,Normas!$A:$D,3,FALSE)*0.6)),"")</f>
      </c>
      <c r="H2403" s="2">
        <f>IFERROR(IF(ISBLANK($A2403),"",IF($A2403="Ūdeņraža jonu koncentrācija",VLOOKUP(Dati!$A2403,Normas!$A:$D,2,FALSE),VLOOKUP(Dati!$A2403,Normas!$A:$D,2,FALSE)*0.3)),"")</f>
      </c>
      <c r="I2403" s="2">
        <f>IFERROR(IF(ISBLANK($A2403),"",IF($A2403="Ūdeņraža jonu koncentrācija",VLOOKUP(Dati!$A2403,Normas!$A:$D,3,FALSE),VLOOKUP(Dati!$A2403,Normas!$A:$D,3,FALSE)*0.3)),"")</f>
      </c>
    </row>
    <row r="2404" spans="2:9" x14ac:dyDescent="0.2">
      <c r="B2404">
        <f>IF(ISBLANK(A2404),"",VLOOKUP(A2404,Normas!A:D,4,FALSE))</f>
      </c>
      <c r="E2404" s="2">
        <f>IF(ISBLANK(D2404),"",INT(YEARFRAC(D2404,'Vispārīga informācija'!$B$2)))</f>
      </c>
      <c r="F2404" s="2">
        <f>IFERROR(IF(ISBLANK($A2404),"",IF($A2404="Ūdeņraža jonu koncentrācija",VLOOKUP(Dati!$A2404,Normas!$A:$D,2,FALSE),VLOOKUP(Dati!$A2404,Normas!$A:$D,2,FALSE)*0.6)),"")</f>
      </c>
      <c r="G2404" s="2">
        <f>IFERROR(IF(ISBLANK($A2404),"",IF($A2404="Ūdeņraža jonu koncentrācija",VLOOKUP(Dati!$A2404,Normas!$A:$D,3,FALSE),VLOOKUP(Dati!$A2404,Normas!$A:$D,3,FALSE)*0.6)),"")</f>
      </c>
      <c r="H2404" s="2">
        <f>IFERROR(IF(ISBLANK($A2404),"",IF($A2404="Ūdeņraža jonu koncentrācija",VLOOKUP(Dati!$A2404,Normas!$A:$D,2,FALSE),VLOOKUP(Dati!$A2404,Normas!$A:$D,2,FALSE)*0.3)),"")</f>
      </c>
      <c r="I2404" s="2">
        <f>IFERROR(IF(ISBLANK($A2404),"",IF($A2404="Ūdeņraža jonu koncentrācija",VLOOKUP(Dati!$A2404,Normas!$A:$D,3,FALSE),VLOOKUP(Dati!$A2404,Normas!$A:$D,3,FALSE)*0.3)),"")</f>
      </c>
    </row>
    <row r="2405" spans="2:9" x14ac:dyDescent="0.2">
      <c r="B2405">
        <f>IF(ISBLANK(A2405),"",VLOOKUP(A2405,Normas!A:D,4,FALSE))</f>
      </c>
      <c r="E2405" s="2">
        <f>IF(ISBLANK(D2405),"",INT(YEARFRAC(D2405,'Vispārīga informācija'!$B$2)))</f>
      </c>
      <c r="F2405" s="2">
        <f>IFERROR(IF(ISBLANK($A2405),"",IF($A2405="Ūdeņraža jonu koncentrācija",VLOOKUP(Dati!$A2405,Normas!$A:$D,2,FALSE),VLOOKUP(Dati!$A2405,Normas!$A:$D,2,FALSE)*0.6)),"")</f>
      </c>
      <c r="G2405" s="2">
        <f>IFERROR(IF(ISBLANK($A2405),"",IF($A2405="Ūdeņraža jonu koncentrācija",VLOOKUP(Dati!$A2405,Normas!$A:$D,3,FALSE),VLOOKUP(Dati!$A2405,Normas!$A:$D,3,FALSE)*0.6)),"")</f>
      </c>
      <c r="H2405" s="2">
        <f>IFERROR(IF(ISBLANK($A2405),"",IF($A2405="Ūdeņraža jonu koncentrācija",VLOOKUP(Dati!$A2405,Normas!$A:$D,2,FALSE),VLOOKUP(Dati!$A2405,Normas!$A:$D,2,FALSE)*0.3)),"")</f>
      </c>
      <c r="I2405" s="2">
        <f>IFERROR(IF(ISBLANK($A2405),"",IF($A2405="Ūdeņraža jonu koncentrācija",VLOOKUP(Dati!$A2405,Normas!$A:$D,3,FALSE),VLOOKUP(Dati!$A2405,Normas!$A:$D,3,FALSE)*0.3)),"")</f>
      </c>
    </row>
    <row r="2406" spans="2:9" x14ac:dyDescent="0.2">
      <c r="B2406">
        <f>IF(ISBLANK(A2406),"",VLOOKUP(A2406,Normas!A:D,4,FALSE))</f>
      </c>
      <c r="E2406" s="2">
        <f>IF(ISBLANK(D2406),"",INT(YEARFRAC(D2406,'Vispārīga informācija'!$B$2)))</f>
      </c>
      <c r="F2406" s="2">
        <f>IFERROR(IF(ISBLANK($A2406),"",IF($A2406="Ūdeņraža jonu koncentrācija",VLOOKUP(Dati!$A2406,Normas!$A:$D,2,FALSE),VLOOKUP(Dati!$A2406,Normas!$A:$D,2,FALSE)*0.6)),"")</f>
      </c>
      <c r="G2406" s="2">
        <f>IFERROR(IF(ISBLANK($A2406),"",IF($A2406="Ūdeņraža jonu koncentrācija",VLOOKUP(Dati!$A2406,Normas!$A:$D,3,FALSE),VLOOKUP(Dati!$A2406,Normas!$A:$D,3,FALSE)*0.6)),"")</f>
      </c>
      <c r="H2406" s="2">
        <f>IFERROR(IF(ISBLANK($A2406),"",IF($A2406="Ūdeņraža jonu koncentrācija",VLOOKUP(Dati!$A2406,Normas!$A:$D,2,FALSE),VLOOKUP(Dati!$A2406,Normas!$A:$D,2,FALSE)*0.3)),"")</f>
      </c>
      <c r="I2406" s="2">
        <f>IFERROR(IF(ISBLANK($A2406),"",IF($A2406="Ūdeņraža jonu koncentrācija",VLOOKUP(Dati!$A2406,Normas!$A:$D,3,FALSE),VLOOKUP(Dati!$A2406,Normas!$A:$D,3,FALSE)*0.3)),"")</f>
      </c>
    </row>
    <row r="2407" spans="2:9" x14ac:dyDescent="0.2">
      <c r="B2407">
        <f>IF(ISBLANK(A2407),"",VLOOKUP(A2407,Normas!A:D,4,FALSE))</f>
      </c>
      <c r="E2407" s="2">
        <f>IF(ISBLANK(D2407),"",INT(YEARFRAC(D2407,'Vispārīga informācija'!$B$2)))</f>
      </c>
      <c r="F2407" s="2">
        <f>IFERROR(IF(ISBLANK($A2407),"",IF($A2407="Ūdeņraža jonu koncentrācija",VLOOKUP(Dati!$A2407,Normas!$A:$D,2,FALSE),VLOOKUP(Dati!$A2407,Normas!$A:$D,2,FALSE)*0.6)),"")</f>
      </c>
      <c r="G2407" s="2">
        <f>IFERROR(IF(ISBLANK($A2407),"",IF($A2407="Ūdeņraža jonu koncentrācija",VLOOKUP(Dati!$A2407,Normas!$A:$D,3,FALSE),VLOOKUP(Dati!$A2407,Normas!$A:$D,3,FALSE)*0.6)),"")</f>
      </c>
      <c r="H2407" s="2">
        <f>IFERROR(IF(ISBLANK($A2407),"",IF($A2407="Ūdeņraža jonu koncentrācija",VLOOKUP(Dati!$A2407,Normas!$A:$D,2,FALSE),VLOOKUP(Dati!$A2407,Normas!$A:$D,2,FALSE)*0.3)),"")</f>
      </c>
      <c r="I2407" s="2">
        <f>IFERROR(IF(ISBLANK($A2407),"",IF($A2407="Ūdeņraža jonu koncentrācija",VLOOKUP(Dati!$A2407,Normas!$A:$D,3,FALSE),VLOOKUP(Dati!$A2407,Normas!$A:$D,3,FALSE)*0.3)),"")</f>
      </c>
    </row>
    <row r="2408" spans="2:9" x14ac:dyDescent="0.2">
      <c r="B2408">
        <f>IF(ISBLANK(A2408),"",VLOOKUP(A2408,Normas!A:D,4,FALSE))</f>
      </c>
      <c r="E2408" s="2">
        <f>IF(ISBLANK(D2408),"",INT(YEARFRAC(D2408,'Vispārīga informācija'!$B$2)))</f>
      </c>
      <c r="F2408" s="2">
        <f>IFERROR(IF(ISBLANK($A2408),"",IF($A2408="Ūdeņraža jonu koncentrācija",VLOOKUP(Dati!$A2408,Normas!$A:$D,2,FALSE),VLOOKUP(Dati!$A2408,Normas!$A:$D,2,FALSE)*0.6)),"")</f>
      </c>
      <c r="G2408" s="2">
        <f>IFERROR(IF(ISBLANK($A2408),"",IF($A2408="Ūdeņraža jonu koncentrācija",VLOOKUP(Dati!$A2408,Normas!$A:$D,3,FALSE),VLOOKUP(Dati!$A2408,Normas!$A:$D,3,FALSE)*0.6)),"")</f>
      </c>
      <c r="H2408" s="2">
        <f>IFERROR(IF(ISBLANK($A2408),"",IF($A2408="Ūdeņraža jonu koncentrācija",VLOOKUP(Dati!$A2408,Normas!$A:$D,2,FALSE),VLOOKUP(Dati!$A2408,Normas!$A:$D,2,FALSE)*0.3)),"")</f>
      </c>
      <c r="I2408" s="2">
        <f>IFERROR(IF(ISBLANK($A2408),"",IF($A2408="Ūdeņraža jonu koncentrācija",VLOOKUP(Dati!$A2408,Normas!$A:$D,3,FALSE),VLOOKUP(Dati!$A2408,Normas!$A:$D,3,FALSE)*0.3)),"")</f>
      </c>
    </row>
    <row r="2409" spans="2:9" x14ac:dyDescent="0.2">
      <c r="B2409">
        <f>IF(ISBLANK(A2409),"",VLOOKUP(A2409,Normas!A:D,4,FALSE))</f>
      </c>
      <c r="E2409" s="2">
        <f>IF(ISBLANK(D2409),"",INT(YEARFRAC(D2409,'Vispārīga informācija'!$B$2)))</f>
      </c>
      <c r="F2409" s="2">
        <f>IFERROR(IF(ISBLANK($A2409),"",IF($A2409="Ūdeņraža jonu koncentrācija",VLOOKUP(Dati!$A2409,Normas!$A:$D,2,FALSE),VLOOKUP(Dati!$A2409,Normas!$A:$D,2,FALSE)*0.6)),"")</f>
      </c>
      <c r="G2409" s="2">
        <f>IFERROR(IF(ISBLANK($A2409),"",IF($A2409="Ūdeņraža jonu koncentrācija",VLOOKUP(Dati!$A2409,Normas!$A:$D,3,FALSE),VLOOKUP(Dati!$A2409,Normas!$A:$D,3,FALSE)*0.6)),"")</f>
      </c>
      <c r="H2409" s="2">
        <f>IFERROR(IF(ISBLANK($A2409),"",IF($A2409="Ūdeņraža jonu koncentrācija",VLOOKUP(Dati!$A2409,Normas!$A:$D,2,FALSE),VLOOKUP(Dati!$A2409,Normas!$A:$D,2,FALSE)*0.3)),"")</f>
      </c>
      <c r="I2409" s="2">
        <f>IFERROR(IF(ISBLANK($A2409),"",IF($A2409="Ūdeņraža jonu koncentrācija",VLOOKUP(Dati!$A2409,Normas!$A:$D,3,FALSE),VLOOKUP(Dati!$A2409,Normas!$A:$D,3,FALSE)*0.3)),"")</f>
      </c>
    </row>
    <row r="2410" spans="2:9" x14ac:dyDescent="0.2">
      <c r="B2410">
        <f>IF(ISBLANK(A2410),"",VLOOKUP(A2410,Normas!A:D,4,FALSE))</f>
      </c>
      <c r="E2410" s="2">
        <f>IF(ISBLANK(D2410),"",INT(YEARFRAC(D2410,'Vispārīga informācija'!$B$2)))</f>
      </c>
      <c r="F2410" s="2">
        <f>IFERROR(IF(ISBLANK($A2410),"",IF($A2410="Ūdeņraža jonu koncentrācija",VLOOKUP(Dati!$A2410,Normas!$A:$D,2,FALSE),VLOOKUP(Dati!$A2410,Normas!$A:$D,2,FALSE)*0.6)),"")</f>
      </c>
      <c r="G2410" s="2">
        <f>IFERROR(IF(ISBLANK($A2410),"",IF($A2410="Ūdeņraža jonu koncentrācija",VLOOKUP(Dati!$A2410,Normas!$A:$D,3,FALSE),VLOOKUP(Dati!$A2410,Normas!$A:$D,3,FALSE)*0.6)),"")</f>
      </c>
      <c r="H2410" s="2">
        <f>IFERROR(IF(ISBLANK($A2410),"",IF($A2410="Ūdeņraža jonu koncentrācija",VLOOKUP(Dati!$A2410,Normas!$A:$D,2,FALSE),VLOOKUP(Dati!$A2410,Normas!$A:$D,2,FALSE)*0.3)),"")</f>
      </c>
      <c r="I2410" s="2">
        <f>IFERROR(IF(ISBLANK($A2410),"",IF($A2410="Ūdeņraža jonu koncentrācija",VLOOKUP(Dati!$A2410,Normas!$A:$D,3,FALSE),VLOOKUP(Dati!$A2410,Normas!$A:$D,3,FALSE)*0.3)),"")</f>
      </c>
    </row>
    <row r="2411" spans="2:9" x14ac:dyDescent="0.2">
      <c r="B2411">
        <f>IF(ISBLANK(A2411),"",VLOOKUP(A2411,Normas!A:D,4,FALSE))</f>
      </c>
      <c r="E2411" s="2">
        <f>IF(ISBLANK(D2411),"",INT(YEARFRAC(D2411,'Vispārīga informācija'!$B$2)))</f>
      </c>
      <c r="F2411" s="2">
        <f>IFERROR(IF(ISBLANK($A2411),"",IF($A2411="Ūdeņraža jonu koncentrācija",VLOOKUP(Dati!$A2411,Normas!$A:$D,2,FALSE),VLOOKUP(Dati!$A2411,Normas!$A:$D,2,FALSE)*0.6)),"")</f>
      </c>
      <c r="G2411" s="2">
        <f>IFERROR(IF(ISBLANK($A2411),"",IF($A2411="Ūdeņraža jonu koncentrācija",VLOOKUP(Dati!$A2411,Normas!$A:$D,3,FALSE),VLOOKUP(Dati!$A2411,Normas!$A:$D,3,FALSE)*0.6)),"")</f>
      </c>
      <c r="H2411" s="2">
        <f>IFERROR(IF(ISBLANK($A2411),"",IF($A2411="Ūdeņraža jonu koncentrācija",VLOOKUP(Dati!$A2411,Normas!$A:$D,2,FALSE),VLOOKUP(Dati!$A2411,Normas!$A:$D,2,FALSE)*0.3)),"")</f>
      </c>
      <c r="I2411" s="2">
        <f>IFERROR(IF(ISBLANK($A2411),"",IF($A2411="Ūdeņraža jonu koncentrācija",VLOOKUP(Dati!$A2411,Normas!$A:$D,3,FALSE),VLOOKUP(Dati!$A2411,Normas!$A:$D,3,FALSE)*0.3)),"")</f>
      </c>
    </row>
    <row r="2412" spans="2:9" x14ac:dyDescent="0.2">
      <c r="B2412">
        <f>IF(ISBLANK(A2412),"",VLOOKUP(A2412,Normas!A:D,4,FALSE))</f>
      </c>
      <c r="E2412" s="2">
        <f>IF(ISBLANK(D2412),"",INT(YEARFRAC(D2412,'Vispārīga informācija'!$B$2)))</f>
      </c>
      <c r="F2412" s="2">
        <f>IFERROR(IF(ISBLANK($A2412),"",IF($A2412="Ūdeņraža jonu koncentrācija",VLOOKUP(Dati!$A2412,Normas!$A:$D,2,FALSE),VLOOKUP(Dati!$A2412,Normas!$A:$D,2,FALSE)*0.6)),"")</f>
      </c>
      <c r="G2412" s="2">
        <f>IFERROR(IF(ISBLANK($A2412),"",IF($A2412="Ūdeņraža jonu koncentrācija",VLOOKUP(Dati!$A2412,Normas!$A:$D,3,FALSE),VLOOKUP(Dati!$A2412,Normas!$A:$D,3,FALSE)*0.6)),"")</f>
      </c>
      <c r="H2412" s="2">
        <f>IFERROR(IF(ISBLANK($A2412),"",IF($A2412="Ūdeņraža jonu koncentrācija",VLOOKUP(Dati!$A2412,Normas!$A:$D,2,FALSE),VLOOKUP(Dati!$A2412,Normas!$A:$D,2,FALSE)*0.3)),"")</f>
      </c>
      <c r="I2412" s="2">
        <f>IFERROR(IF(ISBLANK($A2412),"",IF($A2412="Ūdeņraža jonu koncentrācija",VLOOKUP(Dati!$A2412,Normas!$A:$D,3,FALSE),VLOOKUP(Dati!$A2412,Normas!$A:$D,3,FALSE)*0.3)),"")</f>
      </c>
    </row>
    <row r="2413" spans="2:9" x14ac:dyDescent="0.2">
      <c r="B2413">
        <f>IF(ISBLANK(A2413),"",VLOOKUP(A2413,Normas!A:D,4,FALSE))</f>
      </c>
      <c r="E2413" s="2">
        <f>IF(ISBLANK(D2413),"",INT(YEARFRAC(D2413,'Vispārīga informācija'!$B$2)))</f>
      </c>
      <c r="F2413" s="2">
        <f>IFERROR(IF(ISBLANK($A2413),"",IF($A2413="Ūdeņraža jonu koncentrācija",VLOOKUP(Dati!$A2413,Normas!$A:$D,2,FALSE),VLOOKUP(Dati!$A2413,Normas!$A:$D,2,FALSE)*0.6)),"")</f>
      </c>
      <c r="G2413" s="2">
        <f>IFERROR(IF(ISBLANK($A2413),"",IF($A2413="Ūdeņraža jonu koncentrācija",VLOOKUP(Dati!$A2413,Normas!$A:$D,3,FALSE),VLOOKUP(Dati!$A2413,Normas!$A:$D,3,FALSE)*0.6)),"")</f>
      </c>
      <c r="H2413" s="2">
        <f>IFERROR(IF(ISBLANK($A2413),"",IF($A2413="Ūdeņraža jonu koncentrācija",VLOOKUP(Dati!$A2413,Normas!$A:$D,2,FALSE),VLOOKUP(Dati!$A2413,Normas!$A:$D,2,FALSE)*0.3)),"")</f>
      </c>
      <c r="I2413" s="2">
        <f>IFERROR(IF(ISBLANK($A2413),"",IF($A2413="Ūdeņraža jonu koncentrācija",VLOOKUP(Dati!$A2413,Normas!$A:$D,3,FALSE),VLOOKUP(Dati!$A2413,Normas!$A:$D,3,FALSE)*0.3)),"")</f>
      </c>
    </row>
    <row r="2414" spans="2:9" x14ac:dyDescent="0.2">
      <c r="B2414">
        <f>IF(ISBLANK(A2414),"",VLOOKUP(A2414,Normas!A:D,4,FALSE))</f>
      </c>
      <c r="E2414" s="2">
        <f>IF(ISBLANK(D2414),"",INT(YEARFRAC(D2414,'Vispārīga informācija'!$B$2)))</f>
      </c>
      <c r="F2414" s="2">
        <f>IFERROR(IF(ISBLANK($A2414),"",IF($A2414="Ūdeņraža jonu koncentrācija",VLOOKUP(Dati!$A2414,Normas!$A:$D,2,FALSE),VLOOKUP(Dati!$A2414,Normas!$A:$D,2,FALSE)*0.6)),"")</f>
      </c>
      <c r="G2414" s="2">
        <f>IFERROR(IF(ISBLANK($A2414),"",IF($A2414="Ūdeņraža jonu koncentrācija",VLOOKUP(Dati!$A2414,Normas!$A:$D,3,FALSE),VLOOKUP(Dati!$A2414,Normas!$A:$D,3,FALSE)*0.6)),"")</f>
      </c>
      <c r="H2414" s="2">
        <f>IFERROR(IF(ISBLANK($A2414),"",IF($A2414="Ūdeņraža jonu koncentrācija",VLOOKUP(Dati!$A2414,Normas!$A:$D,2,FALSE),VLOOKUP(Dati!$A2414,Normas!$A:$D,2,FALSE)*0.3)),"")</f>
      </c>
      <c r="I2414" s="2">
        <f>IFERROR(IF(ISBLANK($A2414),"",IF($A2414="Ūdeņraža jonu koncentrācija",VLOOKUP(Dati!$A2414,Normas!$A:$D,3,FALSE),VLOOKUP(Dati!$A2414,Normas!$A:$D,3,FALSE)*0.3)),"")</f>
      </c>
    </row>
    <row r="2415" spans="2:9" x14ac:dyDescent="0.2">
      <c r="B2415">
        <f>IF(ISBLANK(A2415),"",VLOOKUP(A2415,Normas!A:D,4,FALSE))</f>
      </c>
      <c r="E2415" s="2">
        <f>IF(ISBLANK(D2415),"",INT(YEARFRAC(D2415,'Vispārīga informācija'!$B$2)))</f>
      </c>
      <c r="F2415" s="2">
        <f>IFERROR(IF(ISBLANK($A2415),"",IF($A2415="Ūdeņraža jonu koncentrācija",VLOOKUP(Dati!$A2415,Normas!$A:$D,2,FALSE),VLOOKUP(Dati!$A2415,Normas!$A:$D,2,FALSE)*0.6)),"")</f>
      </c>
      <c r="G2415" s="2">
        <f>IFERROR(IF(ISBLANK($A2415),"",IF($A2415="Ūdeņraža jonu koncentrācija",VLOOKUP(Dati!$A2415,Normas!$A:$D,3,FALSE),VLOOKUP(Dati!$A2415,Normas!$A:$D,3,FALSE)*0.6)),"")</f>
      </c>
      <c r="H2415" s="2">
        <f>IFERROR(IF(ISBLANK($A2415),"",IF($A2415="Ūdeņraža jonu koncentrācija",VLOOKUP(Dati!$A2415,Normas!$A:$D,2,FALSE),VLOOKUP(Dati!$A2415,Normas!$A:$D,2,FALSE)*0.3)),"")</f>
      </c>
      <c r="I2415" s="2">
        <f>IFERROR(IF(ISBLANK($A2415),"",IF($A2415="Ūdeņraža jonu koncentrācija",VLOOKUP(Dati!$A2415,Normas!$A:$D,3,FALSE),VLOOKUP(Dati!$A2415,Normas!$A:$D,3,FALSE)*0.3)),"")</f>
      </c>
    </row>
    <row r="2416" spans="2:9" x14ac:dyDescent="0.2">
      <c r="B2416">
        <f>IF(ISBLANK(A2416),"",VLOOKUP(A2416,Normas!A:D,4,FALSE))</f>
      </c>
      <c r="E2416" s="2">
        <f>IF(ISBLANK(D2416),"",INT(YEARFRAC(D2416,'Vispārīga informācija'!$B$2)))</f>
      </c>
      <c r="F2416" s="2">
        <f>IFERROR(IF(ISBLANK($A2416),"",IF($A2416="Ūdeņraža jonu koncentrācija",VLOOKUP(Dati!$A2416,Normas!$A:$D,2,FALSE),VLOOKUP(Dati!$A2416,Normas!$A:$D,2,FALSE)*0.6)),"")</f>
      </c>
      <c r="G2416" s="2">
        <f>IFERROR(IF(ISBLANK($A2416),"",IF($A2416="Ūdeņraža jonu koncentrācija",VLOOKUP(Dati!$A2416,Normas!$A:$D,3,FALSE),VLOOKUP(Dati!$A2416,Normas!$A:$D,3,FALSE)*0.6)),"")</f>
      </c>
      <c r="H2416" s="2">
        <f>IFERROR(IF(ISBLANK($A2416),"",IF($A2416="Ūdeņraža jonu koncentrācija",VLOOKUP(Dati!$A2416,Normas!$A:$D,2,FALSE),VLOOKUP(Dati!$A2416,Normas!$A:$D,2,FALSE)*0.3)),"")</f>
      </c>
      <c r="I2416" s="2">
        <f>IFERROR(IF(ISBLANK($A2416),"",IF($A2416="Ūdeņraža jonu koncentrācija",VLOOKUP(Dati!$A2416,Normas!$A:$D,3,FALSE),VLOOKUP(Dati!$A2416,Normas!$A:$D,3,FALSE)*0.3)),"")</f>
      </c>
    </row>
    <row r="2417" spans="2:9" x14ac:dyDescent="0.2">
      <c r="B2417">
        <f>IF(ISBLANK(A2417),"",VLOOKUP(A2417,Normas!A:D,4,FALSE))</f>
      </c>
      <c r="E2417" s="2">
        <f>IF(ISBLANK(D2417),"",INT(YEARFRAC(D2417,'Vispārīga informācija'!$B$2)))</f>
      </c>
      <c r="F2417" s="2">
        <f>IFERROR(IF(ISBLANK($A2417),"",IF($A2417="Ūdeņraža jonu koncentrācija",VLOOKUP(Dati!$A2417,Normas!$A:$D,2,FALSE),VLOOKUP(Dati!$A2417,Normas!$A:$D,2,FALSE)*0.6)),"")</f>
      </c>
      <c r="G2417" s="2">
        <f>IFERROR(IF(ISBLANK($A2417),"",IF($A2417="Ūdeņraža jonu koncentrācija",VLOOKUP(Dati!$A2417,Normas!$A:$D,3,FALSE),VLOOKUP(Dati!$A2417,Normas!$A:$D,3,FALSE)*0.6)),"")</f>
      </c>
      <c r="H2417" s="2">
        <f>IFERROR(IF(ISBLANK($A2417),"",IF($A2417="Ūdeņraža jonu koncentrācija",VLOOKUP(Dati!$A2417,Normas!$A:$D,2,FALSE),VLOOKUP(Dati!$A2417,Normas!$A:$D,2,FALSE)*0.3)),"")</f>
      </c>
      <c r="I2417" s="2">
        <f>IFERROR(IF(ISBLANK($A2417),"",IF($A2417="Ūdeņraža jonu koncentrācija",VLOOKUP(Dati!$A2417,Normas!$A:$D,3,FALSE),VLOOKUP(Dati!$A2417,Normas!$A:$D,3,FALSE)*0.3)),"")</f>
      </c>
    </row>
    <row r="2418" spans="2:9" x14ac:dyDescent="0.2">
      <c r="B2418">
        <f>IF(ISBLANK(A2418),"",VLOOKUP(A2418,Normas!A:D,4,FALSE))</f>
      </c>
      <c r="E2418" s="2">
        <f>IF(ISBLANK(D2418),"",INT(YEARFRAC(D2418,'Vispārīga informācija'!$B$2)))</f>
      </c>
      <c r="F2418" s="2">
        <f>IFERROR(IF(ISBLANK($A2418),"",IF($A2418="Ūdeņraža jonu koncentrācija",VLOOKUP(Dati!$A2418,Normas!$A:$D,2,FALSE),VLOOKUP(Dati!$A2418,Normas!$A:$D,2,FALSE)*0.6)),"")</f>
      </c>
      <c r="G2418" s="2">
        <f>IFERROR(IF(ISBLANK($A2418),"",IF($A2418="Ūdeņraža jonu koncentrācija",VLOOKUP(Dati!$A2418,Normas!$A:$D,3,FALSE),VLOOKUP(Dati!$A2418,Normas!$A:$D,3,FALSE)*0.6)),"")</f>
      </c>
      <c r="H2418" s="2">
        <f>IFERROR(IF(ISBLANK($A2418),"",IF($A2418="Ūdeņraža jonu koncentrācija",VLOOKUP(Dati!$A2418,Normas!$A:$D,2,FALSE),VLOOKUP(Dati!$A2418,Normas!$A:$D,2,FALSE)*0.3)),"")</f>
      </c>
      <c r="I2418" s="2">
        <f>IFERROR(IF(ISBLANK($A2418),"",IF($A2418="Ūdeņraža jonu koncentrācija",VLOOKUP(Dati!$A2418,Normas!$A:$D,3,FALSE),VLOOKUP(Dati!$A2418,Normas!$A:$D,3,FALSE)*0.3)),"")</f>
      </c>
    </row>
    <row r="2419" spans="2:9" x14ac:dyDescent="0.2">
      <c r="B2419">
        <f>IF(ISBLANK(A2419),"",VLOOKUP(A2419,Normas!A:D,4,FALSE))</f>
      </c>
      <c r="E2419" s="2">
        <f>IF(ISBLANK(D2419),"",INT(YEARFRAC(D2419,'Vispārīga informācija'!$B$2)))</f>
      </c>
      <c r="F2419" s="2">
        <f>IFERROR(IF(ISBLANK($A2419),"",IF($A2419="Ūdeņraža jonu koncentrācija",VLOOKUP(Dati!$A2419,Normas!$A:$D,2,FALSE),VLOOKUP(Dati!$A2419,Normas!$A:$D,2,FALSE)*0.6)),"")</f>
      </c>
      <c r="G2419" s="2">
        <f>IFERROR(IF(ISBLANK($A2419),"",IF($A2419="Ūdeņraža jonu koncentrācija",VLOOKUP(Dati!$A2419,Normas!$A:$D,3,FALSE),VLOOKUP(Dati!$A2419,Normas!$A:$D,3,FALSE)*0.6)),"")</f>
      </c>
      <c r="H2419" s="2">
        <f>IFERROR(IF(ISBLANK($A2419),"",IF($A2419="Ūdeņraža jonu koncentrācija",VLOOKUP(Dati!$A2419,Normas!$A:$D,2,FALSE),VLOOKUP(Dati!$A2419,Normas!$A:$D,2,FALSE)*0.3)),"")</f>
      </c>
      <c r="I2419" s="2">
        <f>IFERROR(IF(ISBLANK($A2419),"",IF($A2419="Ūdeņraža jonu koncentrācija",VLOOKUP(Dati!$A2419,Normas!$A:$D,3,FALSE),VLOOKUP(Dati!$A2419,Normas!$A:$D,3,FALSE)*0.3)),"")</f>
      </c>
    </row>
    <row r="2420" spans="2:9" x14ac:dyDescent="0.2">
      <c r="B2420">
        <f>IF(ISBLANK(A2420),"",VLOOKUP(A2420,Normas!A:D,4,FALSE))</f>
      </c>
      <c r="E2420" s="2">
        <f>IF(ISBLANK(D2420),"",INT(YEARFRAC(D2420,'Vispārīga informācija'!$B$2)))</f>
      </c>
      <c r="F2420" s="2">
        <f>IFERROR(IF(ISBLANK($A2420),"",IF($A2420="Ūdeņraža jonu koncentrācija",VLOOKUP(Dati!$A2420,Normas!$A:$D,2,FALSE),VLOOKUP(Dati!$A2420,Normas!$A:$D,2,FALSE)*0.6)),"")</f>
      </c>
      <c r="G2420" s="2">
        <f>IFERROR(IF(ISBLANK($A2420),"",IF($A2420="Ūdeņraža jonu koncentrācija",VLOOKUP(Dati!$A2420,Normas!$A:$D,3,FALSE),VLOOKUP(Dati!$A2420,Normas!$A:$D,3,FALSE)*0.6)),"")</f>
      </c>
      <c r="H2420" s="2">
        <f>IFERROR(IF(ISBLANK($A2420),"",IF($A2420="Ūdeņraža jonu koncentrācija",VLOOKUP(Dati!$A2420,Normas!$A:$D,2,FALSE),VLOOKUP(Dati!$A2420,Normas!$A:$D,2,FALSE)*0.3)),"")</f>
      </c>
      <c r="I2420" s="2">
        <f>IFERROR(IF(ISBLANK($A2420),"",IF($A2420="Ūdeņraža jonu koncentrācija",VLOOKUP(Dati!$A2420,Normas!$A:$D,3,FALSE),VLOOKUP(Dati!$A2420,Normas!$A:$D,3,FALSE)*0.3)),"")</f>
      </c>
    </row>
    <row r="2421" spans="2:9" x14ac:dyDescent="0.2">
      <c r="B2421">
        <f>IF(ISBLANK(A2421),"",VLOOKUP(A2421,Normas!A:D,4,FALSE))</f>
      </c>
      <c r="E2421" s="2">
        <f>IF(ISBLANK(D2421),"",INT(YEARFRAC(D2421,'Vispārīga informācija'!$B$2)))</f>
      </c>
      <c r="F2421" s="2">
        <f>IFERROR(IF(ISBLANK($A2421),"",IF($A2421="Ūdeņraža jonu koncentrācija",VLOOKUP(Dati!$A2421,Normas!$A:$D,2,FALSE),VLOOKUP(Dati!$A2421,Normas!$A:$D,2,FALSE)*0.6)),"")</f>
      </c>
      <c r="G2421" s="2">
        <f>IFERROR(IF(ISBLANK($A2421),"",IF($A2421="Ūdeņraža jonu koncentrācija",VLOOKUP(Dati!$A2421,Normas!$A:$D,3,FALSE),VLOOKUP(Dati!$A2421,Normas!$A:$D,3,FALSE)*0.6)),"")</f>
      </c>
      <c r="H2421" s="2">
        <f>IFERROR(IF(ISBLANK($A2421),"",IF($A2421="Ūdeņraža jonu koncentrācija",VLOOKUP(Dati!$A2421,Normas!$A:$D,2,FALSE),VLOOKUP(Dati!$A2421,Normas!$A:$D,2,FALSE)*0.3)),"")</f>
      </c>
      <c r="I2421" s="2">
        <f>IFERROR(IF(ISBLANK($A2421),"",IF($A2421="Ūdeņraža jonu koncentrācija",VLOOKUP(Dati!$A2421,Normas!$A:$D,3,FALSE),VLOOKUP(Dati!$A2421,Normas!$A:$D,3,FALSE)*0.3)),"")</f>
      </c>
    </row>
    <row r="2422" spans="2:9" x14ac:dyDescent="0.2">
      <c r="B2422">
        <f>IF(ISBLANK(A2422),"",VLOOKUP(A2422,Normas!A:D,4,FALSE))</f>
      </c>
      <c r="E2422" s="2">
        <f>IF(ISBLANK(D2422),"",INT(YEARFRAC(D2422,'Vispārīga informācija'!$B$2)))</f>
      </c>
      <c r="F2422" s="2">
        <f>IFERROR(IF(ISBLANK($A2422),"",IF($A2422="Ūdeņraža jonu koncentrācija",VLOOKUP(Dati!$A2422,Normas!$A:$D,2,FALSE),VLOOKUP(Dati!$A2422,Normas!$A:$D,2,FALSE)*0.6)),"")</f>
      </c>
      <c r="G2422" s="2">
        <f>IFERROR(IF(ISBLANK($A2422),"",IF($A2422="Ūdeņraža jonu koncentrācija",VLOOKUP(Dati!$A2422,Normas!$A:$D,3,FALSE),VLOOKUP(Dati!$A2422,Normas!$A:$D,3,FALSE)*0.6)),"")</f>
      </c>
      <c r="H2422" s="2">
        <f>IFERROR(IF(ISBLANK($A2422),"",IF($A2422="Ūdeņraža jonu koncentrācija",VLOOKUP(Dati!$A2422,Normas!$A:$D,2,FALSE),VLOOKUP(Dati!$A2422,Normas!$A:$D,2,FALSE)*0.3)),"")</f>
      </c>
      <c r="I2422" s="2">
        <f>IFERROR(IF(ISBLANK($A2422),"",IF($A2422="Ūdeņraža jonu koncentrācija",VLOOKUP(Dati!$A2422,Normas!$A:$D,3,FALSE),VLOOKUP(Dati!$A2422,Normas!$A:$D,3,FALSE)*0.3)),"")</f>
      </c>
    </row>
    <row r="2423" spans="2:9" x14ac:dyDescent="0.2">
      <c r="B2423">
        <f>IF(ISBLANK(A2423),"",VLOOKUP(A2423,Normas!A:D,4,FALSE))</f>
      </c>
      <c r="E2423" s="2">
        <f>IF(ISBLANK(D2423),"",INT(YEARFRAC(D2423,'Vispārīga informācija'!$B$2)))</f>
      </c>
      <c r="F2423" s="2">
        <f>IFERROR(IF(ISBLANK($A2423),"",IF($A2423="Ūdeņraža jonu koncentrācija",VLOOKUP(Dati!$A2423,Normas!$A:$D,2,FALSE),VLOOKUP(Dati!$A2423,Normas!$A:$D,2,FALSE)*0.6)),"")</f>
      </c>
      <c r="G2423" s="2">
        <f>IFERROR(IF(ISBLANK($A2423),"",IF($A2423="Ūdeņraža jonu koncentrācija",VLOOKUP(Dati!$A2423,Normas!$A:$D,3,FALSE),VLOOKUP(Dati!$A2423,Normas!$A:$D,3,FALSE)*0.6)),"")</f>
      </c>
      <c r="H2423" s="2">
        <f>IFERROR(IF(ISBLANK($A2423),"",IF($A2423="Ūdeņraža jonu koncentrācija",VLOOKUP(Dati!$A2423,Normas!$A:$D,2,FALSE),VLOOKUP(Dati!$A2423,Normas!$A:$D,2,FALSE)*0.3)),"")</f>
      </c>
      <c r="I2423" s="2">
        <f>IFERROR(IF(ISBLANK($A2423),"",IF($A2423="Ūdeņraža jonu koncentrācija",VLOOKUP(Dati!$A2423,Normas!$A:$D,3,FALSE),VLOOKUP(Dati!$A2423,Normas!$A:$D,3,FALSE)*0.3)),"")</f>
      </c>
    </row>
    <row r="2424" spans="2:9" x14ac:dyDescent="0.2">
      <c r="B2424">
        <f>IF(ISBLANK(A2424),"",VLOOKUP(A2424,Normas!A:D,4,FALSE))</f>
      </c>
      <c r="E2424" s="2">
        <f>IF(ISBLANK(D2424),"",INT(YEARFRAC(D2424,'Vispārīga informācija'!$B$2)))</f>
      </c>
      <c r="F2424" s="2">
        <f>IFERROR(IF(ISBLANK($A2424),"",IF($A2424="Ūdeņraža jonu koncentrācija",VLOOKUP(Dati!$A2424,Normas!$A:$D,2,FALSE),VLOOKUP(Dati!$A2424,Normas!$A:$D,2,FALSE)*0.6)),"")</f>
      </c>
      <c r="G2424" s="2">
        <f>IFERROR(IF(ISBLANK($A2424),"",IF($A2424="Ūdeņraža jonu koncentrācija",VLOOKUP(Dati!$A2424,Normas!$A:$D,3,FALSE),VLOOKUP(Dati!$A2424,Normas!$A:$D,3,FALSE)*0.6)),"")</f>
      </c>
      <c r="H2424" s="2">
        <f>IFERROR(IF(ISBLANK($A2424),"",IF($A2424="Ūdeņraža jonu koncentrācija",VLOOKUP(Dati!$A2424,Normas!$A:$D,2,FALSE),VLOOKUP(Dati!$A2424,Normas!$A:$D,2,FALSE)*0.3)),"")</f>
      </c>
      <c r="I2424" s="2">
        <f>IFERROR(IF(ISBLANK($A2424),"",IF($A2424="Ūdeņraža jonu koncentrācija",VLOOKUP(Dati!$A2424,Normas!$A:$D,3,FALSE),VLOOKUP(Dati!$A2424,Normas!$A:$D,3,FALSE)*0.3)),"")</f>
      </c>
    </row>
    <row r="2425" spans="2:9" x14ac:dyDescent="0.2">
      <c r="B2425">
        <f>IF(ISBLANK(A2425),"",VLOOKUP(A2425,Normas!A:D,4,FALSE))</f>
      </c>
      <c r="E2425" s="2">
        <f>IF(ISBLANK(D2425),"",INT(YEARFRAC(D2425,'Vispārīga informācija'!$B$2)))</f>
      </c>
      <c r="F2425" s="2">
        <f>IFERROR(IF(ISBLANK($A2425),"",IF($A2425="Ūdeņraža jonu koncentrācija",VLOOKUP(Dati!$A2425,Normas!$A:$D,2,FALSE),VLOOKUP(Dati!$A2425,Normas!$A:$D,2,FALSE)*0.6)),"")</f>
      </c>
      <c r="G2425" s="2">
        <f>IFERROR(IF(ISBLANK($A2425),"",IF($A2425="Ūdeņraža jonu koncentrācija",VLOOKUP(Dati!$A2425,Normas!$A:$D,3,FALSE),VLOOKUP(Dati!$A2425,Normas!$A:$D,3,FALSE)*0.6)),"")</f>
      </c>
      <c r="H2425" s="2">
        <f>IFERROR(IF(ISBLANK($A2425),"",IF($A2425="Ūdeņraža jonu koncentrācija",VLOOKUP(Dati!$A2425,Normas!$A:$D,2,FALSE),VLOOKUP(Dati!$A2425,Normas!$A:$D,2,FALSE)*0.3)),"")</f>
      </c>
      <c r="I2425" s="2">
        <f>IFERROR(IF(ISBLANK($A2425),"",IF($A2425="Ūdeņraža jonu koncentrācija",VLOOKUP(Dati!$A2425,Normas!$A:$D,3,FALSE),VLOOKUP(Dati!$A2425,Normas!$A:$D,3,FALSE)*0.3)),"")</f>
      </c>
    </row>
    <row r="2426" spans="2:9" x14ac:dyDescent="0.2">
      <c r="B2426">
        <f>IF(ISBLANK(A2426),"",VLOOKUP(A2426,Normas!A:D,4,FALSE))</f>
      </c>
      <c r="E2426" s="2">
        <f>IF(ISBLANK(D2426),"",INT(YEARFRAC(D2426,'Vispārīga informācija'!$B$2)))</f>
      </c>
      <c r="F2426" s="2">
        <f>IFERROR(IF(ISBLANK($A2426),"",IF($A2426="Ūdeņraža jonu koncentrācija",VLOOKUP(Dati!$A2426,Normas!$A:$D,2,FALSE),VLOOKUP(Dati!$A2426,Normas!$A:$D,2,FALSE)*0.6)),"")</f>
      </c>
      <c r="G2426" s="2">
        <f>IFERROR(IF(ISBLANK($A2426),"",IF($A2426="Ūdeņraža jonu koncentrācija",VLOOKUP(Dati!$A2426,Normas!$A:$D,3,FALSE),VLOOKUP(Dati!$A2426,Normas!$A:$D,3,FALSE)*0.6)),"")</f>
      </c>
      <c r="H2426" s="2">
        <f>IFERROR(IF(ISBLANK($A2426),"",IF($A2426="Ūdeņraža jonu koncentrācija",VLOOKUP(Dati!$A2426,Normas!$A:$D,2,FALSE),VLOOKUP(Dati!$A2426,Normas!$A:$D,2,FALSE)*0.3)),"")</f>
      </c>
      <c r="I2426" s="2">
        <f>IFERROR(IF(ISBLANK($A2426),"",IF($A2426="Ūdeņraža jonu koncentrācija",VLOOKUP(Dati!$A2426,Normas!$A:$D,3,FALSE),VLOOKUP(Dati!$A2426,Normas!$A:$D,3,FALSE)*0.3)),"")</f>
      </c>
    </row>
    <row r="2427" spans="2:9" x14ac:dyDescent="0.2">
      <c r="B2427">
        <f>IF(ISBLANK(A2427),"",VLOOKUP(A2427,Normas!A:D,4,FALSE))</f>
      </c>
      <c r="E2427" s="2">
        <f>IF(ISBLANK(D2427),"",INT(YEARFRAC(D2427,'Vispārīga informācija'!$B$2)))</f>
      </c>
      <c r="F2427" s="2">
        <f>IFERROR(IF(ISBLANK($A2427),"",IF($A2427="Ūdeņraža jonu koncentrācija",VLOOKUP(Dati!$A2427,Normas!$A:$D,2,FALSE),VLOOKUP(Dati!$A2427,Normas!$A:$D,2,FALSE)*0.6)),"")</f>
      </c>
      <c r="G2427" s="2">
        <f>IFERROR(IF(ISBLANK($A2427),"",IF($A2427="Ūdeņraža jonu koncentrācija",VLOOKUP(Dati!$A2427,Normas!$A:$D,3,FALSE),VLOOKUP(Dati!$A2427,Normas!$A:$D,3,FALSE)*0.6)),"")</f>
      </c>
      <c r="H2427" s="2">
        <f>IFERROR(IF(ISBLANK($A2427),"",IF($A2427="Ūdeņraža jonu koncentrācija",VLOOKUP(Dati!$A2427,Normas!$A:$D,2,FALSE),VLOOKUP(Dati!$A2427,Normas!$A:$D,2,FALSE)*0.3)),"")</f>
      </c>
      <c r="I2427" s="2">
        <f>IFERROR(IF(ISBLANK($A2427),"",IF($A2427="Ūdeņraža jonu koncentrācija",VLOOKUP(Dati!$A2427,Normas!$A:$D,3,FALSE),VLOOKUP(Dati!$A2427,Normas!$A:$D,3,FALSE)*0.3)),"")</f>
      </c>
    </row>
    <row r="2428" spans="2:9" x14ac:dyDescent="0.2">
      <c r="B2428">
        <f>IF(ISBLANK(A2428),"",VLOOKUP(A2428,Normas!A:D,4,FALSE))</f>
      </c>
      <c r="E2428" s="2">
        <f>IF(ISBLANK(D2428),"",INT(YEARFRAC(D2428,'Vispārīga informācija'!$B$2)))</f>
      </c>
      <c r="F2428" s="2">
        <f>IFERROR(IF(ISBLANK($A2428),"",IF($A2428="Ūdeņraža jonu koncentrācija",VLOOKUP(Dati!$A2428,Normas!$A:$D,2,FALSE),VLOOKUP(Dati!$A2428,Normas!$A:$D,2,FALSE)*0.6)),"")</f>
      </c>
      <c r="G2428" s="2">
        <f>IFERROR(IF(ISBLANK($A2428),"",IF($A2428="Ūdeņraža jonu koncentrācija",VLOOKUP(Dati!$A2428,Normas!$A:$D,3,FALSE),VLOOKUP(Dati!$A2428,Normas!$A:$D,3,FALSE)*0.6)),"")</f>
      </c>
      <c r="H2428" s="2">
        <f>IFERROR(IF(ISBLANK($A2428),"",IF($A2428="Ūdeņraža jonu koncentrācija",VLOOKUP(Dati!$A2428,Normas!$A:$D,2,FALSE),VLOOKUP(Dati!$A2428,Normas!$A:$D,2,FALSE)*0.3)),"")</f>
      </c>
      <c r="I2428" s="2">
        <f>IFERROR(IF(ISBLANK($A2428),"",IF($A2428="Ūdeņraža jonu koncentrācija",VLOOKUP(Dati!$A2428,Normas!$A:$D,3,FALSE),VLOOKUP(Dati!$A2428,Normas!$A:$D,3,FALSE)*0.3)),"")</f>
      </c>
    </row>
    <row r="2429" spans="2:9" x14ac:dyDescent="0.2">
      <c r="B2429">
        <f>IF(ISBLANK(A2429),"",VLOOKUP(A2429,Normas!A:D,4,FALSE))</f>
      </c>
      <c r="E2429" s="2">
        <f>IF(ISBLANK(D2429),"",INT(YEARFRAC(D2429,'Vispārīga informācija'!$B$2)))</f>
      </c>
      <c r="F2429" s="2">
        <f>IFERROR(IF(ISBLANK($A2429),"",IF($A2429="Ūdeņraža jonu koncentrācija",VLOOKUP(Dati!$A2429,Normas!$A:$D,2,FALSE),VLOOKUP(Dati!$A2429,Normas!$A:$D,2,FALSE)*0.6)),"")</f>
      </c>
      <c r="G2429" s="2">
        <f>IFERROR(IF(ISBLANK($A2429),"",IF($A2429="Ūdeņraža jonu koncentrācija",VLOOKUP(Dati!$A2429,Normas!$A:$D,3,FALSE),VLOOKUP(Dati!$A2429,Normas!$A:$D,3,FALSE)*0.6)),"")</f>
      </c>
      <c r="H2429" s="2">
        <f>IFERROR(IF(ISBLANK($A2429),"",IF($A2429="Ūdeņraža jonu koncentrācija",VLOOKUP(Dati!$A2429,Normas!$A:$D,2,FALSE),VLOOKUP(Dati!$A2429,Normas!$A:$D,2,FALSE)*0.3)),"")</f>
      </c>
      <c r="I2429" s="2">
        <f>IFERROR(IF(ISBLANK($A2429),"",IF($A2429="Ūdeņraža jonu koncentrācija",VLOOKUP(Dati!$A2429,Normas!$A:$D,3,FALSE),VLOOKUP(Dati!$A2429,Normas!$A:$D,3,FALSE)*0.3)),"")</f>
      </c>
    </row>
    <row r="2430" spans="2:9" x14ac:dyDescent="0.2">
      <c r="B2430">
        <f>IF(ISBLANK(A2430),"",VLOOKUP(A2430,Normas!A:D,4,FALSE))</f>
      </c>
      <c r="E2430" s="2">
        <f>IF(ISBLANK(D2430),"",INT(YEARFRAC(D2430,'Vispārīga informācija'!$B$2)))</f>
      </c>
      <c r="F2430" s="2">
        <f>IFERROR(IF(ISBLANK($A2430),"",IF($A2430="Ūdeņraža jonu koncentrācija",VLOOKUP(Dati!$A2430,Normas!$A:$D,2,FALSE),VLOOKUP(Dati!$A2430,Normas!$A:$D,2,FALSE)*0.6)),"")</f>
      </c>
      <c r="G2430" s="2">
        <f>IFERROR(IF(ISBLANK($A2430),"",IF($A2430="Ūdeņraža jonu koncentrācija",VLOOKUP(Dati!$A2430,Normas!$A:$D,3,FALSE),VLOOKUP(Dati!$A2430,Normas!$A:$D,3,FALSE)*0.6)),"")</f>
      </c>
      <c r="H2430" s="2">
        <f>IFERROR(IF(ISBLANK($A2430),"",IF($A2430="Ūdeņraža jonu koncentrācija",VLOOKUP(Dati!$A2430,Normas!$A:$D,2,FALSE),VLOOKUP(Dati!$A2430,Normas!$A:$D,2,FALSE)*0.3)),"")</f>
      </c>
      <c r="I2430" s="2">
        <f>IFERROR(IF(ISBLANK($A2430),"",IF($A2430="Ūdeņraža jonu koncentrācija",VLOOKUP(Dati!$A2430,Normas!$A:$D,3,FALSE),VLOOKUP(Dati!$A2430,Normas!$A:$D,3,FALSE)*0.3)),"")</f>
      </c>
    </row>
    <row r="2431" spans="2:9" x14ac:dyDescent="0.2">
      <c r="B2431">
        <f>IF(ISBLANK(A2431),"",VLOOKUP(A2431,Normas!A:D,4,FALSE))</f>
      </c>
      <c r="E2431" s="2">
        <f>IF(ISBLANK(D2431),"",INT(YEARFRAC(D2431,'Vispārīga informācija'!$B$2)))</f>
      </c>
      <c r="F2431" s="2">
        <f>IFERROR(IF(ISBLANK($A2431),"",IF($A2431="Ūdeņraža jonu koncentrācija",VLOOKUP(Dati!$A2431,Normas!$A:$D,2,FALSE),VLOOKUP(Dati!$A2431,Normas!$A:$D,2,FALSE)*0.6)),"")</f>
      </c>
      <c r="G2431" s="2">
        <f>IFERROR(IF(ISBLANK($A2431),"",IF($A2431="Ūdeņraža jonu koncentrācija",VLOOKUP(Dati!$A2431,Normas!$A:$D,3,FALSE),VLOOKUP(Dati!$A2431,Normas!$A:$D,3,FALSE)*0.6)),"")</f>
      </c>
      <c r="H2431" s="2">
        <f>IFERROR(IF(ISBLANK($A2431),"",IF($A2431="Ūdeņraža jonu koncentrācija",VLOOKUP(Dati!$A2431,Normas!$A:$D,2,FALSE),VLOOKUP(Dati!$A2431,Normas!$A:$D,2,FALSE)*0.3)),"")</f>
      </c>
      <c r="I2431" s="2">
        <f>IFERROR(IF(ISBLANK($A2431),"",IF($A2431="Ūdeņraža jonu koncentrācija",VLOOKUP(Dati!$A2431,Normas!$A:$D,3,FALSE),VLOOKUP(Dati!$A2431,Normas!$A:$D,3,FALSE)*0.3)),"")</f>
      </c>
    </row>
    <row r="2432" spans="2:9" x14ac:dyDescent="0.2">
      <c r="B2432">
        <f>IF(ISBLANK(A2432),"",VLOOKUP(A2432,Normas!A:D,4,FALSE))</f>
      </c>
      <c r="E2432" s="2">
        <f>IF(ISBLANK(D2432),"",INT(YEARFRAC(D2432,'Vispārīga informācija'!$B$2)))</f>
      </c>
      <c r="F2432" s="2">
        <f>IFERROR(IF(ISBLANK($A2432),"",IF($A2432="Ūdeņraža jonu koncentrācija",VLOOKUP(Dati!$A2432,Normas!$A:$D,2,FALSE),VLOOKUP(Dati!$A2432,Normas!$A:$D,2,FALSE)*0.6)),"")</f>
      </c>
      <c r="G2432" s="2">
        <f>IFERROR(IF(ISBLANK($A2432),"",IF($A2432="Ūdeņraža jonu koncentrācija",VLOOKUP(Dati!$A2432,Normas!$A:$D,3,FALSE),VLOOKUP(Dati!$A2432,Normas!$A:$D,3,FALSE)*0.6)),"")</f>
      </c>
      <c r="H2432" s="2">
        <f>IFERROR(IF(ISBLANK($A2432),"",IF($A2432="Ūdeņraža jonu koncentrācija",VLOOKUP(Dati!$A2432,Normas!$A:$D,2,FALSE),VLOOKUP(Dati!$A2432,Normas!$A:$D,2,FALSE)*0.3)),"")</f>
      </c>
      <c r="I2432" s="2">
        <f>IFERROR(IF(ISBLANK($A2432),"",IF($A2432="Ūdeņraža jonu koncentrācija",VLOOKUP(Dati!$A2432,Normas!$A:$D,3,FALSE),VLOOKUP(Dati!$A2432,Normas!$A:$D,3,FALSE)*0.3)),"")</f>
      </c>
    </row>
    <row r="2433" spans="2:9" x14ac:dyDescent="0.2">
      <c r="B2433">
        <f>IF(ISBLANK(A2433),"",VLOOKUP(A2433,Normas!A:D,4,FALSE))</f>
      </c>
      <c r="E2433" s="2">
        <f>IF(ISBLANK(D2433),"",INT(YEARFRAC(D2433,'Vispārīga informācija'!$B$2)))</f>
      </c>
      <c r="F2433" s="2">
        <f>IFERROR(IF(ISBLANK($A2433),"",IF($A2433="Ūdeņraža jonu koncentrācija",VLOOKUP(Dati!$A2433,Normas!$A:$D,2,FALSE),VLOOKUP(Dati!$A2433,Normas!$A:$D,2,FALSE)*0.6)),"")</f>
      </c>
      <c r="G2433" s="2">
        <f>IFERROR(IF(ISBLANK($A2433),"",IF($A2433="Ūdeņraža jonu koncentrācija",VLOOKUP(Dati!$A2433,Normas!$A:$D,3,FALSE),VLOOKUP(Dati!$A2433,Normas!$A:$D,3,FALSE)*0.6)),"")</f>
      </c>
      <c r="H2433" s="2">
        <f>IFERROR(IF(ISBLANK($A2433),"",IF($A2433="Ūdeņraža jonu koncentrācija",VLOOKUP(Dati!$A2433,Normas!$A:$D,2,FALSE),VLOOKUP(Dati!$A2433,Normas!$A:$D,2,FALSE)*0.3)),"")</f>
      </c>
      <c r="I2433" s="2">
        <f>IFERROR(IF(ISBLANK($A2433),"",IF($A2433="Ūdeņraža jonu koncentrācija",VLOOKUP(Dati!$A2433,Normas!$A:$D,3,FALSE),VLOOKUP(Dati!$A2433,Normas!$A:$D,3,FALSE)*0.3)),"")</f>
      </c>
    </row>
    <row r="2434" spans="2:9" x14ac:dyDescent="0.2">
      <c r="B2434">
        <f>IF(ISBLANK(A2434),"",VLOOKUP(A2434,Normas!A:D,4,FALSE))</f>
      </c>
      <c r="E2434" s="2">
        <f>IF(ISBLANK(D2434),"",INT(YEARFRAC(D2434,'Vispārīga informācija'!$B$2)))</f>
      </c>
      <c r="F2434" s="2">
        <f>IFERROR(IF(ISBLANK($A2434),"",IF($A2434="Ūdeņraža jonu koncentrācija",VLOOKUP(Dati!$A2434,Normas!$A:$D,2,FALSE),VLOOKUP(Dati!$A2434,Normas!$A:$D,2,FALSE)*0.6)),"")</f>
      </c>
      <c r="G2434" s="2">
        <f>IFERROR(IF(ISBLANK($A2434),"",IF($A2434="Ūdeņraža jonu koncentrācija",VLOOKUP(Dati!$A2434,Normas!$A:$D,3,FALSE),VLOOKUP(Dati!$A2434,Normas!$A:$D,3,FALSE)*0.6)),"")</f>
      </c>
      <c r="H2434" s="2">
        <f>IFERROR(IF(ISBLANK($A2434),"",IF($A2434="Ūdeņraža jonu koncentrācija",VLOOKUP(Dati!$A2434,Normas!$A:$D,2,FALSE),VLOOKUP(Dati!$A2434,Normas!$A:$D,2,FALSE)*0.3)),"")</f>
      </c>
      <c r="I2434" s="2">
        <f>IFERROR(IF(ISBLANK($A2434),"",IF($A2434="Ūdeņraža jonu koncentrācija",VLOOKUP(Dati!$A2434,Normas!$A:$D,3,FALSE),VLOOKUP(Dati!$A2434,Normas!$A:$D,3,FALSE)*0.3)),"")</f>
      </c>
    </row>
    <row r="2435" spans="2:9" x14ac:dyDescent="0.2">
      <c r="B2435">
        <f>IF(ISBLANK(A2435),"",VLOOKUP(A2435,Normas!A:D,4,FALSE))</f>
      </c>
      <c r="E2435" s="2">
        <f>IF(ISBLANK(D2435),"",INT(YEARFRAC(D2435,'Vispārīga informācija'!$B$2)))</f>
      </c>
      <c r="F2435" s="2">
        <f>IFERROR(IF(ISBLANK($A2435),"",IF($A2435="Ūdeņraža jonu koncentrācija",VLOOKUP(Dati!$A2435,Normas!$A:$D,2,FALSE),VLOOKUP(Dati!$A2435,Normas!$A:$D,2,FALSE)*0.6)),"")</f>
      </c>
      <c r="G2435" s="2">
        <f>IFERROR(IF(ISBLANK($A2435),"",IF($A2435="Ūdeņraža jonu koncentrācija",VLOOKUP(Dati!$A2435,Normas!$A:$D,3,FALSE),VLOOKUP(Dati!$A2435,Normas!$A:$D,3,FALSE)*0.6)),"")</f>
      </c>
      <c r="H2435" s="2">
        <f>IFERROR(IF(ISBLANK($A2435),"",IF($A2435="Ūdeņraža jonu koncentrācija",VLOOKUP(Dati!$A2435,Normas!$A:$D,2,FALSE),VLOOKUP(Dati!$A2435,Normas!$A:$D,2,FALSE)*0.3)),"")</f>
      </c>
      <c r="I2435" s="2">
        <f>IFERROR(IF(ISBLANK($A2435),"",IF($A2435="Ūdeņraža jonu koncentrācija",VLOOKUP(Dati!$A2435,Normas!$A:$D,3,FALSE),VLOOKUP(Dati!$A2435,Normas!$A:$D,3,FALSE)*0.3)),"")</f>
      </c>
    </row>
    <row r="2436" spans="2:9" x14ac:dyDescent="0.2">
      <c r="B2436">
        <f>IF(ISBLANK(A2436),"",VLOOKUP(A2436,Normas!A:D,4,FALSE))</f>
      </c>
      <c r="E2436" s="2">
        <f>IF(ISBLANK(D2436),"",INT(YEARFRAC(D2436,'Vispārīga informācija'!$B$2)))</f>
      </c>
      <c r="F2436" s="2">
        <f>IFERROR(IF(ISBLANK($A2436),"",IF($A2436="Ūdeņraža jonu koncentrācija",VLOOKUP(Dati!$A2436,Normas!$A:$D,2,FALSE),VLOOKUP(Dati!$A2436,Normas!$A:$D,2,FALSE)*0.6)),"")</f>
      </c>
      <c r="G2436" s="2">
        <f>IFERROR(IF(ISBLANK($A2436),"",IF($A2436="Ūdeņraža jonu koncentrācija",VLOOKUP(Dati!$A2436,Normas!$A:$D,3,FALSE),VLOOKUP(Dati!$A2436,Normas!$A:$D,3,FALSE)*0.6)),"")</f>
      </c>
      <c r="H2436" s="2">
        <f>IFERROR(IF(ISBLANK($A2436),"",IF($A2436="Ūdeņraža jonu koncentrācija",VLOOKUP(Dati!$A2436,Normas!$A:$D,2,FALSE),VLOOKUP(Dati!$A2436,Normas!$A:$D,2,FALSE)*0.3)),"")</f>
      </c>
      <c r="I2436" s="2">
        <f>IFERROR(IF(ISBLANK($A2436),"",IF($A2436="Ūdeņraža jonu koncentrācija",VLOOKUP(Dati!$A2436,Normas!$A:$D,3,FALSE),VLOOKUP(Dati!$A2436,Normas!$A:$D,3,FALSE)*0.3)),"")</f>
      </c>
    </row>
    <row r="2437" spans="2:9" x14ac:dyDescent="0.2">
      <c r="B2437">
        <f>IF(ISBLANK(A2437),"",VLOOKUP(A2437,Normas!A:D,4,FALSE))</f>
      </c>
      <c r="E2437" s="2">
        <f>IF(ISBLANK(D2437),"",INT(YEARFRAC(D2437,'Vispārīga informācija'!$B$2)))</f>
      </c>
      <c r="F2437" s="2">
        <f>IFERROR(IF(ISBLANK($A2437),"",IF($A2437="Ūdeņraža jonu koncentrācija",VLOOKUP(Dati!$A2437,Normas!$A:$D,2,FALSE),VLOOKUP(Dati!$A2437,Normas!$A:$D,2,FALSE)*0.6)),"")</f>
      </c>
      <c r="G2437" s="2">
        <f>IFERROR(IF(ISBLANK($A2437),"",IF($A2437="Ūdeņraža jonu koncentrācija",VLOOKUP(Dati!$A2437,Normas!$A:$D,3,FALSE),VLOOKUP(Dati!$A2437,Normas!$A:$D,3,FALSE)*0.6)),"")</f>
      </c>
      <c r="H2437" s="2">
        <f>IFERROR(IF(ISBLANK($A2437),"",IF($A2437="Ūdeņraža jonu koncentrācija",VLOOKUP(Dati!$A2437,Normas!$A:$D,2,FALSE),VLOOKUP(Dati!$A2437,Normas!$A:$D,2,FALSE)*0.3)),"")</f>
      </c>
      <c r="I2437" s="2">
        <f>IFERROR(IF(ISBLANK($A2437),"",IF($A2437="Ūdeņraža jonu koncentrācija",VLOOKUP(Dati!$A2437,Normas!$A:$D,3,FALSE),VLOOKUP(Dati!$A2437,Normas!$A:$D,3,FALSE)*0.3)),"")</f>
      </c>
    </row>
    <row r="2438" spans="2:9" x14ac:dyDescent="0.2">
      <c r="B2438">
        <f>IF(ISBLANK(A2438),"",VLOOKUP(A2438,Normas!A:D,4,FALSE))</f>
      </c>
      <c r="E2438" s="2">
        <f>IF(ISBLANK(D2438),"",INT(YEARFRAC(D2438,'Vispārīga informācija'!$B$2)))</f>
      </c>
      <c r="F2438" s="2">
        <f>IFERROR(IF(ISBLANK($A2438),"",IF($A2438="Ūdeņraža jonu koncentrācija",VLOOKUP(Dati!$A2438,Normas!$A:$D,2,FALSE),VLOOKUP(Dati!$A2438,Normas!$A:$D,2,FALSE)*0.6)),"")</f>
      </c>
      <c r="G2438" s="2">
        <f>IFERROR(IF(ISBLANK($A2438),"",IF($A2438="Ūdeņraža jonu koncentrācija",VLOOKUP(Dati!$A2438,Normas!$A:$D,3,FALSE),VLOOKUP(Dati!$A2438,Normas!$A:$D,3,FALSE)*0.6)),"")</f>
      </c>
      <c r="H2438" s="2">
        <f>IFERROR(IF(ISBLANK($A2438),"",IF($A2438="Ūdeņraža jonu koncentrācija",VLOOKUP(Dati!$A2438,Normas!$A:$D,2,FALSE),VLOOKUP(Dati!$A2438,Normas!$A:$D,2,FALSE)*0.3)),"")</f>
      </c>
      <c r="I2438" s="2">
        <f>IFERROR(IF(ISBLANK($A2438),"",IF($A2438="Ūdeņraža jonu koncentrācija",VLOOKUP(Dati!$A2438,Normas!$A:$D,3,FALSE),VLOOKUP(Dati!$A2438,Normas!$A:$D,3,FALSE)*0.3)),"")</f>
      </c>
    </row>
    <row r="2439" spans="2:9" x14ac:dyDescent="0.2">
      <c r="B2439">
        <f>IF(ISBLANK(A2439),"",VLOOKUP(A2439,Normas!A:D,4,FALSE))</f>
      </c>
      <c r="E2439" s="2">
        <f>IF(ISBLANK(D2439),"",INT(YEARFRAC(D2439,'Vispārīga informācija'!$B$2)))</f>
      </c>
      <c r="F2439" s="2">
        <f>IFERROR(IF(ISBLANK($A2439),"",IF($A2439="Ūdeņraža jonu koncentrācija",VLOOKUP(Dati!$A2439,Normas!$A:$D,2,FALSE),VLOOKUP(Dati!$A2439,Normas!$A:$D,2,FALSE)*0.6)),"")</f>
      </c>
      <c r="G2439" s="2">
        <f>IFERROR(IF(ISBLANK($A2439),"",IF($A2439="Ūdeņraža jonu koncentrācija",VLOOKUP(Dati!$A2439,Normas!$A:$D,3,FALSE),VLOOKUP(Dati!$A2439,Normas!$A:$D,3,FALSE)*0.6)),"")</f>
      </c>
      <c r="H2439" s="2">
        <f>IFERROR(IF(ISBLANK($A2439),"",IF($A2439="Ūdeņraža jonu koncentrācija",VLOOKUP(Dati!$A2439,Normas!$A:$D,2,FALSE),VLOOKUP(Dati!$A2439,Normas!$A:$D,2,FALSE)*0.3)),"")</f>
      </c>
      <c r="I2439" s="2">
        <f>IFERROR(IF(ISBLANK($A2439),"",IF($A2439="Ūdeņraža jonu koncentrācija",VLOOKUP(Dati!$A2439,Normas!$A:$D,3,FALSE),VLOOKUP(Dati!$A2439,Normas!$A:$D,3,FALSE)*0.3)),"")</f>
      </c>
    </row>
    <row r="2440" spans="2:9" x14ac:dyDescent="0.2">
      <c r="B2440">
        <f>IF(ISBLANK(A2440),"",VLOOKUP(A2440,Normas!A:D,4,FALSE))</f>
      </c>
      <c r="E2440" s="2">
        <f>IF(ISBLANK(D2440),"",INT(YEARFRAC(D2440,'Vispārīga informācija'!$B$2)))</f>
      </c>
      <c r="F2440" s="2">
        <f>IFERROR(IF(ISBLANK($A2440),"",IF($A2440="Ūdeņraža jonu koncentrācija",VLOOKUP(Dati!$A2440,Normas!$A:$D,2,FALSE),VLOOKUP(Dati!$A2440,Normas!$A:$D,2,FALSE)*0.6)),"")</f>
      </c>
      <c r="G2440" s="2">
        <f>IFERROR(IF(ISBLANK($A2440),"",IF($A2440="Ūdeņraža jonu koncentrācija",VLOOKUP(Dati!$A2440,Normas!$A:$D,3,FALSE),VLOOKUP(Dati!$A2440,Normas!$A:$D,3,FALSE)*0.6)),"")</f>
      </c>
      <c r="H2440" s="2">
        <f>IFERROR(IF(ISBLANK($A2440),"",IF($A2440="Ūdeņraža jonu koncentrācija",VLOOKUP(Dati!$A2440,Normas!$A:$D,2,FALSE),VLOOKUP(Dati!$A2440,Normas!$A:$D,2,FALSE)*0.3)),"")</f>
      </c>
      <c r="I2440" s="2">
        <f>IFERROR(IF(ISBLANK($A2440),"",IF($A2440="Ūdeņraža jonu koncentrācija",VLOOKUP(Dati!$A2440,Normas!$A:$D,3,FALSE),VLOOKUP(Dati!$A2440,Normas!$A:$D,3,FALSE)*0.3)),"")</f>
      </c>
    </row>
    <row r="2441" spans="2:9" x14ac:dyDescent="0.2">
      <c r="B2441">
        <f>IF(ISBLANK(A2441),"",VLOOKUP(A2441,Normas!A:D,4,FALSE))</f>
      </c>
      <c r="E2441" s="2">
        <f>IF(ISBLANK(D2441),"",INT(YEARFRAC(D2441,'Vispārīga informācija'!$B$2)))</f>
      </c>
      <c r="F2441" s="2">
        <f>IFERROR(IF(ISBLANK($A2441),"",IF($A2441="Ūdeņraža jonu koncentrācija",VLOOKUP(Dati!$A2441,Normas!$A:$D,2,FALSE),VLOOKUP(Dati!$A2441,Normas!$A:$D,2,FALSE)*0.6)),"")</f>
      </c>
      <c r="G2441" s="2">
        <f>IFERROR(IF(ISBLANK($A2441),"",IF($A2441="Ūdeņraža jonu koncentrācija",VLOOKUP(Dati!$A2441,Normas!$A:$D,3,FALSE),VLOOKUP(Dati!$A2441,Normas!$A:$D,3,FALSE)*0.6)),"")</f>
      </c>
      <c r="H2441" s="2">
        <f>IFERROR(IF(ISBLANK($A2441),"",IF($A2441="Ūdeņraža jonu koncentrācija",VLOOKUP(Dati!$A2441,Normas!$A:$D,2,FALSE),VLOOKUP(Dati!$A2441,Normas!$A:$D,2,FALSE)*0.3)),"")</f>
      </c>
      <c r="I2441" s="2">
        <f>IFERROR(IF(ISBLANK($A2441),"",IF($A2441="Ūdeņraža jonu koncentrācija",VLOOKUP(Dati!$A2441,Normas!$A:$D,3,FALSE),VLOOKUP(Dati!$A2441,Normas!$A:$D,3,FALSE)*0.3)),"")</f>
      </c>
    </row>
    <row r="2442" spans="2:9" x14ac:dyDescent="0.2">
      <c r="B2442">
        <f>IF(ISBLANK(A2442),"",VLOOKUP(A2442,Normas!A:D,4,FALSE))</f>
      </c>
      <c r="E2442" s="2">
        <f>IF(ISBLANK(D2442),"",INT(YEARFRAC(D2442,'Vispārīga informācija'!$B$2)))</f>
      </c>
      <c r="F2442" s="2">
        <f>IFERROR(IF(ISBLANK($A2442),"",IF($A2442="Ūdeņraža jonu koncentrācija",VLOOKUP(Dati!$A2442,Normas!$A:$D,2,FALSE),VLOOKUP(Dati!$A2442,Normas!$A:$D,2,FALSE)*0.6)),"")</f>
      </c>
      <c r="G2442" s="2">
        <f>IFERROR(IF(ISBLANK($A2442),"",IF($A2442="Ūdeņraža jonu koncentrācija",VLOOKUP(Dati!$A2442,Normas!$A:$D,3,FALSE),VLOOKUP(Dati!$A2442,Normas!$A:$D,3,FALSE)*0.6)),"")</f>
      </c>
      <c r="H2442" s="2">
        <f>IFERROR(IF(ISBLANK($A2442),"",IF($A2442="Ūdeņraža jonu koncentrācija",VLOOKUP(Dati!$A2442,Normas!$A:$D,2,FALSE),VLOOKUP(Dati!$A2442,Normas!$A:$D,2,FALSE)*0.3)),"")</f>
      </c>
      <c r="I2442" s="2">
        <f>IFERROR(IF(ISBLANK($A2442),"",IF($A2442="Ūdeņraža jonu koncentrācija",VLOOKUP(Dati!$A2442,Normas!$A:$D,3,FALSE),VLOOKUP(Dati!$A2442,Normas!$A:$D,3,FALSE)*0.3)),"")</f>
      </c>
    </row>
    <row r="2443" spans="2:9" x14ac:dyDescent="0.2">
      <c r="B2443">
        <f>IF(ISBLANK(A2443),"",VLOOKUP(A2443,Normas!A:D,4,FALSE))</f>
      </c>
      <c r="E2443" s="2">
        <f>IF(ISBLANK(D2443),"",INT(YEARFRAC(D2443,'Vispārīga informācija'!$B$2)))</f>
      </c>
      <c r="F2443" s="2">
        <f>IFERROR(IF(ISBLANK($A2443),"",IF($A2443="Ūdeņraža jonu koncentrācija",VLOOKUP(Dati!$A2443,Normas!$A:$D,2,FALSE),VLOOKUP(Dati!$A2443,Normas!$A:$D,2,FALSE)*0.6)),"")</f>
      </c>
      <c r="G2443" s="2">
        <f>IFERROR(IF(ISBLANK($A2443),"",IF($A2443="Ūdeņraža jonu koncentrācija",VLOOKUP(Dati!$A2443,Normas!$A:$D,3,FALSE),VLOOKUP(Dati!$A2443,Normas!$A:$D,3,FALSE)*0.6)),"")</f>
      </c>
      <c r="H2443" s="2">
        <f>IFERROR(IF(ISBLANK($A2443),"",IF($A2443="Ūdeņraža jonu koncentrācija",VLOOKUP(Dati!$A2443,Normas!$A:$D,2,FALSE),VLOOKUP(Dati!$A2443,Normas!$A:$D,2,FALSE)*0.3)),"")</f>
      </c>
      <c r="I2443" s="2">
        <f>IFERROR(IF(ISBLANK($A2443),"",IF($A2443="Ūdeņraža jonu koncentrācija",VLOOKUP(Dati!$A2443,Normas!$A:$D,3,FALSE),VLOOKUP(Dati!$A2443,Normas!$A:$D,3,FALSE)*0.3)),"")</f>
      </c>
    </row>
    <row r="2444" spans="2:9" x14ac:dyDescent="0.2">
      <c r="B2444">
        <f>IF(ISBLANK(A2444),"",VLOOKUP(A2444,Normas!A:D,4,FALSE))</f>
      </c>
      <c r="E2444" s="2">
        <f>IF(ISBLANK(D2444),"",INT(YEARFRAC(D2444,'Vispārīga informācija'!$B$2)))</f>
      </c>
      <c r="F2444" s="2">
        <f>IFERROR(IF(ISBLANK($A2444),"",IF($A2444="Ūdeņraža jonu koncentrācija",VLOOKUP(Dati!$A2444,Normas!$A:$D,2,FALSE),VLOOKUP(Dati!$A2444,Normas!$A:$D,2,FALSE)*0.6)),"")</f>
      </c>
      <c r="G2444" s="2">
        <f>IFERROR(IF(ISBLANK($A2444),"",IF($A2444="Ūdeņraža jonu koncentrācija",VLOOKUP(Dati!$A2444,Normas!$A:$D,3,FALSE),VLOOKUP(Dati!$A2444,Normas!$A:$D,3,FALSE)*0.6)),"")</f>
      </c>
      <c r="H2444" s="2">
        <f>IFERROR(IF(ISBLANK($A2444),"",IF($A2444="Ūdeņraža jonu koncentrācija",VLOOKUP(Dati!$A2444,Normas!$A:$D,2,FALSE),VLOOKUP(Dati!$A2444,Normas!$A:$D,2,FALSE)*0.3)),"")</f>
      </c>
      <c r="I2444" s="2">
        <f>IFERROR(IF(ISBLANK($A2444),"",IF($A2444="Ūdeņraža jonu koncentrācija",VLOOKUP(Dati!$A2444,Normas!$A:$D,3,FALSE),VLOOKUP(Dati!$A2444,Normas!$A:$D,3,FALSE)*0.3)),"")</f>
      </c>
    </row>
    <row r="2445" spans="2:9" x14ac:dyDescent="0.2">
      <c r="B2445">
        <f>IF(ISBLANK(A2445),"",VLOOKUP(A2445,Normas!A:D,4,FALSE))</f>
      </c>
      <c r="E2445" s="2">
        <f>IF(ISBLANK(D2445),"",INT(YEARFRAC(D2445,'Vispārīga informācija'!$B$2)))</f>
      </c>
      <c r="F2445" s="2">
        <f>IFERROR(IF(ISBLANK($A2445),"",IF($A2445="Ūdeņraža jonu koncentrācija",VLOOKUP(Dati!$A2445,Normas!$A:$D,2,FALSE),VLOOKUP(Dati!$A2445,Normas!$A:$D,2,FALSE)*0.6)),"")</f>
      </c>
      <c r="G2445" s="2">
        <f>IFERROR(IF(ISBLANK($A2445),"",IF($A2445="Ūdeņraža jonu koncentrācija",VLOOKUP(Dati!$A2445,Normas!$A:$D,3,FALSE),VLOOKUP(Dati!$A2445,Normas!$A:$D,3,FALSE)*0.6)),"")</f>
      </c>
      <c r="H2445" s="2">
        <f>IFERROR(IF(ISBLANK($A2445),"",IF($A2445="Ūdeņraža jonu koncentrācija",VLOOKUP(Dati!$A2445,Normas!$A:$D,2,FALSE),VLOOKUP(Dati!$A2445,Normas!$A:$D,2,FALSE)*0.3)),"")</f>
      </c>
      <c r="I2445" s="2">
        <f>IFERROR(IF(ISBLANK($A2445),"",IF($A2445="Ūdeņraža jonu koncentrācija",VLOOKUP(Dati!$A2445,Normas!$A:$D,3,FALSE),VLOOKUP(Dati!$A2445,Normas!$A:$D,3,FALSE)*0.3)),"")</f>
      </c>
    </row>
    <row r="2446" spans="2:9" x14ac:dyDescent="0.2">
      <c r="B2446">
        <f>IF(ISBLANK(A2446),"",VLOOKUP(A2446,Normas!A:D,4,FALSE))</f>
      </c>
      <c r="E2446" s="2">
        <f>IF(ISBLANK(D2446),"",INT(YEARFRAC(D2446,'Vispārīga informācija'!$B$2)))</f>
      </c>
      <c r="F2446" s="2">
        <f>IFERROR(IF(ISBLANK($A2446),"",IF($A2446="Ūdeņraža jonu koncentrācija",VLOOKUP(Dati!$A2446,Normas!$A:$D,2,FALSE),VLOOKUP(Dati!$A2446,Normas!$A:$D,2,FALSE)*0.6)),"")</f>
      </c>
      <c r="G2446" s="2">
        <f>IFERROR(IF(ISBLANK($A2446),"",IF($A2446="Ūdeņraža jonu koncentrācija",VLOOKUP(Dati!$A2446,Normas!$A:$D,3,FALSE),VLOOKUP(Dati!$A2446,Normas!$A:$D,3,FALSE)*0.6)),"")</f>
      </c>
      <c r="H2446" s="2">
        <f>IFERROR(IF(ISBLANK($A2446),"",IF($A2446="Ūdeņraža jonu koncentrācija",VLOOKUP(Dati!$A2446,Normas!$A:$D,2,FALSE),VLOOKUP(Dati!$A2446,Normas!$A:$D,2,FALSE)*0.3)),"")</f>
      </c>
      <c r="I2446" s="2">
        <f>IFERROR(IF(ISBLANK($A2446),"",IF($A2446="Ūdeņraža jonu koncentrācija",VLOOKUP(Dati!$A2446,Normas!$A:$D,3,FALSE),VLOOKUP(Dati!$A2446,Normas!$A:$D,3,FALSE)*0.3)),"")</f>
      </c>
    </row>
    <row r="2447" spans="2:9" x14ac:dyDescent="0.2">
      <c r="B2447">
        <f>IF(ISBLANK(A2447),"",VLOOKUP(A2447,Normas!A:D,4,FALSE))</f>
      </c>
      <c r="E2447" s="2">
        <f>IF(ISBLANK(D2447),"",INT(YEARFRAC(D2447,'Vispārīga informācija'!$B$2)))</f>
      </c>
      <c r="F2447" s="2">
        <f>IFERROR(IF(ISBLANK($A2447),"",IF($A2447="Ūdeņraža jonu koncentrācija",VLOOKUP(Dati!$A2447,Normas!$A:$D,2,FALSE),VLOOKUP(Dati!$A2447,Normas!$A:$D,2,FALSE)*0.6)),"")</f>
      </c>
      <c r="G2447" s="2">
        <f>IFERROR(IF(ISBLANK($A2447),"",IF($A2447="Ūdeņraža jonu koncentrācija",VLOOKUP(Dati!$A2447,Normas!$A:$D,3,FALSE),VLOOKUP(Dati!$A2447,Normas!$A:$D,3,FALSE)*0.6)),"")</f>
      </c>
      <c r="H2447" s="2">
        <f>IFERROR(IF(ISBLANK($A2447),"",IF($A2447="Ūdeņraža jonu koncentrācija",VLOOKUP(Dati!$A2447,Normas!$A:$D,2,FALSE),VLOOKUP(Dati!$A2447,Normas!$A:$D,2,FALSE)*0.3)),"")</f>
      </c>
      <c r="I2447" s="2">
        <f>IFERROR(IF(ISBLANK($A2447),"",IF($A2447="Ūdeņraža jonu koncentrācija",VLOOKUP(Dati!$A2447,Normas!$A:$D,3,FALSE),VLOOKUP(Dati!$A2447,Normas!$A:$D,3,FALSE)*0.3)),"")</f>
      </c>
    </row>
    <row r="2448" spans="2:9" x14ac:dyDescent="0.2">
      <c r="B2448">
        <f>IF(ISBLANK(A2448),"",VLOOKUP(A2448,Normas!A:D,4,FALSE))</f>
      </c>
      <c r="E2448" s="2">
        <f>IF(ISBLANK(D2448),"",INT(YEARFRAC(D2448,'Vispārīga informācija'!$B$2)))</f>
      </c>
      <c r="F2448" s="2">
        <f>IFERROR(IF(ISBLANK($A2448),"",IF($A2448="Ūdeņraža jonu koncentrācija",VLOOKUP(Dati!$A2448,Normas!$A:$D,2,FALSE),VLOOKUP(Dati!$A2448,Normas!$A:$D,2,FALSE)*0.6)),"")</f>
      </c>
      <c r="G2448" s="2">
        <f>IFERROR(IF(ISBLANK($A2448),"",IF($A2448="Ūdeņraža jonu koncentrācija",VLOOKUP(Dati!$A2448,Normas!$A:$D,3,FALSE),VLOOKUP(Dati!$A2448,Normas!$A:$D,3,FALSE)*0.6)),"")</f>
      </c>
      <c r="H2448" s="2">
        <f>IFERROR(IF(ISBLANK($A2448),"",IF($A2448="Ūdeņraža jonu koncentrācija",VLOOKUP(Dati!$A2448,Normas!$A:$D,2,FALSE),VLOOKUP(Dati!$A2448,Normas!$A:$D,2,FALSE)*0.3)),"")</f>
      </c>
      <c r="I2448" s="2">
        <f>IFERROR(IF(ISBLANK($A2448),"",IF($A2448="Ūdeņraža jonu koncentrācija",VLOOKUP(Dati!$A2448,Normas!$A:$D,3,FALSE),VLOOKUP(Dati!$A2448,Normas!$A:$D,3,FALSE)*0.3)),"")</f>
      </c>
    </row>
    <row r="2449" spans="2:9" x14ac:dyDescent="0.2">
      <c r="B2449">
        <f>IF(ISBLANK(A2449),"",VLOOKUP(A2449,Normas!A:D,4,FALSE))</f>
      </c>
      <c r="E2449" s="2">
        <f>IF(ISBLANK(D2449),"",INT(YEARFRAC(D2449,'Vispārīga informācija'!$B$2)))</f>
      </c>
      <c r="F2449" s="2">
        <f>IFERROR(IF(ISBLANK($A2449),"",IF($A2449="Ūdeņraža jonu koncentrācija",VLOOKUP(Dati!$A2449,Normas!$A:$D,2,FALSE),VLOOKUP(Dati!$A2449,Normas!$A:$D,2,FALSE)*0.6)),"")</f>
      </c>
      <c r="G2449" s="2">
        <f>IFERROR(IF(ISBLANK($A2449),"",IF($A2449="Ūdeņraža jonu koncentrācija",VLOOKUP(Dati!$A2449,Normas!$A:$D,3,FALSE),VLOOKUP(Dati!$A2449,Normas!$A:$D,3,FALSE)*0.6)),"")</f>
      </c>
      <c r="H2449" s="2">
        <f>IFERROR(IF(ISBLANK($A2449),"",IF($A2449="Ūdeņraža jonu koncentrācija",VLOOKUP(Dati!$A2449,Normas!$A:$D,2,FALSE),VLOOKUP(Dati!$A2449,Normas!$A:$D,2,FALSE)*0.3)),"")</f>
      </c>
      <c r="I2449" s="2">
        <f>IFERROR(IF(ISBLANK($A2449),"",IF($A2449="Ūdeņraža jonu koncentrācija",VLOOKUP(Dati!$A2449,Normas!$A:$D,3,FALSE),VLOOKUP(Dati!$A2449,Normas!$A:$D,3,FALSE)*0.3)),"")</f>
      </c>
    </row>
    <row r="2450" spans="2:9" x14ac:dyDescent="0.2">
      <c r="B2450">
        <f>IF(ISBLANK(A2450),"",VLOOKUP(A2450,Normas!A:D,4,FALSE))</f>
      </c>
      <c r="E2450" s="2">
        <f>IF(ISBLANK(D2450),"",INT(YEARFRAC(D2450,'Vispārīga informācija'!$B$2)))</f>
      </c>
      <c r="F2450" s="2">
        <f>IFERROR(IF(ISBLANK($A2450),"",IF($A2450="Ūdeņraža jonu koncentrācija",VLOOKUP(Dati!$A2450,Normas!$A:$D,2,FALSE),VLOOKUP(Dati!$A2450,Normas!$A:$D,2,FALSE)*0.6)),"")</f>
      </c>
      <c r="G2450" s="2">
        <f>IFERROR(IF(ISBLANK($A2450),"",IF($A2450="Ūdeņraža jonu koncentrācija",VLOOKUP(Dati!$A2450,Normas!$A:$D,3,FALSE),VLOOKUP(Dati!$A2450,Normas!$A:$D,3,FALSE)*0.6)),"")</f>
      </c>
      <c r="H2450" s="2">
        <f>IFERROR(IF(ISBLANK($A2450),"",IF($A2450="Ūdeņraža jonu koncentrācija",VLOOKUP(Dati!$A2450,Normas!$A:$D,2,FALSE),VLOOKUP(Dati!$A2450,Normas!$A:$D,2,FALSE)*0.3)),"")</f>
      </c>
      <c r="I2450" s="2">
        <f>IFERROR(IF(ISBLANK($A2450),"",IF($A2450="Ūdeņraža jonu koncentrācija",VLOOKUP(Dati!$A2450,Normas!$A:$D,3,FALSE),VLOOKUP(Dati!$A2450,Normas!$A:$D,3,FALSE)*0.3)),"")</f>
      </c>
    </row>
    <row r="2451" spans="2:9" x14ac:dyDescent="0.2">
      <c r="B2451">
        <f>IF(ISBLANK(A2451),"",VLOOKUP(A2451,Normas!A:D,4,FALSE))</f>
      </c>
      <c r="E2451" s="2">
        <f>IF(ISBLANK(D2451),"",INT(YEARFRAC(D2451,'Vispārīga informācija'!$B$2)))</f>
      </c>
      <c r="F2451" s="2">
        <f>IFERROR(IF(ISBLANK($A2451),"",IF($A2451="Ūdeņraža jonu koncentrācija",VLOOKUP(Dati!$A2451,Normas!$A:$D,2,FALSE),VLOOKUP(Dati!$A2451,Normas!$A:$D,2,FALSE)*0.6)),"")</f>
      </c>
      <c r="G2451" s="2">
        <f>IFERROR(IF(ISBLANK($A2451),"",IF($A2451="Ūdeņraža jonu koncentrācija",VLOOKUP(Dati!$A2451,Normas!$A:$D,3,FALSE),VLOOKUP(Dati!$A2451,Normas!$A:$D,3,FALSE)*0.6)),"")</f>
      </c>
      <c r="H2451" s="2">
        <f>IFERROR(IF(ISBLANK($A2451),"",IF($A2451="Ūdeņraža jonu koncentrācija",VLOOKUP(Dati!$A2451,Normas!$A:$D,2,FALSE),VLOOKUP(Dati!$A2451,Normas!$A:$D,2,FALSE)*0.3)),"")</f>
      </c>
      <c r="I2451" s="2">
        <f>IFERROR(IF(ISBLANK($A2451),"",IF($A2451="Ūdeņraža jonu koncentrācija",VLOOKUP(Dati!$A2451,Normas!$A:$D,3,FALSE),VLOOKUP(Dati!$A2451,Normas!$A:$D,3,FALSE)*0.3)),"")</f>
      </c>
    </row>
    <row r="2452" spans="2:9" x14ac:dyDescent="0.2">
      <c r="B2452">
        <f>IF(ISBLANK(A2452),"",VLOOKUP(A2452,Normas!A:D,4,FALSE))</f>
      </c>
      <c r="E2452" s="2">
        <f>IF(ISBLANK(D2452),"",INT(YEARFRAC(D2452,'Vispārīga informācija'!$B$2)))</f>
      </c>
      <c r="F2452" s="2">
        <f>IFERROR(IF(ISBLANK($A2452),"",IF($A2452="Ūdeņraža jonu koncentrācija",VLOOKUP(Dati!$A2452,Normas!$A:$D,2,FALSE),VLOOKUP(Dati!$A2452,Normas!$A:$D,2,FALSE)*0.6)),"")</f>
      </c>
      <c r="G2452" s="2">
        <f>IFERROR(IF(ISBLANK($A2452),"",IF($A2452="Ūdeņraža jonu koncentrācija",VLOOKUP(Dati!$A2452,Normas!$A:$D,3,FALSE),VLOOKUP(Dati!$A2452,Normas!$A:$D,3,FALSE)*0.6)),"")</f>
      </c>
      <c r="H2452" s="2">
        <f>IFERROR(IF(ISBLANK($A2452),"",IF($A2452="Ūdeņraža jonu koncentrācija",VLOOKUP(Dati!$A2452,Normas!$A:$D,2,FALSE),VLOOKUP(Dati!$A2452,Normas!$A:$D,2,FALSE)*0.3)),"")</f>
      </c>
      <c r="I2452" s="2">
        <f>IFERROR(IF(ISBLANK($A2452),"",IF($A2452="Ūdeņraža jonu koncentrācija",VLOOKUP(Dati!$A2452,Normas!$A:$D,3,FALSE),VLOOKUP(Dati!$A2452,Normas!$A:$D,3,FALSE)*0.3)),"")</f>
      </c>
    </row>
    <row r="2453" spans="2:9" x14ac:dyDescent="0.2">
      <c r="B2453">
        <f>IF(ISBLANK(A2453),"",VLOOKUP(A2453,Normas!A:D,4,FALSE))</f>
      </c>
      <c r="E2453" s="2">
        <f>IF(ISBLANK(D2453),"",INT(YEARFRAC(D2453,'Vispārīga informācija'!$B$2)))</f>
      </c>
      <c r="F2453" s="2">
        <f>IFERROR(IF(ISBLANK($A2453),"",IF($A2453="Ūdeņraža jonu koncentrācija",VLOOKUP(Dati!$A2453,Normas!$A:$D,2,FALSE),VLOOKUP(Dati!$A2453,Normas!$A:$D,2,FALSE)*0.6)),"")</f>
      </c>
      <c r="G2453" s="2">
        <f>IFERROR(IF(ISBLANK($A2453),"",IF($A2453="Ūdeņraža jonu koncentrācija",VLOOKUP(Dati!$A2453,Normas!$A:$D,3,FALSE),VLOOKUP(Dati!$A2453,Normas!$A:$D,3,FALSE)*0.6)),"")</f>
      </c>
      <c r="H2453" s="2">
        <f>IFERROR(IF(ISBLANK($A2453),"",IF($A2453="Ūdeņraža jonu koncentrācija",VLOOKUP(Dati!$A2453,Normas!$A:$D,2,FALSE),VLOOKUP(Dati!$A2453,Normas!$A:$D,2,FALSE)*0.3)),"")</f>
      </c>
      <c r="I2453" s="2">
        <f>IFERROR(IF(ISBLANK($A2453),"",IF($A2453="Ūdeņraža jonu koncentrācija",VLOOKUP(Dati!$A2453,Normas!$A:$D,3,FALSE),VLOOKUP(Dati!$A2453,Normas!$A:$D,3,FALSE)*0.3)),"")</f>
      </c>
    </row>
    <row r="2454" spans="2:9" x14ac:dyDescent="0.2">
      <c r="B2454">
        <f>IF(ISBLANK(A2454),"",VLOOKUP(A2454,Normas!A:D,4,FALSE))</f>
      </c>
      <c r="E2454" s="2">
        <f>IF(ISBLANK(D2454),"",INT(YEARFRAC(D2454,'Vispārīga informācija'!$B$2)))</f>
      </c>
      <c r="F2454" s="2">
        <f>IFERROR(IF(ISBLANK($A2454),"",IF($A2454="Ūdeņraža jonu koncentrācija",VLOOKUP(Dati!$A2454,Normas!$A:$D,2,FALSE),VLOOKUP(Dati!$A2454,Normas!$A:$D,2,FALSE)*0.6)),"")</f>
      </c>
      <c r="G2454" s="2">
        <f>IFERROR(IF(ISBLANK($A2454),"",IF($A2454="Ūdeņraža jonu koncentrācija",VLOOKUP(Dati!$A2454,Normas!$A:$D,3,FALSE),VLOOKUP(Dati!$A2454,Normas!$A:$D,3,FALSE)*0.6)),"")</f>
      </c>
      <c r="H2454" s="2">
        <f>IFERROR(IF(ISBLANK($A2454),"",IF($A2454="Ūdeņraža jonu koncentrācija",VLOOKUP(Dati!$A2454,Normas!$A:$D,2,FALSE),VLOOKUP(Dati!$A2454,Normas!$A:$D,2,FALSE)*0.3)),"")</f>
      </c>
      <c r="I2454" s="2">
        <f>IFERROR(IF(ISBLANK($A2454),"",IF($A2454="Ūdeņraža jonu koncentrācija",VLOOKUP(Dati!$A2454,Normas!$A:$D,3,FALSE),VLOOKUP(Dati!$A2454,Normas!$A:$D,3,FALSE)*0.3)),"")</f>
      </c>
    </row>
    <row r="2455" spans="2:9" x14ac:dyDescent="0.2">
      <c r="B2455">
        <f>IF(ISBLANK(A2455),"",VLOOKUP(A2455,Normas!A:D,4,FALSE))</f>
      </c>
      <c r="E2455" s="2">
        <f>IF(ISBLANK(D2455),"",INT(YEARFRAC(D2455,'Vispārīga informācija'!$B$2)))</f>
      </c>
      <c r="F2455" s="2">
        <f>IFERROR(IF(ISBLANK($A2455),"",IF($A2455="Ūdeņraža jonu koncentrācija",VLOOKUP(Dati!$A2455,Normas!$A:$D,2,FALSE),VLOOKUP(Dati!$A2455,Normas!$A:$D,2,FALSE)*0.6)),"")</f>
      </c>
      <c r="G2455" s="2">
        <f>IFERROR(IF(ISBLANK($A2455),"",IF($A2455="Ūdeņraža jonu koncentrācija",VLOOKUP(Dati!$A2455,Normas!$A:$D,3,FALSE),VLOOKUP(Dati!$A2455,Normas!$A:$D,3,FALSE)*0.6)),"")</f>
      </c>
      <c r="H2455" s="2">
        <f>IFERROR(IF(ISBLANK($A2455),"",IF($A2455="Ūdeņraža jonu koncentrācija",VLOOKUP(Dati!$A2455,Normas!$A:$D,2,FALSE),VLOOKUP(Dati!$A2455,Normas!$A:$D,2,FALSE)*0.3)),"")</f>
      </c>
      <c r="I2455" s="2">
        <f>IFERROR(IF(ISBLANK($A2455),"",IF($A2455="Ūdeņraža jonu koncentrācija",VLOOKUP(Dati!$A2455,Normas!$A:$D,3,FALSE),VLOOKUP(Dati!$A2455,Normas!$A:$D,3,FALSE)*0.3)),"")</f>
      </c>
    </row>
    <row r="2456" spans="2:9" x14ac:dyDescent="0.2">
      <c r="B2456">
        <f>IF(ISBLANK(A2456),"",VLOOKUP(A2456,Normas!A:D,4,FALSE))</f>
      </c>
      <c r="E2456" s="2">
        <f>IF(ISBLANK(D2456),"",INT(YEARFRAC(D2456,'Vispārīga informācija'!$B$2)))</f>
      </c>
      <c r="F2456" s="2">
        <f>IFERROR(IF(ISBLANK($A2456),"",IF($A2456="Ūdeņraža jonu koncentrācija",VLOOKUP(Dati!$A2456,Normas!$A:$D,2,FALSE),VLOOKUP(Dati!$A2456,Normas!$A:$D,2,FALSE)*0.6)),"")</f>
      </c>
      <c r="G2456" s="2">
        <f>IFERROR(IF(ISBLANK($A2456),"",IF($A2456="Ūdeņraža jonu koncentrācija",VLOOKUP(Dati!$A2456,Normas!$A:$D,3,FALSE),VLOOKUP(Dati!$A2456,Normas!$A:$D,3,FALSE)*0.6)),"")</f>
      </c>
      <c r="H2456" s="2">
        <f>IFERROR(IF(ISBLANK($A2456),"",IF($A2456="Ūdeņraža jonu koncentrācija",VLOOKUP(Dati!$A2456,Normas!$A:$D,2,FALSE),VLOOKUP(Dati!$A2456,Normas!$A:$D,2,FALSE)*0.3)),"")</f>
      </c>
      <c r="I2456" s="2">
        <f>IFERROR(IF(ISBLANK($A2456),"",IF($A2456="Ūdeņraža jonu koncentrācija",VLOOKUP(Dati!$A2456,Normas!$A:$D,3,FALSE),VLOOKUP(Dati!$A2456,Normas!$A:$D,3,FALSE)*0.3)),"")</f>
      </c>
    </row>
    <row r="2457" spans="2:9" x14ac:dyDescent="0.2">
      <c r="B2457">
        <f>IF(ISBLANK(A2457),"",VLOOKUP(A2457,Normas!A:D,4,FALSE))</f>
      </c>
      <c r="E2457" s="2">
        <f>IF(ISBLANK(D2457),"",INT(YEARFRAC(D2457,'Vispārīga informācija'!$B$2)))</f>
      </c>
      <c r="F2457" s="2">
        <f>IFERROR(IF(ISBLANK($A2457),"",IF($A2457="Ūdeņraža jonu koncentrācija",VLOOKUP(Dati!$A2457,Normas!$A:$D,2,FALSE),VLOOKUP(Dati!$A2457,Normas!$A:$D,2,FALSE)*0.6)),"")</f>
      </c>
      <c r="G2457" s="2">
        <f>IFERROR(IF(ISBLANK($A2457),"",IF($A2457="Ūdeņraža jonu koncentrācija",VLOOKUP(Dati!$A2457,Normas!$A:$D,3,FALSE),VLOOKUP(Dati!$A2457,Normas!$A:$D,3,FALSE)*0.6)),"")</f>
      </c>
      <c r="H2457" s="2">
        <f>IFERROR(IF(ISBLANK($A2457),"",IF($A2457="Ūdeņraža jonu koncentrācija",VLOOKUP(Dati!$A2457,Normas!$A:$D,2,FALSE),VLOOKUP(Dati!$A2457,Normas!$A:$D,2,FALSE)*0.3)),"")</f>
      </c>
      <c r="I2457" s="2">
        <f>IFERROR(IF(ISBLANK($A2457),"",IF($A2457="Ūdeņraža jonu koncentrācija",VLOOKUP(Dati!$A2457,Normas!$A:$D,3,FALSE),VLOOKUP(Dati!$A2457,Normas!$A:$D,3,FALSE)*0.3)),"")</f>
      </c>
    </row>
    <row r="2458" spans="2:9" x14ac:dyDescent="0.2">
      <c r="B2458">
        <f>IF(ISBLANK(A2458),"",VLOOKUP(A2458,Normas!A:D,4,FALSE))</f>
      </c>
      <c r="E2458" s="2">
        <f>IF(ISBLANK(D2458),"",INT(YEARFRAC(D2458,'Vispārīga informācija'!$B$2)))</f>
      </c>
      <c r="F2458" s="2">
        <f>IFERROR(IF(ISBLANK($A2458),"",IF($A2458="Ūdeņraža jonu koncentrācija",VLOOKUP(Dati!$A2458,Normas!$A:$D,2,FALSE),VLOOKUP(Dati!$A2458,Normas!$A:$D,2,FALSE)*0.6)),"")</f>
      </c>
      <c r="G2458" s="2">
        <f>IFERROR(IF(ISBLANK($A2458),"",IF($A2458="Ūdeņraža jonu koncentrācija",VLOOKUP(Dati!$A2458,Normas!$A:$D,3,FALSE),VLOOKUP(Dati!$A2458,Normas!$A:$D,3,FALSE)*0.6)),"")</f>
      </c>
      <c r="H2458" s="2">
        <f>IFERROR(IF(ISBLANK($A2458),"",IF($A2458="Ūdeņraža jonu koncentrācija",VLOOKUP(Dati!$A2458,Normas!$A:$D,2,FALSE),VLOOKUP(Dati!$A2458,Normas!$A:$D,2,FALSE)*0.3)),"")</f>
      </c>
      <c r="I2458" s="2">
        <f>IFERROR(IF(ISBLANK($A2458),"",IF($A2458="Ūdeņraža jonu koncentrācija",VLOOKUP(Dati!$A2458,Normas!$A:$D,3,FALSE),VLOOKUP(Dati!$A2458,Normas!$A:$D,3,FALSE)*0.3)),"")</f>
      </c>
    </row>
    <row r="2459" spans="2:9" x14ac:dyDescent="0.2">
      <c r="B2459">
        <f>IF(ISBLANK(A2459),"",VLOOKUP(A2459,Normas!A:D,4,FALSE))</f>
      </c>
      <c r="E2459" s="2">
        <f>IF(ISBLANK(D2459),"",INT(YEARFRAC(D2459,'Vispārīga informācija'!$B$2)))</f>
      </c>
      <c r="F2459" s="2">
        <f>IFERROR(IF(ISBLANK($A2459),"",IF($A2459="Ūdeņraža jonu koncentrācija",VLOOKUP(Dati!$A2459,Normas!$A:$D,2,FALSE),VLOOKUP(Dati!$A2459,Normas!$A:$D,2,FALSE)*0.6)),"")</f>
      </c>
      <c r="G2459" s="2">
        <f>IFERROR(IF(ISBLANK($A2459),"",IF($A2459="Ūdeņraža jonu koncentrācija",VLOOKUP(Dati!$A2459,Normas!$A:$D,3,FALSE),VLOOKUP(Dati!$A2459,Normas!$A:$D,3,FALSE)*0.6)),"")</f>
      </c>
      <c r="H2459" s="2">
        <f>IFERROR(IF(ISBLANK($A2459),"",IF($A2459="Ūdeņraža jonu koncentrācija",VLOOKUP(Dati!$A2459,Normas!$A:$D,2,FALSE),VLOOKUP(Dati!$A2459,Normas!$A:$D,2,FALSE)*0.3)),"")</f>
      </c>
      <c r="I2459" s="2">
        <f>IFERROR(IF(ISBLANK($A2459),"",IF($A2459="Ūdeņraža jonu koncentrācija",VLOOKUP(Dati!$A2459,Normas!$A:$D,3,FALSE),VLOOKUP(Dati!$A2459,Normas!$A:$D,3,FALSE)*0.3)),"")</f>
      </c>
    </row>
    <row r="2460" spans="2:9" x14ac:dyDescent="0.2">
      <c r="B2460">
        <f>IF(ISBLANK(A2460),"",VLOOKUP(A2460,Normas!A:D,4,FALSE))</f>
      </c>
      <c r="E2460" s="2">
        <f>IF(ISBLANK(D2460),"",INT(YEARFRAC(D2460,'Vispārīga informācija'!$B$2)))</f>
      </c>
      <c r="F2460" s="2">
        <f>IFERROR(IF(ISBLANK($A2460),"",IF($A2460="Ūdeņraža jonu koncentrācija",VLOOKUP(Dati!$A2460,Normas!$A:$D,2,FALSE),VLOOKUP(Dati!$A2460,Normas!$A:$D,2,FALSE)*0.6)),"")</f>
      </c>
      <c r="G2460" s="2">
        <f>IFERROR(IF(ISBLANK($A2460),"",IF($A2460="Ūdeņraža jonu koncentrācija",VLOOKUP(Dati!$A2460,Normas!$A:$D,3,FALSE),VLOOKUP(Dati!$A2460,Normas!$A:$D,3,FALSE)*0.6)),"")</f>
      </c>
      <c r="H2460" s="2">
        <f>IFERROR(IF(ISBLANK($A2460),"",IF($A2460="Ūdeņraža jonu koncentrācija",VLOOKUP(Dati!$A2460,Normas!$A:$D,2,FALSE),VLOOKUP(Dati!$A2460,Normas!$A:$D,2,FALSE)*0.3)),"")</f>
      </c>
      <c r="I2460" s="2">
        <f>IFERROR(IF(ISBLANK($A2460),"",IF($A2460="Ūdeņraža jonu koncentrācija",VLOOKUP(Dati!$A2460,Normas!$A:$D,3,FALSE),VLOOKUP(Dati!$A2460,Normas!$A:$D,3,FALSE)*0.3)),"")</f>
      </c>
    </row>
    <row r="2461" spans="2:9" x14ac:dyDescent="0.2">
      <c r="B2461">
        <f>IF(ISBLANK(A2461),"",VLOOKUP(A2461,Normas!A:D,4,FALSE))</f>
      </c>
      <c r="E2461" s="2">
        <f>IF(ISBLANK(D2461),"",INT(YEARFRAC(D2461,'Vispārīga informācija'!$B$2)))</f>
      </c>
      <c r="F2461" s="2">
        <f>IFERROR(IF(ISBLANK($A2461),"",IF($A2461="Ūdeņraža jonu koncentrācija",VLOOKUP(Dati!$A2461,Normas!$A:$D,2,FALSE),VLOOKUP(Dati!$A2461,Normas!$A:$D,2,FALSE)*0.6)),"")</f>
      </c>
      <c r="G2461" s="2">
        <f>IFERROR(IF(ISBLANK($A2461),"",IF($A2461="Ūdeņraža jonu koncentrācija",VLOOKUP(Dati!$A2461,Normas!$A:$D,3,FALSE),VLOOKUP(Dati!$A2461,Normas!$A:$D,3,FALSE)*0.6)),"")</f>
      </c>
      <c r="H2461" s="2">
        <f>IFERROR(IF(ISBLANK($A2461),"",IF($A2461="Ūdeņraža jonu koncentrācija",VLOOKUP(Dati!$A2461,Normas!$A:$D,2,FALSE),VLOOKUP(Dati!$A2461,Normas!$A:$D,2,FALSE)*0.3)),"")</f>
      </c>
      <c r="I2461" s="2">
        <f>IFERROR(IF(ISBLANK($A2461),"",IF($A2461="Ūdeņraža jonu koncentrācija",VLOOKUP(Dati!$A2461,Normas!$A:$D,3,FALSE),VLOOKUP(Dati!$A2461,Normas!$A:$D,3,FALSE)*0.3)),"")</f>
      </c>
    </row>
    <row r="2462" spans="2:9" x14ac:dyDescent="0.2">
      <c r="B2462">
        <f>IF(ISBLANK(A2462),"",VLOOKUP(A2462,Normas!A:D,4,FALSE))</f>
      </c>
      <c r="E2462" s="2">
        <f>IF(ISBLANK(D2462),"",INT(YEARFRAC(D2462,'Vispārīga informācija'!$B$2)))</f>
      </c>
      <c r="F2462" s="2">
        <f>IFERROR(IF(ISBLANK($A2462),"",IF($A2462="Ūdeņraža jonu koncentrācija",VLOOKUP(Dati!$A2462,Normas!$A:$D,2,FALSE),VLOOKUP(Dati!$A2462,Normas!$A:$D,2,FALSE)*0.6)),"")</f>
      </c>
      <c r="G2462" s="2">
        <f>IFERROR(IF(ISBLANK($A2462),"",IF($A2462="Ūdeņraža jonu koncentrācija",VLOOKUP(Dati!$A2462,Normas!$A:$D,3,FALSE),VLOOKUP(Dati!$A2462,Normas!$A:$D,3,FALSE)*0.6)),"")</f>
      </c>
      <c r="H2462" s="2">
        <f>IFERROR(IF(ISBLANK($A2462),"",IF($A2462="Ūdeņraža jonu koncentrācija",VLOOKUP(Dati!$A2462,Normas!$A:$D,2,FALSE),VLOOKUP(Dati!$A2462,Normas!$A:$D,2,FALSE)*0.3)),"")</f>
      </c>
      <c r="I2462" s="2">
        <f>IFERROR(IF(ISBLANK($A2462),"",IF($A2462="Ūdeņraža jonu koncentrācija",VLOOKUP(Dati!$A2462,Normas!$A:$D,3,FALSE),VLOOKUP(Dati!$A2462,Normas!$A:$D,3,FALSE)*0.3)),"")</f>
      </c>
    </row>
    <row r="2463" spans="2:9" x14ac:dyDescent="0.2">
      <c r="B2463">
        <f>IF(ISBLANK(A2463),"",VLOOKUP(A2463,Normas!A:D,4,FALSE))</f>
      </c>
      <c r="E2463" s="2">
        <f>IF(ISBLANK(D2463),"",INT(YEARFRAC(D2463,'Vispārīga informācija'!$B$2)))</f>
      </c>
      <c r="F2463" s="2">
        <f>IFERROR(IF(ISBLANK($A2463),"",IF($A2463="Ūdeņraža jonu koncentrācija",VLOOKUP(Dati!$A2463,Normas!$A:$D,2,FALSE),VLOOKUP(Dati!$A2463,Normas!$A:$D,2,FALSE)*0.6)),"")</f>
      </c>
      <c r="G2463" s="2">
        <f>IFERROR(IF(ISBLANK($A2463),"",IF($A2463="Ūdeņraža jonu koncentrācija",VLOOKUP(Dati!$A2463,Normas!$A:$D,3,FALSE),VLOOKUP(Dati!$A2463,Normas!$A:$D,3,FALSE)*0.6)),"")</f>
      </c>
      <c r="H2463" s="2">
        <f>IFERROR(IF(ISBLANK($A2463),"",IF($A2463="Ūdeņraža jonu koncentrācija",VLOOKUP(Dati!$A2463,Normas!$A:$D,2,FALSE),VLOOKUP(Dati!$A2463,Normas!$A:$D,2,FALSE)*0.3)),"")</f>
      </c>
      <c r="I2463" s="2">
        <f>IFERROR(IF(ISBLANK($A2463),"",IF($A2463="Ūdeņraža jonu koncentrācija",VLOOKUP(Dati!$A2463,Normas!$A:$D,3,FALSE),VLOOKUP(Dati!$A2463,Normas!$A:$D,3,FALSE)*0.3)),"")</f>
      </c>
    </row>
    <row r="2464" spans="2:9" x14ac:dyDescent="0.2">
      <c r="B2464">
        <f>IF(ISBLANK(A2464),"",VLOOKUP(A2464,Normas!A:D,4,FALSE))</f>
      </c>
      <c r="E2464" s="2">
        <f>IF(ISBLANK(D2464),"",INT(YEARFRAC(D2464,'Vispārīga informācija'!$B$2)))</f>
      </c>
      <c r="F2464" s="2">
        <f>IFERROR(IF(ISBLANK($A2464),"",IF($A2464="Ūdeņraža jonu koncentrācija",VLOOKUP(Dati!$A2464,Normas!$A:$D,2,FALSE),VLOOKUP(Dati!$A2464,Normas!$A:$D,2,FALSE)*0.6)),"")</f>
      </c>
      <c r="G2464" s="2">
        <f>IFERROR(IF(ISBLANK($A2464),"",IF($A2464="Ūdeņraža jonu koncentrācija",VLOOKUP(Dati!$A2464,Normas!$A:$D,3,FALSE),VLOOKUP(Dati!$A2464,Normas!$A:$D,3,FALSE)*0.6)),"")</f>
      </c>
      <c r="H2464" s="2">
        <f>IFERROR(IF(ISBLANK($A2464),"",IF($A2464="Ūdeņraža jonu koncentrācija",VLOOKUP(Dati!$A2464,Normas!$A:$D,2,FALSE),VLOOKUP(Dati!$A2464,Normas!$A:$D,2,FALSE)*0.3)),"")</f>
      </c>
      <c r="I2464" s="2">
        <f>IFERROR(IF(ISBLANK($A2464),"",IF($A2464="Ūdeņraža jonu koncentrācija",VLOOKUP(Dati!$A2464,Normas!$A:$D,3,FALSE),VLOOKUP(Dati!$A2464,Normas!$A:$D,3,FALSE)*0.3)),"")</f>
      </c>
    </row>
    <row r="2465" spans="2:9" x14ac:dyDescent="0.2">
      <c r="B2465">
        <f>IF(ISBLANK(A2465),"",VLOOKUP(A2465,Normas!A:D,4,FALSE))</f>
      </c>
      <c r="E2465" s="2">
        <f>IF(ISBLANK(D2465),"",INT(YEARFRAC(D2465,'Vispārīga informācija'!$B$2)))</f>
      </c>
      <c r="F2465" s="2">
        <f>IFERROR(IF(ISBLANK($A2465),"",IF($A2465="Ūdeņraža jonu koncentrācija",VLOOKUP(Dati!$A2465,Normas!$A:$D,2,FALSE),VLOOKUP(Dati!$A2465,Normas!$A:$D,2,FALSE)*0.6)),"")</f>
      </c>
      <c r="G2465" s="2">
        <f>IFERROR(IF(ISBLANK($A2465),"",IF($A2465="Ūdeņraža jonu koncentrācija",VLOOKUP(Dati!$A2465,Normas!$A:$D,3,FALSE),VLOOKUP(Dati!$A2465,Normas!$A:$D,3,FALSE)*0.6)),"")</f>
      </c>
      <c r="H2465" s="2">
        <f>IFERROR(IF(ISBLANK($A2465),"",IF($A2465="Ūdeņraža jonu koncentrācija",VLOOKUP(Dati!$A2465,Normas!$A:$D,2,FALSE),VLOOKUP(Dati!$A2465,Normas!$A:$D,2,FALSE)*0.3)),"")</f>
      </c>
      <c r="I2465" s="2">
        <f>IFERROR(IF(ISBLANK($A2465),"",IF($A2465="Ūdeņraža jonu koncentrācija",VLOOKUP(Dati!$A2465,Normas!$A:$D,3,FALSE),VLOOKUP(Dati!$A2465,Normas!$A:$D,3,FALSE)*0.3)),"")</f>
      </c>
    </row>
    <row r="2466" spans="2:9" x14ac:dyDescent="0.2">
      <c r="B2466">
        <f>IF(ISBLANK(A2466),"",VLOOKUP(A2466,Normas!A:D,4,FALSE))</f>
      </c>
      <c r="E2466" s="2">
        <f>IF(ISBLANK(D2466),"",INT(YEARFRAC(D2466,'Vispārīga informācija'!$B$2)))</f>
      </c>
      <c r="F2466" s="2">
        <f>IFERROR(IF(ISBLANK($A2466),"",IF($A2466="Ūdeņraža jonu koncentrācija",VLOOKUP(Dati!$A2466,Normas!$A:$D,2,FALSE),VLOOKUP(Dati!$A2466,Normas!$A:$D,2,FALSE)*0.6)),"")</f>
      </c>
      <c r="G2466" s="2">
        <f>IFERROR(IF(ISBLANK($A2466),"",IF($A2466="Ūdeņraža jonu koncentrācija",VLOOKUP(Dati!$A2466,Normas!$A:$D,3,FALSE),VLOOKUP(Dati!$A2466,Normas!$A:$D,3,FALSE)*0.6)),"")</f>
      </c>
      <c r="H2466" s="2">
        <f>IFERROR(IF(ISBLANK($A2466),"",IF($A2466="Ūdeņraža jonu koncentrācija",VLOOKUP(Dati!$A2466,Normas!$A:$D,2,FALSE),VLOOKUP(Dati!$A2466,Normas!$A:$D,2,FALSE)*0.3)),"")</f>
      </c>
      <c r="I2466" s="2">
        <f>IFERROR(IF(ISBLANK($A2466),"",IF($A2466="Ūdeņraža jonu koncentrācija",VLOOKUP(Dati!$A2466,Normas!$A:$D,3,FALSE),VLOOKUP(Dati!$A2466,Normas!$A:$D,3,FALSE)*0.3)),"")</f>
      </c>
    </row>
    <row r="2467" spans="2:9" x14ac:dyDescent="0.2">
      <c r="B2467">
        <f>IF(ISBLANK(A2467),"",VLOOKUP(A2467,Normas!A:D,4,FALSE))</f>
      </c>
      <c r="E2467" s="2">
        <f>IF(ISBLANK(D2467),"",INT(YEARFRAC(D2467,'Vispārīga informācija'!$B$2)))</f>
      </c>
      <c r="F2467" s="2">
        <f>IFERROR(IF(ISBLANK($A2467),"",IF($A2467="Ūdeņraža jonu koncentrācija",VLOOKUP(Dati!$A2467,Normas!$A:$D,2,FALSE),VLOOKUP(Dati!$A2467,Normas!$A:$D,2,FALSE)*0.6)),"")</f>
      </c>
      <c r="G2467" s="2">
        <f>IFERROR(IF(ISBLANK($A2467),"",IF($A2467="Ūdeņraža jonu koncentrācija",VLOOKUP(Dati!$A2467,Normas!$A:$D,3,FALSE),VLOOKUP(Dati!$A2467,Normas!$A:$D,3,FALSE)*0.6)),"")</f>
      </c>
      <c r="H2467" s="2">
        <f>IFERROR(IF(ISBLANK($A2467),"",IF($A2467="Ūdeņraža jonu koncentrācija",VLOOKUP(Dati!$A2467,Normas!$A:$D,2,FALSE),VLOOKUP(Dati!$A2467,Normas!$A:$D,2,FALSE)*0.3)),"")</f>
      </c>
      <c r="I2467" s="2">
        <f>IFERROR(IF(ISBLANK($A2467),"",IF($A2467="Ūdeņraža jonu koncentrācija",VLOOKUP(Dati!$A2467,Normas!$A:$D,3,FALSE),VLOOKUP(Dati!$A2467,Normas!$A:$D,3,FALSE)*0.3)),"")</f>
      </c>
    </row>
    <row r="2468" spans="2:9" x14ac:dyDescent="0.2">
      <c r="B2468">
        <f>IF(ISBLANK(A2468),"",VLOOKUP(A2468,Normas!A:D,4,FALSE))</f>
      </c>
      <c r="E2468" s="2">
        <f>IF(ISBLANK(D2468),"",INT(YEARFRAC(D2468,'Vispārīga informācija'!$B$2)))</f>
      </c>
      <c r="F2468" s="2">
        <f>IFERROR(IF(ISBLANK($A2468),"",IF($A2468="Ūdeņraža jonu koncentrācija",VLOOKUP(Dati!$A2468,Normas!$A:$D,2,FALSE),VLOOKUP(Dati!$A2468,Normas!$A:$D,2,FALSE)*0.6)),"")</f>
      </c>
      <c r="G2468" s="2">
        <f>IFERROR(IF(ISBLANK($A2468),"",IF($A2468="Ūdeņraža jonu koncentrācija",VLOOKUP(Dati!$A2468,Normas!$A:$D,3,FALSE),VLOOKUP(Dati!$A2468,Normas!$A:$D,3,FALSE)*0.6)),"")</f>
      </c>
      <c r="H2468" s="2">
        <f>IFERROR(IF(ISBLANK($A2468),"",IF($A2468="Ūdeņraža jonu koncentrācija",VLOOKUP(Dati!$A2468,Normas!$A:$D,2,FALSE),VLOOKUP(Dati!$A2468,Normas!$A:$D,2,FALSE)*0.3)),"")</f>
      </c>
      <c r="I2468" s="2">
        <f>IFERROR(IF(ISBLANK($A2468),"",IF($A2468="Ūdeņraža jonu koncentrācija",VLOOKUP(Dati!$A2468,Normas!$A:$D,3,FALSE),VLOOKUP(Dati!$A2468,Normas!$A:$D,3,FALSE)*0.3)),"")</f>
      </c>
    </row>
    <row r="2469" spans="2:9" x14ac:dyDescent="0.2">
      <c r="B2469">
        <f>IF(ISBLANK(A2469),"",VLOOKUP(A2469,Normas!A:D,4,FALSE))</f>
      </c>
      <c r="E2469" s="2">
        <f>IF(ISBLANK(D2469),"",INT(YEARFRAC(D2469,'Vispārīga informācija'!$B$2)))</f>
      </c>
      <c r="F2469" s="2">
        <f>IFERROR(IF(ISBLANK($A2469),"",IF($A2469="Ūdeņraža jonu koncentrācija",VLOOKUP(Dati!$A2469,Normas!$A:$D,2,FALSE),VLOOKUP(Dati!$A2469,Normas!$A:$D,2,FALSE)*0.6)),"")</f>
      </c>
      <c r="G2469" s="2">
        <f>IFERROR(IF(ISBLANK($A2469),"",IF($A2469="Ūdeņraža jonu koncentrācija",VLOOKUP(Dati!$A2469,Normas!$A:$D,3,FALSE),VLOOKUP(Dati!$A2469,Normas!$A:$D,3,FALSE)*0.6)),"")</f>
      </c>
      <c r="H2469" s="2">
        <f>IFERROR(IF(ISBLANK($A2469),"",IF($A2469="Ūdeņraža jonu koncentrācija",VLOOKUP(Dati!$A2469,Normas!$A:$D,2,FALSE),VLOOKUP(Dati!$A2469,Normas!$A:$D,2,FALSE)*0.3)),"")</f>
      </c>
      <c r="I2469" s="2">
        <f>IFERROR(IF(ISBLANK($A2469),"",IF($A2469="Ūdeņraža jonu koncentrācija",VLOOKUP(Dati!$A2469,Normas!$A:$D,3,FALSE),VLOOKUP(Dati!$A2469,Normas!$A:$D,3,FALSE)*0.3)),"")</f>
      </c>
    </row>
    <row r="2470" spans="2:9" x14ac:dyDescent="0.2">
      <c r="B2470">
        <f>IF(ISBLANK(A2470),"",VLOOKUP(A2470,Normas!A:D,4,FALSE))</f>
      </c>
      <c r="E2470" s="2">
        <f>IF(ISBLANK(D2470),"",INT(YEARFRAC(D2470,'Vispārīga informācija'!$B$2)))</f>
      </c>
      <c r="F2470" s="2">
        <f>IFERROR(IF(ISBLANK($A2470),"",IF($A2470="Ūdeņraža jonu koncentrācija",VLOOKUP(Dati!$A2470,Normas!$A:$D,2,FALSE),VLOOKUP(Dati!$A2470,Normas!$A:$D,2,FALSE)*0.6)),"")</f>
      </c>
      <c r="G2470" s="2">
        <f>IFERROR(IF(ISBLANK($A2470),"",IF($A2470="Ūdeņraža jonu koncentrācija",VLOOKUP(Dati!$A2470,Normas!$A:$D,3,FALSE),VLOOKUP(Dati!$A2470,Normas!$A:$D,3,FALSE)*0.6)),"")</f>
      </c>
      <c r="H2470" s="2">
        <f>IFERROR(IF(ISBLANK($A2470),"",IF($A2470="Ūdeņraža jonu koncentrācija",VLOOKUP(Dati!$A2470,Normas!$A:$D,2,FALSE),VLOOKUP(Dati!$A2470,Normas!$A:$D,2,FALSE)*0.3)),"")</f>
      </c>
      <c r="I2470" s="2">
        <f>IFERROR(IF(ISBLANK($A2470),"",IF($A2470="Ūdeņraža jonu koncentrācija",VLOOKUP(Dati!$A2470,Normas!$A:$D,3,FALSE),VLOOKUP(Dati!$A2470,Normas!$A:$D,3,FALSE)*0.3)),"")</f>
      </c>
    </row>
    <row r="2471" spans="2:9" x14ac:dyDescent="0.2">
      <c r="B2471">
        <f>IF(ISBLANK(A2471),"",VLOOKUP(A2471,Normas!A:D,4,FALSE))</f>
      </c>
      <c r="E2471" s="2">
        <f>IF(ISBLANK(D2471),"",INT(YEARFRAC(D2471,'Vispārīga informācija'!$B$2)))</f>
      </c>
      <c r="F2471" s="2">
        <f>IFERROR(IF(ISBLANK($A2471),"",IF($A2471="Ūdeņraža jonu koncentrācija",VLOOKUP(Dati!$A2471,Normas!$A:$D,2,FALSE),VLOOKUP(Dati!$A2471,Normas!$A:$D,2,FALSE)*0.6)),"")</f>
      </c>
      <c r="G2471" s="2">
        <f>IFERROR(IF(ISBLANK($A2471),"",IF($A2471="Ūdeņraža jonu koncentrācija",VLOOKUP(Dati!$A2471,Normas!$A:$D,3,FALSE),VLOOKUP(Dati!$A2471,Normas!$A:$D,3,FALSE)*0.6)),"")</f>
      </c>
      <c r="H2471" s="2">
        <f>IFERROR(IF(ISBLANK($A2471),"",IF($A2471="Ūdeņraža jonu koncentrācija",VLOOKUP(Dati!$A2471,Normas!$A:$D,2,FALSE),VLOOKUP(Dati!$A2471,Normas!$A:$D,2,FALSE)*0.3)),"")</f>
      </c>
      <c r="I2471" s="2">
        <f>IFERROR(IF(ISBLANK($A2471),"",IF($A2471="Ūdeņraža jonu koncentrācija",VLOOKUP(Dati!$A2471,Normas!$A:$D,3,FALSE),VLOOKUP(Dati!$A2471,Normas!$A:$D,3,FALSE)*0.3)),"")</f>
      </c>
    </row>
    <row r="2472" spans="2:9" x14ac:dyDescent="0.2">
      <c r="B2472">
        <f>IF(ISBLANK(A2472),"",VLOOKUP(A2472,Normas!A:D,4,FALSE))</f>
      </c>
      <c r="E2472" s="2">
        <f>IF(ISBLANK(D2472),"",INT(YEARFRAC(D2472,'Vispārīga informācija'!$B$2)))</f>
      </c>
      <c r="F2472" s="2">
        <f>IFERROR(IF(ISBLANK($A2472),"",IF($A2472="Ūdeņraža jonu koncentrācija",VLOOKUP(Dati!$A2472,Normas!$A:$D,2,FALSE),VLOOKUP(Dati!$A2472,Normas!$A:$D,2,FALSE)*0.6)),"")</f>
      </c>
      <c r="G2472" s="2">
        <f>IFERROR(IF(ISBLANK($A2472),"",IF($A2472="Ūdeņraža jonu koncentrācija",VLOOKUP(Dati!$A2472,Normas!$A:$D,3,FALSE),VLOOKUP(Dati!$A2472,Normas!$A:$D,3,FALSE)*0.6)),"")</f>
      </c>
      <c r="H2472" s="2">
        <f>IFERROR(IF(ISBLANK($A2472),"",IF($A2472="Ūdeņraža jonu koncentrācija",VLOOKUP(Dati!$A2472,Normas!$A:$D,2,FALSE),VLOOKUP(Dati!$A2472,Normas!$A:$D,2,FALSE)*0.3)),"")</f>
      </c>
      <c r="I2472" s="2">
        <f>IFERROR(IF(ISBLANK($A2472),"",IF($A2472="Ūdeņraža jonu koncentrācija",VLOOKUP(Dati!$A2472,Normas!$A:$D,3,FALSE),VLOOKUP(Dati!$A2472,Normas!$A:$D,3,FALSE)*0.3)),"")</f>
      </c>
    </row>
    <row r="2473" spans="2:9" x14ac:dyDescent="0.2">
      <c r="B2473">
        <f>IF(ISBLANK(A2473),"",VLOOKUP(A2473,Normas!A:D,4,FALSE))</f>
      </c>
      <c r="E2473" s="2">
        <f>IF(ISBLANK(D2473),"",INT(YEARFRAC(D2473,'Vispārīga informācija'!$B$2)))</f>
      </c>
      <c r="F2473" s="2">
        <f>IFERROR(IF(ISBLANK($A2473),"",IF($A2473="Ūdeņraža jonu koncentrācija",VLOOKUP(Dati!$A2473,Normas!$A:$D,2,FALSE),VLOOKUP(Dati!$A2473,Normas!$A:$D,2,FALSE)*0.6)),"")</f>
      </c>
      <c r="G2473" s="2">
        <f>IFERROR(IF(ISBLANK($A2473),"",IF($A2473="Ūdeņraža jonu koncentrācija",VLOOKUP(Dati!$A2473,Normas!$A:$D,3,FALSE),VLOOKUP(Dati!$A2473,Normas!$A:$D,3,FALSE)*0.6)),"")</f>
      </c>
      <c r="H2473" s="2">
        <f>IFERROR(IF(ISBLANK($A2473),"",IF($A2473="Ūdeņraža jonu koncentrācija",VLOOKUP(Dati!$A2473,Normas!$A:$D,2,FALSE),VLOOKUP(Dati!$A2473,Normas!$A:$D,2,FALSE)*0.3)),"")</f>
      </c>
      <c r="I2473" s="2">
        <f>IFERROR(IF(ISBLANK($A2473),"",IF($A2473="Ūdeņraža jonu koncentrācija",VLOOKUP(Dati!$A2473,Normas!$A:$D,3,FALSE),VLOOKUP(Dati!$A2473,Normas!$A:$D,3,FALSE)*0.3)),"")</f>
      </c>
    </row>
    <row r="2474" spans="2:9" x14ac:dyDescent="0.2">
      <c r="B2474">
        <f>IF(ISBLANK(A2474),"",VLOOKUP(A2474,Normas!A:D,4,FALSE))</f>
      </c>
      <c r="E2474" s="2">
        <f>IF(ISBLANK(D2474),"",INT(YEARFRAC(D2474,'Vispārīga informācija'!$B$2)))</f>
      </c>
      <c r="F2474" s="2">
        <f>IFERROR(IF(ISBLANK($A2474),"",IF($A2474="Ūdeņraža jonu koncentrācija",VLOOKUP(Dati!$A2474,Normas!$A:$D,2,FALSE),VLOOKUP(Dati!$A2474,Normas!$A:$D,2,FALSE)*0.6)),"")</f>
      </c>
      <c r="G2474" s="2">
        <f>IFERROR(IF(ISBLANK($A2474),"",IF($A2474="Ūdeņraža jonu koncentrācija",VLOOKUP(Dati!$A2474,Normas!$A:$D,3,FALSE),VLOOKUP(Dati!$A2474,Normas!$A:$D,3,FALSE)*0.6)),"")</f>
      </c>
      <c r="H2474" s="2">
        <f>IFERROR(IF(ISBLANK($A2474),"",IF($A2474="Ūdeņraža jonu koncentrācija",VLOOKUP(Dati!$A2474,Normas!$A:$D,2,FALSE),VLOOKUP(Dati!$A2474,Normas!$A:$D,2,FALSE)*0.3)),"")</f>
      </c>
      <c r="I2474" s="2">
        <f>IFERROR(IF(ISBLANK($A2474),"",IF($A2474="Ūdeņraža jonu koncentrācija",VLOOKUP(Dati!$A2474,Normas!$A:$D,3,FALSE),VLOOKUP(Dati!$A2474,Normas!$A:$D,3,FALSE)*0.3)),"")</f>
      </c>
    </row>
    <row r="2475" spans="2:9" x14ac:dyDescent="0.2">
      <c r="B2475">
        <f>IF(ISBLANK(A2475),"",VLOOKUP(A2475,Normas!A:D,4,FALSE))</f>
      </c>
      <c r="E2475" s="2">
        <f>IF(ISBLANK(D2475),"",INT(YEARFRAC(D2475,'Vispārīga informācija'!$B$2)))</f>
      </c>
      <c r="F2475" s="2">
        <f>IFERROR(IF(ISBLANK($A2475),"",IF($A2475="Ūdeņraža jonu koncentrācija",VLOOKUP(Dati!$A2475,Normas!$A:$D,2,FALSE),VLOOKUP(Dati!$A2475,Normas!$A:$D,2,FALSE)*0.6)),"")</f>
      </c>
      <c r="G2475" s="2">
        <f>IFERROR(IF(ISBLANK($A2475),"",IF($A2475="Ūdeņraža jonu koncentrācija",VLOOKUP(Dati!$A2475,Normas!$A:$D,3,FALSE),VLOOKUP(Dati!$A2475,Normas!$A:$D,3,FALSE)*0.6)),"")</f>
      </c>
      <c r="H2475" s="2">
        <f>IFERROR(IF(ISBLANK($A2475),"",IF($A2475="Ūdeņraža jonu koncentrācija",VLOOKUP(Dati!$A2475,Normas!$A:$D,2,FALSE),VLOOKUP(Dati!$A2475,Normas!$A:$D,2,FALSE)*0.3)),"")</f>
      </c>
      <c r="I2475" s="2">
        <f>IFERROR(IF(ISBLANK($A2475),"",IF($A2475="Ūdeņraža jonu koncentrācija",VLOOKUP(Dati!$A2475,Normas!$A:$D,3,FALSE),VLOOKUP(Dati!$A2475,Normas!$A:$D,3,FALSE)*0.3)),"")</f>
      </c>
    </row>
    <row r="2476" spans="2:9" x14ac:dyDescent="0.2">
      <c r="B2476">
        <f>IF(ISBLANK(A2476),"",VLOOKUP(A2476,Normas!A:D,4,FALSE))</f>
      </c>
      <c r="E2476" s="2">
        <f>IF(ISBLANK(D2476),"",INT(YEARFRAC(D2476,'Vispārīga informācija'!$B$2)))</f>
      </c>
      <c r="F2476" s="2">
        <f>IFERROR(IF(ISBLANK($A2476),"",IF($A2476="Ūdeņraža jonu koncentrācija",VLOOKUP(Dati!$A2476,Normas!$A:$D,2,FALSE),VLOOKUP(Dati!$A2476,Normas!$A:$D,2,FALSE)*0.6)),"")</f>
      </c>
      <c r="G2476" s="2">
        <f>IFERROR(IF(ISBLANK($A2476),"",IF($A2476="Ūdeņraža jonu koncentrācija",VLOOKUP(Dati!$A2476,Normas!$A:$D,3,FALSE),VLOOKUP(Dati!$A2476,Normas!$A:$D,3,FALSE)*0.6)),"")</f>
      </c>
      <c r="H2476" s="2">
        <f>IFERROR(IF(ISBLANK($A2476),"",IF($A2476="Ūdeņraža jonu koncentrācija",VLOOKUP(Dati!$A2476,Normas!$A:$D,2,FALSE),VLOOKUP(Dati!$A2476,Normas!$A:$D,2,FALSE)*0.3)),"")</f>
      </c>
      <c r="I2476" s="2">
        <f>IFERROR(IF(ISBLANK($A2476),"",IF($A2476="Ūdeņraža jonu koncentrācija",VLOOKUP(Dati!$A2476,Normas!$A:$D,3,FALSE),VLOOKUP(Dati!$A2476,Normas!$A:$D,3,FALSE)*0.3)),"")</f>
      </c>
    </row>
    <row r="2477" spans="2:9" x14ac:dyDescent="0.2">
      <c r="B2477">
        <f>IF(ISBLANK(A2477),"",VLOOKUP(A2477,Normas!A:D,4,FALSE))</f>
      </c>
      <c r="E2477" s="2">
        <f>IF(ISBLANK(D2477),"",INT(YEARFRAC(D2477,'Vispārīga informācija'!$B$2)))</f>
      </c>
      <c r="F2477" s="2">
        <f>IFERROR(IF(ISBLANK($A2477),"",IF($A2477="Ūdeņraža jonu koncentrācija",VLOOKUP(Dati!$A2477,Normas!$A:$D,2,FALSE),VLOOKUP(Dati!$A2477,Normas!$A:$D,2,FALSE)*0.6)),"")</f>
      </c>
      <c r="G2477" s="2">
        <f>IFERROR(IF(ISBLANK($A2477),"",IF($A2477="Ūdeņraža jonu koncentrācija",VLOOKUP(Dati!$A2477,Normas!$A:$D,3,FALSE),VLOOKUP(Dati!$A2477,Normas!$A:$D,3,FALSE)*0.6)),"")</f>
      </c>
      <c r="H2477" s="2">
        <f>IFERROR(IF(ISBLANK($A2477),"",IF($A2477="Ūdeņraža jonu koncentrācija",VLOOKUP(Dati!$A2477,Normas!$A:$D,2,FALSE),VLOOKUP(Dati!$A2477,Normas!$A:$D,2,FALSE)*0.3)),"")</f>
      </c>
      <c r="I2477" s="2">
        <f>IFERROR(IF(ISBLANK($A2477),"",IF($A2477="Ūdeņraža jonu koncentrācija",VLOOKUP(Dati!$A2477,Normas!$A:$D,3,FALSE),VLOOKUP(Dati!$A2477,Normas!$A:$D,3,FALSE)*0.3)),"")</f>
      </c>
    </row>
    <row r="2478" spans="2:9" x14ac:dyDescent="0.2">
      <c r="B2478">
        <f>IF(ISBLANK(A2478),"",VLOOKUP(A2478,Normas!A:D,4,FALSE))</f>
      </c>
      <c r="E2478" s="2">
        <f>IF(ISBLANK(D2478),"",INT(YEARFRAC(D2478,'Vispārīga informācija'!$B$2)))</f>
      </c>
      <c r="F2478" s="2">
        <f>IFERROR(IF(ISBLANK($A2478),"",IF($A2478="Ūdeņraža jonu koncentrācija",VLOOKUP(Dati!$A2478,Normas!$A:$D,2,FALSE),VLOOKUP(Dati!$A2478,Normas!$A:$D,2,FALSE)*0.6)),"")</f>
      </c>
      <c r="G2478" s="2">
        <f>IFERROR(IF(ISBLANK($A2478),"",IF($A2478="Ūdeņraža jonu koncentrācija",VLOOKUP(Dati!$A2478,Normas!$A:$D,3,FALSE),VLOOKUP(Dati!$A2478,Normas!$A:$D,3,FALSE)*0.6)),"")</f>
      </c>
      <c r="H2478" s="2">
        <f>IFERROR(IF(ISBLANK($A2478),"",IF($A2478="Ūdeņraža jonu koncentrācija",VLOOKUP(Dati!$A2478,Normas!$A:$D,2,FALSE),VLOOKUP(Dati!$A2478,Normas!$A:$D,2,FALSE)*0.3)),"")</f>
      </c>
      <c r="I2478" s="2">
        <f>IFERROR(IF(ISBLANK($A2478),"",IF($A2478="Ūdeņraža jonu koncentrācija",VLOOKUP(Dati!$A2478,Normas!$A:$D,3,FALSE),VLOOKUP(Dati!$A2478,Normas!$A:$D,3,FALSE)*0.3)),"")</f>
      </c>
    </row>
    <row r="2479" spans="2:9" x14ac:dyDescent="0.2">
      <c r="B2479">
        <f>IF(ISBLANK(A2479),"",VLOOKUP(A2479,Normas!A:D,4,FALSE))</f>
      </c>
      <c r="E2479" s="2">
        <f>IF(ISBLANK(D2479),"",INT(YEARFRAC(D2479,'Vispārīga informācija'!$B$2)))</f>
      </c>
      <c r="F2479" s="2">
        <f>IFERROR(IF(ISBLANK($A2479),"",IF($A2479="Ūdeņraža jonu koncentrācija",VLOOKUP(Dati!$A2479,Normas!$A:$D,2,FALSE),VLOOKUP(Dati!$A2479,Normas!$A:$D,2,FALSE)*0.6)),"")</f>
      </c>
      <c r="G2479" s="2">
        <f>IFERROR(IF(ISBLANK($A2479),"",IF($A2479="Ūdeņraža jonu koncentrācija",VLOOKUP(Dati!$A2479,Normas!$A:$D,3,FALSE),VLOOKUP(Dati!$A2479,Normas!$A:$D,3,FALSE)*0.6)),"")</f>
      </c>
      <c r="H2479" s="2">
        <f>IFERROR(IF(ISBLANK($A2479),"",IF($A2479="Ūdeņraža jonu koncentrācija",VLOOKUP(Dati!$A2479,Normas!$A:$D,2,FALSE),VLOOKUP(Dati!$A2479,Normas!$A:$D,2,FALSE)*0.3)),"")</f>
      </c>
      <c r="I2479" s="2">
        <f>IFERROR(IF(ISBLANK($A2479),"",IF($A2479="Ūdeņraža jonu koncentrācija",VLOOKUP(Dati!$A2479,Normas!$A:$D,3,FALSE),VLOOKUP(Dati!$A2479,Normas!$A:$D,3,FALSE)*0.3)),"")</f>
      </c>
    </row>
    <row r="2480" spans="2:9" x14ac:dyDescent="0.2">
      <c r="B2480">
        <f>IF(ISBLANK(A2480),"",VLOOKUP(A2480,Normas!A:D,4,FALSE))</f>
      </c>
      <c r="E2480" s="2">
        <f>IF(ISBLANK(D2480),"",INT(YEARFRAC(D2480,'Vispārīga informācija'!$B$2)))</f>
      </c>
      <c r="F2480" s="2">
        <f>IFERROR(IF(ISBLANK($A2480),"",IF($A2480="Ūdeņraža jonu koncentrācija",VLOOKUP(Dati!$A2480,Normas!$A:$D,2,FALSE),VLOOKUP(Dati!$A2480,Normas!$A:$D,2,FALSE)*0.6)),"")</f>
      </c>
      <c r="G2480" s="2">
        <f>IFERROR(IF(ISBLANK($A2480),"",IF($A2480="Ūdeņraža jonu koncentrācija",VLOOKUP(Dati!$A2480,Normas!$A:$D,3,FALSE),VLOOKUP(Dati!$A2480,Normas!$A:$D,3,FALSE)*0.6)),"")</f>
      </c>
      <c r="H2480" s="2">
        <f>IFERROR(IF(ISBLANK($A2480),"",IF($A2480="Ūdeņraža jonu koncentrācija",VLOOKUP(Dati!$A2480,Normas!$A:$D,2,FALSE),VLOOKUP(Dati!$A2480,Normas!$A:$D,2,FALSE)*0.3)),"")</f>
      </c>
      <c r="I2480" s="2">
        <f>IFERROR(IF(ISBLANK($A2480),"",IF($A2480="Ūdeņraža jonu koncentrācija",VLOOKUP(Dati!$A2480,Normas!$A:$D,3,FALSE),VLOOKUP(Dati!$A2480,Normas!$A:$D,3,FALSE)*0.3)),"")</f>
      </c>
    </row>
    <row r="2481" spans="2:9" x14ac:dyDescent="0.2">
      <c r="B2481">
        <f>IF(ISBLANK(A2481),"",VLOOKUP(A2481,Normas!A:D,4,FALSE))</f>
      </c>
      <c r="E2481" s="2">
        <f>IF(ISBLANK(D2481),"",INT(YEARFRAC(D2481,'Vispārīga informācija'!$B$2)))</f>
      </c>
      <c r="F2481" s="2">
        <f>IFERROR(IF(ISBLANK($A2481),"",IF($A2481="Ūdeņraža jonu koncentrācija",VLOOKUP(Dati!$A2481,Normas!$A:$D,2,FALSE),VLOOKUP(Dati!$A2481,Normas!$A:$D,2,FALSE)*0.6)),"")</f>
      </c>
      <c r="G2481" s="2">
        <f>IFERROR(IF(ISBLANK($A2481),"",IF($A2481="Ūdeņraža jonu koncentrācija",VLOOKUP(Dati!$A2481,Normas!$A:$D,3,FALSE),VLOOKUP(Dati!$A2481,Normas!$A:$D,3,FALSE)*0.6)),"")</f>
      </c>
      <c r="H2481" s="2">
        <f>IFERROR(IF(ISBLANK($A2481),"",IF($A2481="Ūdeņraža jonu koncentrācija",VLOOKUP(Dati!$A2481,Normas!$A:$D,2,FALSE),VLOOKUP(Dati!$A2481,Normas!$A:$D,2,FALSE)*0.3)),"")</f>
      </c>
      <c r="I2481" s="2">
        <f>IFERROR(IF(ISBLANK($A2481),"",IF($A2481="Ūdeņraža jonu koncentrācija",VLOOKUP(Dati!$A2481,Normas!$A:$D,3,FALSE),VLOOKUP(Dati!$A2481,Normas!$A:$D,3,FALSE)*0.3)),"")</f>
      </c>
    </row>
    <row r="2482" spans="2:9" x14ac:dyDescent="0.2">
      <c r="B2482">
        <f>IF(ISBLANK(A2482),"",VLOOKUP(A2482,Normas!A:D,4,FALSE))</f>
      </c>
      <c r="E2482" s="2">
        <f>IF(ISBLANK(D2482),"",INT(YEARFRAC(D2482,'Vispārīga informācija'!$B$2)))</f>
      </c>
      <c r="F2482" s="2">
        <f>IFERROR(IF(ISBLANK($A2482),"",IF($A2482="Ūdeņraža jonu koncentrācija",VLOOKUP(Dati!$A2482,Normas!$A:$D,2,FALSE),VLOOKUP(Dati!$A2482,Normas!$A:$D,2,FALSE)*0.6)),"")</f>
      </c>
      <c r="G2482" s="2">
        <f>IFERROR(IF(ISBLANK($A2482),"",IF($A2482="Ūdeņraža jonu koncentrācija",VLOOKUP(Dati!$A2482,Normas!$A:$D,3,FALSE),VLOOKUP(Dati!$A2482,Normas!$A:$D,3,FALSE)*0.6)),"")</f>
      </c>
      <c r="H2482" s="2">
        <f>IFERROR(IF(ISBLANK($A2482),"",IF($A2482="Ūdeņraža jonu koncentrācija",VLOOKUP(Dati!$A2482,Normas!$A:$D,2,FALSE),VLOOKUP(Dati!$A2482,Normas!$A:$D,2,FALSE)*0.3)),"")</f>
      </c>
      <c r="I2482" s="2">
        <f>IFERROR(IF(ISBLANK($A2482),"",IF($A2482="Ūdeņraža jonu koncentrācija",VLOOKUP(Dati!$A2482,Normas!$A:$D,3,FALSE),VLOOKUP(Dati!$A2482,Normas!$A:$D,3,FALSE)*0.3)),"")</f>
      </c>
    </row>
    <row r="2483" spans="2:9" x14ac:dyDescent="0.2">
      <c r="B2483">
        <f>IF(ISBLANK(A2483),"",VLOOKUP(A2483,Normas!A:D,4,FALSE))</f>
      </c>
      <c r="E2483" s="2">
        <f>IF(ISBLANK(D2483),"",INT(YEARFRAC(D2483,'Vispārīga informācija'!$B$2)))</f>
      </c>
      <c r="F2483" s="2">
        <f>IFERROR(IF(ISBLANK($A2483),"",IF($A2483="Ūdeņraža jonu koncentrācija",VLOOKUP(Dati!$A2483,Normas!$A:$D,2,FALSE),VLOOKUP(Dati!$A2483,Normas!$A:$D,2,FALSE)*0.6)),"")</f>
      </c>
      <c r="G2483" s="2">
        <f>IFERROR(IF(ISBLANK($A2483),"",IF($A2483="Ūdeņraža jonu koncentrācija",VLOOKUP(Dati!$A2483,Normas!$A:$D,3,FALSE),VLOOKUP(Dati!$A2483,Normas!$A:$D,3,FALSE)*0.6)),"")</f>
      </c>
      <c r="H2483" s="2">
        <f>IFERROR(IF(ISBLANK($A2483),"",IF($A2483="Ūdeņraža jonu koncentrācija",VLOOKUP(Dati!$A2483,Normas!$A:$D,2,FALSE),VLOOKUP(Dati!$A2483,Normas!$A:$D,2,FALSE)*0.3)),"")</f>
      </c>
      <c r="I2483" s="2">
        <f>IFERROR(IF(ISBLANK($A2483),"",IF($A2483="Ūdeņraža jonu koncentrācija",VLOOKUP(Dati!$A2483,Normas!$A:$D,3,FALSE),VLOOKUP(Dati!$A2483,Normas!$A:$D,3,FALSE)*0.3)),"")</f>
      </c>
    </row>
    <row r="2484" spans="2:9" x14ac:dyDescent="0.2">
      <c r="B2484">
        <f>IF(ISBLANK(A2484),"",VLOOKUP(A2484,Normas!A:D,4,FALSE))</f>
      </c>
      <c r="E2484" s="2">
        <f>IF(ISBLANK(D2484),"",INT(YEARFRAC(D2484,'Vispārīga informācija'!$B$2)))</f>
      </c>
      <c r="F2484" s="2">
        <f>IFERROR(IF(ISBLANK($A2484),"",IF($A2484="Ūdeņraža jonu koncentrācija",VLOOKUP(Dati!$A2484,Normas!$A:$D,2,FALSE),VLOOKUP(Dati!$A2484,Normas!$A:$D,2,FALSE)*0.6)),"")</f>
      </c>
      <c r="G2484" s="2">
        <f>IFERROR(IF(ISBLANK($A2484),"",IF($A2484="Ūdeņraža jonu koncentrācija",VLOOKUP(Dati!$A2484,Normas!$A:$D,3,FALSE),VLOOKUP(Dati!$A2484,Normas!$A:$D,3,FALSE)*0.6)),"")</f>
      </c>
      <c r="H2484" s="2">
        <f>IFERROR(IF(ISBLANK($A2484),"",IF($A2484="Ūdeņraža jonu koncentrācija",VLOOKUP(Dati!$A2484,Normas!$A:$D,2,FALSE),VLOOKUP(Dati!$A2484,Normas!$A:$D,2,FALSE)*0.3)),"")</f>
      </c>
      <c r="I2484" s="2">
        <f>IFERROR(IF(ISBLANK($A2484),"",IF($A2484="Ūdeņraža jonu koncentrācija",VLOOKUP(Dati!$A2484,Normas!$A:$D,3,FALSE),VLOOKUP(Dati!$A2484,Normas!$A:$D,3,FALSE)*0.3)),"")</f>
      </c>
    </row>
    <row r="2485" spans="2:9" x14ac:dyDescent="0.2">
      <c r="B2485">
        <f>IF(ISBLANK(A2485),"",VLOOKUP(A2485,Normas!A:D,4,FALSE))</f>
      </c>
      <c r="E2485" s="2">
        <f>IF(ISBLANK(D2485),"",INT(YEARFRAC(D2485,'Vispārīga informācija'!$B$2)))</f>
      </c>
      <c r="F2485" s="2">
        <f>IFERROR(IF(ISBLANK($A2485),"",IF($A2485="Ūdeņraža jonu koncentrācija",VLOOKUP(Dati!$A2485,Normas!$A:$D,2,FALSE),VLOOKUP(Dati!$A2485,Normas!$A:$D,2,FALSE)*0.6)),"")</f>
      </c>
      <c r="G2485" s="2">
        <f>IFERROR(IF(ISBLANK($A2485),"",IF($A2485="Ūdeņraža jonu koncentrācija",VLOOKUP(Dati!$A2485,Normas!$A:$D,3,FALSE),VLOOKUP(Dati!$A2485,Normas!$A:$D,3,FALSE)*0.6)),"")</f>
      </c>
      <c r="H2485" s="2">
        <f>IFERROR(IF(ISBLANK($A2485),"",IF($A2485="Ūdeņraža jonu koncentrācija",VLOOKUP(Dati!$A2485,Normas!$A:$D,2,FALSE),VLOOKUP(Dati!$A2485,Normas!$A:$D,2,FALSE)*0.3)),"")</f>
      </c>
      <c r="I2485" s="2">
        <f>IFERROR(IF(ISBLANK($A2485),"",IF($A2485="Ūdeņraža jonu koncentrācija",VLOOKUP(Dati!$A2485,Normas!$A:$D,3,FALSE),VLOOKUP(Dati!$A2485,Normas!$A:$D,3,FALSE)*0.3)),"")</f>
      </c>
    </row>
    <row r="2486" spans="2:9" x14ac:dyDescent="0.2">
      <c r="B2486">
        <f>IF(ISBLANK(A2486),"",VLOOKUP(A2486,Normas!A:D,4,FALSE))</f>
      </c>
      <c r="E2486" s="2">
        <f>IF(ISBLANK(D2486),"",INT(YEARFRAC(D2486,'Vispārīga informācija'!$B$2)))</f>
      </c>
      <c r="F2486" s="2">
        <f>IFERROR(IF(ISBLANK($A2486),"",IF($A2486="Ūdeņraža jonu koncentrācija",VLOOKUP(Dati!$A2486,Normas!$A:$D,2,FALSE),VLOOKUP(Dati!$A2486,Normas!$A:$D,2,FALSE)*0.6)),"")</f>
      </c>
      <c r="G2486" s="2">
        <f>IFERROR(IF(ISBLANK($A2486),"",IF($A2486="Ūdeņraža jonu koncentrācija",VLOOKUP(Dati!$A2486,Normas!$A:$D,3,FALSE),VLOOKUP(Dati!$A2486,Normas!$A:$D,3,FALSE)*0.6)),"")</f>
      </c>
      <c r="H2486" s="2">
        <f>IFERROR(IF(ISBLANK($A2486),"",IF($A2486="Ūdeņraža jonu koncentrācija",VLOOKUP(Dati!$A2486,Normas!$A:$D,2,FALSE),VLOOKUP(Dati!$A2486,Normas!$A:$D,2,FALSE)*0.3)),"")</f>
      </c>
      <c r="I2486" s="2">
        <f>IFERROR(IF(ISBLANK($A2486),"",IF($A2486="Ūdeņraža jonu koncentrācija",VLOOKUP(Dati!$A2486,Normas!$A:$D,3,FALSE),VLOOKUP(Dati!$A2486,Normas!$A:$D,3,FALSE)*0.3)),"")</f>
      </c>
    </row>
    <row r="2487" spans="2:9" x14ac:dyDescent="0.2">
      <c r="B2487">
        <f>IF(ISBLANK(A2487),"",VLOOKUP(A2487,Normas!A:D,4,FALSE))</f>
      </c>
      <c r="E2487" s="2">
        <f>IF(ISBLANK(D2487),"",INT(YEARFRAC(D2487,'Vispārīga informācija'!$B$2)))</f>
      </c>
      <c r="F2487" s="2">
        <f>IFERROR(IF(ISBLANK($A2487),"",IF($A2487="Ūdeņraža jonu koncentrācija",VLOOKUP(Dati!$A2487,Normas!$A:$D,2,FALSE),VLOOKUP(Dati!$A2487,Normas!$A:$D,2,FALSE)*0.6)),"")</f>
      </c>
      <c r="G2487" s="2">
        <f>IFERROR(IF(ISBLANK($A2487),"",IF($A2487="Ūdeņraža jonu koncentrācija",VLOOKUP(Dati!$A2487,Normas!$A:$D,3,FALSE),VLOOKUP(Dati!$A2487,Normas!$A:$D,3,FALSE)*0.6)),"")</f>
      </c>
      <c r="H2487" s="2">
        <f>IFERROR(IF(ISBLANK($A2487),"",IF($A2487="Ūdeņraža jonu koncentrācija",VLOOKUP(Dati!$A2487,Normas!$A:$D,2,FALSE),VLOOKUP(Dati!$A2487,Normas!$A:$D,2,FALSE)*0.3)),"")</f>
      </c>
      <c r="I2487" s="2">
        <f>IFERROR(IF(ISBLANK($A2487),"",IF($A2487="Ūdeņraža jonu koncentrācija",VLOOKUP(Dati!$A2487,Normas!$A:$D,3,FALSE),VLOOKUP(Dati!$A2487,Normas!$A:$D,3,FALSE)*0.3)),"")</f>
      </c>
    </row>
    <row r="2488" spans="2:9" x14ac:dyDescent="0.2">
      <c r="B2488">
        <f>IF(ISBLANK(A2488),"",VLOOKUP(A2488,Normas!A:D,4,FALSE))</f>
      </c>
      <c r="E2488" s="2">
        <f>IF(ISBLANK(D2488),"",INT(YEARFRAC(D2488,'Vispārīga informācija'!$B$2)))</f>
      </c>
      <c r="F2488" s="2">
        <f>IFERROR(IF(ISBLANK($A2488),"",IF($A2488="Ūdeņraža jonu koncentrācija",VLOOKUP(Dati!$A2488,Normas!$A:$D,2,FALSE),VLOOKUP(Dati!$A2488,Normas!$A:$D,2,FALSE)*0.6)),"")</f>
      </c>
      <c r="G2488" s="2">
        <f>IFERROR(IF(ISBLANK($A2488),"",IF($A2488="Ūdeņraža jonu koncentrācija",VLOOKUP(Dati!$A2488,Normas!$A:$D,3,FALSE),VLOOKUP(Dati!$A2488,Normas!$A:$D,3,FALSE)*0.6)),"")</f>
      </c>
      <c r="H2488" s="2">
        <f>IFERROR(IF(ISBLANK($A2488),"",IF($A2488="Ūdeņraža jonu koncentrācija",VLOOKUP(Dati!$A2488,Normas!$A:$D,2,FALSE),VLOOKUP(Dati!$A2488,Normas!$A:$D,2,FALSE)*0.3)),"")</f>
      </c>
      <c r="I2488" s="2">
        <f>IFERROR(IF(ISBLANK($A2488),"",IF($A2488="Ūdeņraža jonu koncentrācija",VLOOKUP(Dati!$A2488,Normas!$A:$D,3,FALSE),VLOOKUP(Dati!$A2488,Normas!$A:$D,3,FALSE)*0.3)),"")</f>
      </c>
    </row>
    <row r="2489" spans="2:9" x14ac:dyDescent="0.2">
      <c r="B2489">
        <f>IF(ISBLANK(A2489),"",VLOOKUP(A2489,Normas!A:D,4,FALSE))</f>
      </c>
      <c r="E2489" s="2">
        <f>IF(ISBLANK(D2489),"",INT(YEARFRAC(D2489,'Vispārīga informācija'!$B$2)))</f>
      </c>
      <c r="F2489" s="2">
        <f>IFERROR(IF(ISBLANK($A2489),"",IF($A2489="Ūdeņraža jonu koncentrācija",VLOOKUP(Dati!$A2489,Normas!$A:$D,2,FALSE),VLOOKUP(Dati!$A2489,Normas!$A:$D,2,FALSE)*0.6)),"")</f>
      </c>
      <c r="G2489" s="2">
        <f>IFERROR(IF(ISBLANK($A2489),"",IF($A2489="Ūdeņraža jonu koncentrācija",VLOOKUP(Dati!$A2489,Normas!$A:$D,3,FALSE),VLOOKUP(Dati!$A2489,Normas!$A:$D,3,FALSE)*0.6)),"")</f>
      </c>
      <c r="H2489" s="2">
        <f>IFERROR(IF(ISBLANK($A2489),"",IF($A2489="Ūdeņraža jonu koncentrācija",VLOOKUP(Dati!$A2489,Normas!$A:$D,2,FALSE),VLOOKUP(Dati!$A2489,Normas!$A:$D,2,FALSE)*0.3)),"")</f>
      </c>
      <c r="I2489" s="2">
        <f>IFERROR(IF(ISBLANK($A2489),"",IF($A2489="Ūdeņraža jonu koncentrācija",VLOOKUP(Dati!$A2489,Normas!$A:$D,3,FALSE),VLOOKUP(Dati!$A2489,Normas!$A:$D,3,FALSE)*0.3)),"")</f>
      </c>
    </row>
    <row r="2490" spans="2:9" x14ac:dyDescent="0.2">
      <c r="B2490">
        <f>IF(ISBLANK(A2490),"",VLOOKUP(A2490,Normas!A:D,4,FALSE))</f>
      </c>
      <c r="E2490" s="2">
        <f>IF(ISBLANK(D2490),"",INT(YEARFRAC(D2490,'Vispārīga informācija'!$B$2)))</f>
      </c>
      <c r="F2490" s="2">
        <f>IFERROR(IF(ISBLANK($A2490),"",IF($A2490="Ūdeņraža jonu koncentrācija",VLOOKUP(Dati!$A2490,Normas!$A:$D,2,FALSE),VLOOKUP(Dati!$A2490,Normas!$A:$D,2,FALSE)*0.6)),"")</f>
      </c>
      <c r="G2490" s="2">
        <f>IFERROR(IF(ISBLANK($A2490),"",IF($A2490="Ūdeņraža jonu koncentrācija",VLOOKUP(Dati!$A2490,Normas!$A:$D,3,FALSE),VLOOKUP(Dati!$A2490,Normas!$A:$D,3,FALSE)*0.6)),"")</f>
      </c>
      <c r="H2490" s="2">
        <f>IFERROR(IF(ISBLANK($A2490),"",IF($A2490="Ūdeņraža jonu koncentrācija",VLOOKUP(Dati!$A2490,Normas!$A:$D,2,FALSE),VLOOKUP(Dati!$A2490,Normas!$A:$D,2,FALSE)*0.3)),"")</f>
      </c>
      <c r="I2490" s="2">
        <f>IFERROR(IF(ISBLANK($A2490),"",IF($A2490="Ūdeņraža jonu koncentrācija",VLOOKUP(Dati!$A2490,Normas!$A:$D,3,FALSE),VLOOKUP(Dati!$A2490,Normas!$A:$D,3,FALSE)*0.3)),"")</f>
      </c>
    </row>
    <row r="2491" spans="2:9" x14ac:dyDescent="0.2">
      <c r="B2491">
        <f>IF(ISBLANK(A2491),"",VLOOKUP(A2491,Normas!A:D,4,FALSE))</f>
      </c>
      <c r="E2491" s="2">
        <f>IF(ISBLANK(D2491),"",INT(YEARFRAC(D2491,'Vispārīga informācija'!$B$2)))</f>
      </c>
      <c r="F2491" s="2">
        <f>IFERROR(IF(ISBLANK($A2491),"",IF($A2491="Ūdeņraža jonu koncentrācija",VLOOKUP(Dati!$A2491,Normas!$A:$D,2,FALSE),VLOOKUP(Dati!$A2491,Normas!$A:$D,2,FALSE)*0.6)),"")</f>
      </c>
      <c r="G2491" s="2">
        <f>IFERROR(IF(ISBLANK($A2491),"",IF($A2491="Ūdeņraža jonu koncentrācija",VLOOKUP(Dati!$A2491,Normas!$A:$D,3,FALSE),VLOOKUP(Dati!$A2491,Normas!$A:$D,3,FALSE)*0.6)),"")</f>
      </c>
      <c r="H2491" s="2">
        <f>IFERROR(IF(ISBLANK($A2491),"",IF($A2491="Ūdeņraža jonu koncentrācija",VLOOKUP(Dati!$A2491,Normas!$A:$D,2,FALSE),VLOOKUP(Dati!$A2491,Normas!$A:$D,2,FALSE)*0.3)),"")</f>
      </c>
      <c r="I2491" s="2">
        <f>IFERROR(IF(ISBLANK($A2491),"",IF($A2491="Ūdeņraža jonu koncentrācija",VLOOKUP(Dati!$A2491,Normas!$A:$D,3,FALSE),VLOOKUP(Dati!$A2491,Normas!$A:$D,3,FALSE)*0.3)),"")</f>
      </c>
    </row>
    <row r="2492" spans="2:9" x14ac:dyDescent="0.2">
      <c r="B2492">
        <f>IF(ISBLANK(A2492),"",VLOOKUP(A2492,Normas!A:D,4,FALSE))</f>
      </c>
      <c r="E2492" s="2">
        <f>IF(ISBLANK(D2492),"",INT(YEARFRAC(D2492,'Vispārīga informācija'!$B$2)))</f>
      </c>
      <c r="F2492" s="2">
        <f>IFERROR(IF(ISBLANK($A2492),"",IF($A2492="Ūdeņraža jonu koncentrācija",VLOOKUP(Dati!$A2492,Normas!$A:$D,2,FALSE),VLOOKUP(Dati!$A2492,Normas!$A:$D,2,FALSE)*0.6)),"")</f>
      </c>
      <c r="G2492" s="2">
        <f>IFERROR(IF(ISBLANK($A2492),"",IF($A2492="Ūdeņraža jonu koncentrācija",VLOOKUP(Dati!$A2492,Normas!$A:$D,3,FALSE),VLOOKUP(Dati!$A2492,Normas!$A:$D,3,FALSE)*0.6)),"")</f>
      </c>
      <c r="H2492" s="2">
        <f>IFERROR(IF(ISBLANK($A2492),"",IF($A2492="Ūdeņraža jonu koncentrācija",VLOOKUP(Dati!$A2492,Normas!$A:$D,2,FALSE),VLOOKUP(Dati!$A2492,Normas!$A:$D,2,FALSE)*0.3)),"")</f>
      </c>
      <c r="I2492" s="2">
        <f>IFERROR(IF(ISBLANK($A2492),"",IF($A2492="Ūdeņraža jonu koncentrācija",VLOOKUP(Dati!$A2492,Normas!$A:$D,3,FALSE),VLOOKUP(Dati!$A2492,Normas!$A:$D,3,FALSE)*0.3)),"")</f>
      </c>
    </row>
    <row r="2493" spans="2:9" x14ac:dyDescent="0.2">
      <c r="B2493">
        <f>IF(ISBLANK(A2493),"",VLOOKUP(A2493,Normas!A:D,4,FALSE))</f>
      </c>
      <c r="E2493" s="2">
        <f>IF(ISBLANK(D2493),"",INT(YEARFRAC(D2493,'Vispārīga informācija'!$B$2)))</f>
      </c>
      <c r="F2493" s="2">
        <f>IFERROR(IF(ISBLANK($A2493),"",IF($A2493="Ūdeņraža jonu koncentrācija",VLOOKUP(Dati!$A2493,Normas!$A:$D,2,FALSE),VLOOKUP(Dati!$A2493,Normas!$A:$D,2,FALSE)*0.6)),"")</f>
      </c>
      <c r="G2493" s="2">
        <f>IFERROR(IF(ISBLANK($A2493),"",IF($A2493="Ūdeņraža jonu koncentrācija",VLOOKUP(Dati!$A2493,Normas!$A:$D,3,FALSE),VLOOKUP(Dati!$A2493,Normas!$A:$D,3,FALSE)*0.6)),"")</f>
      </c>
      <c r="H2493" s="2">
        <f>IFERROR(IF(ISBLANK($A2493),"",IF($A2493="Ūdeņraža jonu koncentrācija",VLOOKUP(Dati!$A2493,Normas!$A:$D,2,FALSE),VLOOKUP(Dati!$A2493,Normas!$A:$D,2,FALSE)*0.3)),"")</f>
      </c>
      <c r="I2493" s="2">
        <f>IFERROR(IF(ISBLANK($A2493),"",IF($A2493="Ūdeņraža jonu koncentrācija",VLOOKUP(Dati!$A2493,Normas!$A:$D,3,FALSE),VLOOKUP(Dati!$A2493,Normas!$A:$D,3,FALSE)*0.3)),"")</f>
      </c>
    </row>
    <row r="2494" spans="2:9" x14ac:dyDescent="0.2">
      <c r="B2494">
        <f>IF(ISBLANK(A2494),"",VLOOKUP(A2494,Normas!A:D,4,FALSE))</f>
      </c>
      <c r="E2494" s="2">
        <f>IF(ISBLANK(D2494),"",INT(YEARFRAC(D2494,'Vispārīga informācija'!$B$2)))</f>
      </c>
      <c r="F2494" s="2">
        <f>IFERROR(IF(ISBLANK($A2494),"",IF($A2494="Ūdeņraža jonu koncentrācija",VLOOKUP(Dati!$A2494,Normas!$A:$D,2,FALSE),VLOOKUP(Dati!$A2494,Normas!$A:$D,2,FALSE)*0.6)),"")</f>
      </c>
      <c r="G2494" s="2">
        <f>IFERROR(IF(ISBLANK($A2494),"",IF($A2494="Ūdeņraža jonu koncentrācija",VLOOKUP(Dati!$A2494,Normas!$A:$D,3,FALSE),VLOOKUP(Dati!$A2494,Normas!$A:$D,3,FALSE)*0.6)),"")</f>
      </c>
      <c r="H2494" s="2">
        <f>IFERROR(IF(ISBLANK($A2494),"",IF($A2494="Ūdeņraža jonu koncentrācija",VLOOKUP(Dati!$A2494,Normas!$A:$D,2,FALSE),VLOOKUP(Dati!$A2494,Normas!$A:$D,2,FALSE)*0.3)),"")</f>
      </c>
      <c r="I2494" s="2">
        <f>IFERROR(IF(ISBLANK($A2494),"",IF($A2494="Ūdeņraža jonu koncentrācija",VLOOKUP(Dati!$A2494,Normas!$A:$D,3,FALSE),VLOOKUP(Dati!$A2494,Normas!$A:$D,3,FALSE)*0.3)),"")</f>
      </c>
    </row>
    <row r="2495" spans="2:9" x14ac:dyDescent="0.2">
      <c r="B2495">
        <f>IF(ISBLANK(A2495),"",VLOOKUP(A2495,Normas!A:D,4,FALSE))</f>
      </c>
      <c r="E2495" s="2">
        <f>IF(ISBLANK(D2495),"",INT(YEARFRAC(D2495,'Vispārīga informācija'!$B$2)))</f>
      </c>
      <c r="F2495" s="2">
        <f>IFERROR(IF(ISBLANK($A2495),"",IF($A2495="Ūdeņraža jonu koncentrācija",VLOOKUP(Dati!$A2495,Normas!$A:$D,2,FALSE),VLOOKUP(Dati!$A2495,Normas!$A:$D,2,FALSE)*0.6)),"")</f>
      </c>
      <c r="G2495" s="2">
        <f>IFERROR(IF(ISBLANK($A2495),"",IF($A2495="Ūdeņraža jonu koncentrācija",VLOOKUP(Dati!$A2495,Normas!$A:$D,3,FALSE),VLOOKUP(Dati!$A2495,Normas!$A:$D,3,FALSE)*0.6)),"")</f>
      </c>
      <c r="H2495" s="2">
        <f>IFERROR(IF(ISBLANK($A2495),"",IF($A2495="Ūdeņraža jonu koncentrācija",VLOOKUP(Dati!$A2495,Normas!$A:$D,2,FALSE),VLOOKUP(Dati!$A2495,Normas!$A:$D,2,FALSE)*0.3)),"")</f>
      </c>
      <c r="I2495" s="2">
        <f>IFERROR(IF(ISBLANK($A2495),"",IF($A2495="Ūdeņraža jonu koncentrācija",VLOOKUP(Dati!$A2495,Normas!$A:$D,3,FALSE),VLOOKUP(Dati!$A2495,Normas!$A:$D,3,FALSE)*0.3)),"")</f>
      </c>
    </row>
    <row r="2496" spans="2:9" x14ac:dyDescent="0.2">
      <c r="B2496">
        <f>IF(ISBLANK(A2496),"",VLOOKUP(A2496,Normas!A:D,4,FALSE))</f>
      </c>
      <c r="E2496" s="2">
        <f>IF(ISBLANK(D2496),"",INT(YEARFRAC(D2496,'Vispārīga informācija'!$B$2)))</f>
      </c>
      <c r="F2496" s="2">
        <f>IFERROR(IF(ISBLANK($A2496),"",IF($A2496="Ūdeņraža jonu koncentrācija",VLOOKUP(Dati!$A2496,Normas!$A:$D,2,FALSE),VLOOKUP(Dati!$A2496,Normas!$A:$D,2,FALSE)*0.6)),"")</f>
      </c>
      <c r="G2496" s="2">
        <f>IFERROR(IF(ISBLANK($A2496),"",IF($A2496="Ūdeņraža jonu koncentrācija",VLOOKUP(Dati!$A2496,Normas!$A:$D,3,FALSE),VLOOKUP(Dati!$A2496,Normas!$A:$D,3,FALSE)*0.6)),"")</f>
      </c>
      <c r="H2496" s="2">
        <f>IFERROR(IF(ISBLANK($A2496),"",IF($A2496="Ūdeņraža jonu koncentrācija",VLOOKUP(Dati!$A2496,Normas!$A:$D,2,FALSE),VLOOKUP(Dati!$A2496,Normas!$A:$D,2,FALSE)*0.3)),"")</f>
      </c>
      <c r="I2496" s="2">
        <f>IFERROR(IF(ISBLANK($A2496),"",IF($A2496="Ūdeņraža jonu koncentrācija",VLOOKUP(Dati!$A2496,Normas!$A:$D,3,FALSE),VLOOKUP(Dati!$A2496,Normas!$A:$D,3,FALSE)*0.3)),"")</f>
      </c>
    </row>
    <row r="2497" spans="2:9" x14ac:dyDescent="0.2">
      <c r="B2497">
        <f>IF(ISBLANK(A2497),"",VLOOKUP(A2497,Normas!A:D,4,FALSE))</f>
      </c>
      <c r="E2497" s="2">
        <f>IF(ISBLANK(D2497),"",INT(YEARFRAC(D2497,'Vispārīga informācija'!$B$2)))</f>
      </c>
      <c r="F2497" s="2">
        <f>IFERROR(IF(ISBLANK($A2497),"",IF($A2497="Ūdeņraža jonu koncentrācija",VLOOKUP(Dati!$A2497,Normas!$A:$D,2,FALSE),VLOOKUP(Dati!$A2497,Normas!$A:$D,2,FALSE)*0.6)),"")</f>
      </c>
      <c r="G2497" s="2">
        <f>IFERROR(IF(ISBLANK($A2497),"",IF($A2497="Ūdeņraža jonu koncentrācija",VLOOKUP(Dati!$A2497,Normas!$A:$D,3,FALSE),VLOOKUP(Dati!$A2497,Normas!$A:$D,3,FALSE)*0.6)),"")</f>
      </c>
      <c r="H2497" s="2">
        <f>IFERROR(IF(ISBLANK($A2497),"",IF($A2497="Ūdeņraža jonu koncentrācija",VLOOKUP(Dati!$A2497,Normas!$A:$D,2,FALSE),VLOOKUP(Dati!$A2497,Normas!$A:$D,2,FALSE)*0.3)),"")</f>
      </c>
      <c r="I2497" s="2">
        <f>IFERROR(IF(ISBLANK($A2497),"",IF($A2497="Ūdeņraža jonu koncentrācija",VLOOKUP(Dati!$A2497,Normas!$A:$D,3,FALSE),VLOOKUP(Dati!$A2497,Normas!$A:$D,3,FALSE)*0.3)),"")</f>
      </c>
    </row>
    <row r="2498" spans="2:9" x14ac:dyDescent="0.2">
      <c r="B2498">
        <f>IF(ISBLANK(A2498),"",VLOOKUP(A2498,Normas!A:D,4,FALSE))</f>
      </c>
      <c r="E2498" s="2">
        <f>IF(ISBLANK(D2498),"",INT(YEARFRAC(D2498,'Vispārīga informācija'!$B$2)))</f>
      </c>
      <c r="F2498" s="2">
        <f>IFERROR(IF(ISBLANK($A2498),"",IF($A2498="Ūdeņraža jonu koncentrācija",VLOOKUP(Dati!$A2498,Normas!$A:$D,2,FALSE),VLOOKUP(Dati!$A2498,Normas!$A:$D,2,FALSE)*0.6)),"")</f>
      </c>
      <c r="G2498" s="2">
        <f>IFERROR(IF(ISBLANK($A2498),"",IF($A2498="Ūdeņraža jonu koncentrācija",VLOOKUP(Dati!$A2498,Normas!$A:$D,3,FALSE),VLOOKUP(Dati!$A2498,Normas!$A:$D,3,FALSE)*0.6)),"")</f>
      </c>
      <c r="H2498" s="2">
        <f>IFERROR(IF(ISBLANK($A2498),"",IF($A2498="Ūdeņraža jonu koncentrācija",VLOOKUP(Dati!$A2498,Normas!$A:$D,2,FALSE),VLOOKUP(Dati!$A2498,Normas!$A:$D,2,FALSE)*0.3)),"")</f>
      </c>
      <c r="I2498" s="2">
        <f>IFERROR(IF(ISBLANK($A2498),"",IF($A2498="Ūdeņraža jonu koncentrācija",VLOOKUP(Dati!$A2498,Normas!$A:$D,3,FALSE),VLOOKUP(Dati!$A2498,Normas!$A:$D,3,FALSE)*0.3)),"")</f>
      </c>
    </row>
    <row r="2499" spans="2:9" x14ac:dyDescent="0.2">
      <c r="B2499">
        <f>IF(ISBLANK(A2499),"",VLOOKUP(A2499,Normas!A:D,4,FALSE))</f>
      </c>
      <c r="E2499" s="2">
        <f>IF(ISBLANK(D2499),"",INT(YEARFRAC(D2499,'Vispārīga informācija'!$B$2)))</f>
      </c>
      <c r="F2499" s="2">
        <f>IFERROR(IF(ISBLANK($A2499),"",IF($A2499="Ūdeņraža jonu koncentrācija",VLOOKUP(Dati!$A2499,Normas!$A:$D,2,FALSE),VLOOKUP(Dati!$A2499,Normas!$A:$D,2,FALSE)*0.6)),"")</f>
      </c>
      <c r="G2499" s="2">
        <f>IFERROR(IF(ISBLANK($A2499),"",IF($A2499="Ūdeņraža jonu koncentrācija",VLOOKUP(Dati!$A2499,Normas!$A:$D,3,FALSE),VLOOKUP(Dati!$A2499,Normas!$A:$D,3,FALSE)*0.6)),"")</f>
      </c>
      <c r="H2499" s="2">
        <f>IFERROR(IF(ISBLANK($A2499),"",IF($A2499="Ūdeņraža jonu koncentrācija",VLOOKUP(Dati!$A2499,Normas!$A:$D,2,FALSE),VLOOKUP(Dati!$A2499,Normas!$A:$D,2,FALSE)*0.3)),"")</f>
      </c>
      <c r="I2499" s="2">
        <f>IFERROR(IF(ISBLANK($A2499),"",IF($A2499="Ūdeņraža jonu koncentrācija",VLOOKUP(Dati!$A2499,Normas!$A:$D,3,FALSE),VLOOKUP(Dati!$A2499,Normas!$A:$D,3,FALSE)*0.3)),"")</f>
      </c>
    </row>
    <row r="2500" spans="2:9" x14ac:dyDescent="0.2">
      <c r="B2500">
        <f>IF(ISBLANK(A2500),"",VLOOKUP(A2500,Normas!A:D,4,FALSE))</f>
      </c>
      <c r="E2500" s="2">
        <f>IF(ISBLANK(D2500),"",INT(YEARFRAC(D2500,'Vispārīga informācija'!$B$2)))</f>
      </c>
      <c r="F2500" s="2">
        <f>IFERROR(IF(ISBLANK($A2500),"",IF($A2500="Ūdeņraža jonu koncentrācija",VLOOKUP(Dati!$A2500,Normas!$A:$D,2,FALSE),VLOOKUP(Dati!$A2500,Normas!$A:$D,2,FALSE)*0.6)),"")</f>
      </c>
      <c r="G2500" s="2">
        <f>IFERROR(IF(ISBLANK($A2500),"",IF($A2500="Ūdeņraža jonu koncentrācija",VLOOKUP(Dati!$A2500,Normas!$A:$D,3,FALSE),VLOOKUP(Dati!$A2500,Normas!$A:$D,3,FALSE)*0.6)),"")</f>
      </c>
      <c r="H2500" s="2">
        <f>IFERROR(IF(ISBLANK($A2500),"",IF($A2500="Ūdeņraža jonu koncentrācija",VLOOKUP(Dati!$A2500,Normas!$A:$D,2,FALSE),VLOOKUP(Dati!$A2500,Normas!$A:$D,2,FALSE)*0.3)),"")</f>
      </c>
      <c r="I2500" s="2">
        <f>IFERROR(IF(ISBLANK($A2500),"",IF($A2500="Ūdeņraža jonu koncentrācija",VLOOKUP(Dati!$A2500,Normas!$A:$D,3,FALSE),VLOOKUP(Dati!$A2500,Normas!$A:$D,3,FALSE)*0.3)),"")</f>
      </c>
    </row>
    <row r="2501" spans="2:9" x14ac:dyDescent="0.2">
      <c r="B2501">
        <f>IF(ISBLANK(A2501),"",VLOOKUP(A2501,Normas!A:D,4,FALSE))</f>
      </c>
      <c r="E2501" s="2">
        <f>IF(ISBLANK(D2501),"",INT(YEARFRAC(D2501,'Vispārīga informācija'!$B$2)))</f>
      </c>
      <c r="F2501" s="2">
        <f>IFERROR(IF(ISBLANK($A2501),"",IF($A2501="Ūdeņraža jonu koncentrācija",VLOOKUP(Dati!$A2501,Normas!$A:$D,2,FALSE),VLOOKUP(Dati!$A2501,Normas!$A:$D,2,FALSE)*0.6)),"")</f>
      </c>
      <c r="G2501" s="2">
        <f>IFERROR(IF(ISBLANK($A2501),"",IF($A2501="Ūdeņraža jonu koncentrācija",VLOOKUP(Dati!$A2501,Normas!$A:$D,3,FALSE),VLOOKUP(Dati!$A2501,Normas!$A:$D,3,FALSE)*0.6)),"")</f>
      </c>
      <c r="H2501" s="2">
        <f>IFERROR(IF(ISBLANK($A2501),"",IF($A2501="Ūdeņraža jonu koncentrācija",VLOOKUP(Dati!$A2501,Normas!$A:$D,2,FALSE),VLOOKUP(Dati!$A2501,Normas!$A:$D,2,FALSE)*0.3)),"")</f>
      </c>
      <c r="I2501" s="2">
        <f>IFERROR(IF(ISBLANK($A2501),"",IF($A2501="Ūdeņraža jonu koncentrācija",VLOOKUP(Dati!$A2501,Normas!$A:$D,3,FALSE),VLOOKUP(Dati!$A2501,Normas!$A:$D,3,FALSE)*0.3)),"")</f>
      </c>
    </row>
    <row r="2502" spans="2:9" x14ac:dyDescent="0.2">
      <c r="B2502">
        <f>IF(ISBLANK(A2502),"",VLOOKUP(A2502,Normas!A:D,4,FALSE))</f>
      </c>
      <c r="E2502" s="2">
        <f>IF(ISBLANK(D2502),"",INT(YEARFRAC(D2502,'Vispārīga informācija'!$B$2)))</f>
      </c>
      <c r="F2502" s="2">
        <f>IFERROR(IF(ISBLANK($A2502),"",IF($A2502="Ūdeņraža jonu koncentrācija",VLOOKUP(Dati!$A2502,Normas!$A:$D,2,FALSE),VLOOKUP(Dati!$A2502,Normas!$A:$D,2,FALSE)*0.6)),"")</f>
      </c>
      <c r="G2502" s="2">
        <f>IFERROR(IF(ISBLANK($A2502),"",IF($A2502="Ūdeņraža jonu koncentrācija",VLOOKUP(Dati!$A2502,Normas!$A:$D,3,FALSE),VLOOKUP(Dati!$A2502,Normas!$A:$D,3,FALSE)*0.6)),"")</f>
      </c>
      <c r="H2502" s="2">
        <f>IFERROR(IF(ISBLANK($A2502),"",IF($A2502="Ūdeņraža jonu koncentrācija",VLOOKUP(Dati!$A2502,Normas!$A:$D,2,FALSE),VLOOKUP(Dati!$A2502,Normas!$A:$D,2,FALSE)*0.3)),"")</f>
      </c>
      <c r="I2502" s="2">
        <f>IFERROR(IF(ISBLANK($A2502),"",IF($A2502="Ūdeņraža jonu koncentrācija",VLOOKUP(Dati!$A2502,Normas!$A:$D,3,FALSE),VLOOKUP(Dati!$A2502,Normas!$A:$D,3,FALSE)*0.3)),"")</f>
      </c>
    </row>
    <row r="2503" spans="2:9" x14ac:dyDescent="0.2">
      <c r="B2503">
        <f>IF(ISBLANK(A2503),"",VLOOKUP(A2503,Normas!A:D,4,FALSE))</f>
      </c>
      <c r="E2503" s="2">
        <f>IF(ISBLANK(D2503),"",INT(YEARFRAC(D2503,'Vispārīga informācija'!$B$2)))</f>
      </c>
      <c r="F2503" s="2">
        <f>IFERROR(IF(ISBLANK($A2503),"",IF($A2503="Ūdeņraža jonu koncentrācija",VLOOKUP(Dati!$A2503,Normas!$A:$D,2,FALSE),VLOOKUP(Dati!$A2503,Normas!$A:$D,2,FALSE)*0.6)),"")</f>
      </c>
      <c r="G2503" s="2">
        <f>IFERROR(IF(ISBLANK($A2503),"",IF($A2503="Ūdeņraža jonu koncentrācija",VLOOKUP(Dati!$A2503,Normas!$A:$D,3,FALSE),VLOOKUP(Dati!$A2503,Normas!$A:$D,3,FALSE)*0.6)),"")</f>
      </c>
      <c r="H2503" s="2">
        <f>IFERROR(IF(ISBLANK($A2503),"",IF($A2503="Ūdeņraža jonu koncentrācija",VLOOKUP(Dati!$A2503,Normas!$A:$D,2,FALSE),VLOOKUP(Dati!$A2503,Normas!$A:$D,2,FALSE)*0.3)),"")</f>
      </c>
      <c r="I2503" s="2">
        <f>IFERROR(IF(ISBLANK($A2503),"",IF($A2503="Ūdeņraža jonu koncentrācija",VLOOKUP(Dati!$A2503,Normas!$A:$D,3,FALSE),VLOOKUP(Dati!$A2503,Normas!$A:$D,3,FALSE)*0.3)),"")</f>
      </c>
    </row>
    <row r="2504" spans="2:9" x14ac:dyDescent="0.2">
      <c r="B2504">
        <f>IF(ISBLANK(A2504),"",VLOOKUP(A2504,Normas!A:D,4,FALSE))</f>
      </c>
      <c r="E2504" s="2">
        <f>IF(ISBLANK(D2504),"",INT(YEARFRAC(D2504,'Vispārīga informācija'!$B$2)))</f>
      </c>
      <c r="F2504" s="2">
        <f>IFERROR(IF(ISBLANK($A2504),"",IF($A2504="Ūdeņraža jonu koncentrācija",VLOOKUP(Dati!$A2504,Normas!$A:$D,2,FALSE),VLOOKUP(Dati!$A2504,Normas!$A:$D,2,FALSE)*0.6)),"")</f>
      </c>
      <c r="G2504" s="2">
        <f>IFERROR(IF(ISBLANK($A2504),"",IF($A2504="Ūdeņraža jonu koncentrācija",VLOOKUP(Dati!$A2504,Normas!$A:$D,3,FALSE),VLOOKUP(Dati!$A2504,Normas!$A:$D,3,FALSE)*0.6)),"")</f>
      </c>
      <c r="H2504" s="2">
        <f>IFERROR(IF(ISBLANK($A2504),"",IF($A2504="Ūdeņraža jonu koncentrācija",VLOOKUP(Dati!$A2504,Normas!$A:$D,2,FALSE),VLOOKUP(Dati!$A2504,Normas!$A:$D,2,FALSE)*0.3)),"")</f>
      </c>
      <c r="I2504" s="2">
        <f>IFERROR(IF(ISBLANK($A2504),"",IF($A2504="Ūdeņraža jonu koncentrācija",VLOOKUP(Dati!$A2504,Normas!$A:$D,3,FALSE),VLOOKUP(Dati!$A2504,Normas!$A:$D,3,FALSE)*0.3)),"")</f>
      </c>
    </row>
    <row r="2505" spans="2:9" x14ac:dyDescent="0.2">
      <c r="B2505">
        <f>IF(ISBLANK(A2505),"",VLOOKUP(A2505,Normas!A:D,4,FALSE))</f>
      </c>
      <c r="E2505" s="2">
        <f>IF(ISBLANK(D2505),"",INT(YEARFRAC(D2505,'Vispārīga informācija'!$B$2)))</f>
      </c>
      <c r="F2505" s="2">
        <f>IFERROR(IF(ISBLANK($A2505),"",IF($A2505="Ūdeņraža jonu koncentrācija",VLOOKUP(Dati!$A2505,Normas!$A:$D,2,FALSE),VLOOKUP(Dati!$A2505,Normas!$A:$D,2,FALSE)*0.6)),"")</f>
      </c>
      <c r="G2505" s="2">
        <f>IFERROR(IF(ISBLANK($A2505),"",IF($A2505="Ūdeņraža jonu koncentrācija",VLOOKUP(Dati!$A2505,Normas!$A:$D,3,FALSE),VLOOKUP(Dati!$A2505,Normas!$A:$D,3,FALSE)*0.6)),"")</f>
      </c>
      <c r="H2505" s="2">
        <f>IFERROR(IF(ISBLANK($A2505),"",IF($A2505="Ūdeņraža jonu koncentrācija",VLOOKUP(Dati!$A2505,Normas!$A:$D,2,FALSE),VLOOKUP(Dati!$A2505,Normas!$A:$D,2,FALSE)*0.3)),"")</f>
      </c>
      <c r="I2505" s="2">
        <f>IFERROR(IF(ISBLANK($A2505),"",IF($A2505="Ūdeņraža jonu koncentrācija",VLOOKUP(Dati!$A2505,Normas!$A:$D,3,FALSE),VLOOKUP(Dati!$A2505,Normas!$A:$D,3,FALSE)*0.3)),"")</f>
      </c>
    </row>
    <row r="2506" spans="2:9" x14ac:dyDescent="0.2">
      <c r="B2506">
        <f>IF(ISBLANK(A2506),"",VLOOKUP(A2506,Normas!A:D,4,FALSE))</f>
      </c>
      <c r="E2506" s="2">
        <f>IF(ISBLANK(D2506),"",INT(YEARFRAC(D2506,'Vispārīga informācija'!$B$2)))</f>
      </c>
      <c r="F2506" s="2">
        <f>IFERROR(IF(ISBLANK($A2506),"",IF($A2506="Ūdeņraža jonu koncentrācija",VLOOKUP(Dati!$A2506,Normas!$A:$D,2,FALSE),VLOOKUP(Dati!$A2506,Normas!$A:$D,2,FALSE)*0.6)),"")</f>
      </c>
      <c r="G2506" s="2">
        <f>IFERROR(IF(ISBLANK($A2506),"",IF($A2506="Ūdeņraža jonu koncentrācija",VLOOKUP(Dati!$A2506,Normas!$A:$D,3,FALSE),VLOOKUP(Dati!$A2506,Normas!$A:$D,3,FALSE)*0.6)),"")</f>
      </c>
      <c r="H2506" s="2">
        <f>IFERROR(IF(ISBLANK($A2506),"",IF($A2506="Ūdeņraža jonu koncentrācija",VLOOKUP(Dati!$A2506,Normas!$A:$D,2,FALSE),VLOOKUP(Dati!$A2506,Normas!$A:$D,2,FALSE)*0.3)),"")</f>
      </c>
      <c r="I2506" s="2">
        <f>IFERROR(IF(ISBLANK($A2506),"",IF($A2506="Ūdeņraža jonu koncentrācija",VLOOKUP(Dati!$A2506,Normas!$A:$D,3,FALSE),VLOOKUP(Dati!$A2506,Normas!$A:$D,3,FALSE)*0.3)),"")</f>
      </c>
    </row>
    <row r="2507" spans="2:9" x14ac:dyDescent="0.2">
      <c r="B2507">
        <f>IF(ISBLANK(A2507),"",VLOOKUP(A2507,Normas!A:D,4,FALSE))</f>
      </c>
      <c r="E2507" s="2">
        <f>IF(ISBLANK(D2507),"",INT(YEARFRAC(D2507,'Vispārīga informācija'!$B$2)))</f>
      </c>
      <c r="F2507" s="2">
        <f>IFERROR(IF(ISBLANK($A2507),"",IF($A2507="Ūdeņraža jonu koncentrācija",VLOOKUP(Dati!$A2507,Normas!$A:$D,2,FALSE),VLOOKUP(Dati!$A2507,Normas!$A:$D,2,FALSE)*0.6)),"")</f>
      </c>
      <c r="G2507" s="2">
        <f>IFERROR(IF(ISBLANK($A2507),"",IF($A2507="Ūdeņraža jonu koncentrācija",VLOOKUP(Dati!$A2507,Normas!$A:$D,3,FALSE),VLOOKUP(Dati!$A2507,Normas!$A:$D,3,FALSE)*0.6)),"")</f>
      </c>
      <c r="H2507" s="2">
        <f>IFERROR(IF(ISBLANK($A2507),"",IF($A2507="Ūdeņraža jonu koncentrācija",VLOOKUP(Dati!$A2507,Normas!$A:$D,2,FALSE),VLOOKUP(Dati!$A2507,Normas!$A:$D,2,FALSE)*0.3)),"")</f>
      </c>
      <c r="I2507" s="2">
        <f>IFERROR(IF(ISBLANK($A2507),"",IF($A2507="Ūdeņraža jonu koncentrācija",VLOOKUP(Dati!$A2507,Normas!$A:$D,3,FALSE),VLOOKUP(Dati!$A2507,Normas!$A:$D,3,FALSE)*0.3)),"")</f>
      </c>
    </row>
    <row r="2508" spans="2:9" x14ac:dyDescent="0.2">
      <c r="B2508">
        <f>IF(ISBLANK(A2508),"",VLOOKUP(A2508,Normas!A:D,4,FALSE))</f>
      </c>
      <c r="E2508" s="2">
        <f>IF(ISBLANK(D2508),"",INT(YEARFRAC(D2508,'Vispārīga informācija'!$B$2)))</f>
      </c>
      <c r="F2508" s="2">
        <f>IFERROR(IF(ISBLANK($A2508),"",IF($A2508="Ūdeņraža jonu koncentrācija",VLOOKUP(Dati!$A2508,Normas!$A:$D,2,FALSE),VLOOKUP(Dati!$A2508,Normas!$A:$D,2,FALSE)*0.6)),"")</f>
      </c>
      <c r="G2508" s="2">
        <f>IFERROR(IF(ISBLANK($A2508),"",IF($A2508="Ūdeņraža jonu koncentrācija",VLOOKUP(Dati!$A2508,Normas!$A:$D,3,FALSE),VLOOKUP(Dati!$A2508,Normas!$A:$D,3,FALSE)*0.6)),"")</f>
      </c>
      <c r="H2508" s="2">
        <f>IFERROR(IF(ISBLANK($A2508),"",IF($A2508="Ūdeņraža jonu koncentrācija",VLOOKUP(Dati!$A2508,Normas!$A:$D,2,FALSE),VLOOKUP(Dati!$A2508,Normas!$A:$D,2,FALSE)*0.3)),"")</f>
      </c>
      <c r="I2508" s="2">
        <f>IFERROR(IF(ISBLANK($A2508),"",IF($A2508="Ūdeņraža jonu koncentrācija",VLOOKUP(Dati!$A2508,Normas!$A:$D,3,FALSE),VLOOKUP(Dati!$A2508,Normas!$A:$D,3,FALSE)*0.3)),"")</f>
      </c>
    </row>
    <row r="2509" spans="2:9" x14ac:dyDescent="0.2">
      <c r="B2509">
        <f>IF(ISBLANK(A2509),"",VLOOKUP(A2509,Normas!A:D,4,FALSE))</f>
      </c>
      <c r="E2509" s="2">
        <f>IF(ISBLANK(D2509),"",INT(YEARFRAC(D2509,'Vispārīga informācija'!$B$2)))</f>
      </c>
      <c r="F2509" s="2">
        <f>IFERROR(IF(ISBLANK($A2509),"",IF($A2509="Ūdeņraža jonu koncentrācija",VLOOKUP(Dati!$A2509,Normas!$A:$D,2,FALSE),VLOOKUP(Dati!$A2509,Normas!$A:$D,2,FALSE)*0.6)),"")</f>
      </c>
      <c r="G2509" s="2">
        <f>IFERROR(IF(ISBLANK($A2509),"",IF($A2509="Ūdeņraža jonu koncentrācija",VLOOKUP(Dati!$A2509,Normas!$A:$D,3,FALSE),VLOOKUP(Dati!$A2509,Normas!$A:$D,3,FALSE)*0.6)),"")</f>
      </c>
      <c r="H2509" s="2">
        <f>IFERROR(IF(ISBLANK($A2509),"",IF($A2509="Ūdeņraža jonu koncentrācija",VLOOKUP(Dati!$A2509,Normas!$A:$D,2,FALSE),VLOOKUP(Dati!$A2509,Normas!$A:$D,2,FALSE)*0.3)),"")</f>
      </c>
      <c r="I2509" s="2">
        <f>IFERROR(IF(ISBLANK($A2509),"",IF($A2509="Ūdeņraža jonu koncentrācija",VLOOKUP(Dati!$A2509,Normas!$A:$D,3,FALSE),VLOOKUP(Dati!$A2509,Normas!$A:$D,3,FALSE)*0.3)),"")</f>
      </c>
    </row>
    <row r="2510" spans="2:9" x14ac:dyDescent="0.2">
      <c r="B2510">
        <f>IF(ISBLANK(A2510),"",VLOOKUP(A2510,Normas!A:D,4,FALSE))</f>
      </c>
      <c r="E2510" s="2">
        <f>IF(ISBLANK(D2510),"",INT(YEARFRAC(D2510,'Vispārīga informācija'!$B$2)))</f>
      </c>
      <c r="F2510" s="2">
        <f>IFERROR(IF(ISBLANK($A2510),"",IF($A2510="Ūdeņraža jonu koncentrācija",VLOOKUP(Dati!$A2510,Normas!$A:$D,2,FALSE),VLOOKUP(Dati!$A2510,Normas!$A:$D,2,FALSE)*0.6)),"")</f>
      </c>
      <c r="G2510" s="2">
        <f>IFERROR(IF(ISBLANK($A2510),"",IF($A2510="Ūdeņraža jonu koncentrācija",VLOOKUP(Dati!$A2510,Normas!$A:$D,3,FALSE),VLOOKUP(Dati!$A2510,Normas!$A:$D,3,FALSE)*0.6)),"")</f>
      </c>
      <c r="H2510" s="2">
        <f>IFERROR(IF(ISBLANK($A2510),"",IF($A2510="Ūdeņraža jonu koncentrācija",VLOOKUP(Dati!$A2510,Normas!$A:$D,2,FALSE),VLOOKUP(Dati!$A2510,Normas!$A:$D,2,FALSE)*0.3)),"")</f>
      </c>
      <c r="I2510" s="2">
        <f>IFERROR(IF(ISBLANK($A2510),"",IF($A2510="Ūdeņraža jonu koncentrācija",VLOOKUP(Dati!$A2510,Normas!$A:$D,3,FALSE),VLOOKUP(Dati!$A2510,Normas!$A:$D,3,FALSE)*0.3)),"")</f>
      </c>
    </row>
    <row r="2511" spans="2:9" x14ac:dyDescent="0.2">
      <c r="B2511">
        <f>IF(ISBLANK(A2511),"",VLOOKUP(A2511,Normas!A:D,4,FALSE))</f>
      </c>
      <c r="E2511" s="2">
        <f>IF(ISBLANK(D2511),"",INT(YEARFRAC(D2511,'Vispārīga informācija'!$B$2)))</f>
      </c>
      <c r="F2511" s="2">
        <f>IFERROR(IF(ISBLANK($A2511),"",IF($A2511="Ūdeņraža jonu koncentrācija",VLOOKUP(Dati!$A2511,Normas!$A:$D,2,FALSE),VLOOKUP(Dati!$A2511,Normas!$A:$D,2,FALSE)*0.6)),"")</f>
      </c>
      <c r="G2511" s="2">
        <f>IFERROR(IF(ISBLANK($A2511),"",IF($A2511="Ūdeņraža jonu koncentrācija",VLOOKUP(Dati!$A2511,Normas!$A:$D,3,FALSE),VLOOKUP(Dati!$A2511,Normas!$A:$D,3,FALSE)*0.6)),"")</f>
      </c>
      <c r="H2511" s="2">
        <f>IFERROR(IF(ISBLANK($A2511),"",IF($A2511="Ūdeņraža jonu koncentrācija",VLOOKUP(Dati!$A2511,Normas!$A:$D,2,FALSE),VLOOKUP(Dati!$A2511,Normas!$A:$D,2,FALSE)*0.3)),"")</f>
      </c>
      <c r="I2511" s="2">
        <f>IFERROR(IF(ISBLANK($A2511),"",IF($A2511="Ūdeņraža jonu koncentrācija",VLOOKUP(Dati!$A2511,Normas!$A:$D,3,FALSE),VLOOKUP(Dati!$A2511,Normas!$A:$D,3,FALSE)*0.3)),"")</f>
      </c>
    </row>
    <row r="2512" spans="2:9" x14ac:dyDescent="0.2">
      <c r="B2512">
        <f>IF(ISBLANK(A2512),"",VLOOKUP(A2512,Normas!A:D,4,FALSE))</f>
      </c>
      <c r="E2512" s="2">
        <f>IF(ISBLANK(D2512),"",INT(YEARFRAC(D2512,'Vispārīga informācija'!$B$2)))</f>
      </c>
      <c r="F2512" s="2">
        <f>IFERROR(IF(ISBLANK($A2512),"",IF($A2512="Ūdeņraža jonu koncentrācija",VLOOKUP(Dati!$A2512,Normas!$A:$D,2,FALSE),VLOOKUP(Dati!$A2512,Normas!$A:$D,2,FALSE)*0.6)),"")</f>
      </c>
      <c r="G2512" s="2">
        <f>IFERROR(IF(ISBLANK($A2512),"",IF($A2512="Ūdeņraža jonu koncentrācija",VLOOKUP(Dati!$A2512,Normas!$A:$D,3,FALSE),VLOOKUP(Dati!$A2512,Normas!$A:$D,3,FALSE)*0.6)),"")</f>
      </c>
      <c r="H2512" s="2">
        <f>IFERROR(IF(ISBLANK($A2512),"",IF($A2512="Ūdeņraža jonu koncentrācija",VLOOKUP(Dati!$A2512,Normas!$A:$D,2,FALSE),VLOOKUP(Dati!$A2512,Normas!$A:$D,2,FALSE)*0.3)),"")</f>
      </c>
      <c r="I2512" s="2">
        <f>IFERROR(IF(ISBLANK($A2512),"",IF($A2512="Ūdeņraža jonu koncentrācija",VLOOKUP(Dati!$A2512,Normas!$A:$D,3,FALSE),VLOOKUP(Dati!$A2512,Normas!$A:$D,3,FALSE)*0.3)),"")</f>
      </c>
    </row>
    <row r="2513" spans="2:9" x14ac:dyDescent="0.2">
      <c r="B2513">
        <f>IF(ISBLANK(A2513),"",VLOOKUP(A2513,Normas!A:D,4,FALSE))</f>
      </c>
      <c r="E2513" s="2">
        <f>IF(ISBLANK(D2513),"",INT(YEARFRAC(D2513,'Vispārīga informācija'!$B$2)))</f>
      </c>
      <c r="F2513" s="2">
        <f>IFERROR(IF(ISBLANK($A2513),"",IF($A2513="Ūdeņraža jonu koncentrācija",VLOOKUP(Dati!$A2513,Normas!$A:$D,2,FALSE),VLOOKUP(Dati!$A2513,Normas!$A:$D,2,FALSE)*0.6)),"")</f>
      </c>
      <c r="G2513" s="2">
        <f>IFERROR(IF(ISBLANK($A2513),"",IF($A2513="Ūdeņraža jonu koncentrācija",VLOOKUP(Dati!$A2513,Normas!$A:$D,3,FALSE),VLOOKUP(Dati!$A2513,Normas!$A:$D,3,FALSE)*0.6)),"")</f>
      </c>
      <c r="H2513" s="2">
        <f>IFERROR(IF(ISBLANK($A2513),"",IF($A2513="Ūdeņraža jonu koncentrācija",VLOOKUP(Dati!$A2513,Normas!$A:$D,2,FALSE),VLOOKUP(Dati!$A2513,Normas!$A:$D,2,FALSE)*0.3)),"")</f>
      </c>
      <c r="I2513" s="2">
        <f>IFERROR(IF(ISBLANK($A2513),"",IF($A2513="Ūdeņraža jonu koncentrācija",VLOOKUP(Dati!$A2513,Normas!$A:$D,3,FALSE),VLOOKUP(Dati!$A2513,Normas!$A:$D,3,FALSE)*0.3)),"")</f>
      </c>
    </row>
    <row r="2514" spans="2:9" x14ac:dyDescent="0.2">
      <c r="B2514">
        <f>IF(ISBLANK(A2514),"",VLOOKUP(A2514,Normas!A:D,4,FALSE))</f>
      </c>
      <c r="E2514" s="2">
        <f>IF(ISBLANK(D2514),"",INT(YEARFRAC(D2514,'Vispārīga informācija'!$B$2)))</f>
      </c>
      <c r="F2514" s="2">
        <f>IFERROR(IF(ISBLANK($A2514),"",IF($A2514="Ūdeņraža jonu koncentrācija",VLOOKUP(Dati!$A2514,Normas!$A:$D,2,FALSE),VLOOKUP(Dati!$A2514,Normas!$A:$D,2,FALSE)*0.6)),"")</f>
      </c>
      <c r="G2514" s="2">
        <f>IFERROR(IF(ISBLANK($A2514),"",IF($A2514="Ūdeņraža jonu koncentrācija",VLOOKUP(Dati!$A2514,Normas!$A:$D,3,FALSE),VLOOKUP(Dati!$A2514,Normas!$A:$D,3,FALSE)*0.6)),"")</f>
      </c>
      <c r="H2514" s="2">
        <f>IFERROR(IF(ISBLANK($A2514),"",IF($A2514="Ūdeņraža jonu koncentrācija",VLOOKUP(Dati!$A2514,Normas!$A:$D,2,FALSE),VLOOKUP(Dati!$A2514,Normas!$A:$D,2,FALSE)*0.3)),"")</f>
      </c>
      <c r="I2514" s="2">
        <f>IFERROR(IF(ISBLANK($A2514),"",IF($A2514="Ūdeņraža jonu koncentrācija",VLOOKUP(Dati!$A2514,Normas!$A:$D,3,FALSE),VLOOKUP(Dati!$A2514,Normas!$A:$D,3,FALSE)*0.3)),"")</f>
      </c>
    </row>
    <row r="2515" spans="2:9" x14ac:dyDescent="0.2">
      <c r="B2515">
        <f>IF(ISBLANK(A2515),"",VLOOKUP(A2515,Normas!A:D,4,FALSE))</f>
      </c>
      <c r="E2515" s="2">
        <f>IF(ISBLANK(D2515),"",INT(YEARFRAC(D2515,'Vispārīga informācija'!$B$2)))</f>
      </c>
      <c r="F2515" s="2">
        <f>IFERROR(IF(ISBLANK($A2515),"",IF($A2515="Ūdeņraža jonu koncentrācija",VLOOKUP(Dati!$A2515,Normas!$A:$D,2,FALSE),VLOOKUP(Dati!$A2515,Normas!$A:$D,2,FALSE)*0.6)),"")</f>
      </c>
      <c r="G2515" s="2">
        <f>IFERROR(IF(ISBLANK($A2515),"",IF($A2515="Ūdeņraža jonu koncentrācija",VLOOKUP(Dati!$A2515,Normas!$A:$D,3,FALSE),VLOOKUP(Dati!$A2515,Normas!$A:$D,3,FALSE)*0.6)),"")</f>
      </c>
      <c r="H2515" s="2">
        <f>IFERROR(IF(ISBLANK($A2515),"",IF($A2515="Ūdeņraža jonu koncentrācija",VLOOKUP(Dati!$A2515,Normas!$A:$D,2,FALSE),VLOOKUP(Dati!$A2515,Normas!$A:$D,2,FALSE)*0.3)),"")</f>
      </c>
      <c r="I2515" s="2">
        <f>IFERROR(IF(ISBLANK($A2515),"",IF($A2515="Ūdeņraža jonu koncentrācija",VLOOKUP(Dati!$A2515,Normas!$A:$D,3,FALSE),VLOOKUP(Dati!$A2515,Normas!$A:$D,3,FALSE)*0.3)),"")</f>
      </c>
    </row>
    <row r="2516" spans="2:9" x14ac:dyDescent="0.2">
      <c r="B2516">
        <f>IF(ISBLANK(A2516),"",VLOOKUP(A2516,Normas!A:D,4,FALSE))</f>
      </c>
      <c r="E2516" s="2">
        <f>IF(ISBLANK(D2516),"",INT(YEARFRAC(D2516,'Vispārīga informācija'!$B$2)))</f>
      </c>
      <c r="F2516" s="2">
        <f>IFERROR(IF(ISBLANK($A2516),"",IF($A2516="Ūdeņraža jonu koncentrācija",VLOOKUP(Dati!$A2516,Normas!$A:$D,2,FALSE),VLOOKUP(Dati!$A2516,Normas!$A:$D,2,FALSE)*0.6)),"")</f>
      </c>
      <c r="G2516" s="2">
        <f>IFERROR(IF(ISBLANK($A2516),"",IF($A2516="Ūdeņraža jonu koncentrācija",VLOOKUP(Dati!$A2516,Normas!$A:$D,3,FALSE),VLOOKUP(Dati!$A2516,Normas!$A:$D,3,FALSE)*0.6)),"")</f>
      </c>
      <c r="H2516" s="2">
        <f>IFERROR(IF(ISBLANK($A2516),"",IF($A2516="Ūdeņraža jonu koncentrācija",VLOOKUP(Dati!$A2516,Normas!$A:$D,2,FALSE),VLOOKUP(Dati!$A2516,Normas!$A:$D,2,FALSE)*0.3)),"")</f>
      </c>
      <c r="I2516" s="2">
        <f>IFERROR(IF(ISBLANK($A2516),"",IF($A2516="Ūdeņraža jonu koncentrācija",VLOOKUP(Dati!$A2516,Normas!$A:$D,3,FALSE),VLOOKUP(Dati!$A2516,Normas!$A:$D,3,FALSE)*0.3)),"")</f>
      </c>
    </row>
    <row r="2517" spans="2:9" x14ac:dyDescent="0.2">
      <c r="B2517">
        <f>IF(ISBLANK(A2517),"",VLOOKUP(A2517,Normas!A:D,4,FALSE))</f>
      </c>
      <c r="E2517" s="2">
        <f>IF(ISBLANK(D2517),"",INT(YEARFRAC(D2517,'Vispārīga informācija'!$B$2)))</f>
      </c>
      <c r="F2517" s="2">
        <f>IFERROR(IF(ISBLANK($A2517),"",IF($A2517="Ūdeņraža jonu koncentrācija",VLOOKUP(Dati!$A2517,Normas!$A:$D,2,FALSE),VLOOKUP(Dati!$A2517,Normas!$A:$D,2,FALSE)*0.6)),"")</f>
      </c>
      <c r="G2517" s="2">
        <f>IFERROR(IF(ISBLANK($A2517),"",IF($A2517="Ūdeņraža jonu koncentrācija",VLOOKUP(Dati!$A2517,Normas!$A:$D,3,FALSE),VLOOKUP(Dati!$A2517,Normas!$A:$D,3,FALSE)*0.6)),"")</f>
      </c>
      <c r="H2517" s="2">
        <f>IFERROR(IF(ISBLANK($A2517),"",IF($A2517="Ūdeņraža jonu koncentrācija",VLOOKUP(Dati!$A2517,Normas!$A:$D,2,FALSE),VLOOKUP(Dati!$A2517,Normas!$A:$D,2,FALSE)*0.3)),"")</f>
      </c>
      <c r="I2517" s="2">
        <f>IFERROR(IF(ISBLANK($A2517),"",IF($A2517="Ūdeņraža jonu koncentrācija",VLOOKUP(Dati!$A2517,Normas!$A:$D,3,FALSE),VLOOKUP(Dati!$A2517,Normas!$A:$D,3,FALSE)*0.3)),"")</f>
      </c>
    </row>
    <row r="2518" spans="2:9" x14ac:dyDescent="0.2">
      <c r="B2518">
        <f>IF(ISBLANK(A2518),"",VLOOKUP(A2518,Normas!A:D,4,FALSE))</f>
      </c>
      <c r="E2518" s="2">
        <f>IF(ISBLANK(D2518),"",INT(YEARFRAC(D2518,'Vispārīga informācija'!$B$2)))</f>
      </c>
      <c r="F2518" s="2">
        <f>IFERROR(IF(ISBLANK($A2518),"",IF($A2518="Ūdeņraža jonu koncentrācija",VLOOKUP(Dati!$A2518,Normas!$A:$D,2,FALSE),VLOOKUP(Dati!$A2518,Normas!$A:$D,2,FALSE)*0.6)),"")</f>
      </c>
      <c r="G2518" s="2">
        <f>IFERROR(IF(ISBLANK($A2518),"",IF($A2518="Ūdeņraža jonu koncentrācija",VLOOKUP(Dati!$A2518,Normas!$A:$D,3,FALSE),VLOOKUP(Dati!$A2518,Normas!$A:$D,3,FALSE)*0.6)),"")</f>
      </c>
      <c r="H2518" s="2">
        <f>IFERROR(IF(ISBLANK($A2518),"",IF($A2518="Ūdeņraža jonu koncentrācija",VLOOKUP(Dati!$A2518,Normas!$A:$D,2,FALSE),VLOOKUP(Dati!$A2518,Normas!$A:$D,2,FALSE)*0.3)),"")</f>
      </c>
      <c r="I2518" s="2">
        <f>IFERROR(IF(ISBLANK($A2518),"",IF($A2518="Ūdeņraža jonu koncentrācija",VLOOKUP(Dati!$A2518,Normas!$A:$D,3,FALSE),VLOOKUP(Dati!$A2518,Normas!$A:$D,3,FALSE)*0.3)),"")</f>
      </c>
    </row>
    <row r="2519" spans="2:9" x14ac:dyDescent="0.2">
      <c r="B2519">
        <f>IF(ISBLANK(A2519),"",VLOOKUP(A2519,Normas!A:D,4,FALSE))</f>
      </c>
      <c r="E2519" s="2">
        <f>IF(ISBLANK(D2519),"",INT(YEARFRAC(D2519,'Vispārīga informācija'!$B$2)))</f>
      </c>
      <c r="F2519" s="2">
        <f>IFERROR(IF(ISBLANK($A2519),"",IF($A2519="Ūdeņraža jonu koncentrācija",VLOOKUP(Dati!$A2519,Normas!$A:$D,2,FALSE),VLOOKUP(Dati!$A2519,Normas!$A:$D,2,FALSE)*0.6)),"")</f>
      </c>
      <c r="G2519" s="2">
        <f>IFERROR(IF(ISBLANK($A2519),"",IF($A2519="Ūdeņraža jonu koncentrācija",VLOOKUP(Dati!$A2519,Normas!$A:$D,3,FALSE),VLOOKUP(Dati!$A2519,Normas!$A:$D,3,FALSE)*0.6)),"")</f>
      </c>
      <c r="H2519" s="2">
        <f>IFERROR(IF(ISBLANK($A2519),"",IF($A2519="Ūdeņraža jonu koncentrācija",VLOOKUP(Dati!$A2519,Normas!$A:$D,2,FALSE),VLOOKUP(Dati!$A2519,Normas!$A:$D,2,FALSE)*0.3)),"")</f>
      </c>
      <c r="I2519" s="2">
        <f>IFERROR(IF(ISBLANK($A2519),"",IF($A2519="Ūdeņraža jonu koncentrācija",VLOOKUP(Dati!$A2519,Normas!$A:$D,3,FALSE),VLOOKUP(Dati!$A2519,Normas!$A:$D,3,FALSE)*0.3)),"")</f>
      </c>
    </row>
    <row r="2520" spans="2:9" x14ac:dyDescent="0.2">
      <c r="B2520">
        <f>IF(ISBLANK(A2520),"",VLOOKUP(A2520,Normas!A:D,4,FALSE))</f>
      </c>
      <c r="E2520" s="2">
        <f>IF(ISBLANK(D2520),"",INT(YEARFRAC(D2520,'Vispārīga informācija'!$B$2)))</f>
      </c>
      <c r="F2520" s="2">
        <f>IFERROR(IF(ISBLANK($A2520),"",IF($A2520="Ūdeņraža jonu koncentrācija",VLOOKUP(Dati!$A2520,Normas!$A:$D,2,FALSE),VLOOKUP(Dati!$A2520,Normas!$A:$D,2,FALSE)*0.6)),"")</f>
      </c>
      <c r="G2520" s="2">
        <f>IFERROR(IF(ISBLANK($A2520),"",IF($A2520="Ūdeņraža jonu koncentrācija",VLOOKUP(Dati!$A2520,Normas!$A:$D,3,FALSE),VLOOKUP(Dati!$A2520,Normas!$A:$D,3,FALSE)*0.6)),"")</f>
      </c>
      <c r="H2520" s="2">
        <f>IFERROR(IF(ISBLANK($A2520),"",IF($A2520="Ūdeņraža jonu koncentrācija",VLOOKUP(Dati!$A2520,Normas!$A:$D,2,FALSE),VLOOKUP(Dati!$A2520,Normas!$A:$D,2,FALSE)*0.3)),"")</f>
      </c>
      <c r="I2520" s="2">
        <f>IFERROR(IF(ISBLANK($A2520),"",IF($A2520="Ūdeņraža jonu koncentrācija",VLOOKUP(Dati!$A2520,Normas!$A:$D,3,FALSE),VLOOKUP(Dati!$A2520,Normas!$A:$D,3,FALSE)*0.3)),"")</f>
      </c>
    </row>
    <row r="2521" spans="2:9" x14ac:dyDescent="0.2">
      <c r="B2521">
        <f>IF(ISBLANK(A2521),"",VLOOKUP(A2521,Normas!A:D,4,FALSE))</f>
      </c>
      <c r="E2521" s="2">
        <f>IF(ISBLANK(D2521),"",INT(YEARFRAC(D2521,'Vispārīga informācija'!$B$2)))</f>
      </c>
      <c r="F2521" s="2">
        <f>IFERROR(IF(ISBLANK($A2521),"",IF($A2521="Ūdeņraža jonu koncentrācija",VLOOKUP(Dati!$A2521,Normas!$A:$D,2,FALSE),VLOOKUP(Dati!$A2521,Normas!$A:$D,2,FALSE)*0.6)),"")</f>
      </c>
      <c r="G2521" s="2">
        <f>IFERROR(IF(ISBLANK($A2521),"",IF($A2521="Ūdeņraža jonu koncentrācija",VLOOKUP(Dati!$A2521,Normas!$A:$D,3,FALSE),VLOOKUP(Dati!$A2521,Normas!$A:$D,3,FALSE)*0.6)),"")</f>
      </c>
      <c r="H2521" s="2">
        <f>IFERROR(IF(ISBLANK($A2521),"",IF($A2521="Ūdeņraža jonu koncentrācija",VLOOKUP(Dati!$A2521,Normas!$A:$D,2,FALSE),VLOOKUP(Dati!$A2521,Normas!$A:$D,2,FALSE)*0.3)),"")</f>
      </c>
      <c r="I2521" s="2">
        <f>IFERROR(IF(ISBLANK($A2521),"",IF($A2521="Ūdeņraža jonu koncentrācija",VLOOKUP(Dati!$A2521,Normas!$A:$D,3,FALSE),VLOOKUP(Dati!$A2521,Normas!$A:$D,3,FALSE)*0.3)),"")</f>
      </c>
    </row>
    <row r="2522" spans="2:9" x14ac:dyDescent="0.2">
      <c r="B2522">
        <f>IF(ISBLANK(A2522),"",VLOOKUP(A2522,Normas!A:D,4,FALSE))</f>
      </c>
      <c r="E2522" s="2">
        <f>IF(ISBLANK(D2522),"",INT(YEARFRAC(D2522,'Vispārīga informācija'!$B$2)))</f>
      </c>
      <c r="F2522" s="2">
        <f>IFERROR(IF(ISBLANK($A2522),"",IF($A2522="Ūdeņraža jonu koncentrācija",VLOOKUP(Dati!$A2522,Normas!$A:$D,2,FALSE),VLOOKUP(Dati!$A2522,Normas!$A:$D,2,FALSE)*0.6)),"")</f>
      </c>
      <c r="G2522" s="2">
        <f>IFERROR(IF(ISBLANK($A2522),"",IF($A2522="Ūdeņraža jonu koncentrācija",VLOOKUP(Dati!$A2522,Normas!$A:$D,3,FALSE),VLOOKUP(Dati!$A2522,Normas!$A:$D,3,FALSE)*0.6)),"")</f>
      </c>
      <c r="H2522" s="2">
        <f>IFERROR(IF(ISBLANK($A2522),"",IF($A2522="Ūdeņraža jonu koncentrācija",VLOOKUP(Dati!$A2522,Normas!$A:$D,2,FALSE),VLOOKUP(Dati!$A2522,Normas!$A:$D,2,FALSE)*0.3)),"")</f>
      </c>
      <c r="I2522" s="2">
        <f>IFERROR(IF(ISBLANK($A2522),"",IF($A2522="Ūdeņraža jonu koncentrācija",VLOOKUP(Dati!$A2522,Normas!$A:$D,3,FALSE),VLOOKUP(Dati!$A2522,Normas!$A:$D,3,FALSE)*0.3)),"")</f>
      </c>
    </row>
    <row r="2523" spans="2:9" x14ac:dyDescent="0.2">
      <c r="B2523">
        <f>IF(ISBLANK(A2523),"",VLOOKUP(A2523,Normas!A:D,4,FALSE))</f>
      </c>
      <c r="E2523" s="2">
        <f>IF(ISBLANK(D2523),"",INT(YEARFRAC(D2523,'Vispārīga informācija'!$B$2)))</f>
      </c>
      <c r="F2523" s="2">
        <f>IFERROR(IF(ISBLANK($A2523),"",IF($A2523="Ūdeņraža jonu koncentrācija",VLOOKUP(Dati!$A2523,Normas!$A:$D,2,FALSE),VLOOKUP(Dati!$A2523,Normas!$A:$D,2,FALSE)*0.6)),"")</f>
      </c>
      <c r="G2523" s="2">
        <f>IFERROR(IF(ISBLANK($A2523),"",IF($A2523="Ūdeņraža jonu koncentrācija",VLOOKUP(Dati!$A2523,Normas!$A:$D,3,FALSE),VLOOKUP(Dati!$A2523,Normas!$A:$D,3,FALSE)*0.6)),"")</f>
      </c>
      <c r="H2523" s="2">
        <f>IFERROR(IF(ISBLANK($A2523),"",IF($A2523="Ūdeņraža jonu koncentrācija",VLOOKUP(Dati!$A2523,Normas!$A:$D,2,FALSE),VLOOKUP(Dati!$A2523,Normas!$A:$D,2,FALSE)*0.3)),"")</f>
      </c>
      <c r="I2523" s="2">
        <f>IFERROR(IF(ISBLANK($A2523),"",IF($A2523="Ūdeņraža jonu koncentrācija",VLOOKUP(Dati!$A2523,Normas!$A:$D,3,FALSE),VLOOKUP(Dati!$A2523,Normas!$A:$D,3,FALSE)*0.3)),"")</f>
      </c>
    </row>
    <row r="2524" spans="2:9" x14ac:dyDescent="0.2">
      <c r="B2524">
        <f>IF(ISBLANK(A2524),"",VLOOKUP(A2524,Normas!A:D,4,FALSE))</f>
      </c>
      <c r="E2524" s="2">
        <f>IF(ISBLANK(D2524),"",INT(YEARFRAC(D2524,'Vispārīga informācija'!$B$2)))</f>
      </c>
      <c r="F2524" s="2">
        <f>IFERROR(IF(ISBLANK($A2524),"",IF($A2524="Ūdeņraža jonu koncentrācija",VLOOKUP(Dati!$A2524,Normas!$A:$D,2,FALSE),VLOOKUP(Dati!$A2524,Normas!$A:$D,2,FALSE)*0.6)),"")</f>
      </c>
      <c r="G2524" s="2">
        <f>IFERROR(IF(ISBLANK($A2524),"",IF($A2524="Ūdeņraža jonu koncentrācija",VLOOKUP(Dati!$A2524,Normas!$A:$D,3,FALSE),VLOOKUP(Dati!$A2524,Normas!$A:$D,3,FALSE)*0.6)),"")</f>
      </c>
      <c r="H2524" s="2">
        <f>IFERROR(IF(ISBLANK($A2524),"",IF($A2524="Ūdeņraža jonu koncentrācija",VLOOKUP(Dati!$A2524,Normas!$A:$D,2,FALSE),VLOOKUP(Dati!$A2524,Normas!$A:$D,2,FALSE)*0.3)),"")</f>
      </c>
      <c r="I2524" s="2">
        <f>IFERROR(IF(ISBLANK($A2524),"",IF($A2524="Ūdeņraža jonu koncentrācija",VLOOKUP(Dati!$A2524,Normas!$A:$D,3,FALSE),VLOOKUP(Dati!$A2524,Normas!$A:$D,3,FALSE)*0.3)),"")</f>
      </c>
    </row>
    <row r="2525" spans="2:9" x14ac:dyDescent="0.2">
      <c r="B2525">
        <f>IF(ISBLANK(A2525),"",VLOOKUP(A2525,Normas!A:D,4,FALSE))</f>
      </c>
      <c r="E2525" s="2">
        <f>IF(ISBLANK(D2525),"",INT(YEARFRAC(D2525,'Vispārīga informācija'!$B$2)))</f>
      </c>
      <c r="F2525" s="2">
        <f>IFERROR(IF(ISBLANK($A2525),"",IF($A2525="Ūdeņraža jonu koncentrācija",VLOOKUP(Dati!$A2525,Normas!$A:$D,2,FALSE),VLOOKUP(Dati!$A2525,Normas!$A:$D,2,FALSE)*0.6)),"")</f>
      </c>
      <c r="G2525" s="2">
        <f>IFERROR(IF(ISBLANK($A2525),"",IF($A2525="Ūdeņraža jonu koncentrācija",VLOOKUP(Dati!$A2525,Normas!$A:$D,3,FALSE),VLOOKUP(Dati!$A2525,Normas!$A:$D,3,FALSE)*0.6)),"")</f>
      </c>
      <c r="H2525" s="2">
        <f>IFERROR(IF(ISBLANK($A2525),"",IF($A2525="Ūdeņraža jonu koncentrācija",VLOOKUP(Dati!$A2525,Normas!$A:$D,2,FALSE),VLOOKUP(Dati!$A2525,Normas!$A:$D,2,FALSE)*0.3)),"")</f>
      </c>
      <c r="I2525" s="2">
        <f>IFERROR(IF(ISBLANK($A2525),"",IF($A2525="Ūdeņraža jonu koncentrācija",VLOOKUP(Dati!$A2525,Normas!$A:$D,3,FALSE),VLOOKUP(Dati!$A2525,Normas!$A:$D,3,FALSE)*0.3)),"")</f>
      </c>
    </row>
    <row r="2526" spans="2:9" x14ac:dyDescent="0.2">
      <c r="B2526">
        <f>IF(ISBLANK(A2526),"",VLOOKUP(A2526,Normas!A:D,4,FALSE))</f>
      </c>
      <c r="E2526" s="2">
        <f>IF(ISBLANK(D2526),"",INT(YEARFRAC(D2526,'Vispārīga informācija'!$B$2)))</f>
      </c>
      <c r="F2526" s="2">
        <f>IFERROR(IF(ISBLANK($A2526),"",IF($A2526="Ūdeņraža jonu koncentrācija",VLOOKUP(Dati!$A2526,Normas!$A:$D,2,FALSE),VLOOKUP(Dati!$A2526,Normas!$A:$D,2,FALSE)*0.6)),"")</f>
      </c>
      <c r="G2526" s="2">
        <f>IFERROR(IF(ISBLANK($A2526),"",IF($A2526="Ūdeņraža jonu koncentrācija",VLOOKUP(Dati!$A2526,Normas!$A:$D,3,FALSE),VLOOKUP(Dati!$A2526,Normas!$A:$D,3,FALSE)*0.6)),"")</f>
      </c>
      <c r="H2526" s="2">
        <f>IFERROR(IF(ISBLANK($A2526),"",IF($A2526="Ūdeņraža jonu koncentrācija",VLOOKUP(Dati!$A2526,Normas!$A:$D,2,FALSE),VLOOKUP(Dati!$A2526,Normas!$A:$D,2,FALSE)*0.3)),"")</f>
      </c>
      <c r="I2526" s="2">
        <f>IFERROR(IF(ISBLANK($A2526),"",IF($A2526="Ūdeņraža jonu koncentrācija",VLOOKUP(Dati!$A2526,Normas!$A:$D,3,FALSE),VLOOKUP(Dati!$A2526,Normas!$A:$D,3,FALSE)*0.3)),"")</f>
      </c>
    </row>
    <row r="2527" spans="2:9" x14ac:dyDescent="0.2">
      <c r="B2527">
        <f>IF(ISBLANK(A2527),"",VLOOKUP(A2527,Normas!A:D,4,FALSE))</f>
      </c>
      <c r="E2527" s="2">
        <f>IF(ISBLANK(D2527),"",INT(YEARFRAC(D2527,'Vispārīga informācija'!$B$2)))</f>
      </c>
      <c r="F2527" s="2">
        <f>IFERROR(IF(ISBLANK($A2527),"",IF($A2527="Ūdeņraža jonu koncentrācija",VLOOKUP(Dati!$A2527,Normas!$A:$D,2,FALSE),VLOOKUP(Dati!$A2527,Normas!$A:$D,2,FALSE)*0.6)),"")</f>
      </c>
      <c r="G2527" s="2">
        <f>IFERROR(IF(ISBLANK($A2527),"",IF($A2527="Ūdeņraža jonu koncentrācija",VLOOKUP(Dati!$A2527,Normas!$A:$D,3,FALSE),VLOOKUP(Dati!$A2527,Normas!$A:$D,3,FALSE)*0.6)),"")</f>
      </c>
      <c r="H2527" s="2">
        <f>IFERROR(IF(ISBLANK($A2527),"",IF($A2527="Ūdeņraža jonu koncentrācija",VLOOKUP(Dati!$A2527,Normas!$A:$D,2,FALSE),VLOOKUP(Dati!$A2527,Normas!$A:$D,2,FALSE)*0.3)),"")</f>
      </c>
      <c r="I2527" s="2">
        <f>IFERROR(IF(ISBLANK($A2527),"",IF($A2527="Ūdeņraža jonu koncentrācija",VLOOKUP(Dati!$A2527,Normas!$A:$D,3,FALSE),VLOOKUP(Dati!$A2527,Normas!$A:$D,3,FALSE)*0.3)),"")</f>
      </c>
    </row>
    <row r="2528" spans="2:9" x14ac:dyDescent="0.2">
      <c r="B2528">
        <f>IF(ISBLANK(A2528),"",VLOOKUP(A2528,Normas!A:D,4,FALSE))</f>
      </c>
      <c r="E2528" s="2">
        <f>IF(ISBLANK(D2528),"",INT(YEARFRAC(D2528,'Vispārīga informācija'!$B$2)))</f>
      </c>
      <c r="F2528" s="2">
        <f>IFERROR(IF(ISBLANK($A2528),"",IF($A2528="Ūdeņraža jonu koncentrācija",VLOOKUP(Dati!$A2528,Normas!$A:$D,2,FALSE),VLOOKUP(Dati!$A2528,Normas!$A:$D,2,FALSE)*0.6)),"")</f>
      </c>
      <c r="G2528" s="2">
        <f>IFERROR(IF(ISBLANK($A2528),"",IF($A2528="Ūdeņraža jonu koncentrācija",VLOOKUP(Dati!$A2528,Normas!$A:$D,3,FALSE),VLOOKUP(Dati!$A2528,Normas!$A:$D,3,FALSE)*0.6)),"")</f>
      </c>
      <c r="H2528" s="2">
        <f>IFERROR(IF(ISBLANK($A2528),"",IF($A2528="Ūdeņraža jonu koncentrācija",VLOOKUP(Dati!$A2528,Normas!$A:$D,2,FALSE),VLOOKUP(Dati!$A2528,Normas!$A:$D,2,FALSE)*0.3)),"")</f>
      </c>
      <c r="I2528" s="2">
        <f>IFERROR(IF(ISBLANK($A2528),"",IF($A2528="Ūdeņraža jonu koncentrācija",VLOOKUP(Dati!$A2528,Normas!$A:$D,3,FALSE),VLOOKUP(Dati!$A2528,Normas!$A:$D,3,FALSE)*0.3)),"")</f>
      </c>
    </row>
    <row r="2529" spans="2:9" x14ac:dyDescent="0.2">
      <c r="B2529">
        <f>IF(ISBLANK(A2529),"",VLOOKUP(A2529,Normas!A:D,4,FALSE))</f>
      </c>
      <c r="E2529" s="2">
        <f>IF(ISBLANK(D2529),"",INT(YEARFRAC(D2529,'Vispārīga informācija'!$B$2)))</f>
      </c>
      <c r="F2529" s="2">
        <f>IFERROR(IF(ISBLANK($A2529),"",IF($A2529="Ūdeņraža jonu koncentrācija",VLOOKUP(Dati!$A2529,Normas!$A:$D,2,FALSE),VLOOKUP(Dati!$A2529,Normas!$A:$D,2,FALSE)*0.6)),"")</f>
      </c>
      <c r="G2529" s="2">
        <f>IFERROR(IF(ISBLANK($A2529),"",IF($A2529="Ūdeņraža jonu koncentrācija",VLOOKUP(Dati!$A2529,Normas!$A:$D,3,FALSE),VLOOKUP(Dati!$A2529,Normas!$A:$D,3,FALSE)*0.6)),"")</f>
      </c>
      <c r="H2529" s="2">
        <f>IFERROR(IF(ISBLANK($A2529),"",IF($A2529="Ūdeņraža jonu koncentrācija",VLOOKUP(Dati!$A2529,Normas!$A:$D,2,FALSE),VLOOKUP(Dati!$A2529,Normas!$A:$D,2,FALSE)*0.3)),"")</f>
      </c>
      <c r="I2529" s="2">
        <f>IFERROR(IF(ISBLANK($A2529),"",IF($A2529="Ūdeņraža jonu koncentrācija",VLOOKUP(Dati!$A2529,Normas!$A:$D,3,FALSE),VLOOKUP(Dati!$A2529,Normas!$A:$D,3,FALSE)*0.3)),"")</f>
      </c>
    </row>
    <row r="2530" spans="2:9" x14ac:dyDescent="0.2">
      <c r="B2530">
        <f>IF(ISBLANK(A2530),"",VLOOKUP(A2530,Normas!A:D,4,FALSE))</f>
      </c>
      <c r="E2530" s="2">
        <f>IF(ISBLANK(D2530),"",INT(YEARFRAC(D2530,'Vispārīga informācija'!$B$2)))</f>
      </c>
      <c r="F2530" s="2">
        <f>IFERROR(IF(ISBLANK($A2530),"",IF($A2530="Ūdeņraža jonu koncentrācija",VLOOKUP(Dati!$A2530,Normas!$A:$D,2,FALSE),VLOOKUP(Dati!$A2530,Normas!$A:$D,2,FALSE)*0.6)),"")</f>
      </c>
      <c r="G2530" s="2">
        <f>IFERROR(IF(ISBLANK($A2530),"",IF($A2530="Ūdeņraža jonu koncentrācija",VLOOKUP(Dati!$A2530,Normas!$A:$D,3,FALSE),VLOOKUP(Dati!$A2530,Normas!$A:$D,3,FALSE)*0.6)),"")</f>
      </c>
      <c r="H2530" s="2">
        <f>IFERROR(IF(ISBLANK($A2530),"",IF($A2530="Ūdeņraža jonu koncentrācija",VLOOKUP(Dati!$A2530,Normas!$A:$D,2,FALSE),VLOOKUP(Dati!$A2530,Normas!$A:$D,2,FALSE)*0.3)),"")</f>
      </c>
      <c r="I2530" s="2">
        <f>IFERROR(IF(ISBLANK($A2530),"",IF($A2530="Ūdeņraža jonu koncentrācija",VLOOKUP(Dati!$A2530,Normas!$A:$D,3,FALSE),VLOOKUP(Dati!$A2530,Normas!$A:$D,3,FALSE)*0.3)),"")</f>
      </c>
    </row>
    <row r="2531" spans="2:9" x14ac:dyDescent="0.2">
      <c r="B2531">
        <f>IF(ISBLANK(A2531),"",VLOOKUP(A2531,Normas!A:D,4,FALSE))</f>
      </c>
      <c r="E2531" s="2">
        <f>IF(ISBLANK(D2531),"",INT(YEARFRAC(D2531,'Vispārīga informācija'!$B$2)))</f>
      </c>
      <c r="F2531" s="2">
        <f>IFERROR(IF(ISBLANK($A2531),"",IF($A2531="Ūdeņraža jonu koncentrācija",VLOOKUP(Dati!$A2531,Normas!$A:$D,2,FALSE),VLOOKUP(Dati!$A2531,Normas!$A:$D,2,FALSE)*0.6)),"")</f>
      </c>
      <c r="G2531" s="2">
        <f>IFERROR(IF(ISBLANK($A2531),"",IF($A2531="Ūdeņraža jonu koncentrācija",VLOOKUP(Dati!$A2531,Normas!$A:$D,3,FALSE),VLOOKUP(Dati!$A2531,Normas!$A:$D,3,FALSE)*0.6)),"")</f>
      </c>
      <c r="H2531" s="2">
        <f>IFERROR(IF(ISBLANK($A2531),"",IF($A2531="Ūdeņraža jonu koncentrācija",VLOOKUP(Dati!$A2531,Normas!$A:$D,2,FALSE),VLOOKUP(Dati!$A2531,Normas!$A:$D,2,FALSE)*0.3)),"")</f>
      </c>
      <c r="I2531" s="2">
        <f>IFERROR(IF(ISBLANK($A2531),"",IF($A2531="Ūdeņraža jonu koncentrācija",VLOOKUP(Dati!$A2531,Normas!$A:$D,3,FALSE),VLOOKUP(Dati!$A2531,Normas!$A:$D,3,FALSE)*0.3)),"")</f>
      </c>
    </row>
    <row r="2532" spans="2:9" x14ac:dyDescent="0.2">
      <c r="B2532">
        <f>IF(ISBLANK(A2532),"",VLOOKUP(A2532,Normas!A:D,4,FALSE))</f>
      </c>
      <c r="E2532" s="2">
        <f>IF(ISBLANK(D2532),"",INT(YEARFRAC(D2532,'Vispārīga informācija'!$B$2)))</f>
      </c>
      <c r="F2532" s="2">
        <f>IFERROR(IF(ISBLANK($A2532),"",IF($A2532="Ūdeņraža jonu koncentrācija",VLOOKUP(Dati!$A2532,Normas!$A:$D,2,FALSE),VLOOKUP(Dati!$A2532,Normas!$A:$D,2,FALSE)*0.6)),"")</f>
      </c>
      <c r="G2532" s="2">
        <f>IFERROR(IF(ISBLANK($A2532),"",IF($A2532="Ūdeņraža jonu koncentrācija",VLOOKUP(Dati!$A2532,Normas!$A:$D,3,FALSE),VLOOKUP(Dati!$A2532,Normas!$A:$D,3,FALSE)*0.6)),"")</f>
      </c>
      <c r="H2532" s="2">
        <f>IFERROR(IF(ISBLANK($A2532),"",IF($A2532="Ūdeņraža jonu koncentrācija",VLOOKUP(Dati!$A2532,Normas!$A:$D,2,FALSE),VLOOKUP(Dati!$A2532,Normas!$A:$D,2,FALSE)*0.3)),"")</f>
      </c>
      <c r="I2532" s="2">
        <f>IFERROR(IF(ISBLANK($A2532),"",IF($A2532="Ūdeņraža jonu koncentrācija",VLOOKUP(Dati!$A2532,Normas!$A:$D,3,FALSE),VLOOKUP(Dati!$A2532,Normas!$A:$D,3,FALSE)*0.3)),"")</f>
      </c>
    </row>
    <row r="2533" spans="2:9" x14ac:dyDescent="0.2">
      <c r="B2533">
        <f>IF(ISBLANK(A2533),"",VLOOKUP(A2533,Normas!A:D,4,FALSE))</f>
      </c>
      <c r="E2533" s="2">
        <f>IF(ISBLANK(D2533),"",INT(YEARFRAC(D2533,'Vispārīga informācija'!$B$2)))</f>
      </c>
      <c r="F2533" s="2">
        <f>IFERROR(IF(ISBLANK($A2533),"",IF($A2533="Ūdeņraža jonu koncentrācija",VLOOKUP(Dati!$A2533,Normas!$A:$D,2,FALSE),VLOOKUP(Dati!$A2533,Normas!$A:$D,2,FALSE)*0.6)),"")</f>
      </c>
      <c r="G2533" s="2">
        <f>IFERROR(IF(ISBLANK($A2533),"",IF($A2533="Ūdeņraža jonu koncentrācija",VLOOKUP(Dati!$A2533,Normas!$A:$D,3,FALSE),VLOOKUP(Dati!$A2533,Normas!$A:$D,3,FALSE)*0.6)),"")</f>
      </c>
      <c r="H2533" s="2">
        <f>IFERROR(IF(ISBLANK($A2533),"",IF($A2533="Ūdeņraža jonu koncentrācija",VLOOKUP(Dati!$A2533,Normas!$A:$D,2,FALSE),VLOOKUP(Dati!$A2533,Normas!$A:$D,2,FALSE)*0.3)),"")</f>
      </c>
      <c r="I2533" s="2">
        <f>IFERROR(IF(ISBLANK($A2533),"",IF($A2533="Ūdeņraža jonu koncentrācija",VLOOKUP(Dati!$A2533,Normas!$A:$D,3,FALSE),VLOOKUP(Dati!$A2533,Normas!$A:$D,3,FALSE)*0.3)),"")</f>
      </c>
    </row>
    <row r="2534" spans="2:9" x14ac:dyDescent="0.2">
      <c r="B2534">
        <f>IF(ISBLANK(A2534),"",VLOOKUP(A2534,Normas!A:D,4,FALSE))</f>
      </c>
      <c r="E2534" s="2">
        <f>IF(ISBLANK(D2534),"",INT(YEARFRAC(D2534,'Vispārīga informācija'!$B$2)))</f>
      </c>
      <c r="F2534" s="2">
        <f>IFERROR(IF(ISBLANK($A2534),"",IF($A2534="Ūdeņraža jonu koncentrācija",VLOOKUP(Dati!$A2534,Normas!$A:$D,2,FALSE),VLOOKUP(Dati!$A2534,Normas!$A:$D,2,FALSE)*0.6)),"")</f>
      </c>
      <c r="G2534" s="2">
        <f>IFERROR(IF(ISBLANK($A2534),"",IF($A2534="Ūdeņraža jonu koncentrācija",VLOOKUP(Dati!$A2534,Normas!$A:$D,3,FALSE),VLOOKUP(Dati!$A2534,Normas!$A:$D,3,FALSE)*0.6)),"")</f>
      </c>
      <c r="H2534" s="2">
        <f>IFERROR(IF(ISBLANK($A2534),"",IF($A2534="Ūdeņraža jonu koncentrācija",VLOOKUP(Dati!$A2534,Normas!$A:$D,2,FALSE),VLOOKUP(Dati!$A2534,Normas!$A:$D,2,FALSE)*0.3)),"")</f>
      </c>
      <c r="I2534" s="2">
        <f>IFERROR(IF(ISBLANK($A2534),"",IF($A2534="Ūdeņraža jonu koncentrācija",VLOOKUP(Dati!$A2534,Normas!$A:$D,3,FALSE),VLOOKUP(Dati!$A2534,Normas!$A:$D,3,FALSE)*0.3)),"")</f>
      </c>
    </row>
    <row r="2535" spans="2:9" x14ac:dyDescent="0.2">
      <c r="B2535">
        <f>IF(ISBLANK(A2535),"",VLOOKUP(A2535,Normas!A:D,4,FALSE))</f>
      </c>
      <c r="E2535" s="2">
        <f>IF(ISBLANK(D2535),"",INT(YEARFRAC(D2535,'Vispārīga informācija'!$B$2)))</f>
      </c>
      <c r="F2535" s="2">
        <f>IFERROR(IF(ISBLANK($A2535),"",IF($A2535="Ūdeņraža jonu koncentrācija",VLOOKUP(Dati!$A2535,Normas!$A:$D,2,FALSE),VLOOKUP(Dati!$A2535,Normas!$A:$D,2,FALSE)*0.6)),"")</f>
      </c>
      <c r="G2535" s="2">
        <f>IFERROR(IF(ISBLANK($A2535),"",IF($A2535="Ūdeņraža jonu koncentrācija",VLOOKUP(Dati!$A2535,Normas!$A:$D,3,FALSE),VLOOKUP(Dati!$A2535,Normas!$A:$D,3,FALSE)*0.6)),"")</f>
      </c>
      <c r="H2535" s="2">
        <f>IFERROR(IF(ISBLANK($A2535),"",IF($A2535="Ūdeņraža jonu koncentrācija",VLOOKUP(Dati!$A2535,Normas!$A:$D,2,FALSE),VLOOKUP(Dati!$A2535,Normas!$A:$D,2,FALSE)*0.3)),"")</f>
      </c>
      <c r="I2535" s="2">
        <f>IFERROR(IF(ISBLANK($A2535),"",IF($A2535="Ūdeņraža jonu koncentrācija",VLOOKUP(Dati!$A2535,Normas!$A:$D,3,FALSE),VLOOKUP(Dati!$A2535,Normas!$A:$D,3,FALSE)*0.3)),"")</f>
      </c>
    </row>
    <row r="2536" spans="2:9" x14ac:dyDescent="0.2">
      <c r="B2536">
        <f>IF(ISBLANK(A2536),"",VLOOKUP(A2536,Normas!A:D,4,FALSE))</f>
      </c>
      <c r="E2536" s="2">
        <f>IF(ISBLANK(D2536),"",INT(YEARFRAC(D2536,'Vispārīga informācija'!$B$2)))</f>
      </c>
      <c r="F2536" s="2">
        <f>IFERROR(IF(ISBLANK($A2536),"",IF($A2536="Ūdeņraža jonu koncentrācija",VLOOKUP(Dati!$A2536,Normas!$A:$D,2,FALSE),VLOOKUP(Dati!$A2536,Normas!$A:$D,2,FALSE)*0.6)),"")</f>
      </c>
      <c r="G2536" s="2">
        <f>IFERROR(IF(ISBLANK($A2536),"",IF($A2536="Ūdeņraža jonu koncentrācija",VLOOKUP(Dati!$A2536,Normas!$A:$D,3,FALSE),VLOOKUP(Dati!$A2536,Normas!$A:$D,3,FALSE)*0.6)),"")</f>
      </c>
      <c r="H2536" s="2">
        <f>IFERROR(IF(ISBLANK($A2536),"",IF($A2536="Ūdeņraža jonu koncentrācija",VLOOKUP(Dati!$A2536,Normas!$A:$D,2,FALSE),VLOOKUP(Dati!$A2536,Normas!$A:$D,2,FALSE)*0.3)),"")</f>
      </c>
      <c r="I2536" s="2">
        <f>IFERROR(IF(ISBLANK($A2536),"",IF($A2536="Ūdeņraža jonu koncentrācija",VLOOKUP(Dati!$A2536,Normas!$A:$D,3,FALSE),VLOOKUP(Dati!$A2536,Normas!$A:$D,3,FALSE)*0.3)),"")</f>
      </c>
    </row>
    <row r="2537" spans="2:9" x14ac:dyDescent="0.2">
      <c r="B2537">
        <f>IF(ISBLANK(A2537),"",VLOOKUP(A2537,Normas!A:D,4,FALSE))</f>
      </c>
      <c r="E2537" s="2">
        <f>IF(ISBLANK(D2537),"",INT(YEARFRAC(D2537,'Vispārīga informācija'!$B$2)))</f>
      </c>
      <c r="F2537" s="2">
        <f>IFERROR(IF(ISBLANK($A2537),"",IF($A2537="Ūdeņraža jonu koncentrācija",VLOOKUP(Dati!$A2537,Normas!$A:$D,2,FALSE),VLOOKUP(Dati!$A2537,Normas!$A:$D,2,FALSE)*0.6)),"")</f>
      </c>
      <c r="G2537" s="2">
        <f>IFERROR(IF(ISBLANK($A2537),"",IF($A2537="Ūdeņraža jonu koncentrācija",VLOOKUP(Dati!$A2537,Normas!$A:$D,3,FALSE),VLOOKUP(Dati!$A2537,Normas!$A:$D,3,FALSE)*0.6)),"")</f>
      </c>
      <c r="H2537" s="2">
        <f>IFERROR(IF(ISBLANK($A2537),"",IF($A2537="Ūdeņraža jonu koncentrācija",VLOOKUP(Dati!$A2537,Normas!$A:$D,2,FALSE),VLOOKUP(Dati!$A2537,Normas!$A:$D,2,FALSE)*0.3)),"")</f>
      </c>
      <c r="I2537" s="2">
        <f>IFERROR(IF(ISBLANK($A2537),"",IF($A2537="Ūdeņraža jonu koncentrācija",VLOOKUP(Dati!$A2537,Normas!$A:$D,3,FALSE),VLOOKUP(Dati!$A2537,Normas!$A:$D,3,FALSE)*0.3)),"")</f>
      </c>
    </row>
    <row r="2538" spans="2:9" x14ac:dyDescent="0.2">
      <c r="B2538">
        <f>IF(ISBLANK(A2538),"",VLOOKUP(A2538,Normas!A:D,4,FALSE))</f>
      </c>
      <c r="E2538" s="2">
        <f>IF(ISBLANK(D2538),"",INT(YEARFRAC(D2538,'Vispārīga informācija'!$B$2)))</f>
      </c>
      <c r="F2538" s="2">
        <f>IFERROR(IF(ISBLANK($A2538),"",IF($A2538="Ūdeņraža jonu koncentrācija",VLOOKUP(Dati!$A2538,Normas!$A:$D,2,FALSE),VLOOKUP(Dati!$A2538,Normas!$A:$D,2,FALSE)*0.6)),"")</f>
      </c>
      <c r="G2538" s="2">
        <f>IFERROR(IF(ISBLANK($A2538),"",IF($A2538="Ūdeņraža jonu koncentrācija",VLOOKUP(Dati!$A2538,Normas!$A:$D,3,FALSE),VLOOKUP(Dati!$A2538,Normas!$A:$D,3,FALSE)*0.6)),"")</f>
      </c>
      <c r="H2538" s="2">
        <f>IFERROR(IF(ISBLANK($A2538),"",IF($A2538="Ūdeņraža jonu koncentrācija",VLOOKUP(Dati!$A2538,Normas!$A:$D,2,FALSE),VLOOKUP(Dati!$A2538,Normas!$A:$D,2,FALSE)*0.3)),"")</f>
      </c>
      <c r="I2538" s="2">
        <f>IFERROR(IF(ISBLANK($A2538),"",IF($A2538="Ūdeņraža jonu koncentrācija",VLOOKUP(Dati!$A2538,Normas!$A:$D,3,FALSE),VLOOKUP(Dati!$A2538,Normas!$A:$D,3,FALSE)*0.3)),"")</f>
      </c>
    </row>
    <row r="2539" spans="2:9" x14ac:dyDescent="0.2">
      <c r="B2539">
        <f>IF(ISBLANK(A2539),"",VLOOKUP(A2539,Normas!A:D,4,FALSE))</f>
      </c>
      <c r="E2539" s="2">
        <f>IF(ISBLANK(D2539),"",INT(YEARFRAC(D2539,'Vispārīga informācija'!$B$2)))</f>
      </c>
      <c r="F2539" s="2">
        <f>IFERROR(IF(ISBLANK($A2539),"",IF($A2539="Ūdeņraža jonu koncentrācija",VLOOKUP(Dati!$A2539,Normas!$A:$D,2,FALSE),VLOOKUP(Dati!$A2539,Normas!$A:$D,2,FALSE)*0.6)),"")</f>
      </c>
      <c r="G2539" s="2">
        <f>IFERROR(IF(ISBLANK($A2539),"",IF($A2539="Ūdeņraža jonu koncentrācija",VLOOKUP(Dati!$A2539,Normas!$A:$D,3,FALSE),VLOOKUP(Dati!$A2539,Normas!$A:$D,3,FALSE)*0.6)),"")</f>
      </c>
      <c r="H2539" s="2">
        <f>IFERROR(IF(ISBLANK($A2539),"",IF($A2539="Ūdeņraža jonu koncentrācija",VLOOKUP(Dati!$A2539,Normas!$A:$D,2,FALSE),VLOOKUP(Dati!$A2539,Normas!$A:$D,2,FALSE)*0.3)),"")</f>
      </c>
      <c r="I2539" s="2">
        <f>IFERROR(IF(ISBLANK($A2539),"",IF($A2539="Ūdeņraža jonu koncentrācija",VLOOKUP(Dati!$A2539,Normas!$A:$D,3,FALSE),VLOOKUP(Dati!$A2539,Normas!$A:$D,3,FALSE)*0.3)),"")</f>
      </c>
    </row>
    <row r="2540" spans="2:9" x14ac:dyDescent="0.2">
      <c r="B2540">
        <f>IF(ISBLANK(A2540),"",VLOOKUP(A2540,Normas!A:D,4,FALSE))</f>
      </c>
      <c r="E2540" s="2">
        <f>IF(ISBLANK(D2540),"",INT(YEARFRAC(D2540,'Vispārīga informācija'!$B$2)))</f>
      </c>
      <c r="F2540" s="2">
        <f>IFERROR(IF(ISBLANK($A2540),"",IF($A2540="Ūdeņraža jonu koncentrācija",VLOOKUP(Dati!$A2540,Normas!$A:$D,2,FALSE),VLOOKUP(Dati!$A2540,Normas!$A:$D,2,FALSE)*0.6)),"")</f>
      </c>
      <c r="G2540" s="2">
        <f>IFERROR(IF(ISBLANK($A2540),"",IF($A2540="Ūdeņraža jonu koncentrācija",VLOOKUP(Dati!$A2540,Normas!$A:$D,3,FALSE),VLOOKUP(Dati!$A2540,Normas!$A:$D,3,FALSE)*0.6)),"")</f>
      </c>
      <c r="H2540" s="2">
        <f>IFERROR(IF(ISBLANK($A2540),"",IF($A2540="Ūdeņraža jonu koncentrācija",VLOOKUP(Dati!$A2540,Normas!$A:$D,2,FALSE),VLOOKUP(Dati!$A2540,Normas!$A:$D,2,FALSE)*0.3)),"")</f>
      </c>
      <c r="I2540" s="2">
        <f>IFERROR(IF(ISBLANK($A2540),"",IF($A2540="Ūdeņraža jonu koncentrācija",VLOOKUP(Dati!$A2540,Normas!$A:$D,3,FALSE),VLOOKUP(Dati!$A2540,Normas!$A:$D,3,FALSE)*0.3)),"")</f>
      </c>
    </row>
    <row r="2541" spans="2:9" x14ac:dyDescent="0.2">
      <c r="B2541">
        <f>IF(ISBLANK(A2541),"",VLOOKUP(A2541,Normas!A:D,4,FALSE))</f>
      </c>
      <c r="E2541" s="2">
        <f>IF(ISBLANK(D2541),"",INT(YEARFRAC(D2541,'Vispārīga informācija'!$B$2)))</f>
      </c>
      <c r="F2541" s="2">
        <f>IFERROR(IF(ISBLANK($A2541),"",IF($A2541="Ūdeņraža jonu koncentrācija",VLOOKUP(Dati!$A2541,Normas!$A:$D,2,FALSE),VLOOKUP(Dati!$A2541,Normas!$A:$D,2,FALSE)*0.6)),"")</f>
      </c>
      <c r="G2541" s="2">
        <f>IFERROR(IF(ISBLANK($A2541),"",IF($A2541="Ūdeņraža jonu koncentrācija",VLOOKUP(Dati!$A2541,Normas!$A:$D,3,FALSE),VLOOKUP(Dati!$A2541,Normas!$A:$D,3,FALSE)*0.6)),"")</f>
      </c>
      <c r="H2541" s="2">
        <f>IFERROR(IF(ISBLANK($A2541),"",IF($A2541="Ūdeņraža jonu koncentrācija",VLOOKUP(Dati!$A2541,Normas!$A:$D,2,FALSE),VLOOKUP(Dati!$A2541,Normas!$A:$D,2,FALSE)*0.3)),"")</f>
      </c>
      <c r="I2541" s="2">
        <f>IFERROR(IF(ISBLANK($A2541),"",IF($A2541="Ūdeņraža jonu koncentrācija",VLOOKUP(Dati!$A2541,Normas!$A:$D,3,FALSE),VLOOKUP(Dati!$A2541,Normas!$A:$D,3,FALSE)*0.3)),"")</f>
      </c>
    </row>
    <row r="2542" spans="2:9" x14ac:dyDescent="0.2">
      <c r="B2542">
        <f>IF(ISBLANK(A2542),"",VLOOKUP(A2542,Normas!A:D,4,FALSE))</f>
      </c>
      <c r="E2542" s="2">
        <f>IF(ISBLANK(D2542),"",INT(YEARFRAC(D2542,'Vispārīga informācija'!$B$2)))</f>
      </c>
      <c r="F2542" s="2">
        <f>IFERROR(IF(ISBLANK($A2542),"",IF($A2542="Ūdeņraža jonu koncentrācija",VLOOKUP(Dati!$A2542,Normas!$A:$D,2,FALSE),VLOOKUP(Dati!$A2542,Normas!$A:$D,2,FALSE)*0.6)),"")</f>
      </c>
      <c r="G2542" s="2">
        <f>IFERROR(IF(ISBLANK($A2542),"",IF($A2542="Ūdeņraža jonu koncentrācija",VLOOKUP(Dati!$A2542,Normas!$A:$D,3,FALSE),VLOOKUP(Dati!$A2542,Normas!$A:$D,3,FALSE)*0.6)),"")</f>
      </c>
      <c r="H2542" s="2">
        <f>IFERROR(IF(ISBLANK($A2542),"",IF($A2542="Ūdeņraža jonu koncentrācija",VLOOKUP(Dati!$A2542,Normas!$A:$D,2,FALSE),VLOOKUP(Dati!$A2542,Normas!$A:$D,2,FALSE)*0.3)),"")</f>
      </c>
      <c r="I2542" s="2">
        <f>IFERROR(IF(ISBLANK($A2542),"",IF($A2542="Ūdeņraža jonu koncentrācija",VLOOKUP(Dati!$A2542,Normas!$A:$D,3,FALSE),VLOOKUP(Dati!$A2542,Normas!$A:$D,3,FALSE)*0.3)),"")</f>
      </c>
    </row>
    <row r="2543" spans="2:9" x14ac:dyDescent="0.2">
      <c r="B2543">
        <f>IF(ISBLANK(A2543),"",VLOOKUP(A2543,Normas!A:D,4,FALSE))</f>
      </c>
      <c r="E2543" s="2">
        <f>IF(ISBLANK(D2543),"",INT(YEARFRAC(D2543,'Vispārīga informācija'!$B$2)))</f>
      </c>
      <c r="F2543" s="2">
        <f>IFERROR(IF(ISBLANK($A2543),"",IF($A2543="Ūdeņraža jonu koncentrācija",VLOOKUP(Dati!$A2543,Normas!$A:$D,2,FALSE),VLOOKUP(Dati!$A2543,Normas!$A:$D,2,FALSE)*0.6)),"")</f>
      </c>
      <c r="G2543" s="2">
        <f>IFERROR(IF(ISBLANK($A2543),"",IF($A2543="Ūdeņraža jonu koncentrācija",VLOOKUP(Dati!$A2543,Normas!$A:$D,3,FALSE),VLOOKUP(Dati!$A2543,Normas!$A:$D,3,FALSE)*0.6)),"")</f>
      </c>
      <c r="H2543" s="2">
        <f>IFERROR(IF(ISBLANK($A2543),"",IF($A2543="Ūdeņraža jonu koncentrācija",VLOOKUP(Dati!$A2543,Normas!$A:$D,2,FALSE),VLOOKUP(Dati!$A2543,Normas!$A:$D,2,FALSE)*0.3)),"")</f>
      </c>
      <c r="I2543" s="2">
        <f>IFERROR(IF(ISBLANK($A2543),"",IF($A2543="Ūdeņraža jonu koncentrācija",VLOOKUP(Dati!$A2543,Normas!$A:$D,3,FALSE),VLOOKUP(Dati!$A2543,Normas!$A:$D,3,FALSE)*0.3)),"")</f>
      </c>
    </row>
    <row r="2544" spans="2:9" x14ac:dyDescent="0.2">
      <c r="B2544">
        <f>IF(ISBLANK(A2544),"",VLOOKUP(A2544,Normas!A:D,4,FALSE))</f>
      </c>
      <c r="E2544" s="2">
        <f>IF(ISBLANK(D2544),"",INT(YEARFRAC(D2544,'Vispārīga informācija'!$B$2)))</f>
      </c>
      <c r="F2544" s="2">
        <f>IFERROR(IF(ISBLANK($A2544),"",IF($A2544="Ūdeņraža jonu koncentrācija",VLOOKUP(Dati!$A2544,Normas!$A:$D,2,FALSE),VLOOKUP(Dati!$A2544,Normas!$A:$D,2,FALSE)*0.6)),"")</f>
      </c>
      <c r="G2544" s="2">
        <f>IFERROR(IF(ISBLANK($A2544),"",IF($A2544="Ūdeņraža jonu koncentrācija",VLOOKUP(Dati!$A2544,Normas!$A:$D,3,FALSE),VLOOKUP(Dati!$A2544,Normas!$A:$D,3,FALSE)*0.6)),"")</f>
      </c>
      <c r="H2544" s="2">
        <f>IFERROR(IF(ISBLANK($A2544),"",IF($A2544="Ūdeņraža jonu koncentrācija",VLOOKUP(Dati!$A2544,Normas!$A:$D,2,FALSE),VLOOKUP(Dati!$A2544,Normas!$A:$D,2,FALSE)*0.3)),"")</f>
      </c>
      <c r="I2544" s="2">
        <f>IFERROR(IF(ISBLANK($A2544),"",IF($A2544="Ūdeņraža jonu koncentrācija",VLOOKUP(Dati!$A2544,Normas!$A:$D,3,FALSE),VLOOKUP(Dati!$A2544,Normas!$A:$D,3,FALSE)*0.3)),"")</f>
      </c>
    </row>
    <row r="2545" spans="2:9" x14ac:dyDescent="0.2">
      <c r="B2545">
        <f>IF(ISBLANK(A2545),"",VLOOKUP(A2545,Normas!A:D,4,FALSE))</f>
      </c>
      <c r="E2545" s="2">
        <f>IF(ISBLANK(D2545),"",INT(YEARFRAC(D2545,'Vispārīga informācija'!$B$2)))</f>
      </c>
      <c r="F2545" s="2">
        <f>IFERROR(IF(ISBLANK($A2545),"",IF($A2545="Ūdeņraža jonu koncentrācija",VLOOKUP(Dati!$A2545,Normas!$A:$D,2,FALSE),VLOOKUP(Dati!$A2545,Normas!$A:$D,2,FALSE)*0.6)),"")</f>
      </c>
      <c r="G2545" s="2">
        <f>IFERROR(IF(ISBLANK($A2545),"",IF($A2545="Ūdeņraža jonu koncentrācija",VLOOKUP(Dati!$A2545,Normas!$A:$D,3,FALSE),VLOOKUP(Dati!$A2545,Normas!$A:$D,3,FALSE)*0.6)),"")</f>
      </c>
      <c r="H2545" s="2">
        <f>IFERROR(IF(ISBLANK($A2545),"",IF($A2545="Ūdeņraža jonu koncentrācija",VLOOKUP(Dati!$A2545,Normas!$A:$D,2,FALSE),VLOOKUP(Dati!$A2545,Normas!$A:$D,2,FALSE)*0.3)),"")</f>
      </c>
      <c r="I2545" s="2">
        <f>IFERROR(IF(ISBLANK($A2545),"",IF($A2545="Ūdeņraža jonu koncentrācija",VLOOKUP(Dati!$A2545,Normas!$A:$D,3,FALSE),VLOOKUP(Dati!$A2545,Normas!$A:$D,3,FALSE)*0.3)),"")</f>
      </c>
    </row>
    <row r="2546" spans="2:9" x14ac:dyDescent="0.2">
      <c r="B2546">
        <f>IF(ISBLANK(A2546),"",VLOOKUP(A2546,Normas!A:D,4,FALSE))</f>
      </c>
      <c r="E2546" s="2">
        <f>IF(ISBLANK(D2546),"",INT(YEARFRAC(D2546,'Vispārīga informācija'!$B$2)))</f>
      </c>
      <c r="F2546" s="2">
        <f>IFERROR(IF(ISBLANK($A2546),"",IF($A2546="Ūdeņraža jonu koncentrācija",VLOOKUP(Dati!$A2546,Normas!$A:$D,2,FALSE),VLOOKUP(Dati!$A2546,Normas!$A:$D,2,FALSE)*0.6)),"")</f>
      </c>
      <c r="G2546" s="2">
        <f>IFERROR(IF(ISBLANK($A2546),"",IF($A2546="Ūdeņraža jonu koncentrācija",VLOOKUP(Dati!$A2546,Normas!$A:$D,3,FALSE),VLOOKUP(Dati!$A2546,Normas!$A:$D,3,FALSE)*0.6)),"")</f>
      </c>
      <c r="H2546" s="2">
        <f>IFERROR(IF(ISBLANK($A2546),"",IF($A2546="Ūdeņraža jonu koncentrācija",VLOOKUP(Dati!$A2546,Normas!$A:$D,2,FALSE),VLOOKUP(Dati!$A2546,Normas!$A:$D,2,FALSE)*0.3)),"")</f>
      </c>
      <c r="I2546" s="2">
        <f>IFERROR(IF(ISBLANK($A2546),"",IF($A2546="Ūdeņraža jonu koncentrācija",VLOOKUP(Dati!$A2546,Normas!$A:$D,3,FALSE),VLOOKUP(Dati!$A2546,Normas!$A:$D,3,FALSE)*0.3)),"")</f>
      </c>
    </row>
    <row r="2547" spans="2:9" x14ac:dyDescent="0.2">
      <c r="B2547">
        <f>IF(ISBLANK(A2547),"",VLOOKUP(A2547,Normas!A:D,4,FALSE))</f>
      </c>
      <c r="E2547" s="2">
        <f>IF(ISBLANK(D2547),"",INT(YEARFRAC(D2547,'Vispārīga informācija'!$B$2)))</f>
      </c>
      <c r="F2547" s="2">
        <f>IFERROR(IF(ISBLANK($A2547),"",IF($A2547="Ūdeņraža jonu koncentrācija",VLOOKUP(Dati!$A2547,Normas!$A:$D,2,FALSE),VLOOKUP(Dati!$A2547,Normas!$A:$D,2,FALSE)*0.6)),"")</f>
      </c>
      <c r="G2547" s="2">
        <f>IFERROR(IF(ISBLANK($A2547),"",IF($A2547="Ūdeņraža jonu koncentrācija",VLOOKUP(Dati!$A2547,Normas!$A:$D,3,FALSE),VLOOKUP(Dati!$A2547,Normas!$A:$D,3,FALSE)*0.6)),"")</f>
      </c>
      <c r="H2547" s="2">
        <f>IFERROR(IF(ISBLANK($A2547),"",IF($A2547="Ūdeņraža jonu koncentrācija",VLOOKUP(Dati!$A2547,Normas!$A:$D,2,FALSE),VLOOKUP(Dati!$A2547,Normas!$A:$D,2,FALSE)*0.3)),"")</f>
      </c>
      <c r="I2547" s="2">
        <f>IFERROR(IF(ISBLANK($A2547),"",IF($A2547="Ūdeņraža jonu koncentrācija",VLOOKUP(Dati!$A2547,Normas!$A:$D,3,FALSE),VLOOKUP(Dati!$A2547,Normas!$A:$D,3,FALSE)*0.3)),"")</f>
      </c>
    </row>
    <row r="2548" spans="2:9" x14ac:dyDescent="0.2">
      <c r="B2548">
        <f>IF(ISBLANK(A2548),"",VLOOKUP(A2548,Normas!A:D,4,FALSE))</f>
      </c>
      <c r="E2548" s="2">
        <f>IF(ISBLANK(D2548),"",INT(YEARFRAC(D2548,'Vispārīga informācija'!$B$2)))</f>
      </c>
      <c r="F2548" s="2">
        <f>IFERROR(IF(ISBLANK($A2548),"",IF($A2548="Ūdeņraža jonu koncentrācija",VLOOKUP(Dati!$A2548,Normas!$A:$D,2,FALSE),VLOOKUP(Dati!$A2548,Normas!$A:$D,2,FALSE)*0.6)),"")</f>
      </c>
      <c r="G2548" s="2">
        <f>IFERROR(IF(ISBLANK($A2548),"",IF($A2548="Ūdeņraža jonu koncentrācija",VLOOKUP(Dati!$A2548,Normas!$A:$D,3,FALSE),VLOOKUP(Dati!$A2548,Normas!$A:$D,3,FALSE)*0.6)),"")</f>
      </c>
      <c r="H2548" s="2">
        <f>IFERROR(IF(ISBLANK($A2548),"",IF($A2548="Ūdeņraža jonu koncentrācija",VLOOKUP(Dati!$A2548,Normas!$A:$D,2,FALSE),VLOOKUP(Dati!$A2548,Normas!$A:$D,2,FALSE)*0.3)),"")</f>
      </c>
      <c r="I2548" s="2">
        <f>IFERROR(IF(ISBLANK($A2548),"",IF($A2548="Ūdeņraža jonu koncentrācija",VLOOKUP(Dati!$A2548,Normas!$A:$D,3,FALSE),VLOOKUP(Dati!$A2548,Normas!$A:$D,3,FALSE)*0.3)),"")</f>
      </c>
    </row>
    <row r="2549" spans="2:9" x14ac:dyDescent="0.2">
      <c r="B2549">
        <f>IF(ISBLANK(A2549),"",VLOOKUP(A2549,Normas!A:D,4,FALSE))</f>
      </c>
      <c r="E2549" s="2">
        <f>IF(ISBLANK(D2549),"",INT(YEARFRAC(D2549,'Vispārīga informācija'!$B$2)))</f>
      </c>
      <c r="F2549" s="2">
        <f>IFERROR(IF(ISBLANK($A2549),"",IF($A2549="Ūdeņraža jonu koncentrācija",VLOOKUP(Dati!$A2549,Normas!$A:$D,2,FALSE),VLOOKUP(Dati!$A2549,Normas!$A:$D,2,FALSE)*0.6)),"")</f>
      </c>
      <c r="G2549" s="2">
        <f>IFERROR(IF(ISBLANK($A2549),"",IF($A2549="Ūdeņraža jonu koncentrācija",VLOOKUP(Dati!$A2549,Normas!$A:$D,3,FALSE),VLOOKUP(Dati!$A2549,Normas!$A:$D,3,FALSE)*0.6)),"")</f>
      </c>
      <c r="H2549" s="2">
        <f>IFERROR(IF(ISBLANK($A2549),"",IF($A2549="Ūdeņraža jonu koncentrācija",VLOOKUP(Dati!$A2549,Normas!$A:$D,2,FALSE),VLOOKUP(Dati!$A2549,Normas!$A:$D,2,FALSE)*0.3)),"")</f>
      </c>
      <c r="I2549" s="2">
        <f>IFERROR(IF(ISBLANK($A2549),"",IF($A2549="Ūdeņraža jonu koncentrācija",VLOOKUP(Dati!$A2549,Normas!$A:$D,3,FALSE),VLOOKUP(Dati!$A2549,Normas!$A:$D,3,FALSE)*0.3)),"")</f>
      </c>
    </row>
    <row r="2550" spans="2:9" x14ac:dyDescent="0.2">
      <c r="B2550">
        <f>IF(ISBLANK(A2550),"",VLOOKUP(A2550,Normas!A:D,4,FALSE))</f>
      </c>
      <c r="E2550" s="2">
        <f>IF(ISBLANK(D2550),"",INT(YEARFRAC(D2550,'Vispārīga informācija'!$B$2)))</f>
      </c>
      <c r="F2550" s="2">
        <f>IFERROR(IF(ISBLANK($A2550),"",IF($A2550="Ūdeņraža jonu koncentrācija",VLOOKUP(Dati!$A2550,Normas!$A:$D,2,FALSE),VLOOKUP(Dati!$A2550,Normas!$A:$D,2,FALSE)*0.6)),"")</f>
      </c>
      <c r="G2550" s="2">
        <f>IFERROR(IF(ISBLANK($A2550),"",IF($A2550="Ūdeņraža jonu koncentrācija",VLOOKUP(Dati!$A2550,Normas!$A:$D,3,FALSE),VLOOKUP(Dati!$A2550,Normas!$A:$D,3,FALSE)*0.6)),"")</f>
      </c>
      <c r="H2550" s="2">
        <f>IFERROR(IF(ISBLANK($A2550),"",IF($A2550="Ūdeņraža jonu koncentrācija",VLOOKUP(Dati!$A2550,Normas!$A:$D,2,FALSE),VLOOKUP(Dati!$A2550,Normas!$A:$D,2,FALSE)*0.3)),"")</f>
      </c>
      <c r="I2550" s="2">
        <f>IFERROR(IF(ISBLANK($A2550),"",IF($A2550="Ūdeņraža jonu koncentrācija",VLOOKUP(Dati!$A2550,Normas!$A:$D,3,FALSE),VLOOKUP(Dati!$A2550,Normas!$A:$D,3,FALSE)*0.3)),"")</f>
      </c>
    </row>
    <row r="2551" spans="2:9" x14ac:dyDescent="0.2">
      <c r="B2551">
        <f>IF(ISBLANK(A2551),"",VLOOKUP(A2551,Normas!A:D,4,FALSE))</f>
      </c>
      <c r="E2551" s="2">
        <f>IF(ISBLANK(D2551),"",INT(YEARFRAC(D2551,'Vispārīga informācija'!$B$2)))</f>
      </c>
      <c r="F2551" s="2">
        <f>IFERROR(IF(ISBLANK($A2551),"",IF($A2551="Ūdeņraža jonu koncentrācija",VLOOKUP(Dati!$A2551,Normas!$A:$D,2,FALSE),VLOOKUP(Dati!$A2551,Normas!$A:$D,2,FALSE)*0.6)),"")</f>
      </c>
      <c r="G2551" s="2">
        <f>IFERROR(IF(ISBLANK($A2551),"",IF($A2551="Ūdeņraža jonu koncentrācija",VLOOKUP(Dati!$A2551,Normas!$A:$D,3,FALSE),VLOOKUP(Dati!$A2551,Normas!$A:$D,3,FALSE)*0.6)),"")</f>
      </c>
      <c r="H2551" s="2">
        <f>IFERROR(IF(ISBLANK($A2551),"",IF($A2551="Ūdeņraža jonu koncentrācija",VLOOKUP(Dati!$A2551,Normas!$A:$D,2,FALSE),VLOOKUP(Dati!$A2551,Normas!$A:$D,2,FALSE)*0.3)),"")</f>
      </c>
      <c r="I2551" s="2">
        <f>IFERROR(IF(ISBLANK($A2551),"",IF($A2551="Ūdeņraža jonu koncentrācija",VLOOKUP(Dati!$A2551,Normas!$A:$D,3,FALSE),VLOOKUP(Dati!$A2551,Normas!$A:$D,3,FALSE)*0.3)),"")</f>
      </c>
    </row>
    <row r="2552" spans="2:9" x14ac:dyDescent="0.2">
      <c r="B2552">
        <f>IF(ISBLANK(A2552),"",VLOOKUP(A2552,Normas!A:D,4,FALSE))</f>
      </c>
      <c r="E2552" s="2">
        <f>IF(ISBLANK(D2552),"",INT(YEARFRAC(D2552,'Vispārīga informācija'!$B$2)))</f>
      </c>
      <c r="F2552" s="2">
        <f>IFERROR(IF(ISBLANK($A2552),"",IF($A2552="Ūdeņraža jonu koncentrācija",VLOOKUP(Dati!$A2552,Normas!$A:$D,2,FALSE),VLOOKUP(Dati!$A2552,Normas!$A:$D,2,FALSE)*0.6)),"")</f>
      </c>
      <c r="G2552" s="2">
        <f>IFERROR(IF(ISBLANK($A2552),"",IF($A2552="Ūdeņraža jonu koncentrācija",VLOOKUP(Dati!$A2552,Normas!$A:$D,3,FALSE),VLOOKUP(Dati!$A2552,Normas!$A:$D,3,FALSE)*0.6)),"")</f>
      </c>
      <c r="H2552" s="2">
        <f>IFERROR(IF(ISBLANK($A2552),"",IF($A2552="Ūdeņraža jonu koncentrācija",VLOOKUP(Dati!$A2552,Normas!$A:$D,2,FALSE),VLOOKUP(Dati!$A2552,Normas!$A:$D,2,FALSE)*0.3)),"")</f>
      </c>
      <c r="I2552" s="2">
        <f>IFERROR(IF(ISBLANK($A2552),"",IF($A2552="Ūdeņraža jonu koncentrācija",VLOOKUP(Dati!$A2552,Normas!$A:$D,3,FALSE),VLOOKUP(Dati!$A2552,Normas!$A:$D,3,FALSE)*0.3)),"")</f>
      </c>
    </row>
    <row r="2553" spans="2:9" x14ac:dyDescent="0.2">
      <c r="B2553">
        <f>IF(ISBLANK(A2553),"",VLOOKUP(A2553,Normas!A:D,4,FALSE))</f>
      </c>
      <c r="E2553" s="2">
        <f>IF(ISBLANK(D2553),"",INT(YEARFRAC(D2553,'Vispārīga informācija'!$B$2)))</f>
      </c>
      <c r="F2553" s="2">
        <f>IFERROR(IF(ISBLANK($A2553),"",IF($A2553="Ūdeņraža jonu koncentrācija",VLOOKUP(Dati!$A2553,Normas!$A:$D,2,FALSE),VLOOKUP(Dati!$A2553,Normas!$A:$D,2,FALSE)*0.6)),"")</f>
      </c>
      <c r="G2553" s="2">
        <f>IFERROR(IF(ISBLANK($A2553),"",IF($A2553="Ūdeņraža jonu koncentrācija",VLOOKUP(Dati!$A2553,Normas!$A:$D,3,FALSE),VLOOKUP(Dati!$A2553,Normas!$A:$D,3,FALSE)*0.6)),"")</f>
      </c>
      <c r="H2553" s="2">
        <f>IFERROR(IF(ISBLANK($A2553),"",IF($A2553="Ūdeņraža jonu koncentrācija",VLOOKUP(Dati!$A2553,Normas!$A:$D,2,FALSE),VLOOKUP(Dati!$A2553,Normas!$A:$D,2,FALSE)*0.3)),"")</f>
      </c>
      <c r="I2553" s="2">
        <f>IFERROR(IF(ISBLANK($A2553),"",IF($A2553="Ūdeņraža jonu koncentrācija",VLOOKUP(Dati!$A2553,Normas!$A:$D,3,FALSE),VLOOKUP(Dati!$A2553,Normas!$A:$D,3,FALSE)*0.3)),"")</f>
      </c>
    </row>
    <row r="2554" spans="2:9" x14ac:dyDescent="0.2">
      <c r="B2554">
        <f>IF(ISBLANK(A2554),"",VLOOKUP(A2554,Normas!A:D,4,FALSE))</f>
      </c>
      <c r="E2554" s="2">
        <f>IF(ISBLANK(D2554),"",INT(YEARFRAC(D2554,'Vispārīga informācija'!$B$2)))</f>
      </c>
      <c r="F2554" s="2">
        <f>IFERROR(IF(ISBLANK($A2554),"",IF($A2554="Ūdeņraža jonu koncentrācija",VLOOKUP(Dati!$A2554,Normas!$A:$D,2,FALSE),VLOOKUP(Dati!$A2554,Normas!$A:$D,2,FALSE)*0.6)),"")</f>
      </c>
      <c r="G2554" s="2">
        <f>IFERROR(IF(ISBLANK($A2554),"",IF($A2554="Ūdeņraža jonu koncentrācija",VLOOKUP(Dati!$A2554,Normas!$A:$D,3,FALSE),VLOOKUP(Dati!$A2554,Normas!$A:$D,3,FALSE)*0.6)),"")</f>
      </c>
      <c r="H2554" s="2">
        <f>IFERROR(IF(ISBLANK($A2554),"",IF($A2554="Ūdeņraža jonu koncentrācija",VLOOKUP(Dati!$A2554,Normas!$A:$D,2,FALSE),VLOOKUP(Dati!$A2554,Normas!$A:$D,2,FALSE)*0.3)),"")</f>
      </c>
      <c r="I2554" s="2">
        <f>IFERROR(IF(ISBLANK($A2554),"",IF($A2554="Ūdeņraža jonu koncentrācija",VLOOKUP(Dati!$A2554,Normas!$A:$D,3,FALSE),VLOOKUP(Dati!$A2554,Normas!$A:$D,3,FALSE)*0.3)),"")</f>
      </c>
    </row>
    <row r="2555" spans="2:9" x14ac:dyDescent="0.2">
      <c r="B2555">
        <f>IF(ISBLANK(A2555),"",VLOOKUP(A2555,Normas!A:D,4,FALSE))</f>
      </c>
      <c r="E2555" s="2">
        <f>IF(ISBLANK(D2555),"",INT(YEARFRAC(D2555,'Vispārīga informācija'!$B$2)))</f>
      </c>
      <c r="F2555" s="2">
        <f>IFERROR(IF(ISBLANK($A2555),"",IF($A2555="Ūdeņraža jonu koncentrācija",VLOOKUP(Dati!$A2555,Normas!$A:$D,2,FALSE),VLOOKUP(Dati!$A2555,Normas!$A:$D,2,FALSE)*0.6)),"")</f>
      </c>
      <c r="G2555" s="2">
        <f>IFERROR(IF(ISBLANK($A2555),"",IF($A2555="Ūdeņraža jonu koncentrācija",VLOOKUP(Dati!$A2555,Normas!$A:$D,3,FALSE),VLOOKUP(Dati!$A2555,Normas!$A:$D,3,FALSE)*0.6)),"")</f>
      </c>
      <c r="H2555" s="2">
        <f>IFERROR(IF(ISBLANK($A2555),"",IF($A2555="Ūdeņraža jonu koncentrācija",VLOOKUP(Dati!$A2555,Normas!$A:$D,2,FALSE),VLOOKUP(Dati!$A2555,Normas!$A:$D,2,FALSE)*0.3)),"")</f>
      </c>
      <c r="I2555" s="2">
        <f>IFERROR(IF(ISBLANK($A2555),"",IF($A2555="Ūdeņraža jonu koncentrācija",VLOOKUP(Dati!$A2555,Normas!$A:$D,3,FALSE),VLOOKUP(Dati!$A2555,Normas!$A:$D,3,FALSE)*0.3)),"")</f>
      </c>
    </row>
    <row r="2556" spans="2:9" x14ac:dyDescent="0.2">
      <c r="B2556">
        <f>IF(ISBLANK(A2556),"",VLOOKUP(A2556,Normas!A:D,4,FALSE))</f>
      </c>
      <c r="E2556" s="2">
        <f>IF(ISBLANK(D2556),"",INT(YEARFRAC(D2556,'Vispārīga informācija'!$B$2)))</f>
      </c>
      <c r="F2556" s="2">
        <f>IFERROR(IF(ISBLANK($A2556),"",IF($A2556="Ūdeņraža jonu koncentrācija",VLOOKUP(Dati!$A2556,Normas!$A:$D,2,FALSE),VLOOKUP(Dati!$A2556,Normas!$A:$D,2,FALSE)*0.6)),"")</f>
      </c>
      <c r="G2556" s="2">
        <f>IFERROR(IF(ISBLANK($A2556),"",IF($A2556="Ūdeņraža jonu koncentrācija",VLOOKUP(Dati!$A2556,Normas!$A:$D,3,FALSE),VLOOKUP(Dati!$A2556,Normas!$A:$D,3,FALSE)*0.6)),"")</f>
      </c>
      <c r="H2556" s="2">
        <f>IFERROR(IF(ISBLANK($A2556),"",IF($A2556="Ūdeņraža jonu koncentrācija",VLOOKUP(Dati!$A2556,Normas!$A:$D,2,FALSE),VLOOKUP(Dati!$A2556,Normas!$A:$D,2,FALSE)*0.3)),"")</f>
      </c>
      <c r="I2556" s="2">
        <f>IFERROR(IF(ISBLANK($A2556),"",IF($A2556="Ūdeņraža jonu koncentrācija",VLOOKUP(Dati!$A2556,Normas!$A:$D,3,FALSE),VLOOKUP(Dati!$A2556,Normas!$A:$D,3,FALSE)*0.3)),"")</f>
      </c>
    </row>
    <row r="2557" spans="2:9" x14ac:dyDescent="0.2">
      <c r="B2557">
        <f>IF(ISBLANK(A2557),"",VLOOKUP(A2557,Normas!A:D,4,FALSE))</f>
      </c>
      <c r="E2557" s="2">
        <f>IF(ISBLANK(D2557),"",INT(YEARFRAC(D2557,'Vispārīga informācija'!$B$2)))</f>
      </c>
      <c r="F2557" s="2">
        <f>IFERROR(IF(ISBLANK($A2557),"",IF($A2557="Ūdeņraža jonu koncentrācija",VLOOKUP(Dati!$A2557,Normas!$A:$D,2,FALSE),VLOOKUP(Dati!$A2557,Normas!$A:$D,2,FALSE)*0.6)),"")</f>
      </c>
      <c r="G2557" s="2">
        <f>IFERROR(IF(ISBLANK($A2557),"",IF($A2557="Ūdeņraža jonu koncentrācija",VLOOKUP(Dati!$A2557,Normas!$A:$D,3,FALSE),VLOOKUP(Dati!$A2557,Normas!$A:$D,3,FALSE)*0.6)),"")</f>
      </c>
      <c r="H2557" s="2">
        <f>IFERROR(IF(ISBLANK($A2557),"",IF($A2557="Ūdeņraža jonu koncentrācija",VLOOKUP(Dati!$A2557,Normas!$A:$D,2,FALSE),VLOOKUP(Dati!$A2557,Normas!$A:$D,2,FALSE)*0.3)),"")</f>
      </c>
      <c r="I2557" s="2">
        <f>IFERROR(IF(ISBLANK($A2557),"",IF($A2557="Ūdeņraža jonu koncentrācija",VLOOKUP(Dati!$A2557,Normas!$A:$D,3,FALSE),VLOOKUP(Dati!$A2557,Normas!$A:$D,3,FALSE)*0.3)),"")</f>
      </c>
    </row>
    <row r="2558" spans="2:9" x14ac:dyDescent="0.2">
      <c r="B2558">
        <f>IF(ISBLANK(A2558),"",VLOOKUP(A2558,Normas!A:D,4,FALSE))</f>
      </c>
      <c r="E2558" s="2">
        <f>IF(ISBLANK(D2558),"",INT(YEARFRAC(D2558,'Vispārīga informācija'!$B$2)))</f>
      </c>
      <c r="F2558" s="2">
        <f>IFERROR(IF(ISBLANK($A2558),"",IF($A2558="Ūdeņraža jonu koncentrācija",VLOOKUP(Dati!$A2558,Normas!$A:$D,2,FALSE),VLOOKUP(Dati!$A2558,Normas!$A:$D,2,FALSE)*0.6)),"")</f>
      </c>
      <c r="G2558" s="2">
        <f>IFERROR(IF(ISBLANK($A2558),"",IF($A2558="Ūdeņraža jonu koncentrācija",VLOOKUP(Dati!$A2558,Normas!$A:$D,3,FALSE),VLOOKUP(Dati!$A2558,Normas!$A:$D,3,FALSE)*0.6)),"")</f>
      </c>
      <c r="H2558" s="2">
        <f>IFERROR(IF(ISBLANK($A2558),"",IF($A2558="Ūdeņraža jonu koncentrācija",VLOOKUP(Dati!$A2558,Normas!$A:$D,2,FALSE),VLOOKUP(Dati!$A2558,Normas!$A:$D,2,FALSE)*0.3)),"")</f>
      </c>
      <c r="I2558" s="2">
        <f>IFERROR(IF(ISBLANK($A2558),"",IF($A2558="Ūdeņraža jonu koncentrācija",VLOOKUP(Dati!$A2558,Normas!$A:$D,3,FALSE),VLOOKUP(Dati!$A2558,Normas!$A:$D,3,FALSE)*0.3)),"")</f>
      </c>
    </row>
    <row r="2559" spans="2:9" x14ac:dyDescent="0.2">
      <c r="B2559">
        <f>IF(ISBLANK(A2559),"",VLOOKUP(A2559,Normas!A:D,4,FALSE))</f>
      </c>
      <c r="E2559" s="2">
        <f>IF(ISBLANK(D2559),"",INT(YEARFRAC(D2559,'Vispārīga informācija'!$B$2)))</f>
      </c>
      <c r="F2559" s="2">
        <f>IFERROR(IF(ISBLANK($A2559),"",IF($A2559="Ūdeņraža jonu koncentrācija",VLOOKUP(Dati!$A2559,Normas!$A:$D,2,FALSE),VLOOKUP(Dati!$A2559,Normas!$A:$D,2,FALSE)*0.6)),"")</f>
      </c>
      <c r="G2559" s="2">
        <f>IFERROR(IF(ISBLANK($A2559),"",IF($A2559="Ūdeņraža jonu koncentrācija",VLOOKUP(Dati!$A2559,Normas!$A:$D,3,FALSE),VLOOKUP(Dati!$A2559,Normas!$A:$D,3,FALSE)*0.6)),"")</f>
      </c>
      <c r="H2559" s="2">
        <f>IFERROR(IF(ISBLANK($A2559),"",IF($A2559="Ūdeņraža jonu koncentrācija",VLOOKUP(Dati!$A2559,Normas!$A:$D,2,FALSE),VLOOKUP(Dati!$A2559,Normas!$A:$D,2,FALSE)*0.3)),"")</f>
      </c>
      <c r="I2559" s="2">
        <f>IFERROR(IF(ISBLANK($A2559),"",IF($A2559="Ūdeņraža jonu koncentrācija",VLOOKUP(Dati!$A2559,Normas!$A:$D,3,FALSE),VLOOKUP(Dati!$A2559,Normas!$A:$D,3,FALSE)*0.3)),"")</f>
      </c>
    </row>
    <row r="2560" spans="2:9" x14ac:dyDescent="0.2">
      <c r="B2560">
        <f>IF(ISBLANK(A2560),"",VLOOKUP(A2560,Normas!A:D,4,FALSE))</f>
      </c>
      <c r="E2560" s="2">
        <f>IF(ISBLANK(D2560),"",INT(YEARFRAC(D2560,'Vispārīga informācija'!$B$2)))</f>
      </c>
      <c r="F2560" s="2">
        <f>IFERROR(IF(ISBLANK($A2560),"",IF($A2560="Ūdeņraža jonu koncentrācija",VLOOKUP(Dati!$A2560,Normas!$A:$D,2,FALSE),VLOOKUP(Dati!$A2560,Normas!$A:$D,2,FALSE)*0.6)),"")</f>
      </c>
      <c r="G2560" s="2">
        <f>IFERROR(IF(ISBLANK($A2560),"",IF($A2560="Ūdeņraža jonu koncentrācija",VLOOKUP(Dati!$A2560,Normas!$A:$D,3,FALSE),VLOOKUP(Dati!$A2560,Normas!$A:$D,3,FALSE)*0.6)),"")</f>
      </c>
      <c r="H2560" s="2">
        <f>IFERROR(IF(ISBLANK($A2560),"",IF($A2560="Ūdeņraža jonu koncentrācija",VLOOKUP(Dati!$A2560,Normas!$A:$D,2,FALSE),VLOOKUP(Dati!$A2560,Normas!$A:$D,2,FALSE)*0.3)),"")</f>
      </c>
      <c r="I2560" s="2">
        <f>IFERROR(IF(ISBLANK($A2560),"",IF($A2560="Ūdeņraža jonu koncentrācija",VLOOKUP(Dati!$A2560,Normas!$A:$D,3,FALSE),VLOOKUP(Dati!$A2560,Normas!$A:$D,3,FALSE)*0.3)),"")</f>
      </c>
    </row>
    <row r="2561" spans="2:9" x14ac:dyDescent="0.2">
      <c r="B2561">
        <f>IF(ISBLANK(A2561),"",VLOOKUP(A2561,Normas!A:D,4,FALSE))</f>
      </c>
      <c r="E2561" s="2">
        <f>IF(ISBLANK(D2561),"",INT(YEARFRAC(D2561,'Vispārīga informācija'!$B$2)))</f>
      </c>
      <c r="F2561" s="2">
        <f>IFERROR(IF(ISBLANK($A2561),"",IF($A2561="Ūdeņraža jonu koncentrācija",VLOOKUP(Dati!$A2561,Normas!$A:$D,2,FALSE),VLOOKUP(Dati!$A2561,Normas!$A:$D,2,FALSE)*0.6)),"")</f>
      </c>
      <c r="G2561" s="2">
        <f>IFERROR(IF(ISBLANK($A2561),"",IF($A2561="Ūdeņraža jonu koncentrācija",VLOOKUP(Dati!$A2561,Normas!$A:$D,3,FALSE),VLOOKUP(Dati!$A2561,Normas!$A:$D,3,FALSE)*0.6)),"")</f>
      </c>
      <c r="H2561" s="2">
        <f>IFERROR(IF(ISBLANK($A2561),"",IF($A2561="Ūdeņraža jonu koncentrācija",VLOOKUP(Dati!$A2561,Normas!$A:$D,2,FALSE),VLOOKUP(Dati!$A2561,Normas!$A:$D,2,FALSE)*0.3)),"")</f>
      </c>
      <c r="I2561" s="2">
        <f>IFERROR(IF(ISBLANK($A2561),"",IF($A2561="Ūdeņraža jonu koncentrācija",VLOOKUP(Dati!$A2561,Normas!$A:$D,3,FALSE),VLOOKUP(Dati!$A2561,Normas!$A:$D,3,FALSE)*0.3)),"")</f>
      </c>
    </row>
    <row r="2562" spans="2:9" x14ac:dyDescent="0.2">
      <c r="B2562">
        <f>IF(ISBLANK(A2562),"",VLOOKUP(A2562,Normas!A:D,4,FALSE))</f>
      </c>
      <c r="E2562" s="2">
        <f>IF(ISBLANK(D2562),"",INT(YEARFRAC(D2562,'Vispārīga informācija'!$B$2)))</f>
      </c>
      <c r="F2562" s="2">
        <f>IFERROR(IF(ISBLANK($A2562),"",IF($A2562="Ūdeņraža jonu koncentrācija",VLOOKUP(Dati!$A2562,Normas!$A:$D,2,FALSE),VLOOKUP(Dati!$A2562,Normas!$A:$D,2,FALSE)*0.6)),"")</f>
      </c>
      <c r="G2562" s="2">
        <f>IFERROR(IF(ISBLANK($A2562),"",IF($A2562="Ūdeņraža jonu koncentrācija",VLOOKUP(Dati!$A2562,Normas!$A:$D,3,FALSE),VLOOKUP(Dati!$A2562,Normas!$A:$D,3,FALSE)*0.6)),"")</f>
      </c>
      <c r="H2562" s="2">
        <f>IFERROR(IF(ISBLANK($A2562),"",IF($A2562="Ūdeņraža jonu koncentrācija",VLOOKUP(Dati!$A2562,Normas!$A:$D,2,FALSE),VLOOKUP(Dati!$A2562,Normas!$A:$D,2,FALSE)*0.3)),"")</f>
      </c>
      <c r="I2562" s="2">
        <f>IFERROR(IF(ISBLANK($A2562),"",IF($A2562="Ūdeņraža jonu koncentrācija",VLOOKUP(Dati!$A2562,Normas!$A:$D,3,FALSE),VLOOKUP(Dati!$A2562,Normas!$A:$D,3,FALSE)*0.3)),"")</f>
      </c>
    </row>
    <row r="2563" spans="2:9" x14ac:dyDescent="0.2">
      <c r="B2563">
        <f>IF(ISBLANK(A2563),"",VLOOKUP(A2563,Normas!A:D,4,FALSE))</f>
      </c>
      <c r="E2563" s="2">
        <f>IF(ISBLANK(D2563),"",INT(YEARFRAC(D2563,'Vispārīga informācija'!$B$2)))</f>
      </c>
      <c r="F2563" s="2">
        <f>IFERROR(IF(ISBLANK($A2563),"",IF($A2563="Ūdeņraža jonu koncentrācija",VLOOKUP(Dati!$A2563,Normas!$A:$D,2,FALSE),VLOOKUP(Dati!$A2563,Normas!$A:$D,2,FALSE)*0.6)),"")</f>
      </c>
      <c r="G2563" s="2">
        <f>IFERROR(IF(ISBLANK($A2563),"",IF($A2563="Ūdeņraža jonu koncentrācija",VLOOKUP(Dati!$A2563,Normas!$A:$D,3,FALSE),VLOOKUP(Dati!$A2563,Normas!$A:$D,3,FALSE)*0.6)),"")</f>
      </c>
      <c r="H2563" s="2">
        <f>IFERROR(IF(ISBLANK($A2563),"",IF($A2563="Ūdeņraža jonu koncentrācija",VLOOKUP(Dati!$A2563,Normas!$A:$D,2,FALSE),VLOOKUP(Dati!$A2563,Normas!$A:$D,2,FALSE)*0.3)),"")</f>
      </c>
      <c r="I2563" s="2">
        <f>IFERROR(IF(ISBLANK($A2563),"",IF($A2563="Ūdeņraža jonu koncentrācija",VLOOKUP(Dati!$A2563,Normas!$A:$D,3,FALSE),VLOOKUP(Dati!$A2563,Normas!$A:$D,3,FALSE)*0.3)),"")</f>
      </c>
    </row>
    <row r="2564" spans="2:9" x14ac:dyDescent="0.2">
      <c r="B2564">
        <f>IF(ISBLANK(A2564),"",VLOOKUP(A2564,Normas!A:D,4,FALSE))</f>
      </c>
      <c r="E2564" s="2">
        <f>IF(ISBLANK(D2564),"",INT(YEARFRAC(D2564,'Vispārīga informācija'!$B$2)))</f>
      </c>
      <c r="F2564" s="2">
        <f>IFERROR(IF(ISBLANK($A2564),"",IF($A2564="Ūdeņraža jonu koncentrācija",VLOOKUP(Dati!$A2564,Normas!$A:$D,2,FALSE),VLOOKUP(Dati!$A2564,Normas!$A:$D,2,FALSE)*0.6)),"")</f>
      </c>
      <c r="G2564" s="2">
        <f>IFERROR(IF(ISBLANK($A2564),"",IF($A2564="Ūdeņraža jonu koncentrācija",VLOOKUP(Dati!$A2564,Normas!$A:$D,3,FALSE),VLOOKUP(Dati!$A2564,Normas!$A:$D,3,FALSE)*0.6)),"")</f>
      </c>
      <c r="H2564" s="2">
        <f>IFERROR(IF(ISBLANK($A2564),"",IF($A2564="Ūdeņraža jonu koncentrācija",VLOOKUP(Dati!$A2564,Normas!$A:$D,2,FALSE),VLOOKUP(Dati!$A2564,Normas!$A:$D,2,FALSE)*0.3)),"")</f>
      </c>
      <c r="I2564" s="2">
        <f>IFERROR(IF(ISBLANK($A2564),"",IF($A2564="Ūdeņraža jonu koncentrācija",VLOOKUP(Dati!$A2564,Normas!$A:$D,3,FALSE),VLOOKUP(Dati!$A2564,Normas!$A:$D,3,FALSE)*0.3)),"")</f>
      </c>
    </row>
    <row r="2565" spans="2:9" x14ac:dyDescent="0.2">
      <c r="B2565">
        <f>IF(ISBLANK(A2565),"",VLOOKUP(A2565,Normas!A:D,4,FALSE))</f>
      </c>
      <c r="E2565" s="2">
        <f>IF(ISBLANK(D2565),"",INT(YEARFRAC(D2565,'Vispārīga informācija'!$B$2)))</f>
      </c>
      <c r="F2565" s="2">
        <f>IFERROR(IF(ISBLANK($A2565),"",IF($A2565="Ūdeņraža jonu koncentrācija",VLOOKUP(Dati!$A2565,Normas!$A:$D,2,FALSE),VLOOKUP(Dati!$A2565,Normas!$A:$D,2,FALSE)*0.6)),"")</f>
      </c>
      <c r="G2565" s="2">
        <f>IFERROR(IF(ISBLANK($A2565),"",IF($A2565="Ūdeņraža jonu koncentrācija",VLOOKUP(Dati!$A2565,Normas!$A:$D,3,FALSE),VLOOKUP(Dati!$A2565,Normas!$A:$D,3,FALSE)*0.6)),"")</f>
      </c>
      <c r="H2565" s="2">
        <f>IFERROR(IF(ISBLANK($A2565),"",IF($A2565="Ūdeņraža jonu koncentrācija",VLOOKUP(Dati!$A2565,Normas!$A:$D,2,FALSE),VLOOKUP(Dati!$A2565,Normas!$A:$D,2,FALSE)*0.3)),"")</f>
      </c>
      <c r="I2565" s="2">
        <f>IFERROR(IF(ISBLANK($A2565),"",IF($A2565="Ūdeņraža jonu koncentrācija",VLOOKUP(Dati!$A2565,Normas!$A:$D,3,FALSE),VLOOKUP(Dati!$A2565,Normas!$A:$D,3,FALSE)*0.3)),"")</f>
      </c>
    </row>
    <row r="2566" spans="2:9" x14ac:dyDescent="0.2">
      <c r="B2566">
        <f>IF(ISBLANK(A2566),"",VLOOKUP(A2566,Normas!A:D,4,FALSE))</f>
      </c>
      <c r="E2566" s="2">
        <f>IF(ISBLANK(D2566),"",INT(YEARFRAC(D2566,'Vispārīga informācija'!$B$2)))</f>
      </c>
      <c r="F2566" s="2">
        <f>IFERROR(IF(ISBLANK($A2566),"",IF($A2566="Ūdeņraža jonu koncentrācija",VLOOKUP(Dati!$A2566,Normas!$A:$D,2,FALSE),VLOOKUP(Dati!$A2566,Normas!$A:$D,2,FALSE)*0.6)),"")</f>
      </c>
      <c r="G2566" s="2">
        <f>IFERROR(IF(ISBLANK($A2566),"",IF($A2566="Ūdeņraža jonu koncentrācija",VLOOKUP(Dati!$A2566,Normas!$A:$D,3,FALSE),VLOOKUP(Dati!$A2566,Normas!$A:$D,3,FALSE)*0.6)),"")</f>
      </c>
      <c r="H2566" s="2">
        <f>IFERROR(IF(ISBLANK($A2566),"",IF($A2566="Ūdeņraža jonu koncentrācija",VLOOKUP(Dati!$A2566,Normas!$A:$D,2,FALSE),VLOOKUP(Dati!$A2566,Normas!$A:$D,2,FALSE)*0.3)),"")</f>
      </c>
      <c r="I2566" s="2">
        <f>IFERROR(IF(ISBLANK($A2566),"",IF($A2566="Ūdeņraža jonu koncentrācija",VLOOKUP(Dati!$A2566,Normas!$A:$D,3,FALSE),VLOOKUP(Dati!$A2566,Normas!$A:$D,3,FALSE)*0.3)),"")</f>
      </c>
    </row>
    <row r="2567" spans="2:9" x14ac:dyDescent="0.2">
      <c r="B2567">
        <f>IF(ISBLANK(A2567),"",VLOOKUP(A2567,Normas!A:D,4,FALSE))</f>
      </c>
      <c r="E2567" s="2">
        <f>IF(ISBLANK(D2567),"",INT(YEARFRAC(D2567,'Vispārīga informācija'!$B$2)))</f>
      </c>
      <c r="F2567" s="2">
        <f>IFERROR(IF(ISBLANK($A2567),"",IF($A2567="Ūdeņraža jonu koncentrācija",VLOOKUP(Dati!$A2567,Normas!$A:$D,2,FALSE),VLOOKUP(Dati!$A2567,Normas!$A:$D,2,FALSE)*0.6)),"")</f>
      </c>
      <c r="G2567" s="2">
        <f>IFERROR(IF(ISBLANK($A2567),"",IF($A2567="Ūdeņraža jonu koncentrācija",VLOOKUP(Dati!$A2567,Normas!$A:$D,3,FALSE),VLOOKUP(Dati!$A2567,Normas!$A:$D,3,FALSE)*0.6)),"")</f>
      </c>
      <c r="H2567" s="2">
        <f>IFERROR(IF(ISBLANK($A2567),"",IF($A2567="Ūdeņraža jonu koncentrācija",VLOOKUP(Dati!$A2567,Normas!$A:$D,2,FALSE),VLOOKUP(Dati!$A2567,Normas!$A:$D,2,FALSE)*0.3)),"")</f>
      </c>
      <c r="I2567" s="2">
        <f>IFERROR(IF(ISBLANK($A2567),"",IF($A2567="Ūdeņraža jonu koncentrācija",VLOOKUP(Dati!$A2567,Normas!$A:$D,3,FALSE),VLOOKUP(Dati!$A2567,Normas!$A:$D,3,FALSE)*0.3)),"")</f>
      </c>
    </row>
    <row r="2568" spans="2:9" x14ac:dyDescent="0.2">
      <c r="B2568">
        <f>IF(ISBLANK(A2568),"",VLOOKUP(A2568,Normas!A:D,4,FALSE))</f>
      </c>
      <c r="E2568" s="2">
        <f>IF(ISBLANK(D2568),"",INT(YEARFRAC(D2568,'Vispārīga informācija'!$B$2)))</f>
      </c>
      <c r="F2568" s="2">
        <f>IFERROR(IF(ISBLANK($A2568),"",IF($A2568="Ūdeņraža jonu koncentrācija",VLOOKUP(Dati!$A2568,Normas!$A:$D,2,FALSE),VLOOKUP(Dati!$A2568,Normas!$A:$D,2,FALSE)*0.6)),"")</f>
      </c>
      <c r="G2568" s="2">
        <f>IFERROR(IF(ISBLANK($A2568),"",IF($A2568="Ūdeņraža jonu koncentrācija",VLOOKUP(Dati!$A2568,Normas!$A:$D,3,FALSE),VLOOKUP(Dati!$A2568,Normas!$A:$D,3,FALSE)*0.6)),"")</f>
      </c>
      <c r="H2568" s="2">
        <f>IFERROR(IF(ISBLANK($A2568),"",IF($A2568="Ūdeņraža jonu koncentrācija",VLOOKUP(Dati!$A2568,Normas!$A:$D,2,FALSE),VLOOKUP(Dati!$A2568,Normas!$A:$D,2,FALSE)*0.3)),"")</f>
      </c>
      <c r="I2568" s="2">
        <f>IFERROR(IF(ISBLANK($A2568),"",IF($A2568="Ūdeņraža jonu koncentrācija",VLOOKUP(Dati!$A2568,Normas!$A:$D,3,FALSE),VLOOKUP(Dati!$A2568,Normas!$A:$D,3,FALSE)*0.3)),"")</f>
      </c>
    </row>
    <row r="2569" spans="2:9" x14ac:dyDescent="0.2">
      <c r="B2569">
        <f>IF(ISBLANK(A2569),"",VLOOKUP(A2569,Normas!A:D,4,FALSE))</f>
      </c>
      <c r="E2569" s="2">
        <f>IF(ISBLANK(D2569),"",INT(YEARFRAC(D2569,'Vispārīga informācija'!$B$2)))</f>
      </c>
      <c r="F2569" s="2">
        <f>IFERROR(IF(ISBLANK($A2569),"",IF($A2569="Ūdeņraža jonu koncentrācija",VLOOKUP(Dati!$A2569,Normas!$A:$D,2,FALSE),VLOOKUP(Dati!$A2569,Normas!$A:$D,2,FALSE)*0.6)),"")</f>
      </c>
      <c r="G2569" s="2">
        <f>IFERROR(IF(ISBLANK($A2569),"",IF($A2569="Ūdeņraža jonu koncentrācija",VLOOKUP(Dati!$A2569,Normas!$A:$D,3,FALSE),VLOOKUP(Dati!$A2569,Normas!$A:$D,3,FALSE)*0.6)),"")</f>
      </c>
      <c r="H2569" s="2">
        <f>IFERROR(IF(ISBLANK($A2569),"",IF($A2569="Ūdeņraža jonu koncentrācija",VLOOKUP(Dati!$A2569,Normas!$A:$D,2,FALSE),VLOOKUP(Dati!$A2569,Normas!$A:$D,2,FALSE)*0.3)),"")</f>
      </c>
      <c r="I2569" s="2">
        <f>IFERROR(IF(ISBLANK($A2569),"",IF($A2569="Ūdeņraža jonu koncentrācija",VLOOKUP(Dati!$A2569,Normas!$A:$D,3,FALSE),VLOOKUP(Dati!$A2569,Normas!$A:$D,3,FALSE)*0.3)),"")</f>
      </c>
    </row>
    <row r="2570" spans="2:9" x14ac:dyDescent="0.2">
      <c r="B2570">
        <f>IF(ISBLANK(A2570),"",VLOOKUP(A2570,Normas!A:D,4,FALSE))</f>
      </c>
      <c r="E2570" s="2">
        <f>IF(ISBLANK(D2570),"",INT(YEARFRAC(D2570,'Vispārīga informācija'!$B$2)))</f>
      </c>
      <c r="F2570" s="2">
        <f>IFERROR(IF(ISBLANK($A2570),"",IF($A2570="Ūdeņraža jonu koncentrācija",VLOOKUP(Dati!$A2570,Normas!$A:$D,2,FALSE),VLOOKUP(Dati!$A2570,Normas!$A:$D,2,FALSE)*0.6)),"")</f>
      </c>
      <c r="G2570" s="2">
        <f>IFERROR(IF(ISBLANK($A2570),"",IF($A2570="Ūdeņraža jonu koncentrācija",VLOOKUP(Dati!$A2570,Normas!$A:$D,3,FALSE),VLOOKUP(Dati!$A2570,Normas!$A:$D,3,FALSE)*0.6)),"")</f>
      </c>
      <c r="H2570" s="2">
        <f>IFERROR(IF(ISBLANK($A2570),"",IF($A2570="Ūdeņraža jonu koncentrācija",VLOOKUP(Dati!$A2570,Normas!$A:$D,2,FALSE),VLOOKUP(Dati!$A2570,Normas!$A:$D,2,FALSE)*0.3)),"")</f>
      </c>
      <c r="I2570" s="2">
        <f>IFERROR(IF(ISBLANK($A2570),"",IF($A2570="Ūdeņraža jonu koncentrācija",VLOOKUP(Dati!$A2570,Normas!$A:$D,3,FALSE),VLOOKUP(Dati!$A2570,Normas!$A:$D,3,FALSE)*0.3)),"")</f>
      </c>
    </row>
    <row r="2571" spans="2:9" x14ac:dyDescent="0.2">
      <c r="B2571">
        <f>IF(ISBLANK(A2571),"",VLOOKUP(A2571,Normas!A:D,4,FALSE))</f>
      </c>
      <c r="E2571" s="2">
        <f>IF(ISBLANK(D2571),"",INT(YEARFRAC(D2571,'Vispārīga informācija'!$B$2)))</f>
      </c>
      <c r="F2571" s="2">
        <f>IFERROR(IF(ISBLANK($A2571),"",IF($A2571="Ūdeņraža jonu koncentrācija",VLOOKUP(Dati!$A2571,Normas!$A:$D,2,FALSE),VLOOKUP(Dati!$A2571,Normas!$A:$D,2,FALSE)*0.6)),"")</f>
      </c>
      <c r="G2571" s="2">
        <f>IFERROR(IF(ISBLANK($A2571),"",IF($A2571="Ūdeņraža jonu koncentrācija",VLOOKUP(Dati!$A2571,Normas!$A:$D,3,FALSE),VLOOKUP(Dati!$A2571,Normas!$A:$D,3,FALSE)*0.6)),"")</f>
      </c>
      <c r="H2571" s="2">
        <f>IFERROR(IF(ISBLANK($A2571),"",IF($A2571="Ūdeņraža jonu koncentrācija",VLOOKUP(Dati!$A2571,Normas!$A:$D,2,FALSE),VLOOKUP(Dati!$A2571,Normas!$A:$D,2,FALSE)*0.3)),"")</f>
      </c>
      <c r="I2571" s="2">
        <f>IFERROR(IF(ISBLANK($A2571),"",IF($A2571="Ūdeņraža jonu koncentrācija",VLOOKUP(Dati!$A2571,Normas!$A:$D,3,FALSE),VLOOKUP(Dati!$A2571,Normas!$A:$D,3,FALSE)*0.3)),"")</f>
      </c>
    </row>
    <row r="2572" spans="2:9" x14ac:dyDescent="0.2">
      <c r="B2572">
        <f>IF(ISBLANK(A2572),"",VLOOKUP(A2572,Normas!A:D,4,FALSE))</f>
      </c>
      <c r="E2572" s="2">
        <f>IF(ISBLANK(D2572),"",INT(YEARFRAC(D2572,'Vispārīga informācija'!$B$2)))</f>
      </c>
      <c r="F2572" s="2">
        <f>IFERROR(IF(ISBLANK($A2572),"",IF($A2572="Ūdeņraža jonu koncentrācija",VLOOKUP(Dati!$A2572,Normas!$A:$D,2,FALSE),VLOOKUP(Dati!$A2572,Normas!$A:$D,2,FALSE)*0.6)),"")</f>
      </c>
      <c r="G2572" s="2">
        <f>IFERROR(IF(ISBLANK($A2572),"",IF($A2572="Ūdeņraža jonu koncentrācija",VLOOKUP(Dati!$A2572,Normas!$A:$D,3,FALSE),VLOOKUP(Dati!$A2572,Normas!$A:$D,3,FALSE)*0.6)),"")</f>
      </c>
      <c r="H2572" s="2">
        <f>IFERROR(IF(ISBLANK($A2572),"",IF($A2572="Ūdeņraža jonu koncentrācija",VLOOKUP(Dati!$A2572,Normas!$A:$D,2,FALSE),VLOOKUP(Dati!$A2572,Normas!$A:$D,2,FALSE)*0.3)),"")</f>
      </c>
      <c r="I2572" s="2">
        <f>IFERROR(IF(ISBLANK($A2572),"",IF($A2572="Ūdeņraža jonu koncentrācija",VLOOKUP(Dati!$A2572,Normas!$A:$D,3,FALSE),VLOOKUP(Dati!$A2572,Normas!$A:$D,3,FALSE)*0.3)),"")</f>
      </c>
    </row>
    <row r="2573" spans="2:9" x14ac:dyDescent="0.2">
      <c r="B2573">
        <f>IF(ISBLANK(A2573),"",VLOOKUP(A2573,Normas!A:D,4,FALSE))</f>
      </c>
      <c r="E2573" s="2">
        <f>IF(ISBLANK(D2573),"",INT(YEARFRAC(D2573,'Vispārīga informācija'!$B$2)))</f>
      </c>
      <c r="F2573" s="2">
        <f>IFERROR(IF(ISBLANK($A2573),"",IF($A2573="Ūdeņraža jonu koncentrācija",VLOOKUP(Dati!$A2573,Normas!$A:$D,2,FALSE),VLOOKUP(Dati!$A2573,Normas!$A:$D,2,FALSE)*0.6)),"")</f>
      </c>
      <c r="G2573" s="2">
        <f>IFERROR(IF(ISBLANK($A2573),"",IF($A2573="Ūdeņraža jonu koncentrācija",VLOOKUP(Dati!$A2573,Normas!$A:$D,3,FALSE),VLOOKUP(Dati!$A2573,Normas!$A:$D,3,FALSE)*0.6)),"")</f>
      </c>
      <c r="H2573" s="2">
        <f>IFERROR(IF(ISBLANK($A2573),"",IF($A2573="Ūdeņraža jonu koncentrācija",VLOOKUP(Dati!$A2573,Normas!$A:$D,2,FALSE),VLOOKUP(Dati!$A2573,Normas!$A:$D,2,FALSE)*0.3)),"")</f>
      </c>
      <c r="I2573" s="2">
        <f>IFERROR(IF(ISBLANK($A2573),"",IF($A2573="Ūdeņraža jonu koncentrācija",VLOOKUP(Dati!$A2573,Normas!$A:$D,3,FALSE),VLOOKUP(Dati!$A2573,Normas!$A:$D,3,FALSE)*0.3)),"")</f>
      </c>
    </row>
    <row r="2574" spans="2:9" x14ac:dyDescent="0.2">
      <c r="B2574">
        <f>IF(ISBLANK(A2574),"",VLOOKUP(A2574,Normas!A:D,4,FALSE))</f>
      </c>
      <c r="E2574" s="2">
        <f>IF(ISBLANK(D2574),"",INT(YEARFRAC(D2574,'Vispārīga informācija'!$B$2)))</f>
      </c>
      <c r="F2574" s="2">
        <f>IFERROR(IF(ISBLANK($A2574),"",IF($A2574="Ūdeņraža jonu koncentrācija",VLOOKUP(Dati!$A2574,Normas!$A:$D,2,FALSE),VLOOKUP(Dati!$A2574,Normas!$A:$D,2,FALSE)*0.6)),"")</f>
      </c>
      <c r="G2574" s="2">
        <f>IFERROR(IF(ISBLANK($A2574),"",IF($A2574="Ūdeņraža jonu koncentrācija",VLOOKUP(Dati!$A2574,Normas!$A:$D,3,FALSE),VLOOKUP(Dati!$A2574,Normas!$A:$D,3,FALSE)*0.6)),"")</f>
      </c>
      <c r="H2574" s="2">
        <f>IFERROR(IF(ISBLANK($A2574),"",IF($A2574="Ūdeņraža jonu koncentrācija",VLOOKUP(Dati!$A2574,Normas!$A:$D,2,FALSE),VLOOKUP(Dati!$A2574,Normas!$A:$D,2,FALSE)*0.3)),"")</f>
      </c>
      <c r="I2574" s="2">
        <f>IFERROR(IF(ISBLANK($A2574),"",IF($A2574="Ūdeņraža jonu koncentrācija",VLOOKUP(Dati!$A2574,Normas!$A:$D,3,FALSE),VLOOKUP(Dati!$A2574,Normas!$A:$D,3,FALSE)*0.3)),"")</f>
      </c>
    </row>
    <row r="2575" spans="2:9" x14ac:dyDescent="0.2">
      <c r="B2575">
        <f>IF(ISBLANK(A2575),"",VLOOKUP(A2575,Normas!A:D,4,FALSE))</f>
      </c>
      <c r="E2575" s="2">
        <f>IF(ISBLANK(D2575),"",INT(YEARFRAC(D2575,'Vispārīga informācija'!$B$2)))</f>
      </c>
      <c r="F2575" s="2">
        <f>IFERROR(IF(ISBLANK($A2575),"",IF($A2575="Ūdeņraža jonu koncentrācija",VLOOKUP(Dati!$A2575,Normas!$A:$D,2,FALSE),VLOOKUP(Dati!$A2575,Normas!$A:$D,2,FALSE)*0.6)),"")</f>
      </c>
      <c r="G2575" s="2">
        <f>IFERROR(IF(ISBLANK($A2575),"",IF($A2575="Ūdeņraža jonu koncentrācija",VLOOKUP(Dati!$A2575,Normas!$A:$D,3,FALSE),VLOOKUP(Dati!$A2575,Normas!$A:$D,3,FALSE)*0.6)),"")</f>
      </c>
      <c r="H2575" s="2">
        <f>IFERROR(IF(ISBLANK($A2575),"",IF($A2575="Ūdeņraža jonu koncentrācija",VLOOKUP(Dati!$A2575,Normas!$A:$D,2,FALSE),VLOOKUP(Dati!$A2575,Normas!$A:$D,2,FALSE)*0.3)),"")</f>
      </c>
      <c r="I2575" s="2">
        <f>IFERROR(IF(ISBLANK($A2575),"",IF($A2575="Ūdeņraža jonu koncentrācija",VLOOKUP(Dati!$A2575,Normas!$A:$D,3,FALSE),VLOOKUP(Dati!$A2575,Normas!$A:$D,3,FALSE)*0.3)),"")</f>
      </c>
    </row>
    <row r="2576" spans="2:9" x14ac:dyDescent="0.2">
      <c r="B2576">
        <f>IF(ISBLANK(A2576),"",VLOOKUP(A2576,Normas!A:D,4,FALSE))</f>
      </c>
      <c r="E2576" s="2">
        <f>IF(ISBLANK(D2576),"",INT(YEARFRAC(D2576,'Vispārīga informācija'!$B$2)))</f>
      </c>
      <c r="F2576" s="2">
        <f>IFERROR(IF(ISBLANK($A2576),"",IF($A2576="Ūdeņraža jonu koncentrācija",VLOOKUP(Dati!$A2576,Normas!$A:$D,2,FALSE),VLOOKUP(Dati!$A2576,Normas!$A:$D,2,FALSE)*0.6)),"")</f>
      </c>
      <c r="G2576" s="2">
        <f>IFERROR(IF(ISBLANK($A2576),"",IF($A2576="Ūdeņraža jonu koncentrācija",VLOOKUP(Dati!$A2576,Normas!$A:$D,3,FALSE),VLOOKUP(Dati!$A2576,Normas!$A:$D,3,FALSE)*0.6)),"")</f>
      </c>
      <c r="H2576" s="2">
        <f>IFERROR(IF(ISBLANK($A2576),"",IF($A2576="Ūdeņraža jonu koncentrācija",VLOOKUP(Dati!$A2576,Normas!$A:$D,2,FALSE),VLOOKUP(Dati!$A2576,Normas!$A:$D,2,FALSE)*0.3)),"")</f>
      </c>
      <c r="I2576" s="2">
        <f>IFERROR(IF(ISBLANK($A2576),"",IF($A2576="Ūdeņraža jonu koncentrācija",VLOOKUP(Dati!$A2576,Normas!$A:$D,3,FALSE),VLOOKUP(Dati!$A2576,Normas!$A:$D,3,FALSE)*0.3)),"")</f>
      </c>
    </row>
    <row r="2577" spans="2:9" x14ac:dyDescent="0.2">
      <c r="B2577">
        <f>IF(ISBLANK(A2577),"",VLOOKUP(A2577,Normas!A:D,4,FALSE))</f>
      </c>
      <c r="E2577" s="2">
        <f>IF(ISBLANK(D2577),"",INT(YEARFRAC(D2577,'Vispārīga informācija'!$B$2)))</f>
      </c>
      <c r="F2577" s="2">
        <f>IFERROR(IF(ISBLANK($A2577),"",IF($A2577="Ūdeņraža jonu koncentrācija",VLOOKUP(Dati!$A2577,Normas!$A:$D,2,FALSE),VLOOKUP(Dati!$A2577,Normas!$A:$D,2,FALSE)*0.6)),"")</f>
      </c>
      <c r="G2577" s="2">
        <f>IFERROR(IF(ISBLANK($A2577),"",IF($A2577="Ūdeņraža jonu koncentrācija",VLOOKUP(Dati!$A2577,Normas!$A:$D,3,FALSE),VLOOKUP(Dati!$A2577,Normas!$A:$D,3,FALSE)*0.6)),"")</f>
      </c>
      <c r="H2577" s="2">
        <f>IFERROR(IF(ISBLANK($A2577),"",IF($A2577="Ūdeņraža jonu koncentrācija",VLOOKUP(Dati!$A2577,Normas!$A:$D,2,FALSE),VLOOKUP(Dati!$A2577,Normas!$A:$D,2,FALSE)*0.3)),"")</f>
      </c>
      <c r="I2577" s="2">
        <f>IFERROR(IF(ISBLANK($A2577),"",IF($A2577="Ūdeņraža jonu koncentrācija",VLOOKUP(Dati!$A2577,Normas!$A:$D,3,FALSE),VLOOKUP(Dati!$A2577,Normas!$A:$D,3,FALSE)*0.3)),"")</f>
      </c>
    </row>
    <row r="2578" spans="2:9" x14ac:dyDescent="0.2">
      <c r="B2578">
        <f>IF(ISBLANK(A2578),"",VLOOKUP(A2578,Normas!A:D,4,FALSE))</f>
      </c>
      <c r="E2578" s="2">
        <f>IF(ISBLANK(D2578),"",INT(YEARFRAC(D2578,'Vispārīga informācija'!$B$2)))</f>
      </c>
      <c r="F2578" s="2">
        <f>IFERROR(IF(ISBLANK($A2578),"",IF($A2578="Ūdeņraža jonu koncentrācija",VLOOKUP(Dati!$A2578,Normas!$A:$D,2,FALSE),VLOOKUP(Dati!$A2578,Normas!$A:$D,2,FALSE)*0.6)),"")</f>
      </c>
      <c r="G2578" s="2">
        <f>IFERROR(IF(ISBLANK($A2578),"",IF($A2578="Ūdeņraža jonu koncentrācija",VLOOKUP(Dati!$A2578,Normas!$A:$D,3,FALSE),VLOOKUP(Dati!$A2578,Normas!$A:$D,3,FALSE)*0.6)),"")</f>
      </c>
      <c r="H2578" s="2">
        <f>IFERROR(IF(ISBLANK($A2578),"",IF($A2578="Ūdeņraža jonu koncentrācija",VLOOKUP(Dati!$A2578,Normas!$A:$D,2,FALSE),VLOOKUP(Dati!$A2578,Normas!$A:$D,2,FALSE)*0.3)),"")</f>
      </c>
      <c r="I2578" s="2">
        <f>IFERROR(IF(ISBLANK($A2578),"",IF($A2578="Ūdeņraža jonu koncentrācija",VLOOKUP(Dati!$A2578,Normas!$A:$D,3,FALSE),VLOOKUP(Dati!$A2578,Normas!$A:$D,3,FALSE)*0.3)),"")</f>
      </c>
    </row>
    <row r="2579" spans="2:9" x14ac:dyDescent="0.2">
      <c r="B2579">
        <f>IF(ISBLANK(A2579),"",VLOOKUP(A2579,Normas!A:D,4,FALSE))</f>
      </c>
      <c r="E2579" s="2">
        <f>IF(ISBLANK(D2579),"",INT(YEARFRAC(D2579,'Vispārīga informācija'!$B$2)))</f>
      </c>
      <c r="F2579" s="2">
        <f>IFERROR(IF(ISBLANK($A2579),"",IF($A2579="Ūdeņraža jonu koncentrācija",VLOOKUP(Dati!$A2579,Normas!$A:$D,2,FALSE),VLOOKUP(Dati!$A2579,Normas!$A:$D,2,FALSE)*0.6)),"")</f>
      </c>
      <c r="G2579" s="2">
        <f>IFERROR(IF(ISBLANK($A2579),"",IF($A2579="Ūdeņraža jonu koncentrācija",VLOOKUP(Dati!$A2579,Normas!$A:$D,3,FALSE),VLOOKUP(Dati!$A2579,Normas!$A:$D,3,FALSE)*0.6)),"")</f>
      </c>
      <c r="H2579" s="2">
        <f>IFERROR(IF(ISBLANK($A2579),"",IF($A2579="Ūdeņraža jonu koncentrācija",VLOOKUP(Dati!$A2579,Normas!$A:$D,2,FALSE),VLOOKUP(Dati!$A2579,Normas!$A:$D,2,FALSE)*0.3)),"")</f>
      </c>
      <c r="I2579" s="2">
        <f>IFERROR(IF(ISBLANK($A2579),"",IF($A2579="Ūdeņraža jonu koncentrācija",VLOOKUP(Dati!$A2579,Normas!$A:$D,3,FALSE),VLOOKUP(Dati!$A2579,Normas!$A:$D,3,FALSE)*0.3)),"")</f>
      </c>
    </row>
    <row r="2580" spans="2:9" x14ac:dyDescent="0.2">
      <c r="B2580">
        <f>IF(ISBLANK(A2580),"",VLOOKUP(A2580,Normas!A:D,4,FALSE))</f>
      </c>
      <c r="E2580" s="2">
        <f>IF(ISBLANK(D2580),"",INT(YEARFRAC(D2580,'Vispārīga informācija'!$B$2)))</f>
      </c>
      <c r="F2580" s="2">
        <f>IFERROR(IF(ISBLANK($A2580),"",IF($A2580="Ūdeņraža jonu koncentrācija",VLOOKUP(Dati!$A2580,Normas!$A:$D,2,FALSE),VLOOKUP(Dati!$A2580,Normas!$A:$D,2,FALSE)*0.6)),"")</f>
      </c>
      <c r="G2580" s="2">
        <f>IFERROR(IF(ISBLANK($A2580),"",IF($A2580="Ūdeņraža jonu koncentrācija",VLOOKUP(Dati!$A2580,Normas!$A:$D,3,FALSE),VLOOKUP(Dati!$A2580,Normas!$A:$D,3,FALSE)*0.6)),"")</f>
      </c>
      <c r="H2580" s="2">
        <f>IFERROR(IF(ISBLANK($A2580),"",IF($A2580="Ūdeņraža jonu koncentrācija",VLOOKUP(Dati!$A2580,Normas!$A:$D,2,FALSE),VLOOKUP(Dati!$A2580,Normas!$A:$D,2,FALSE)*0.3)),"")</f>
      </c>
      <c r="I2580" s="2">
        <f>IFERROR(IF(ISBLANK($A2580),"",IF($A2580="Ūdeņraža jonu koncentrācija",VLOOKUP(Dati!$A2580,Normas!$A:$D,3,FALSE),VLOOKUP(Dati!$A2580,Normas!$A:$D,3,FALSE)*0.3)),"")</f>
      </c>
    </row>
    <row r="2581" spans="2:9" x14ac:dyDescent="0.2">
      <c r="B2581">
        <f>IF(ISBLANK(A2581),"",VLOOKUP(A2581,Normas!A:D,4,FALSE))</f>
      </c>
      <c r="E2581" s="2">
        <f>IF(ISBLANK(D2581),"",INT(YEARFRAC(D2581,'Vispārīga informācija'!$B$2)))</f>
      </c>
      <c r="F2581" s="2">
        <f>IFERROR(IF(ISBLANK($A2581),"",IF($A2581="Ūdeņraža jonu koncentrācija",VLOOKUP(Dati!$A2581,Normas!$A:$D,2,FALSE),VLOOKUP(Dati!$A2581,Normas!$A:$D,2,FALSE)*0.6)),"")</f>
      </c>
      <c r="G2581" s="2">
        <f>IFERROR(IF(ISBLANK($A2581),"",IF($A2581="Ūdeņraža jonu koncentrācija",VLOOKUP(Dati!$A2581,Normas!$A:$D,3,FALSE),VLOOKUP(Dati!$A2581,Normas!$A:$D,3,FALSE)*0.6)),"")</f>
      </c>
      <c r="H2581" s="2">
        <f>IFERROR(IF(ISBLANK($A2581),"",IF($A2581="Ūdeņraža jonu koncentrācija",VLOOKUP(Dati!$A2581,Normas!$A:$D,2,FALSE),VLOOKUP(Dati!$A2581,Normas!$A:$D,2,FALSE)*0.3)),"")</f>
      </c>
      <c r="I2581" s="2">
        <f>IFERROR(IF(ISBLANK($A2581),"",IF($A2581="Ūdeņraža jonu koncentrācija",VLOOKUP(Dati!$A2581,Normas!$A:$D,3,FALSE),VLOOKUP(Dati!$A2581,Normas!$A:$D,3,FALSE)*0.3)),"")</f>
      </c>
    </row>
    <row r="2582" spans="2:9" x14ac:dyDescent="0.2">
      <c r="B2582">
        <f>IF(ISBLANK(A2582),"",VLOOKUP(A2582,Normas!A:D,4,FALSE))</f>
      </c>
      <c r="E2582" s="2">
        <f>IF(ISBLANK(D2582),"",INT(YEARFRAC(D2582,'Vispārīga informācija'!$B$2)))</f>
      </c>
      <c r="F2582" s="2">
        <f>IFERROR(IF(ISBLANK($A2582),"",IF($A2582="Ūdeņraža jonu koncentrācija",VLOOKUP(Dati!$A2582,Normas!$A:$D,2,FALSE),VLOOKUP(Dati!$A2582,Normas!$A:$D,2,FALSE)*0.6)),"")</f>
      </c>
      <c r="G2582" s="2">
        <f>IFERROR(IF(ISBLANK($A2582),"",IF($A2582="Ūdeņraža jonu koncentrācija",VLOOKUP(Dati!$A2582,Normas!$A:$D,3,FALSE),VLOOKUP(Dati!$A2582,Normas!$A:$D,3,FALSE)*0.6)),"")</f>
      </c>
      <c r="H2582" s="2">
        <f>IFERROR(IF(ISBLANK($A2582),"",IF($A2582="Ūdeņraža jonu koncentrācija",VLOOKUP(Dati!$A2582,Normas!$A:$D,2,FALSE),VLOOKUP(Dati!$A2582,Normas!$A:$D,2,FALSE)*0.3)),"")</f>
      </c>
      <c r="I2582" s="2">
        <f>IFERROR(IF(ISBLANK($A2582),"",IF($A2582="Ūdeņraža jonu koncentrācija",VLOOKUP(Dati!$A2582,Normas!$A:$D,3,FALSE),VLOOKUP(Dati!$A2582,Normas!$A:$D,3,FALSE)*0.3)),"")</f>
      </c>
    </row>
    <row r="2583" spans="2:9" x14ac:dyDescent="0.2">
      <c r="B2583">
        <f>IF(ISBLANK(A2583),"",VLOOKUP(A2583,Normas!A:D,4,FALSE))</f>
      </c>
      <c r="E2583" s="2">
        <f>IF(ISBLANK(D2583),"",INT(YEARFRAC(D2583,'Vispārīga informācija'!$B$2)))</f>
      </c>
      <c r="F2583" s="2">
        <f>IFERROR(IF(ISBLANK($A2583),"",IF($A2583="Ūdeņraža jonu koncentrācija",VLOOKUP(Dati!$A2583,Normas!$A:$D,2,FALSE),VLOOKUP(Dati!$A2583,Normas!$A:$D,2,FALSE)*0.6)),"")</f>
      </c>
      <c r="G2583" s="2">
        <f>IFERROR(IF(ISBLANK($A2583),"",IF($A2583="Ūdeņraža jonu koncentrācija",VLOOKUP(Dati!$A2583,Normas!$A:$D,3,FALSE),VLOOKUP(Dati!$A2583,Normas!$A:$D,3,FALSE)*0.6)),"")</f>
      </c>
      <c r="H2583" s="2">
        <f>IFERROR(IF(ISBLANK($A2583),"",IF($A2583="Ūdeņraža jonu koncentrācija",VLOOKUP(Dati!$A2583,Normas!$A:$D,2,FALSE),VLOOKUP(Dati!$A2583,Normas!$A:$D,2,FALSE)*0.3)),"")</f>
      </c>
      <c r="I2583" s="2">
        <f>IFERROR(IF(ISBLANK($A2583),"",IF($A2583="Ūdeņraža jonu koncentrācija",VLOOKUP(Dati!$A2583,Normas!$A:$D,3,FALSE),VLOOKUP(Dati!$A2583,Normas!$A:$D,3,FALSE)*0.3)),"")</f>
      </c>
    </row>
    <row r="2584" spans="2:9" x14ac:dyDescent="0.2">
      <c r="B2584">
        <f>IF(ISBLANK(A2584),"",VLOOKUP(A2584,Normas!A:D,4,FALSE))</f>
      </c>
      <c r="E2584" s="2">
        <f>IF(ISBLANK(D2584),"",INT(YEARFRAC(D2584,'Vispārīga informācija'!$B$2)))</f>
      </c>
      <c r="F2584" s="2">
        <f>IFERROR(IF(ISBLANK($A2584),"",IF($A2584="Ūdeņraža jonu koncentrācija",VLOOKUP(Dati!$A2584,Normas!$A:$D,2,FALSE),VLOOKUP(Dati!$A2584,Normas!$A:$D,2,FALSE)*0.6)),"")</f>
      </c>
      <c r="G2584" s="2">
        <f>IFERROR(IF(ISBLANK($A2584),"",IF($A2584="Ūdeņraža jonu koncentrācija",VLOOKUP(Dati!$A2584,Normas!$A:$D,3,FALSE),VLOOKUP(Dati!$A2584,Normas!$A:$D,3,FALSE)*0.6)),"")</f>
      </c>
      <c r="H2584" s="2">
        <f>IFERROR(IF(ISBLANK($A2584),"",IF($A2584="Ūdeņraža jonu koncentrācija",VLOOKUP(Dati!$A2584,Normas!$A:$D,2,FALSE),VLOOKUP(Dati!$A2584,Normas!$A:$D,2,FALSE)*0.3)),"")</f>
      </c>
      <c r="I2584" s="2">
        <f>IFERROR(IF(ISBLANK($A2584),"",IF($A2584="Ūdeņraža jonu koncentrācija",VLOOKUP(Dati!$A2584,Normas!$A:$D,3,FALSE),VLOOKUP(Dati!$A2584,Normas!$A:$D,3,FALSE)*0.3)),"")</f>
      </c>
    </row>
    <row r="2585" spans="2:9" x14ac:dyDescent="0.2">
      <c r="B2585">
        <f>IF(ISBLANK(A2585),"",VLOOKUP(A2585,Normas!A:D,4,FALSE))</f>
      </c>
      <c r="E2585" s="2">
        <f>IF(ISBLANK(D2585),"",INT(YEARFRAC(D2585,'Vispārīga informācija'!$B$2)))</f>
      </c>
      <c r="F2585" s="2">
        <f>IFERROR(IF(ISBLANK($A2585),"",IF($A2585="Ūdeņraža jonu koncentrācija",VLOOKUP(Dati!$A2585,Normas!$A:$D,2,FALSE),VLOOKUP(Dati!$A2585,Normas!$A:$D,2,FALSE)*0.6)),"")</f>
      </c>
      <c r="G2585" s="2">
        <f>IFERROR(IF(ISBLANK($A2585),"",IF($A2585="Ūdeņraža jonu koncentrācija",VLOOKUP(Dati!$A2585,Normas!$A:$D,3,FALSE),VLOOKUP(Dati!$A2585,Normas!$A:$D,3,FALSE)*0.6)),"")</f>
      </c>
      <c r="H2585" s="2">
        <f>IFERROR(IF(ISBLANK($A2585),"",IF($A2585="Ūdeņraža jonu koncentrācija",VLOOKUP(Dati!$A2585,Normas!$A:$D,2,FALSE),VLOOKUP(Dati!$A2585,Normas!$A:$D,2,FALSE)*0.3)),"")</f>
      </c>
      <c r="I2585" s="2">
        <f>IFERROR(IF(ISBLANK($A2585),"",IF($A2585="Ūdeņraža jonu koncentrācija",VLOOKUP(Dati!$A2585,Normas!$A:$D,3,FALSE),VLOOKUP(Dati!$A2585,Normas!$A:$D,3,FALSE)*0.3)),"")</f>
      </c>
    </row>
    <row r="2586" spans="2:9" x14ac:dyDescent="0.2">
      <c r="B2586">
        <f>IF(ISBLANK(A2586),"",VLOOKUP(A2586,Normas!A:D,4,FALSE))</f>
      </c>
      <c r="E2586" s="2">
        <f>IF(ISBLANK(D2586),"",INT(YEARFRAC(D2586,'Vispārīga informācija'!$B$2)))</f>
      </c>
      <c r="F2586" s="2">
        <f>IFERROR(IF(ISBLANK($A2586),"",IF($A2586="Ūdeņraža jonu koncentrācija",VLOOKUP(Dati!$A2586,Normas!$A:$D,2,FALSE),VLOOKUP(Dati!$A2586,Normas!$A:$D,2,FALSE)*0.6)),"")</f>
      </c>
      <c r="G2586" s="2">
        <f>IFERROR(IF(ISBLANK($A2586),"",IF($A2586="Ūdeņraža jonu koncentrācija",VLOOKUP(Dati!$A2586,Normas!$A:$D,3,FALSE),VLOOKUP(Dati!$A2586,Normas!$A:$D,3,FALSE)*0.6)),"")</f>
      </c>
      <c r="H2586" s="2">
        <f>IFERROR(IF(ISBLANK($A2586),"",IF($A2586="Ūdeņraža jonu koncentrācija",VLOOKUP(Dati!$A2586,Normas!$A:$D,2,FALSE),VLOOKUP(Dati!$A2586,Normas!$A:$D,2,FALSE)*0.3)),"")</f>
      </c>
      <c r="I2586" s="2">
        <f>IFERROR(IF(ISBLANK($A2586),"",IF($A2586="Ūdeņraža jonu koncentrācija",VLOOKUP(Dati!$A2586,Normas!$A:$D,3,FALSE),VLOOKUP(Dati!$A2586,Normas!$A:$D,3,FALSE)*0.3)),"")</f>
      </c>
    </row>
    <row r="2587" spans="2:9" x14ac:dyDescent="0.2">
      <c r="B2587">
        <f>IF(ISBLANK(A2587),"",VLOOKUP(A2587,Normas!A:D,4,FALSE))</f>
      </c>
      <c r="E2587" s="2">
        <f>IF(ISBLANK(D2587),"",INT(YEARFRAC(D2587,'Vispārīga informācija'!$B$2)))</f>
      </c>
      <c r="F2587" s="2">
        <f>IFERROR(IF(ISBLANK($A2587),"",IF($A2587="Ūdeņraža jonu koncentrācija",VLOOKUP(Dati!$A2587,Normas!$A:$D,2,FALSE),VLOOKUP(Dati!$A2587,Normas!$A:$D,2,FALSE)*0.6)),"")</f>
      </c>
      <c r="G2587" s="2">
        <f>IFERROR(IF(ISBLANK($A2587),"",IF($A2587="Ūdeņraža jonu koncentrācija",VLOOKUP(Dati!$A2587,Normas!$A:$D,3,FALSE),VLOOKUP(Dati!$A2587,Normas!$A:$D,3,FALSE)*0.6)),"")</f>
      </c>
      <c r="H2587" s="2">
        <f>IFERROR(IF(ISBLANK($A2587),"",IF($A2587="Ūdeņraža jonu koncentrācija",VLOOKUP(Dati!$A2587,Normas!$A:$D,2,FALSE),VLOOKUP(Dati!$A2587,Normas!$A:$D,2,FALSE)*0.3)),"")</f>
      </c>
      <c r="I2587" s="2">
        <f>IFERROR(IF(ISBLANK($A2587),"",IF($A2587="Ūdeņraža jonu koncentrācija",VLOOKUP(Dati!$A2587,Normas!$A:$D,3,FALSE),VLOOKUP(Dati!$A2587,Normas!$A:$D,3,FALSE)*0.3)),"")</f>
      </c>
    </row>
    <row r="2588" spans="2:9" x14ac:dyDescent="0.2">
      <c r="B2588">
        <f>IF(ISBLANK(A2588),"",VLOOKUP(A2588,Normas!A:D,4,FALSE))</f>
      </c>
      <c r="E2588" s="2">
        <f>IF(ISBLANK(D2588),"",INT(YEARFRAC(D2588,'Vispārīga informācija'!$B$2)))</f>
      </c>
      <c r="F2588" s="2">
        <f>IFERROR(IF(ISBLANK($A2588),"",IF($A2588="Ūdeņraža jonu koncentrācija",VLOOKUP(Dati!$A2588,Normas!$A:$D,2,FALSE),VLOOKUP(Dati!$A2588,Normas!$A:$D,2,FALSE)*0.6)),"")</f>
      </c>
      <c r="G2588" s="2">
        <f>IFERROR(IF(ISBLANK($A2588),"",IF($A2588="Ūdeņraža jonu koncentrācija",VLOOKUP(Dati!$A2588,Normas!$A:$D,3,FALSE),VLOOKUP(Dati!$A2588,Normas!$A:$D,3,FALSE)*0.6)),"")</f>
      </c>
      <c r="H2588" s="2">
        <f>IFERROR(IF(ISBLANK($A2588),"",IF($A2588="Ūdeņraža jonu koncentrācija",VLOOKUP(Dati!$A2588,Normas!$A:$D,2,FALSE),VLOOKUP(Dati!$A2588,Normas!$A:$D,2,FALSE)*0.3)),"")</f>
      </c>
      <c r="I2588" s="2">
        <f>IFERROR(IF(ISBLANK($A2588),"",IF($A2588="Ūdeņraža jonu koncentrācija",VLOOKUP(Dati!$A2588,Normas!$A:$D,3,FALSE),VLOOKUP(Dati!$A2588,Normas!$A:$D,3,FALSE)*0.3)),"")</f>
      </c>
    </row>
    <row r="2589" spans="2:9" x14ac:dyDescent="0.2">
      <c r="B2589">
        <f>IF(ISBLANK(A2589),"",VLOOKUP(A2589,Normas!A:D,4,FALSE))</f>
      </c>
      <c r="E2589" s="2">
        <f>IF(ISBLANK(D2589),"",INT(YEARFRAC(D2589,'Vispārīga informācija'!$B$2)))</f>
      </c>
      <c r="F2589" s="2">
        <f>IFERROR(IF(ISBLANK($A2589),"",IF($A2589="Ūdeņraža jonu koncentrācija",VLOOKUP(Dati!$A2589,Normas!$A:$D,2,FALSE),VLOOKUP(Dati!$A2589,Normas!$A:$D,2,FALSE)*0.6)),"")</f>
      </c>
      <c r="G2589" s="2">
        <f>IFERROR(IF(ISBLANK($A2589),"",IF($A2589="Ūdeņraža jonu koncentrācija",VLOOKUP(Dati!$A2589,Normas!$A:$D,3,FALSE),VLOOKUP(Dati!$A2589,Normas!$A:$D,3,FALSE)*0.6)),"")</f>
      </c>
      <c r="H2589" s="2">
        <f>IFERROR(IF(ISBLANK($A2589),"",IF($A2589="Ūdeņraža jonu koncentrācija",VLOOKUP(Dati!$A2589,Normas!$A:$D,2,FALSE),VLOOKUP(Dati!$A2589,Normas!$A:$D,2,FALSE)*0.3)),"")</f>
      </c>
      <c r="I2589" s="2">
        <f>IFERROR(IF(ISBLANK($A2589),"",IF($A2589="Ūdeņraža jonu koncentrācija",VLOOKUP(Dati!$A2589,Normas!$A:$D,3,FALSE),VLOOKUP(Dati!$A2589,Normas!$A:$D,3,FALSE)*0.3)),"")</f>
      </c>
    </row>
    <row r="2590" spans="2:9" x14ac:dyDescent="0.2">
      <c r="B2590">
        <f>IF(ISBLANK(A2590),"",VLOOKUP(A2590,Normas!A:D,4,FALSE))</f>
      </c>
      <c r="E2590" s="2">
        <f>IF(ISBLANK(D2590),"",INT(YEARFRAC(D2590,'Vispārīga informācija'!$B$2)))</f>
      </c>
      <c r="F2590" s="2">
        <f>IFERROR(IF(ISBLANK($A2590),"",IF($A2590="Ūdeņraža jonu koncentrācija",VLOOKUP(Dati!$A2590,Normas!$A:$D,2,FALSE),VLOOKUP(Dati!$A2590,Normas!$A:$D,2,FALSE)*0.6)),"")</f>
      </c>
      <c r="G2590" s="2">
        <f>IFERROR(IF(ISBLANK($A2590),"",IF($A2590="Ūdeņraža jonu koncentrācija",VLOOKUP(Dati!$A2590,Normas!$A:$D,3,FALSE),VLOOKUP(Dati!$A2590,Normas!$A:$D,3,FALSE)*0.6)),"")</f>
      </c>
      <c r="H2590" s="2">
        <f>IFERROR(IF(ISBLANK($A2590),"",IF($A2590="Ūdeņraža jonu koncentrācija",VLOOKUP(Dati!$A2590,Normas!$A:$D,2,FALSE),VLOOKUP(Dati!$A2590,Normas!$A:$D,2,FALSE)*0.3)),"")</f>
      </c>
      <c r="I2590" s="2">
        <f>IFERROR(IF(ISBLANK($A2590),"",IF($A2590="Ūdeņraža jonu koncentrācija",VLOOKUP(Dati!$A2590,Normas!$A:$D,3,FALSE),VLOOKUP(Dati!$A2590,Normas!$A:$D,3,FALSE)*0.3)),"")</f>
      </c>
    </row>
    <row r="2591" spans="2:9" x14ac:dyDescent="0.2">
      <c r="B2591">
        <f>IF(ISBLANK(A2591),"",VLOOKUP(A2591,Normas!A:D,4,FALSE))</f>
      </c>
      <c r="E2591" s="2">
        <f>IF(ISBLANK(D2591),"",INT(YEARFRAC(D2591,'Vispārīga informācija'!$B$2)))</f>
      </c>
      <c r="F2591" s="2">
        <f>IFERROR(IF(ISBLANK($A2591),"",IF($A2591="Ūdeņraža jonu koncentrācija",VLOOKUP(Dati!$A2591,Normas!$A:$D,2,FALSE),VLOOKUP(Dati!$A2591,Normas!$A:$D,2,FALSE)*0.6)),"")</f>
      </c>
      <c r="G2591" s="2">
        <f>IFERROR(IF(ISBLANK($A2591),"",IF($A2591="Ūdeņraža jonu koncentrācija",VLOOKUP(Dati!$A2591,Normas!$A:$D,3,FALSE),VLOOKUP(Dati!$A2591,Normas!$A:$D,3,FALSE)*0.6)),"")</f>
      </c>
      <c r="H2591" s="2">
        <f>IFERROR(IF(ISBLANK($A2591),"",IF($A2591="Ūdeņraža jonu koncentrācija",VLOOKUP(Dati!$A2591,Normas!$A:$D,2,FALSE),VLOOKUP(Dati!$A2591,Normas!$A:$D,2,FALSE)*0.3)),"")</f>
      </c>
      <c r="I2591" s="2">
        <f>IFERROR(IF(ISBLANK($A2591),"",IF($A2591="Ūdeņraža jonu koncentrācija",VLOOKUP(Dati!$A2591,Normas!$A:$D,3,FALSE),VLOOKUP(Dati!$A2591,Normas!$A:$D,3,FALSE)*0.3)),"")</f>
      </c>
    </row>
    <row r="2592" spans="2:9" x14ac:dyDescent="0.2">
      <c r="B2592">
        <f>IF(ISBLANK(A2592),"",VLOOKUP(A2592,Normas!A:D,4,FALSE))</f>
      </c>
      <c r="E2592" s="2">
        <f>IF(ISBLANK(D2592),"",INT(YEARFRAC(D2592,'Vispārīga informācija'!$B$2)))</f>
      </c>
      <c r="F2592" s="2">
        <f>IFERROR(IF(ISBLANK($A2592),"",IF($A2592="Ūdeņraža jonu koncentrācija",VLOOKUP(Dati!$A2592,Normas!$A:$D,2,FALSE),VLOOKUP(Dati!$A2592,Normas!$A:$D,2,FALSE)*0.6)),"")</f>
      </c>
      <c r="G2592" s="2">
        <f>IFERROR(IF(ISBLANK($A2592),"",IF($A2592="Ūdeņraža jonu koncentrācija",VLOOKUP(Dati!$A2592,Normas!$A:$D,3,FALSE),VLOOKUP(Dati!$A2592,Normas!$A:$D,3,FALSE)*0.6)),"")</f>
      </c>
      <c r="H2592" s="2">
        <f>IFERROR(IF(ISBLANK($A2592),"",IF($A2592="Ūdeņraža jonu koncentrācija",VLOOKUP(Dati!$A2592,Normas!$A:$D,2,FALSE),VLOOKUP(Dati!$A2592,Normas!$A:$D,2,FALSE)*0.3)),"")</f>
      </c>
      <c r="I2592" s="2">
        <f>IFERROR(IF(ISBLANK($A2592),"",IF($A2592="Ūdeņraža jonu koncentrācija",VLOOKUP(Dati!$A2592,Normas!$A:$D,3,FALSE),VLOOKUP(Dati!$A2592,Normas!$A:$D,3,FALSE)*0.3)),"")</f>
      </c>
    </row>
    <row r="2593" spans="2:9" x14ac:dyDescent="0.2">
      <c r="B2593">
        <f>IF(ISBLANK(A2593),"",VLOOKUP(A2593,Normas!A:D,4,FALSE))</f>
      </c>
      <c r="E2593" s="2">
        <f>IF(ISBLANK(D2593),"",INT(YEARFRAC(D2593,'Vispārīga informācija'!$B$2)))</f>
      </c>
      <c r="F2593" s="2">
        <f>IFERROR(IF(ISBLANK($A2593),"",IF($A2593="Ūdeņraža jonu koncentrācija",VLOOKUP(Dati!$A2593,Normas!$A:$D,2,FALSE),VLOOKUP(Dati!$A2593,Normas!$A:$D,2,FALSE)*0.6)),"")</f>
      </c>
      <c r="G2593" s="2">
        <f>IFERROR(IF(ISBLANK($A2593),"",IF($A2593="Ūdeņraža jonu koncentrācija",VLOOKUP(Dati!$A2593,Normas!$A:$D,3,FALSE),VLOOKUP(Dati!$A2593,Normas!$A:$D,3,FALSE)*0.6)),"")</f>
      </c>
      <c r="H2593" s="2">
        <f>IFERROR(IF(ISBLANK($A2593),"",IF($A2593="Ūdeņraža jonu koncentrācija",VLOOKUP(Dati!$A2593,Normas!$A:$D,2,FALSE),VLOOKUP(Dati!$A2593,Normas!$A:$D,2,FALSE)*0.3)),"")</f>
      </c>
      <c r="I2593" s="2">
        <f>IFERROR(IF(ISBLANK($A2593),"",IF($A2593="Ūdeņraža jonu koncentrācija",VLOOKUP(Dati!$A2593,Normas!$A:$D,3,FALSE),VLOOKUP(Dati!$A2593,Normas!$A:$D,3,FALSE)*0.3)),"")</f>
      </c>
    </row>
    <row r="2594" spans="2:9" x14ac:dyDescent="0.2">
      <c r="B2594">
        <f>IF(ISBLANK(A2594),"",VLOOKUP(A2594,Normas!A:D,4,FALSE))</f>
      </c>
      <c r="E2594" s="2">
        <f>IF(ISBLANK(D2594),"",INT(YEARFRAC(D2594,'Vispārīga informācija'!$B$2)))</f>
      </c>
      <c r="F2594" s="2">
        <f>IFERROR(IF(ISBLANK($A2594),"",IF($A2594="Ūdeņraža jonu koncentrācija",VLOOKUP(Dati!$A2594,Normas!$A:$D,2,FALSE),VLOOKUP(Dati!$A2594,Normas!$A:$D,2,FALSE)*0.6)),"")</f>
      </c>
      <c r="G2594" s="2">
        <f>IFERROR(IF(ISBLANK($A2594),"",IF($A2594="Ūdeņraža jonu koncentrācija",VLOOKUP(Dati!$A2594,Normas!$A:$D,3,FALSE),VLOOKUP(Dati!$A2594,Normas!$A:$D,3,FALSE)*0.6)),"")</f>
      </c>
      <c r="H2594" s="2">
        <f>IFERROR(IF(ISBLANK($A2594),"",IF($A2594="Ūdeņraža jonu koncentrācija",VLOOKUP(Dati!$A2594,Normas!$A:$D,2,FALSE),VLOOKUP(Dati!$A2594,Normas!$A:$D,2,FALSE)*0.3)),"")</f>
      </c>
      <c r="I2594" s="2">
        <f>IFERROR(IF(ISBLANK($A2594),"",IF($A2594="Ūdeņraža jonu koncentrācija",VLOOKUP(Dati!$A2594,Normas!$A:$D,3,FALSE),VLOOKUP(Dati!$A2594,Normas!$A:$D,3,FALSE)*0.3)),"")</f>
      </c>
    </row>
    <row r="2595" spans="2:9" x14ac:dyDescent="0.2">
      <c r="B2595">
        <f>IF(ISBLANK(A2595),"",VLOOKUP(A2595,Normas!A:D,4,FALSE))</f>
      </c>
      <c r="E2595" s="2">
        <f>IF(ISBLANK(D2595),"",INT(YEARFRAC(D2595,'Vispārīga informācija'!$B$2)))</f>
      </c>
      <c r="F2595" s="2">
        <f>IFERROR(IF(ISBLANK($A2595),"",IF($A2595="Ūdeņraža jonu koncentrācija",VLOOKUP(Dati!$A2595,Normas!$A:$D,2,FALSE),VLOOKUP(Dati!$A2595,Normas!$A:$D,2,FALSE)*0.6)),"")</f>
      </c>
      <c r="G2595" s="2">
        <f>IFERROR(IF(ISBLANK($A2595),"",IF($A2595="Ūdeņraža jonu koncentrācija",VLOOKUP(Dati!$A2595,Normas!$A:$D,3,FALSE),VLOOKUP(Dati!$A2595,Normas!$A:$D,3,FALSE)*0.6)),"")</f>
      </c>
      <c r="H2595" s="2">
        <f>IFERROR(IF(ISBLANK($A2595),"",IF($A2595="Ūdeņraža jonu koncentrācija",VLOOKUP(Dati!$A2595,Normas!$A:$D,2,FALSE),VLOOKUP(Dati!$A2595,Normas!$A:$D,2,FALSE)*0.3)),"")</f>
      </c>
      <c r="I2595" s="2">
        <f>IFERROR(IF(ISBLANK($A2595),"",IF($A2595="Ūdeņraža jonu koncentrācija",VLOOKUP(Dati!$A2595,Normas!$A:$D,3,FALSE),VLOOKUP(Dati!$A2595,Normas!$A:$D,3,FALSE)*0.3)),"")</f>
      </c>
    </row>
    <row r="2596" spans="2:9" x14ac:dyDescent="0.2">
      <c r="B2596">
        <f>IF(ISBLANK(A2596),"",VLOOKUP(A2596,Normas!A:D,4,FALSE))</f>
      </c>
      <c r="E2596" s="2">
        <f>IF(ISBLANK(D2596),"",INT(YEARFRAC(D2596,'Vispārīga informācija'!$B$2)))</f>
      </c>
      <c r="F2596" s="2">
        <f>IFERROR(IF(ISBLANK($A2596),"",IF($A2596="Ūdeņraža jonu koncentrācija",VLOOKUP(Dati!$A2596,Normas!$A:$D,2,FALSE),VLOOKUP(Dati!$A2596,Normas!$A:$D,2,FALSE)*0.6)),"")</f>
      </c>
      <c r="G2596" s="2">
        <f>IFERROR(IF(ISBLANK($A2596),"",IF($A2596="Ūdeņraža jonu koncentrācija",VLOOKUP(Dati!$A2596,Normas!$A:$D,3,FALSE),VLOOKUP(Dati!$A2596,Normas!$A:$D,3,FALSE)*0.6)),"")</f>
      </c>
      <c r="H2596" s="2">
        <f>IFERROR(IF(ISBLANK($A2596),"",IF($A2596="Ūdeņraža jonu koncentrācija",VLOOKUP(Dati!$A2596,Normas!$A:$D,2,FALSE),VLOOKUP(Dati!$A2596,Normas!$A:$D,2,FALSE)*0.3)),"")</f>
      </c>
      <c r="I2596" s="2">
        <f>IFERROR(IF(ISBLANK($A2596),"",IF($A2596="Ūdeņraža jonu koncentrācija",VLOOKUP(Dati!$A2596,Normas!$A:$D,3,FALSE),VLOOKUP(Dati!$A2596,Normas!$A:$D,3,FALSE)*0.3)),"")</f>
      </c>
    </row>
    <row r="2597" spans="2:9" x14ac:dyDescent="0.2">
      <c r="B2597">
        <f>IF(ISBLANK(A2597),"",VLOOKUP(A2597,Normas!A:D,4,FALSE))</f>
      </c>
      <c r="E2597" s="2">
        <f>IF(ISBLANK(D2597),"",INT(YEARFRAC(D2597,'Vispārīga informācija'!$B$2)))</f>
      </c>
      <c r="F2597" s="2">
        <f>IFERROR(IF(ISBLANK($A2597),"",IF($A2597="Ūdeņraža jonu koncentrācija",VLOOKUP(Dati!$A2597,Normas!$A:$D,2,FALSE),VLOOKUP(Dati!$A2597,Normas!$A:$D,2,FALSE)*0.6)),"")</f>
      </c>
      <c r="G2597" s="2">
        <f>IFERROR(IF(ISBLANK($A2597),"",IF($A2597="Ūdeņraža jonu koncentrācija",VLOOKUP(Dati!$A2597,Normas!$A:$D,3,FALSE),VLOOKUP(Dati!$A2597,Normas!$A:$D,3,FALSE)*0.6)),"")</f>
      </c>
      <c r="H2597" s="2">
        <f>IFERROR(IF(ISBLANK($A2597),"",IF($A2597="Ūdeņraža jonu koncentrācija",VLOOKUP(Dati!$A2597,Normas!$A:$D,2,FALSE),VLOOKUP(Dati!$A2597,Normas!$A:$D,2,FALSE)*0.3)),"")</f>
      </c>
      <c r="I2597" s="2">
        <f>IFERROR(IF(ISBLANK($A2597),"",IF($A2597="Ūdeņraža jonu koncentrācija",VLOOKUP(Dati!$A2597,Normas!$A:$D,3,FALSE),VLOOKUP(Dati!$A2597,Normas!$A:$D,3,FALSE)*0.3)),"")</f>
      </c>
    </row>
    <row r="2598" spans="2:9" x14ac:dyDescent="0.2">
      <c r="B2598">
        <f>IF(ISBLANK(A2598),"",VLOOKUP(A2598,Normas!A:D,4,FALSE))</f>
      </c>
      <c r="E2598" s="2">
        <f>IF(ISBLANK(D2598),"",INT(YEARFRAC(D2598,'Vispārīga informācija'!$B$2)))</f>
      </c>
      <c r="F2598" s="2">
        <f>IFERROR(IF(ISBLANK($A2598),"",IF($A2598="Ūdeņraža jonu koncentrācija",VLOOKUP(Dati!$A2598,Normas!$A:$D,2,FALSE),VLOOKUP(Dati!$A2598,Normas!$A:$D,2,FALSE)*0.6)),"")</f>
      </c>
      <c r="G2598" s="2">
        <f>IFERROR(IF(ISBLANK($A2598),"",IF($A2598="Ūdeņraža jonu koncentrācija",VLOOKUP(Dati!$A2598,Normas!$A:$D,3,FALSE),VLOOKUP(Dati!$A2598,Normas!$A:$D,3,FALSE)*0.6)),"")</f>
      </c>
      <c r="H2598" s="2">
        <f>IFERROR(IF(ISBLANK($A2598),"",IF($A2598="Ūdeņraža jonu koncentrācija",VLOOKUP(Dati!$A2598,Normas!$A:$D,2,FALSE),VLOOKUP(Dati!$A2598,Normas!$A:$D,2,FALSE)*0.3)),"")</f>
      </c>
      <c r="I2598" s="2">
        <f>IFERROR(IF(ISBLANK($A2598),"",IF($A2598="Ūdeņraža jonu koncentrācija",VLOOKUP(Dati!$A2598,Normas!$A:$D,3,FALSE),VLOOKUP(Dati!$A2598,Normas!$A:$D,3,FALSE)*0.3)),"")</f>
      </c>
    </row>
    <row r="2599" spans="2:9" x14ac:dyDescent="0.2">
      <c r="B2599">
        <f>IF(ISBLANK(A2599),"",VLOOKUP(A2599,Normas!A:D,4,FALSE))</f>
      </c>
      <c r="E2599" s="2">
        <f>IF(ISBLANK(D2599),"",INT(YEARFRAC(D2599,'Vispārīga informācija'!$B$2)))</f>
      </c>
      <c r="F2599" s="2">
        <f>IFERROR(IF(ISBLANK($A2599),"",IF($A2599="Ūdeņraža jonu koncentrācija",VLOOKUP(Dati!$A2599,Normas!$A:$D,2,FALSE),VLOOKUP(Dati!$A2599,Normas!$A:$D,2,FALSE)*0.6)),"")</f>
      </c>
      <c r="G2599" s="2">
        <f>IFERROR(IF(ISBLANK($A2599),"",IF($A2599="Ūdeņraža jonu koncentrācija",VLOOKUP(Dati!$A2599,Normas!$A:$D,3,FALSE),VLOOKUP(Dati!$A2599,Normas!$A:$D,3,FALSE)*0.6)),"")</f>
      </c>
      <c r="H2599" s="2">
        <f>IFERROR(IF(ISBLANK($A2599),"",IF($A2599="Ūdeņraža jonu koncentrācija",VLOOKUP(Dati!$A2599,Normas!$A:$D,2,FALSE),VLOOKUP(Dati!$A2599,Normas!$A:$D,2,FALSE)*0.3)),"")</f>
      </c>
      <c r="I2599" s="2">
        <f>IFERROR(IF(ISBLANK($A2599),"",IF($A2599="Ūdeņraža jonu koncentrācija",VLOOKUP(Dati!$A2599,Normas!$A:$D,3,FALSE),VLOOKUP(Dati!$A2599,Normas!$A:$D,3,FALSE)*0.3)),"")</f>
      </c>
    </row>
    <row r="2600" spans="2:9" x14ac:dyDescent="0.2">
      <c r="B2600">
        <f>IF(ISBLANK(A2600),"",VLOOKUP(A2600,Normas!A:D,4,FALSE))</f>
      </c>
      <c r="E2600" s="2">
        <f>IF(ISBLANK(D2600),"",INT(YEARFRAC(D2600,'Vispārīga informācija'!$B$2)))</f>
      </c>
      <c r="F2600" s="2">
        <f>IFERROR(IF(ISBLANK($A2600),"",IF($A2600="Ūdeņraža jonu koncentrācija",VLOOKUP(Dati!$A2600,Normas!$A:$D,2,FALSE),VLOOKUP(Dati!$A2600,Normas!$A:$D,2,FALSE)*0.6)),"")</f>
      </c>
      <c r="G2600" s="2">
        <f>IFERROR(IF(ISBLANK($A2600),"",IF($A2600="Ūdeņraža jonu koncentrācija",VLOOKUP(Dati!$A2600,Normas!$A:$D,3,FALSE),VLOOKUP(Dati!$A2600,Normas!$A:$D,3,FALSE)*0.6)),"")</f>
      </c>
      <c r="H2600" s="2">
        <f>IFERROR(IF(ISBLANK($A2600),"",IF($A2600="Ūdeņraža jonu koncentrācija",VLOOKUP(Dati!$A2600,Normas!$A:$D,2,FALSE),VLOOKUP(Dati!$A2600,Normas!$A:$D,2,FALSE)*0.3)),"")</f>
      </c>
      <c r="I2600" s="2">
        <f>IFERROR(IF(ISBLANK($A2600),"",IF($A2600="Ūdeņraža jonu koncentrācija",VLOOKUP(Dati!$A2600,Normas!$A:$D,3,FALSE),VLOOKUP(Dati!$A2600,Normas!$A:$D,3,FALSE)*0.3)),"")</f>
      </c>
    </row>
    <row r="2601" spans="2:9" x14ac:dyDescent="0.2">
      <c r="B2601">
        <f>IF(ISBLANK(A2601),"",VLOOKUP(A2601,Normas!A:D,4,FALSE))</f>
      </c>
      <c r="E2601" s="2">
        <f>IF(ISBLANK(D2601),"",INT(YEARFRAC(D2601,'Vispārīga informācija'!$B$2)))</f>
      </c>
      <c r="F2601" s="2">
        <f>IFERROR(IF(ISBLANK($A2601),"",IF($A2601="Ūdeņraža jonu koncentrācija",VLOOKUP(Dati!$A2601,Normas!$A:$D,2,FALSE),VLOOKUP(Dati!$A2601,Normas!$A:$D,2,FALSE)*0.6)),"")</f>
      </c>
      <c r="G2601" s="2">
        <f>IFERROR(IF(ISBLANK($A2601),"",IF($A2601="Ūdeņraža jonu koncentrācija",VLOOKUP(Dati!$A2601,Normas!$A:$D,3,FALSE),VLOOKUP(Dati!$A2601,Normas!$A:$D,3,FALSE)*0.6)),"")</f>
      </c>
      <c r="H2601" s="2">
        <f>IFERROR(IF(ISBLANK($A2601),"",IF($A2601="Ūdeņraža jonu koncentrācija",VLOOKUP(Dati!$A2601,Normas!$A:$D,2,FALSE),VLOOKUP(Dati!$A2601,Normas!$A:$D,2,FALSE)*0.3)),"")</f>
      </c>
      <c r="I2601" s="2">
        <f>IFERROR(IF(ISBLANK($A2601),"",IF($A2601="Ūdeņraža jonu koncentrācija",VLOOKUP(Dati!$A2601,Normas!$A:$D,3,FALSE),VLOOKUP(Dati!$A2601,Normas!$A:$D,3,FALSE)*0.3)),"")</f>
      </c>
    </row>
    <row r="2602" spans="2:9" x14ac:dyDescent="0.2">
      <c r="B2602">
        <f>IF(ISBLANK(A2602),"",VLOOKUP(A2602,Normas!A:D,4,FALSE))</f>
      </c>
      <c r="E2602" s="2">
        <f>IF(ISBLANK(D2602),"",INT(YEARFRAC(D2602,'Vispārīga informācija'!$B$2)))</f>
      </c>
      <c r="F2602" s="2">
        <f>IFERROR(IF(ISBLANK($A2602),"",IF($A2602="Ūdeņraža jonu koncentrācija",VLOOKUP(Dati!$A2602,Normas!$A:$D,2,FALSE),VLOOKUP(Dati!$A2602,Normas!$A:$D,2,FALSE)*0.6)),"")</f>
      </c>
      <c r="G2602" s="2">
        <f>IFERROR(IF(ISBLANK($A2602),"",IF($A2602="Ūdeņraža jonu koncentrācija",VLOOKUP(Dati!$A2602,Normas!$A:$D,3,FALSE),VLOOKUP(Dati!$A2602,Normas!$A:$D,3,FALSE)*0.6)),"")</f>
      </c>
      <c r="H2602" s="2">
        <f>IFERROR(IF(ISBLANK($A2602),"",IF($A2602="Ūdeņraža jonu koncentrācija",VLOOKUP(Dati!$A2602,Normas!$A:$D,2,FALSE),VLOOKUP(Dati!$A2602,Normas!$A:$D,2,FALSE)*0.3)),"")</f>
      </c>
      <c r="I2602" s="2">
        <f>IFERROR(IF(ISBLANK($A2602),"",IF($A2602="Ūdeņraža jonu koncentrācija",VLOOKUP(Dati!$A2602,Normas!$A:$D,3,FALSE),VLOOKUP(Dati!$A2602,Normas!$A:$D,3,FALSE)*0.3)),"")</f>
      </c>
    </row>
    <row r="2603" spans="2:9" x14ac:dyDescent="0.2">
      <c r="B2603">
        <f>IF(ISBLANK(A2603),"",VLOOKUP(A2603,Normas!A:D,4,FALSE))</f>
      </c>
      <c r="E2603" s="2">
        <f>IF(ISBLANK(D2603),"",INT(YEARFRAC(D2603,'Vispārīga informācija'!$B$2)))</f>
      </c>
      <c r="F2603" s="2">
        <f>IFERROR(IF(ISBLANK($A2603),"",IF($A2603="Ūdeņraža jonu koncentrācija",VLOOKUP(Dati!$A2603,Normas!$A:$D,2,FALSE),VLOOKUP(Dati!$A2603,Normas!$A:$D,2,FALSE)*0.6)),"")</f>
      </c>
      <c r="G2603" s="2">
        <f>IFERROR(IF(ISBLANK($A2603),"",IF($A2603="Ūdeņraža jonu koncentrācija",VLOOKUP(Dati!$A2603,Normas!$A:$D,3,FALSE),VLOOKUP(Dati!$A2603,Normas!$A:$D,3,FALSE)*0.6)),"")</f>
      </c>
      <c r="H2603" s="2">
        <f>IFERROR(IF(ISBLANK($A2603),"",IF($A2603="Ūdeņraža jonu koncentrācija",VLOOKUP(Dati!$A2603,Normas!$A:$D,2,FALSE),VLOOKUP(Dati!$A2603,Normas!$A:$D,2,FALSE)*0.3)),"")</f>
      </c>
      <c r="I2603" s="2">
        <f>IFERROR(IF(ISBLANK($A2603),"",IF($A2603="Ūdeņraža jonu koncentrācija",VLOOKUP(Dati!$A2603,Normas!$A:$D,3,FALSE),VLOOKUP(Dati!$A2603,Normas!$A:$D,3,FALSE)*0.3)),"")</f>
      </c>
    </row>
    <row r="2604" spans="2:9" x14ac:dyDescent="0.2">
      <c r="B2604">
        <f>IF(ISBLANK(A2604),"",VLOOKUP(A2604,Normas!A:D,4,FALSE))</f>
      </c>
      <c r="E2604" s="2">
        <f>IF(ISBLANK(D2604),"",INT(YEARFRAC(D2604,'Vispārīga informācija'!$B$2)))</f>
      </c>
      <c r="F2604" s="2">
        <f>IFERROR(IF(ISBLANK($A2604),"",IF($A2604="Ūdeņraža jonu koncentrācija",VLOOKUP(Dati!$A2604,Normas!$A:$D,2,FALSE),VLOOKUP(Dati!$A2604,Normas!$A:$D,2,FALSE)*0.6)),"")</f>
      </c>
      <c r="G2604" s="2">
        <f>IFERROR(IF(ISBLANK($A2604),"",IF($A2604="Ūdeņraža jonu koncentrācija",VLOOKUP(Dati!$A2604,Normas!$A:$D,3,FALSE),VLOOKUP(Dati!$A2604,Normas!$A:$D,3,FALSE)*0.6)),"")</f>
      </c>
      <c r="H2604" s="2">
        <f>IFERROR(IF(ISBLANK($A2604),"",IF($A2604="Ūdeņraža jonu koncentrācija",VLOOKUP(Dati!$A2604,Normas!$A:$D,2,FALSE),VLOOKUP(Dati!$A2604,Normas!$A:$D,2,FALSE)*0.3)),"")</f>
      </c>
      <c r="I2604" s="2">
        <f>IFERROR(IF(ISBLANK($A2604),"",IF($A2604="Ūdeņraža jonu koncentrācija",VLOOKUP(Dati!$A2604,Normas!$A:$D,3,FALSE),VLOOKUP(Dati!$A2604,Normas!$A:$D,3,FALSE)*0.3)),"")</f>
      </c>
    </row>
    <row r="2605" spans="2:9" x14ac:dyDescent="0.2">
      <c r="B2605">
        <f>IF(ISBLANK(A2605),"",VLOOKUP(A2605,Normas!A:D,4,FALSE))</f>
      </c>
      <c r="E2605" s="2">
        <f>IF(ISBLANK(D2605),"",INT(YEARFRAC(D2605,'Vispārīga informācija'!$B$2)))</f>
      </c>
      <c r="F2605" s="2">
        <f>IFERROR(IF(ISBLANK($A2605),"",IF($A2605="Ūdeņraža jonu koncentrācija",VLOOKUP(Dati!$A2605,Normas!$A:$D,2,FALSE),VLOOKUP(Dati!$A2605,Normas!$A:$D,2,FALSE)*0.6)),"")</f>
      </c>
      <c r="G2605" s="2">
        <f>IFERROR(IF(ISBLANK($A2605),"",IF($A2605="Ūdeņraža jonu koncentrācija",VLOOKUP(Dati!$A2605,Normas!$A:$D,3,FALSE),VLOOKUP(Dati!$A2605,Normas!$A:$D,3,FALSE)*0.6)),"")</f>
      </c>
      <c r="H2605" s="2">
        <f>IFERROR(IF(ISBLANK($A2605),"",IF($A2605="Ūdeņraža jonu koncentrācija",VLOOKUP(Dati!$A2605,Normas!$A:$D,2,FALSE),VLOOKUP(Dati!$A2605,Normas!$A:$D,2,FALSE)*0.3)),"")</f>
      </c>
      <c r="I2605" s="2">
        <f>IFERROR(IF(ISBLANK($A2605),"",IF($A2605="Ūdeņraža jonu koncentrācija",VLOOKUP(Dati!$A2605,Normas!$A:$D,3,FALSE),VLOOKUP(Dati!$A2605,Normas!$A:$D,3,FALSE)*0.3)),"")</f>
      </c>
    </row>
    <row r="2606" spans="2:9" x14ac:dyDescent="0.2">
      <c r="B2606">
        <f>IF(ISBLANK(A2606),"",VLOOKUP(A2606,Normas!A:D,4,FALSE))</f>
      </c>
      <c r="E2606" s="2">
        <f>IF(ISBLANK(D2606),"",INT(YEARFRAC(D2606,'Vispārīga informācija'!$B$2)))</f>
      </c>
      <c r="F2606" s="2">
        <f>IFERROR(IF(ISBLANK($A2606),"",IF($A2606="Ūdeņraža jonu koncentrācija",VLOOKUP(Dati!$A2606,Normas!$A:$D,2,FALSE),VLOOKUP(Dati!$A2606,Normas!$A:$D,2,FALSE)*0.6)),"")</f>
      </c>
      <c r="G2606" s="2">
        <f>IFERROR(IF(ISBLANK($A2606),"",IF($A2606="Ūdeņraža jonu koncentrācija",VLOOKUP(Dati!$A2606,Normas!$A:$D,3,FALSE),VLOOKUP(Dati!$A2606,Normas!$A:$D,3,FALSE)*0.6)),"")</f>
      </c>
      <c r="H2606" s="2">
        <f>IFERROR(IF(ISBLANK($A2606),"",IF($A2606="Ūdeņraža jonu koncentrācija",VLOOKUP(Dati!$A2606,Normas!$A:$D,2,FALSE),VLOOKUP(Dati!$A2606,Normas!$A:$D,2,FALSE)*0.3)),"")</f>
      </c>
      <c r="I2606" s="2">
        <f>IFERROR(IF(ISBLANK($A2606),"",IF($A2606="Ūdeņraža jonu koncentrācija",VLOOKUP(Dati!$A2606,Normas!$A:$D,3,FALSE),VLOOKUP(Dati!$A2606,Normas!$A:$D,3,FALSE)*0.3)),"")</f>
      </c>
    </row>
    <row r="2607" spans="2:9" x14ac:dyDescent="0.2">
      <c r="B2607">
        <f>IF(ISBLANK(A2607),"",VLOOKUP(A2607,Normas!A:D,4,FALSE))</f>
      </c>
      <c r="E2607" s="2">
        <f>IF(ISBLANK(D2607),"",INT(YEARFRAC(D2607,'Vispārīga informācija'!$B$2)))</f>
      </c>
      <c r="F2607" s="2">
        <f>IFERROR(IF(ISBLANK($A2607),"",IF($A2607="Ūdeņraža jonu koncentrācija",VLOOKUP(Dati!$A2607,Normas!$A:$D,2,FALSE),VLOOKUP(Dati!$A2607,Normas!$A:$D,2,FALSE)*0.6)),"")</f>
      </c>
      <c r="G2607" s="2">
        <f>IFERROR(IF(ISBLANK($A2607),"",IF($A2607="Ūdeņraža jonu koncentrācija",VLOOKUP(Dati!$A2607,Normas!$A:$D,3,FALSE),VLOOKUP(Dati!$A2607,Normas!$A:$D,3,FALSE)*0.6)),"")</f>
      </c>
      <c r="H2607" s="2">
        <f>IFERROR(IF(ISBLANK($A2607),"",IF($A2607="Ūdeņraža jonu koncentrācija",VLOOKUP(Dati!$A2607,Normas!$A:$D,2,FALSE),VLOOKUP(Dati!$A2607,Normas!$A:$D,2,FALSE)*0.3)),"")</f>
      </c>
      <c r="I2607" s="2">
        <f>IFERROR(IF(ISBLANK($A2607),"",IF($A2607="Ūdeņraža jonu koncentrācija",VLOOKUP(Dati!$A2607,Normas!$A:$D,3,FALSE),VLOOKUP(Dati!$A2607,Normas!$A:$D,3,FALSE)*0.3)),"")</f>
      </c>
    </row>
    <row r="2608" spans="2:9" x14ac:dyDescent="0.2">
      <c r="B2608">
        <f>IF(ISBLANK(A2608),"",VLOOKUP(A2608,Normas!A:D,4,FALSE))</f>
      </c>
      <c r="E2608" s="2">
        <f>IF(ISBLANK(D2608),"",INT(YEARFRAC(D2608,'Vispārīga informācija'!$B$2)))</f>
      </c>
      <c r="F2608" s="2">
        <f>IFERROR(IF(ISBLANK($A2608),"",IF($A2608="Ūdeņraža jonu koncentrācija",VLOOKUP(Dati!$A2608,Normas!$A:$D,2,FALSE),VLOOKUP(Dati!$A2608,Normas!$A:$D,2,FALSE)*0.6)),"")</f>
      </c>
      <c r="G2608" s="2">
        <f>IFERROR(IF(ISBLANK($A2608),"",IF($A2608="Ūdeņraža jonu koncentrācija",VLOOKUP(Dati!$A2608,Normas!$A:$D,3,FALSE),VLOOKUP(Dati!$A2608,Normas!$A:$D,3,FALSE)*0.6)),"")</f>
      </c>
      <c r="H2608" s="2">
        <f>IFERROR(IF(ISBLANK($A2608),"",IF($A2608="Ūdeņraža jonu koncentrācija",VLOOKUP(Dati!$A2608,Normas!$A:$D,2,FALSE),VLOOKUP(Dati!$A2608,Normas!$A:$D,2,FALSE)*0.3)),"")</f>
      </c>
      <c r="I2608" s="2">
        <f>IFERROR(IF(ISBLANK($A2608),"",IF($A2608="Ūdeņraža jonu koncentrācija",VLOOKUP(Dati!$A2608,Normas!$A:$D,3,FALSE),VLOOKUP(Dati!$A2608,Normas!$A:$D,3,FALSE)*0.3)),"")</f>
      </c>
    </row>
    <row r="2609" spans="2:9" x14ac:dyDescent="0.2">
      <c r="B2609">
        <f>IF(ISBLANK(A2609),"",VLOOKUP(A2609,Normas!A:D,4,FALSE))</f>
      </c>
      <c r="E2609" s="2">
        <f>IF(ISBLANK(D2609),"",INT(YEARFRAC(D2609,'Vispārīga informācija'!$B$2)))</f>
      </c>
      <c r="F2609" s="2">
        <f>IFERROR(IF(ISBLANK($A2609),"",IF($A2609="Ūdeņraža jonu koncentrācija",VLOOKUP(Dati!$A2609,Normas!$A:$D,2,FALSE),VLOOKUP(Dati!$A2609,Normas!$A:$D,2,FALSE)*0.6)),"")</f>
      </c>
      <c r="G2609" s="2">
        <f>IFERROR(IF(ISBLANK($A2609),"",IF($A2609="Ūdeņraža jonu koncentrācija",VLOOKUP(Dati!$A2609,Normas!$A:$D,3,FALSE),VLOOKUP(Dati!$A2609,Normas!$A:$D,3,FALSE)*0.6)),"")</f>
      </c>
      <c r="H2609" s="2">
        <f>IFERROR(IF(ISBLANK($A2609),"",IF($A2609="Ūdeņraža jonu koncentrācija",VLOOKUP(Dati!$A2609,Normas!$A:$D,2,FALSE),VLOOKUP(Dati!$A2609,Normas!$A:$D,2,FALSE)*0.3)),"")</f>
      </c>
      <c r="I2609" s="2">
        <f>IFERROR(IF(ISBLANK($A2609),"",IF($A2609="Ūdeņraža jonu koncentrācija",VLOOKUP(Dati!$A2609,Normas!$A:$D,3,FALSE),VLOOKUP(Dati!$A2609,Normas!$A:$D,3,FALSE)*0.3)),"")</f>
      </c>
    </row>
    <row r="2610" spans="2:9" x14ac:dyDescent="0.2">
      <c r="B2610">
        <f>IF(ISBLANK(A2610),"",VLOOKUP(A2610,Normas!A:D,4,FALSE))</f>
      </c>
      <c r="E2610" s="2">
        <f>IF(ISBLANK(D2610),"",INT(YEARFRAC(D2610,'Vispārīga informācija'!$B$2)))</f>
      </c>
      <c r="F2610" s="2">
        <f>IFERROR(IF(ISBLANK($A2610),"",IF($A2610="Ūdeņraža jonu koncentrācija",VLOOKUP(Dati!$A2610,Normas!$A:$D,2,FALSE),VLOOKUP(Dati!$A2610,Normas!$A:$D,2,FALSE)*0.6)),"")</f>
      </c>
      <c r="G2610" s="2">
        <f>IFERROR(IF(ISBLANK($A2610),"",IF($A2610="Ūdeņraža jonu koncentrācija",VLOOKUP(Dati!$A2610,Normas!$A:$D,3,FALSE),VLOOKUP(Dati!$A2610,Normas!$A:$D,3,FALSE)*0.6)),"")</f>
      </c>
      <c r="H2610" s="2">
        <f>IFERROR(IF(ISBLANK($A2610),"",IF($A2610="Ūdeņraža jonu koncentrācija",VLOOKUP(Dati!$A2610,Normas!$A:$D,2,FALSE),VLOOKUP(Dati!$A2610,Normas!$A:$D,2,FALSE)*0.3)),"")</f>
      </c>
      <c r="I2610" s="2">
        <f>IFERROR(IF(ISBLANK($A2610),"",IF($A2610="Ūdeņraža jonu koncentrācija",VLOOKUP(Dati!$A2610,Normas!$A:$D,3,FALSE),VLOOKUP(Dati!$A2610,Normas!$A:$D,3,FALSE)*0.3)),"")</f>
      </c>
    </row>
    <row r="2611" spans="2:9" x14ac:dyDescent="0.2">
      <c r="B2611">
        <f>IF(ISBLANK(A2611),"",VLOOKUP(A2611,Normas!A:D,4,FALSE))</f>
      </c>
      <c r="E2611" s="2">
        <f>IF(ISBLANK(D2611),"",INT(YEARFRAC(D2611,'Vispārīga informācija'!$B$2)))</f>
      </c>
      <c r="F2611" s="2">
        <f>IFERROR(IF(ISBLANK($A2611),"",IF($A2611="Ūdeņraža jonu koncentrācija",VLOOKUP(Dati!$A2611,Normas!$A:$D,2,FALSE),VLOOKUP(Dati!$A2611,Normas!$A:$D,2,FALSE)*0.6)),"")</f>
      </c>
      <c r="G2611" s="2">
        <f>IFERROR(IF(ISBLANK($A2611),"",IF($A2611="Ūdeņraža jonu koncentrācija",VLOOKUP(Dati!$A2611,Normas!$A:$D,3,FALSE),VLOOKUP(Dati!$A2611,Normas!$A:$D,3,FALSE)*0.6)),"")</f>
      </c>
      <c r="H2611" s="2">
        <f>IFERROR(IF(ISBLANK($A2611),"",IF($A2611="Ūdeņraža jonu koncentrācija",VLOOKUP(Dati!$A2611,Normas!$A:$D,2,FALSE),VLOOKUP(Dati!$A2611,Normas!$A:$D,2,FALSE)*0.3)),"")</f>
      </c>
      <c r="I2611" s="2">
        <f>IFERROR(IF(ISBLANK($A2611),"",IF($A2611="Ūdeņraža jonu koncentrācija",VLOOKUP(Dati!$A2611,Normas!$A:$D,3,FALSE),VLOOKUP(Dati!$A2611,Normas!$A:$D,3,FALSE)*0.3)),"")</f>
      </c>
    </row>
    <row r="2612" spans="2:9" x14ac:dyDescent="0.2">
      <c r="B2612">
        <f>IF(ISBLANK(A2612),"",VLOOKUP(A2612,Normas!A:D,4,FALSE))</f>
      </c>
      <c r="E2612" s="2">
        <f>IF(ISBLANK(D2612),"",INT(YEARFRAC(D2612,'Vispārīga informācija'!$B$2)))</f>
      </c>
      <c r="F2612" s="2">
        <f>IFERROR(IF(ISBLANK($A2612),"",IF($A2612="Ūdeņraža jonu koncentrācija",VLOOKUP(Dati!$A2612,Normas!$A:$D,2,FALSE),VLOOKUP(Dati!$A2612,Normas!$A:$D,2,FALSE)*0.6)),"")</f>
      </c>
      <c r="G2612" s="2">
        <f>IFERROR(IF(ISBLANK($A2612),"",IF($A2612="Ūdeņraža jonu koncentrācija",VLOOKUP(Dati!$A2612,Normas!$A:$D,3,FALSE),VLOOKUP(Dati!$A2612,Normas!$A:$D,3,FALSE)*0.6)),"")</f>
      </c>
      <c r="H2612" s="2">
        <f>IFERROR(IF(ISBLANK($A2612),"",IF($A2612="Ūdeņraža jonu koncentrācija",VLOOKUP(Dati!$A2612,Normas!$A:$D,2,FALSE),VLOOKUP(Dati!$A2612,Normas!$A:$D,2,FALSE)*0.3)),"")</f>
      </c>
      <c r="I2612" s="2">
        <f>IFERROR(IF(ISBLANK($A2612),"",IF($A2612="Ūdeņraža jonu koncentrācija",VLOOKUP(Dati!$A2612,Normas!$A:$D,3,FALSE),VLOOKUP(Dati!$A2612,Normas!$A:$D,3,FALSE)*0.3)),"")</f>
      </c>
    </row>
    <row r="2613" spans="2:9" x14ac:dyDescent="0.2">
      <c r="B2613">
        <f>IF(ISBLANK(A2613),"",VLOOKUP(A2613,Normas!A:D,4,FALSE))</f>
      </c>
      <c r="E2613" s="2">
        <f>IF(ISBLANK(D2613),"",INT(YEARFRAC(D2613,'Vispārīga informācija'!$B$2)))</f>
      </c>
      <c r="F2613" s="2">
        <f>IFERROR(IF(ISBLANK($A2613),"",IF($A2613="Ūdeņraža jonu koncentrācija",VLOOKUP(Dati!$A2613,Normas!$A:$D,2,FALSE),VLOOKUP(Dati!$A2613,Normas!$A:$D,2,FALSE)*0.6)),"")</f>
      </c>
      <c r="G2613" s="2">
        <f>IFERROR(IF(ISBLANK($A2613),"",IF($A2613="Ūdeņraža jonu koncentrācija",VLOOKUP(Dati!$A2613,Normas!$A:$D,3,FALSE),VLOOKUP(Dati!$A2613,Normas!$A:$D,3,FALSE)*0.6)),"")</f>
      </c>
      <c r="H2613" s="2">
        <f>IFERROR(IF(ISBLANK($A2613),"",IF($A2613="Ūdeņraža jonu koncentrācija",VLOOKUP(Dati!$A2613,Normas!$A:$D,2,FALSE),VLOOKUP(Dati!$A2613,Normas!$A:$D,2,FALSE)*0.3)),"")</f>
      </c>
      <c r="I2613" s="2">
        <f>IFERROR(IF(ISBLANK($A2613),"",IF($A2613="Ūdeņraža jonu koncentrācija",VLOOKUP(Dati!$A2613,Normas!$A:$D,3,FALSE),VLOOKUP(Dati!$A2613,Normas!$A:$D,3,FALSE)*0.3)),"")</f>
      </c>
    </row>
    <row r="2614" spans="2:9" x14ac:dyDescent="0.2">
      <c r="B2614">
        <f>IF(ISBLANK(A2614),"",VLOOKUP(A2614,Normas!A:D,4,FALSE))</f>
      </c>
      <c r="E2614" s="2">
        <f>IF(ISBLANK(D2614),"",INT(YEARFRAC(D2614,'Vispārīga informācija'!$B$2)))</f>
      </c>
      <c r="F2614" s="2">
        <f>IFERROR(IF(ISBLANK($A2614),"",IF($A2614="Ūdeņraža jonu koncentrācija",VLOOKUP(Dati!$A2614,Normas!$A:$D,2,FALSE),VLOOKUP(Dati!$A2614,Normas!$A:$D,2,FALSE)*0.6)),"")</f>
      </c>
      <c r="G2614" s="2">
        <f>IFERROR(IF(ISBLANK($A2614),"",IF($A2614="Ūdeņraža jonu koncentrācija",VLOOKUP(Dati!$A2614,Normas!$A:$D,3,FALSE),VLOOKUP(Dati!$A2614,Normas!$A:$D,3,FALSE)*0.6)),"")</f>
      </c>
      <c r="H2614" s="2">
        <f>IFERROR(IF(ISBLANK($A2614),"",IF($A2614="Ūdeņraža jonu koncentrācija",VLOOKUP(Dati!$A2614,Normas!$A:$D,2,FALSE),VLOOKUP(Dati!$A2614,Normas!$A:$D,2,FALSE)*0.3)),"")</f>
      </c>
      <c r="I2614" s="2">
        <f>IFERROR(IF(ISBLANK($A2614),"",IF($A2614="Ūdeņraža jonu koncentrācija",VLOOKUP(Dati!$A2614,Normas!$A:$D,3,FALSE),VLOOKUP(Dati!$A2614,Normas!$A:$D,3,FALSE)*0.3)),"")</f>
      </c>
    </row>
    <row r="2615" spans="2:9" x14ac:dyDescent="0.2">
      <c r="B2615">
        <f>IF(ISBLANK(A2615),"",VLOOKUP(A2615,Normas!A:D,4,FALSE))</f>
      </c>
      <c r="E2615" s="2">
        <f>IF(ISBLANK(D2615),"",INT(YEARFRAC(D2615,'Vispārīga informācija'!$B$2)))</f>
      </c>
      <c r="F2615" s="2">
        <f>IFERROR(IF(ISBLANK($A2615),"",IF($A2615="Ūdeņraža jonu koncentrācija",VLOOKUP(Dati!$A2615,Normas!$A:$D,2,FALSE),VLOOKUP(Dati!$A2615,Normas!$A:$D,2,FALSE)*0.6)),"")</f>
      </c>
      <c r="G2615" s="2">
        <f>IFERROR(IF(ISBLANK($A2615),"",IF($A2615="Ūdeņraža jonu koncentrācija",VLOOKUP(Dati!$A2615,Normas!$A:$D,3,FALSE),VLOOKUP(Dati!$A2615,Normas!$A:$D,3,FALSE)*0.6)),"")</f>
      </c>
      <c r="H2615" s="2">
        <f>IFERROR(IF(ISBLANK($A2615),"",IF($A2615="Ūdeņraža jonu koncentrācija",VLOOKUP(Dati!$A2615,Normas!$A:$D,2,FALSE),VLOOKUP(Dati!$A2615,Normas!$A:$D,2,FALSE)*0.3)),"")</f>
      </c>
      <c r="I2615" s="2">
        <f>IFERROR(IF(ISBLANK($A2615),"",IF($A2615="Ūdeņraža jonu koncentrācija",VLOOKUP(Dati!$A2615,Normas!$A:$D,3,FALSE),VLOOKUP(Dati!$A2615,Normas!$A:$D,3,FALSE)*0.3)),"")</f>
      </c>
    </row>
    <row r="2616" spans="2:9" x14ac:dyDescent="0.2">
      <c r="B2616">
        <f>IF(ISBLANK(A2616),"",VLOOKUP(A2616,Normas!A:D,4,FALSE))</f>
      </c>
      <c r="E2616" s="2">
        <f>IF(ISBLANK(D2616),"",INT(YEARFRAC(D2616,'Vispārīga informācija'!$B$2)))</f>
      </c>
      <c r="F2616" s="2">
        <f>IFERROR(IF(ISBLANK($A2616),"",IF($A2616="Ūdeņraža jonu koncentrācija",VLOOKUP(Dati!$A2616,Normas!$A:$D,2,FALSE),VLOOKUP(Dati!$A2616,Normas!$A:$D,2,FALSE)*0.6)),"")</f>
      </c>
      <c r="G2616" s="2">
        <f>IFERROR(IF(ISBLANK($A2616),"",IF($A2616="Ūdeņraža jonu koncentrācija",VLOOKUP(Dati!$A2616,Normas!$A:$D,3,FALSE),VLOOKUP(Dati!$A2616,Normas!$A:$D,3,FALSE)*0.6)),"")</f>
      </c>
      <c r="H2616" s="2">
        <f>IFERROR(IF(ISBLANK($A2616),"",IF($A2616="Ūdeņraža jonu koncentrācija",VLOOKUP(Dati!$A2616,Normas!$A:$D,2,FALSE),VLOOKUP(Dati!$A2616,Normas!$A:$D,2,FALSE)*0.3)),"")</f>
      </c>
      <c r="I2616" s="2">
        <f>IFERROR(IF(ISBLANK($A2616),"",IF($A2616="Ūdeņraža jonu koncentrācija",VLOOKUP(Dati!$A2616,Normas!$A:$D,3,FALSE),VLOOKUP(Dati!$A2616,Normas!$A:$D,3,FALSE)*0.3)),"")</f>
      </c>
    </row>
    <row r="2617" spans="2:9" x14ac:dyDescent="0.2">
      <c r="B2617">
        <f>IF(ISBLANK(A2617),"",VLOOKUP(A2617,Normas!A:D,4,FALSE))</f>
      </c>
      <c r="E2617" s="2">
        <f>IF(ISBLANK(D2617),"",INT(YEARFRAC(D2617,'Vispārīga informācija'!$B$2)))</f>
      </c>
      <c r="F2617" s="2">
        <f>IFERROR(IF(ISBLANK($A2617),"",IF($A2617="Ūdeņraža jonu koncentrācija",VLOOKUP(Dati!$A2617,Normas!$A:$D,2,FALSE),VLOOKUP(Dati!$A2617,Normas!$A:$D,2,FALSE)*0.6)),"")</f>
      </c>
      <c r="G2617" s="2">
        <f>IFERROR(IF(ISBLANK($A2617),"",IF($A2617="Ūdeņraža jonu koncentrācija",VLOOKUP(Dati!$A2617,Normas!$A:$D,3,FALSE),VLOOKUP(Dati!$A2617,Normas!$A:$D,3,FALSE)*0.6)),"")</f>
      </c>
      <c r="H2617" s="2">
        <f>IFERROR(IF(ISBLANK($A2617),"",IF($A2617="Ūdeņraža jonu koncentrācija",VLOOKUP(Dati!$A2617,Normas!$A:$D,2,FALSE),VLOOKUP(Dati!$A2617,Normas!$A:$D,2,FALSE)*0.3)),"")</f>
      </c>
      <c r="I2617" s="2">
        <f>IFERROR(IF(ISBLANK($A2617),"",IF($A2617="Ūdeņraža jonu koncentrācija",VLOOKUP(Dati!$A2617,Normas!$A:$D,3,FALSE),VLOOKUP(Dati!$A2617,Normas!$A:$D,3,FALSE)*0.3)),"")</f>
      </c>
    </row>
    <row r="2618" spans="2:9" x14ac:dyDescent="0.2">
      <c r="B2618">
        <f>IF(ISBLANK(A2618),"",VLOOKUP(A2618,Normas!A:D,4,FALSE))</f>
      </c>
      <c r="E2618" s="2">
        <f>IF(ISBLANK(D2618),"",INT(YEARFRAC(D2618,'Vispārīga informācija'!$B$2)))</f>
      </c>
      <c r="F2618" s="2">
        <f>IFERROR(IF(ISBLANK($A2618),"",IF($A2618="Ūdeņraža jonu koncentrācija",VLOOKUP(Dati!$A2618,Normas!$A:$D,2,FALSE),VLOOKUP(Dati!$A2618,Normas!$A:$D,2,FALSE)*0.6)),"")</f>
      </c>
      <c r="G2618" s="2">
        <f>IFERROR(IF(ISBLANK($A2618),"",IF($A2618="Ūdeņraža jonu koncentrācija",VLOOKUP(Dati!$A2618,Normas!$A:$D,3,FALSE),VLOOKUP(Dati!$A2618,Normas!$A:$D,3,FALSE)*0.6)),"")</f>
      </c>
      <c r="H2618" s="2">
        <f>IFERROR(IF(ISBLANK($A2618),"",IF($A2618="Ūdeņraža jonu koncentrācija",VLOOKUP(Dati!$A2618,Normas!$A:$D,2,FALSE),VLOOKUP(Dati!$A2618,Normas!$A:$D,2,FALSE)*0.3)),"")</f>
      </c>
      <c r="I2618" s="2">
        <f>IFERROR(IF(ISBLANK($A2618),"",IF($A2618="Ūdeņraža jonu koncentrācija",VLOOKUP(Dati!$A2618,Normas!$A:$D,3,FALSE),VLOOKUP(Dati!$A2618,Normas!$A:$D,3,FALSE)*0.3)),"")</f>
      </c>
    </row>
    <row r="2619" spans="2:9" x14ac:dyDescent="0.2">
      <c r="B2619">
        <f>IF(ISBLANK(A2619),"",VLOOKUP(A2619,Normas!A:D,4,FALSE))</f>
      </c>
      <c r="E2619" s="2">
        <f>IF(ISBLANK(D2619),"",INT(YEARFRAC(D2619,'Vispārīga informācija'!$B$2)))</f>
      </c>
      <c r="F2619" s="2">
        <f>IFERROR(IF(ISBLANK($A2619),"",IF($A2619="Ūdeņraža jonu koncentrācija",VLOOKUP(Dati!$A2619,Normas!$A:$D,2,FALSE),VLOOKUP(Dati!$A2619,Normas!$A:$D,2,FALSE)*0.6)),"")</f>
      </c>
      <c r="G2619" s="2">
        <f>IFERROR(IF(ISBLANK($A2619),"",IF($A2619="Ūdeņraža jonu koncentrācija",VLOOKUP(Dati!$A2619,Normas!$A:$D,3,FALSE),VLOOKUP(Dati!$A2619,Normas!$A:$D,3,FALSE)*0.6)),"")</f>
      </c>
      <c r="H2619" s="2">
        <f>IFERROR(IF(ISBLANK($A2619),"",IF($A2619="Ūdeņraža jonu koncentrācija",VLOOKUP(Dati!$A2619,Normas!$A:$D,2,FALSE),VLOOKUP(Dati!$A2619,Normas!$A:$D,2,FALSE)*0.3)),"")</f>
      </c>
      <c r="I2619" s="2">
        <f>IFERROR(IF(ISBLANK($A2619),"",IF($A2619="Ūdeņraža jonu koncentrācija",VLOOKUP(Dati!$A2619,Normas!$A:$D,3,FALSE),VLOOKUP(Dati!$A2619,Normas!$A:$D,3,FALSE)*0.3)),"")</f>
      </c>
    </row>
    <row r="2620" spans="2:9" x14ac:dyDescent="0.2">
      <c r="B2620">
        <f>IF(ISBLANK(A2620),"",VLOOKUP(A2620,Normas!A:D,4,FALSE))</f>
      </c>
      <c r="E2620" s="2">
        <f>IF(ISBLANK(D2620),"",INT(YEARFRAC(D2620,'Vispārīga informācija'!$B$2)))</f>
      </c>
      <c r="F2620" s="2">
        <f>IFERROR(IF(ISBLANK($A2620),"",IF($A2620="Ūdeņraža jonu koncentrācija",VLOOKUP(Dati!$A2620,Normas!$A:$D,2,FALSE),VLOOKUP(Dati!$A2620,Normas!$A:$D,2,FALSE)*0.6)),"")</f>
      </c>
      <c r="G2620" s="2">
        <f>IFERROR(IF(ISBLANK($A2620),"",IF($A2620="Ūdeņraža jonu koncentrācija",VLOOKUP(Dati!$A2620,Normas!$A:$D,3,FALSE),VLOOKUP(Dati!$A2620,Normas!$A:$D,3,FALSE)*0.6)),"")</f>
      </c>
      <c r="H2620" s="2">
        <f>IFERROR(IF(ISBLANK($A2620),"",IF($A2620="Ūdeņraža jonu koncentrācija",VLOOKUP(Dati!$A2620,Normas!$A:$D,2,FALSE),VLOOKUP(Dati!$A2620,Normas!$A:$D,2,FALSE)*0.3)),"")</f>
      </c>
      <c r="I2620" s="2">
        <f>IFERROR(IF(ISBLANK($A2620),"",IF($A2620="Ūdeņraža jonu koncentrācija",VLOOKUP(Dati!$A2620,Normas!$A:$D,3,FALSE),VLOOKUP(Dati!$A2620,Normas!$A:$D,3,FALSE)*0.3)),"")</f>
      </c>
    </row>
    <row r="2621" spans="2:9" x14ac:dyDescent="0.2">
      <c r="B2621">
        <f>IF(ISBLANK(A2621),"",VLOOKUP(A2621,Normas!A:D,4,FALSE))</f>
      </c>
      <c r="E2621" s="2">
        <f>IF(ISBLANK(D2621),"",INT(YEARFRAC(D2621,'Vispārīga informācija'!$B$2)))</f>
      </c>
      <c r="F2621" s="2">
        <f>IFERROR(IF(ISBLANK($A2621),"",IF($A2621="Ūdeņraža jonu koncentrācija",VLOOKUP(Dati!$A2621,Normas!$A:$D,2,FALSE),VLOOKUP(Dati!$A2621,Normas!$A:$D,2,FALSE)*0.6)),"")</f>
      </c>
      <c r="G2621" s="2">
        <f>IFERROR(IF(ISBLANK($A2621),"",IF($A2621="Ūdeņraža jonu koncentrācija",VLOOKUP(Dati!$A2621,Normas!$A:$D,3,FALSE),VLOOKUP(Dati!$A2621,Normas!$A:$D,3,FALSE)*0.6)),"")</f>
      </c>
      <c r="H2621" s="2">
        <f>IFERROR(IF(ISBLANK($A2621),"",IF($A2621="Ūdeņraža jonu koncentrācija",VLOOKUP(Dati!$A2621,Normas!$A:$D,2,FALSE),VLOOKUP(Dati!$A2621,Normas!$A:$D,2,FALSE)*0.3)),"")</f>
      </c>
      <c r="I2621" s="2">
        <f>IFERROR(IF(ISBLANK($A2621),"",IF($A2621="Ūdeņraža jonu koncentrācija",VLOOKUP(Dati!$A2621,Normas!$A:$D,3,FALSE),VLOOKUP(Dati!$A2621,Normas!$A:$D,3,FALSE)*0.3)),"")</f>
      </c>
    </row>
    <row r="2622" spans="2:9" x14ac:dyDescent="0.2">
      <c r="B2622">
        <f>IF(ISBLANK(A2622),"",VLOOKUP(A2622,Normas!A:D,4,FALSE))</f>
      </c>
      <c r="E2622" s="2">
        <f>IF(ISBLANK(D2622),"",INT(YEARFRAC(D2622,'Vispārīga informācija'!$B$2)))</f>
      </c>
      <c r="F2622" s="2">
        <f>IFERROR(IF(ISBLANK($A2622),"",IF($A2622="Ūdeņraža jonu koncentrācija",VLOOKUP(Dati!$A2622,Normas!$A:$D,2,FALSE),VLOOKUP(Dati!$A2622,Normas!$A:$D,2,FALSE)*0.6)),"")</f>
      </c>
      <c r="G2622" s="2">
        <f>IFERROR(IF(ISBLANK($A2622),"",IF($A2622="Ūdeņraža jonu koncentrācija",VLOOKUP(Dati!$A2622,Normas!$A:$D,3,FALSE),VLOOKUP(Dati!$A2622,Normas!$A:$D,3,FALSE)*0.6)),"")</f>
      </c>
      <c r="H2622" s="2">
        <f>IFERROR(IF(ISBLANK($A2622),"",IF($A2622="Ūdeņraža jonu koncentrācija",VLOOKUP(Dati!$A2622,Normas!$A:$D,2,FALSE),VLOOKUP(Dati!$A2622,Normas!$A:$D,2,FALSE)*0.3)),"")</f>
      </c>
      <c r="I2622" s="2">
        <f>IFERROR(IF(ISBLANK($A2622),"",IF($A2622="Ūdeņraža jonu koncentrācija",VLOOKUP(Dati!$A2622,Normas!$A:$D,3,FALSE),VLOOKUP(Dati!$A2622,Normas!$A:$D,3,FALSE)*0.3)),"")</f>
      </c>
    </row>
    <row r="2623" spans="2:9" x14ac:dyDescent="0.2">
      <c r="B2623">
        <f>IF(ISBLANK(A2623),"",VLOOKUP(A2623,Normas!A:D,4,FALSE))</f>
      </c>
      <c r="E2623" s="2">
        <f>IF(ISBLANK(D2623),"",INT(YEARFRAC(D2623,'Vispārīga informācija'!$B$2)))</f>
      </c>
      <c r="F2623" s="2">
        <f>IFERROR(IF(ISBLANK($A2623),"",IF($A2623="Ūdeņraža jonu koncentrācija",VLOOKUP(Dati!$A2623,Normas!$A:$D,2,FALSE),VLOOKUP(Dati!$A2623,Normas!$A:$D,2,FALSE)*0.6)),"")</f>
      </c>
      <c r="G2623" s="2">
        <f>IFERROR(IF(ISBLANK($A2623),"",IF($A2623="Ūdeņraža jonu koncentrācija",VLOOKUP(Dati!$A2623,Normas!$A:$D,3,FALSE),VLOOKUP(Dati!$A2623,Normas!$A:$D,3,FALSE)*0.6)),"")</f>
      </c>
      <c r="H2623" s="2">
        <f>IFERROR(IF(ISBLANK($A2623),"",IF($A2623="Ūdeņraža jonu koncentrācija",VLOOKUP(Dati!$A2623,Normas!$A:$D,2,FALSE),VLOOKUP(Dati!$A2623,Normas!$A:$D,2,FALSE)*0.3)),"")</f>
      </c>
      <c r="I2623" s="2">
        <f>IFERROR(IF(ISBLANK($A2623),"",IF($A2623="Ūdeņraža jonu koncentrācija",VLOOKUP(Dati!$A2623,Normas!$A:$D,3,FALSE),VLOOKUP(Dati!$A2623,Normas!$A:$D,3,FALSE)*0.3)),"")</f>
      </c>
    </row>
    <row r="2624" spans="2:9" x14ac:dyDescent="0.2">
      <c r="B2624">
        <f>IF(ISBLANK(A2624),"",VLOOKUP(A2624,Normas!A:D,4,FALSE))</f>
      </c>
      <c r="E2624" s="2">
        <f>IF(ISBLANK(D2624),"",INT(YEARFRAC(D2624,'Vispārīga informācija'!$B$2)))</f>
      </c>
      <c r="F2624" s="2">
        <f>IFERROR(IF(ISBLANK($A2624),"",IF($A2624="Ūdeņraža jonu koncentrācija",VLOOKUP(Dati!$A2624,Normas!$A:$D,2,FALSE),VLOOKUP(Dati!$A2624,Normas!$A:$D,2,FALSE)*0.6)),"")</f>
      </c>
      <c r="G2624" s="2">
        <f>IFERROR(IF(ISBLANK($A2624),"",IF($A2624="Ūdeņraža jonu koncentrācija",VLOOKUP(Dati!$A2624,Normas!$A:$D,3,FALSE),VLOOKUP(Dati!$A2624,Normas!$A:$D,3,FALSE)*0.6)),"")</f>
      </c>
      <c r="H2624" s="2">
        <f>IFERROR(IF(ISBLANK($A2624),"",IF($A2624="Ūdeņraža jonu koncentrācija",VLOOKUP(Dati!$A2624,Normas!$A:$D,2,FALSE),VLOOKUP(Dati!$A2624,Normas!$A:$D,2,FALSE)*0.3)),"")</f>
      </c>
      <c r="I2624" s="2">
        <f>IFERROR(IF(ISBLANK($A2624),"",IF($A2624="Ūdeņraža jonu koncentrācija",VLOOKUP(Dati!$A2624,Normas!$A:$D,3,FALSE),VLOOKUP(Dati!$A2624,Normas!$A:$D,3,FALSE)*0.3)),"")</f>
      </c>
    </row>
    <row r="2625" spans="2:9" x14ac:dyDescent="0.2">
      <c r="B2625">
        <f>IF(ISBLANK(A2625),"",VLOOKUP(A2625,Normas!A:D,4,FALSE))</f>
      </c>
      <c r="E2625" s="2">
        <f>IF(ISBLANK(D2625),"",INT(YEARFRAC(D2625,'Vispārīga informācija'!$B$2)))</f>
      </c>
      <c r="F2625" s="2">
        <f>IFERROR(IF(ISBLANK($A2625),"",IF($A2625="Ūdeņraža jonu koncentrācija",VLOOKUP(Dati!$A2625,Normas!$A:$D,2,FALSE),VLOOKUP(Dati!$A2625,Normas!$A:$D,2,FALSE)*0.6)),"")</f>
      </c>
      <c r="G2625" s="2">
        <f>IFERROR(IF(ISBLANK($A2625),"",IF($A2625="Ūdeņraža jonu koncentrācija",VLOOKUP(Dati!$A2625,Normas!$A:$D,3,FALSE),VLOOKUP(Dati!$A2625,Normas!$A:$D,3,FALSE)*0.6)),"")</f>
      </c>
      <c r="H2625" s="2">
        <f>IFERROR(IF(ISBLANK($A2625),"",IF($A2625="Ūdeņraža jonu koncentrācija",VLOOKUP(Dati!$A2625,Normas!$A:$D,2,FALSE),VLOOKUP(Dati!$A2625,Normas!$A:$D,2,FALSE)*0.3)),"")</f>
      </c>
      <c r="I2625" s="2">
        <f>IFERROR(IF(ISBLANK($A2625),"",IF($A2625="Ūdeņraža jonu koncentrācija",VLOOKUP(Dati!$A2625,Normas!$A:$D,3,FALSE),VLOOKUP(Dati!$A2625,Normas!$A:$D,3,FALSE)*0.3)),"")</f>
      </c>
    </row>
    <row r="2626" spans="2:9" x14ac:dyDescent="0.2">
      <c r="B2626">
        <f>IF(ISBLANK(A2626),"",VLOOKUP(A2626,Normas!A:D,4,FALSE))</f>
      </c>
      <c r="E2626" s="2">
        <f>IF(ISBLANK(D2626),"",INT(YEARFRAC(D2626,'Vispārīga informācija'!$B$2)))</f>
      </c>
      <c r="F2626" s="2">
        <f>IFERROR(IF(ISBLANK($A2626),"",IF($A2626="Ūdeņraža jonu koncentrācija",VLOOKUP(Dati!$A2626,Normas!$A:$D,2,FALSE),VLOOKUP(Dati!$A2626,Normas!$A:$D,2,FALSE)*0.6)),"")</f>
      </c>
      <c r="G2626" s="2">
        <f>IFERROR(IF(ISBLANK($A2626),"",IF($A2626="Ūdeņraža jonu koncentrācija",VLOOKUP(Dati!$A2626,Normas!$A:$D,3,FALSE),VLOOKUP(Dati!$A2626,Normas!$A:$D,3,FALSE)*0.6)),"")</f>
      </c>
      <c r="H2626" s="2">
        <f>IFERROR(IF(ISBLANK($A2626),"",IF($A2626="Ūdeņraža jonu koncentrācija",VLOOKUP(Dati!$A2626,Normas!$A:$D,2,FALSE),VLOOKUP(Dati!$A2626,Normas!$A:$D,2,FALSE)*0.3)),"")</f>
      </c>
      <c r="I2626" s="2">
        <f>IFERROR(IF(ISBLANK($A2626),"",IF($A2626="Ūdeņraža jonu koncentrācija",VLOOKUP(Dati!$A2626,Normas!$A:$D,3,FALSE),VLOOKUP(Dati!$A2626,Normas!$A:$D,3,FALSE)*0.3)),"")</f>
      </c>
    </row>
    <row r="2627" spans="2:9" x14ac:dyDescent="0.2">
      <c r="B2627">
        <f>IF(ISBLANK(A2627),"",VLOOKUP(A2627,Normas!A:D,4,FALSE))</f>
      </c>
      <c r="E2627" s="2">
        <f>IF(ISBLANK(D2627),"",INT(YEARFRAC(D2627,'Vispārīga informācija'!$B$2)))</f>
      </c>
      <c r="F2627" s="2">
        <f>IFERROR(IF(ISBLANK($A2627),"",IF($A2627="Ūdeņraža jonu koncentrācija",VLOOKUP(Dati!$A2627,Normas!$A:$D,2,FALSE),VLOOKUP(Dati!$A2627,Normas!$A:$D,2,FALSE)*0.6)),"")</f>
      </c>
      <c r="G2627" s="2">
        <f>IFERROR(IF(ISBLANK($A2627),"",IF($A2627="Ūdeņraža jonu koncentrācija",VLOOKUP(Dati!$A2627,Normas!$A:$D,3,FALSE),VLOOKUP(Dati!$A2627,Normas!$A:$D,3,FALSE)*0.6)),"")</f>
      </c>
      <c r="H2627" s="2">
        <f>IFERROR(IF(ISBLANK($A2627),"",IF($A2627="Ūdeņraža jonu koncentrācija",VLOOKUP(Dati!$A2627,Normas!$A:$D,2,FALSE),VLOOKUP(Dati!$A2627,Normas!$A:$D,2,FALSE)*0.3)),"")</f>
      </c>
      <c r="I2627" s="2">
        <f>IFERROR(IF(ISBLANK($A2627),"",IF($A2627="Ūdeņraža jonu koncentrācija",VLOOKUP(Dati!$A2627,Normas!$A:$D,3,FALSE),VLOOKUP(Dati!$A2627,Normas!$A:$D,3,FALSE)*0.3)),"")</f>
      </c>
    </row>
    <row r="2628" spans="2:9" x14ac:dyDescent="0.2">
      <c r="B2628">
        <f>IF(ISBLANK(A2628),"",VLOOKUP(A2628,Normas!A:D,4,FALSE))</f>
      </c>
      <c r="E2628" s="2">
        <f>IF(ISBLANK(D2628),"",INT(YEARFRAC(D2628,'Vispārīga informācija'!$B$2)))</f>
      </c>
      <c r="F2628" s="2">
        <f>IFERROR(IF(ISBLANK($A2628),"",IF($A2628="Ūdeņraža jonu koncentrācija",VLOOKUP(Dati!$A2628,Normas!$A:$D,2,FALSE),VLOOKUP(Dati!$A2628,Normas!$A:$D,2,FALSE)*0.6)),"")</f>
      </c>
      <c r="G2628" s="2">
        <f>IFERROR(IF(ISBLANK($A2628),"",IF($A2628="Ūdeņraža jonu koncentrācija",VLOOKUP(Dati!$A2628,Normas!$A:$D,3,FALSE),VLOOKUP(Dati!$A2628,Normas!$A:$D,3,FALSE)*0.6)),"")</f>
      </c>
      <c r="H2628" s="2">
        <f>IFERROR(IF(ISBLANK($A2628),"",IF($A2628="Ūdeņraža jonu koncentrācija",VLOOKUP(Dati!$A2628,Normas!$A:$D,2,FALSE),VLOOKUP(Dati!$A2628,Normas!$A:$D,2,FALSE)*0.3)),"")</f>
      </c>
      <c r="I2628" s="2">
        <f>IFERROR(IF(ISBLANK($A2628),"",IF($A2628="Ūdeņraža jonu koncentrācija",VLOOKUP(Dati!$A2628,Normas!$A:$D,3,FALSE),VLOOKUP(Dati!$A2628,Normas!$A:$D,3,FALSE)*0.3)),"")</f>
      </c>
    </row>
    <row r="2629" spans="2:9" x14ac:dyDescent="0.2">
      <c r="B2629">
        <f>IF(ISBLANK(A2629),"",VLOOKUP(A2629,Normas!A:D,4,FALSE))</f>
      </c>
      <c r="E2629" s="2">
        <f>IF(ISBLANK(D2629),"",INT(YEARFRAC(D2629,'Vispārīga informācija'!$B$2)))</f>
      </c>
      <c r="F2629" s="2">
        <f>IFERROR(IF(ISBLANK($A2629),"",IF($A2629="Ūdeņraža jonu koncentrācija",VLOOKUP(Dati!$A2629,Normas!$A:$D,2,FALSE),VLOOKUP(Dati!$A2629,Normas!$A:$D,2,FALSE)*0.6)),"")</f>
      </c>
      <c r="G2629" s="2">
        <f>IFERROR(IF(ISBLANK($A2629),"",IF($A2629="Ūdeņraža jonu koncentrācija",VLOOKUP(Dati!$A2629,Normas!$A:$D,3,FALSE),VLOOKUP(Dati!$A2629,Normas!$A:$D,3,FALSE)*0.6)),"")</f>
      </c>
      <c r="H2629" s="2">
        <f>IFERROR(IF(ISBLANK($A2629),"",IF($A2629="Ūdeņraža jonu koncentrācija",VLOOKUP(Dati!$A2629,Normas!$A:$D,2,FALSE),VLOOKUP(Dati!$A2629,Normas!$A:$D,2,FALSE)*0.3)),"")</f>
      </c>
      <c r="I2629" s="2">
        <f>IFERROR(IF(ISBLANK($A2629),"",IF($A2629="Ūdeņraža jonu koncentrācija",VLOOKUP(Dati!$A2629,Normas!$A:$D,3,FALSE),VLOOKUP(Dati!$A2629,Normas!$A:$D,3,FALSE)*0.3)),"")</f>
      </c>
    </row>
    <row r="2630" spans="2:9" x14ac:dyDescent="0.2">
      <c r="B2630">
        <f>IF(ISBLANK(A2630),"",VLOOKUP(A2630,Normas!A:D,4,FALSE))</f>
      </c>
      <c r="E2630" s="2">
        <f>IF(ISBLANK(D2630),"",INT(YEARFRAC(D2630,'Vispārīga informācija'!$B$2)))</f>
      </c>
      <c r="F2630" s="2">
        <f>IFERROR(IF(ISBLANK($A2630),"",IF($A2630="Ūdeņraža jonu koncentrācija",VLOOKUP(Dati!$A2630,Normas!$A:$D,2,FALSE),VLOOKUP(Dati!$A2630,Normas!$A:$D,2,FALSE)*0.6)),"")</f>
      </c>
      <c r="G2630" s="2">
        <f>IFERROR(IF(ISBLANK($A2630),"",IF($A2630="Ūdeņraža jonu koncentrācija",VLOOKUP(Dati!$A2630,Normas!$A:$D,3,FALSE),VLOOKUP(Dati!$A2630,Normas!$A:$D,3,FALSE)*0.6)),"")</f>
      </c>
      <c r="H2630" s="2">
        <f>IFERROR(IF(ISBLANK($A2630),"",IF($A2630="Ūdeņraža jonu koncentrācija",VLOOKUP(Dati!$A2630,Normas!$A:$D,2,FALSE),VLOOKUP(Dati!$A2630,Normas!$A:$D,2,FALSE)*0.3)),"")</f>
      </c>
      <c r="I2630" s="2">
        <f>IFERROR(IF(ISBLANK($A2630),"",IF($A2630="Ūdeņraža jonu koncentrācija",VLOOKUP(Dati!$A2630,Normas!$A:$D,3,FALSE),VLOOKUP(Dati!$A2630,Normas!$A:$D,3,FALSE)*0.3)),"")</f>
      </c>
    </row>
    <row r="2631" spans="2:9" x14ac:dyDescent="0.2">
      <c r="B2631">
        <f>IF(ISBLANK(A2631),"",VLOOKUP(A2631,Normas!A:D,4,FALSE))</f>
      </c>
      <c r="E2631" s="2">
        <f>IF(ISBLANK(D2631),"",INT(YEARFRAC(D2631,'Vispārīga informācija'!$B$2)))</f>
      </c>
      <c r="F2631" s="2">
        <f>IFERROR(IF(ISBLANK($A2631),"",IF($A2631="Ūdeņraža jonu koncentrācija",VLOOKUP(Dati!$A2631,Normas!$A:$D,2,FALSE),VLOOKUP(Dati!$A2631,Normas!$A:$D,2,FALSE)*0.6)),"")</f>
      </c>
      <c r="G2631" s="2">
        <f>IFERROR(IF(ISBLANK($A2631),"",IF($A2631="Ūdeņraža jonu koncentrācija",VLOOKUP(Dati!$A2631,Normas!$A:$D,3,FALSE),VLOOKUP(Dati!$A2631,Normas!$A:$D,3,FALSE)*0.6)),"")</f>
      </c>
      <c r="H2631" s="2">
        <f>IFERROR(IF(ISBLANK($A2631),"",IF($A2631="Ūdeņraža jonu koncentrācija",VLOOKUP(Dati!$A2631,Normas!$A:$D,2,FALSE),VLOOKUP(Dati!$A2631,Normas!$A:$D,2,FALSE)*0.3)),"")</f>
      </c>
      <c r="I2631" s="2">
        <f>IFERROR(IF(ISBLANK($A2631),"",IF($A2631="Ūdeņraža jonu koncentrācija",VLOOKUP(Dati!$A2631,Normas!$A:$D,3,FALSE),VLOOKUP(Dati!$A2631,Normas!$A:$D,3,FALSE)*0.3)),"")</f>
      </c>
    </row>
    <row r="2632" spans="2:9" x14ac:dyDescent="0.2">
      <c r="B2632">
        <f>IF(ISBLANK(A2632),"",VLOOKUP(A2632,Normas!A:D,4,FALSE))</f>
      </c>
      <c r="E2632" s="2">
        <f>IF(ISBLANK(D2632),"",INT(YEARFRAC(D2632,'Vispārīga informācija'!$B$2)))</f>
      </c>
      <c r="F2632" s="2">
        <f>IFERROR(IF(ISBLANK($A2632),"",IF($A2632="Ūdeņraža jonu koncentrācija",VLOOKUP(Dati!$A2632,Normas!$A:$D,2,FALSE),VLOOKUP(Dati!$A2632,Normas!$A:$D,2,FALSE)*0.6)),"")</f>
      </c>
      <c r="G2632" s="2">
        <f>IFERROR(IF(ISBLANK($A2632),"",IF($A2632="Ūdeņraža jonu koncentrācija",VLOOKUP(Dati!$A2632,Normas!$A:$D,3,FALSE),VLOOKUP(Dati!$A2632,Normas!$A:$D,3,FALSE)*0.6)),"")</f>
      </c>
      <c r="H2632" s="2">
        <f>IFERROR(IF(ISBLANK($A2632),"",IF($A2632="Ūdeņraža jonu koncentrācija",VLOOKUP(Dati!$A2632,Normas!$A:$D,2,FALSE),VLOOKUP(Dati!$A2632,Normas!$A:$D,2,FALSE)*0.3)),"")</f>
      </c>
      <c r="I2632" s="2">
        <f>IFERROR(IF(ISBLANK($A2632),"",IF($A2632="Ūdeņraža jonu koncentrācija",VLOOKUP(Dati!$A2632,Normas!$A:$D,3,FALSE),VLOOKUP(Dati!$A2632,Normas!$A:$D,3,FALSE)*0.3)),"")</f>
      </c>
    </row>
    <row r="2633" spans="2:9" x14ac:dyDescent="0.2">
      <c r="B2633">
        <f>IF(ISBLANK(A2633),"",VLOOKUP(A2633,Normas!A:D,4,FALSE))</f>
      </c>
      <c r="E2633" s="2">
        <f>IF(ISBLANK(D2633),"",INT(YEARFRAC(D2633,'Vispārīga informācija'!$B$2)))</f>
      </c>
      <c r="F2633" s="2">
        <f>IFERROR(IF(ISBLANK($A2633),"",IF($A2633="Ūdeņraža jonu koncentrācija",VLOOKUP(Dati!$A2633,Normas!$A:$D,2,FALSE),VLOOKUP(Dati!$A2633,Normas!$A:$D,2,FALSE)*0.6)),"")</f>
      </c>
      <c r="G2633" s="2">
        <f>IFERROR(IF(ISBLANK($A2633),"",IF($A2633="Ūdeņraža jonu koncentrācija",VLOOKUP(Dati!$A2633,Normas!$A:$D,3,FALSE),VLOOKUP(Dati!$A2633,Normas!$A:$D,3,FALSE)*0.6)),"")</f>
      </c>
      <c r="H2633" s="2">
        <f>IFERROR(IF(ISBLANK($A2633),"",IF($A2633="Ūdeņraža jonu koncentrācija",VLOOKUP(Dati!$A2633,Normas!$A:$D,2,FALSE),VLOOKUP(Dati!$A2633,Normas!$A:$D,2,FALSE)*0.3)),"")</f>
      </c>
      <c r="I2633" s="2">
        <f>IFERROR(IF(ISBLANK($A2633),"",IF($A2633="Ūdeņraža jonu koncentrācija",VLOOKUP(Dati!$A2633,Normas!$A:$D,3,FALSE),VLOOKUP(Dati!$A2633,Normas!$A:$D,3,FALSE)*0.3)),"")</f>
      </c>
    </row>
    <row r="2634" spans="2:9" x14ac:dyDescent="0.2">
      <c r="B2634">
        <f>IF(ISBLANK(A2634),"",VLOOKUP(A2634,Normas!A:D,4,FALSE))</f>
      </c>
      <c r="E2634" s="2">
        <f>IF(ISBLANK(D2634),"",INT(YEARFRAC(D2634,'Vispārīga informācija'!$B$2)))</f>
      </c>
      <c r="F2634" s="2">
        <f>IFERROR(IF(ISBLANK($A2634),"",IF($A2634="Ūdeņraža jonu koncentrācija",VLOOKUP(Dati!$A2634,Normas!$A:$D,2,FALSE),VLOOKUP(Dati!$A2634,Normas!$A:$D,2,FALSE)*0.6)),"")</f>
      </c>
      <c r="G2634" s="2">
        <f>IFERROR(IF(ISBLANK($A2634),"",IF($A2634="Ūdeņraža jonu koncentrācija",VLOOKUP(Dati!$A2634,Normas!$A:$D,3,FALSE),VLOOKUP(Dati!$A2634,Normas!$A:$D,3,FALSE)*0.6)),"")</f>
      </c>
      <c r="H2634" s="2">
        <f>IFERROR(IF(ISBLANK($A2634),"",IF($A2634="Ūdeņraža jonu koncentrācija",VLOOKUP(Dati!$A2634,Normas!$A:$D,2,FALSE),VLOOKUP(Dati!$A2634,Normas!$A:$D,2,FALSE)*0.3)),"")</f>
      </c>
      <c r="I2634" s="2">
        <f>IFERROR(IF(ISBLANK($A2634),"",IF($A2634="Ūdeņraža jonu koncentrācija",VLOOKUP(Dati!$A2634,Normas!$A:$D,3,FALSE),VLOOKUP(Dati!$A2634,Normas!$A:$D,3,FALSE)*0.3)),"")</f>
      </c>
    </row>
    <row r="2635" spans="2:9" x14ac:dyDescent="0.2">
      <c r="B2635">
        <f>IF(ISBLANK(A2635),"",VLOOKUP(A2635,Normas!A:D,4,FALSE))</f>
      </c>
      <c r="E2635" s="2">
        <f>IF(ISBLANK(D2635),"",INT(YEARFRAC(D2635,'Vispārīga informācija'!$B$2)))</f>
      </c>
      <c r="F2635" s="2">
        <f>IFERROR(IF(ISBLANK($A2635),"",IF($A2635="Ūdeņraža jonu koncentrācija",VLOOKUP(Dati!$A2635,Normas!$A:$D,2,FALSE),VLOOKUP(Dati!$A2635,Normas!$A:$D,2,FALSE)*0.6)),"")</f>
      </c>
      <c r="G2635" s="2">
        <f>IFERROR(IF(ISBLANK($A2635),"",IF($A2635="Ūdeņraža jonu koncentrācija",VLOOKUP(Dati!$A2635,Normas!$A:$D,3,FALSE),VLOOKUP(Dati!$A2635,Normas!$A:$D,3,FALSE)*0.6)),"")</f>
      </c>
      <c r="H2635" s="2">
        <f>IFERROR(IF(ISBLANK($A2635),"",IF($A2635="Ūdeņraža jonu koncentrācija",VLOOKUP(Dati!$A2635,Normas!$A:$D,2,FALSE),VLOOKUP(Dati!$A2635,Normas!$A:$D,2,FALSE)*0.3)),"")</f>
      </c>
      <c r="I2635" s="2">
        <f>IFERROR(IF(ISBLANK($A2635),"",IF($A2635="Ūdeņraža jonu koncentrācija",VLOOKUP(Dati!$A2635,Normas!$A:$D,3,FALSE),VLOOKUP(Dati!$A2635,Normas!$A:$D,3,FALSE)*0.3)),"")</f>
      </c>
    </row>
    <row r="2636" spans="2:9" x14ac:dyDescent="0.2">
      <c r="B2636">
        <f>IF(ISBLANK(A2636),"",VLOOKUP(A2636,Normas!A:D,4,FALSE))</f>
      </c>
      <c r="E2636" s="2">
        <f>IF(ISBLANK(D2636),"",INT(YEARFRAC(D2636,'Vispārīga informācija'!$B$2)))</f>
      </c>
      <c r="F2636" s="2">
        <f>IFERROR(IF(ISBLANK($A2636),"",IF($A2636="Ūdeņraža jonu koncentrācija",VLOOKUP(Dati!$A2636,Normas!$A:$D,2,FALSE),VLOOKUP(Dati!$A2636,Normas!$A:$D,2,FALSE)*0.6)),"")</f>
      </c>
      <c r="G2636" s="2">
        <f>IFERROR(IF(ISBLANK($A2636),"",IF($A2636="Ūdeņraža jonu koncentrācija",VLOOKUP(Dati!$A2636,Normas!$A:$D,3,FALSE),VLOOKUP(Dati!$A2636,Normas!$A:$D,3,FALSE)*0.6)),"")</f>
      </c>
      <c r="H2636" s="2">
        <f>IFERROR(IF(ISBLANK($A2636),"",IF($A2636="Ūdeņraža jonu koncentrācija",VLOOKUP(Dati!$A2636,Normas!$A:$D,2,FALSE),VLOOKUP(Dati!$A2636,Normas!$A:$D,2,FALSE)*0.3)),"")</f>
      </c>
      <c r="I2636" s="2">
        <f>IFERROR(IF(ISBLANK($A2636),"",IF($A2636="Ūdeņraža jonu koncentrācija",VLOOKUP(Dati!$A2636,Normas!$A:$D,3,FALSE),VLOOKUP(Dati!$A2636,Normas!$A:$D,3,FALSE)*0.3)),"")</f>
      </c>
    </row>
    <row r="2637" spans="2:9" x14ac:dyDescent="0.2">
      <c r="B2637">
        <f>IF(ISBLANK(A2637),"",VLOOKUP(A2637,Normas!A:D,4,FALSE))</f>
      </c>
      <c r="E2637" s="2">
        <f>IF(ISBLANK(D2637),"",INT(YEARFRAC(D2637,'Vispārīga informācija'!$B$2)))</f>
      </c>
      <c r="F2637" s="2">
        <f>IFERROR(IF(ISBLANK($A2637),"",IF($A2637="Ūdeņraža jonu koncentrācija",VLOOKUP(Dati!$A2637,Normas!$A:$D,2,FALSE),VLOOKUP(Dati!$A2637,Normas!$A:$D,2,FALSE)*0.6)),"")</f>
      </c>
      <c r="G2637" s="2">
        <f>IFERROR(IF(ISBLANK($A2637),"",IF($A2637="Ūdeņraža jonu koncentrācija",VLOOKUP(Dati!$A2637,Normas!$A:$D,3,FALSE),VLOOKUP(Dati!$A2637,Normas!$A:$D,3,FALSE)*0.6)),"")</f>
      </c>
      <c r="H2637" s="2">
        <f>IFERROR(IF(ISBLANK($A2637),"",IF($A2637="Ūdeņraža jonu koncentrācija",VLOOKUP(Dati!$A2637,Normas!$A:$D,2,FALSE),VLOOKUP(Dati!$A2637,Normas!$A:$D,2,FALSE)*0.3)),"")</f>
      </c>
      <c r="I2637" s="2">
        <f>IFERROR(IF(ISBLANK($A2637),"",IF($A2637="Ūdeņraža jonu koncentrācija",VLOOKUP(Dati!$A2637,Normas!$A:$D,3,FALSE),VLOOKUP(Dati!$A2637,Normas!$A:$D,3,FALSE)*0.3)),"")</f>
      </c>
    </row>
    <row r="2638" spans="2:9" x14ac:dyDescent="0.2">
      <c r="B2638">
        <f>IF(ISBLANK(A2638),"",VLOOKUP(A2638,Normas!A:D,4,FALSE))</f>
      </c>
      <c r="E2638" s="2">
        <f>IF(ISBLANK(D2638),"",INT(YEARFRAC(D2638,'Vispārīga informācija'!$B$2)))</f>
      </c>
      <c r="F2638" s="2">
        <f>IFERROR(IF(ISBLANK($A2638),"",IF($A2638="Ūdeņraža jonu koncentrācija",VLOOKUP(Dati!$A2638,Normas!$A:$D,2,FALSE),VLOOKUP(Dati!$A2638,Normas!$A:$D,2,FALSE)*0.6)),"")</f>
      </c>
      <c r="G2638" s="2">
        <f>IFERROR(IF(ISBLANK($A2638),"",IF($A2638="Ūdeņraža jonu koncentrācija",VLOOKUP(Dati!$A2638,Normas!$A:$D,3,FALSE),VLOOKUP(Dati!$A2638,Normas!$A:$D,3,FALSE)*0.6)),"")</f>
      </c>
      <c r="H2638" s="2">
        <f>IFERROR(IF(ISBLANK($A2638),"",IF($A2638="Ūdeņraža jonu koncentrācija",VLOOKUP(Dati!$A2638,Normas!$A:$D,2,FALSE),VLOOKUP(Dati!$A2638,Normas!$A:$D,2,FALSE)*0.3)),"")</f>
      </c>
      <c r="I2638" s="2">
        <f>IFERROR(IF(ISBLANK($A2638),"",IF($A2638="Ūdeņraža jonu koncentrācija",VLOOKUP(Dati!$A2638,Normas!$A:$D,3,FALSE),VLOOKUP(Dati!$A2638,Normas!$A:$D,3,FALSE)*0.3)),"")</f>
      </c>
    </row>
    <row r="2639" spans="2:9" x14ac:dyDescent="0.2">
      <c r="B2639">
        <f>IF(ISBLANK(A2639),"",VLOOKUP(A2639,Normas!A:D,4,FALSE))</f>
      </c>
      <c r="E2639" s="2">
        <f>IF(ISBLANK(D2639),"",INT(YEARFRAC(D2639,'Vispārīga informācija'!$B$2)))</f>
      </c>
      <c r="F2639" s="2">
        <f>IFERROR(IF(ISBLANK($A2639),"",IF($A2639="Ūdeņraža jonu koncentrācija",VLOOKUP(Dati!$A2639,Normas!$A:$D,2,FALSE),VLOOKUP(Dati!$A2639,Normas!$A:$D,2,FALSE)*0.6)),"")</f>
      </c>
      <c r="G2639" s="2">
        <f>IFERROR(IF(ISBLANK($A2639),"",IF($A2639="Ūdeņraža jonu koncentrācija",VLOOKUP(Dati!$A2639,Normas!$A:$D,3,FALSE),VLOOKUP(Dati!$A2639,Normas!$A:$D,3,FALSE)*0.6)),"")</f>
      </c>
      <c r="H2639" s="2">
        <f>IFERROR(IF(ISBLANK($A2639),"",IF($A2639="Ūdeņraža jonu koncentrācija",VLOOKUP(Dati!$A2639,Normas!$A:$D,2,FALSE),VLOOKUP(Dati!$A2639,Normas!$A:$D,2,FALSE)*0.3)),"")</f>
      </c>
      <c r="I2639" s="2">
        <f>IFERROR(IF(ISBLANK($A2639),"",IF($A2639="Ūdeņraža jonu koncentrācija",VLOOKUP(Dati!$A2639,Normas!$A:$D,3,FALSE),VLOOKUP(Dati!$A2639,Normas!$A:$D,3,FALSE)*0.3)),"")</f>
      </c>
    </row>
    <row r="2640" spans="2:9" x14ac:dyDescent="0.2">
      <c r="B2640">
        <f>IF(ISBLANK(A2640),"",VLOOKUP(A2640,Normas!A:D,4,FALSE))</f>
      </c>
      <c r="E2640" s="2">
        <f>IF(ISBLANK(D2640),"",INT(YEARFRAC(D2640,'Vispārīga informācija'!$B$2)))</f>
      </c>
      <c r="F2640" s="2">
        <f>IFERROR(IF(ISBLANK($A2640),"",IF($A2640="Ūdeņraža jonu koncentrācija",VLOOKUP(Dati!$A2640,Normas!$A:$D,2,FALSE),VLOOKUP(Dati!$A2640,Normas!$A:$D,2,FALSE)*0.6)),"")</f>
      </c>
      <c r="G2640" s="2">
        <f>IFERROR(IF(ISBLANK($A2640),"",IF($A2640="Ūdeņraža jonu koncentrācija",VLOOKUP(Dati!$A2640,Normas!$A:$D,3,FALSE),VLOOKUP(Dati!$A2640,Normas!$A:$D,3,FALSE)*0.6)),"")</f>
      </c>
      <c r="H2640" s="2">
        <f>IFERROR(IF(ISBLANK($A2640),"",IF($A2640="Ūdeņraža jonu koncentrācija",VLOOKUP(Dati!$A2640,Normas!$A:$D,2,FALSE),VLOOKUP(Dati!$A2640,Normas!$A:$D,2,FALSE)*0.3)),"")</f>
      </c>
      <c r="I2640" s="2">
        <f>IFERROR(IF(ISBLANK($A2640),"",IF($A2640="Ūdeņraža jonu koncentrācija",VLOOKUP(Dati!$A2640,Normas!$A:$D,3,FALSE),VLOOKUP(Dati!$A2640,Normas!$A:$D,3,FALSE)*0.3)),"")</f>
      </c>
    </row>
    <row r="2641" spans="2:9" x14ac:dyDescent="0.2">
      <c r="B2641">
        <f>IF(ISBLANK(A2641),"",VLOOKUP(A2641,Normas!A:D,4,FALSE))</f>
      </c>
      <c r="E2641" s="2">
        <f>IF(ISBLANK(D2641),"",INT(YEARFRAC(D2641,'Vispārīga informācija'!$B$2)))</f>
      </c>
      <c r="F2641" s="2">
        <f>IFERROR(IF(ISBLANK($A2641),"",IF($A2641="Ūdeņraža jonu koncentrācija",VLOOKUP(Dati!$A2641,Normas!$A:$D,2,FALSE),VLOOKUP(Dati!$A2641,Normas!$A:$D,2,FALSE)*0.6)),"")</f>
      </c>
      <c r="G2641" s="2">
        <f>IFERROR(IF(ISBLANK($A2641),"",IF($A2641="Ūdeņraža jonu koncentrācija",VLOOKUP(Dati!$A2641,Normas!$A:$D,3,FALSE),VLOOKUP(Dati!$A2641,Normas!$A:$D,3,FALSE)*0.6)),"")</f>
      </c>
      <c r="H2641" s="2">
        <f>IFERROR(IF(ISBLANK($A2641),"",IF($A2641="Ūdeņraža jonu koncentrācija",VLOOKUP(Dati!$A2641,Normas!$A:$D,2,FALSE),VLOOKUP(Dati!$A2641,Normas!$A:$D,2,FALSE)*0.3)),"")</f>
      </c>
      <c r="I2641" s="2">
        <f>IFERROR(IF(ISBLANK($A2641),"",IF($A2641="Ūdeņraža jonu koncentrācija",VLOOKUP(Dati!$A2641,Normas!$A:$D,3,FALSE),VLOOKUP(Dati!$A2641,Normas!$A:$D,3,FALSE)*0.3)),"")</f>
      </c>
    </row>
    <row r="2642" spans="2:9" x14ac:dyDescent="0.2">
      <c r="B2642">
        <f>IF(ISBLANK(A2642),"",VLOOKUP(A2642,Normas!A:D,4,FALSE))</f>
      </c>
      <c r="E2642" s="2">
        <f>IF(ISBLANK(D2642),"",INT(YEARFRAC(D2642,'Vispārīga informācija'!$B$2)))</f>
      </c>
      <c r="F2642" s="2">
        <f>IFERROR(IF(ISBLANK($A2642),"",IF($A2642="Ūdeņraža jonu koncentrācija",VLOOKUP(Dati!$A2642,Normas!$A:$D,2,FALSE),VLOOKUP(Dati!$A2642,Normas!$A:$D,2,FALSE)*0.6)),"")</f>
      </c>
      <c r="G2642" s="2">
        <f>IFERROR(IF(ISBLANK($A2642),"",IF($A2642="Ūdeņraža jonu koncentrācija",VLOOKUP(Dati!$A2642,Normas!$A:$D,3,FALSE),VLOOKUP(Dati!$A2642,Normas!$A:$D,3,FALSE)*0.6)),"")</f>
      </c>
      <c r="H2642" s="2">
        <f>IFERROR(IF(ISBLANK($A2642),"",IF($A2642="Ūdeņraža jonu koncentrācija",VLOOKUP(Dati!$A2642,Normas!$A:$D,2,FALSE),VLOOKUP(Dati!$A2642,Normas!$A:$D,2,FALSE)*0.3)),"")</f>
      </c>
      <c r="I2642" s="2">
        <f>IFERROR(IF(ISBLANK($A2642),"",IF($A2642="Ūdeņraža jonu koncentrācija",VLOOKUP(Dati!$A2642,Normas!$A:$D,3,FALSE),VLOOKUP(Dati!$A2642,Normas!$A:$D,3,FALSE)*0.3)),"")</f>
      </c>
    </row>
    <row r="2643" spans="2:9" x14ac:dyDescent="0.2">
      <c r="B2643">
        <f>IF(ISBLANK(A2643),"",VLOOKUP(A2643,Normas!A:D,4,FALSE))</f>
      </c>
      <c r="E2643" s="2">
        <f>IF(ISBLANK(D2643),"",INT(YEARFRAC(D2643,'Vispārīga informācija'!$B$2)))</f>
      </c>
      <c r="F2643" s="2">
        <f>IFERROR(IF(ISBLANK($A2643),"",IF($A2643="Ūdeņraža jonu koncentrācija",VLOOKUP(Dati!$A2643,Normas!$A:$D,2,FALSE),VLOOKUP(Dati!$A2643,Normas!$A:$D,2,FALSE)*0.6)),"")</f>
      </c>
      <c r="G2643" s="2">
        <f>IFERROR(IF(ISBLANK($A2643),"",IF($A2643="Ūdeņraža jonu koncentrācija",VLOOKUP(Dati!$A2643,Normas!$A:$D,3,FALSE),VLOOKUP(Dati!$A2643,Normas!$A:$D,3,FALSE)*0.6)),"")</f>
      </c>
      <c r="H2643" s="2">
        <f>IFERROR(IF(ISBLANK($A2643),"",IF($A2643="Ūdeņraža jonu koncentrācija",VLOOKUP(Dati!$A2643,Normas!$A:$D,2,FALSE),VLOOKUP(Dati!$A2643,Normas!$A:$D,2,FALSE)*0.3)),"")</f>
      </c>
      <c r="I2643" s="2">
        <f>IFERROR(IF(ISBLANK($A2643),"",IF($A2643="Ūdeņraža jonu koncentrācija",VLOOKUP(Dati!$A2643,Normas!$A:$D,3,FALSE),VLOOKUP(Dati!$A2643,Normas!$A:$D,3,FALSE)*0.3)),"")</f>
      </c>
    </row>
    <row r="2644" spans="2:9" x14ac:dyDescent="0.2">
      <c r="B2644">
        <f>IF(ISBLANK(A2644),"",VLOOKUP(A2644,Normas!A:D,4,FALSE))</f>
      </c>
      <c r="E2644" s="2">
        <f>IF(ISBLANK(D2644),"",INT(YEARFRAC(D2644,'Vispārīga informācija'!$B$2)))</f>
      </c>
      <c r="F2644" s="2">
        <f>IFERROR(IF(ISBLANK($A2644),"",IF($A2644="Ūdeņraža jonu koncentrācija",VLOOKUP(Dati!$A2644,Normas!$A:$D,2,FALSE),VLOOKUP(Dati!$A2644,Normas!$A:$D,2,FALSE)*0.6)),"")</f>
      </c>
      <c r="G2644" s="2">
        <f>IFERROR(IF(ISBLANK($A2644),"",IF($A2644="Ūdeņraža jonu koncentrācija",VLOOKUP(Dati!$A2644,Normas!$A:$D,3,FALSE),VLOOKUP(Dati!$A2644,Normas!$A:$D,3,FALSE)*0.6)),"")</f>
      </c>
      <c r="H2644" s="2">
        <f>IFERROR(IF(ISBLANK($A2644),"",IF($A2644="Ūdeņraža jonu koncentrācija",VLOOKUP(Dati!$A2644,Normas!$A:$D,2,FALSE),VLOOKUP(Dati!$A2644,Normas!$A:$D,2,FALSE)*0.3)),"")</f>
      </c>
      <c r="I2644" s="2">
        <f>IFERROR(IF(ISBLANK($A2644),"",IF($A2644="Ūdeņraža jonu koncentrācija",VLOOKUP(Dati!$A2644,Normas!$A:$D,3,FALSE),VLOOKUP(Dati!$A2644,Normas!$A:$D,3,FALSE)*0.3)),"")</f>
      </c>
    </row>
    <row r="2645" spans="2:9" x14ac:dyDescent="0.2">
      <c r="B2645">
        <f>IF(ISBLANK(A2645),"",VLOOKUP(A2645,Normas!A:D,4,FALSE))</f>
      </c>
      <c r="E2645" s="2">
        <f>IF(ISBLANK(D2645),"",INT(YEARFRAC(D2645,'Vispārīga informācija'!$B$2)))</f>
      </c>
      <c r="F2645" s="2">
        <f>IFERROR(IF(ISBLANK($A2645),"",IF($A2645="Ūdeņraža jonu koncentrācija",VLOOKUP(Dati!$A2645,Normas!$A:$D,2,FALSE),VLOOKUP(Dati!$A2645,Normas!$A:$D,2,FALSE)*0.6)),"")</f>
      </c>
      <c r="G2645" s="2">
        <f>IFERROR(IF(ISBLANK($A2645),"",IF($A2645="Ūdeņraža jonu koncentrācija",VLOOKUP(Dati!$A2645,Normas!$A:$D,3,FALSE),VLOOKUP(Dati!$A2645,Normas!$A:$D,3,FALSE)*0.6)),"")</f>
      </c>
      <c r="H2645" s="2">
        <f>IFERROR(IF(ISBLANK($A2645),"",IF($A2645="Ūdeņraža jonu koncentrācija",VLOOKUP(Dati!$A2645,Normas!$A:$D,2,FALSE),VLOOKUP(Dati!$A2645,Normas!$A:$D,2,FALSE)*0.3)),"")</f>
      </c>
      <c r="I2645" s="2">
        <f>IFERROR(IF(ISBLANK($A2645),"",IF($A2645="Ūdeņraža jonu koncentrācija",VLOOKUP(Dati!$A2645,Normas!$A:$D,3,FALSE),VLOOKUP(Dati!$A2645,Normas!$A:$D,3,FALSE)*0.3)),"")</f>
      </c>
    </row>
    <row r="2646" spans="2:9" x14ac:dyDescent="0.2">
      <c r="B2646">
        <f>IF(ISBLANK(A2646),"",VLOOKUP(A2646,Normas!A:D,4,FALSE))</f>
      </c>
      <c r="E2646" s="2">
        <f>IF(ISBLANK(D2646),"",INT(YEARFRAC(D2646,'Vispārīga informācija'!$B$2)))</f>
      </c>
      <c r="F2646" s="2">
        <f>IFERROR(IF(ISBLANK($A2646),"",IF($A2646="Ūdeņraža jonu koncentrācija",VLOOKUP(Dati!$A2646,Normas!$A:$D,2,FALSE),VLOOKUP(Dati!$A2646,Normas!$A:$D,2,FALSE)*0.6)),"")</f>
      </c>
      <c r="G2646" s="2">
        <f>IFERROR(IF(ISBLANK($A2646),"",IF($A2646="Ūdeņraža jonu koncentrācija",VLOOKUP(Dati!$A2646,Normas!$A:$D,3,FALSE),VLOOKUP(Dati!$A2646,Normas!$A:$D,3,FALSE)*0.6)),"")</f>
      </c>
      <c r="H2646" s="2">
        <f>IFERROR(IF(ISBLANK($A2646),"",IF($A2646="Ūdeņraža jonu koncentrācija",VLOOKUP(Dati!$A2646,Normas!$A:$D,2,FALSE),VLOOKUP(Dati!$A2646,Normas!$A:$D,2,FALSE)*0.3)),"")</f>
      </c>
      <c r="I2646" s="2">
        <f>IFERROR(IF(ISBLANK($A2646),"",IF($A2646="Ūdeņraža jonu koncentrācija",VLOOKUP(Dati!$A2646,Normas!$A:$D,3,FALSE),VLOOKUP(Dati!$A2646,Normas!$A:$D,3,FALSE)*0.3)),"")</f>
      </c>
    </row>
    <row r="2647" spans="2:9" x14ac:dyDescent="0.2">
      <c r="B2647">
        <f>IF(ISBLANK(A2647),"",VLOOKUP(A2647,Normas!A:D,4,FALSE))</f>
      </c>
      <c r="E2647" s="2">
        <f>IF(ISBLANK(D2647),"",INT(YEARFRAC(D2647,'Vispārīga informācija'!$B$2)))</f>
      </c>
      <c r="F2647" s="2">
        <f>IFERROR(IF(ISBLANK($A2647),"",IF($A2647="Ūdeņraža jonu koncentrācija",VLOOKUP(Dati!$A2647,Normas!$A:$D,2,FALSE),VLOOKUP(Dati!$A2647,Normas!$A:$D,2,FALSE)*0.6)),"")</f>
      </c>
      <c r="G2647" s="2">
        <f>IFERROR(IF(ISBLANK($A2647),"",IF($A2647="Ūdeņraža jonu koncentrācija",VLOOKUP(Dati!$A2647,Normas!$A:$D,3,FALSE),VLOOKUP(Dati!$A2647,Normas!$A:$D,3,FALSE)*0.6)),"")</f>
      </c>
      <c r="H2647" s="2">
        <f>IFERROR(IF(ISBLANK($A2647),"",IF($A2647="Ūdeņraža jonu koncentrācija",VLOOKUP(Dati!$A2647,Normas!$A:$D,2,FALSE),VLOOKUP(Dati!$A2647,Normas!$A:$D,2,FALSE)*0.3)),"")</f>
      </c>
      <c r="I2647" s="2">
        <f>IFERROR(IF(ISBLANK($A2647),"",IF($A2647="Ūdeņraža jonu koncentrācija",VLOOKUP(Dati!$A2647,Normas!$A:$D,3,FALSE),VLOOKUP(Dati!$A2647,Normas!$A:$D,3,FALSE)*0.3)),"")</f>
      </c>
    </row>
    <row r="2648" spans="2:9" x14ac:dyDescent="0.2">
      <c r="B2648">
        <f>IF(ISBLANK(A2648),"",VLOOKUP(A2648,Normas!A:D,4,FALSE))</f>
      </c>
      <c r="E2648" s="2">
        <f>IF(ISBLANK(D2648),"",INT(YEARFRAC(D2648,'Vispārīga informācija'!$B$2)))</f>
      </c>
      <c r="F2648" s="2">
        <f>IFERROR(IF(ISBLANK($A2648),"",IF($A2648="Ūdeņraža jonu koncentrācija",VLOOKUP(Dati!$A2648,Normas!$A:$D,2,FALSE),VLOOKUP(Dati!$A2648,Normas!$A:$D,2,FALSE)*0.6)),"")</f>
      </c>
      <c r="G2648" s="2">
        <f>IFERROR(IF(ISBLANK($A2648),"",IF($A2648="Ūdeņraža jonu koncentrācija",VLOOKUP(Dati!$A2648,Normas!$A:$D,3,FALSE),VLOOKUP(Dati!$A2648,Normas!$A:$D,3,FALSE)*0.6)),"")</f>
      </c>
      <c r="H2648" s="2">
        <f>IFERROR(IF(ISBLANK($A2648),"",IF($A2648="Ūdeņraža jonu koncentrācija",VLOOKUP(Dati!$A2648,Normas!$A:$D,2,FALSE),VLOOKUP(Dati!$A2648,Normas!$A:$D,2,FALSE)*0.3)),"")</f>
      </c>
      <c r="I2648" s="2">
        <f>IFERROR(IF(ISBLANK($A2648),"",IF($A2648="Ūdeņraža jonu koncentrācija",VLOOKUP(Dati!$A2648,Normas!$A:$D,3,FALSE),VLOOKUP(Dati!$A2648,Normas!$A:$D,3,FALSE)*0.3)),"")</f>
      </c>
    </row>
    <row r="2649" spans="2:9" x14ac:dyDescent="0.2">
      <c r="B2649">
        <f>IF(ISBLANK(A2649),"",VLOOKUP(A2649,Normas!A:D,4,FALSE))</f>
      </c>
      <c r="E2649" s="2">
        <f>IF(ISBLANK(D2649),"",INT(YEARFRAC(D2649,'Vispārīga informācija'!$B$2)))</f>
      </c>
      <c r="F2649" s="2">
        <f>IFERROR(IF(ISBLANK($A2649),"",IF($A2649="Ūdeņraža jonu koncentrācija",VLOOKUP(Dati!$A2649,Normas!$A:$D,2,FALSE),VLOOKUP(Dati!$A2649,Normas!$A:$D,2,FALSE)*0.6)),"")</f>
      </c>
      <c r="G2649" s="2">
        <f>IFERROR(IF(ISBLANK($A2649),"",IF($A2649="Ūdeņraža jonu koncentrācija",VLOOKUP(Dati!$A2649,Normas!$A:$D,3,FALSE),VLOOKUP(Dati!$A2649,Normas!$A:$D,3,FALSE)*0.6)),"")</f>
      </c>
      <c r="H2649" s="2">
        <f>IFERROR(IF(ISBLANK($A2649),"",IF($A2649="Ūdeņraža jonu koncentrācija",VLOOKUP(Dati!$A2649,Normas!$A:$D,2,FALSE),VLOOKUP(Dati!$A2649,Normas!$A:$D,2,FALSE)*0.3)),"")</f>
      </c>
      <c r="I2649" s="2">
        <f>IFERROR(IF(ISBLANK($A2649),"",IF($A2649="Ūdeņraža jonu koncentrācija",VLOOKUP(Dati!$A2649,Normas!$A:$D,3,FALSE),VLOOKUP(Dati!$A2649,Normas!$A:$D,3,FALSE)*0.3)),"")</f>
      </c>
    </row>
    <row r="2650" spans="2:9" x14ac:dyDescent="0.2">
      <c r="B2650">
        <f>IF(ISBLANK(A2650),"",VLOOKUP(A2650,Normas!A:D,4,FALSE))</f>
      </c>
      <c r="E2650" s="2">
        <f>IF(ISBLANK(D2650),"",INT(YEARFRAC(D2650,'Vispārīga informācija'!$B$2)))</f>
      </c>
      <c r="F2650" s="2">
        <f>IFERROR(IF(ISBLANK($A2650),"",IF($A2650="Ūdeņraža jonu koncentrācija",VLOOKUP(Dati!$A2650,Normas!$A:$D,2,FALSE),VLOOKUP(Dati!$A2650,Normas!$A:$D,2,FALSE)*0.6)),"")</f>
      </c>
      <c r="G2650" s="2">
        <f>IFERROR(IF(ISBLANK($A2650),"",IF($A2650="Ūdeņraža jonu koncentrācija",VLOOKUP(Dati!$A2650,Normas!$A:$D,3,FALSE),VLOOKUP(Dati!$A2650,Normas!$A:$D,3,FALSE)*0.6)),"")</f>
      </c>
      <c r="H2650" s="2">
        <f>IFERROR(IF(ISBLANK($A2650),"",IF($A2650="Ūdeņraža jonu koncentrācija",VLOOKUP(Dati!$A2650,Normas!$A:$D,2,FALSE),VLOOKUP(Dati!$A2650,Normas!$A:$D,2,FALSE)*0.3)),"")</f>
      </c>
      <c r="I2650" s="2">
        <f>IFERROR(IF(ISBLANK($A2650),"",IF($A2650="Ūdeņraža jonu koncentrācija",VLOOKUP(Dati!$A2650,Normas!$A:$D,3,FALSE),VLOOKUP(Dati!$A2650,Normas!$A:$D,3,FALSE)*0.3)),"")</f>
      </c>
    </row>
    <row r="2651" spans="2:9" x14ac:dyDescent="0.2">
      <c r="B2651">
        <f>IF(ISBLANK(A2651),"",VLOOKUP(A2651,Normas!A:D,4,FALSE))</f>
      </c>
      <c r="E2651" s="2">
        <f>IF(ISBLANK(D2651),"",INT(YEARFRAC(D2651,'Vispārīga informācija'!$B$2)))</f>
      </c>
      <c r="F2651" s="2">
        <f>IFERROR(IF(ISBLANK($A2651),"",IF($A2651="Ūdeņraža jonu koncentrācija",VLOOKUP(Dati!$A2651,Normas!$A:$D,2,FALSE),VLOOKUP(Dati!$A2651,Normas!$A:$D,2,FALSE)*0.6)),"")</f>
      </c>
      <c r="G2651" s="2">
        <f>IFERROR(IF(ISBLANK($A2651),"",IF($A2651="Ūdeņraža jonu koncentrācija",VLOOKUP(Dati!$A2651,Normas!$A:$D,3,FALSE),VLOOKUP(Dati!$A2651,Normas!$A:$D,3,FALSE)*0.6)),"")</f>
      </c>
      <c r="H2651" s="2">
        <f>IFERROR(IF(ISBLANK($A2651),"",IF($A2651="Ūdeņraža jonu koncentrācija",VLOOKUP(Dati!$A2651,Normas!$A:$D,2,FALSE),VLOOKUP(Dati!$A2651,Normas!$A:$D,2,FALSE)*0.3)),"")</f>
      </c>
      <c r="I2651" s="2">
        <f>IFERROR(IF(ISBLANK($A2651),"",IF($A2651="Ūdeņraža jonu koncentrācija",VLOOKUP(Dati!$A2651,Normas!$A:$D,3,FALSE),VLOOKUP(Dati!$A2651,Normas!$A:$D,3,FALSE)*0.3)),"")</f>
      </c>
    </row>
    <row r="2652" spans="2:9" x14ac:dyDescent="0.2">
      <c r="B2652">
        <f>IF(ISBLANK(A2652),"",VLOOKUP(A2652,Normas!A:D,4,FALSE))</f>
      </c>
      <c r="E2652" s="2">
        <f>IF(ISBLANK(D2652),"",INT(YEARFRAC(D2652,'Vispārīga informācija'!$B$2)))</f>
      </c>
      <c r="F2652" s="2">
        <f>IFERROR(IF(ISBLANK($A2652),"",IF($A2652="Ūdeņraža jonu koncentrācija",VLOOKUP(Dati!$A2652,Normas!$A:$D,2,FALSE),VLOOKUP(Dati!$A2652,Normas!$A:$D,2,FALSE)*0.6)),"")</f>
      </c>
      <c r="G2652" s="2">
        <f>IFERROR(IF(ISBLANK($A2652),"",IF($A2652="Ūdeņraža jonu koncentrācija",VLOOKUP(Dati!$A2652,Normas!$A:$D,3,FALSE),VLOOKUP(Dati!$A2652,Normas!$A:$D,3,FALSE)*0.6)),"")</f>
      </c>
      <c r="H2652" s="2">
        <f>IFERROR(IF(ISBLANK($A2652),"",IF($A2652="Ūdeņraža jonu koncentrācija",VLOOKUP(Dati!$A2652,Normas!$A:$D,2,FALSE),VLOOKUP(Dati!$A2652,Normas!$A:$D,2,FALSE)*0.3)),"")</f>
      </c>
      <c r="I2652" s="2">
        <f>IFERROR(IF(ISBLANK($A2652),"",IF($A2652="Ūdeņraža jonu koncentrācija",VLOOKUP(Dati!$A2652,Normas!$A:$D,3,FALSE),VLOOKUP(Dati!$A2652,Normas!$A:$D,3,FALSE)*0.3)),"")</f>
      </c>
    </row>
    <row r="2653" spans="2:9" x14ac:dyDescent="0.2">
      <c r="B2653">
        <f>IF(ISBLANK(A2653),"",VLOOKUP(A2653,Normas!A:D,4,FALSE))</f>
      </c>
      <c r="E2653" s="2">
        <f>IF(ISBLANK(D2653),"",INT(YEARFRAC(D2653,'Vispārīga informācija'!$B$2)))</f>
      </c>
      <c r="F2653" s="2">
        <f>IFERROR(IF(ISBLANK($A2653),"",IF($A2653="Ūdeņraža jonu koncentrācija",VLOOKUP(Dati!$A2653,Normas!$A:$D,2,FALSE),VLOOKUP(Dati!$A2653,Normas!$A:$D,2,FALSE)*0.6)),"")</f>
      </c>
      <c r="G2653" s="2">
        <f>IFERROR(IF(ISBLANK($A2653),"",IF($A2653="Ūdeņraža jonu koncentrācija",VLOOKUP(Dati!$A2653,Normas!$A:$D,3,FALSE),VLOOKUP(Dati!$A2653,Normas!$A:$D,3,FALSE)*0.6)),"")</f>
      </c>
      <c r="H2653" s="2">
        <f>IFERROR(IF(ISBLANK($A2653),"",IF($A2653="Ūdeņraža jonu koncentrācija",VLOOKUP(Dati!$A2653,Normas!$A:$D,2,FALSE),VLOOKUP(Dati!$A2653,Normas!$A:$D,2,FALSE)*0.3)),"")</f>
      </c>
      <c r="I2653" s="2">
        <f>IFERROR(IF(ISBLANK($A2653),"",IF($A2653="Ūdeņraža jonu koncentrācija",VLOOKUP(Dati!$A2653,Normas!$A:$D,3,FALSE),VLOOKUP(Dati!$A2653,Normas!$A:$D,3,FALSE)*0.3)),"")</f>
      </c>
    </row>
    <row r="2654" spans="2:9" x14ac:dyDescent="0.2">
      <c r="B2654">
        <f>IF(ISBLANK(A2654),"",VLOOKUP(A2654,Normas!A:D,4,FALSE))</f>
      </c>
      <c r="E2654" s="2">
        <f>IF(ISBLANK(D2654),"",INT(YEARFRAC(D2654,'Vispārīga informācija'!$B$2)))</f>
      </c>
      <c r="F2654" s="2">
        <f>IFERROR(IF(ISBLANK($A2654),"",IF($A2654="Ūdeņraža jonu koncentrācija",VLOOKUP(Dati!$A2654,Normas!$A:$D,2,FALSE),VLOOKUP(Dati!$A2654,Normas!$A:$D,2,FALSE)*0.6)),"")</f>
      </c>
      <c r="G2654" s="2">
        <f>IFERROR(IF(ISBLANK($A2654),"",IF($A2654="Ūdeņraža jonu koncentrācija",VLOOKUP(Dati!$A2654,Normas!$A:$D,3,FALSE),VLOOKUP(Dati!$A2654,Normas!$A:$D,3,FALSE)*0.6)),"")</f>
      </c>
      <c r="H2654" s="2">
        <f>IFERROR(IF(ISBLANK($A2654),"",IF($A2654="Ūdeņraža jonu koncentrācija",VLOOKUP(Dati!$A2654,Normas!$A:$D,2,FALSE),VLOOKUP(Dati!$A2654,Normas!$A:$D,2,FALSE)*0.3)),"")</f>
      </c>
      <c r="I2654" s="2">
        <f>IFERROR(IF(ISBLANK($A2654),"",IF($A2654="Ūdeņraža jonu koncentrācija",VLOOKUP(Dati!$A2654,Normas!$A:$D,3,FALSE),VLOOKUP(Dati!$A2654,Normas!$A:$D,3,FALSE)*0.3)),"")</f>
      </c>
    </row>
    <row r="2655" spans="2:9" x14ac:dyDescent="0.2">
      <c r="B2655">
        <f>IF(ISBLANK(A2655),"",VLOOKUP(A2655,Normas!A:D,4,FALSE))</f>
      </c>
      <c r="E2655" s="2">
        <f>IF(ISBLANK(D2655),"",INT(YEARFRAC(D2655,'Vispārīga informācija'!$B$2)))</f>
      </c>
      <c r="F2655" s="2">
        <f>IFERROR(IF(ISBLANK($A2655),"",IF($A2655="Ūdeņraža jonu koncentrācija",VLOOKUP(Dati!$A2655,Normas!$A:$D,2,FALSE),VLOOKUP(Dati!$A2655,Normas!$A:$D,2,FALSE)*0.6)),"")</f>
      </c>
      <c r="G2655" s="2">
        <f>IFERROR(IF(ISBLANK($A2655),"",IF($A2655="Ūdeņraža jonu koncentrācija",VLOOKUP(Dati!$A2655,Normas!$A:$D,3,FALSE),VLOOKUP(Dati!$A2655,Normas!$A:$D,3,FALSE)*0.6)),"")</f>
      </c>
      <c r="H2655" s="2">
        <f>IFERROR(IF(ISBLANK($A2655),"",IF($A2655="Ūdeņraža jonu koncentrācija",VLOOKUP(Dati!$A2655,Normas!$A:$D,2,FALSE),VLOOKUP(Dati!$A2655,Normas!$A:$D,2,FALSE)*0.3)),"")</f>
      </c>
      <c r="I2655" s="2">
        <f>IFERROR(IF(ISBLANK($A2655),"",IF($A2655="Ūdeņraža jonu koncentrācija",VLOOKUP(Dati!$A2655,Normas!$A:$D,3,FALSE),VLOOKUP(Dati!$A2655,Normas!$A:$D,3,FALSE)*0.3)),"")</f>
      </c>
    </row>
    <row r="2656" spans="2:9" x14ac:dyDescent="0.2">
      <c r="B2656">
        <f>IF(ISBLANK(A2656),"",VLOOKUP(A2656,Normas!A:D,4,FALSE))</f>
      </c>
      <c r="E2656" s="2">
        <f>IF(ISBLANK(D2656),"",INT(YEARFRAC(D2656,'Vispārīga informācija'!$B$2)))</f>
      </c>
      <c r="F2656" s="2">
        <f>IFERROR(IF(ISBLANK($A2656),"",IF($A2656="Ūdeņraža jonu koncentrācija",VLOOKUP(Dati!$A2656,Normas!$A:$D,2,FALSE),VLOOKUP(Dati!$A2656,Normas!$A:$D,2,FALSE)*0.6)),"")</f>
      </c>
      <c r="G2656" s="2">
        <f>IFERROR(IF(ISBLANK($A2656),"",IF($A2656="Ūdeņraža jonu koncentrācija",VLOOKUP(Dati!$A2656,Normas!$A:$D,3,FALSE),VLOOKUP(Dati!$A2656,Normas!$A:$D,3,FALSE)*0.6)),"")</f>
      </c>
      <c r="H2656" s="2">
        <f>IFERROR(IF(ISBLANK($A2656),"",IF($A2656="Ūdeņraža jonu koncentrācija",VLOOKUP(Dati!$A2656,Normas!$A:$D,2,FALSE),VLOOKUP(Dati!$A2656,Normas!$A:$D,2,FALSE)*0.3)),"")</f>
      </c>
      <c r="I2656" s="2">
        <f>IFERROR(IF(ISBLANK($A2656),"",IF($A2656="Ūdeņraža jonu koncentrācija",VLOOKUP(Dati!$A2656,Normas!$A:$D,3,FALSE),VLOOKUP(Dati!$A2656,Normas!$A:$D,3,FALSE)*0.3)),"")</f>
      </c>
    </row>
    <row r="2657" spans="2:9" x14ac:dyDescent="0.2">
      <c r="B2657">
        <f>IF(ISBLANK(A2657),"",VLOOKUP(A2657,Normas!A:D,4,FALSE))</f>
      </c>
      <c r="E2657" s="2">
        <f>IF(ISBLANK(D2657),"",INT(YEARFRAC(D2657,'Vispārīga informācija'!$B$2)))</f>
      </c>
      <c r="F2657" s="2">
        <f>IFERROR(IF(ISBLANK($A2657),"",IF($A2657="Ūdeņraža jonu koncentrācija",VLOOKUP(Dati!$A2657,Normas!$A:$D,2,FALSE),VLOOKUP(Dati!$A2657,Normas!$A:$D,2,FALSE)*0.6)),"")</f>
      </c>
      <c r="G2657" s="2">
        <f>IFERROR(IF(ISBLANK($A2657),"",IF($A2657="Ūdeņraža jonu koncentrācija",VLOOKUP(Dati!$A2657,Normas!$A:$D,3,FALSE),VLOOKUP(Dati!$A2657,Normas!$A:$D,3,FALSE)*0.6)),"")</f>
      </c>
      <c r="H2657" s="2">
        <f>IFERROR(IF(ISBLANK($A2657),"",IF($A2657="Ūdeņraža jonu koncentrācija",VLOOKUP(Dati!$A2657,Normas!$A:$D,2,FALSE),VLOOKUP(Dati!$A2657,Normas!$A:$D,2,FALSE)*0.3)),"")</f>
      </c>
      <c r="I2657" s="2">
        <f>IFERROR(IF(ISBLANK($A2657),"",IF($A2657="Ūdeņraža jonu koncentrācija",VLOOKUP(Dati!$A2657,Normas!$A:$D,3,FALSE),VLOOKUP(Dati!$A2657,Normas!$A:$D,3,FALSE)*0.3)),"")</f>
      </c>
    </row>
    <row r="2658" spans="2:9" x14ac:dyDescent="0.2">
      <c r="B2658">
        <f>IF(ISBLANK(A2658),"",VLOOKUP(A2658,Normas!A:D,4,FALSE))</f>
      </c>
      <c r="E2658" s="2">
        <f>IF(ISBLANK(D2658),"",INT(YEARFRAC(D2658,'Vispārīga informācija'!$B$2)))</f>
      </c>
      <c r="F2658" s="2">
        <f>IFERROR(IF(ISBLANK($A2658),"",IF($A2658="Ūdeņraža jonu koncentrācija",VLOOKUP(Dati!$A2658,Normas!$A:$D,2,FALSE),VLOOKUP(Dati!$A2658,Normas!$A:$D,2,FALSE)*0.6)),"")</f>
      </c>
      <c r="G2658" s="2">
        <f>IFERROR(IF(ISBLANK($A2658),"",IF($A2658="Ūdeņraža jonu koncentrācija",VLOOKUP(Dati!$A2658,Normas!$A:$D,3,FALSE),VLOOKUP(Dati!$A2658,Normas!$A:$D,3,FALSE)*0.6)),"")</f>
      </c>
      <c r="H2658" s="2">
        <f>IFERROR(IF(ISBLANK($A2658),"",IF($A2658="Ūdeņraža jonu koncentrācija",VLOOKUP(Dati!$A2658,Normas!$A:$D,2,FALSE),VLOOKUP(Dati!$A2658,Normas!$A:$D,2,FALSE)*0.3)),"")</f>
      </c>
      <c r="I2658" s="2">
        <f>IFERROR(IF(ISBLANK($A2658),"",IF($A2658="Ūdeņraža jonu koncentrācija",VLOOKUP(Dati!$A2658,Normas!$A:$D,3,FALSE),VLOOKUP(Dati!$A2658,Normas!$A:$D,3,FALSE)*0.3)),"")</f>
      </c>
    </row>
    <row r="2659" spans="2:9" x14ac:dyDescent="0.2">
      <c r="B2659">
        <f>IF(ISBLANK(A2659),"",VLOOKUP(A2659,Normas!A:D,4,FALSE))</f>
      </c>
      <c r="E2659" s="2">
        <f>IF(ISBLANK(D2659),"",INT(YEARFRAC(D2659,'Vispārīga informācija'!$B$2)))</f>
      </c>
      <c r="F2659" s="2">
        <f>IFERROR(IF(ISBLANK($A2659),"",IF($A2659="Ūdeņraža jonu koncentrācija",VLOOKUP(Dati!$A2659,Normas!$A:$D,2,FALSE),VLOOKUP(Dati!$A2659,Normas!$A:$D,2,FALSE)*0.6)),"")</f>
      </c>
      <c r="G2659" s="2">
        <f>IFERROR(IF(ISBLANK($A2659),"",IF($A2659="Ūdeņraža jonu koncentrācija",VLOOKUP(Dati!$A2659,Normas!$A:$D,3,FALSE),VLOOKUP(Dati!$A2659,Normas!$A:$D,3,FALSE)*0.6)),"")</f>
      </c>
      <c r="H2659" s="2">
        <f>IFERROR(IF(ISBLANK($A2659),"",IF($A2659="Ūdeņraža jonu koncentrācija",VLOOKUP(Dati!$A2659,Normas!$A:$D,2,FALSE),VLOOKUP(Dati!$A2659,Normas!$A:$D,2,FALSE)*0.3)),"")</f>
      </c>
      <c r="I2659" s="2">
        <f>IFERROR(IF(ISBLANK($A2659),"",IF($A2659="Ūdeņraža jonu koncentrācija",VLOOKUP(Dati!$A2659,Normas!$A:$D,3,FALSE),VLOOKUP(Dati!$A2659,Normas!$A:$D,3,FALSE)*0.3)),"")</f>
      </c>
    </row>
    <row r="2660" spans="2:9" x14ac:dyDescent="0.2">
      <c r="B2660">
        <f>IF(ISBLANK(A2660),"",VLOOKUP(A2660,Normas!A:D,4,FALSE))</f>
      </c>
      <c r="E2660" s="2">
        <f>IF(ISBLANK(D2660),"",INT(YEARFRAC(D2660,'Vispārīga informācija'!$B$2)))</f>
      </c>
      <c r="F2660" s="2">
        <f>IFERROR(IF(ISBLANK($A2660),"",IF($A2660="Ūdeņraža jonu koncentrācija",VLOOKUP(Dati!$A2660,Normas!$A:$D,2,FALSE),VLOOKUP(Dati!$A2660,Normas!$A:$D,2,FALSE)*0.6)),"")</f>
      </c>
      <c r="G2660" s="2">
        <f>IFERROR(IF(ISBLANK($A2660),"",IF($A2660="Ūdeņraža jonu koncentrācija",VLOOKUP(Dati!$A2660,Normas!$A:$D,3,FALSE),VLOOKUP(Dati!$A2660,Normas!$A:$D,3,FALSE)*0.6)),"")</f>
      </c>
      <c r="H2660" s="2">
        <f>IFERROR(IF(ISBLANK($A2660),"",IF($A2660="Ūdeņraža jonu koncentrācija",VLOOKUP(Dati!$A2660,Normas!$A:$D,2,FALSE),VLOOKUP(Dati!$A2660,Normas!$A:$D,2,FALSE)*0.3)),"")</f>
      </c>
      <c r="I2660" s="2">
        <f>IFERROR(IF(ISBLANK($A2660),"",IF($A2660="Ūdeņraža jonu koncentrācija",VLOOKUP(Dati!$A2660,Normas!$A:$D,3,FALSE),VLOOKUP(Dati!$A2660,Normas!$A:$D,3,FALSE)*0.3)),"")</f>
      </c>
    </row>
    <row r="2661" spans="2:9" x14ac:dyDescent="0.2">
      <c r="B2661">
        <f>IF(ISBLANK(A2661),"",VLOOKUP(A2661,Normas!A:D,4,FALSE))</f>
      </c>
      <c r="E2661" s="2">
        <f>IF(ISBLANK(D2661),"",INT(YEARFRAC(D2661,'Vispārīga informācija'!$B$2)))</f>
      </c>
      <c r="F2661" s="2">
        <f>IFERROR(IF(ISBLANK($A2661),"",IF($A2661="Ūdeņraža jonu koncentrācija",VLOOKUP(Dati!$A2661,Normas!$A:$D,2,FALSE),VLOOKUP(Dati!$A2661,Normas!$A:$D,2,FALSE)*0.6)),"")</f>
      </c>
      <c r="G2661" s="2">
        <f>IFERROR(IF(ISBLANK($A2661),"",IF($A2661="Ūdeņraža jonu koncentrācija",VLOOKUP(Dati!$A2661,Normas!$A:$D,3,FALSE),VLOOKUP(Dati!$A2661,Normas!$A:$D,3,FALSE)*0.6)),"")</f>
      </c>
      <c r="H2661" s="2">
        <f>IFERROR(IF(ISBLANK($A2661),"",IF($A2661="Ūdeņraža jonu koncentrācija",VLOOKUP(Dati!$A2661,Normas!$A:$D,2,FALSE),VLOOKUP(Dati!$A2661,Normas!$A:$D,2,FALSE)*0.3)),"")</f>
      </c>
      <c r="I2661" s="2">
        <f>IFERROR(IF(ISBLANK($A2661),"",IF($A2661="Ūdeņraža jonu koncentrācija",VLOOKUP(Dati!$A2661,Normas!$A:$D,3,FALSE),VLOOKUP(Dati!$A2661,Normas!$A:$D,3,FALSE)*0.3)),"")</f>
      </c>
    </row>
    <row r="2662" spans="2:9" x14ac:dyDescent="0.2">
      <c r="B2662">
        <f>IF(ISBLANK(A2662),"",VLOOKUP(A2662,Normas!A:D,4,FALSE))</f>
      </c>
      <c r="E2662" s="2">
        <f>IF(ISBLANK(D2662),"",INT(YEARFRAC(D2662,'Vispārīga informācija'!$B$2)))</f>
      </c>
      <c r="F2662" s="2">
        <f>IFERROR(IF(ISBLANK($A2662),"",IF($A2662="Ūdeņraža jonu koncentrācija",VLOOKUP(Dati!$A2662,Normas!$A:$D,2,FALSE),VLOOKUP(Dati!$A2662,Normas!$A:$D,2,FALSE)*0.6)),"")</f>
      </c>
      <c r="G2662" s="2">
        <f>IFERROR(IF(ISBLANK($A2662),"",IF($A2662="Ūdeņraža jonu koncentrācija",VLOOKUP(Dati!$A2662,Normas!$A:$D,3,FALSE),VLOOKUP(Dati!$A2662,Normas!$A:$D,3,FALSE)*0.6)),"")</f>
      </c>
      <c r="H2662" s="2">
        <f>IFERROR(IF(ISBLANK($A2662),"",IF($A2662="Ūdeņraža jonu koncentrācija",VLOOKUP(Dati!$A2662,Normas!$A:$D,2,FALSE),VLOOKUP(Dati!$A2662,Normas!$A:$D,2,FALSE)*0.3)),"")</f>
      </c>
      <c r="I2662" s="2">
        <f>IFERROR(IF(ISBLANK($A2662),"",IF($A2662="Ūdeņraža jonu koncentrācija",VLOOKUP(Dati!$A2662,Normas!$A:$D,3,FALSE),VLOOKUP(Dati!$A2662,Normas!$A:$D,3,FALSE)*0.3)),"")</f>
      </c>
    </row>
    <row r="2663" spans="2:9" x14ac:dyDescent="0.2">
      <c r="B2663">
        <f>IF(ISBLANK(A2663),"",VLOOKUP(A2663,Normas!A:D,4,FALSE))</f>
      </c>
      <c r="E2663" s="2">
        <f>IF(ISBLANK(D2663),"",INT(YEARFRAC(D2663,'Vispārīga informācija'!$B$2)))</f>
      </c>
      <c r="F2663" s="2">
        <f>IFERROR(IF(ISBLANK($A2663),"",IF($A2663="Ūdeņraža jonu koncentrācija",VLOOKUP(Dati!$A2663,Normas!$A:$D,2,FALSE),VLOOKUP(Dati!$A2663,Normas!$A:$D,2,FALSE)*0.6)),"")</f>
      </c>
      <c r="G2663" s="2">
        <f>IFERROR(IF(ISBLANK($A2663),"",IF($A2663="Ūdeņraža jonu koncentrācija",VLOOKUP(Dati!$A2663,Normas!$A:$D,3,FALSE),VLOOKUP(Dati!$A2663,Normas!$A:$D,3,FALSE)*0.6)),"")</f>
      </c>
      <c r="H2663" s="2">
        <f>IFERROR(IF(ISBLANK($A2663),"",IF($A2663="Ūdeņraža jonu koncentrācija",VLOOKUP(Dati!$A2663,Normas!$A:$D,2,FALSE),VLOOKUP(Dati!$A2663,Normas!$A:$D,2,FALSE)*0.3)),"")</f>
      </c>
      <c r="I2663" s="2">
        <f>IFERROR(IF(ISBLANK($A2663),"",IF($A2663="Ūdeņraža jonu koncentrācija",VLOOKUP(Dati!$A2663,Normas!$A:$D,3,FALSE),VLOOKUP(Dati!$A2663,Normas!$A:$D,3,FALSE)*0.3)),"")</f>
      </c>
    </row>
    <row r="2664" spans="2:9" x14ac:dyDescent="0.2">
      <c r="B2664">
        <f>IF(ISBLANK(A2664),"",VLOOKUP(A2664,Normas!A:D,4,FALSE))</f>
      </c>
      <c r="E2664" s="2">
        <f>IF(ISBLANK(D2664),"",INT(YEARFRAC(D2664,'Vispārīga informācija'!$B$2)))</f>
      </c>
      <c r="F2664" s="2">
        <f>IFERROR(IF(ISBLANK($A2664),"",IF($A2664="Ūdeņraža jonu koncentrācija",VLOOKUP(Dati!$A2664,Normas!$A:$D,2,FALSE),VLOOKUP(Dati!$A2664,Normas!$A:$D,2,FALSE)*0.6)),"")</f>
      </c>
      <c r="G2664" s="2">
        <f>IFERROR(IF(ISBLANK($A2664),"",IF($A2664="Ūdeņraža jonu koncentrācija",VLOOKUP(Dati!$A2664,Normas!$A:$D,3,FALSE),VLOOKUP(Dati!$A2664,Normas!$A:$D,3,FALSE)*0.6)),"")</f>
      </c>
      <c r="H2664" s="2">
        <f>IFERROR(IF(ISBLANK($A2664),"",IF($A2664="Ūdeņraža jonu koncentrācija",VLOOKUP(Dati!$A2664,Normas!$A:$D,2,FALSE),VLOOKUP(Dati!$A2664,Normas!$A:$D,2,FALSE)*0.3)),"")</f>
      </c>
      <c r="I2664" s="2">
        <f>IFERROR(IF(ISBLANK($A2664),"",IF($A2664="Ūdeņraža jonu koncentrācija",VLOOKUP(Dati!$A2664,Normas!$A:$D,3,FALSE),VLOOKUP(Dati!$A2664,Normas!$A:$D,3,FALSE)*0.3)),"")</f>
      </c>
    </row>
    <row r="2665" spans="2:9" x14ac:dyDescent="0.2">
      <c r="B2665">
        <f>IF(ISBLANK(A2665),"",VLOOKUP(A2665,Normas!A:D,4,FALSE))</f>
      </c>
      <c r="E2665" s="2">
        <f>IF(ISBLANK(D2665),"",INT(YEARFRAC(D2665,'Vispārīga informācija'!$B$2)))</f>
      </c>
      <c r="F2665" s="2">
        <f>IFERROR(IF(ISBLANK($A2665),"",IF($A2665="Ūdeņraža jonu koncentrācija",VLOOKUP(Dati!$A2665,Normas!$A:$D,2,FALSE),VLOOKUP(Dati!$A2665,Normas!$A:$D,2,FALSE)*0.6)),"")</f>
      </c>
      <c r="G2665" s="2">
        <f>IFERROR(IF(ISBLANK($A2665),"",IF($A2665="Ūdeņraža jonu koncentrācija",VLOOKUP(Dati!$A2665,Normas!$A:$D,3,FALSE),VLOOKUP(Dati!$A2665,Normas!$A:$D,3,FALSE)*0.6)),"")</f>
      </c>
      <c r="H2665" s="2">
        <f>IFERROR(IF(ISBLANK($A2665),"",IF($A2665="Ūdeņraža jonu koncentrācija",VLOOKUP(Dati!$A2665,Normas!$A:$D,2,FALSE),VLOOKUP(Dati!$A2665,Normas!$A:$D,2,FALSE)*0.3)),"")</f>
      </c>
      <c r="I2665" s="2">
        <f>IFERROR(IF(ISBLANK($A2665),"",IF($A2665="Ūdeņraža jonu koncentrācija",VLOOKUP(Dati!$A2665,Normas!$A:$D,3,FALSE),VLOOKUP(Dati!$A2665,Normas!$A:$D,3,FALSE)*0.3)),"")</f>
      </c>
    </row>
    <row r="2666" spans="2:9" x14ac:dyDescent="0.2">
      <c r="B2666">
        <f>IF(ISBLANK(A2666),"",VLOOKUP(A2666,Normas!A:D,4,FALSE))</f>
      </c>
      <c r="E2666" s="2">
        <f>IF(ISBLANK(D2666),"",INT(YEARFRAC(D2666,'Vispārīga informācija'!$B$2)))</f>
      </c>
      <c r="F2666" s="2">
        <f>IFERROR(IF(ISBLANK($A2666),"",IF($A2666="Ūdeņraža jonu koncentrācija",VLOOKUP(Dati!$A2666,Normas!$A:$D,2,FALSE),VLOOKUP(Dati!$A2666,Normas!$A:$D,2,FALSE)*0.6)),"")</f>
      </c>
      <c r="G2666" s="2">
        <f>IFERROR(IF(ISBLANK($A2666),"",IF($A2666="Ūdeņraža jonu koncentrācija",VLOOKUP(Dati!$A2666,Normas!$A:$D,3,FALSE),VLOOKUP(Dati!$A2666,Normas!$A:$D,3,FALSE)*0.6)),"")</f>
      </c>
      <c r="H2666" s="2">
        <f>IFERROR(IF(ISBLANK($A2666),"",IF($A2666="Ūdeņraža jonu koncentrācija",VLOOKUP(Dati!$A2666,Normas!$A:$D,2,FALSE),VLOOKUP(Dati!$A2666,Normas!$A:$D,2,FALSE)*0.3)),"")</f>
      </c>
      <c r="I2666" s="2">
        <f>IFERROR(IF(ISBLANK($A2666),"",IF($A2666="Ūdeņraža jonu koncentrācija",VLOOKUP(Dati!$A2666,Normas!$A:$D,3,FALSE),VLOOKUP(Dati!$A2666,Normas!$A:$D,3,FALSE)*0.3)),"")</f>
      </c>
    </row>
    <row r="2667" spans="2:9" x14ac:dyDescent="0.2">
      <c r="B2667">
        <f>IF(ISBLANK(A2667),"",VLOOKUP(A2667,Normas!A:D,4,FALSE))</f>
      </c>
      <c r="E2667" s="2">
        <f>IF(ISBLANK(D2667),"",INT(YEARFRAC(D2667,'Vispārīga informācija'!$B$2)))</f>
      </c>
      <c r="F2667" s="2">
        <f>IFERROR(IF(ISBLANK($A2667),"",IF($A2667="Ūdeņraža jonu koncentrācija",VLOOKUP(Dati!$A2667,Normas!$A:$D,2,FALSE),VLOOKUP(Dati!$A2667,Normas!$A:$D,2,FALSE)*0.6)),"")</f>
      </c>
      <c r="G2667" s="2">
        <f>IFERROR(IF(ISBLANK($A2667),"",IF($A2667="Ūdeņraža jonu koncentrācija",VLOOKUP(Dati!$A2667,Normas!$A:$D,3,FALSE),VLOOKUP(Dati!$A2667,Normas!$A:$D,3,FALSE)*0.6)),"")</f>
      </c>
      <c r="H2667" s="2">
        <f>IFERROR(IF(ISBLANK($A2667),"",IF($A2667="Ūdeņraža jonu koncentrācija",VLOOKUP(Dati!$A2667,Normas!$A:$D,2,FALSE),VLOOKUP(Dati!$A2667,Normas!$A:$D,2,FALSE)*0.3)),"")</f>
      </c>
      <c r="I2667" s="2">
        <f>IFERROR(IF(ISBLANK($A2667),"",IF($A2667="Ūdeņraža jonu koncentrācija",VLOOKUP(Dati!$A2667,Normas!$A:$D,3,FALSE),VLOOKUP(Dati!$A2667,Normas!$A:$D,3,FALSE)*0.3)),"")</f>
      </c>
    </row>
    <row r="2668" spans="2:9" x14ac:dyDescent="0.2">
      <c r="B2668">
        <f>IF(ISBLANK(A2668),"",VLOOKUP(A2668,Normas!A:D,4,FALSE))</f>
      </c>
      <c r="E2668" s="2">
        <f>IF(ISBLANK(D2668),"",INT(YEARFRAC(D2668,'Vispārīga informācija'!$B$2)))</f>
      </c>
      <c r="F2668" s="2">
        <f>IFERROR(IF(ISBLANK($A2668),"",IF($A2668="Ūdeņraža jonu koncentrācija",VLOOKUP(Dati!$A2668,Normas!$A:$D,2,FALSE),VLOOKUP(Dati!$A2668,Normas!$A:$D,2,FALSE)*0.6)),"")</f>
      </c>
      <c r="G2668" s="2">
        <f>IFERROR(IF(ISBLANK($A2668),"",IF($A2668="Ūdeņraža jonu koncentrācija",VLOOKUP(Dati!$A2668,Normas!$A:$D,3,FALSE),VLOOKUP(Dati!$A2668,Normas!$A:$D,3,FALSE)*0.6)),"")</f>
      </c>
      <c r="H2668" s="2">
        <f>IFERROR(IF(ISBLANK($A2668),"",IF($A2668="Ūdeņraža jonu koncentrācija",VLOOKUP(Dati!$A2668,Normas!$A:$D,2,FALSE),VLOOKUP(Dati!$A2668,Normas!$A:$D,2,FALSE)*0.3)),"")</f>
      </c>
      <c r="I2668" s="2">
        <f>IFERROR(IF(ISBLANK($A2668),"",IF($A2668="Ūdeņraža jonu koncentrācija",VLOOKUP(Dati!$A2668,Normas!$A:$D,3,FALSE),VLOOKUP(Dati!$A2668,Normas!$A:$D,3,FALSE)*0.3)),"")</f>
      </c>
    </row>
    <row r="2669" spans="2:9" x14ac:dyDescent="0.2">
      <c r="B2669">
        <f>IF(ISBLANK(A2669),"",VLOOKUP(A2669,Normas!A:D,4,FALSE))</f>
      </c>
      <c r="E2669" s="2">
        <f>IF(ISBLANK(D2669),"",INT(YEARFRAC(D2669,'Vispārīga informācija'!$B$2)))</f>
      </c>
      <c r="F2669" s="2">
        <f>IFERROR(IF(ISBLANK($A2669),"",IF($A2669="Ūdeņraža jonu koncentrācija",VLOOKUP(Dati!$A2669,Normas!$A:$D,2,FALSE),VLOOKUP(Dati!$A2669,Normas!$A:$D,2,FALSE)*0.6)),"")</f>
      </c>
      <c r="G2669" s="2">
        <f>IFERROR(IF(ISBLANK($A2669),"",IF($A2669="Ūdeņraža jonu koncentrācija",VLOOKUP(Dati!$A2669,Normas!$A:$D,3,FALSE),VLOOKUP(Dati!$A2669,Normas!$A:$D,3,FALSE)*0.6)),"")</f>
      </c>
      <c r="H2669" s="2">
        <f>IFERROR(IF(ISBLANK($A2669),"",IF($A2669="Ūdeņraža jonu koncentrācija",VLOOKUP(Dati!$A2669,Normas!$A:$D,2,FALSE),VLOOKUP(Dati!$A2669,Normas!$A:$D,2,FALSE)*0.3)),"")</f>
      </c>
      <c r="I2669" s="2">
        <f>IFERROR(IF(ISBLANK($A2669),"",IF($A2669="Ūdeņraža jonu koncentrācija",VLOOKUP(Dati!$A2669,Normas!$A:$D,3,FALSE),VLOOKUP(Dati!$A2669,Normas!$A:$D,3,FALSE)*0.3)),"")</f>
      </c>
    </row>
    <row r="2670" spans="2:9" x14ac:dyDescent="0.2">
      <c r="B2670">
        <f>IF(ISBLANK(A2670),"",VLOOKUP(A2670,Normas!A:D,4,FALSE))</f>
      </c>
      <c r="E2670" s="2">
        <f>IF(ISBLANK(D2670),"",INT(YEARFRAC(D2670,'Vispārīga informācija'!$B$2)))</f>
      </c>
      <c r="F2670" s="2">
        <f>IFERROR(IF(ISBLANK($A2670),"",IF($A2670="Ūdeņraža jonu koncentrācija",VLOOKUP(Dati!$A2670,Normas!$A:$D,2,FALSE),VLOOKUP(Dati!$A2670,Normas!$A:$D,2,FALSE)*0.6)),"")</f>
      </c>
      <c r="G2670" s="2">
        <f>IFERROR(IF(ISBLANK($A2670),"",IF($A2670="Ūdeņraža jonu koncentrācija",VLOOKUP(Dati!$A2670,Normas!$A:$D,3,FALSE),VLOOKUP(Dati!$A2670,Normas!$A:$D,3,FALSE)*0.6)),"")</f>
      </c>
      <c r="H2670" s="2">
        <f>IFERROR(IF(ISBLANK($A2670),"",IF($A2670="Ūdeņraža jonu koncentrācija",VLOOKUP(Dati!$A2670,Normas!$A:$D,2,FALSE),VLOOKUP(Dati!$A2670,Normas!$A:$D,2,FALSE)*0.3)),"")</f>
      </c>
      <c r="I2670" s="2">
        <f>IFERROR(IF(ISBLANK($A2670),"",IF($A2670="Ūdeņraža jonu koncentrācija",VLOOKUP(Dati!$A2670,Normas!$A:$D,3,FALSE),VLOOKUP(Dati!$A2670,Normas!$A:$D,3,FALSE)*0.3)),"")</f>
      </c>
    </row>
    <row r="2671" spans="2:9" x14ac:dyDescent="0.2">
      <c r="B2671">
        <f>IF(ISBLANK(A2671),"",VLOOKUP(A2671,Normas!A:D,4,FALSE))</f>
      </c>
      <c r="E2671" s="2">
        <f>IF(ISBLANK(D2671),"",INT(YEARFRAC(D2671,'Vispārīga informācija'!$B$2)))</f>
      </c>
      <c r="F2671" s="2">
        <f>IFERROR(IF(ISBLANK($A2671),"",IF($A2671="Ūdeņraža jonu koncentrācija",VLOOKUP(Dati!$A2671,Normas!$A:$D,2,FALSE),VLOOKUP(Dati!$A2671,Normas!$A:$D,2,FALSE)*0.6)),"")</f>
      </c>
      <c r="G2671" s="2">
        <f>IFERROR(IF(ISBLANK($A2671),"",IF($A2671="Ūdeņraža jonu koncentrācija",VLOOKUP(Dati!$A2671,Normas!$A:$D,3,FALSE),VLOOKUP(Dati!$A2671,Normas!$A:$D,3,FALSE)*0.6)),"")</f>
      </c>
      <c r="H2671" s="2">
        <f>IFERROR(IF(ISBLANK($A2671),"",IF($A2671="Ūdeņraža jonu koncentrācija",VLOOKUP(Dati!$A2671,Normas!$A:$D,2,FALSE),VLOOKUP(Dati!$A2671,Normas!$A:$D,2,FALSE)*0.3)),"")</f>
      </c>
      <c r="I2671" s="2">
        <f>IFERROR(IF(ISBLANK($A2671),"",IF($A2671="Ūdeņraža jonu koncentrācija",VLOOKUP(Dati!$A2671,Normas!$A:$D,3,FALSE),VLOOKUP(Dati!$A2671,Normas!$A:$D,3,FALSE)*0.3)),"")</f>
      </c>
    </row>
    <row r="2672" spans="2:9" x14ac:dyDescent="0.2">
      <c r="B2672">
        <f>IF(ISBLANK(A2672),"",VLOOKUP(A2672,Normas!A:D,4,FALSE))</f>
      </c>
      <c r="E2672" s="2">
        <f>IF(ISBLANK(D2672),"",INT(YEARFRAC(D2672,'Vispārīga informācija'!$B$2)))</f>
      </c>
      <c r="F2672" s="2">
        <f>IFERROR(IF(ISBLANK($A2672),"",IF($A2672="Ūdeņraža jonu koncentrācija",VLOOKUP(Dati!$A2672,Normas!$A:$D,2,FALSE),VLOOKUP(Dati!$A2672,Normas!$A:$D,2,FALSE)*0.6)),"")</f>
      </c>
      <c r="G2672" s="2">
        <f>IFERROR(IF(ISBLANK($A2672),"",IF($A2672="Ūdeņraža jonu koncentrācija",VLOOKUP(Dati!$A2672,Normas!$A:$D,3,FALSE),VLOOKUP(Dati!$A2672,Normas!$A:$D,3,FALSE)*0.6)),"")</f>
      </c>
      <c r="H2672" s="2">
        <f>IFERROR(IF(ISBLANK($A2672),"",IF($A2672="Ūdeņraža jonu koncentrācija",VLOOKUP(Dati!$A2672,Normas!$A:$D,2,FALSE),VLOOKUP(Dati!$A2672,Normas!$A:$D,2,FALSE)*0.3)),"")</f>
      </c>
      <c r="I2672" s="2">
        <f>IFERROR(IF(ISBLANK($A2672),"",IF($A2672="Ūdeņraža jonu koncentrācija",VLOOKUP(Dati!$A2672,Normas!$A:$D,3,FALSE),VLOOKUP(Dati!$A2672,Normas!$A:$D,3,FALSE)*0.3)),"")</f>
      </c>
    </row>
    <row r="2673" spans="2:9" x14ac:dyDescent="0.2">
      <c r="B2673">
        <f>IF(ISBLANK(A2673),"",VLOOKUP(A2673,Normas!A:D,4,FALSE))</f>
      </c>
      <c r="E2673" s="2">
        <f>IF(ISBLANK(D2673),"",INT(YEARFRAC(D2673,'Vispārīga informācija'!$B$2)))</f>
      </c>
      <c r="F2673" s="2">
        <f>IFERROR(IF(ISBLANK($A2673),"",IF($A2673="Ūdeņraža jonu koncentrācija",VLOOKUP(Dati!$A2673,Normas!$A:$D,2,FALSE),VLOOKUP(Dati!$A2673,Normas!$A:$D,2,FALSE)*0.6)),"")</f>
      </c>
      <c r="G2673" s="2">
        <f>IFERROR(IF(ISBLANK($A2673),"",IF($A2673="Ūdeņraža jonu koncentrācija",VLOOKUP(Dati!$A2673,Normas!$A:$D,3,FALSE),VLOOKUP(Dati!$A2673,Normas!$A:$D,3,FALSE)*0.6)),"")</f>
      </c>
      <c r="H2673" s="2">
        <f>IFERROR(IF(ISBLANK($A2673),"",IF($A2673="Ūdeņraža jonu koncentrācija",VLOOKUP(Dati!$A2673,Normas!$A:$D,2,FALSE),VLOOKUP(Dati!$A2673,Normas!$A:$D,2,FALSE)*0.3)),"")</f>
      </c>
      <c r="I2673" s="2">
        <f>IFERROR(IF(ISBLANK($A2673),"",IF($A2673="Ūdeņraža jonu koncentrācija",VLOOKUP(Dati!$A2673,Normas!$A:$D,3,FALSE),VLOOKUP(Dati!$A2673,Normas!$A:$D,3,FALSE)*0.3)),"")</f>
      </c>
    </row>
    <row r="2674" spans="2:9" x14ac:dyDescent="0.2">
      <c r="B2674">
        <f>IF(ISBLANK(A2674),"",VLOOKUP(A2674,Normas!A:D,4,FALSE))</f>
      </c>
      <c r="E2674" s="2">
        <f>IF(ISBLANK(D2674),"",INT(YEARFRAC(D2674,'Vispārīga informācija'!$B$2)))</f>
      </c>
      <c r="F2674" s="2">
        <f>IFERROR(IF(ISBLANK($A2674),"",IF($A2674="Ūdeņraža jonu koncentrācija",VLOOKUP(Dati!$A2674,Normas!$A:$D,2,FALSE),VLOOKUP(Dati!$A2674,Normas!$A:$D,2,FALSE)*0.6)),"")</f>
      </c>
      <c r="G2674" s="2">
        <f>IFERROR(IF(ISBLANK($A2674),"",IF($A2674="Ūdeņraža jonu koncentrācija",VLOOKUP(Dati!$A2674,Normas!$A:$D,3,FALSE),VLOOKUP(Dati!$A2674,Normas!$A:$D,3,FALSE)*0.6)),"")</f>
      </c>
      <c r="H2674" s="2">
        <f>IFERROR(IF(ISBLANK($A2674),"",IF($A2674="Ūdeņraža jonu koncentrācija",VLOOKUP(Dati!$A2674,Normas!$A:$D,2,FALSE),VLOOKUP(Dati!$A2674,Normas!$A:$D,2,FALSE)*0.3)),"")</f>
      </c>
      <c r="I2674" s="2">
        <f>IFERROR(IF(ISBLANK($A2674),"",IF($A2674="Ūdeņraža jonu koncentrācija",VLOOKUP(Dati!$A2674,Normas!$A:$D,3,FALSE),VLOOKUP(Dati!$A2674,Normas!$A:$D,3,FALSE)*0.3)),"")</f>
      </c>
    </row>
    <row r="2675" spans="2:9" x14ac:dyDescent="0.2">
      <c r="B2675">
        <f>IF(ISBLANK(A2675),"",VLOOKUP(A2675,Normas!A:D,4,FALSE))</f>
      </c>
      <c r="E2675" s="2">
        <f>IF(ISBLANK(D2675),"",INT(YEARFRAC(D2675,'Vispārīga informācija'!$B$2)))</f>
      </c>
      <c r="F2675" s="2">
        <f>IFERROR(IF(ISBLANK($A2675),"",IF($A2675="Ūdeņraža jonu koncentrācija",VLOOKUP(Dati!$A2675,Normas!$A:$D,2,FALSE),VLOOKUP(Dati!$A2675,Normas!$A:$D,2,FALSE)*0.6)),"")</f>
      </c>
      <c r="G2675" s="2">
        <f>IFERROR(IF(ISBLANK($A2675),"",IF($A2675="Ūdeņraža jonu koncentrācija",VLOOKUP(Dati!$A2675,Normas!$A:$D,3,FALSE),VLOOKUP(Dati!$A2675,Normas!$A:$D,3,FALSE)*0.6)),"")</f>
      </c>
      <c r="H2675" s="2">
        <f>IFERROR(IF(ISBLANK($A2675),"",IF($A2675="Ūdeņraža jonu koncentrācija",VLOOKUP(Dati!$A2675,Normas!$A:$D,2,FALSE),VLOOKUP(Dati!$A2675,Normas!$A:$D,2,FALSE)*0.3)),"")</f>
      </c>
      <c r="I2675" s="2">
        <f>IFERROR(IF(ISBLANK($A2675),"",IF($A2675="Ūdeņraža jonu koncentrācija",VLOOKUP(Dati!$A2675,Normas!$A:$D,3,FALSE),VLOOKUP(Dati!$A2675,Normas!$A:$D,3,FALSE)*0.3)),"")</f>
      </c>
    </row>
    <row r="2676" spans="2:9" x14ac:dyDescent="0.2">
      <c r="B2676">
        <f>IF(ISBLANK(A2676),"",VLOOKUP(A2676,Normas!A:D,4,FALSE))</f>
      </c>
      <c r="E2676" s="2">
        <f>IF(ISBLANK(D2676),"",INT(YEARFRAC(D2676,'Vispārīga informācija'!$B$2)))</f>
      </c>
      <c r="F2676" s="2">
        <f>IFERROR(IF(ISBLANK($A2676),"",IF($A2676="Ūdeņraža jonu koncentrācija",VLOOKUP(Dati!$A2676,Normas!$A:$D,2,FALSE),VLOOKUP(Dati!$A2676,Normas!$A:$D,2,FALSE)*0.6)),"")</f>
      </c>
      <c r="G2676" s="2">
        <f>IFERROR(IF(ISBLANK($A2676),"",IF($A2676="Ūdeņraža jonu koncentrācija",VLOOKUP(Dati!$A2676,Normas!$A:$D,3,FALSE),VLOOKUP(Dati!$A2676,Normas!$A:$D,3,FALSE)*0.6)),"")</f>
      </c>
      <c r="H2676" s="2">
        <f>IFERROR(IF(ISBLANK($A2676),"",IF($A2676="Ūdeņraža jonu koncentrācija",VLOOKUP(Dati!$A2676,Normas!$A:$D,2,FALSE),VLOOKUP(Dati!$A2676,Normas!$A:$D,2,FALSE)*0.3)),"")</f>
      </c>
      <c r="I2676" s="2">
        <f>IFERROR(IF(ISBLANK($A2676),"",IF($A2676="Ūdeņraža jonu koncentrācija",VLOOKUP(Dati!$A2676,Normas!$A:$D,3,FALSE),VLOOKUP(Dati!$A2676,Normas!$A:$D,3,FALSE)*0.3)),"")</f>
      </c>
    </row>
    <row r="2677" spans="2:9" x14ac:dyDescent="0.2">
      <c r="B2677">
        <f>IF(ISBLANK(A2677),"",VLOOKUP(A2677,Normas!A:D,4,FALSE))</f>
      </c>
      <c r="E2677" s="2">
        <f>IF(ISBLANK(D2677),"",INT(YEARFRAC(D2677,'Vispārīga informācija'!$B$2)))</f>
      </c>
      <c r="F2677" s="2">
        <f>IFERROR(IF(ISBLANK($A2677),"",IF($A2677="Ūdeņraža jonu koncentrācija",VLOOKUP(Dati!$A2677,Normas!$A:$D,2,FALSE),VLOOKUP(Dati!$A2677,Normas!$A:$D,2,FALSE)*0.6)),"")</f>
      </c>
      <c r="G2677" s="2">
        <f>IFERROR(IF(ISBLANK($A2677),"",IF($A2677="Ūdeņraža jonu koncentrācija",VLOOKUP(Dati!$A2677,Normas!$A:$D,3,FALSE),VLOOKUP(Dati!$A2677,Normas!$A:$D,3,FALSE)*0.6)),"")</f>
      </c>
      <c r="H2677" s="2">
        <f>IFERROR(IF(ISBLANK($A2677),"",IF($A2677="Ūdeņraža jonu koncentrācija",VLOOKUP(Dati!$A2677,Normas!$A:$D,2,FALSE),VLOOKUP(Dati!$A2677,Normas!$A:$D,2,FALSE)*0.3)),"")</f>
      </c>
      <c r="I2677" s="2">
        <f>IFERROR(IF(ISBLANK($A2677),"",IF($A2677="Ūdeņraža jonu koncentrācija",VLOOKUP(Dati!$A2677,Normas!$A:$D,3,FALSE),VLOOKUP(Dati!$A2677,Normas!$A:$D,3,FALSE)*0.3)),"")</f>
      </c>
    </row>
    <row r="2678" spans="2:9" x14ac:dyDescent="0.2">
      <c r="B2678">
        <f>IF(ISBLANK(A2678),"",VLOOKUP(A2678,Normas!A:D,4,FALSE))</f>
      </c>
      <c r="E2678" s="2">
        <f>IF(ISBLANK(D2678),"",INT(YEARFRAC(D2678,'Vispārīga informācija'!$B$2)))</f>
      </c>
      <c r="F2678" s="2">
        <f>IFERROR(IF(ISBLANK($A2678),"",IF($A2678="Ūdeņraža jonu koncentrācija",VLOOKUP(Dati!$A2678,Normas!$A:$D,2,FALSE),VLOOKUP(Dati!$A2678,Normas!$A:$D,2,FALSE)*0.6)),"")</f>
      </c>
      <c r="G2678" s="2">
        <f>IFERROR(IF(ISBLANK($A2678),"",IF($A2678="Ūdeņraža jonu koncentrācija",VLOOKUP(Dati!$A2678,Normas!$A:$D,3,FALSE),VLOOKUP(Dati!$A2678,Normas!$A:$D,3,FALSE)*0.6)),"")</f>
      </c>
      <c r="H2678" s="2">
        <f>IFERROR(IF(ISBLANK($A2678),"",IF($A2678="Ūdeņraža jonu koncentrācija",VLOOKUP(Dati!$A2678,Normas!$A:$D,2,FALSE),VLOOKUP(Dati!$A2678,Normas!$A:$D,2,FALSE)*0.3)),"")</f>
      </c>
      <c r="I2678" s="2">
        <f>IFERROR(IF(ISBLANK($A2678),"",IF($A2678="Ūdeņraža jonu koncentrācija",VLOOKUP(Dati!$A2678,Normas!$A:$D,3,FALSE),VLOOKUP(Dati!$A2678,Normas!$A:$D,3,FALSE)*0.3)),"")</f>
      </c>
    </row>
    <row r="2679" spans="2:9" x14ac:dyDescent="0.2">
      <c r="B2679">
        <f>IF(ISBLANK(A2679),"",VLOOKUP(A2679,Normas!A:D,4,FALSE))</f>
      </c>
      <c r="E2679" s="2">
        <f>IF(ISBLANK(D2679),"",INT(YEARFRAC(D2679,'Vispārīga informācija'!$B$2)))</f>
      </c>
      <c r="F2679" s="2">
        <f>IFERROR(IF(ISBLANK($A2679),"",IF($A2679="Ūdeņraža jonu koncentrācija",VLOOKUP(Dati!$A2679,Normas!$A:$D,2,FALSE),VLOOKUP(Dati!$A2679,Normas!$A:$D,2,FALSE)*0.6)),"")</f>
      </c>
      <c r="G2679" s="2">
        <f>IFERROR(IF(ISBLANK($A2679),"",IF($A2679="Ūdeņraža jonu koncentrācija",VLOOKUP(Dati!$A2679,Normas!$A:$D,3,FALSE),VLOOKUP(Dati!$A2679,Normas!$A:$D,3,FALSE)*0.6)),"")</f>
      </c>
      <c r="H2679" s="2">
        <f>IFERROR(IF(ISBLANK($A2679),"",IF($A2679="Ūdeņraža jonu koncentrācija",VLOOKUP(Dati!$A2679,Normas!$A:$D,2,FALSE),VLOOKUP(Dati!$A2679,Normas!$A:$D,2,FALSE)*0.3)),"")</f>
      </c>
      <c r="I2679" s="2">
        <f>IFERROR(IF(ISBLANK($A2679),"",IF($A2679="Ūdeņraža jonu koncentrācija",VLOOKUP(Dati!$A2679,Normas!$A:$D,3,FALSE),VLOOKUP(Dati!$A2679,Normas!$A:$D,3,FALSE)*0.3)),"")</f>
      </c>
    </row>
    <row r="2680" spans="2:9" x14ac:dyDescent="0.2">
      <c r="B2680">
        <f>IF(ISBLANK(A2680),"",VLOOKUP(A2680,Normas!A:D,4,FALSE))</f>
      </c>
      <c r="E2680" s="2">
        <f>IF(ISBLANK(D2680),"",INT(YEARFRAC(D2680,'Vispārīga informācija'!$B$2)))</f>
      </c>
      <c r="F2680" s="2">
        <f>IFERROR(IF(ISBLANK($A2680),"",IF($A2680="Ūdeņraža jonu koncentrācija",VLOOKUP(Dati!$A2680,Normas!$A:$D,2,FALSE),VLOOKUP(Dati!$A2680,Normas!$A:$D,2,FALSE)*0.6)),"")</f>
      </c>
      <c r="G2680" s="2">
        <f>IFERROR(IF(ISBLANK($A2680),"",IF($A2680="Ūdeņraža jonu koncentrācija",VLOOKUP(Dati!$A2680,Normas!$A:$D,3,FALSE),VLOOKUP(Dati!$A2680,Normas!$A:$D,3,FALSE)*0.6)),"")</f>
      </c>
      <c r="H2680" s="2">
        <f>IFERROR(IF(ISBLANK($A2680),"",IF($A2680="Ūdeņraža jonu koncentrācija",VLOOKUP(Dati!$A2680,Normas!$A:$D,2,FALSE),VLOOKUP(Dati!$A2680,Normas!$A:$D,2,FALSE)*0.3)),"")</f>
      </c>
      <c r="I2680" s="2">
        <f>IFERROR(IF(ISBLANK($A2680),"",IF($A2680="Ūdeņraža jonu koncentrācija",VLOOKUP(Dati!$A2680,Normas!$A:$D,3,FALSE),VLOOKUP(Dati!$A2680,Normas!$A:$D,3,FALSE)*0.3)),"")</f>
      </c>
    </row>
    <row r="2681" spans="2:9" x14ac:dyDescent="0.2">
      <c r="B2681">
        <f>IF(ISBLANK(A2681),"",VLOOKUP(A2681,Normas!A:D,4,FALSE))</f>
      </c>
      <c r="E2681" s="2">
        <f>IF(ISBLANK(D2681),"",INT(YEARFRAC(D2681,'Vispārīga informācija'!$B$2)))</f>
      </c>
      <c r="F2681" s="2">
        <f>IFERROR(IF(ISBLANK($A2681),"",IF($A2681="Ūdeņraža jonu koncentrācija",VLOOKUP(Dati!$A2681,Normas!$A:$D,2,FALSE),VLOOKUP(Dati!$A2681,Normas!$A:$D,2,FALSE)*0.6)),"")</f>
      </c>
      <c r="G2681" s="2">
        <f>IFERROR(IF(ISBLANK($A2681),"",IF($A2681="Ūdeņraža jonu koncentrācija",VLOOKUP(Dati!$A2681,Normas!$A:$D,3,FALSE),VLOOKUP(Dati!$A2681,Normas!$A:$D,3,FALSE)*0.6)),"")</f>
      </c>
      <c r="H2681" s="2">
        <f>IFERROR(IF(ISBLANK($A2681),"",IF($A2681="Ūdeņraža jonu koncentrācija",VLOOKUP(Dati!$A2681,Normas!$A:$D,2,FALSE),VLOOKUP(Dati!$A2681,Normas!$A:$D,2,FALSE)*0.3)),"")</f>
      </c>
      <c r="I2681" s="2">
        <f>IFERROR(IF(ISBLANK($A2681),"",IF($A2681="Ūdeņraža jonu koncentrācija",VLOOKUP(Dati!$A2681,Normas!$A:$D,3,FALSE),VLOOKUP(Dati!$A2681,Normas!$A:$D,3,FALSE)*0.3)),"")</f>
      </c>
    </row>
    <row r="2682" spans="2:9" x14ac:dyDescent="0.2">
      <c r="B2682">
        <f>IF(ISBLANK(A2682),"",VLOOKUP(A2682,Normas!A:D,4,FALSE))</f>
      </c>
      <c r="E2682" s="2">
        <f>IF(ISBLANK(D2682),"",INT(YEARFRAC(D2682,'Vispārīga informācija'!$B$2)))</f>
      </c>
      <c r="F2682" s="2">
        <f>IFERROR(IF(ISBLANK($A2682),"",IF($A2682="Ūdeņraža jonu koncentrācija",VLOOKUP(Dati!$A2682,Normas!$A:$D,2,FALSE),VLOOKUP(Dati!$A2682,Normas!$A:$D,2,FALSE)*0.6)),"")</f>
      </c>
      <c r="G2682" s="2">
        <f>IFERROR(IF(ISBLANK($A2682),"",IF($A2682="Ūdeņraža jonu koncentrācija",VLOOKUP(Dati!$A2682,Normas!$A:$D,3,FALSE),VLOOKUP(Dati!$A2682,Normas!$A:$D,3,FALSE)*0.6)),"")</f>
      </c>
      <c r="H2682" s="2">
        <f>IFERROR(IF(ISBLANK($A2682),"",IF($A2682="Ūdeņraža jonu koncentrācija",VLOOKUP(Dati!$A2682,Normas!$A:$D,2,FALSE),VLOOKUP(Dati!$A2682,Normas!$A:$D,2,FALSE)*0.3)),"")</f>
      </c>
      <c r="I2682" s="2">
        <f>IFERROR(IF(ISBLANK($A2682),"",IF($A2682="Ūdeņraža jonu koncentrācija",VLOOKUP(Dati!$A2682,Normas!$A:$D,3,FALSE),VLOOKUP(Dati!$A2682,Normas!$A:$D,3,FALSE)*0.3)),"")</f>
      </c>
    </row>
    <row r="2683" spans="2:9" x14ac:dyDescent="0.2">
      <c r="B2683">
        <f>IF(ISBLANK(A2683),"",VLOOKUP(A2683,Normas!A:D,4,FALSE))</f>
      </c>
      <c r="E2683" s="2">
        <f>IF(ISBLANK(D2683),"",INT(YEARFRAC(D2683,'Vispārīga informācija'!$B$2)))</f>
      </c>
      <c r="F2683" s="2">
        <f>IFERROR(IF(ISBLANK($A2683),"",IF($A2683="Ūdeņraža jonu koncentrācija",VLOOKUP(Dati!$A2683,Normas!$A:$D,2,FALSE),VLOOKUP(Dati!$A2683,Normas!$A:$D,2,FALSE)*0.6)),"")</f>
      </c>
      <c r="G2683" s="2">
        <f>IFERROR(IF(ISBLANK($A2683),"",IF($A2683="Ūdeņraža jonu koncentrācija",VLOOKUP(Dati!$A2683,Normas!$A:$D,3,FALSE),VLOOKUP(Dati!$A2683,Normas!$A:$D,3,FALSE)*0.6)),"")</f>
      </c>
      <c r="H2683" s="2">
        <f>IFERROR(IF(ISBLANK($A2683),"",IF($A2683="Ūdeņraža jonu koncentrācija",VLOOKUP(Dati!$A2683,Normas!$A:$D,2,FALSE),VLOOKUP(Dati!$A2683,Normas!$A:$D,2,FALSE)*0.3)),"")</f>
      </c>
      <c r="I2683" s="2">
        <f>IFERROR(IF(ISBLANK($A2683),"",IF($A2683="Ūdeņraža jonu koncentrācija",VLOOKUP(Dati!$A2683,Normas!$A:$D,3,FALSE),VLOOKUP(Dati!$A2683,Normas!$A:$D,3,FALSE)*0.3)),"")</f>
      </c>
    </row>
    <row r="2684" spans="2:9" x14ac:dyDescent="0.2">
      <c r="B2684">
        <f>IF(ISBLANK(A2684),"",VLOOKUP(A2684,Normas!A:D,4,FALSE))</f>
      </c>
      <c r="E2684" s="2">
        <f>IF(ISBLANK(D2684),"",INT(YEARFRAC(D2684,'Vispārīga informācija'!$B$2)))</f>
      </c>
      <c r="F2684" s="2">
        <f>IFERROR(IF(ISBLANK($A2684),"",IF($A2684="Ūdeņraža jonu koncentrācija",VLOOKUP(Dati!$A2684,Normas!$A:$D,2,FALSE),VLOOKUP(Dati!$A2684,Normas!$A:$D,2,FALSE)*0.6)),"")</f>
      </c>
      <c r="G2684" s="2">
        <f>IFERROR(IF(ISBLANK($A2684),"",IF($A2684="Ūdeņraža jonu koncentrācija",VLOOKUP(Dati!$A2684,Normas!$A:$D,3,FALSE),VLOOKUP(Dati!$A2684,Normas!$A:$D,3,FALSE)*0.6)),"")</f>
      </c>
      <c r="H2684" s="2">
        <f>IFERROR(IF(ISBLANK($A2684),"",IF($A2684="Ūdeņraža jonu koncentrācija",VLOOKUP(Dati!$A2684,Normas!$A:$D,2,FALSE),VLOOKUP(Dati!$A2684,Normas!$A:$D,2,FALSE)*0.3)),"")</f>
      </c>
      <c r="I2684" s="2">
        <f>IFERROR(IF(ISBLANK($A2684),"",IF($A2684="Ūdeņraža jonu koncentrācija",VLOOKUP(Dati!$A2684,Normas!$A:$D,3,FALSE),VLOOKUP(Dati!$A2684,Normas!$A:$D,3,FALSE)*0.3)),"")</f>
      </c>
    </row>
    <row r="2685" spans="2:9" x14ac:dyDescent="0.2">
      <c r="B2685">
        <f>IF(ISBLANK(A2685),"",VLOOKUP(A2685,Normas!A:D,4,FALSE))</f>
      </c>
      <c r="E2685" s="2">
        <f>IF(ISBLANK(D2685),"",INT(YEARFRAC(D2685,'Vispārīga informācija'!$B$2)))</f>
      </c>
      <c r="F2685" s="2">
        <f>IFERROR(IF(ISBLANK($A2685),"",IF($A2685="Ūdeņraža jonu koncentrācija",VLOOKUP(Dati!$A2685,Normas!$A:$D,2,FALSE),VLOOKUP(Dati!$A2685,Normas!$A:$D,2,FALSE)*0.6)),"")</f>
      </c>
      <c r="G2685" s="2">
        <f>IFERROR(IF(ISBLANK($A2685),"",IF($A2685="Ūdeņraža jonu koncentrācija",VLOOKUP(Dati!$A2685,Normas!$A:$D,3,FALSE),VLOOKUP(Dati!$A2685,Normas!$A:$D,3,FALSE)*0.6)),"")</f>
      </c>
      <c r="H2685" s="2">
        <f>IFERROR(IF(ISBLANK($A2685),"",IF($A2685="Ūdeņraža jonu koncentrācija",VLOOKUP(Dati!$A2685,Normas!$A:$D,2,FALSE),VLOOKUP(Dati!$A2685,Normas!$A:$D,2,FALSE)*0.3)),"")</f>
      </c>
      <c r="I2685" s="2">
        <f>IFERROR(IF(ISBLANK($A2685),"",IF($A2685="Ūdeņraža jonu koncentrācija",VLOOKUP(Dati!$A2685,Normas!$A:$D,3,FALSE),VLOOKUP(Dati!$A2685,Normas!$A:$D,3,FALSE)*0.3)),"")</f>
      </c>
    </row>
    <row r="2686" spans="2:9" x14ac:dyDescent="0.2">
      <c r="B2686">
        <f>IF(ISBLANK(A2686),"",VLOOKUP(A2686,Normas!A:D,4,FALSE))</f>
      </c>
      <c r="E2686" s="2">
        <f>IF(ISBLANK(D2686),"",INT(YEARFRAC(D2686,'Vispārīga informācija'!$B$2)))</f>
      </c>
      <c r="F2686" s="2">
        <f>IFERROR(IF(ISBLANK($A2686),"",IF($A2686="Ūdeņraža jonu koncentrācija",VLOOKUP(Dati!$A2686,Normas!$A:$D,2,FALSE),VLOOKUP(Dati!$A2686,Normas!$A:$D,2,FALSE)*0.6)),"")</f>
      </c>
      <c r="G2686" s="2">
        <f>IFERROR(IF(ISBLANK($A2686),"",IF($A2686="Ūdeņraža jonu koncentrācija",VLOOKUP(Dati!$A2686,Normas!$A:$D,3,FALSE),VLOOKUP(Dati!$A2686,Normas!$A:$D,3,FALSE)*0.6)),"")</f>
      </c>
      <c r="H2686" s="2">
        <f>IFERROR(IF(ISBLANK($A2686),"",IF($A2686="Ūdeņraža jonu koncentrācija",VLOOKUP(Dati!$A2686,Normas!$A:$D,2,FALSE),VLOOKUP(Dati!$A2686,Normas!$A:$D,2,FALSE)*0.3)),"")</f>
      </c>
      <c r="I2686" s="2">
        <f>IFERROR(IF(ISBLANK($A2686),"",IF($A2686="Ūdeņraža jonu koncentrācija",VLOOKUP(Dati!$A2686,Normas!$A:$D,3,FALSE),VLOOKUP(Dati!$A2686,Normas!$A:$D,3,FALSE)*0.3)),"")</f>
      </c>
    </row>
    <row r="2687" spans="2:9" x14ac:dyDescent="0.2">
      <c r="B2687">
        <f>IF(ISBLANK(A2687),"",VLOOKUP(A2687,Normas!A:D,4,FALSE))</f>
      </c>
      <c r="E2687" s="2">
        <f>IF(ISBLANK(D2687),"",INT(YEARFRAC(D2687,'Vispārīga informācija'!$B$2)))</f>
      </c>
      <c r="F2687" s="2">
        <f>IFERROR(IF(ISBLANK($A2687),"",IF($A2687="Ūdeņraža jonu koncentrācija",VLOOKUP(Dati!$A2687,Normas!$A:$D,2,FALSE),VLOOKUP(Dati!$A2687,Normas!$A:$D,2,FALSE)*0.6)),"")</f>
      </c>
      <c r="G2687" s="2">
        <f>IFERROR(IF(ISBLANK($A2687),"",IF($A2687="Ūdeņraža jonu koncentrācija",VLOOKUP(Dati!$A2687,Normas!$A:$D,3,FALSE),VLOOKUP(Dati!$A2687,Normas!$A:$D,3,FALSE)*0.6)),"")</f>
      </c>
      <c r="H2687" s="2">
        <f>IFERROR(IF(ISBLANK($A2687),"",IF($A2687="Ūdeņraža jonu koncentrācija",VLOOKUP(Dati!$A2687,Normas!$A:$D,2,FALSE),VLOOKUP(Dati!$A2687,Normas!$A:$D,2,FALSE)*0.3)),"")</f>
      </c>
      <c r="I2687" s="2">
        <f>IFERROR(IF(ISBLANK($A2687),"",IF($A2687="Ūdeņraža jonu koncentrācija",VLOOKUP(Dati!$A2687,Normas!$A:$D,3,FALSE),VLOOKUP(Dati!$A2687,Normas!$A:$D,3,FALSE)*0.3)),"")</f>
      </c>
    </row>
    <row r="2688" spans="2:9" x14ac:dyDescent="0.2">
      <c r="B2688">
        <f>IF(ISBLANK(A2688),"",VLOOKUP(A2688,Normas!A:D,4,FALSE))</f>
      </c>
      <c r="E2688" s="2">
        <f>IF(ISBLANK(D2688),"",INT(YEARFRAC(D2688,'Vispārīga informācija'!$B$2)))</f>
      </c>
      <c r="F2688" s="2">
        <f>IFERROR(IF(ISBLANK($A2688),"",IF($A2688="Ūdeņraža jonu koncentrācija",VLOOKUP(Dati!$A2688,Normas!$A:$D,2,FALSE),VLOOKUP(Dati!$A2688,Normas!$A:$D,2,FALSE)*0.6)),"")</f>
      </c>
      <c r="G2688" s="2">
        <f>IFERROR(IF(ISBLANK($A2688),"",IF($A2688="Ūdeņraža jonu koncentrācija",VLOOKUP(Dati!$A2688,Normas!$A:$D,3,FALSE),VLOOKUP(Dati!$A2688,Normas!$A:$D,3,FALSE)*0.6)),"")</f>
      </c>
      <c r="H2688" s="2">
        <f>IFERROR(IF(ISBLANK($A2688),"",IF($A2688="Ūdeņraža jonu koncentrācija",VLOOKUP(Dati!$A2688,Normas!$A:$D,2,FALSE),VLOOKUP(Dati!$A2688,Normas!$A:$D,2,FALSE)*0.3)),"")</f>
      </c>
      <c r="I2688" s="2">
        <f>IFERROR(IF(ISBLANK($A2688),"",IF($A2688="Ūdeņraža jonu koncentrācija",VLOOKUP(Dati!$A2688,Normas!$A:$D,3,FALSE),VLOOKUP(Dati!$A2688,Normas!$A:$D,3,FALSE)*0.3)),"")</f>
      </c>
    </row>
    <row r="2689" spans="2:9" x14ac:dyDescent="0.2">
      <c r="B2689">
        <f>IF(ISBLANK(A2689),"",VLOOKUP(A2689,Normas!A:D,4,FALSE))</f>
      </c>
      <c r="E2689" s="2">
        <f>IF(ISBLANK(D2689),"",INT(YEARFRAC(D2689,'Vispārīga informācija'!$B$2)))</f>
      </c>
      <c r="F2689" s="2">
        <f>IFERROR(IF(ISBLANK($A2689),"",IF($A2689="Ūdeņraža jonu koncentrācija",VLOOKUP(Dati!$A2689,Normas!$A:$D,2,FALSE),VLOOKUP(Dati!$A2689,Normas!$A:$D,2,FALSE)*0.6)),"")</f>
      </c>
      <c r="G2689" s="2">
        <f>IFERROR(IF(ISBLANK($A2689),"",IF($A2689="Ūdeņraža jonu koncentrācija",VLOOKUP(Dati!$A2689,Normas!$A:$D,3,FALSE),VLOOKUP(Dati!$A2689,Normas!$A:$D,3,FALSE)*0.6)),"")</f>
      </c>
      <c r="H2689" s="2">
        <f>IFERROR(IF(ISBLANK($A2689),"",IF($A2689="Ūdeņraža jonu koncentrācija",VLOOKUP(Dati!$A2689,Normas!$A:$D,2,FALSE),VLOOKUP(Dati!$A2689,Normas!$A:$D,2,FALSE)*0.3)),"")</f>
      </c>
      <c r="I2689" s="2">
        <f>IFERROR(IF(ISBLANK($A2689),"",IF($A2689="Ūdeņraža jonu koncentrācija",VLOOKUP(Dati!$A2689,Normas!$A:$D,3,FALSE),VLOOKUP(Dati!$A2689,Normas!$A:$D,3,FALSE)*0.3)),"")</f>
      </c>
    </row>
    <row r="2690" spans="2:9" x14ac:dyDescent="0.2">
      <c r="B2690">
        <f>IF(ISBLANK(A2690),"",VLOOKUP(A2690,Normas!A:D,4,FALSE))</f>
      </c>
      <c r="E2690" s="2">
        <f>IF(ISBLANK(D2690),"",INT(YEARFRAC(D2690,'Vispārīga informācija'!$B$2)))</f>
      </c>
      <c r="F2690" s="2">
        <f>IFERROR(IF(ISBLANK($A2690),"",IF($A2690="Ūdeņraža jonu koncentrācija",VLOOKUP(Dati!$A2690,Normas!$A:$D,2,FALSE),VLOOKUP(Dati!$A2690,Normas!$A:$D,2,FALSE)*0.6)),"")</f>
      </c>
      <c r="G2690" s="2">
        <f>IFERROR(IF(ISBLANK($A2690),"",IF($A2690="Ūdeņraža jonu koncentrācija",VLOOKUP(Dati!$A2690,Normas!$A:$D,3,FALSE),VLOOKUP(Dati!$A2690,Normas!$A:$D,3,FALSE)*0.6)),"")</f>
      </c>
      <c r="H2690" s="2">
        <f>IFERROR(IF(ISBLANK($A2690),"",IF($A2690="Ūdeņraža jonu koncentrācija",VLOOKUP(Dati!$A2690,Normas!$A:$D,2,FALSE),VLOOKUP(Dati!$A2690,Normas!$A:$D,2,FALSE)*0.3)),"")</f>
      </c>
      <c r="I2690" s="2">
        <f>IFERROR(IF(ISBLANK($A2690),"",IF($A2690="Ūdeņraža jonu koncentrācija",VLOOKUP(Dati!$A2690,Normas!$A:$D,3,FALSE),VLOOKUP(Dati!$A2690,Normas!$A:$D,3,FALSE)*0.3)),"")</f>
      </c>
    </row>
    <row r="2691" spans="2:9" x14ac:dyDescent="0.2">
      <c r="B2691">
        <f>IF(ISBLANK(A2691),"",VLOOKUP(A2691,Normas!A:D,4,FALSE))</f>
      </c>
      <c r="E2691" s="2">
        <f>IF(ISBLANK(D2691),"",INT(YEARFRAC(D2691,'Vispārīga informācija'!$B$2)))</f>
      </c>
      <c r="F2691" s="2">
        <f>IFERROR(IF(ISBLANK($A2691),"",IF($A2691="Ūdeņraža jonu koncentrācija",VLOOKUP(Dati!$A2691,Normas!$A:$D,2,FALSE),VLOOKUP(Dati!$A2691,Normas!$A:$D,2,FALSE)*0.6)),"")</f>
      </c>
      <c r="G2691" s="2">
        <f>IFERROR(IF(ISBLANK($A2691),"",IF($A2691="Ūdeņraža jonu koncentrācija",VLOOKUP(Dati!$A2691,Normas!$A:$D,3,FALSE),VLOOKUP(Dati!$A2691,Normas!$A:$D,3,FALSE)*0.6)),"")</f>
      </c>
      <c r="H2691" s="2">
        <f>IFERROR(IF(ISBLANK($A2691),"",IF($A2691="Ūdeņraža jonu koncentrācija",VLOOKUP(Dati!$A2691,Normas!$A:$D,2,FALSE),VLOOKUP(Dati!$A2691,Normas!$A:$D,2,FALSE)*0.3)),"")</f>
      </c>
      <c r="I2691" s="2">
        <f>IFERROR(IF(ISBLANK($A2691),"",IF($A2691="Ūdeņraža jonu koncentrācija",VLOOKUP(Dati!$A2691,Normas!$A:$D,3,FALSE),VLOOKUP(Dati!$A2691,Normas!$A:$D,3,FALSE)*0.3)),"")</f>
      </c>
    </row>
    <row r="2692" spans="2:9" x14ac:dyDescent="0.2">
      <c r="B2692">
        <f>IF(ISBLANK(A2692),"",VLOOKUP(A2692,Normas!A:D,4,FALSE))</f>
      </c>
      <c r="E2692" s="2">
        <f>IF(ISBLANK(D2692),"",INT(YEARFRAC(D2692,'Vispārīga informācija'!$B$2)))</f>
      </c>
      <c r="F2692" s="2">
        <f>IFERROR(IF(ISBLANK($A2692),"",IF($A2692="Ūdeņraža jonu koncentrācija",VLOOKUP(Dati!$A2692,Normas!$A:$D,2,FALSE),VLOOKUP(Dati!$A2692,Normas!$A:$D,2,FALSE)*0.6)),"")</f>
      </c>
      <c r="G2692" s="2">
        <f>IFERROR(IF(ISBLANK($A2692),"",IF($A2692="Ūdeņraža jonu koncentrācija",VLOOKUP(Dati!$A2692,Normas!$A:$D,3,FALSE),VLOOKUP(Dati!$A2692,Normas!$A:$D,3,FALSE)*0.6)),"")</f>
      </c>
      <c r="H2692" s="2">
        <f>IFERROR(IF(ISBLANK($A2692),"",IF($A2692="Ūdeņraža jonu koncentrācija",VLOOKUP(Dati!$A2692,Normas!$A:$D,2,FALSE),VLOOKUP(Dati!$A2692,Normas!$A:$D,2,FALSE)*0.3)),"")</f>
      </c>
      <c r="I2692" s="2">
        <f>IFERROR(IF(ISBLANK($A2692),"",IF($A2692="Ūdeņraža jonu koncentrācija",VLOOKUP(Dati!$A2692,Normas!$A:$D,3,FALSE),VLOOKUP(Dati!$A2692,Normas!$A:$D,3,FALSE)*0.3)),"")</f>
      </c>
    </row>
    <row r="2693" spans="2:9" x14ac:dyDescent="0.2">
      <c r="B2693">
        <f>IF(ISBLANK(A2693),"",VLOOKUP(A2693,Normas!A:D,4,FALSE))</f>
      </c>
      <c r="E2693" s="2">
        <f>IF(ISBLANK(D2693),"",INT(YEARFRAC(D2693,'Vispārīga informācija'!$B$2)))</f>
      </c>
      <c r="F2693" s="2">
        <f>IFERROR(IF(ISBLANK($A2693),"",IF($A2693="Ūdeņraža jonu koncentrācija",VLOOKUP(Dati!$A2693,Normas!$A:$D,2,FALSE),VLOOKUP(Dati!$A2693,Normas!$A:$D,2,FALSE)*0.6)),"")</f>
      </c>
      <c r="G2693" s="2">
        <f>IFERROR(IF(ISBLANK($A2693),"",IF($A2693="Ūdeņraža jonu koncentrācija",VLOOKUP(Dati!$A2693,Normas!$A:$D,3,FALSE),VLOOKUP(Dati!$A2693,Normas!$A:$D,3,FALSE)*0.6)),"")</f>
      </c>
      <c r="H2693" s="2">
        <f>IFERROR(IF(ISBLANK($A2693),"",IF($A2693="Ūdeņraža jonu koncentrācija",VLOOKUP(Dati!$A2693,Normas!$A:$D,2,FALSE),VLOOKUP(Dati!$A2693,Normas!$A:$D,2,FALSE)*0.3)),"")</f>
      </c>
      <c r="I2693" s="2">
        <f>IFERROR(IF(ISBLANK($A2693),"",IF($A2693="Ūdeņraža jonu koncentrācija",VLOOKUP(Dati!$A2693,Normas!$A:$D,3,FALSE),VLOOKUP(Dati!$A2693,Normas!$A:$D,3,FALSE)*0.3)),"")</f>
      </c>
    </row>
    <row r="2694" spans="2:9" x14ac:dyDescent="0.2">
      <c r="B2694">
        <f>IF(ISBLANK(A2694),"",VLOOKUP(A2694,Normas!A:D,4,FALSE))</f>
      </c>
      <c r="E2694" s="2">
        <f>IF(ISBLANK(D2694),"",INT(YEARFRAC(D2694,'Vispārīga informācija'!$B$2)))</f>
      </c>
      <c r="F2694" s="2">
        <f>IFERROR(IF(ISBLANK($A2694),"",IF($A2694="Ūdeņraža jonu koncentrācija",VLOOKUP(Dati!$A2694,Normas!$A:$D,2,FALSE),VLOOKUP(Dati!$A2694,Normas!$A:$D,2,FALSE)*0.6)),"")</f>
      </c>
      <c r="G2694" s="2">
        <f>IFERROR(IF(ISBLANK($A2694),"",IF($A2694="Ūdeņraža jonu koncentrācija",VLOOKUP(Dati!$A2694,Normas!$A:$D,3,FALSE),VLOOKUP(Dati!$A2694,Normas!$A:$D,3,FALSE)*0.6)),"")</f>
      </c>
      <c r="H2694" s="2">
        <f>IFERROR(IF(ISBLANK($A2694),"",IF($A2694="Ūdeņraža jonu koncentrācija",VLOOKUP(Dati!$A2694,Normas!$A:$D,2,FALSE),VLOOKUP(Dati!$A2694,Normas!$A:$D,2,FALSE)*0.3)),"")</f>
      </c>
      <c r="I2694" s="2">
        <f>IFERROR(IF(ISBLANK($A2694),"",IF($A2694="Ūdeņraža jonu koncentrācija",VLOOKUP(Dati!$A2694,Normas!$A:$D,3,FALSE),VLOOKUP(Dati!$A2694,Normas!$A:$D,3,FALSE)*0.3)),"")</f>
      </c>
    </row>
    <row r="2695" spans="2:9" x14ac:dyDescent="0.2">
      <c r="B2695">
        <f>IF(ISBLANK(A2695),"",VLOOKUP(A2695,Normas!A:D,4,FALSE))</f>
      </c>
      <c r="E2695" s="2">
        <f>IF(ISBLANK(D2695),"",INT(YEARFRAC(D2695,'Vispārīga informācija'!$B$2)))</f>
      </c>
      <c r="F2695" s="2">
        <f>IFERROR(IF(ISBLANK($A2695),"",IF($A2695="Ūdeņraža jonu koncentrācija",VLOOKUP(Dati!$A2695,Normas!$A:$D,2,FALSE),VLOOKUP(Dati!$A2695,Normas!$A:$D,2,FALSE)*0.6)),"")</f>
      </c>
      <c r="G2695" s="2">
        <f>IFERROR(IF(ISBLANK($A2695),"",IF($A2695="Ūdeņraža jonu koncentrācija",VLOOKUP(Dati!$A2695,Normas!$A:$D,3,FALSE),VLOOKUP(Dati!$A2695,Normas!$A:$D,3,FALSE)*0.6)),"")</f>
      </c>
      <c r="H2695" s="2">
        <f>IFERROR(IF(ISBLANK($A2695),"",IF($A2695="Ūdeņraža jonu koncentrācija",VLOOKUP(Dati!$A2695,Normas!$A:$D,2,FALSE),VLOOKUP(Dati!$A2695,Normas!$A:$D,2,FALSE)*0.3)),"")</f>
      </c>
      <c r="I2695" s="2">
        <f>IFERROR(IF(ISBLANK($A2695),"",IF($A2695="Ūdeņraža jonu koncentrācija",VLOOKUP(Dati!$A2695,Normas!$A:$D,3,FALSE),VLOOKUP(Dati!$A2695,Normas!$A:$D,3,FALSE)*0.3)),"")</f>
      </c>
    </row>
    <row r="2696" spans="2:9" x14ac:dyDescent="0.2">
      <c r="B2696">
        <f>IF(ISBLANK(A2696),"",VLOOKUP(A2696,Normas!A:D,4,FALSE))</f>
      </c>
      <c r="E2696" s="2">
        <f>IF(ISBLANK(D2696),"",INT(YEARFRAC(D2696,'Vispārīga informācija'!$B$2)))</f>
      </c>
      <c r="F2696" s="2">
        <f>IFERROR(IF(ISBLANK($A2696),"",IF($A2696="Ūdeņraža jonu koncentrācija",VLOOKUP(Dati!$A2696,Normas!$A:$D,2,FALSE),VLOOKUP(Dati!$A2696,Normas!$A:$D,2,FALSE)*0.6)),"")</f>
      </c>
      <c r="G2696" s="2">
        <f>IFERROR(IF(ISBLANK($A2696),"",IF($A2696="Ūdeņraža jonu koncentrācija",VLOOKUP(Dati!$A2696,Normas!$A:$D,3,FALSE),VLOOKUP(Dati!$A2696,Normas!$A:$D,3,FALSE)*0.6)),"")</f>
      </c>
      <c r="H2696" s="2">
        <f>IFERROR(IF(ISBLANK($A2696),"",IF($A2696="Ūdeņraža jonu koncentrācija",VLOOKUP(Dati!$A2696,Normas!$A:$D,2,FALSE),VLOOKUP(Dati!$A2696,Normas!$A:$D,2,FALSE)*0.3)),"")</f>
      </c>
      <c r="I2696" s="2">
        <f>IFERROR(IF(ISBLANK($A2696),"",IF($A2696="Ūdeņraža jonu koncentrācija",VLOOKUP(Dati!$A2696,Normas!$A:$D,3,FALSE),VLOOKUP(Dati!$A2696,Normas!$A:$D,3,FALSE)*0.3)),"")</f>
      </c>
    </row>
    <row r="2697" spans="2:9" x14ac:dyDescent="0.2">
      <c r="B2697">
        <f>IF(ISBLANK(A2697),"",VLOOKUP(A2697,Normas!A:D,4,FALSE))</f>
      </c>
      <c r="E2697" s="2">
        <f>IF(ISBLANK(D2697),"",INT(YEARFRAC(D2697,'Vispārīga informācija'!$B$2)))</f>
      </c>
      <c r="F2697" s="2">
        <f>IFERROR(IF(ISBLANK($A2697),"",IF($A2697="Ūdeņraža jonu koncentrācija",VLOOKUP(Dati!$A2697,Normas!$A:$D,2,FALSE),VLOOKUP(Dati!$A2697,Normas!$A:$D,2,FALSE)*0.6)),"")</f>
      </c>
      <c r="G2697" s="2">
        <f>IFERROR(IF(ISBLANK($A2697),"",IF($A2697="Ūdeņraža jonu koncentrācija",VLOOKUP(Dati!$A2697,Normas!$A:$D,3,FALSE),VLOOKUP(Dati!$A2697,Normas!$A:$D,3,FALSE)*0.6)),"")</f>
      </c>
      <c r="H2697" s="2">
        <f>IFERROR(IF(ISBLANK($A2697),"",IF($A2697="Ūdeņraža jonu koncentrācija",VLOOKUP(Dati!$A2697,Normas!$A:$D,2,FALSE),VLOOKUP(Dati!$A2697,Normas!$A:$D,2,FALSE)*0.3)),"")</f>
      </c>
      <c r="I2697" s="2">
        <f>IFERROR(IF(ISBLANK($A2697),"",IF($A2697="Ūdeņraža jonu koncentrācija",VLOOKUP(Dati!$A2697,Normas!$A:$D,3,FALSE),VLOOKUP(Dati!$A2697,Normas!$A:$D,3,FALSE)*0.3)),"")</f>
      </c>
    </row>
    <row r="2698" spans="2:9" x14ac:dyDescent="0.2">
      <c r="B2698">
        <f>IF(ISBLANK(A2698),"",VLOOKUP(A2698,Normas!A:D,4,FALSE))</f>
      </c>
      <c r="E2698" s="2">
        <f>IF(ISBLANK(D2698),"",INT(YEARFRAC(D2698,'Vispārīga informācija'!$B$2)))</f>
      </c>
      <c r="F2698" s="2">
        <f>IFERROR(IF(ISBLANK($A2698),"",IF($A2698="Ūdeņraža jonu koncentrācija",VLOOKUP(Dati!$A2698,Normas!$A:$D,2,FALSE),VLOOKUP(Dati!$A2698,Normas!$A:$D,2,FALSE)*0.6)),"")</f>
      </c>
      <c r="G2698" s="2">
        <f>IFERROR(IF(ISBLANK($A2698),"",IF($A2698="Ūdeņraža jonu koncentrācija",VLOOKUP(Dati!$A2698,Normas!$A:$D,3,FALSE),VLOOKUP(Dati!$A2698,Normas!$A:$D,3,FALSE)*0.6)),"")</f>
      </c>
      <c r="H2698" s="2">
        <f>IFERROR(IF(ISBLANK($A2698),"",IF($A2698="Ūdeņraža jonu koncentrācija",VLOOKUP(Dati!$A2698,Normas!$A:$D,2,FALSE),VLOOKUP(Dati!$A2698,Normas!$A:$D,2,FALSE)*0.3)),"")</f>
      </c>
      <c r="I2698" s="2">
        <f>IFERROR(IF(ISBLANK($A2698),"",IF($A2698="Ūdeņraža jonu koncentrācija",VLOOKUP(Dati!$A2698,Normas!$A:$D,3,FALSE),VLOOKUP(Dati!$A2698,Normas!$A:$D,3,FALSE)*0.3)),"")</f>
      </c>
    </row>
    <row r="2699" spans="2:9" x14ac:dyDescent="0.2">
      <c r="B2699">
        <f>IF(ISBLANK(A2699),"",VLOOKUP(A2699,Normas!A:D,4,FALSE))</f>
      </c>
      <c r="E2699" s="2">
        <f>IF(ISBLANK(D2699),"",INT(YEARFRAC(D2699,'Vispārīga informācija'!$B$2)))</f>
      </c>
      <c r="F2699" s="2">
        <f>IFERROR(IF(ISBLANK($A2699),"",IF($A2699="Ūdeņraža jonu koncentrācija",VLOOKUP(Dati!$A2699,Normas!$A:$D,2,FALSE),VLOOKUP(Dati!$A2699,Normas!$A:$D,2,FALSE)*0.6)),"")</f>
      </c>
      <c r="G2699" s="2">
        <f>IFERROR(IF(ISBLANK($A2699),"",IF($A2699="Ūdeņraža jonu koncentrācija",VLOOKUP(Dati!$A2699,Normas!$A:$D,3,FALSE),VLOOKUP(Dati!$A2699,Normas!$A:$D,3,FALSE)*0.6)),"")</f>
      </c>
      <c r="H2699" s="2">
        <f>IFERROR(IF(ISBLANK($A2699),"",IF($A2699="Ūdeņraža jonu koncentrācija",VLOOKUP(Dati!$A2699,Normas!$A:$D,2,FALSE),VLOOKUP(Dati!$A2699,Normas!$A:$D,2,FALSE)*0.3)),"")</f>
      </c>
      <c r="I2699" s="2">
        <f>IFERROR(IF(ISBLANK($A2699),"",IF($A2699="Ūdeņraža jonu koncentrācija",VLOOKUP(Dati!$A2699,Normas!$A:$D,3,FALSE),VLOOKUP(Dati!$A2699,Normas!$A:$D,3,FALSE)*0.3)),"")</f>
      </c>
    </row>
    <row r="2700" spans="2:9" x14ac:dyDescent="0.2">
      <c r="B2700">
        <f>IF(ISBLANK(A2700),"",VLOOKUP(A2700,Normas!A:D,4,FALSE))</f>
      </c>
      <c r="E2700" s="2">
        <f>IF(ISBLANK(D2700),"",INT(YEARFRAC(D2700,'Vispārīga informācija'!$B$2)))</f>
      </c>
      <c r="F2700" s="2">
        <f>IFERROR(IF(ISBLANK($A2700),"",IF($A2700="Ūdeņraža jonu koncentrācija",VLOOKUP(Dati!$A2700,Normas!$A:$D,2,FALSE),VLOOKUP(Dati!$A2700,Normas!$A:$D,2,FALSE)*0.6)),"")</f>
      </c>
      <c r="G2700" s="2">
        <f>IFERROR(IF(ISBLANK($A2700),"",IF($A2700="Ūdeņraža jonu koncentrācija",VLOOKUP(Dati!$A2700,Normas!$A:$D,3,FALSE),VLOOKUP(Dati!$A2700,Normas!$A:$D,3,FALSE)*0.6)),"")</f>
      </c>
      <c r="H2700" s="2">
        <f>IFERROR(IF(ISBLANK($A2700),"",IF($A2700="Ūdeņraža jonu koncentrācija",VLOOKUP(Dati!$A2700,Normas!$A:$D,2,FALSE),VLOOKUP(Dati!$A2700,Normas!$A:$D,2,FALSE)*0.3)),"")</f>
      </c>
      <c r="I2700" s="2">
        <f>IFERROR(IF(ISBLANK($A2700),"",IF($A2700="Ūdeņraža jonu koncentrācija",VLOOKUP(Dati!$A2700,Normas!$A:$D,3,FALSE),VLOOKUP(Dati!$A2700,Normas!$A:$D,3,FALSE)*0.3)),"")</f>
      </c>
    </row>
    <row r="2701" spans="2:9" x14ac:dyDescent="0.2">
      <c r="B2701">
        <f>IF(ISBLANK(A2701),"",VLOOKUP(A2701,Normas!A:D,4,FALSE))</f>
      </c>
      <c r="E2701" s="2">
        <f>IF(ISBLANK(D2701),"",INT(YEARFRAC(D2701,'Vispārīga informācija'!$B$2)))</f>
      </c>
      <c r="F2701" s="2">
        <f>IFERROR(IF(ISBLANK($A2701),"",IF($A2701="Ūdeņraža jonu koncentrācija",VLOOKUP(Dati!$A2701,Normas!$A:$D,2,FALSE),VLOOKUP(Dati!$A2701,Normas!$A:$D,2,FALSE)*0.6)),"")</f>
      </c>
      <c r="G2701" s="2">
        <f>IFERROR(IF(ISBLANK($A2701),"",IF($A2701="Ūdeņraža jonu koncentrācija",VLOOKUP(Dati!$A2701,Normas!$A:$D,3,FALSE),VLOOKUP(Dati!$A2701,Normas!$A:$D,3,FALSE)*0.6)),"")</f>
      </c>
      <c r="H2701" s="2">
        <f>IFERROR(IF(ISBLANK($A2701),"",IF($A2701="Ūdeņraža jonu koncentrācija",VLOOKUP(Dati!$A2701,Normas!$A:$D,2,FALSE),VLOOKUP(Dati!$A2701,Normas!$A:$D,2,FALSE)*0.3)),"")</f>
      </c>
      <c r="I2701" s="2">
        <f>IFERROR(IF(ISBLANK($A2701),"",IF($A2701="Ūdeņraža jonu koncentrācija",VLOOKUP(Dati!$A2701,Normas!$A:$D,3,FALSE),VLOOKUP(Dati!$A2701,Normas!$A:$D,3,FALSE)*0.3)),"")</f>
      </c>
    </row>
    <row r="2702" spans="2:9" x14ac:dyDescent="0.2">
      <c r="B2702">
        <f>IF(ISBLANK(A2702),"",VLOOKUP(A2702,Normas!A:D,4,FALSE))</f>
      </c>
      <c r="E2702" s="2">
        <f>IF(ISBLANK(D2702),"",INT(YEARFRAC(D2702,'Vispārīga informācija'!$B$2)))</f>
      </c>
      <c r="F2702" s="2">
        <f>IFERROR(IF(ISBLANK($A2702),"",IF($A2702="Ūdeņraža jonu koncentrācija",VLOOKUP(Dati!$A2702,Normas!$A:$D,2,FALSE),VLOOKUP(Dati!$A2702,Normas!$A:$D,2,FALSE)*0.6)),"")</f>
      </c>
      <c r="G2702" s="2">
        <f>IFERROR(IF(ISBLANK($A2702),"",IF($A2702="Ūdeņraža jonu koncentrācija",VLOOKUP(Dati!$A2702,Normas!$A:$D,3,FALSE),VLOOKUP(Dati!$A2702,Normas!$A:$D,3,FALSE)*0.6)),"")</f>
      </c>
      <c r="H2702" s="2">
        <f>IFERROR(IF(ISBLANK($A2702),"",IF($A2702="Ūdeņraža jonu koncentrācija",VLOOKUP(Dati!$A2702,Normas!$A:$D,2,FALSE),VLOOKUP(Dati!$A2702,Normas!$A:$D,2,FALSE)*0.3)),"")</f>
      </c>
      <c r="I2702" s="2">
        <f>IFERROR(IF(ISBLANK($A2702),"",IF($A2702="Ūdeņraža jonu koncentrācija",VLOOKUP(Dati!$A2702,Normas!$A:$D,3,FALSE),VLOOKUP(Dati!$A2702,Normas!$A:$D,3,FALSE)*0.3)),"")</f>
      </c>
    </row>
    <row r="2703" spans="2:9" x14ac:dyDescent="0.2">
      <c r="B2703">
        <f>IF(ISBLANK(A2703),"",VLOOKUP(A2703,Normas!A:D,4,FALSE))</f>
      </c>
      <c r="E2703" s="2">
        <f>IF(ISBLANK(D2703),"",INT(YEARFRAC(D2703,'Vispārīga informācija'!$B$2)))</f>
      </c>
      <c r="F2703" s="2">
        <f>IFERROR(IF(ISBLANK($A2703),"",IF($A2703="Ūdeņraža jonu koncentrācija",VLOOKUP(Dati!$A2703,Normas!$A:$D,2,FALSE),VLOOKUP(Dati!$A2703,Normas!$A:$D,2,FALSE)*0.6)),"")</f>
      </c>
      <c r="G2703" s="2">
        <f>IFERROR(IF(ISBLANK($A2703),"",IF($A2703="Ūdeņraža jonu koncentrācija",VLOOKUP(Dati!$A2703,Normas!$A:$D,3,FALSE),VLOOKUP(Dati!$A2703,Normas!$A:$D,3,FALSE)*0.6)),"")</f>
      </c>
      <c r="H2703" s="2">
        <f>IFERROR(IF(ISBLANK($A2703),"",IF($A2703="Ūdeņraža jonu koncentrācija",VLOOKUP(Dati!$A2703,Normas!$A:$D,2,FALSE),VLOOKUP(Dati!$A2703,Normas!$A:$D,2,FALSE)*0.3)),"")</f>
      </c>
      <c r="I2703" s="2">
        <f>IFERROR(IF(ISBLANK($A2703),"",IF($A2703="Ūdeņraža jonu koncentrācija",VLOOKUP(Dati!$A2703,Normas!$A:$D,3,FALSE),VLOOKUP(Dati!$A2703,Normas!$A:$D,3,FALSE)*0.3)),"")</f>
      </c>
    </row>
    <row r="2704" spans="2:9" x14ac:dyDescent="0.2">
      <c r="B2704">
        <f>IF(ISBLANK(A2704),"",VLOOKUP(A2704,Normas!A:D,4,FALSE))</f>
      </c>
      <c r="E2704" s="2">
        <f>IF(ISBLANK(D2704),"",INT(YEARFRAC(D2704,'Vispārīga informācija'!$B$2)))</f>
      </c>
      <c r="F2704" s="2">
        <f>IFERROR(IF(ISBLANK($A2704),"",IF($A2704="Ūdeņraža jonu koncentrācija",VLOOKUP(Dati!$A2704,Normas!$A:$D,2,FALSE),VLOOKUP(Dati!$A2704,Normas!$A:$D,2,FALSE)*0.6)),"")</f>
      </c>
      <c r="G2704" s="2">
        <f>IFERROR(IF(ISBLANK($A2704),"",IF($A2704="Ūdeņraža jonu koncentrācija",VLOOKUP(Dati!$A2704,Normas!$A:$D,3,FALSE),VLOOKUP(Dati!$A2704,Normas!$A:$D,3,FALSE)*0.6)),"")</f>
      </c>
      <c r="H2704" s="2">
        <f>IFERROR(IF(ISBLANK($A2704),"",IF($A2704="Ūdeņraža jonu koncentrācija",VLOOKUP(Dati!$A2704,Normas!$A:$D,2,FALSE),VLOOKUP(Dati!$A2704,Normas!$A:$D,2,FALSE)*0.3)),"")</f>
      </c>
      <c r="I2704" s="2">
        <f>IFERROR(IF(ISBLANK($A2704),"",IF($A2704="Ūdeņraža jonu koncentrācija",VLOOKUP(Dati!$A2704,Normas!$A:$D,3,FALSE),VLOOKUP(Dati!$A2704,Normas!$A:$D,3,FALSE)*0.3)),"")</f>
      </c>
    </row>
    <row r="2705" spans="2:9" x14ac:dyDescent="0.2">
      <c r="B2705">
        <f>IF(ISBLANK(A2705),"",VLOOKUP(A2705,Normas!A:D,4,FALSE))</f>
      </c>
      <c r="E2705" s="2">
        <f>IF(ISBLANK(D2705),"",INT(YEARFRAC(D2705,'Vispārīga informācija'!$B$2)))</f>
      </c>
      <c r="F2705" s="2">
        <f>IFERROR(IF(ISBLANK($A2705),"",IF($A2705="Ūdeņraža jonu koncentrācija",VLOOKUP(Dati!$A2705,Normas!$A:$D,2,FALSE),VLOOKUP(Dati!$A2705,Normas!$A:$D,2,FALSE)*0.6)),"")</f>
      </c>
      <c r="G2705" s="2">
        <f>IFERROR(IF(ISBLANK($A2705),"",IF($A2705="Ūdeņraža jonu koncentrācija",VLOOKUP(Dati!$A2705,Normas!$A:$D,3,FALSE),VLOOKUP(Dati!$A2705,Normas!$A:$D,3,FALSE)*0.6)),"")</f>
      </c>
      <c r="H2705" s="2">
        <f>IFERROR(IF(ISBLANK($A2705),"",IF($A2705="Ūdeņraža jonu koncentrācija",VLOOKUP(Dati!$A2705,Normas!$A:$D,2,FALSE),VLOOKUP(Dati!$A2705,Normas!$A:$D,2,FALSE)*0.3)),"")</f>
      </c>
      <c r="I2705" s="2">
        <f>IFERROR(IF(ISBLANK($A2705),"",IF($A2705="Ūdeņraža jonu koncentrācija",VLOOKUP(Dati!$A2705,Normas!$A:$D,3,FALSE),VLOOKUP(Dati!$A2705,Normas!$A:$D,3,FALSE)*0.3)),"")</f>
      </c>
    </row>
    <row r="2706" spans="2:9" x14ac:dyDescent="0.2">
      <c r="B2706">
        <f>IF(ISBLANK(A2706),"",VLOOKUP(A2706,Normas!A:D,4,FALSE))</f>
      </c>
      <c r="E2706" s="2">
        <f>IF(ISBLANK(D2706),"",INT(YEARFRAC(D2706,'Vispārīga informācija'!$B$2)))</f>
      </c>
      <c r="F2706" s="2">
        <f>IFERROR(IF(ISBLANK($A2706),"",IF($A2706="Ūdeņraža jonu koncentrācija",VLOOKUP(Dati!$A2706,Normas!$A:$D,2,FALSE),VLOOKUP(Dati!$A2706,Normas!$A:$D,2,FALSE)*0.6)),"")</f>
      </c>
      <c r="G2706" s="2">
        <f>IFERROR(IF(ISBLANK($A2706),"",IF($A2706="Ūdeņraža jonu koncentrācija",VLOOKUP(Dati!$A2706,Normas!$A:$D,3,FALSE),VLOOKUP(Dati!$A2706,Normas!$A:$D,3,FALSE)*0.6)),"")</f>
      </c>
      <c r="H2706" s="2">
        <f>IFERROR(IF(ISBLANK($A2706),"",IF($A2706="Ūdeņraža jonu koncentrācija",VLOOKUP(Dati!$A2706,Normas!$A:$D,2,FALSE),VLOOKUP(Dati!$A2706,Normas!$A:$D,2,FALSE)*0.3)),"")</f>
      </c>
      <c r="I2706" s="2">
        <f>IFERROR(IF(ISBLANK($A2706),"",IF($A2706="Ūdeņraža jonu koncentrācija",VLOOKUP(Dati!$A2706,Normas!$A:$D,3,FALSE),VLOOKUP(Dati!$A2706,Normas!$A:$D,3,FALSE)*0.3)),"")</f>
      </c>
    </row>
    <row r="2707" spans="2:9" x14ac:dyDescent="0.2">
      <c r="B2707">
        <f>IF(ISBLANK(A2707),"",VLOOKUP(A2707,Normas!A:D,4,FALSE))</f>
      </c>
      <c r="E2707" s="2">
        <f>IF(ISBLANK(D2707),"",INT(YEARFRAC(D2707,'Vispārīga informācija'!$B$2)))</f>
      </c>
      <c r="F2707" s="2">
        <f>IFERROR(IF(ISBLANK($A2707),"",IF($A2707="Ūdeņraža jonu koncentrācija",VLOOKUP(Dati!$A2707,Normas!$A:$D,2,FALSE),VLOOKUP(Dati!$A2707,Normas!$A:$D,2,FALSE)*0.6)),"")</f>
      </c>
      <c r="G2707" s="2">
        <f>IFERROR(IF(ISBLANK($A2707),"",IF($A2707="Ūdeņraža jonu koncentrācija",VLOOKUP(Dati!$A2707,Normas!$A:$D,3,FALSE),VLOOKUP(Dati!$A2707,Normas!$A:$D,3,FALSE)*0.6)),"")</f>
      </c>
      <c r="H2707" s="2">
        <f>IFERROR(IF(ISBLANK($A2707),"",IF($A2707="Ūdeņraža jonu koncentrācija",VLOOKUP(Dati!$A2707,Normas!$A:$D,2,FALSE),VLOOKUP(Dati!$A2707,Normas!$A:$D,2,FALSE)*0.3)),"")</f>
      </c>
      <c r="I2707" s="2">
        <f>IFERROR(IF(ISBLANK($A2707),"",IF($A2707="Ūdeņraža jonu koncentrācija",VLOOKUP(Dati!$A2707,Normas!$A:$D,3,FALSE),VLOOKUP(Dati!$A2707,Normas!$A:$D,3,FALSE)*0.3)),"")</f>
      </c>
    </row>
    <row r="2708" spans="2:9" x14ac:dyDescent="0.2">
      <c r="B2708">
        <f>IF(ISBLANK(A2708),"",VLOOKUP(A2708,Normas!A:D,4,FALSE))</f>
      </c>
      <c r="E2708" s="2">
        <f>IF(ISBLANK(D2708),"",INT(YEARFRAC(D2708,'Vispārīga informācija'!$B$2)))</f>
      </c>
      <c r="F2708" s="2">
        <f>IFERROR(IF(ISBLANK($A2708),"",IF($A2708="Ūdeņraža jonu koncentrācija",VLOOKUP(Dati!$A2708,Normas!$A:$D,2,FALSE),VLOOKUP(Dati!$A2708,Normas!$A:$D,2,FALSE)*0.6)),"")</f>
      </c>
      <c r="G2708" s="2">
        <f>IFERROR(IF(ISBLANK($A2708),"",IF($A2708="Ūdeņraža jonu koncentrācija",VLOOKUP(Dati!$A2708,Normas!$A:$D,3,FALSE),VLOOKUP(Dati!$A2708,Normas!$A:$D,3,FALSE)*0.6)),"")</f>
      </c>
      <c r="H2708" s="2">
        <f>IFERROR(IF(ISBLANK($A2708),"",IF($A2708="Ūdeņraža jonu koncentrācija",VLOOKUP(Dati!$A2708,Normas!$A:$D,2,FALSE),VLOOKUP(Dati!$A2708,Normas!$A:$D,2,FALSE)*0.3)),"")</f>
      </c>
      <c r="I2708" s="2">
        <f>IFERROR(IF(ISBLANK($A2708),"",IF($A2708="Ūdeņraža jonu koncentrācija",VLOOKUP(Dati!$A2708,Normas!$A:$D,3,FALSE),VLOOKUP(Dati!$A2708,Normas!$A:$D,3,FALSE)*0.3)),"")</f>
      </c>
    </row>
    <row r="2709" spans="2:9" x14ac:dyDescent="0.2">
      <c r="B2709">
        <f>IF(ISBLANK(A2709),"",VLOOKUP(A2709,Normas!A:D,4,FALSE))</f>
      </c>
      <c r="E2709" s="2">
        <f>IF(ISBLANK(D2709),"",INT(YEARFRAC(D2709,'Vispārīga informācija'!$B$2)))</f>
      </c>
      <c r="F2709" s="2">
        <f>IFERROR(IF(ISBLANK($A2709),"",IF($A2709="Ūdeņraža jonu koncentrācija",VLOOKUP(Dati!$A2709,Normas!$A:$D,2,FALSE),VLOOKUP(Dati!$A2709,Normas!$A:$D,2,FALSE)*0.6)),"")</f>
      </c>
      <c r="G2709" s="2">
        <f>IFERROR(IF(ISBLANK($A2709),"",IF($A2709="Ūdeņraža jonu koncentrācija",VLOOKUP(Dati!$A2709,Normas!$A:$D,3,FALSE),VLOOKUP(Dati!$A2709,Normas!$A:$D,3,FALSE)*0.6)),"")</f>
      </c>
      <c r="H2709" s="2">
        <f>IFERROR(IF(ISBLANK($A2709),"",IF($A2709="Ūdeņraža jonu koncentrācija",VLOOKUP(Dati!$A2709,Normas!$A:$D,2,FALSE),VLOOKUP(Dati!$A2709,Normas!$A:$D,2,FALSE)*0.3)),"")</f>
      </c>
      <c r="I2709" s="2">
        <f>IFERROR(IF(ISBLANK($A2709),"",IF($A2709="Ūdeņraža jonu koncentrācija",VLOOKUP(Dati!$A2709,Normas!$A:$D,3,FALSE),VLOOKUP(Dati!$A2709,Normas!$A:$D,3,FALSE)*0.3)),"")</f>
      </c>
    </row>
    <row r="2710" spans="2:9" x14ac:dyDescent="0.2">
      <c r="B2710">
        <f>IF(ISBLANK(A2710),"",VLOOKUP(A2710,Normas!A:D,4,FALSE))</f>
      </c>
      <c r="E2710" s="2">
        <f>IF(ISBLANK(D2710),"",INT(YEARFRAC(D2710,'Vispārīga informācija'!$B$2)))</f>
      </c>
      <c r="F2710" s="2">
        <f>IFERROR(IF(ISBLANK($A2710),"",IF($A2710="Ūdeņraža jonu koncentrācija",VLOOKUP(Dati!$A2710,Normas!$A:$D,2,FALSE),VLOOKUP(Dati!$A2710,Normas!$A:$D,2,FALSE)*0.6)),"")</f>
      </c>
      <c r="G2710" s="2">
        <f>IFERROR(IF(ISBLANK($A2710),"",IF($A2710="Ūdeņraža jonu koncentrācija",VLOOKUP(Dati!$A2710,Normas!$A:$D,3,FALSE),VLOOKUP(Dati!$A2710,Normas!$A:$D,3,FALSE)*0.6)),"")</f>
      </c>
      <c r="H2710" s="2">
        <f>IFERROR(IF(ISBLANK($A2710),"",IF($A2710="Ūdeņraža jonu koncentrācija",VLOOKUP(Dati!$A2710,Normas!$A:$D,2,FALSE),VLOOKUP(Dati!$A2710,Normas!$A:$D,2,FALSE)*0.3)),"")</f>
      </c>
      <c r="I2710" s="2">
        <f>IFERROR(IF(ISBLANK($A2710),"",IF($A2710="Ūdeņraža jonu koncentrācija",VLOOKUP(Dati!$A2710,Normas!$A:$D,3,FALSE),VLOOKUP(Dati!$A2710,Normas!$A:$D,3,FALSE)*0.3)),"")</f>
      </c>
    </row>
    <row r="2711" spans="2:9" x14ac:dyDescent="0.2">
      <c r="B2711">
        <f>IF(ISBLANK(A2711),"",VLOOKUP(A2711,Normas!A:D,4,FALSE))</f>
      </c>
      <c r="E2711" s="2">
        <f>IF(ISBLANK(D2711),"",INT(YEARFRAC(D2711,'Vispārīga informācija'!$B$2)))</f>
      </c>
      <c r="F2711" s="2">
        <f>IFERROR(IF(ISBLANK($A2711),"",IF($A2711="Ūdeņraža jonu koncentrācija",VLOOKUP(Dati!$A2711,Normas!$A:$D,2,FALSE),VLOOKUP(Dati!$A2711,Normas!$A:$D,2,FALSE)*0.6)),"")</f>
      </c>
      <c r="G2711" s="2">
        <f>IFERROR(IF(ISBLANK($A2711),"",IF($A2711="Ūdeņraža jonu koncentrācija",VLOOKUP(Dati!$A2711,Normas!$A:$D,3,FALSE),VLOOKUP(Dati!$A2711,Normas!$A:$D,3,FALSE)*0.6)),"")</f>
      </c>
      <c r="H2711" s="2">
        <f>IFERROR(IF(ISBLANK($A2711),"",IF($A2711="Ūdeņraža jonu koncentrācija",VLOOKUP(Dati!$A2711,Normas!$A:$D,2,FALSE),VLOOKUP(Dati!$A2711,Normas!$A:$D,2,FALSE)*0.3)),"")</f>
      </c>
      <c r="I2711" s="2">
        <f>IFERROR(IF(ISBLANK($A2711),"",IF($A2711="Ūdeņraža jonu koncentrācija",VLOOKUP(Dati!$A2711,Normas!$A:$D,3,FALSE),VLOOKUP(Dati!$A2711,Normas!$A:$D,3,FALSE)*0.3)),"")</f>
      </c>
    </row>
    <row r="2712" spans="2:9" x14ac:dyDescent="0.2">
      <c r="B2712">
        <f>IF(ISBLANK(A2712),"",VLOOKUP(A2712,Normas!A:D,4,FALSE))</f>
      </c>
      <c r="E2712" s="2">
        <f>IF(ISBLANK(D2712),"",INT(YEARFRAC(D2712,'Vispārīga informācija'!$B$2)))</f>
      </c>
      <c r="F2712" s="2">
        <f>IFERROR(IF(ISBLANK($A2712),"",IF($A2712="Ūdeņraža jonu koncentrācija",VLOOKUP(Dati!$A2712,Normas!$A:$D,2,FALSE),VLOOKUP(Dati!$A2712,Normas!$A:$D,2,FALSE)*0.6)),"")</f>
      </c>
      <c r="G2712" s="2">
        <f>IFERROR(IF(ISBLANK($A2712),"",IF($A2712="Ūdeņraža jonu koncentrācija",VLOOKUP(Dati!$A2712,Normas!$A:$D,3,FALSE),VLOOKUP(Dati!$A2712,Normas!$A:$D,3,FALSE)*0.6)),"")</f>
      </c>
      <c r="H2712" s="2">
        <f>IFERROR(IF(ISBLANK($A2712),"",IF($A2712="Ūdeņraža jonu koncentrācija",VLOOKUP(Dati!$A2712,Normas!$A:$D,2,FALSE),VLOOKUP(Dati!$A2712,Normas!$A:$D,2,FALSE)*0.3)),"")</f>
      </c>
      <c r="I2712" s="2">
        <f>IFERROR(IF(ISBLANK($A2712),"",IF($A2712="Ūdeņraža jonu koncentrācija",VLOOKUP(Dati!$A2712,Normas!$A:$D,3,FALSE),VLOOKUP(Dati!$A2712,Normas!$A:$D,3,FALSE)*0.3)),"")</f>
      </c>
    </row>
    <row r="2713" spans="2:9" x14ac:dyDescent="0.2">
      <c r="B2713">
        <f>IF(ISBLANK(A2713),"",VLOOKUP(A2713,Normas!A:D,4,FALSE))</f>
      </c>
      <c r="E2713" s="2">
        <f>IF(ISBLANK(D2713),"",INT(YEARFRAC(D2713,'Vispārīga informācija'!$B$2)))</f>
      </c>
      <c r="F2713" s="2">
        <f>IFERROR(IF(ISBLANK($A2713),"",IF($A2713="Ūdeņraža jonu koncentrācija",VLOOKUP(Dati!$A2713,Normas!$A:$D,2,FALSE),VLOOKUP(Dati!$A2713,Normas!$A:$D,2,FALSE)*0.6)),"")</f>
      </c>
      <c r="G2713" s="2">
        <f>IFERROR(IF(ISBLANK($A2713),"",IF($A2713="Ūdeņraža jonu koncentrācija",VLOOKUP(Dati!$A2713,Normas!$A:$D,3,FALSE),VLOOKUP(Dati!$A2713,Normas!$A:$D,3,FALSE)*0.6)),"")</f>
      </c>
      <c r="H2713" s="2">
        <f>IFERROR(IF(ISBLANK($A2713),"",IF($A2713="Ūdeņraža jonu koncentrācija",VLOOKUP(Dati!$A2713,Normas!$A:$D,2,FALSE),VLOOKUP(Dati!$A2713,Normas!$A:$D,2,FALSE)*0.3)),"")</f>
      </c>
      <c r="I2713" s="2">
        <f>IFERROR(IF(ISBLANK($A2713),"",IF($A2713="Ūdeņraža jonu koncentrācija",VLOOKUP(Dati!$A2713,Normas!$A:$D,3,FALSE),VLOOKUP(Dati!$A2713,Normas!$A:$D,3,FALSE)*0.3)),"")</f>
      </c>
    </row>
    <row r="2714" spans="2:9" x14ac:dyDescent="0.2">
      <c r="B2714">
        <f>IF(ISBLANK(A2714),"",VLOOKUP(A2714,Normas!A:D,4,FALSE))</f>
      </c>
      <c r="E2714" s="2">
        <f>IF(ISBLANK(D2714),"",INT(YEARFRAC(D2714,'Vispārīga informācija'!$B$2)))</f>
      </c>
      <c r="F2714" s="2">
        <f>IFERROR(IF(ISBLANK($A2714),"",IF($A2714="Ūdeņraža jonu koncentrācija",VLOOKUP(Dati!$A2714,Normas!$A:$D,2,FALSE),VLOOKUP(Dati!$A2714,Normas!$A:$D,2,FALSE)*0.6)),"")</f>
      </c>
      <c r="G2714" s="2">
        <f>IFERROR(IF(ISBLANK($A2714),"",IF($A2714="Ūdeņraža jonu koncentrācija",VLOOKUP(Dati!$A2714,Normas!$A:$D,3,FALSE),VLOOKUP(Dati!$A2714,Normas!$A:$D,3,FALSE)*0.6)),"")</f>
      </c>
      <c r="H2714" s="2">
        <f>IFERROR(IF(ISBLANK($A2714),"",IF($A2714="Ūdeņraža jonu koncentrācija",VLOOKUP(Dati!$A2714,Normas!$A:$D,2,FALSE),VLOOKUP(Dati!$A2714,Normas!$A:$D,2,FALSE)*0.3)),"")</f>
      </c>
      <c r="I2714" s="2">
        <f>IFERROR(IF(ISBLANK($A2714),"",IF($A2714="Ūdeņraža jonu koncentrācija",VLOOKUP(Dati!$A2714,Normas!$A:$D,3,FALSE),VLOOKUP(Dati!$A2714,Normas!$A:$D,3,FALSE)*0.3)),"")</f>
      </c>
    </row>
    <row r="2715" spans="2:9" x14ac:dyDescent="0.2">
      <c r="B2715">
        <f>IF(ISBLANK(A2715),"",VLOOKUP(A2715,Normas!A:D,4,FALSE))</f>
      </c>
      <c r="E2715" s="2">
        <f>IF(ISBLANK(D2715),"",INT(YEARFRAC(D2715,'Vispārīga informācija'!$B$2)))</f>
      </c>
      <c r="F2715" s="2">
        <f>IFERROR(IF(ISBLANK($A2715),"",IF($A2715="Ūdeņraža jonu koncentrācija",VLOOKUP(Dati!$A2715,Normas!$A:$D,2,FALSE),VLOOKUP(Dati!$A2715,Normas!$A:$D,2,FALSE)*0.6)),"")</f>
      </c>
      <c r="G2715" s="2">
        <f>IFERROR(IF(ISBLANK($A2715),"",IF($A2715="Ūdeņraža jonu koncentrācija",VLOOKUP(Dati!$A2715,Normas!$A:$D,3,FALSE),VLOOKUP(Dati!$A2715,Normas!$A:$D,3,FALSE)*0.6)),"")</f>
      </c>
      <c r="H2715" s="2">
        <f>IFERROR(IF(ISBLANK($A2715),"",IF($A2715="Ūdeņraža jonu koncentrācija",VLOOKUP(Dati!$A2715,Normas!$A:$D,2,FALSE),VLOOKUP(Dati!$A2715,Normas!$A:$D,2,FALSE)*0.3)),"")</f>
      </c>
      <c r="I2715" s="2">
        <f>IFERROR(IF(ISBLANK($A2715),"",IF($A2715="Ūdeņraža jonu koncentrācija",VLOOKUP(Dati!$A2715,Normas!$A:$D,3,FALSE),VLOOKUP(Dati!$A2715,Normas!$A:$D,3,FALSE)*0.3)),"")</f>
      </c>
    </row>
    <row r="2716" spans="2:9" x14ac:dyDescent="0.2">
      <c r="B2716">
        <f>IF(ISBLANK(A2716),"",VLOOKUP(A2716,Normas!A:D,4,FALSE))</f>
      </c>
      <c r="E2716" s="2">
        <f>IF(ISBLANK(D2716),"",INT(YEARFRAC(D2716,'Vispārīga informācija'!$B$2)))</f>
      </c>
      <c r="F2716" s="2">
        <f>IFERROR(IF(ISBLANK($A2716),"",IF($A2716="Ūdeņraža jonu koncentrācija",VLOOKUP(Dati!$A2716,Normas!$A:$D,2,FALSE),VLOOKUP(Dati!$A2716,Normas!$A:$D,2,FALSE)*0.6)),"")</f>
      </c>
      <c r="G2716" s="2">
        <f>IFERROR(IF(ISBLANK($A2716),"",IF($A2716="Ūdeņraža jonu koncentrācija",VLOOKUP(Dati!$A2716,Normas!$A:$D,3,FALSE),VLOOKUP(Dati!$A2716,Normas!$A:$D,3,FALSE)*0.6)),"")</f>
      </c>
      <c r="H2716" s="2">
        <f>IFERROR(IF(ISBLANK($A2716),"",IF($A2716="Ūdeņraža jonu koncentrācija",VLOOKUP(Dati!$A2716,Normas!$A:$D,2,FALSE),VLOOKUP(Dati!$A2716,Normas!$A:$D,2,FALSE)*0.3)),"")</f>
      </c>
      <c r="I2716" s="2">
        <f>IFERROR(IF(ISBLANK($A2716),"",IF($A2716="Ūdeņraža jonu koncentrācija",VLOOKUP(Dati!$A2716,Normas!$A:$D,3,FALSE),VLOOKUP(Dati!$A2716,Normas!$A:$D,3,FALSE)*0.3)),"")</f>
      </c>
    </row>
    <row r="2717" spans="2:9" x14ac:dyDescent="0.2">
      <c r="B2717">
        <f>IF(ISBLANK(A2717),"",VLOOKUP(A2717,Normas!A:D,4,FALSE))</f>
      </c>
      <c r="E2717" s="2">
        <f>IF(ISBLANK(D2717),"",INT(YEARFRAC(D2717,'Vispārīga informācija'!$B$2)))</f>
      </c>
      <c r="F2717" s="2">
        <f>IFERROR(IF(ISBLANK($A2717),"",IF($A2717="Ūdeņraža jonu koncentrācija",VLOOKUP(Dati!$A2717,Normas!$A:$D,2,FALSE),VLOOKUP(Dati!$A2717,Normas!$A:$D,2,FALSE)*0.6)),"")</f>
      </c>
      <c r="G2717" s="2">
        <f>IFERROR(IF(ISBLANK($A2717),"",IF($A2717="Ūdeņraža jonu koncentrācija",VLOOKUP(Dati!$A2717,Normas!$A:$D,3,FALSE),VLOOKUP(Dati!$A2717,Normas!$A:$D,3,FALSE)*0.6)),"")</f>
      </c>
      <c r="H2717" s="2">
        <f>IFERROR(IF(ISBLANK($A2717),"",IF($A2717="Ūdeņraža jonu koncentrācija",VLOOKUP(Dati!$A2717,Normas!$A:$D,2,FALSE),VLOOKUP(Dati!$A2717,Normas!$A:$D,2,FALSE)*0.3)),"")</f>
      </c>
      <c r="I2717" s="2">
        <f>IFERROR(IF(ISBLANK($A2717),"",IF($A2717="Ūdeņraža jonu koncentrācija",VLOOKUP(Dati!$A2717,Normas!$A:$D,3,FALSE),VLOOKUP(Dati!$A2717,Normas!$A:$D,3,FALSE)*0.3)),"")</f>
      </c>
    </row>
    <row r="2718" spans="2:9" x14ac:dyDescent="0.2">
      <c r="B2718">
        <f>IF(ISBLANK(A2718),"",VLOOKUP(A2718,Normas!A:D,4,FALSE))</f>
      </c>
      <c r="E2718" s="2">
        <f>IF(ISBLANK(D2718),"",INT(YEARFRAC(D2718,'Vispārīga informācija'!$B$2)))</f>
      </c>
      <c r="F2718" s="2">
        <f>IFERROR(IF(ISBLANK($A2718),"",IF($A2718="Ūdeņraža jonu koncentrācija",VLOOKUP(Dati!$A2718,Normas!$A:$D,2,FALSE),VLOOKUP(Dati!$A2718,Normas!$A:$D,2,FALSE)*0.6)),"")</f>
      </c>
      <c r="G2718" s="2">
        <f>IFERROR(IF(ISBLANK($A2718),"",IF($A2718="Ūdeņraža jonu koncentrācija",VLOOKUP(Dati!$A2718,Normas!$A:$D,3,FALSE),VLOOKUP(Dati!$A2718,Normas!$A:$D,3,FALSE)*0.6)),"")</f>
      </c>
      <c r="H2718" s="2">
        <f>IFERROR(IF(ISBLANK($A2718),"",IF($A2718="Ūdeņraža jonu koncentrācija",VLOOKUP(Dati!$A2718,Normas!$A:$D,2,FALSE),VLOOKUP(Dati!$A2718,Normas!$A:$D,2,FALSE)*0.3)),"")</f>
      </c>
      <c r="I2718" s="2">
        <f>IFERROR(IF(ISBLANK($A2718),"",IF($A2718="Ūdeņraža jonu koncentrācija",VLOOKUP(Dati!$A2718,Normas!$A:$D,3,FALSE),VLOOKUP(Dati!$A2718,Normas!$A:$D,3,FALSE)*0.3)),"")</f>
      </c>
    </row>
    <row r="2719" spans="2:9" x14ac:dyDescent="0.2">
      <c r="B2719">
        <f>IF(ISBLANK(A2719),"",VLOOKUP(A2719,Normas!A:D,4,FALSE))</f>
      </c>
      <c r="E2719" s="2">
        <f>IF(ISBLANK(D2719),"",INT(YEARFRAC(D2719,'Vispārīga informācija'!$B$2)))</f>
      </c>
      <c r="F2719" s="2">
        <f>IFERROR(IF(ISBLANK($A2719),"",IF($A2719="Ūdeņraža jonu koncentrācija",VLOOKUP(Dati!$A2719,Normas!$A:$D,2,FALSE),VLOOKUP(Dati!$A2719,Normas!$A:$D,2,FALSE)*0.6)),"")</f>
      </c>
      <c r="G2719" s="2">
        <f>IFERROR(IF(ISBLANK($A2719),"",IF($A2719="Ūdeņraža jonu koncentrācija",VLOOKUP(Dati!$A2719,Normas!$A:$D,3,FALSE),VLOOKUP(Dati!$A2719,Normas!$A:$D,3,FALSE)*0.6)),"")</f>
      </c>
      <c r="H2719" s="2">
        <f>IFERROR(IF(ISBLANK($A2719),"",IF($A2719="Ūdeņraža jonu koncentrācija",VLOOKUP(Dati!$A2719,Normas!$A:$D,2,FALSE),VLOOKUP(Dati!$A2719,Normas!$A:$D,2,FALSE)*0.3)),"")</f>
      </c>
      <c r="I2719" s="2">
        <f>IFERROR(IF(ISBLANK($A2719),"",IF($A2719="Ūdeņraža jonu koncentrācija",VLOOKUP(Dati!$A2719,Normas!$A:$D,3,FALSE),VLOOKUP(Dati!$A2719,Normas!$A:$D,3,FALSE)*0.3)),"")</f>
      </c>
    </row>
    <row r="2720" spans="2:9" x14ac:dyDescent="0.2">
      <c r="B2720">
        <f>IF(ISBLANK(A2720),"",VLOOKUP(A2720,Normas!A:D,4,FALSE))</f>
      </c>
      <c r="E2720" s="2">
        <f>IF(ISBLANK(D2720),"",INT(YEARFRAC(D2720,'Vispārīga informācija'!$B$2)))</f>
      </c>
      <c r="F2720" s="2">
        <f>IFERROR(IF(ISBLANK($A2720),"",IF($A2720="Ūdeņraža jonu koncentrācija",VLOOKUP(Dati!$A2720,Normas!$A:$D,2,FALSE),VLOOKUP(Dati!$A2720,Normas!$A:$D,2,FALSE)*0.6)),"")</f>
      </c>
      <c r="G2720" s="2">
        <f>IFERROR(IF(ISBLANK($A2720),"",IF($A2720="Ūdeņraža jonu koncentrācija",VLOOKUP(Dati!$A2720,Normas!$A:$D,3,FALSE),VLOOKUP(Dati!$A2720,Normas!$A:$D,3,FALSE)*0.6)),"")</f>
      </c>
      <c r="H2720" s="2">
        <f>IFERROR(IF(ISBLANK($A2720),"",IF($A2720="Ūdeņraža jonu koncentrācija",VLOOKUP(Dati!$A2720,Normas!$A:$D,2,FALSE),VLOOKUP(Dati!$A2720,Normas!$A:$D,2,FALSE)*0.3)),"")</f>
      </c>
      <c r="I2720" s="2">
        <f>IFERROR(IF(ISBLANK($A2720),"",IF($A2720="Ūdeņraža jonu koncentrācija",VLOOKUP(Dati!$A2720,Normas!$A:$D,3,FALSE),VLOOKUP(Dati!$A2720,Normas!$A:$D,3,FALSE)*0.3)),"")</f>
      </c>
    </row>
    <row r="2721" spans="2:9" x14ac:dyDescent="0.2">
      <c r="B2721">
        <f>IF(ISBLANK(A2721),"",VLOOKUP(A2721,Normas!A:D,4,FALSE))</f>
      </c>
      <c r="E2721" s="2">
        <f>IF(ISBLANK(D2721),"",INT(YEARFRAC(D2721,'Vispārīga informācija'!$B$2)))</f>
      </c>
      <c r="F2721" s="2">
        <f>IFERROR(IF(ISBLANK($A2721),"",IF($A2721="Ūdeņraža jonu koncentrācija",VLOOKUP(Dati!$A2721,Normas!$A:$D,2,FALSE),VLOOKUP(Dati!$A2721,Normas!$A:$D,2,FALSE)*0.6)),"")</f>
      </c>
      <c r="G2721" s="2">
        <f>IFERROR(IF(ISBLANK($A2721),"",IF($A2721="Ūdeņraža jonu koncentrācija",VLOOKUP(Dati!$A2721,Normas!$A:$D,3,FALSE),VLOOKUP(Dati!$A2721,Normas!$A:$D,3,FALSE)*0.6)),"")</f>
      </c>
      <c r="H2721" s="2">
        <f>IFERROR(IF(ISBLANK($A2721),"",IF($A2721="Ūdeņraža jonu koncentrācija",VLOOKUP(Dati!$A2721,Normas!$A:$D,2,FALSE),VLOOKUP(Dati!$A2721,Normas!$A:$D,2,FALSE)*0.3)),"")</f>
      </c>
      <c r="I2721" s="2">
        <f>IFERROR(IF(ISBLANK($A2721),"",IF($A2721="Ūdeņraža jonu koncentrācija",VLOOKUP(Dati!$A2721,Normas!$A:$D,3,FALSE),VLOOKUP(Dati!$A2721,Normas!$A:$D,3,FALSE)*0.3)),"")</f>
      </c>
    </row>
    <row r="2722" spans="2:9" x14ac:dyDescent="0.2">
      <c r="B2722">
        <f>IF(ISBLANK(A2722),"",VLOOKUP(A2722,Normas!A:D,4,FALSE))</f>
      </c>
      <c r="E2722" s="2">
        <f>IF(ISBLANK(D2722),"",INT(YEARFRAC(D2722,'Vispārīga informācija'!$B$2)))</f>
      </c>
      <c r="F2722" s="2">
        <f>IFERROR(IF(ISBLANK($A2722),"",IF($A2722="Ūdeņraža jonu koncentrācija",VLOOKUP(Dati!$A2722,Normas!$A:$D,2,FALSE),VLOOKUP(Dati!$A2722,Normas!$A:$D,2,FALSE)*0.6)),"")</f>
      </c>
      <c r="G2722" s="2">
        <f>IFERROR(IF(ISBLANK($A2722),"",IF($A2722="Ūdeņraža jonu koncentrācija",VLOOKUP(Dati!$A2722,Normas!$A:$D,3,FALSE),VLOOKUP(Dati!$A2722,Normas!$A:$D,3,FALSE)*0.6)),"")</f>
      </c>
      <c r="H2722" s="2">
        <f>IFERROR(IF(ISBLANK($A2722),"",IF($A2722="Ūdeņraža jonu koncentrācija",VLOOKUP(Dati!$A2722,Normas!$A:$D,2,FALSE),VLOOKUP(Dati!$A2722,Normas!$A:$D,2,FALSE)*0.3)),"")</f>
      </c>
      <c r="I2722" s="2">
        <f>IFERROR(IF(ISBLANK($A2722),"",IF($A2722="Ūdeņraža jonu koncentrācija",VLOOKUP(Dati!$A2722,Normas!$A:$D,3,FALSE),VLOOKUP(Dati!$A2722,Normas!$A:$D,3,FALSE)*0.3)),"")</f>
      </c>
    </row>
    <row r="2723" spans="2:9" x14ac:dyDescent="0.2">
      <c r="B2723">
        <f>IF(ISBLANK(A2723),"",VLOOKUP(A2723,Normas!A:D,4,FALSE))</f>
      </c>
      <c r="E2723" s="2">
        <f>IF(ISBLANK(D2723),"",INT(YEARFRAC(D2723,'Vispārīga informācija'!$B$2)))</f>
      </c>
      <c r="F2723" s="2">
        <f>IFERROR(IF(ISBLANK($A2723),"",IF($A2723="Ūdeņraža jonu koncentrācija",VLOOKUP(Dati!$A2723,Normas!$A:$D,2,FALSE),VLOOKUP(Dati!$A2723,Normas!$A:$D,2,FALSE)*0.6)),"")</f>
      </c>
      <c r="G2723" s="2">
        <f>IFERROR(IF(ISBLANK($A2723),"",IF($A2723="Ūdeņraža jonu koncentrācija",VLOOKUP(Dati!$A2723,Normas!$A:$D,3,FALSE),VLOOKUP(Dati!$A2723,Normas!$A:$D,3,FALSE)*0.6)),"")</f>
      </c>
      <c r="H2723" s="2">
        <f>IFERROR(IF(ISBLANK($A2723),"",IF($A2723="Ūdeņraža jonu koncentrācija",VLOOKUP(Dati!$A2723,Normas!$A:$D,2,FALSE),VLOOKUP(Dati!$A2723,Normas!$A:$D,2,FALSE)*0.3)),"")</f>
      </c>
      <c r="I2723" s="2">
        <f>IFERROR(IF(ISBLANK($A2723),"",IF($A2723="Ūdeņraža jonu koncentrācija",VLOOKUP(Dati!$A2723,Normas!$A:$D,3,FALSE),VLOOKUP(Dati!$A2723,Normas!$A:$D,3,FALSE)*0.3)),"")</f>
      </c>
    </row>
    <row r="2724" spans="2:9" x14ac:dyDescent="0.2">
      <c r="B2724">
        <f>IF(ISBLANK(A2724),"",VLOOKUP(A2724,Normas!A:D,4,FALSE))</f>
      </c>
      <c r="E2724" s="2">
        <f>IF(ISBLANK(D2724),"",INT(YEARFRAC(D2724,'Vispārīga informācija'!$B$2)))</f>
      </c>
      <c r="F2724" s="2">
        <f>IFERROR(IF(ISBLANK($A2724),"",IF($A2724="Ūdeņraža jonu koncentrācija",VLOOKUP(Dati!$A2724,Normas!$A:$D,2,FALSE),VLOOKUP(Dati!$A2724,Normas!$A:$D,2,FALSE)*0.6)),"")</f>
      </c>
      <c r="G2724" s="2">
        <f>IFERROR(IF(ISBLANK($A2724),"",IF($A2724="Ūdeņraža jonu koncentrācija",VLOOKUP(Dati!$A2724,Normas!$A:$D,3,FALSE),VLOOKUP(Dati!$A2724,Normas!$A:$D,3,FALSE)*0.6)),"")</f>
      </c>
      <c r="H2724" s="2">
        <f>IFERROR(IF(ISBLANK($A2724),"",IF($A2724="Ūdeņraža jonu koncentrācija",VLOOKUP(Dati!$A2724,Normas!$A:$D,2,FALSE),VLOOKUP(Dati!$A2724,Normas!$A:$D,2,FALSE)*0.3)),"")</f>
      </c>
      <c r="I2724" s="2">
        <f>IFERROR(IF(ISBLANK($A2724),"",IF($A2724="Ūdeņraža jonu koncentrācija",VLOOKUP(Dati!$A2724,Normas!$A:$D,3,FALSE),VLOOKUP(Dati!$A2724,Normas!$A:$D,3,FALSE)*0.3)),"")</f>
      </c>
    </row>
    <row r="2725" spans="2:9" x14ac:dyDescent="0.2">
      <c r="B2725">
        <f>IF(ISBLANK(A2725),"",VLOOKUP(A2725,Normas!A:D,4,FALSE))</f>
      </c>
      <c r="E2725" s="2">
        <f>IF(ISBLANK(D2725),"",INT(YEARFRAC(D2725,'Vispārīga informācija'!$B$2)))</f>
      </c>
      <c r="F2725" s="2">
        <f>IFERROR(IF(ISBLANK($A2725),"",IF($A2725="Ūdeņraža jonu koncentrācija",VLOOKUP(Dati!$A2725,Normas!$A:$D,2,FALSE),VLOOKUP(Dati!$A2725,Normas!$A:$D,2,FALSE)*0.6)),"")</f>
      </c>
      <c r="G2725" s="2">
        <f>IFERROR(IF(ISBLANK($A2725),"",IF($A2725="Ūdeņraža jonu koncentrācija",VLOOKUP(Dati!$A2725,Normas!$A:$D,3,FALSE),VLOOKUP(Dati!$A2725,Normas!$A:$D,3,FALSE)*0.6)),"")</f>
      </c>
      <c r="H2725" s="2">
        <f>IFERROR(IF(ISBLANK($A2725),"",IF($A2725="Ūdeņraža jonu koncentrācija",VLOOKUP(Dati!$A2725,Normas!$A:$D,2,FALSE),VLOOKUP(Dati!$A2725,Normas!$A:$D,2,FALSE)*0.3)),"")</f>
      </c>
      <c r="I2725" s="2">
        <f>IFERROR(IF(ISBLANK($A2725),"",IF($A2725="Ūdeņraža jonu koncentrācija",VLOOKUP(Dati!$A2725,Normas!$A:$D,3,FALSE),VLOOKUP(Dati!$A2725,Normas!$A:$D,3,FALSE)*0.3)),"")</f>
      </c>
    </row>
    <row r="2726" spans="2:9" x14ac:dyDescent="0.2">
      <c r="B2726">
        <f>IF(ISBLANK(A2726),"",VLOOKUP(A2726,Normas!A:D,4,FALSE))</f>
      </c>
      <c r="E2726" s="2">
        <f>IF(ISBLANK(D2726),"",INT(YEARFRAC(D2726,'Vispārīga informācija'!$B$2)))</f>
      </c>
      <c r="F2726" s="2">
        <f>IFERROR(IF(ISBLANK($A2726),"",IF($A2726="Ūdeņraža jonu koncentrācija",VLOOKUP(Dati!$A2726,Normas!$A:$D,2,FALSE),VLOOKUP(Dati!$A2726,Normas!$A:$D,2,FALSE)*0.6)),"")</f>
      </c>
      <c r="G2726" s="2">
        <f>IFERROR(IF(ISBLANK($A2726),"",IF($A2726="Ūdeņraža jonu koncentrācija",VLOOKUP(Dati!$A2726,Normas!$A:$D,3,FALSE),VLOOKUP(Dati!$A2726,Normas!$A:$D,3,FALSE)*0.6)),"")</f>
      </c>
      <c r="H2726" s="2">
        <f>IFERROR(IF(ISBLANK($A2726),"",IF($A2726="Ūdeņraža jonu koncentrācija",VLOOKUP(Dati!$A2726,Normas!$A:$D,2,FALSE),VLOOKUP(Dati!$A2726,Normas!$A:$D,2,FALSE)*0.3)),"")</f>
      </c>
      <c r="I2726" s="2">
        <f>IFERROR(IF(ISBLANK($A2726),"",IF($A2726="Ūdeņraža jonu koncentrācija",VLOOKUP(Dati!$A2726,Normas!$A:$D,3,FALSE),VLOOKUP(Dati!$A2726,Normas!$A:$D,3,FALSE)*0.3)),"")</f>
      </c>
    </row>
    <row r="2727" spans="2:9" x14ac:dyDescent="0.2">
      <c r="B2727">
        <f>IF(ISBLANK(A2727),"",VLOOKUP(A2727,Normas!A:D,4,FALSE))</f>
      </c>
      <c r="E2727" s="2">
        <f>IF(ISBLANK(D2727),"",INT(YEARFRAC(D2727,'Vispārīga informācija'!$B$2)))</f>
      </c>
      <c r="F2727" s="2">
        <f>IFERROR(IF(ISBLANK($A2727),"",IF($A2727="Ūdeņraža jonu koncentrācija",VLOOKUP(Dati!$A2727,Normas!$A:$D,2,FALSE),VLOOKUP(Dati!$A2727,Normas!$A:$D,2,FALSE)*0.6)),"")</f>
      </c>
      <c r="G2727" s="2">
        <f>IFERROR(IF(ISBLANK($A2727),"",IF($A2727="Ūdeņraža jonu koncentrācija",VLOOKUP(Dati!$A2727,Normas!$A:$D,3,FALSE),VLOOKUP(Dati!$A2727,Normas!$A:$D,3,FALSE)*0.6)),"")</f>
      </c>
      <c r="H2727" s="2">
        <f>IFERROR(IF(ISBLANK($A2727),"",IF($A2727="Ūdeņraža jonu koncentrācija",VLOOKUP(Dati!$A2727,Normas!$A:$D,2,FALSE),VLOOKUP(Dati!$A2727,Normas!$A:$D,2,FALSE)*0.3)),"")</f>
      </c>
      <c r="I2727" s="2">
        <f>IFERROR(IF(ISBLANK($A2727),"",IF($A2727="Ūdeņraža jonu koncentrācija",VLOOKUP(Dati!$A2727,Normas!$A:$D,3,FALSE),VLOOKUP(Dati!$A2727,Normas!$A:$D,3,FALSE)*0.3)),"")</f>
      </c>
    </row>
    <row r="2728" spans="2:9" x14ac:dyDescent="0.2">
      <c r="B2728">
        <f>IF(ISBLANK(A2728),"",VLOOKUP(A2728,Normas!A:D,4,FALSE))</f>
      </c>
      <c r="E2728" s="2">
        <f>IF(ISBLANK(D2728),"",INT(YEARFRAC(D2728,'Vispārīga informācija'!$B$2)))</f>
      </c>
      <c r="F2728" s="2">
        <f>IFERROR(IF(ISBLANK($A2728),"",IF($A2728="Ūdeņraža jonu koncentrācija",VLOOKUP(Dati!$A2728,Normas!$A:$D,2,FALSE),VLOOKUP(Dati!$A2728,Normas!$A:$D,2,FALSE)*0.6)),"")</f>
      </c>
      <c r="G2728" s="2">
        <f>IFERROR(IF(ISBLANK($A2728),"",IF($A2728="Ūdeņraža jonu koncentrācija",VLOOKUP(Dati!$A2728,Normas!$A:$D,3,FALSE),VLOOKUP(Dati!$A2728,Normas!$A:$D,3,FALSE)*0.6)),"")</f>
      </c>
      <c r="H2728" s="2">
        <f>IFERROR(IF(ISBLANK($A2728),"",IF($A2728="Ūdeņraža jonu koncentrācija",VLOOKUP(Dati!$A2728,Normas!$A:$D,2,FALSE),VLOOKUP(Dati!$A2728,Normas!$A:$D,2,FALSE)*0.3)),"")</f>
      </c>
      <c r="I2728" s="2">
        <f>IFERROR(IF(ISBLANK($A2728),"",IF($A2728="Ūdeņraža jonu koncentrācija",VLOOKUP(Dati!$A2728,Normas!$A:$D,3,FALSE),VLOOKUP(Dati!$A2728,Normas!$A:$D,3,FALSE)*0.3)),"")</f>
      </c>
    </row>
    <row r="2729" spans="2:9" x14ac:dyDescent="0.2">
      <c r="B2729">
        <f>IF(ISBLANK(A2729),"",VLOOKUP(A2729,Normas!A:D,4,FALSE))</f>
      </c>
      <c r="E2729" s="2">
        <f>IF(ISBLANK(D2729),"",INT(YEARFRAC(D2729,'Vispārīga informācija'!$B$2)))</f>
      </c>
      <c r="F2729" s="2">
        <f>IFERROR(IF(ISBLANK($A2729),"",IF($A2729="Ūdeņraža jonu koncentrācija",VLOOKUP(Dati!$A2729,Normas!$A:$D,2,FALSE),VLOOKUP(Dati!$A2729,Normas!$A:$D,2,FALSE)*0.6)),"")</f>
      </c>
      <c r="G2729" s="2">
        <f>IFERROR(IF(ISBLANK($A2729),"",IF($A2729="Ūdeņraža jonu koncentrācija",VLOOKUP(Dati!$A2729,Normas!$A:$D,3,FALSE),VLOOKUP(Dati!$A2729,Normas!$A:$D,3,FALSE)*0.6)),"")</f>
      </c>
      <c r="H2729" s="2">
        <f>IFERROR(IF(ISBLANK($A2729),"",IF($A2729="Ūdeņraža jonu koncentrācija",VLOOKUP(Dati!$A2729,Normas!$A:$D,2,FALSE),VLOOKUP(Dati!$A2729,Normas!$A:$D,2,FALSE)*0.3)),"")</f>
      </c>
      <c r="I2729" s="2">
        <f>IFERROR(IF(ISBLANK($A2729),"",IF($A2729="Ūdeņraža jonu koncentrācija",VLOOKUP(Dati!$A2729,Normas!$A:$D,3,FALSE),VLOOKUP(Dati!$A2729,Normas!$A:$D,3,FALSE)*0.3)),"")</f>
      </c>
    </row>
    <row r="2730" spans="2:9" x14ac:dyDescent="0.2">
      <c r="B2730">
        <f>IF(ISBLANK(A2730),"",VLOOKUP(A2730,Normas!A:D,4,FALSE))</f>
      </c>
      <c r="E2730" s="2">
        <f>IF(ISBLANK(D2730),"",INT(YEARFRAC(D2730,'Vispārīga informācija'!$B$2)))</f>
      </c>
      <c r="F2730" s="2">
        <f>IFERROR(IF(ISBLANK($A2730),"",IF($A2730="Ūdeņraža jonu koncentrācija",VLOOKUP(Dati!$A2730,Normas!$A:$D,2,FALSE),VLOOKUP(Dati!$A2730,Normas!$A:$D,2,FALSE)*0.6)),"")</f>
      </c>
      <c r="G2730" s="2">
        <f>IFERROR(IF(ISBLANK($A2730),"",IF($A2730="Ūdeņraža jonu koncentrācija",VLOOKUP(Dati!$A2730,Normas!$A:$D,3,FALSE),VLOOKUP(Dati!$A2730,Normas!$A:$D,3,FALSE)*0.6)),"")</f>
      </c>
      <c r="H2730" s="2">
        <f>IFERROR(IF(ISBLANK($A2730),"",IF($A2730="Ūdeņraža jonu koncentrācija",VLOOKUP(Dati!$A2730,Normas!$A:$D,2,FALSE),VLOOKUP(Dati!$A2730,Normas!$A:$D,2,FALSE)*0.3)),"")</f>
      </c>
      <c r="I2730" s="2">
        <f>IFERROR(IF(ISBLANK($A2730),"",IF($A2730="Ūdeņraža jonu koncentrācija",VLOOKUP(Dati!$A2730,Normas!$A:$D,3,FALSE),VLOOKUP(Dati!$A2730,Normas!$A:$D,3,FALSE)*0.3)),"")</f>
      </c>
    </row>
    <row r="2731" spans="2:9" x14ac:dyDescent="0.2">
      <c r="B2731">
        <f>IF(ISBLANK(A2731),"",VLOOKUP(A2731,Normas!A:D,4,FALSE))</f>
      </c>
      <c r="E2731" s="2">
        <f>IF(ISBLANK(D2731),"",INT(YEARFRAC(D2731,'Vispārīga informācija'!$B$2)))</f>
      </c>
      <c r="F2731" s="2">
        <f>IFERROR(IF(ISBLANK($A2731),"",IF($A2731="Ūdeņraža jonu koncentrācija",VLOOKUP(Dati!$A2731,Normas!$A:$D,2,FALSE),VLOOKUP(Dati!$A2731,Normas!$A:$D,2,FALSE)*0.6)),"")</f>
      </c>
      <c r="G2731" s="2">
        <f>IFERROR(IF(ISBLANK($A2731),"",IF($A2731="Ūdeņraža jonu koncentrācija",VLOOKUP(Dati!$A2731,Normas!$A:$D,3,FALSE),VLOOKUP(Dati!$A2731,Normas!$A:$D,3,FALSE)*0.6)),"")</f>
      </c>
      <c r="H2731" s="2">
        <f>IFERROR(IF(ISBLANK($A2731),"",IF($A2731="Ūdeņraža jonu koncentrācija",VLOOKUP(Dati!$A2731,Normas!$A:$D,2,FALSE),VLOOKUP(Dati!$A2731,Normas!$A:$D,2,FALSE)*0.3)),"")</f>
      </c>
      <c r="I2731" s="2">
        <f>IFERROR(IF(ISBLANK($A2731),"",IF($A2731="Ūdeņraža jonu koncentrācija",VLOOKUP(Dati!$A2731,Normas!$A:$D,3,FALSE),VLOOKUP(Dati!$A2731,Normas!$A:$D,3,FALSE)*0.3)),"")</f>
      </c>
    </row>
    <row r="2732" spans="2:9" x14ac:dyDescent="0.2">
      <c r="B2732">
        <f>IF(ISBLANK(A2732),"",VLOOKUP(A2732,Normas!A:D,4,FALSE))</f>
      </c>
      <c r="E2732" s="2">
        <f>IF(ISBLANK(D2732),"",INT(YEARFRAC(D2732,'Vispārīga informācija'!$B$2)))</f>
      </c>
      <c r="F2732" s="2">
        <f>IFERROR(IF(ISBLANK($A2732),"",IF($A2732="Ūdeņraža jonu koncentrācija",VLOOKUP(Dati!$A2732,Normas!$A:$D,2,FALSE),VLOOKUP(Dati!$A2732,Normas!$A:$D,2,FALSE)*0.6)),"")</f>
      </c>
      <c r="G2732" s="2">
        <f>IFERROR(IF(ISBLANK($A2732),"",IF($A2732="Ūdeņraža jonu koncentrācija",VLOOKUP(Dati!$A2732,Normas!$A:$D,3,FALSE),VLOOKUP(Dati!$A2732,Normas!$A:$D,3,FALSE)*0.6)),"")</f>
      </c>
      <c r="H2732" s="2">
        <f>IFERROR(IF(ISBLANK($A2732),"",IF($A2732="Ūdeņraža jonu koncentrācija",VLOOKUP(Dati!$A2732,Normas!$A:$D,2,FALSE),VLOOKUP(Dati!$A2732,Normas!$A:$D,2,FALSE)*0.3)),"")</f>
      </c>
      <c r="I2732" s="2">
        <f>IFERROR(IF(ISBLANK($A2732),"",IF($A2732="Ūdeņraža jonu koncentrācija",VLOOKUP(Dati!$A2732,Normas!$A:$D,3,FALSE),VLOOKUP(Dati!$A2732,Normas!$A:$D,3,FALSE)*0.3)),"")</f>
      </c>
    </row>
    <row r="2733" spans="2:9" x14ac:dyDescent="0.2">
      <c r="B2733">
        <f>IF(ISBLANK(A2733),"",VLOOKUP(A2733,Normas!A:D,4,FALSE))</f>
      </c>
      <c r="E2733" s="2">
        <f>IF(ISBLANK(D2733),"",INT(YEARFRAC(D2733,'Vispārīga informācija'!$B$2)))</f>
      </c>
      <c r="F2733" s="2">
        <f>IFERROR(IF(ISBLANK($A2733),"",IF($A2733="Ūdeņraža jonu koncentrācija",VLOOKUP(Dati!$A2733,Normas!$A:$D,2,FALSE),VLOOKUP(Dati!$A2733,Normas!$A:$D,2,FALSE)*0.6)),"")</f>
      </c>
      <c r="G2733" s="2">
        <f>IFERROR(IF(ISBLANK($A2733),"",IF($A2733="Ūdeņraža jonu koncentrācija",VLOOKUP(Dati!$A2733,Normas!$A:$D,3,FALSE),VLOOKUP(Dati!$A2733,Normas!$A:$D,3,FALSE)*0.6)),"")</f>
      </c>
      <c r="H2733" s="2">
        <f>IFERROR(IF(ISBLANK($A2733),"",IF($A2733="Ūdeņraža jonu koncentrācija",VLOOKUP(Dati!$A2733,Normas!$A:$D,2,FALSE),VLOOKUP(Dati!$A2733,Normas!$A:$D,2,FALSE)*0.3)),"")</f>
      </c>
      <c r="I2733" s="2">
        <f>IFERROR(IF(ISBLANK($A2733),"",IF($A2733="Ūdeņraža jonu koncentrācija",VLOOKUP(Dati!$A2733,Normas!$A:$D,3,FALSE),VLOOKUP(Dati!$A2733,Normas!$A:$D,3,FALSE)*0.3)),"")</f>
      </c>
    </row>
    <row r="2734" spans="2:9" x14ac:dyDescent="0.2">
      <c r="B2734">
        <f>IF(ISBLANK(A2734),"",VLOOKUP(A2734,Normas!A:D,4,FALSE))</f>
      </c>
      <c r="E2734" s="2">
        <f>IF(ISBLANK(D2734),"",INT(YEARFRAC(D2734,'Vispārīga informācija'!$B$2)))</f>
      </c>
      <c r="F2734" s="2">
        <f>IFERROR(IF(ISBLANK($A2734),"",IF($A2734="Ūdeņraža jonu koncentrācija",VLOOKUP(Dati!$A2734,Normas!$A:$D,2,FALSE),VLOOKUP(Dati!$A2734,Normas!$A:$D,2,FALSE)*0.6)),"")</f>
      </c>
      <c r="G2734" s="2">
        <f>IFERROR(IF(ISBLANK($A2734),"",IF($A2734="Ūdeņraža jonu koncentrācija",VLOOKUP(Dati!$A2734,Normas!$A:$D,3,FALSE),VLOOKUP(Dati!$A2734,Normas!$A:$D,3,FALSE)*0.6)),"")</f>
      </c>
      <c r="H2734" s="2">
        <f>IFERROR(IF(ISBLANK($A2734),"",IF($A2734="Ūdeņraža jonu koncentrācija",VLOOKUP(Dati!$A2734,Normas!$A:$D,2,FALSE),VLOOKUP(Dati!$A2734,Normas!$A:$D,2,FALSE)*0.3)),"")</f>
      </c>
      <c r="I2734" s="2">
        <f>IFERROR(IF(ISBLANK($A2734),"",IF($A2734="Ūdeņraža jonu koncentrācija",VLOOKUP(Dati!$A2734,Normas!$A:$D,3,FALSE),VLOOKUP(Dati!$A2734,Normas!$A:$D,3,FALSE)*0.3)),"")</f>
      </c>
    </row>
    <row r="2735" spans="2:9" x14ac:dyDescent="0.2">
      <c r="B2735">
        <f>IF(ISBLANK(A2735),"",VLOOKUP(A2735,Normas!A:D,4,FALSE))</f>
      </c>
      <c r="E2735" s="2">
        <f>IF(ISBLANK(D2735),"",INT(YEARFRAC(D2735,'Vispārīga informācija'!$B$2)))</f>
      </c>
      <c r="F2735" s="2">
        <f>IFERROR(IF(ISBLANK($A2735),"",IF($A2735="Ūdeņraža jonu koncentrācija",VLOOKUP(Dati!$A2735,Normas!$A:$D,2,FALSE),VLOOKUP(Dati!$A2735,Normas!$A:$D,2,FALSE)*0.6)),"")</f>
      </c>
      <c r="G2735" s="2">
        <f>IFERROR(IF(ISBLANK($A2735),"",IF($A2735="Ūdeņraža jonu koncentrācija",VLOOKUP(Dati!$A2735,Normas!$A:$D,3,FALSE),VLOOKUP(Dati!$A2735,Normas!$A:$D,3,FALSE)*0.6)),"")</f>
      </c>
      <c r="H2735" s="2">
        <f>IFERROR(IF(ISBLANK($A2735),"",IF($A2735="Ūdeņraža jonu koncentrācija",VLOOKUP(Dati!$A2735,Normas!$A:$D,2,FALSE),VLOOKUP(Dati!$A2735,Normas!$A:$D,2,FALSE)*0.3)),"")</f>
      </c>
      <c r="I2735" s="2">
        <f>IFERROR(IF(ISBLANK($A2735),"",IF($A2735="Ūdeņraža jonu koncentrācija",VLOOKUP(Dati!$A2735,Normas!$A:$D,3,FALSE),VLOOKUP(Dati!$A2735,Normas!$A:$D,3,FALSE)*0.3)),"")</f>
      </c>
    </row>
    <row r="2736" spans="2:9" x14ac:dyDescent="0.2">
      <c r="B2736">
        <f>IF(ISBLANK(A2736),"",VLOOKUP(A2736,Normas!A:D,4,FALSE))</f>
      </c>
      <c r="E2736" s="2">
        <f>IF(ISBLANK(D2736),"",INT(YEARFRAC(D2736,'Vispārīga informācija'!$B$2)))</f>
      </c>
      <c r="F2736" s="2">
        <f>IFERROR(IF(ISBLANK($A2736),"",IF($A2736="Ūdeņraža jonu koncentrācija",VLOOKUP(Dati!$A2736,Normas!$A:$D,2,FALSE),VLOOKUP(Dati!$A2736,Normas!$A:$D,2,FALSE)*0.6)),"")</f>
      </c>
      <c r="G2736" s="2">
        <f>IFERROR(IF(ISBLANK($A2736),"",IF($A2736="Ūdeņraža jonu koncentrācija",VLOOKUP(Dati!$A2736,Normas!$A:$D,3,FALSE),VLOOKUP(Dati!$A2736,Normas!$A:$D,3,FALSE)*0.6)),"")</f>
      </c>
      <c r="H2736" s="2">
        <f>IFERROR(IF(ISBLANK($A2736),"",IF($A2736="Ūdeņraža jonu koncentrācija",VLOOKUP(Dati!$A2736,Normas!$A:$D,2,FALSE),VLOOKUP(Dati!$A2736,Normas!$A:$D,2,FALSE)*0.3)),"")</f>
      </c>
      <c r="I2736" s="2">
        <f>IFERROR(IF(ISBLANK($A2736),"",IF($A2736="Ūdeņraža jonu koncentrācija",VLOOKUP(Dati!$A2736,Normas!$A:$D,3,FALSE),VLOOKUP(Dati!$A2736,Normas!$A:$D,3,FALSE)*0.3)),"")</f>
      </c>
    </row>
    <row r="2737" spans="2:9" x14ac:dyDescent="0.2">
      <c r="B2737">
        <f>IF(ISBLANK(A2737),"",VLOOKUP(A2737,Normas!A:D,4,FALSE))</f>
      </c>
      <c r="E2737" s="2">
        <f>IF(ISBLANK(D2737),"",INT(YEARFRAC(D2737,'Vispārīga informācija'!$B$2)))</f>
      </c>
      <c r="F2737" s="2">
        <f>IFERROR(IF(ISBLANK($A2737),"",IF($A2737="Ūdeņraža jonu koncentrācija",VLOOKUP(Dati!$A2737,Normas!$A:$D,2,FALSE),VLOOKUP(Dati!$A2737,Normas!$A:$D,2,FALSE)*0.6)),"")</f>
      </c>
      <c r="G2737" s="2">
        <f>IFERROR(IF(ISBLANK($A2737),"",IF($A2737="Ūdeņraža jonu koncentrācija",VLOOKUP(Dati!$A2737,Normas!$A:$D,3,FALSE),VLOOKUP(Dati!$A2737,Normas!$A:$D,3,FALSE)*0.6)),"")</f>
      </c>
      <c r="H2737" s="2">
        <f>IFERROR(IF(ISBLANK($A2737),"",IF($A2737="Ūdeņraža jonu koncentrācija",VLOOKUP(Dati!$A2737,Normas!$A:$D,2,FALSE),VLOOKUP(Dati!$A2737,Normas!$A:$D,2,FALSE)*0.3)),"")</f>
      </c>
      <c r="I2737" s="2">
        <f>IFERROR(IF(ISBLANK($A2737),"",IF($A2737="Ūdeņraža jonu koncentrācija",VLOOKUP(Dati!$A2737,Normas!$A:$D,3,FALSE),VLOOKUP(Dati!$A2737,Normas!$A:$D,3,FALSE)*0.3)),"")</f>
      </c>
    </row>
    <row r="2738" spans="2:9" x14ac:dyDescent="0.2">
      <c r="B2738">
        <f>IF(ISBLANK(A2738),"",VLOOKUP(A2738,Normas!A:D,4,FALSE))</f>
      </c>
      <c r="E2738" s="2">
        <f>IF(ISBLANK(D2738),"",INT(YEARFRAC(D2738,'Vispārīga informācija'!$B$2)))</f>
      </c>
      <c r="F2738" s="2">
        <f>IFERROR(IF(ISBLANK($A2738),"",IF($A2738="Ūdeņraža jonu koncentrācija",VLOOKUP(Dati!$A2738,Normas!$A:$D,2,FALSE),VLOOKUP(Dati!$A2738,Normas!$A:$D,2,FALSE)*0.6)),"")</f>
      </c>
      <c r="G2738" s="2">
        <f>IFERROR(IF(ISBLANK($A2738),"",IF($A2738="Ūdeņraža jonu koncentrācija",VLOOKUP(Dati!$A2738,Normas!$A:$D,3,FALSE),VLOOKUP(Dati!$A2738,Normas!$A:$D,3,FALSE)*0.6)),"")</f>
      </c>
      <c r="H2738" s="2">
        <f>IFERROR(IF(ISBLANK($A2738),"",IF($A2738="Ūdeņraža jonu koncentrācija",VLOOKUP(Dati!$A2738,Normas!$A:$D,2,FALSE),VLOOKUP(Dati!$A2738,Normas!$A:$D,2,FALSE)*0.3)),"")</f>
      </c>
      <c r="I2738" s="2">
        <f>IFERROR(IF(ISBLANK($A2738),"",IF($A2738="Ūdeņraža jonu koncentrācija",VLOOKUP(Dati!$A2738,Normas!$A:$D,3,FALSE),VLOOKUP(Dati!$A2738,Normas!$A:$D,3,FALSE)*0.3)),"")</f>
      </c>
    </row>
    <row r="2739" spans="2:9" x14ac:dyDescent="0.2">
      <c r="B2739">
        <f>IF(ISBLANK(A2739),"",VLOOKUP(A2739,Normas!A:D,4,FALSE))</f>
      </c>
      <c r="E2739" s="2">
        <f>IF(ISBLANK(D2739),"",INT(YEARFRAC(D2739,'Vispārīga informācija'!$B$2)))</f>
      </c>
      <c r="F2739" s="2">
        <f>IFERROR(IF(ISBLANK($A2739),"",IF($A2739="Ūdeņraža jonu koncentrācija",VLOOKUP(Dati!$A2739,Normas!$A:$D,2,FALSE),VLOOKUP(Dati!$A2739,Normas!$A:$D,2,FALSE)*0.6)),"")</f>
      </c>
      <c r="G2739" s="2">
        <f>IFERROR(IF(ISBLANK($A2739),"",IF($A2739="Ūdeņraža jonu koncentrācija",VLOOKUP(Dati!$A2739,Normas!$A:$D,3,FALSE),VLOOKUP(Dati!$A2739,Normas!$A:$D,3,FALSE)*0.6)),"")</f>
      </c>
      <c r="H2739" s="2">
        <f>IFERROR(IF(ISBLANK($A2739),"",IF($A2739="Ūdeņraža jonu koncentrācija",VLOOKUP(Dati!$A2739,Normas!$A:$D,2,FALSE),VLOOKUP(Dati!$A2739,Normas!$A:$D,2,FALSE)*0.3)),"")</f>
      </c>
      <c r="I2739" s="2">
        <f>IFERROR(IF(ISBLANK($A2739),"",IF($A2739="Ūdeņraža jonu koncentrācija",VLOOKUP(Dati!$A2739,Normas!$A:$D,3,FALSE),VLOOKUP(Dati!$A2739,Normas!$A:$D,3,FALSE)*0.3)),"")</f>
      </c>
    </row>
    <row r="2740" spans="2:9" x14ac:dyDescent="0.2">
      <c r="B2740">
        <f>IF(ISBLANK(A2740),"",VLOOKUP(A2740,Normas!A:D,4,FALSE))</f>
      </c>
      <c r="E2740" s="2">
        <f>IF(ISBLANK(D2740),"",INT(YEARFRAC(D2740,'Vispārīga informācija'!$B$2)))</f>
      </c>
      <c r="F2740" s="2">
        <f>IFERROR(IF(ISBLANK($A2740),"",IF($A2740="Ūdeņraža jonu koncentrācija",VLOOKUP(Dati!$A2740,Normas!$A:$D,2,FALSE),VLOOKUP(Dati!$A2740,Normas!$A:$D,2,FALSE)*0.6)),"")</f>
      </c>
      <c r="G2740" s="2">
        <f>IFERROR(IF(ISBLANK($A2740),"",IF($A2740="Ūdeņraža jonu koncentrācija",VLOOKUP(Dati!$A2740,Normas!$A:$D,3,FALSE),VLOOKUP(Dati!$A2740,Normas!$A:$D,3,FALSE)*0.6)),"")</f>
      </c>
      <c r="H2740" s="2">
        <f>IFERROR(IF(ISBLANK($A2740),"",IF($A2740="Ūdeņraža jonu koncentrācija",VLOOKUP(Dati!$A2740,Normas!$A:$D,2,FALSE),VLOOKUP(Dati!$A2740,Normas!$A:$D,2,FALSE)*0.3)),"")</f>
      </c>
      <c r="I2740" s="2">
        <f>IFERROR(IF(ISBLANK($A2740),"",IF($A2740="Ūdeņraža jonu koncentrācija",VLOOKUP(Dati!$A2740,Normas!$A:$D,3,FALSE),VLOOKUP(Dati!$A2740,Normas!$A:$D,3,FALSE)*0.3)),"")</f>
      </c>
    </row>
    <row r="2741" spans="2:9" x14ac:dyDescent="0.2">
      <c r="B2741">
        <f>IF(ISBLANK(A2741),"",VLOOKUP(A2741,Normas!A:D,4,FALSE))</f>
      </c>
      <c r="E2741" s="2">
        <f>IF(ISBLANK(D2741),"",INT(YEARFRAC(D2741,'Vispārīga informācija'!$B$2)))</f>
      </c>
      <c r="F2741" s="2">
        <f>IFERROR(IF(ISBLANK($A2741),"",IF($A2741="Ūdeņraža jonu koncentrācija",VLOOKUP(Dati!$A2741,Normas!$A:$D,2,FALSE),VLOOKUP(Dati!$A2741,Normas!$A:$D,2,FALSE)*0.6)),"")</f>
      </c>
      <c r="G2741" s="2">
        <f>IFERROR(IF(ISBLANK($A2741),"",IF($A2741="Ūdeņraža jonu koncentrācija",VLOOKUP(Dati!$A2741,Normas!$A:$D,3,FALSE),VLOOKUP(Dati!$A2741,Normas!$A:$D,3,FALSE)*0.6)),"")</f>
      </c>
      <c r="H2741" s="2">
        <f>IFERROR(IF(ISBLANK($A2741),"",IF($A2741="Ūdeņraža jonu koncentrācija",VLOOKUP(Dati!$A2741,Normas!$A:$D,2,FALSE),VLOOKUP(Dati!$A2741,Normas!$A:$D,2,FALSE)*0.3)),"")</f>
      </c>
      <c r="I2741" s="2">
        <f>IFERROR(IF(ISBLANK($A2741),"",IF($A2741="Ūdeņraža jonu koncentrācija",VLOOKUP(Dati!$A2741,Normas!$A:$D,3,FALSE),VLOOKUP(Dati!$A2741,Normas!$A:$D,3,FALSE)*0.3)),"")</f>
      </c>
    </row>
    <row r="2742" spans="2:9" x14ac:dyDescent="0.2">
      <c r="B2742">
        <f>IF(ISBLANK(A2742),"",VLOOKUP(A2742,Normas!A:D,4,FALSE))</f>
      </c>
      <c r="E2742" s="2">
        <f>IF(ISBLANK(D2742),"",INT(YEARFRAC(D2742,'Vispārīga informācija'!$B$2)))</f>
      </c>
      <c r="F2742" s="2">
        <f>IFERROR(IF(ISBLANK($A2742),"",IF($A2742="Ūdeņraža jonu koncentrācija",VLOOKUP(Dati!$A2742,Normas!$A:$D,2,FALSE),VLOOKUP(Dati!$A2742,Normas!$A:$D,2,FALSE)*0.6)),"")</f>
      </c>
      <c r="G2742" s="2">
        <f>IFERROR(IF(ISBLANK($A2742),"",IF($A2742="Ūdeņraža jonu koncentrācija",VLOOKUP(Dati!$A2742,Normas!$A:$D,3,FALSE),VLOOKUP(Dati!$A2742,Normas!$A:$D,3,FALSE)*0.6)),"")</f>
      </c>
      <c r="H2742" s="2">
        <f>IFERROR(IF(ISBLANK($A2742),"",IF($A2742="Ūdeņraža jonu koncentrācija",VLOOKUP(Dati!$A2742,Normas!$A:$D,2,FALSE),VLOOKUP(Dati!$A2742,Normas!$A:$D,2,FALSE)*0.3)),"")</f>
      </c>
      <c r="I2742" s="2">
        <f>IFERROR(IF(ISBLANK($A2742),"",IF($A2742="Ūdeņraža jonu koncentrācija",VLOOKUP(Dati!$A2742,Normas!$A:$D,3,FALSE),VLOOKUP(Dati!$A2742,Normas!$A:$D,3,FALSE)*0.3)),"")</f>
      </c>
    </row>
    <row r="2743" spans="2:9" x14ac:dyDescent="0.2">
      <c r="B2743">
        <f>IF(ISBLANK(A2743),"",VLOOKUP(A2743,Normas!A:D,4,FALSE))</f>
      </c>
      <c r="E2743" s="2">
        <f>IF(ISBLANK(D2743),"",INT(YEARFRAC(D2743,'Vispārīga informācija'!$B$2)))</f>
      </c>
      <c r="F2743" s="2">
        <f>IFERROR(IF(ISBLANK($A2743),"",IF($A2743="Ūdeņraža jonu koncentrācija",VLOOKUP(Dati!$A2743,Normas!$A:$D,2,FALSE),VLOOKUP(Dati!$A2743,Normas!$A:$D,2,FALSE)*0.6)),"")</f>
      </c>
      <c r="G2743" s="2">
        <f>IFERROR(IF(ISBLANK($A2743),"",IF($A2743="Ūdeņraža jonu koncentrācija",VLOOKUP(Dati!$A2743,Normas!$A:$D,3,FALSE),VLOOKUP(Dati!$A2743,Normas!$A:$D,3,FALSE)*0.6)),"")</f>
      </c>
      <c r="H2743" s="2">
        <f>IFERROR(IF(ISBLANK($A2743),"",IF($A2743="Ūdeņraža jonu koncentrācija",VLOOKUP(Dati!$A2743,Normas!$A:$D,2,FALSE),VLOOKUP(Dati!$A2743,Normas!$A:$D,2,FALSE)*0.3)),"")</f>
      </c>
      <c r="I2743" s="2">
        <f>IFERROR(IF(ISBLANK($A2743),"",IF($A2743="Ūdeņraža jonu koncentrācija",VLOOKUP(Dati!$A2743,Normas!$A:$D,3,FALSE),VLOOKUP(Dati!$A2743,Normas!$A:$D,3,FALSE)*0.3)),"")</f>
      </c>
    </row>
    <row r="2744" spans="2:9" x14ac:dyDescent="0.2">
      <c r="B2744">
        <f>IF(ISBLANK(A2744),"",VLOOKUP(A2744,Normas!A:D,4,FALSE))</f>
      </c>
      <c r="E2744" s="2">
        <f>IF(ISBLANK(D2744),"",INT(YEARFRAC(D2744,'Vispārīga informācija'!$B$2)))</f>
      </c>
      <c r="F2744" s="2">
        <f>IFERROR(IF(ISBLANK($A2744),"",IF($A2744="Ūdeņraža jonu koncentrācija",VLOOKUP(Dati!$A2744,Normas!$A:$D,2,FALSE),VLOOKUP(Dati!$A2744,Normas!$A:$D,2,FALSE)*0.6)),"")</f>
      </c>
      <c r="G2744" s="2">
        <f>IFERROR(IF(ISBLANK($A2744),"",IF($A2744="Ūdeņraža jonu koncentrācija",VLOOKUP(Dati!$A2744,Normas!$A:$D,3,FALSE),VLOOKUP(Dati!$A2744,Normas!$A:$D,3,FALSE)*0.6)),"")</f>
      </c>
      <c r="H2744" s="2">
        <f>IFERROR(IF(ISBLANK($A2744),"",IF($A2744="Ūdeņraža jonu koncentrācija",VLOOKUP(Dati!$A2744,Normas!$A:$D,2,FALSE),VLOOKUP(Dati!$A2744,Normas!$A:$D,2,FALSE)*0.3)),"")</f>
      </c>
      <c r="I2744" s="2">
        <f>IFERROR(IF(ISBLANK($A2744),"",IF($A2744="Ūdeņraža jonu koncentrācija",VLOOKUP(Dati!$A2744,Normas!$A:$D,3,FALSE),VLOOKUP(Dati!$A2744,Normas!$A:$D,3,FALSE)*0.3)),"")</f>
      </c>
    </row>
    <row r="2745" spans="2:9" x14ac:dyDescent="0.2">
      <c r="B2745">
        <f>IF(ISBLANK(A2745),"",VLOOKUP(A2745,Normas!A:D,4,FALSE))</f>
      </c>
      <c r="E2745" s="2">
        <f>IF(ISBLANK(D2745),"",INT(YEARFRAC(D2745,'Vispārīga informācija'!$B$2)))</f>
      </c>
      <c r="F2745" s="2">
        <f>IFERROR(IF(ISBLANK($A2745),"",IF($A2745="Ūdeņraža jonu koncentrācija",VLOOKUP(Dati!$A2745,Normas!$A:$D,2,FALSE),VLOOKUP(Dati!$A2745,Normas!$A:$D,2,FALSE)*0.6)),"")</f>
      </c>
      <c r="G2745" s="2">
        <f>IFERROR(IF(ISBLANK($A2745),"",IF($A2745="Ūdeņraža jonu koncentrācija",VLOOKUP(Dati!$A2745,Normas!$A:$D,3,FALSE),VLOOKUP(Dati!$A2745,Normas!$A:$D,3,FALSE)*0.6)),"")</f>
      </c>
      <c r="H2745" s="2">
        <f>IFERROR(IF(ISBLANK($A2745),"",IF($A2745="Ūdeņraža jonu koncentrācija",VLOOKUP(Dati!$A2745,Normas!$A:$D,2,FALSE),VLOOKUP(Dati!$A2745,Normas!$A:$D,2,FALSE)*0.3)),"")</f>
      </c>
      <c r="I2745" s="2">
        <f>IFERROR(IF(ISBLANK($A2745),"",IF($A2745="Ūdeņraža jonu koncentrācija",VLOOKUP(Dati!$A2745,Normas!$A:$D,3,FALSE),VLOOKUP(Dati!$A2745,Normas!$A:$D,3,FALSE)*0.3)),"")</f>
      </c>
    </row>
    <row r="2746" spans="2:9" x14ac:dyDescent="0.2">
      <c r="B2746">
        <f>IF(ISBLANK(A2746),"",VLOOKUP(A2746,Normas!A:D,4,FALSE))</f>
      </c>
      <c r="E2746" s="2">
        <f>IF(ISBLANK(D2746),"",INT(YEARFRAC(D2746,'Vispārīga informācija'!$B$2)))</f>
      </c>
      <c r="F2746" s="2">
        <f>IFERROR(IF(ISBLANK($A2746),"",IF($A2746="Ūdeņraža jonu koncentrācija",VLOOKUP(Dati!$A2746,Normas!$A:$D,2,FALSE),VLOOKUP(Dati!$A2746,Normas!$A:$D,2,FALSE)*0.6)),"")</f>
      </c>
      <c r="G2746" s="2">
        <f>IFERROR(IF(ISBLANK($A2746),"",IF($A2746="Ūdeņraža jonu koncentrācija",VLOOKUP(Dati!$A2746,Normas!$A:$D,3,FALSE),VLOOKUP(Dati!$A2746,Normas!$A:$D,3,FALSE)*0.6)),"")</f>
      </c>
      <c r="H2746" s="2">
        <f>IFERROR(IF(ISBLANK($A2746),"",IF($A2746="Ūdeņraža jonu koncentrācija",VLOOKUP(Dati!$A2746,Normas!$A:$D,2,FALSE),VLOOKUP(Dati!$A2746,Normas!$A:$D,2,FALSE)*0.3)),"")</f>
      </c>
      <c r="I2746" s="2">
        <f>IFERROR(IF(ISBLANK($A2746),"",IF($A2746="Ūdeņraža jonu koncentrācija",VLOOKUP(Dati!$A2746,Normas!$A:$D,3,FALSE),VLOOKUP(Dati!$A2746,Normas!$A:$D,3,FALSE)*0.3)),"")</f>
      </c>
    </row>
    <row r="2747" spans="2:9" x14ac:dyDescent="0.2">
      <c r="B2747">
        <f>IF(ISBLANK(A2747),"",VLOOKUP(A2747,Normas!A:D,4,FALSE))</f>
      </c>
      <c r="E2747" s="2">
        <f>IF(ISBLANK(D2747),"",INT(YEARFRAC(D2747,'Vispārīga informācija'!$B$2)))</f>
      </c>
      <c r="F2747" s="2">
        <f>IFERROR(IF(ISBLANK($A2747),"",IF($A2747="Ūdeņraža jonu koncentrācija",VLOOKUP(Dati!$A2747,Normas!$A:$D,2,FALSE),VLOOKUP(Dati!$A2747,Normas!$A:$D,2,FALSE)*0.6)),"")</f>
      </c>
      <c r="G2747" s="2">
        <f>IFERROR(IF(ISBLANK($A2747),"",IF($A2747="Ūdeņraža jonu koncentrācija",VLOOKUP(Dati!$A2747,Normas!$A:$D,3,FALSE),VLOOKUP(Dati!$A2747,Normas!$A:$D,3,FALSE)*0.6)),"")</f>
      </c>
      <c r="H2747" s="2">
        <f>IFERROR(IF(ISBLANK($A2747),"",IF($A2747="Ūdeņraža jonu koncentrācija",VLOOKUP(Dati!$A2747,Normas!$A:$D,2,FALSE),VLOOKUP(Dati!$A2747,Normas!$A:$D,2,FALSE)*0.3)),"")</f>
      </c>
      <c r="I2747" s="2">
        <f>IFERROR(IF(ISBLANK($A2747),"",IF($A2747="Ūdeņraža jonu koncentrācija",VLOOKUP(Dati!$A2747,Normas!$A:$D,3,FALSE),VLOOKUP(Dati!$A2747,Normas!$A:$D,3,FALSE)*0.3)),"")</f>
      </c>
    </row>
    <row r="2748" spans="2:9" x14ac:dyDescent="0.2">
      <c r="B2748">
        <f>IF(ISBLANK(A2748),"",VLOOKUP(A2748,Normas!A:D,4,FALSE))</f>
      </c>
      <c r="E2748" s="2">
        <f>IF(ISBLANK(D2748),"",INT(YEARFRAC(D2748,'Vispārīga informācija'!$B$2)))</f>
      </c>
      <c r="F2748" s="2">
        <f>IFERROR(IF(ISBLANK($A2748),"",IF($A2748="Ūdeņraža jonu koncentrācija",VLOOKUP(Dati!$A2748,Normas!$A:$D,2,FALSE),VLOOKUP(Dati!$A2748,Normas!$A:$D,2,FALSE)*0.6)),"")</f>
      </c>
      <c r="G2748" s="2">
        <f>IFERROR(IF(ISBLANK($A2748),"",IF($A2748="Ūdeņraža jonu koncentrācija",VLOOKUP(Dati!$A2748,Normas!$A:$D,3,FALSE),VLOOKUP(Dati!$A2748,Normas!$A:$D,3,FALSE)*0.6)),"")</f>
      </c>
      <c r="H2748" s="2">
        <f>IFERROR(IF(ISBLANK($A2748),"",IF($A2748="Ūdeņraža jonu koncentrācija",VLOOKUP(Dati!$A2748,Normas!$A:$D,2,FALSE),VLOOKUP(Dati!$A2748,Normas!$A:$D,2,FALSE)*0.3)),"")</f>
      </c>
      <c r="I2748" s="2">
        <f>IFERROR(IF(ISBLANK($A2748),"",IF($A2748="Ūdeņraža jonu koncentrācija",VLOOKUP(Dati!$A2748,Normas!$A:$D,3,FALSE),VLOOKUP(Dati!$A2748,Normas!$A:$D,3,FALSE)*0.3)),"")</f>
      </c>
    </row>
    <row r="2749" spans="2:9" x14ac:dyDescent="0.2">
      <c r="B2749">
        <f>IF(ISBLANK(A2749),"",VLOOKUP(A2749,Normas!A:D,4,FALSE))</f>
      </c>
      <c r="E2749" s="2">
        <f>IF(ISBLANK(D2749),"",INT(YEARFRAC(D2749,'Vispārīga informācija'!$B$2)))</f>
      </c>
      <c r="F2749" s="2">
        <f>IFERROR(IF(ISBLANK($A2749),"",IF($A2749="Ūdeņraža jonu koncentrācija",VLOOKUP(Dati!$A2749,Normas!$A:$D,2,FALSE),VLOOKUP(Dati!$A2749,Normas!$A:$D,2,FALSE)*0.6)),"")</f>
      </c>
      <c r="G2749" s="2">
        <f>IFERROR(IF(ISBLANK($A2749),"",IF($A2749="Ūdeņraža jonu koncentrācija",VLOOKUP(Dati!$A2749,Normas!$A:$D,3,FALSE),VLOOKUP(Dati!$A2749,Normas!$A:$D,3,FALSE)*0.6)),"")</f>
      </c>
      <c r="H2749" s="2">
        <f>IFERROR(IF(ISBLANK($A2749),"",IF($A2749="Ūdeņraža jonu koncentrācija",VLOOKUP(Dati!$A2749,Normas!$A:$D,2,FALSE),VLOOKUP(Dati!$A2749,Normas!$A:$D,2,FALSE)*0.3)),"")</f>
      </c>
      <c r="I2749" s="2">
        <f>IFERROR(IF(ISBLANK($A2749),"",IF($A2749="Ūdeņraža jonu koncentrācija",VLOOKUP(Dati!$A2749,Normas!$A:$D,3,FALSE),VLOOKUP(Dati!$A2749,Normas!$A:$D,3,FALSE)*0.3)),"")</f>
      </c>
    </row>
    <row r="2750" spans="2:9" x14ac:dyDescent="0.2">
      <c r="B2750">
        <f>IF(ISBLANK(A2750),"",VLOOKUP(A2750,Normas!A:D,4,FALSE))</f>
      </c>
      <c r="E2750" s="2">
        <f>IF(ISBLANK(D2750),"",INT(YEARFRAC(D2750,'Vispārīga informācija'!$B$2)))</f>
      </c>
      <c r="F2750" s="2">
        <f>IFERROR(IF(ISBLANK($A2750),"",IF($A2750="Ūdeņraža jonu koncentrācija",VLOOKUP(Dati!$A2750,Normas!$A:$D,2,FALSE),VLOOKUP(Dati!$A2750,Normas!$A:$D,2,FALSE)*0.6)),"")</f>
      </c>
      <c r="G2750" s="2">
        <f>IFERROR(IF(ISBLANK($A2750),"",IF($A2750="Ūdeņraža jonu koncentrācija",VLOOKUP(Dati!$A2750,Normas!$A:$D,3,FALSE),VLOOKUP(Dati!$A2750,Normas!$A:$D,3,FALSE)*0.6)),"")</f>
      </c>
      <c r="H2750" s="2">
        <f>IFERROR(IF(ISBLANK($A2750),"",IF($A2750="Ūdeņraža jonu koncentrācija",VLOOKUP(Dati!$A2750,Normas!$A:$D,2,FALSE),VLOOKUP(Dati!$A2750,Normas!$A:$D,2,FALSE)*0.3)),"")</f>
      </c>
      <c r="I2750" s="2">
        <f>IFERROR(IF(ISBLANK($A2750),"",IF($A2750="Ūdeņraža jonu koncentrācija",VLOOKUP(Dati!$A2750,Normas!$A:$D,3,FALSE),VLOOKUP(Dati!$A2750,Normas!$A:$D,3,FALSE)*0.3)),"")</f>
      </c>
    </row>
    <row r="2751" spans="2:9" x14ac:dyDescent="0.2">
      <c r="B2751">
        <f>IF(ISBLANK(A2751),"",VLOOKUP(A2751,Normas!A:D,4,FALSE))</f>
      </c>
      <c r="E2751" s="2">
        <f>IF(ISBLANK(D2751),"",INT(YEARFRAC(D2751,'Vispārīga informācija'!$B$2)))</f>
      </c>
      <c r="F2751" s="2">
        <f>IFERROR(IF(ISBLANK($A2751),"",IF($A2751="Ūdeņraža jonu koncentrācija",VLOOKUP(Dati!$A2751,Normas!$A:$D,2,FALSE),VLOOKUP(Dati!$A2751,Normas!$A:$D,2,FALSE)*0.6)),"")</f>
      </c>
      <c r="G2751" s="2">
        <f>IFERROR(IF(ISBLANK($A2751),"",IF($A2751="Ūdeņraža jonu koncentrācija",VLOOKUP(Dati!$A2751,Normas!$A:$D,3,FALSE),VLOOKUP(Dati!$A2751,Normas!$A:$D,3,FALSE)*0.6)),"")</f>
      </c>
      <c r="H2751" s="2">
        <f>IFERROR(IF(ISBLANK($A2751),"",IF($A2751="Ūdeņraža jonu koncentrācija",VLOOKUP(Dati!$A2751,Normas!$A:$D,2,FALSE),VLOOKUP(Dati!$A2751,Normas!$A:$D,2,FALSE)*0.3)),"")</f>
      </c>
      <c r="I2751" s="2">
        <f>IFERROR(IF(ISBLANK($A2751),"",IF($A2751="Ūdeņraža jonu koncentrācija",VLOOKUP(Dati!$A2751,Normas!$A:$D,3,FALSE),VLOOKUP(Dati!$A2751,Normas!$A:$D,3,FALSE)*0.3)),"")</f>
      </c>
    </row>
    <row r="2752" spans="2:9" x14ac:dyDescent="0.2">
      <c r="B2752">
        <f>IF(ISBLANK(A2752),"",VLOOKUP(A2752,Normas!A:D,4,FALSE))</f>
      </c>
      <c r="E2752" s="2">
        <f>IF(ISBLANK(D2752),"",INT(YEARFRAC(D2752,'Vispārīga informācija'!$B$2)))</f>
      </c>
      <c r="F2752" s="2">
        <f>IFERROR(IF(ISBLANK($A2752),"",IF($A2752="Ūdeņraža jonu koncentrācija",VLOOKUP(Dati!$A2752,Normas!$A:$D,2,FALSE),VLOOKUP(Dati!$A2752,Normas!$A:$D,2,FALSE)*0.6)),"")</f>
      </c>
      <c r="G2752" s="2">
        <f>IFERROR(IF(ISBLANK($A2752),"",IF($A2752="Ūdeņraža jonu koncentrācija",VLOOKUP(Dati!$A2752,Normas!$A:$D,3,FALSE),VLOOKUP(Dati!$A2752,Normas!$A:$D,3,FALSE)*0.6)),"")</f>
      </c>
      <c r="H2752" s="2">
        <f>IFERROR(IF(ISBLANK($A2752),"",IF($A2752="Ūdeņraža jonu koncentrācija",VLOOKUP(Dati!$A2752,Normas!$A:$D,2,FALSE),VLOOKUP(Dati!$A2752,Normas!$A:$D,2,FALSE)*0.3)),"")</f>
      </c>
      <c r="I2752" s="2">
        <f>IFERROR(IF(ISBLANK($A2752),"",IF($A2752="Ūdeņraža jonu koncentrācija",VLOOKUP(Dati!$A2752,Normas!$A:$D,3,FALSE),VLOOKUP(Dati!$A2752,Normas!$A:$D,3,FALSE)*0.3)),"")</f>
      </c>
    </row>
    <row r="2753" spans="2:9" x14ac:dyDescent="0.2">
      <c r="B2753">
        <f>IF(ISBLANK(A2753),"",VLOOKUP(A2753,Normas!A:D,4,FALSE))</f>
      </c>
      <c r="E2753" s="2">
        <f>IF(ISBLANK(D2753),"",INT(YEARFRAC(D2753,'Vispārīga informācija'!$B$2)))</f>
      </c>
      <c r="F2753" s="2">
        <f>IFERROR(IF(ISBLANK($A2753),"",IF($A2753="Ūdeņraža jonu koncentrācija",VLOOKUP(Dati!$A2753,Normas!$A:$D,2,FALSE),VLOOKUP(Dati!$A2753,Normas!$A:$D,2,FALSE)*0.6)),"")</f>
      </c>
      <c r="G2753" s="2">
        <f>IFERROR(IF(ISBLANK($A2753),"",IF($A2753="Ūdeņraža jonu koncentrācija",VLOOKUP(Dati!$A2753,Normas!$A:$D,3,FALSE),VLOOKUP(Dati!$A2753,Normas!$A:$D,3,FALSE)*0.6)),"")</f>
      </c>
      <c r="H2753" s="2">
        <f>IFERROR(IF(ISBLANK($A2753),"",IF($A2753="Ūdeņraža jonu koncentrācija",VLOOKUP(Dati!$A2753,Normas!$A:$D,2,FALSE),VLOOKUP(Dati!$A2753,Normas!$A:$D,2,FALSE)*0.3)),"")</f>
      </c>
      <c r="I2753" s="2">
        <f>IFERROR(IF(ISBLANK($A2753),"",IF($A2753="Ūdeņraža jonu koncentrācija",VLOOKUP(Dati!$A2753,Normas!$A:$D,3,FALSE),VLOOKUP(Dati!$A2753,Normas!$A:$D,3,FALSE)*0.3)),"")</f>
      </c>
    </row>
    <row r="2754" spans="2:9" x14ac:dyDescent="0.2">
      <c r="B2754">
        <f>IF(ISBLANK(A2754),"",VLOOKUP(A2754,Normas!A:D,4,FALSE))</f>
      </c>
      <c r="E2754" s="2">
        <f>IF(ISBLANK(D2754),"",INT(YEARFRAC(D2754,'Vispārīga informācija'!$B$2)))</f>
      </c>
      <c r="F2754" s="2">
        <f>IFERROR(IF(ISBLANK($A2754),"",IF($A2754="Ūdeņraža jonu koncentrācija",VLOOKUP(Dati!$A2754,Normas!$A:$D,2,FALSE),VLOOKUP(Dati!$A2754,Normas!$A:$D,2,FALSE)*0.6)),"")</f>
      </c>
      <c r="G2754" s="2">
        <f>IFERROR(IF(ISBLANK($A2754),"",IF($A2754="Ūdeņraža jonu koncentrācija",VLOOKUP(Dati!$A2754,Normas!$A:$D,3,FALSE),VLOOKUP(Dati!$A2754,Normas!$A:$D,3,FALSE)*0.6)),"")</f>
      </c>
      <c r="H2754" s="2">
        <f>IFERROR(IF(ISBLANK($A2754),"",IF($A2754="Ūdeņraža jonu koncentrācija",VLOOKUP(Dati!$A2754,Normas!$A:$D,2,FALSE),VLOOKUP(Dati!$A2754,Normas!$A:$D,2,FALSE)*0.3)),"")</f>
      </c>
      <c r="I2754" s="2">
        <f>IFERROR(IF(ISBLANK($A2754),"",IF($A2754="Ūdeņraža jonu koncentrācija",VLOOKUP(Dati!$A2754,Normas!$A:$D,3,FALSE),VLOOKUP(Dati!$A2754,Normas!$A:$D,3,FALSE)*0.3)),"")</f>
      </c>
    </row>
    <row r="2755" spans="2:9" x14ac:dyDescent="0.2">
      <c r="B2755">
        <f>IF(ISBLANK(A2755),"",VLOOKUP(A2755,Normas!A:D,4,FALSE))</f>
      </c>
      <c r="E2755" s="2">
        <f>IF(ISBLANK(D2755),"",INT(YEARFRAC(D2755,'Vispārīga informācija'!$B$2)))</f>
      </c>
      <c r="F2755" s="2">
        <f>IFERROR(IF(ISBLANK($A2755),"",IF($A2755="Ūdeņraža jonu koncentrācija",VLOOKUP(Dati!$A2755,Normas!$A:$D,2,FALSE),VLOOKUP(Dati!$A2755,Normas!$A:$D,2,FALSE)*0.6)),"")</f>
      </c>
      <c r="G2755" s="2">
        <f>IFERROR(IF(ISBLANK($A2755),"",IF($A2755="Ūdeņraža jonu koncentrācija",VLOOKUP(Dati!$A2755,Normas!$A:$D,3,FALSE),VLOOKUP(Dati!$A2755,Normas!$A:$D,3,FALSE)*0.6)),"")</f>
      </c>
      <c r="H2755" s="2">
        <f>IFERROR(IF(ISBLANK($A2755),"",IF($A2755="Ūdeņraža jonu koncentrācija",VLOOKUP(Dati!$A2755,Normas!$A:$D,2,FALSE),VLOOKUP(Dati!$A2755,Normas!$A:$D,2,FALSE)*0.3)),"")</f>
      </c>
      <c r="I2755" s="2">
        <f>IFERROR(IF(ISBLANK($A2755),"",IF($A2755="Ūdeņraža jonu koncentrācija",VLOOKUP(Dati!$A2755,Normas!$A:$D,3,FALSE),VLOOKUP(Dati!$A2755,Normas!$A:$D,3,FALSE)*0.3)),"")</f>
      </c>
    </row>
    <row r="2756" spans="2:9" x14ac:dyDescent="0.2">
      <c r="B2756">
        <f>IF(ISBLANK(A2756),"",VLOOKUP(A2756,Normas!A:D,4,FALSE))</f>
      </c>
      <c r="E2756" s="2">
        <f>IF(ISBLANK(D2756),"",INT(YEARFRAC(D2756,'Vispārīga informācija'!$B$2)))</f>
      </c>
      <c r="F2756" s="2">
        <f>IFERROR(IF(ISBLANK($A2756),"",IF($A2756="Ūdeņraža jonu koncentrācija",VLOOKUP(Dati!$A2756,Normas!$A:$D,2,FALSE),VLOOKUP(Dati!$A2756,Normas!$A:$D,2,FALSE)*0.6)),"")</f>
      </c>
      <c r="G2756" s="2">
        <f>IFERROR(IF(ISBLANK($A2756),"",IF($A2756="Ūdeņraža jonu koncentrācija",VLOOKUP(Dati!$A2756,Normas!$A:$D,3,FALSE),VLOOKUP(Dati!$A2756,Normas!$A:$D,3,FALSE)*0.6)),"")</f>
      </c>
      <c r="H2756" s="2">
        <f>IFERROR(IF(ISBLANK($A2756),"",IF($A2756="Ūdeņraža jonu koncentrācija",VLOOKUP(Dati!$A2756,Normas!$A:$D,2,FALSE),VLOOKUP(Dati!$A2756,Normas!$A:$D,2,FALSE)*0.3)),"")</f>
      </c>
      <c r="I2756" s="2">
        <f>IFERROR(IF(ISBLANK($A2756),"",IF($A2756="Ūdeņraža jonu koncentrācija",VLOOKUP(Dati!$A2756,Normas!$A:$D,3,FALSE),VLOOKUP(Dati!$A2756,Normas!$A:$D,3,FALSE)*0.3)),"")</f>
      </c>
    </row>
    <row r="2757" spans="2:9" x14ac:dyDescent="0.2">
      <c r="B2757">
        <f>IF(ISBLANK(A2757),"",VLOOKUP(A2757,Normas!A:D,4,FALSE))</f>
      </c>
      <c r="E2757" s="2">
        <f>IF(ISBLANK(D2757),"",INT(YEARFRAC(D2757,'Vispārīga informācija'!$B$2)))</f>
      </c>
      <c r="F2757" s="2">
        <f>IFERROR(IF(ISBLANK($A2757),"",IF($A2757="Ūdeņraža jonu koncentrācija",VLOOKUP(Dati!$A2757,Normas!$A:$D,2,FALSE),VLOOKUP(Dati!$A2757,Normas!$A:$D,2,FALSE)*0.6)),"")</f>
      </c>
      <c r="G2757" s="2">
        <f>IFERROR(IF(ISBLANK($A2757),"",IF($A2757="Ūdeņraža jonu koncentrācija",VLOOKUP(Dati!$A2757,Normas!$A:$D,3,FALSE),VLOOKUP(Dati!$A2757,Normas!$A:$D,3,FALSE)*0.6)),"")</f>
      </c>
      <c r="H2757" s="2">
        <f>IFERROR(IF(ISBLANK($A2757),"",IF($A2757="Ūdeņraža jonu koncentrācija",VLOOKUP(Dati!$A2757,Normas!$A:$D,2,FALSE),VLOOKUP(Dati!$A2757,Normas!$A:$D,2,FALSE)*0.3)),"")</f>
      </c>
      <c r="I2757" s="2">
        <f>IFERROR(IF(ISBLANK($A2757),"",IF($A2757="Ūdeņraža jonu koncentrācija",VLOOKUP(Dati!$A2757,Normas!$A:$D,3,FALSE),VLOOKUP(Dati!$A2757,Normas!$A:$D,3,FALSE)*0.3)),"")</f>
      </c>
    </row>
    <row r="2758" spans="2:9" x14ac:dyDescent="0.2">
      <c r="B2758">
        <f>IF(ISBLANK(A2758),"",VLOOKUP(A2758,Normas!A:D,4,FALSE))</f>
      </c>
      <c r="E2758" s="2">
        <f>IF(ISBLANK(D2758),"",INT(YEARFRAC(D2758,'Vispārīga informācija'!$B$2)))</f>
      </c>
      <c r="F2758" s="2">
        <f>IFERROR(IF(ISBLANK($A2758),"",IF($A2758="Ūdeņraža jonu koncentrācija",VLOOKUP(Dati!$A2758,Normas!$A:$D,2,FALSE),VLOOKUP(Dati!$A2758,Normas!$A:$D,2,FALSE)*0.6)),"")</f>
      </c>
      <c r="G2758" s="2">
        <f>IFERROR(IF(ISBLANK($A2758),"",IF($A2758="Ūdeņraža jonu koncentrācija",VLOOKUP(Dati!$A2758,Normas!$A:$D,3,FALSE),VLOOKUP(Dati!$A2758,Normas!$A:$D,3,FALSE)*0.6)),"")</f>
      </c>
      <c r="H2758" s="2">
        <f>IFERROR(IF(ISBLANK($A2758),"",IF($A2758="Ūdeņraža jonu koncentrācija",VLOOKUP(Dati!$A2758,Normas!$A:$D,2,FALSE),VLOOKUP(Dati!$A2758,Normas!$A:$D,2,FALSE)*0.3)),"")</f>
      </c>
      <c r="I2758" s="2">
        <f>IFERROR(IF(ISBLANK($A2758),"",IF($A2758="Ūdeņraža jonu koncentrācija",VLOOKUP(Dati!$A2758,Normas!$A:$D,3,FALSE),VLOOKUP(Dati!$A2758,Normas!$A:$D,3,FALSE)*0.3)),"")</f>
      </c>
    </row>
    <row r="2759" spans="2:9" x14ac:dyDescent="0.2">
      <c r="B2759">
        <f>IF(ISBLANK(A2759),"",VLOOKUP(A2759,Normas!A:D,4,FALSE))</f>
      </c>
      <c r="E2759" s="2">
        <f>IF(ISBLANK(D2759),"",INT(YEARFRAC(D2759,'Vispārīga informācija'!$B$2)))</f>
      </c>
      <c r="F2759" s="2">
        <f>IFERROR(IF(ISBLANK($A2759),"",IF($A2759="Ūdeņraža jonu koncentrācija",VLOOKUP(Dati!$A2759,Normas!$A:$D,2,FALSE),VLOOKUP(Dati!$A2759,Normas!$A:$D,2,FALSE)*0.6)),"")</f>
      </c>
      <c r="G2759" s="2">
        <f>IFERROR(IF(ISBLANK($A2759),"",IF($A2759="Ūdeņraža jonu koncentrācija",VLOOKUP(Dati!$A2759,Normas!$A:$D,3,FALSE),VLOOKUP(Dati!$A2759,Normas!$A:$D,3,FALSE)*0.6)),"")</f>
      </c>
      <c r="H2759" s="2">
        <f>IFERROR(IF(ISBLANK($A2759),"",IF($A2759="Ūdeņraža jonu koncentrācija",VLOOKUP(Dati!$A2759,Normas!$A:$D,2,FALSE),VLOOKUP(Dati!$A2759,Normas!$A:$D,2,FALSE)*0.3)),"")</f>
      </c>
      <c r="I2759" s="2">
        <f>IFERROR(IF(ISBLANK($A2759),"",IF($A2759="Ūdeņraža jonu koncentrācija",VLOOKUP(Dati!$A2759,Normas!$A:$D,3,FALSE),VLOOKUP(Dati!$A2759,Normas!$A:$D,3,FALSE)*0.3)),"")</f>
      </c>
    </row>
    <row r="2760" spans="2:9" x14ac:dyDescent="0.2">
      <c r="B2760">
        <f>IF(ISBLANK(A2760),"",VLOOKUP(A2760,Normas!A:D,4,FALSE))</f>
      </c>
      <c r="E2760" s="2">
        <f>IF(ISBLANK(D2760),"",INT(YEARFRAC(D2760,'Vispārīga informācija'!$B$2)))</f>
      </c>
      <c r="F2760" s="2">
        <f>IFERROR(IF(ISBLANK($A2760),"",IF($A2760="Ūdeņraža jonu koncentrācija",VLOOKUP(Dati!$A2760,Normas!$A:$D,2,FALSE),VLOOKUP(Dati!$A2760,Normas!$A:$D,2,FALSE)*0.6)),"")</f>
      </c>
      <c r="G2760" s="2">
        <f>IFERROR(IF(ISBLANK($A2760),"",IF($A2760="Ūdeņraža jonu koncentrācija",VLOOKUP(Dati!$A2760,Normas!$A:$D,3,FALSE),VLOOKUP(Dati!$A2760,Normas!$A:$D,3,FALSE)*0.6)),"")</f>
      </c>
      <c r="H2760" s="2">
        <f>IFERROR(IF(ISBLANK($A2760),"",IF($A2760="Ūdeņraža jonu koncentrācija",VLOOKUP(Dati!$A2760,Normas!$A:$D,2,FALSE),VLOOKUP(Dati!$A2760,Normas!$A:$D,2,FALSE)*0.3)),"")</f>
      </c>
      <c r="I2760" s="2">
        <f>IFERROR(IF(ISBLANK($A2760),"",IF($A2760="Ūdeņraža jonu koncentrācija",VLOOKUP(Dati!$A2760,Normas!$A:$D,3,FALSE),VLOOKUP(Dati!$A2760,Normas!$A:$D,3,FALSE)*0.3)),"")</f>
      </c>
    </row>
    <row r="2761" spans="2:9" x14ac:dyDescent="0.2">
      <c r="B2761">
        <f>IF(ISBLANK(A2761),"",VLOOKUP(A2761,Normas!A:D,4,FALSE))</f>
      </c>
      <c r="E2761" s="2">
        <f>IF(ISBLANK(D2761),"",INT(YEARFRAC(D2761,'Vispārīga informācija'!$B$2)))</f>
      </c>
      <c r="F2761" s="2">
        <f>IFERROR(IF(ISBLANK($A2761),"",IF($A2761="Ūdeņraža jonu koncentrācija",VLOOKUP(Dati!$A2761,Normas!$A:$D,2,FALSE),VLOOKUP(Dati!$A2761,Normas!$A:$D,2,FALSE)*0.6)),"")</f>
      </c>
      <c r="G2761" s="2">
        <f>IFERROR(IF(ISBLANK($A2761),"",IF($A2761="Ūdeņraža jonu koncentrācija",VLOOKUP(Dati!$A2761,Normas!$A:$D,3,FALSE),VLOOKUP(Dati!$A2761,Normas!$A:$D,3,FALSE)*0.6)),"")</f>
      </c>
      <c r="H2761" s="2">
        <f>IFERROR(IF(ISBLANK($A2761),"",IF($A2761="Ūdeņraža jonu koncentrācija",VLOOKUP(Dati!$A2761,Normas!$A:$D,2,FALSE),VLOOKUP(Dati!$A2761,Normas!$A:$D,2,FALSE)*0.3)),"")</f>
      </c>
      <c r="I2761" s="2">
        <f>IFERROR(IF(ISBLANK($A2761),"",IF($A2761="Ūdeņraža jonu koncentrācija",VLOOKUP(Dati!$A2761,Normas!$A:$D,3,FALSE),VLOOKUP(Dati!$A2761,Normas!$A:$D,3,FALSE)*0.3)),"")</f>
      </c>
    </row>
    <row r="2762" spans="2:9" x14ac:dyDescent="0.2">
      <c r="B2762">
        <f>IF(ISBLANK(A2762),"",VLOOKUP(A2762,Normas!A:D,4,FALSE))</f>
      </c>
      <c r="E2762" s="2">
        <f>IF(ISBLANK(D2762),"",INT(YEARFRAC(D2762,'Vispārīga informācija'!$B$2)))</f>
      </c>
      <c r="F2762" s="2">
        <f>IFERROR(IF(ISBLANK($A2762),"",IF($A2762="Ūdeņraža jonu koncentrācija",VLOOKUP(Dati!$A2762,Normas!$A:$D,2,FALSE),VLOOKUP(Dati!$A2762,Normas!$A:$D,2,FALSE)*0.6)),"")</f>
      </c>
      <c r="G2762" s="2">
        <f>IFERROR(IF(ISBLANK($A2762),"",IF($A2762="Ūdeņraža jonu koncentrācija",VLOOKUP(Dati!$A2762,Normas!$A:$D,3,FALSE),VLOOKUP(Dati!$A2762,Normas!$A:$D,3,FALSE)*0.6)),"")</f>
      </c>
      <c r="H2762" s="2">
        <f>IFERROR(IF(ISBLANK($A2762),"",IF($A2762="Ūdeņraža jonu koncentrācija",VLOOKUP(Dati!$A2762,Normas!$A:$D,2,FALSE),VLOOKUP(Dati!$A2762,Normas!$A:$D,2,FALSE)*0.3)),"")</f>
      </c>
      <c r="I2762" s="2">
        <f>IFERROR(IF(ISBLANK($A2762),"",IF($A2762="Ūdeņraža jonu koncentrācija",VLOOKUP(Dati!$A2762,Normas!$A:$D,3,FALSE),VLOOKUP(Dati!$A2762,Normas!$A:$D,3,FALSE)*0.3)),"")</f>
      </c>
    </row>
    <row r="2763" spans="2:9" x14ac:dyDescent="0.2">
      <c r="B2763">
        <f>IF(ISBLANK(A2763),"",VLOOKUP(A2763,Normas!A:D,4,FALSE))</f>
      </c>
      <c r="E2763" s="2">
        <f>IF(ISBLANK(D2763),"",INT(YEARFRAC(D2763,'Vispārīga informācija'!$B$2)))</f>
      </c>
      <c r="F2763" s="2">
        <f>IFERROR(IF(ISBLANK($A2763),"",IF($A2763="Ūdeņraža jonu koncentrācija",VLOOKUP(Dati!$A2763,Normas!$A:$D,2,FALSE),VLOOKUP(Dati!$A2763,Normas!$A:$D,2,FALSE)*0.6)),"")</f>
      </c>
      <c r="G2763" s="2">
        <f>IFERROR(IF(ISBLANK($A2763),"",IF($A2763="Ūdeņraža jonu koncentrācija",VLOOKUP(Dati!$A2763,Normas!$A:$D,3,FALSE),VLOOKUP(Dati!$A2763,Normas!$A:$D,3,FALSE)*0.6)),"")</f>
      </c>
      <c r="H2763" s="2">
        <f>IFERROR(IF(ISBLANK($A2763),"",IF($A2763="Ūdeņraža jonu koncentrācija",VLOOKUP(Dati!$A2763,Normas!$A:$D,2,FALSE),VLOOKUP(Dati!$A2763,Normas!$A:$D,2,FALSE)*0.3)),"")</f>
      </c>
      <c r="I2763" s="2">
        <f>IFERROR(IF(ISBLANK($A2763),"",IF($A2763="Ūdeņraža jonu koncentrācija",VLOOKUP(Dati!$A2763,Normas!$A:$D,3,FALSE),VLOOKUP(Dati!$A2763,Normas!$A:$D,3,FALSE)*0.3)),"")</f>
      </c>
    </row>
    <row r="2764" spans="2:9" x14ac:dyDescent="0.2">
      <c r="B2764">
        <f>IF(ISBLANK(A2764),"",VLOOKUP(A2764,Normas!A:D,4,FALSE))</f>
      </c>
      <c r="E2764" s="2">
        <f>IF(ISBLANK(D2764),"",INT(YEARFRAC(D2764,'Vispārīga informācija'!$B$2)))</f>
      </c>
      <c r="F2764" s="2">
        <f>IFERROR(IF(ISBLANK($A2764),"",IF($A2764="Ūdeņraža jonu koncentrācija",VLOOKUP(Dati!$A2764,Normas!$A:$D,2,FALSE),VLOOKUP(Dati!$A2764,Normas!$A:$D,2,FALSE)*0.6)),"")</f>
      </c>
      <c r="G2764" s="2">
        <f>IFERROR(IF(ISBLANK($A2764),"",IF($A2764="Ūdeņraža jonu koncentrācija",VLOOKUP(Dati!$A2764,Normas!$A:$D,3,FALSE),VLOOKUP(Dati!$A2764,Normas!$A:$D,3,FALSE)*0.6)),"")</f>
      </c>
      <c r="H2764" s="2">
        <f>IFERROR(IF(ISBLANK($A2764),"",IF($A2764="Ūdeņraža jonu koncentrācija",VLOOKUP(Dati!$A2764,Normas!$A:$D,2,FALSE),VLOOKUP(Dati!$A2764,Normas!$A:$D,2,FALSE)*0.3)),"")</f>
      </c>
      <c r="I2764" s="2">
        <f>IFERROR(IF(ISBLANK($A2764),"",IF($A2764="Ūdeņraža jonu koncentrācija",VLOOKUP(Dati!$A2764,Normas!$A:$D,3,FALSE),VLOOKUP(Dati!$A2764,Normas!$A:$D,3,FALSE)*0.3)),"")</f>
      </c>
    </row>
    <row r="2765" spans="2:9" x14ac:dyDescent="0.2">
      <c r="B2765">
        <f>IF(ISBLANK(A2765),"",VLOOKUP(A2765,Normas!A:D,4,FALSE))</f>
      </c>
      <c r="E2765" s="2">
        <f>IF(ISBLANK(D2765),"",INT(YEARFRAC(D2765,'Vispārīga informācija'!$B$2)))</f>
      </c>
      <c r="F2765" s="2">
        <f>IFERROR(IF(ISBLANK($A2765),"",IF($A2765="Ūdeņraža jonu koncentrācija",VLOOKUP(Dati!$A2765,Normas!$A:$D,2,FALSE),VLOOKUP(Dati!$A2765,Normas!$A:$D,2,FALSE)*0.6)),"")</f>
      </c>
      <c r="G2765" s="2">
        <f>IFERROR(IF(ISBLANK($A2765),"",IF($A2765="Ūdeņraža jonu koncentrācija",VLOOKUP(Dati!$A2765,Normas!$A:$D,3,FALSE),VLOOKUP(Dati!$A2765,Normas!$A:$D,3,FALSE)*0.6)),"")</f>
      </c>
      <c r="H2765" s="2">
        <f>IFERROR(IF(ISBLANK($A2765),"",IF($A2765="Ūdeņraža jonu koncentrācija",VLOOKUP(Dati!$A2765,Normas!$A:$D,2,FALSE),VLOOKUP(Dati!$A2765,Normas!$A:$D,2,FALSE)*0.3)),"")</f>
      </c>
      <c r="I2765" s="2">
        <f>IFERROR(IF(ISBLANK($A2765),"",IF($A2765="Ūdeņraža jonu koncentrācija",VLOOKUP(Dati!$A2765,Normas!$A:$D,3,FALSE),VLOOKUP(Dati!$A2765,Normas!$A:$D,3,FALSE)*0.3)),"")</f>
      </c>
    </row>
    <row r="2766" spans="2:9" x14ac:dyDescent="0.2">
      <c r="B2766">
        <f>IF(ISBLANK(A2766),"",VLOOKUP(A2766,Normas!A:D,4,FALSE))</f>
      </c>
      <c r="E2766" s="2">
        <f>IF(ISBLANK(D2766),"",INT(YEARFRAC(D2766,'Vispārīga informācija'!$B$2)))</f>
      </c>
      <c r="F2766" s="2">
        <f>IFERROR(IF(ISBLANK($A2766),"",IF($A2766="Ūdeņraža jonu koncentrācija",VLOOKUP(Dati!$A2766,Normas!$A:$D,2,FALSE),VLOOKUP(Dati!$A2766,Normas!$A:$D,2,FALSE)*0.6)),"")</f>
      </c>
      <c r="G2766" s="2">
        <f>IFERROR(IF(ISBLANK($A2766),"",IF($A2766="Ūdeņraža jonu koncentrācija",VLOOKUP(Dati!$A2766,Normas!$A:$D,3,FALSE),VLOOKUP(Dati!$A2766,Normas!$A:$D,3,FALSE)*0.6)),"")</f>
      </c>
      <c r="H2766" s="2">
        <f>IFERROR(IF(ISBLANK($A2766),"",IF($A2766="Ūdeņraža jonu koncentrācija",VLOOKUP(Dati!$A2766,Normas!$A:$D,2,FALSE),VLOOKUP(Dati!$A2766,Normas!$A:$D,2,FALSE)*0.3)),"")</f>
      </c>
      <c r="I2766" s="2">
        <f>IFERROR(IF(ISBLANK($A2766),"",IF($A2766="Ūdeņraža jonu koncentrācija",VLOOKUP(Dati!$A2766,Normas!$A:$D,3,FALSE),VLOOKUP(Dati!$A2766,Normas!$A:$D,3,FALSE)*0.3)),"")</f>
      </c>
    </row>
    <row r="2767" spans="2:9" x14ac:dyDescent="0.2">
      <c r="B2767">
        <f>IF(ISBLANK(A2767),"",VLOOKUP(A2767,Normas!A:D,4,FALSE))</f>
      </c>
      <c r="E2767" s="2">
        <f>IF(ISBLANK(D2767),"",INT(YEARFRAC(D2767,'Vispārīga informācija'!$B$2)))</f>
      </c>
      <c r="F2767" s="2">
        <f>IFERROR(IF(ISBLANK($A2767),"",IF($A2767="Ūdeņraža jonu koncentrācija",VLOOKUP(Dati!$A2767,Normas!$A:$D,2,FALSE),VLOOKUP(Dati!$A2767,Normas!$A:$D,2,FALSE)*0.6)),"")</f>
      </c>
      <c r="G2767" s="2">
        <f>IFERROR(IF(ISBLANK($A2767),"",IF($A2767="Ūdeņraža jonu koncentrācija",VLOOKUP(Dati!$A2767,Normas!$A:$D,3,FALSE),VLOOKUP(Dati!$A2767,Normas!$A:$D,3,FALSE)*0.6)),"")</f>
      </c>
      <c r="H2767" s="2">
        <f>IFERROR(IF(ISBLANK($A2767),"",IF($A2767="Ūdeņraža jonu koncentrācija",VLOOKUP(Dati!$A2767,Normas!$A:$D,2,FALSE),VLOOKUP(Dati!$A2767,Normas!$A:$D,2,FALSE)*0.3)),"")</f>
      </c>
      <c r="I2767" s="2">
        <f>IFERROR(IF(ISBLANK($A2767),"",IF($A2767="Ūdeņraža jonu koncentrācija",VLOOKUP(Dati!$A2767,Normas!$A:$D,3,FALSE),VLOOKUP(Dati!$A2767,Normas!$A:$D,3,FALSE)*0.3)),"")</f>
      </c>
    </row>
    <row r="2768" spans="2:9" x14ac:dyDescent="0.2">
      <c r="B2768">
        <f>IF(ISBLANK(A2768),"",VLOOKUP(A2768,Normas!A:D,4,FALSE))</f>
      </c>
      <c r="E2768" s="2">
        <f>IF(ISBLANK(D2768),"",INT(YEARFRAC(D2768,'Vispārīga informācija'!$B$2)))</f>
      </c>
      <c r="F2768" s="2">
        <f>IFERROR(IF(ISBLANK($A2768),"",IF($A2768="Ūdeņraža jonu koncentrācija",VLOOKUP(Dati!$A2768,Normas!$A:$D,2,FALSE),VLOOKUP(Dati!$A2768,Normas!$A:$D,2,FALSE)*0.6)),"")</f>
      </c>
      <c r="G2768" s="2">
        <f>IFERROR(IF(ISBLANK($A2768),"",IF($A2768="Ūdeņraža jonu koncentrācija",VLOOKUP(Dati!$A2768,Normas!$A:$D,3,FALSE),VLOOKUP(Dati!$A2768,Normas!$A:$D,3,FALSE)*0.6)),"")</f>
      </c>
      <c r="H2768" s="2">
        <f>IFERROR(IF(ISBLANK($A2768),"",IF($A2768="Ūdeņraža jonu koncentrācija",VLOOKUP(Dati!$A2768,Normas!$A:$D,2,FALSE),VLOOKUP(Dati!$A2768,Normas!$A:$D,2,FALSE)*0.3)),"")</f>
      </c>
      <c r="I2768" s="2">
        <f>IFERROR(IF(ISBLANK($A2768),"",IF($A2768="Ūdeņraža jonu koncentrācija",VLOOKUP(Dati!$A2768,Normas!$A:$D,3,FALSE),VLOOKUP(Dati!$A2768,Normas!$A:$D,3,FALSE)*0.3)),"")</f>
      </c>
    </row>
    <row r="2769" spans="2:9" x14ac:dyDescent="0.2">
      <c r="B2769">
        <f>IF(ISBLANK(A2769),"",VLOOKUP(A2769,Normas!A:D,4,FALSE))</f>
      </c>
      <c r="E2769" s="2">
        <f>IF(ISBLANK(D2769),"",INT(YEARFRAC(D2769,'Vispārīga informācija'!$B$2)))</f>
      </c>
      <c r="F2769" s="2">
        <f>IFERROR(IF(ISBLANK($A2769),"",IF($A2769="Ūdeņraža jonu koncentrācija",VLOOKUP(Dati!$A2769,Normas!$A:$D,2,FALSE),VLOOKUP(Dati!$A2769,Normas!$A:$D,2,FALSE)*0.6)),"")</f>
      </c>
      <c r="G2769" s="2">
        <f>IFERROR(IF(ISBLANK($A2769),"",IF($A2769="Ūdeņraža jonu koncentrācija",VLOOKUP(Dati!$A2769,Normas!$A:$D,3,FALSE),VLOOKUP(Dati!$A2769,Normas!$A:$D,3,FALSE)*0.6)),"")</f>
      </c>
      <c r="H2769" s="2">
        <f>IFERROR(IF(ISBLANK($A2769),"",IF($A2769="Ūdeņraža jonu koncentrācija",VLOOKUP(Dati!$A2769,Normas!$A:$D,2,FALSE),VLOOKUP(Dati!$A2769,Normas!$A:$D,2,FALSE)*0.3)),"")</f>
      </c>
      <c r="I2769" s="2">
        <f>IFERROR(IF(ISBLANK($A2769),"",IF($A2769="Ūdeņraža jonu koncentrācija",VLOOKUP(Dati!$A2769,Normas!$A:$D,3,FALSE),VLOOKUP(Dati!$A2769,Normas!$A:$D,3,FALSE)*0.3)),"")</f>
      </c>
    </row>
    <row r="2770" spans="2:9" x14ac:dyDescent="0.2">
      <c r="B2770">
        <f>IF(ISBLANK(A2770),"",VLOOKUP(A2770,Normas!A:D,4,FALSE))</f>
      </c>
      <c r="E2770" s="2">
        <f>IF(ISBLANK(D2770),"",INT(YEARFRAC(D2770,'Vispārīga informācija'!$B$2)))</f>
      </c>
      <c r="F2770" s="2">
        <f>IFERROR(IF(ISBLANK($A2770),"",IF($A2770="Ūdeņraža jonu koncentrācija",VLOOKUP(Dati!$A2770,Normas!$A:$D,2,FALSE),VLOOKUP(Dati!$A2770,Normas!$A:$D,2,FALSE)*0.6)),"")</f>
      </c>
      <c r="G2770" s="2">
        <f>IFERROR(IF(ISBLANK($A2770),"",IF($A2770="Ūdeņraža jonu koncentrācija",VLOOKUP(Dati!$A2770,Normas!$A:$D,3,FALSE),VLOOKUP(Dati!$A2770,Normas!$A:$D,3,FALSE)*0.6)),"")</f>
      </c>
      <c r="H2770" s="2">
        <f>IFERROR(IF(ISBLANK($A2770),"",IF($A2770="Ūdeņraža jonu koncentrācija",VLOOKUP(Dati!$A2770,Normas!$A:$D,2,FALSE),VLOOKUP(Dati!$A2770,Normas!$A:$D,2,FALSE)*0.3)),"")</f>
      </c>
      <c r="I2770" s="2">
        <f>IFERROR(IF(ISBLANK($A2770),"",IF($A2770="Ūdeņraža jonu koncentrācija",VLOOKUP(Dati!$A2770,Normas!$A:$D,3,FALSE),VLOOKUP(Dati!$A2770,Normas!$A:$D,3,FALSE)*0.3)),"")</f>
      </c>
    </row>
    <row r="2771" spans="2:9" x14ac:dyDescent="0.2">
      <c r="B2771">
        <f>IF(ISBLANK(A2771),"",VLOOKUP(A2771,Normas!A:D,4,FALSE))</f>
      </c>
      <c r="E2771" s="2">
        <f>IF(ISBLANK(D2771),"",INT(YEARFRAC(D2771,'Vispārīga informācija'!$B$2)))</f>
      </c>
      <c r="F2771" s="2">
        <f>IFERROR(IF(ISBLANK($A2771),"",IF($A2771="Ūdeņraža jonu koncentrācija",VLOOKUP(Dati!$A2771,Normas!$A:$D,2,FALSE),VLOOKUP(Dati!$A2771,Normas!$A:$D,2,FALSE)*0.6)),"")</f>
      </c>
      <c r="G2771" s="2">
        <f>IFERROR(IF(ISBLANK($A2771),"",IF($A2771="Ūdeņraža jonu koncentrācija",VLOOKUP(Dati!$A2771,Normas!$A:$D,3,FALSE),VLOOKUP(Dati!$A2771,Normas!$A:$D,3,FALSE)*0.6)),"")</f>
      </c>
      <c r="H2771" s="2">
        <f>IFERROR(IF(ISBLANK($A2771),"",IF($A2771="Ūdeņraža jonu koncentrācija",VLOOKUP(Dati!$A2771,Normas!$A:$D,2,FALSE),VLOOKUP(Dati!$A2771,Normas!$A:$D,2,FALSE)*0.3)),"")</f>
      </c>
      <c r="I2771" s="2">
        <f>IFERROR(IF(ISBLANK($A2771),"",IF($A2771="Ūdeņraža jonu koncentrācija",VLOOKUP(Dati!$A2771,Normas!$A:$D,3,FALSE),VLOOKUP(Dati!$A2771,Normas!$A:$D,3,FALSE)*0.3)),"")</f>
      </c>
    </row>
    <row r="2772" spans="2:9" x14ac:dyDescent="0.2">
      <c r="B2772">
        <f>IF(ISBLANK(A2772),"",VLOOKUP(A2772,Normas!A:D,4,FALSE))</f>
      </c>
      <c r="E2772" s="2">
        <f>IF(ISBLANK(D2772),"",INT(YEARFRAC(D2772,'Vispārīga informācija'!$B$2)))</f>
      </c>
      <c r="F2772" s="2">
        <f>IFERROR(IF(ISBLANK($A2772),"",IF($A2772="Ūdeņraža jonu koncentrācija",VLOOKUP(Dati!$A2772,Normas!$A:$D,2,FALSE),VLOOKUP(Dati!$A2772,Normas!$A:$D,2,FALSE)*0.6)),"")</f>
      </c>
      <c r="G2772" s="2">
        <f>IFERROR(IF(ISBLANK($A2772),"",IF($A2772="Ūdeņraža jonu koncentrācija",VLOOKUP(Dati!$A2772,Normas!$A:$D,3,FALSE),VLOOKUP(Dati!$A2772,Normas!$A:$D,3,FALSE)*0.6)),"")</f>
      </c>
      <c r="H2772" s="2">
        <f>IFERROR(IF(ISBLANK($A2772),"",IF($A2772="Ūdeņraža jonu koncentrācija",VLOOKUP(Dati!$A2772,Normas!$A:$D,2,FALSE),VLOOKUP(Dati!$A2772,Normas!$A:$D,2,FALSE)*0.3)),"")</f>
      </c>
      <c r="I2772" s="2">
        <f>IFERROR(IF(ISBLANK($A2772),"",IF($A2772="Ūdeņraža jonu koncentrācija",VLOOKUP(Dati!$A2772,Normas!$A:$D,3,FALSE),VLOOKUP(Dati!$A2772,Normas!$A:$D,3,FALSE)*0.3)),"")</f>
      </c>
    </row>
    <row r="2773" spans="2:9" x14ac:dyDescent="0.2">
      <c r="B2773">
        <f>IF(ISBLANK(A2773),"",VLOOKUP(A2773,Normas!A:D,4,FALSE))</f>
      </c>
      <c r="E2773" s="2">
        <f>IF(ISBLANK(D2773),"",INT(YEARFRAC(D2773,'Vispārīga informācija'!$B$2)))</f>
      </c>
      <c r="F2773" s="2">
        <f>IFERROR(IF(ISBLANK($A2773),"",IF($A2773="Ūdeņraža jonu koncentrācija",VLOOKUP(Dati!$A2773,Normas!$A:$D,2,FALSE),VLOOKUP(Dati!$A2773,Normas!$A:$D,2,FALSE)*0.6)),"")</f>
      </c>
      <c r="G2773" s="2">
        <f>IFERROR(IF(ISBLANK($A2773),"",IF($A2773="Ūdeņraža jonu koncentrācija",VLOOKUP(Dati!$A2773,Normas!$A:$D,3,FALSE),VLOOKUP(Dati!$A2773,Normas!$A:$D,3,FALSE)*0.6)),"")</f>
      </c>
      <c r="H2773" s="2">
        <f>IFERROR(IF(ISBLANK($A2773),"",IF($A2773="Ūdeņraža jonu koncentrācija",VLOOKUP(Dati!$A2773,Normas!$A:$D,2,FALSE),VLOOKUP(Dati!$A2773,Normas!$A:$D,2,FALSE)*0.3)),"")</f>
      </c>
      <c r="I2773" s="2">
        <f>IFERROR(IF(ISBLANK($A2773),"",IF($A2773="Ūdeņraža jonu koncentrācija",VLOOKUP(Dati!$A2773,Normas!$A:$D,3,FALSE),VLOOKUP(Dati!$A2773,Normas!$A:$D,3,FALSE)*0.3)),"")</f>
      </c>
    </row>
    <row r="2774" spans="2:9" x14ac:dyDescent="0.2">
      <c r="B2774">
        <f>IF(ISBLANK(A2774),"",VLOOKUP(A2774,Normas!A:D,4,FALSE))</f>
      </c>
      <c r="E2774" s="2">
        <f>IF(ISBLANK(D2774),"",INT(YEARFRAC(D2774,'Vispārīga informācija'!$B$2)))</f>
      </c>
      <c r="F2774" s="2">
        <f>IFERROR(IF(ISBLANK($A2774),"",IF($A2774="Ūdeņraža jonu koncentrācija",VLOOKUP(Dati!$A2774,Normas!$A:$D,2,FALSE),VLOOKUP(Dati!$A2774,Normas!$A:$D,2,FALSE)*0.6)),"")</f>
      </c>
      <c r="G2774" s="2">
        <f>IFERROR(IF(ISBLANK($A2774),"",IF($A2774="Ūdeņraža jonu koncentrācija",VLOOKUP(Dati!$A2774,Normas!$A:$D,3,FALSE),VLOOKUP(Dati!$A2774,Normas!$A:$D,3,FALSE)*0.6)),"")</f>
      </c>
      <c r="H2774" s="2">
        <f>IFERROR(IF(ISBLANK($A2774),"",IF($A2774="Ūdeņraža jonu koncentrācija",VLOOKUP(Dati!$A2774,Normas!$A:$D,2,FALSE),VLOOKUP(Dati!$A2774,Normas!$A:$D,2,FALSE)*0.3)),"")</f>
      </c>
      <c r="I2774" s="2">
        <f>IFERROR(IF(ISBLANK($A2774),"",IF($A2774="Ūdeņraža jonu koncentrācija",VLOOKUP(Dati!$A2774,Normas!$A:$D,3,FALSE),VLOOKUP(Dati!$A2774,Normas!$A:$D,3,FALSE)*0.3)),"")</f>
      </c>
    </row>
    <row r="2775" spans="2:9" x14ac:dyDescent="0.2">
      <c r="B2775">
        <f>IF(ISBLANK(A2775),"",VLOOKUP(A2775,Normas!A:D,4,FALSE))</f>
      </c>
      <c r="E2775" s="2">
        <f>IF(ISBLANK(D2775),"",INT(YEARFRAC(D2775,'Vispārīga informācija'!$B$2)))</f>
      </c>
      <c r="F2775" s="2">
        <f>IFERROR(IF(ISBLANK($A2775),"",IF($A2775="Ūdeņraža jonu koncentrācija",VLOOKUP(Dati!$A2775,Normas!$A:$D,2,FALSE),VLOOKUP(Dati!$A2775,Normas!$A:$D,2,FALSE)*0.6)),"")</f>
      </c>
      <c r="G2775" s="2">
        <f>IFERROR(IF(ISBLANK($A2775),"",IF($A2775="Ūdeņraža jonu koncentrācija",VLOOKUP(Dati!$A2775,Normas!$A:$D,3,FALSE),VLOOKUP(Dati!$A2775,Normas!$A:$D,3,FALSE)*0.6)),"")</f>
      </c>
      <c r="H2775" s="2">
        <f>IFERROR(IF(ISBLANK($A2775),"",IF($A2775="Ūdeņraža jonu koncentrācija",VLOOKUP(Dati!$A2775,Normas!$A:$D,2,FALSE),VLOOKUP(Dati!$A2775,Normas!$A:$D,2,FALSE)*0.3)),"")</f>
      </c>
      <c r="I2775" s="2">
        <f>IFERROR(IF(ISBLANK($A2775),"",IF($A2775="Ūdeņraža jonu koncentrācija",VLOOKUP(Dati!$A2775,Normas!$A:$D,3,FALSE),VLOOKUP(Dati!$A2775,Normas!$A:$D,3,FALSE)*0.3)),"")</f>
      </c>
    </row>
    <row r="2776" spans="2:9" x14ac:dyDescent="0.2">
      <c r="B2776">
        <f>IF(ISBLANK(A2776),"",VLOOKUP(A2776,Normas!A:D,4,FALSE))</f>
      </c>
      <c r="E2776" s="2">
        <f>IF(ISBLANK(D2776),"",INT(YEARFRAC(D2776,'Vispārīga informācija'!$B$2)))</f>
      </c>
      <c r="F2776" s="2">
        <f>IFERROR(IF(ISBLANK($A2776),"",IF($A2776="Ūdeņraža jonu koncentrācija",VLOOKUP(Dati!$A2776,Normas!$A:$D,2,FALSE),VLOOKUP(Dati!$A2776,Normas!$A:$D,2,FALSE)*0.6)),"")</f>
      </c>
      <c r="G2776" s="2">
        <f>IFERROR(IF(ISBLANK($A2776),"",IF($A2776="Ūdeņraža jonu koncentrācija",VLOOKUP(Dati!$A2776,Normas!$A:$D,3,FALSE),VLOOKUP(Dati!$A2776,Normas!$A:$D,3,FALSE)*0.6)),"")</f>
      </c>
      <c r="H2776" s="2">
        <f>IFERROR(IF(ISBLANK($A2776),"",IF($A2776="Ūdeņraža jonu koncentrācija",VLOOKUP(Dati!$A2776,Normas!$A:$D,2,FALSE),VLOOKUP(Dati!$A2776,Normas!$A:$D,2,FALSE)*0.3)),"")</f>
      </c>
      <c r="I2776" s="2">
        <f>IFERROR(IF(ISBLANK($A2776),"",IF($A2776="Ūdeņraža jonu koncentrācija",VLOOKUP(Dati!$A2776,Normas!$A:$D,3,FALSE),VLOOKUP(Dati!$A2776,Normas!$A:$D,3,FALSE)*0.3)),"")</f>
      </c>
    </row>
    <row r="2777" spans="2:9" x14ac:dyDescent="0.2">
      <c r="B2777">
        <f>IF(ISBLANK(A2777),"",VLOOKUP(A2777,Normas!A:D,4,FALSE))</f>
      </c>
      <c r="E2777" s="2">
        <f>IF(ISBLANK(D2777),"",INT(YEARFRAC(D2777,'Vispārīga informācija'!$B$2)))</f>
      </c>
      <c r="F2777" s="2">
        <f>IFERROR(IF(ISBLANK($A2777),"",IF($A2777="Ūdeņraža jonu koncentrācija",VLOOKUP(Dati!$A2777,Normas!$A:$D,2,FALSE),VLOOKUP(Dati!$A2777,Normas!$A:$D,2,FALSE)*0.6)),"")</f>
      </c>
      <c r="G2777" s="2">
        <f>IFERROR(IF(ISBLANK($A2777),"",IF($A2777="Ūdeņraža jonu koncentrācija",VLOOKUP(Dati!$A2777,Normas!$A:$D,3,FALSE),VLOOKUP(Dati!$A2777,Normas!$A:$D,3,FALSE)*0.6)),"")</f>
      </c>
      <c r="H2777" s="2">
        <f>IFERROR(IF(ISBLANK($A2777),"",IF($A2777="Ūdeņraža jonu koncentrācija",VLOOKUP(Dati!$A2777,Normas!$A:$D,2,FALSE),VLOOKUP(Dati!$A2777,Normas!$A:$D,2,FALSE)*0.3)),"")</f>
      </c>
      <c r="I2777" s="2">
        <f>IFERROR(IF(ISBLANK($A2777),"",IF($A2777="Ūdeņraža jonu koncentrācija",VLOOKUP(Dati!$A2777,Normas!$A:$D,3,FALSE),VLOOKUP(Dati!$A2777,Normas!$A:$D,3,FALSE)*0.3)),"")</f>
      </c>
    </row>
    <row r="2778" spans="2:9" x14ac:dyDescent="0.2">
      <c r="B2778">
        <f>IF(ISBLANK(A2778),"",VLOOKUP(A2778,Normas!A:D,4,FALSE))</f>
      </c>
      <c r="E2778" s="2">
        <f>IF(ISBLANK(D2778),"",INT(YEARFRAC(D2778,'Vispārīga informācija'!$B$2)))</f>
      </c>
      <c r="F2778" s="2">
        <f>IFERROR(IF(ISBLANK($A2778),"",IF($A2778="Ūdeņraža jonu koncentrācija",VLOOKUP(Dati!$A2778,Normas!$A:$D,2,FALSE),VLOOKUP(Dati!$A2778,Normas!$A:$D,2,FALSE)*0.6)),"")</f>
      </c>
      <c r="G2778" s="2">
        <f>IFERROR(IF(ISBLANK($A2778),"",IF($A2778="Ūdeņraža jonu koncentrācija",VLOOKUP(Dati!$A2778,Normas!$A:$D,3,FALSE),VLOOKUP(Dati!$A2778,Normas!$A:$D,3,FALSE)*0.6)),"")</f>
      </c>
      <c r="H2778" s="2">
        <f>IFERROR(IF(ISBLANK($A2778),"",IF($A2778="Ūdeņraža jonu koncentrācija",VLOOKUP(Dati!$A2778,Normas!$A:$D,2,FALSE),VLOOKUP(Dati!$A2778,Normas!$A:$D,2,FALSE)*0.3)),"")</f>
      </c>
      <c r="I2778" s="2">
        <f>IFERROR(IF(ISBLANK($A2778),"",IF($A2778="Ūdeņraža jonu koncentrācija",VLOOKUP(Dati!$A2778,Normas!$A:$D,3,FALSE),VLOOKUP(Dati!$A2778,Normas!$A:$D,3,FALSE)*0.3)),"")</f>
      </c>
    </row>
    <row r="2779" spans="2:9" x14ac:dyDescent="0.2">
      <c r="B2779">
        <f>IF(ISBLANK(A2779),"",VLOOKUP(A2779,Normas!A:D,4,FALSE))</f>
      </c>
      <c r="E2779" s="2">
        <f>IF(ISBLANK(D2779),"",INT(YEARFRAC(D2779,'Vispārīga informācija'!$B$2)))</f>
      </c>
      <c r="F2779" s="2">
        <f>IFERROR(IF(ISBLANK($A2779),"",IF($A2779="Ūdeņraža jonu koncentrācija",VLOOKUP(Dati!$A2779,Normas!$A:$D,2,FALSE),VLOOKUP(Dati!$A2779,Normas!$A:$D,2,FALSE)*0.6)),"")</f>
      </c>
      <c r="G2779" s="2">
        <f>IFERROR(IF(ISBLANK($A2779),"",IF($A2779="Ūdeņraža jonu koncentrācija",VLOOKUP(Dati!$A2779,Normas!$A:$D,3,FALSE),VLOOKUP(Dati!$A2779,Normas!$A:$D,3,FALSE)*0.6)),"")</f>
      </c>
      <c r="H2779" s="2">
        <f>IFERROR(IF(ISBLANK($A2779),"",IF($A2779="Ūdeņraža jonu koncentrācija",VLOOKUP(Dati!$A2779,Normas!$A:$D,2,FALSE),VLOOKUP(Dati!$A2779,Normas!$A:$D,2,FALSE)*0.3)),"")</f>
      </c>
      <c r="I2779" s="2">
        <f>IFERROR(IF(ISBLANK($A2779),"",IF($A2779="Ūdeņraža jonu koncentrācija",VLOOKUP(Dati!$A2779,Normas!$A:$D,3,FALSE),VLOOKUP(Dati!$A2779,Normas!$A:$D,3,FALSE)*0.3)),"")</f>
      </c>
    </row>
    <row r="2780" spans="2:9" x14ac:dyDescent="0.2">
      <c r="B2780">
        <f>IF(ISBLANK(A2780),"",VLOOKUP(A2780,Normas!A:D,4,FALSE))</f>
      </c>
      <c r="E2780" s="2">
        <f>IF(ISBLANK(D2780),"",INT(YEARFRAC(D2780,'Vispārīga informācija'!$B$2)))</f>
      </c>
      <c r="F2780" s="2">
        <f>IFERROR(IF(ISBLANK($A2780),"",IF($A2780="Ūdeņraža jonu koncentrācija",VLOOKUP(Dati!$A2780,Normas!$A:$D,2,FALSE),VLOOKUP(Dati!$A2780,Normas!$A:$D,2,FALSE)*0.6)),"")</f>
      </c>
      <c r="G2780" s="2">
        <f>IFERROR(IF(ISBLANK($A2780),"",IF($A2780="Ūdeņraža jonu koncentrācija",VLOOKUP(Dati!$A2780,Normas!$A:$D,3,FALSE),VLOOKUP(Dati!$A2780,Normas!$A:$D,3,FALSE)*0.6)),"")</f>
      </c>
      <c r="H2780" s="2">
        <f>IFERROR(IF(ISBLANK($A2780),"",IF($A2780="Ūdeņraža jonu koncentrācija",VLOOKUP(Dati!$A2780,Normas!$A:$D,2,FALSE),VLOOKUP(Dati!$A2780,Normas!$A:$D,2,FALSE)*0.3)),"")</f>
      </c>
      <c r="I2780" s="2">
        <f>IFERROR(IF(ISBLANK($A2780),"",IF($A2780="Ūdeņraža jonu koncentrācija",VLOOKUP(Dati!$A2780,Normas!$A:$D,3,FALSE),VLOOKUP(Dati!$A2780,Normas!$A:$D,3,FALSE)*0.3)),"")</f>
      </c>
    </row>
    <row r="2781" spans="2:9" x14ac:dyDescent="0.2">
      <c r="B2781">
        <f>IF(ISBLANK(A2781),"",VLOOKUP(A2781,Normas!A:D,4,FALSE))</f>
      </c>
      <c r="E2781" s="2">
        <f>IF(ISBLANK(D2781),"",INT(YEARFRAC(D2781,'Vispārīga informācija'!$B$2)))</f>
      </c>
      <c r="F2781" s="2">
        <f>IFERROR(IF(ISBLANK($A2781),"",IF($A2781="Ūdeņraža jonu koncentrācija",VLOOKUP(Dati!$A2781,Normas!$A:$D,2,FALSE),VLOOKUP(Dati!$A2781,Normas!$A:$D,2,FALSE)*0.6)),"")</f>
      </c>
      <c r="G2781" s="2">
        <f>IFERROR(IF(ISBLANK($A2781),"",IF($A2781="Ūdeņraža jonu koncentrācija",VLOOKUP(Dati!$A2781,Normas!$A:$D,3,FALSE),VLOOKUP(Dati!$A2781,Normas!$A:$D,3,FALSE)*0.6)),"")</f>
      </c>
      <c r="H2781" s="2">
        <f>IFERROR(IF(ISBLANK($A2781),"",IF($A2781="Ūdeņraža jonu koncentrācija",VLOOKUP(Dati!$A2781,Normas!$A:$D,2,FALSE),VLOOKUP(Dati!$A2781,Normas!$A:$D,2,FALSE)*0.3)),"")</f>
      </c>
      <c r="I2781" s="2">
        <f>IFERROR(IF(ISBLANK($A2781),"",IF($A2781="Ūdeņraža jonu koncentrācija",VLOOKUP(Dati!$A2781,Normas!$A:$D,3,FALSE),VLOOKUP(Dati!$A2781,Normas!$A:$D,3,FALSE)*0.3)),"")</f>
      </c>
    </row>
    <row r="2782" spans="2:9" x14ac:dyDescent="0.2">
      <c r="B2782">
        <f>IF(ISBLANK(A2782),"",VLOOKUP(A2782,Normas!A:D,4,FALSE))</f>
      </c>
      <c r="E2782" s="2">
        <f>IF(ISBLANK(D2782),"",INT(YEARFRAC(D2782,'Vispārīga informācija'!$B$2)))</f>
      </c>
      <c r="F2782" s="2">
        <f>IFERROR(IF(ISBLANK($A2782),"",IF($A2782="Ūdeņraža jonu koncentrācija",VLOOKUP(Dati!$A2782,Normas!$A:$D,2,FALSE),VLOOKUP(Dati!$A2782,Normas!$A:$D,2,FALSE)*0.6)),"")</f>
      </c>
      <c r="G2782" s="2">
        <f>IFERROR(IF(ISBLANK($A2782),"",IF($A2782="Ūdeņraža jonu koncentrācija",VLOOKUP(Dati!$A2782,Normas!$A:$D,3,FALSE),VLOOKUP(Dati!$A2782,Normas!$A:$D,3,FALSE)*0.6)),"")</f>
      </c>
      <c r="H2782" s="2">
        <f>IFERROR(IF(ISBLANK($A2782),"",IF($A2782="Ūdeņraža jonu koncentrācija",VLOOKUP(Dati!$A2782,Normas!$A:$D,2,FALSE),VLOOKUP(Dati!$A2782,Normas!$A:$D,2,FALSE)*0.3)),"")</f>
      </c>
      <c r="I2782" s="2">
        <f>IFERROR(IF(ISBLANK($A2782),"",IF($A2782="Ūdeņraža jonu koncentrācija",VLOOKUP(Dati!$A2782,Normas!$A:$D,3,FALSE),VLOOKUP(Dati!$A2782,Normas!$A:$D,3,FALSE)*0.3)),"")</f>
      </c>
    </row>
    <row r="2783" spans="2:9" x14ac:dyDescent="0.2">
      <c r="B2783">
        <f>IF(ISBLANK(A2783),"",VLOOKUP(A2783,Normas!A:D,4,FALSE))</f>
      </c>
      <c r="E2783" s="2">
        <f>IF(ISBLANK(D2783),"",INT(YEARFRAC(D2783,'Vispārīga informācija'!$B$2)))</f>
      </c>
      <c r="F2783" s="2">
        <f>IFERROR(IF(ISBLANK($A2783),"",IF($A2783="Ūdeņraža jonu koncentrācija",VLOOKUP(Dati!$A2783,Normas!$A:$D,2,FALSE),VLOOKUP(Dati!$A2783,Normas!$A:$D,2,FALSE)*0.6)),"")</f>
      </c>
      <c r="G2783" s="2">
        <f>IFERROR(IF(ISBLANK($A2783),"",IF($A2783="Ūdeņraža jonu koncentrācija",VLOOKUP(Dati!$A2783,Normas!$A:$D,3,FALSE),VLOOKUP(Dati!$A2783,Normas!$A:$D,3,FALSE)*0.6)),"")</f>
      </c>
      <c r="H2783" s="2">
        <f>IFERROR(IF(ISBLANK($A2783),"",IF($A2783="Ūdeņraža jonu koncentrācija",VLOOKUP(Dati!$A2783,Normas!$A:$D,2,FALSE),VLOOKUP(Dati!$A2783,Normas!$A:$D,2,FALSE)*0.3)),"")</f>
      </c>
      <c r="I2783" s="2">
        <f>IFERROR(IF(ISBLANK($A2783),"",IF($A2783="Ūdeņraža jonu koncentrācija",VLOOKUP(Dati!$A2783,Normas!$A:$D,3,FALSE),VLOOKUP(Dati!$A2783,Normas!$A:$D,3,FALSE)*0.3)),"")</f>
      </c>
    </row>
    <row r="2784" spans="2:9" x14ac:dyDescent="0.2">
      <c r="B2784">
        <f>IF(ISBLANK(A2784),"",VLOOKUP(A2784,Normas!A:D,4,FALSE))</f>
      </c>
      <c r="E2784" s="2">
        <f>IF(ISBLANK(D2784),"",INT(YEARFRAC(D2784,'Vispārīga informācija'!$B$2)))</f>
      </c>
      <c r="F2784" s="2">
        <f>IFERROR(IF(ISBLANK($A2784),"",IF($A2784="Ūdeņraža jonu koncentrācija",VLOOKUP(Dati!$A2784,Normas!$A:$D,2,FALSE),VLOOKUP(Dati!$A2784,Normas!$A:$D,2,FALSE)*0.6)),"")</f>
      </c>
      <c r="G2784" s="2">
        <f>IFERROR(IF(ISBLANK($A2784),"",IF($A2784="Ūdeņraža jonu koncentrācija",VLOOKUP(Dati!$A2784,Normas!$A:$D,3,FALSE),VLOOKUP(Dati!$A2784,Normas!$A:$D,3,FALSE)*0.6)),"")</f>
      </c>
      <c r="H2784" s="2">
        <f>IFERROR(IF(ISBLANK($A2784),"",IF($A2784="Ūdeņraža jonu koncentrācija",VLOOKUP(Dati!$A2784,Normas!$A:$D,2,FALSE),VLOOKUP(Dati!$A2784,Normas!$A:$D,2,FALSE)*0.3)),"")</f>
      </c>
      <c r="I2784" s="2">
        <f>IFERROR(IF(ISBLANK($A2784),"",IF($A2784="Ūdeņraža jonu koncentrācija",VLOOKUP(Dati!$A2784,Normas!$A:$D,3,FALSE),VLOOKUP(Dati!$A2784,Normas!$A:$D,3,FALSE)*0.3)),"")</f>
      </c>
    </row>
    <row r="2785" spans="2:9" x14ac:dyDescent="0.2">
      <c r="B2785">
        <f>IF(ISBLANK(A2785),"",VLOOKUP(A2785,Normas!A:D,4,FALSE))</f>
      </c>
      <c r="E2785" s="2">
        <f>IF(ISBLANK(D2785),"",INT(YEARFRAC(D2785,'Vispārīga informācija'!$B$2)))</f>
      </c>
      <c r="F2785" s="2">
        <f>IFERROR(IF(ISBLANK($A2785),"",IF($A2785="Ūdeņraža jonu koncentrācija",VLOOKUP(Dati!$A2785,Normas!$A:$D,2,FALSE),VLOOKUP(Dati!$A2785,Normas!$A:$D,2,FALSE)*0.6)),"")</f>
      </c>
      <c r="G2785" s="2">
        <f>IFERROR(IF(ISBLANK($A2785),"",IF($A2785="Ūdeņraža jonu koncentrācija",VLOOKUP(Dati!$A2785,Normas!$A:$D,3,FALSE),VLOOKUP(Dati!$A2785,Normas!$A:$D,3,FALSE)*0.6)),"")</f>
      </c>
      <c r="H2785" s="2">
        <f>IFERROR(IF(ISBLANK($A2785),"",IF($A2785="Ūdeņraža jonu koncentrācija",VLOOKUP(Dati!$A2785,Normas!$A:$D,2,FALSE),VLOOKUP(Dati!$A2785,Normas!$A:$D,2,FALSE)*0.3)),"")</f>
      </c>
      <c r="I2785" s="2">
        <f>IFERROR(IF(ISBLANK($A2785),"",IF($A2785="Ūdeņraža jonu koncentrācija",VLOOKUP(Dati!$A2785,Normas!$A:$D,3,FALSE),VLOOKUP(Dati!$A2785,Normas!$A:$D,3,FALSE)*0.3)),"")</f>
      </c>
    </row>
    <row r="2786" spans="2:9" x14ac:dyDescent="0.2">
      <c r="B2786">
        <f>IF(ISBLANK(A2786),"",VLOOKUP(A2786,Normas!A:D,4,FALSE))</f>
      </c>
      <c r="E2786" s="2">
        <f>IF(ISBLANK(D2786),"",INT(YEARFRAC(D2786,'Vispārīga informācija'!$B$2)))</f>
      </c>
      <c r="F2786" s="2">
        <f>IFERROR(IF(ISBLANK($A2786),"",IF($A2786="Ūdeņraža jonu koncentrācija",VLOOKUP(Dati!$A2786,Normas!$A:$D,2,FALSE),VLOOKUP(Dati!$A2786,Normas!$A:$D,2,FALSE)*0.6)),"")</f>
      </c>
      <c r="G2786" s="2">
        <f>IFERROR(IF(ISBLANK($A2786),"",IF($A2786="Ūdeņraža jonu koncentrācija",VLOOKUP(Dati!$A2786,Normas!$A:$D,3,FALSE),VLOOKUP(Dati!$A2786,Normas!$A:$D,3,FALSE)*0.6)),"")</f>
      </c>
      <c r="H2786" s="2">
        <f>IFERROR(IF(ISBLANK($A2786),"",IF($A2786="Ūdeņraža jonu koncentrācija",VLOOKUP(Dati!$A2786,Normas!$A:$D,2,FALSE),VLOOKUP(Dati!$A2786,Normas!$A:$D,2,FALSE)*0.3)),"")</f>
      </c>
      <c r="I2786" s="2">
        <f>IFERROR(IF(ISBLANK($A2786),"",IF($A2786="Ūdeņraža jonu koncentrācija",VLOOKUP(Dati!$A2786,Normas!$A:$D,3,FALSE),VLOOKUP(Dati!$A2786,Normas!$A:$D,3,FALSE)*0.3)),"")</f>
      </c>
    </row>
    <row r="2787" spans="2:9" x14ac:dyDescent="0.2">
      <c r="B2787">
        <f>IF(ISBLANK(A2787),"",VLOOKUP(A2787,Normas!A:D,4,FALSE))</f>
      </c>
      <c r="E2787" s="2">
        <f>IF(ISBLANK(D2787),"",INT(YEARFRAC(D2787,'Vispārīga informācija'!$B$2)))</f>
      </c>
      <c r="F2787" s="2">
        <f>IFERROR(IF(ISBLANK($A2787),"",IF($A2787="Ūdeņraža jonu koncentrācija",VLOOKUP(Dati!$A2787,Normas!$A:$D,2,FALSE),VLOOKUP(Dati!$A2787,Normas!$A:$D,2,FALSE)*0.6)),"")</f>
      </c>
      <c r="G2787" s="2">
        <f>IFERROR(IF(ISBLANK($A2787),"",IF($A2787="Ūdeņraža jonu koncentrācija",VLOOKUP(Dati!$A2787,Normas!$A:$D,3,FALSE),VLOOKUP(Dati!$A2787,Normas!$A:$D,3,FALSE)*0.6)),"")</f>
      </c>
      <c r="H2787" s="2">
        <f>IFERROR(IF(ISBLANK($A2787),"",IF($A2787="Ūdeņraža jonu koncentrācija",VLOOKUP(Dati!$A2787,Normas!$A:$D,2,FALSE),VLOOKUP(Dati!$A2787,Normas!$A:$D,2,FALSE)*0.3)),"")</f>
      </c>
      <c r="I2787" s="2">
        <f>IFERROR(IF(ISBLANK($A2787),"",IF($A2787="Ūdeņraža jonu koncentrācija",VLOOKUP(Dati!$A2787,Normas!$A:$D,3,FALSE),VLOOKUP(Dati!$A2787,Normas!$A:$D,3,FALSE)*0.3)),"")</f>
      </c>
    </row>
    <row r="2788" spans="2:9" x14ac:dyDescent="0.2">
      <c r="B2788">
        <f>IF(ISBLANK(A2788),"",VLOOKUP(A2788,Normas!A:D,4,FALSE))</f>
      </c>
      <c r="E2788" s="2">
        <f>IF(ISBLANK(D2788),"",INT(YEARFRAC(D2788,'Vispārīga informācija'!$B$2)))</f>
      </c>
      <c r="F2788" s="2">
        <f>IFERROR(IF(ISBLANK($A2788),"",IF($A2788="Ūdeņraža jonu koncentrācija",VLOOKUP(Dati!$A2788,Normas!$A:$D,2,FALSE),VLOOKUP(Dati!$A2788,Normas!$A:$D,2,FALSE)*0.6)),"")</f>
      </c>
      <c r="G2788" s="2">
        <f>IFERROR(IF(ISBLANK($A2788),"",IF($A2788="Ūdeņraža jonu koncentrācija",VLOOKUP(Dati!$A2788,Normas!$A:$D,3,FALSE),VLOOKUP(Dati!$A2788,Normas!$A:$D,3,FALSE)*0.6)),"")</f>
      </c>
      <c r="H2788" s="2">
        <f>IFERROR(IF(ISBLANK($A2788),"",IF($A2788="Ūdeņraža jonu koncentrācija",VLOOKUP(Dati!$A2788,Normas!$A:$D,2,FALSE),VLOOKUP(Dati!$A2788,Normas!$A:$D,2,FALSE)*0.3)),"")</f>
      </c>
      <c r="I2788" s="2">
        <f>IFERROR(IF(ISBLANK($A2788),"",IF($A2788="Ūdeņraža jonu koncentrācija",VLOOKUP(Dati!$A2788,Normas!$A:$D,3,FALSE),VLOOKUP(Dati!$A2788,Normas!$A:$D,3,FALSE)*0.3)),"")</f>
      </c>
    </row>
    <row r="2789" spans="2:9" x14ac:dyDescent="0.2">
      <c r="B2789">
        <f>IF(ISBLANK(A2789),"",VLOOKUP(A2789,Normas!A:D,4,FALSE))</f>
      </c>
      <c r="E2789" s="2">
        <f>IF(ISBLANK(D2789),"",INT(YEARFRAC(D2789,'Vispārīga informācija'!$B$2)))</f>
      </c>
      <c r="F2789" s="2">
        <f>IFERROR(IF(ISBLANK($A2789),"",IF($A2789="Ūdeņraža jonu koncentrācija",VLOOKUP(Dati!$A2789,Normas!$A:$D,2,FALSE),VLOOKUP(Dati!$A2789,Normas!$A:$D,2,FALSE)*0.6)),"")</f>
      </c>
      <c r="G2789" s="2">
        <f>IFERROR(IF(ISBLANK($A2789),"",IF($A2789="Ūdeņraža jonu koncentrācija",VLOOKUP(Dati!$A2789,Normas!$A:$D,3,FALSE),VLOOKUP(Dati!$A2789,Normas!$A:$D,3,FALSE)*0.6)),"")</f>
      </c>
      <c r="H2789" s="2">
        <f>IFERROR(IF(ISBLANK($A2789),"",IF($A2789="Ūdeņraža jonu koncentrācija",VLOOKUP(Dati!$A2789,Normas!$A:$D,2,FALSE),VLOOKUP(Dati!$A2789,Normas!$A:$D,2,FALSE)*0.3)),"")</f>
      </c>
      <c r="I2789" s="2">
        <f>IFERROR(IF(ISBLANK($A2789),"",IF($A2789="Ūdeņraža jonu koncentrācija",VLOOKUP(Dati!$A2789,Normas!$A:$D,3,FALSE),VLOOKUP(Dati!$A2789,Normas!$A:$D,3,FALSE)*0.3)),"")</f>
      </c>
    </row>
    <row r="2790" spans="2:9" x14ac:dyDescent="0.2">
      <c r="B2790">
        <f>IF(ISBLANK(A2790),"",VLOOKUP(A2790,Normas!A:D,4,FALSE))</f>
      </c>
      <c r="E2790" s="2">
        <f>IF(ISBLANK(D2790),"",INT(YEARFRAC(D2790,'Vispārīga informācija'!$B$2)))</f>
      </c>
      <c r="F2790" s="2">
        <f>IFERROR(IF(ISBLANK($A2790),"",IF($A2790="Ūdeņraža jonu koncentrācija",VLOOKUP(Dati!$A2790,Normas!$A:$D,2,FALSE),VLOOKUP(Dati!$A2790,Normas!$A:$D,2,FALSE)*0.6)),"")</f>
      </c>
      <c r="G2790" s="2">
        <f>IFERROR(IF(ISBLANK($A2790),"",IF($A2790="Ūdeņraža jonu koncentrācija",VLOOKUP(Dati!$A2790,Normas!$A:$D,3,FALSE),VLOOKUP(Dati!$A2790,Normas!$A:$D,3,FALSE)*0.6)),"")</f>
      </c>
      <c r="H2790" s="2">
        <f>IFERROR(IF(ISBLANK($A2790),"",IF($A2790="Ūdeņraža jonu koncentrācija",VLOOKUP(Dati!$A2790,Normas!$A:$D,2,FALSE),VLOOKUP(Dati!$A2790,Normas!$A:$D,2,FALSE)*0.3)),"")</f>
      </c>
      <c r="I2790" s="2">
        <f>IFERROR(IF(ISBLANK($A2790),"",IF($A2790="Ūdeņraža jonu koncentrācija",VLOOKUP(Dati!$A2790,Normas!$A:$D,3,FALSE),VLOOKUP(Dati!$A2790,Normas!$A:$D,3,FALSE)*0.3)),"")</f>
      </c>
    </row>
    <row r="2791" spans="2:9" x14ac:dyDescent="0.2">
      <c r="B2791">
        <f>IF(ISBLANK(A2791),"",VLOOKUP(A2791,Normas!A:D,4,FALSE))</f>
      </c>
      <c r="E2791" s="2">
        <f>IF(ISBLANK(D2791),"",INT(YEARFRAC(D2791,'Vispārīga informācija'!$B$2)))</f>
      </c>
      <c r="F2791" s="2">
        <f>IFERROR(IF(ISBLANK($A2791),"",IF($A2791="Ūdeņraža jonu koncentrācija",VLOOKUP(Dati!$A2791,Normas!$A:$D,2,FALSE),VLOOKUP(Dati!$A2791,Normas!$A:$D,2,FALSE)*0.6)),"")</f>
      </c>
      <c r="G2791" s="2">
        <f>IFERROR(IF(ISBLANK($A2791),"",IF($A2791="Ūdeņraža jonu koncentrācija",VLOOKUP(Dati!$A2791,Normas!$A:$D,3,FALSE),VLOOKUP(Dati!$A2791,Normas!$A:$D,3,FALSE)*0.6)),"")</f>
      </c>
      <c r="H2791" s="2">
        <f>IFERROR(IF(ISBLANK($A2791),"",IF($A2791="Ūdeņraža jonu koncentrācija",VLOOKUP(Dati!$A2791,Normas!$A:$D,2,FALSE),VLOOKUP(Dati!$A2791,Normas!$A:$D,2,FALSE)*0.3)),"")</f>
      </c>
      <c r="I2791" s="2">
        <f>IFERROR(IF(ISBLANK($A2791),"",IF($A2791="Ūdeņraža jonu koncentrācija",VLOOKUP(Dati!$A2791,Normas!$A:$D,3,FALSE),VLOOKUP(Dati!$A2791,Normas!$A:$D,3,FALSE)*0.3)),"")</f>
      </c>
    </row>
    <row r="2792" spans="2:9" x14ac:dyDescent="0.2">
      <c r="B2792">
        <f>IF(ISBLANK(A2792),"",VLOOKUP(A2792,Normas!A:D,4,FALSE))</f>
      </c>
      <c r="E2792" s="2">
        <f>IF(ISBLANK(D2792),"",INT(YEARFRAC(D2792,'Vispārīga informācija'!$B$2)))</f>
      </c>
      <c r="F2792" s="2">
        <f>IFERROR(IF(ISBLANK($A2792),"",IF($A2792="Ūdeņraža jonu koncentrācija",VLOOKUP(Dati!$A2792,Normas!$A:$D,2,FALSE),VLOOKUP(Dati!$A2792,Normas!$A:$D,2,FALSE)*0.6)),"")</f>
      </c>
      <c r="G2792" s="2">
        <f>IFERROR(IF(ISBLANK($A2792),"",IF($A2792="Ūdeņraža jonu koncentrācija",VLOOKUP(Dati!$A2792,Normas!$A:$D,3,FALSE),VLOOKUP(Dati!$A2792,Normas!$A:$D,3,FALSE)*0.6)),"")</f>
      </c>
      <c r="H2792" s="2">
        <f>IFERROR(IF(ISBLANK($A2792),"",IF($A2792="Ūdeņraža jonu koncentrācija",VLOOKUP(Dati!$A2792,Normas!$A:$D,2,FALSE),VLOOKUP(Dati!$A2792,Normas!$A:$D,2,FALSE)*0.3)),"")</f>
      </c>
      <c r="I2792" s="2">
        <f>IFERROR(IF(ISBLANK($A2792),"",IF($A2792="Ūdeņraža jonu koncentrācija",VLOOKUP(Dati!$A2792,Normas!$A:$D,3,FALSE),VLOOKUP(Dati!$A2792,Normas!$A:$D,3,FALSE)*0.3)),"")</f>
      </c>
    </row>
    <row r="2793" spans="2:9" x14ac:dyDescent="0.2">
      <c r="B2793">
        <f>IF(ISBLANK(A2793),"",VLOOKUP(A2793,Normas!A:D,4,FALSE))</f>
      </c>
      <c r="E2793" s="2">
        <f>IF(ISBLANK(D2793),"",INT(YEARFRAC(D2793,'Vispārīga informācija'!$B$2)))</f>
      </c>
      <c r="F2793" s="2">
        <f>IFERROR(IF(ISBLANK($A2793),"",IF($A2793="Ūdeņraža jonu koncentrācija",VLOOKUP(Dati!$A2793,Normas!$A:$D,2,FALSE),VLOOKUP(Dati!$A2793,Normas!$A:$D,2,FALSE)*0.6)),"")</f>
      </c>
      <c r="G2793" s="2">
        <f>IFERROR(IF(ISBLANK($A2793),"",IF($A2793="Ūdeņraža jonu koncentrācija",VLOOKUP(Dati!$A2793,Normas!$A:$D,3,FALSE),VLOOKUP(Dati!$A2793,Normas!$A:$D,3,FALSE)*0.6)),"")</f>
      </c>
      <c r="H2793" s="2">
        <f>IFERROR(IF(ISBLANK($A2793),"",IF($A2793="Ūdeņraža jonu koncentrācija",VLOOKUP(Dati!$A2793,Normas!$A:$D,2,FALSE),VLOOKUP(Dati!$A2793,Normas!$A:$D,2,FALSE)*0.3)),"")</f>
      </c>
      <c r="I2793" s="2">
        <f>IFERROR(IF(ISBLANK($A2793),"",IF($A2793="Ūdeņraža jonu koncentrācija",VLOOKUP(Dati!$A2793,Normas!$A:$D,3,FALSE),VLOOKUP(Dati!$A2793,Normas!$A:$D,3,FALSE)*0.3)),"")</f>
      </c>
    </row>
    <row r="2794" spans="2:9" x14ac:dyDescent="0.2">
      <c r="B2794">
        <f>IF(ISBLANK(A2794),"",VLOOKUP(A2794,Normas!A:D,4,FALSE))</f>
      </c>
      <c r="E2794" s="2">
        <f>IF(ISBLANK(D2794),"",INT(YEARFRAC(D2794,'Vispārīga informācija'!$B$2)))</f>
      </c>
      <c r="F2794" s="2">
        <f>IFERROR(IF(ISBLANK($A2794),"",IF($A2794="Ūdeņraža jonu koncentrācija",VLOOKUP(Dati!$A2794,Normas!$A:$D,2,FALSE),VLOOKUP(Dati!$A2794,Normas!$A:$D,2,FALSE)*0.6)),"")</f>
      </c>
      <c r="G2794" s="2">
        <f>IFERROR(IF(ISBLANK($A2794),"",IF($A2794="Ūdeņraža jonu koncentrācija",VLOOKUP(Dati!$A2794,Normas!$A:$D,3,FALSE),VLOOKUP(Dati!$A2794,Normas!$A:$D,3,FALSE)*0.6)),"")</f>
      </c>
      <c r="H2794" s="2">
        <f>IFERROR(IF(ISBLANK($A2794),"",IF($A2794="Ūdeņraža jonu koncentrācija",VLOOKUP(Dati!$A2794,Normas!$A:$D,2,FALSE),VLOOKUP(Dati!$A2794,Normas!$A:$D,2,FALSE)*0.3)),"")</f>
      </c>
      <c r="I2794" s="2">
        <f>IFERROR(IF(ISBLANK($A2794),"",IF($A2794="Ūdeņraža jonu koncentrācija",VLOOKUP(Dati!$A2794,Normas!$A:$D,3,FALSE),VLOOKUP(Dati!$A2794,Normas!$A:$D,3,FALSE)*0.3)),"")</f>
      </c>
    </row>
    <row r="2795" spans="2:9" x14ac:dyDescent="0.2">
      <c r="B2795">
        <f>IF(ISBLANK(A2795),"",VLOOKUP(A2795,Normas!A:D,4,FALSE))</f>
      </c>
      <c r="E2795" s="2">
        <f>IF(ISBLANK(D2795),"",INT(YEARFRAC(D2795,'Vispārīga informācija'!$B$2)))</f>
      </c>
      <c r="F2795" s="2">
        <f>IFERROR(IF(ISBLANK($A2795),"",IF($A2795="Ūdeņraža jonu koncentrācija",VLOOKUP(Dati!$A2795,Normas!$A:$D,2,FALSE),VLOOKUP(Dati!$A2795,Normas!$A:$D,2,FALSE)*0.6)),"")</f>
      </c>
      <c r="G2795" s="2">
        <f>IFERROR(IF(ISBLANK($A2795),"",IF($A2795="Ūdeņraža jonu koncentrācija",VLOOKUP(Dati!$A2795,Normas!$A:$D,3,FALSE),VLOOKUP(Dati!$A2795,Normas!$A:$D,3,FALSE)*0.6)),"")</f>
      </c>
      <c r="H2795" s="2">
        <f>IFERROR(IF(ISBLANK($A2795),"",IF($A2795="Ūdeņraža jonu koncentrācija",VLOOKUP(Dati!$A2795,Normas!$A:$D,2,FALSE),VLOOKUP(Dati!$A2795,Normas!$A:$D,2,FALSE)*0.3)),"")</f>
      </c>
      <c r="I2795" s="2">
        <f>IFERROR(IF(ISBLANK($A2795),"",IF($A2795="Ūdeņraža jonu koncentrācija",VLOOKUP(Dati!$A2795,Normas!$A:$D,3,FALSE),VLOOKUP(Dati!$A2795,Normas!$A:$D,3,FALSE)*0.3)),"")</f>
      </c>
    </row>
    <row r="2796" spans="2:9" x14ac:dyDescent="0.2">
      <c r="B2796">
        <f>IF(ISBLANK(A2796),"",VLOOKUP(A2796,Normas!A:D,4,FALSE))</f>
      </c>
      <c r="E2796" s="2">
        <f>IF(ISBLANK(D2796),"",INT(YEARFRAC(D2796,'Vispārīga informācija'!$B$2)))</f>
      </c>
      <c r="F2796" s="2">
        <f>IFERROR(IF(ISBLANK($A2796),"",IF($A2796="Ūdeņraža jonu koncentrācija",VLOOKUP(Dati!$A2796,Normas!$A:$D,2,FALSE),VLOOKUP(Dati!$A2796,Normas!$A:$D,2,FALSE)*0.6)),"")</f>
      </c>
      <c r="G2796" s="2">
        <f>IFERROR(IF(ISBLANK($A2796),"",IF($A2796="Ūdeņraža jonu koncentrācija",VLOOKUP(Dati!$A2796,Normas!$A:$D,3,FALSE),VLOOKUP(Dati!$A2796,Normas!$A:$D,3,FALSE)*0.6)),"")</f>
      </c>
      <c r="H2796" s="2">
        <f>IFERROR(IF(ISBLANK($A2796),"",IF($A2796="Ūdeņraža jonu koncentrācija",VLOOKUP(Dati!$A2796,Normas!$A:$D,2,FALSE),VLOOKUP(Dati!$A2796,Normas!$A:$D,2,FALSE)*0.3)),"")</f>
      </c>
      <c r="I2796" s="2">
        <f>IFERROR(IF(ISBLANK($A2796),"",IF($A2796="Ūdeņraža jonu koncentrācija",VLOOKUP(Dati!$A2796,Normas!$A:$D,3,FALSE),VLOOKUP(Dati!$A2796,Normas!$A:$D,3,FALSE)*0.3)),"")</f>
      </c>
    </row>
    <row r="2797" spans="2:9" x14ac:dyDescent="0.2">
      <c r="B2797">
        <f>IF(ISBLANK(A2797),"",VLOOKUP(A2797,Normas!A:D,4,FALSE))</f>
      </c>
      <c r="E2797" s="2">
        <f>IF(ISBLANK(D2797),"",INT(YEARFRAC(D2797,'Vispārīga informācija'!$B$2)))</f>
      </c>
      <c r="F2797" s="2">
        <f>IFERROR(IF(ISBLANK($A2797),"",IF($A2797="Ūdeņraža jonu koncentrācija",VLOOKUP(Dati!$A2797,Normas!$A:$D,2,FALSE),VLOOKUP(Dati!$A2797,Normas!$A:$D,2,FALSE)*0.6)),"")</f>
      </c>
      <c r="G2797" s="2">
        <f>IFERROR(IF(ISBLANK($A2797),"",IF($A2797="Ūdeņraža jonu koncentrācija",VLOOKUP(Dati!$A2797,Normas!$A:$D,3,FALSE),VLOOKUP(Dati!$A2797,Normas!$A:$D,3,FALSE)*0.6)),"")</f>
      </c>
      <c r="H2797" s="2">
        <f>IFERROR(IF(ISBLANK($A2797),"",IF($A2797="Ūdeņraža jonu koncentrācija",VLOOKUP(Dati!$A2797,Normas!$A:$D,2,FALSE),VLOOKUP(Dati!$A2797,Normas!$A:$D,2,FALSE)*0.3)),"")</f>
      </c>
      <c r="I2797" s="2">
        <f>IFERROR(IF(ISBLANK($A2797),"",IF($A2797="Ūdeņraža jonu koncentrācija",VLOOKUP(Dati!$A2797,Normas!$A:$D,3,FALSE),VLOOKUP(Dati!$A2797,Normas!$A:$D,3,FALSE)*0.3)),"")</f>
      </c>
    </row>
    <row r="2798" spans="2:9" x14ac:dyDescent="0.2">
      <c r="B2798">
        <f>IF(ISBLANK(A2798),"",VLOOKUP(A2798,Normas!A:D,4,FALSE))</f>
      </c>
      <c r="E2798" s="2">
        <f>IF(ISBLANK(D2798),"",INT(YEARFRAC(D2798,'Vispārīga informācija'!$B$2)))</f>
      </c>
      <c r="F2798" s="2">
        <f>IFERROR(IF(ISBLANK($A2798),"",IF($A2798="Ūdeņraža jonu koncentrācija",VLOOKUP(Dati!$A2798,Normas!$A:$D,2,FALSE),VLOOKUP(Dati!$A2798,Normas!$A:$D,2,FALSE)*0.6)),"")</f>
      </c>
      <c r="G2798" s="2">
        <f>IFERROR(IF(ISBLANK($A2798),"",IF($A2798="Ūdeņraža jonu koncentrācija",VLOOKUP(Dati!$A2798,Normas!$A:$D,3,FALSE),VLOOKUP(Dati!$A2798,Normas!$A:$D,3,FALSE)*0.6)),"")</f>
      </c>
      <c r="H2798" s="2">
        <f>IFERROR(IF(ISBLANK($A2798),"",IF($A2798="Ūdeņraža jonu koncentrācija",VLOOKUP(Dati!$A2798,Normas!$A:$D,2,FALSE),VLOOKUP(Dati!$A2798,Normas!$A:$D,2,FALSE)*0.3)),"")</f>
      </c>
      <c r="I2798" s="2">
        <f>IFERROR(IF(ISBLANK($A2798),"",IF($A2798="Ūdeņraža jonu koncentrācija",VLOOKUP(Dati!$A2798,Normas!$A:$D,3,FALSE),VLOOKUP(Dati!$A2798,Normas!$A:$D,3,FALSE)*0.3)),"")</f>
      </c>
    </row>
    <row r="2799" spans="2:9" x14ac:dyDescent="0.2">
      <c r="B2799">
        <f>IF(ISBLANK(A2799),"",VLOOKUP(A2799,Normas!A:D,4,FALSE))</f>
      </c>
      <c r="E2799" s="2">
        <f>IF(ISBLANK(D2799),"",INT(YEARFRAC(D2799,'Vispārīga informācija'!$B$2)))</f>
      </c>
      <c r="F2799" s="2">
        <f>IFERROR(IF(ISBLANK($A2799),"",IF($A2799="Ūdeņraža jonu koncentrācija",VLOOKUP(Dati!$A2799,Normas!$A:$D,2,FALSE),VLOOKUP(Dati!$A2799,Normas!$A:$D,2,FALSE)*0.6)),"")</f>
      </c>
      <c r="G2799" s="2">
        <f>IFERROR(IF(ISBLANK($A2799),"",IF($A2799="Ūdeņraža jonu koncentrācija",VLOOKUP(Dati!$A2799,Normas!$A:$D,3,FALSE),VLOOKUP(Dati!$A2799,Normas!$A:$D,3,FALSE)*0.6)),"")</f>
      </c>
      <c r="H2799" s="2">
        <f>IFERROR(IF(ISBLANK($A2799),"",IF($A2799="Ūdeņraža jonu koncentrācija",VLOOKUP(Dati!$A2799,Normas!$A:$D,2,FALSE),VLOOKUP(Dati!$A2799,Normas!$A:$D,2,FALSE)*0.3)),"")</f>
      </c>
      <c r="I2799" s="2">
        <f>IFERROR(IF(ISBLANK($A2799),"",IF($A2799="Ūdeņraža jonu koncentrācija",VLOOKUP(Dati!$A2799,Normas!$A:$D,3,FALSE),VLOOKUP(Dati!$A2799,Normas!$A:$D,3,FALSE)*0.3)),"")</f>
      </c>
    </row>
    <row r="2800" spans="2:9" x14ac:dyDescent="0.2">
      <c r="B2800">
        <f>IF(ISBLANK(A2800),"",VLOOKUP(A2800,Normas!A:D,4,FALSE))</f>
      </c>
      <c r="E2800" s="2">
        <f>IF(ISBLANK(D2800),"",INT(YEARFRAC(D2800,'Vispārīga informācija'!$B$2)))</f>
      </c>
      <c r="F2800" s="2">
        <f>IFERROR(IF(ISBLANK($A2800),"",IF($A2800="Ūdeņraža jonu koncentrācija",VLOOKUP(Dati!$A2800,Normas!$A:$D,2,FALSE),VLOOKUP(Dati!$A2800,Normas!$A:$D,2,FALSE)*0.6)),"")</f>
      </c>
      <c r="G2800" s="2">
        <f>IFERROR(IF(ISBLANK($A2800),"",IF($A2800="Ūdeņraža jonu koncentrācija",VLOOKUP(Dati!$A2800,Normas!$A:$D,3,FALSE),VLOOKUP(Dati!$A2800,Normas!$A:$D,3,FALSE)*0.6)),"")</f>
      </c>
      <c r="H2800" s="2">
        <f>IFERROR(IF(ISBLANK($A2800),"",IF($A2800="Ūdeņraža jonu koncentrācija",VLOOKUP(Dati!$A2800,Normas!$A:$D,2,FALSE),VLOOKUP(Dati!$A2800,Normas!$A:$D,2,FALSE)*0.3)),"")</f>
      </c>
      <c r="I2800" s="2">
        <f>IFERROR(IF(ISBLANK($A2800),"",IF($A2800="Ūdeņraža jonu koncentrācija",VLOOKUP(Dati!$A2800,Normas!$A:$D,3,FALSE),VLOOKUP(Dati!$A2800,Normas!$A:$D,3,FALSE)*0.3)),"")</f>
      </c>
    </row>
    <row r="2801" spans="2:9" x14ac:dyDescent="0.2">
      <c r="B2801">
        <f>IF(ISBLANK(A2801),"",VLOOKUP(A2801,Normas!A:D,4,FALSE))</f>
      </c>
      <c r="E2801" s="2">
        <f>IF(ISBLANK(D2801),"",INT(YEARFRAC(D2801,'Vispārīga informācija'!$B$2)))</f>
      </c>
      <c r="F2801" s="2">
        <f>IFERROR(IF(ISBLANK($A2801),"",IF($A2801="Ūdeņraža jonu koncentrācija",VLOOKUP(Dati!$A2801,Normas!$A:$D,2,FALSE),VLOOKUP(Dati!$A2801,Normas!$A:$D,2,FALSE)*0.6)),"")</f>
      </c>
      <c r="G2801" s="2">
        <f>IFERROR(IF(ISBLANK($A2801),"",IF($A2801="Ūdeņraža jonu koncentrācija",VLOOKUP(Dati!$A2801,Normas!$A:$D,3,FALSE),VLOOKUP(Dati!$A2801,Normas!$A:$D,3,FALSE)*0.6)),"")</f>
      </c>
      <c r="H2801" s="2">
        <f>IFERROR(IF(ISBLANK($A2801),"",IF($A2801="Ūdeņraža jonu koncentrācija",VLOOKUP(Dati!$A2801,Normas!$A:$D,2,FALSE),VLOOKUP(Dati!$A2801,Normas!$A:$D,2,FALSE)*0.3)),"")</f>
      </c>
      <c r="I2801" s="2">
        <f>IFERROR(IF(ISBLANK($A2801),"",IF($A2801="Ūdeņraža jonu koncentrācija",VLOOKUP(Dati!$A2801,Normas!$A:$D,3,FALSE),VLOOKUP(Dati!$A2801,Normas!$A:$D,3,FALSE)*0.3)),"")</f>
      </c>
    </row>
    <row r="2802" spans="2:9" x14ac:dyDescent="0.2">
      <c r="B2802">
        <f>IF(ISBLANK(A2802),"",VLOOKUP(A2802,Normas!A:D,4,FALSE))</f>
      </c>
      <c r="E2802" s="2">
        <f>IF(ISBLANK(D2802),"",INT(YEARFRAC(D2802,'Vispārīga informācija'!$B$2)))</f>
      </c>
      <c r="F2802" s="2">
        <f>IFERROR(IF(ISBLANK($A2802),"",IF($A2802="Ūdeņraža jonu koncentrācija",VLOOKUP(Dati!$A2802,Normas!$A:$D,2,FALSE),VLOOKUP(Dati!$A2802,Normas!$A:$D,2,FALSE)*0.6)),"")</f>
      </c>
      <c r="G2802" s="2">
        <f>IFERROR(IF(ISBLANK($A2802),"",IF($A2802="Ūdeņraža jonu koncentrācija",VLOOKUP(Dati!$A2802,Normas!$A:$D,3,FALSE),VLOOKUP(Dati!$A2802,Normas!$A:$D,3,FALSE)*0.6)),"")</f>
      </c>
      <c r="H2802" s="2">
        <f>IFERROR(IF(ISBLANK($A2802),"",IF($A2802="Ūdeņraža jonu koncentrācija",VLOOKUP(Dati!$A2802,Normas!$A:$D,2,FALSE),VLOOKUP(Dati!$A2802,Normas!$A:$D,2,FALSE)*0.3)),"")</f>
      </c>
      <c r="I2802" s="2">
        <f>IFERROR(IF(ISBLANK($A2802),"",IF($A2802="Ūdeņraža jonu koncentrācija",VLOOKUP(Dati!$A2802,Normas!$A:$D,3,FALSE),VLOOKUP(Dati!$A2802,Normas!$A:$D,3,FALSE)*0.3)),"")</f>
      </c>
    </row>
    <row r="2803" spans="2:9" x14ac:dyDescent="0.2">
      <c r="B2803">
        <f>IF(ISBLANK(A2803),"",VLOOKUP(A2803,Normas!A:D,4,FALSE))</f>
      </c>
      <c r="E2803" s="2">
        <f>IF(ISBLANK(D2803),"",INT(YEARFRAC(D2803,'Vispārīga informācija'!$B$2)))</f>
      </c>
      <c r="F2803" s="2">
        <f>IFERROR(IF(ISBLANK($A2803),"",IF($A2803="Ūdeņraža jonu koncentrācija",VLOOKUP(Dati!$A2803,Normas!$A:$D,2,FALSE),VLOOKUP(Dati!$A2803,Normas!$A:$D,2,FALSE)*0.6)),"")</f>
      </c>
      <c r="G2803" s="2">
        <f>IFERROR(IF(ISBLANK($A2803),"",IF($A2803="Ūdeņraža jonu koncentrācija",VLOOKUP(Dati!$A2803,Normas!$A:$D,3,FALSE),VLOOKUP(Dati!$A2803,Normas!$A:$D,3,FALSE)*0.6)),"")</f>
      </c>
      <c r="H2803" s="2">
        <f>IFERROR(IF(ISBLANK($A2803),"",IF($A2803="Ūdeņraža jonu koncentrācija",VLOOKUP(Dati!$A2803,Normas!$A:$D,2,FALSE),VLOOKUP(Dati!$A2803,Normas!$A:$D,2,FALSE)*0.3)),"")</f>
      </c>
      <c r="I2803" s="2">
        <f>IFERROR(IF(ISBLANK($A2803),"",IF($A2803="Ūdeņraža jonu koncentrācija",VLOOKUP(Dati!$A2803,Normas!$A:$D,3,FALSE),VLOOKUP(Dati!$A2803,Normas!$A:$D,3,FALSE)*0.3)),"")</f>
      </c>
    </row>
    <row r="2804" spans="2:9" x14ac:dyDescent="0.2">
      <c r="B2804">
        <f>IF(ISBLANK(A2804),"",VLOOKUP(A2804,Normas!A:D,4,FALSE))</f>
      </c>
      <c r="E2804" s="2">
        <f>IF(ISBLANK(D2804),"",INT(YEARFRAC(D2804,'Vispārīga informācija'!$B$2)))</f>
      </c>
      <c r="F2804" s="2">
        <f>IFERROR(IF(ISBLANK($A2804),"",IF($A2804="Ūdeņraža jonu koncentrācija",VLOOKUP(Dati!$A2804,Normas!$A:$D,2,FALSE),VLOOKUP(Dati!$A2804,Normas!$A:$D,2,FALSE)*0.6)),"")</f>
      </c>
      <c r="G2804" s="2">
        <f>IFERROR(IF(ISBLANK($A2804),"",IF($A2804="Ūdeņraža jonu koncentrācija",VLOOKUP(Dati!$A2804,Normas!$A:$D,3,FALSE),VLOOKUP(Dati!$A2804,Normas!$A:$D,3,FALSE)*0.6)),"")</f>
      </c>
      <c r="H2804" s="2">
        <f>IFERROR(IF(ISBLANK($A2804),"",IF($A2804="Ūdeņraža jonu koncentrācija",VLOOKUP(Dati!$A2804,Normas!$A:$D,2,FALSE),VLOOKUP(Dati!$A2804,Normas!$A:$D,2,FALSE)*0.3)),"")</f>
      </c>
      <c r="I2804" s="2">
        <f>IFERROR(IF(ISBLANK($A2804),"",IF($A2804="Ūdeņraža jonu koncentrācija",VLOOKUP(Dati!$A2804,Normas!$A:$D,3,FALSE),VLOOKUP(Dati!$A2804,Normas!$A:$D,3,FALSE)*0.3)),"")</f>
      </c>
    </row>
    <row r="2805" spans="2:9" x14ac:dyDescent="0.2">
      <c r="B2805">
        <f>IF(ISBLANK(A2805),"",VLOOKUP(A2805,Normas!A:D,4,FALSE))</f>
      </c>
      <c r="E2805" s="2">
        <f>IF(ISBLANK(D2805),"",INT(YEARFRAC(D2805,'Vispārīga informācija'!$B$2)))</f>
      </c>
      <c r="F2805" s="2">
        <f>IFERROR(IF(ISBLANK($A2805),"",IF($A2805="Ūdeņraža jonu koncentrācija",VLOOKUP(Dati!$A2805,Normas!$A:$D,2,FALSE),VLOOKUP(Dati!$A2805,Normas!$A:$D,2,FALSE)*0.6)),"")</f>
      </c>
      <c r="G2805" s="2">
        <f>IFERROR(IF(ISBLANK($A2805),"",IF($A2805="Ūdeņraža jonu koncentrācija",VLOOKUP(Dati!$A2805,Normas!$A:$D,3,FALSE),VLOOKUP(Dati!$A2805,Normas!$A:$D,3,FALSE)*0.6)),"")</f>
      </c>
      <c r="H2805" s="2">
        <f>IFERROR(IF(ISBLANK($A2805),"",IF($A2805="Ūdeņraža jonu koncentrācija",VLOOKUP(Dati!$A2805,Normas!$A:$D,2,FALSE),VLOOKUP(Dati!$A2805,Normas!$A:$D,2,FALSE)*0.3)),"")</f>
      </c>
      <c r="I2805" s="2">
        <f>IFERROR(IF(ISBLANK($A2805),"",IF($A2805="Ūdeņraža jonu koncentrācija",VLOOKUP(Dati!$A2805,Normas!$A:$D,3,FALSE),VLOOKUP(Dati!$A2805,Normas!$A:$D,3,FALSE)*0.3)),"")</f>
      </c>
    </row>
    <row r="2806" spans="2:9" x14ac:dyDescent="0.2">
      <c r="B2806">
        <f>IF(ISBLANK(A2806),"",VLOOKUP(A2806,Normas!A:D,4,FALSE))</f>
      </c>
      <c r="E2806" s="2">
        <f>IF(ISBLANK(D2806),"",INT(YEARFRAC(D2806,'Vispārīga informācija'!$B$2)))</f>
      </c>
      <c r="F2806" s="2">
        <f>IFERROR(IF(ISBLANK($A2806),"",IF($A2806="Ūdeņraža jonu koncentrācija",VLOOKUP(Dati!$A2806,Normas!$A:$D,2,FALSE),VLOOKUP(Dati!$A2806,Normas!$A:$D,2,FALSE)*0.6)),"")</f>
      </c>
      <c r="G2806" s="2">
        <f>IFERROR(IF(ISBLANK($A2806),"",IF($A2806="Ūdeņraža jonu koncentrācija",VLOOKUP(Dati!$A2806,Normas!$A:$D,3,FALSE),VLOOKUP(Dati!$A2806,Normas!$A:$D,3,FALSE)*0.6)),"")</f>
      </c>
      <c r="H2806" s="2">
        <f>IFERROR(IF(ISBLANK($A2806),"",IF($A2806="Ūdeņraža jonu koncentrācija",VLOOKUP(Dati!$A2806,Normas!$A:$D,2,FALSE),VLOOKUP(Dati!$A2806,Normas!$A:$D,2,FALSE)*0.3)),"")</f>
      </c>
      <c r="I2806" s="2">
        <f>IFERROR(IF(ISBLANK($A2806),"",IF($A2806="Ūdeņraža jonu koncentrācija",VLOOKUP(Dati!$A2806,Normas!$A:$D,3,FALSE),VLOOKUP(Dati!$A2806,Normas!$A:$D,3,FALSE)*0.3)),"")</f>
      </c>
    </row>
    <row r="2807" spans="2:9" x14ac:dyDescent="0.2">
      <c r="B2807">
        <f>IF(ISBLANK(A2807),"",VLOOKUP(A2807,Normas!A:D,4,FALSE))</f>
      </c>
      <c r="E2807" s="2">
        <f>IF(ISBLANK(D2807),"",INT(YEARFRAC(D2807,'Vispārīga informācija'!$B$2)))</f>
      </c>
      <c r="F2807" s="2">
        <f>IFERROR(IF(ISBLANK($A2807),"",IF($A2807="Ūdeņraža jonu koncentrācija",VLOOKUP(Dati!$A2807,Normas!$A:$D,2,FALSE),VLOOKUP(Dati!$A2807,Normas!$A:$D,2,FALSE)*0.6)),"")</f>
      </c>
      <c r="G2807" s="2">
        <f>IFERROR(IF(ISBLANK($A2807),"",IF($A2807="Ūdeņraža jonu koncentrācija",VLOOKUP(Dati!$A2807,Normas!$A:$D,3,FALSE),VLOOKUP(Dati!$A2807,Normas!$A:$D,3,FALSE)*0.6)),"")</f>
      </c>
      <c r="H2807" s="2">
        <f>IFERROR(IF(ISBLANK($A2807),"",IF($A2807="Ūdeņraža jonu koncentrācija",VLOOKUP(Dati!$A2807,Normas!$A:$D,2,FALSE),VLOOKUP(Dati!$A2807,Normas!$A:$D,2,FALSE)*0.3)),"")</f>
      </c>
      <c r="I2807" s="2">
        <f>IFERROR(IF(ISBLANK($A2807),"",IF($A2807="Ūdeņraža jonu koncentrācija",VLOOKUP(Dati!$A2807,Normas!$A:$D,3,FALSE),VLOOKUP(Dati!$A2807,Normas!$A:$D,3,FALSE)*0.3)),"")</f>
      </c>
    </row>
    <row r="2808" spans="2:9" x14ac:dyDescent="0.2">
      <c r="B2808">
        <f>IF(ISBLANK(A2808),"",VLOOKUP(A2808,Normas!A:D,4,FALSE))</f>
      </c>
      <c r="E2808" s="2">
        <f>IF(ISBLANK(D2808),"",INT(YEARFRAC(D2808,'Vispārīga informācija'!$B$2)))</f>
      </c>
      <c r="F2808" s="2">
        <f>IFERROR(IF(ISBLANK($A2808),"",IF($A2808="Ūdeņraža jonu koncentrācija",VLOOKUP(Dati!$A2808,Normas!$A:$D,2,FALSE),VLOOKUP(Dati!$A2808,Normas!$A:$D,2,FALSE)*0.6)),"")</f>
      </c>
      <c r="G2808" s="2">
        <f>IFERROR(IF(ISBLANK($A2808),"",IF($A2808="Ūdeņraža jonu koncentrācija",VLOOKUP(Dati!$A2808,Normas!$A:$D,3,FALSE),VLOOKUP(Dati!$A2808,Normas!$A:$D,3,FALSE)*0.6)),"")</f>
      </c>
      <c r="H2808" s="2">
        <f>IFERROR(IF(ISBLANK($A2808),"",IF($A2808="Ūdeņraža jonu koncentrācija",VLOOKUP(Dati!$A2808,Normas!$A:$D,2,FALSE),VLOOKUP(Dati!$A2808,Normas!$A:$D,2,FALSE)*0.3)),"")</f>
      </c>
      <c r="I2808" s="2">
        <f>IFERROR(IF(ISBLANK($A2808),"",IF($A2808="Ūdeņraža jonu koncentrācija",VLOOKUP(Dati!$A2808,Normas!$A:$D,3,FALSE),VLOOKUP(Dati!$A2808,Normas!$A:$D,3,FALSE)*0.3)),"")</f>
      </c>
    </row>
    <row r="2809" spans="2:9" x14ac:dyDescent="0.2">
      <c r="B2809">
        <f>IF(ISBLANK(A2809),"",VLOOKUP(A2809,Normas!A:D,4,FALSE))</f>
      </c>
      <c r="E2809" s="2">
        <f>IF(ISBLANK(D2809),"",INT(YEARFRAC(D2809,'Vispārīga informācija'!$B$2)))</f>
      </c>
      <c r="F2809" s="2">
        <f>IFERROR(IF(ISBLANK($A2809),"",IF($A2809="Ūdeņraža jonu koncentrācija",VLOOKUP(Dati!$A2809,Normas!$A:$D,2,FALSE),VLOOKUP(Dati!$A2809,Normas!$A:$D,2,FALSE)*0.6)),"")</f>
      </c>
      <c r="G2809" s="2">
        <f>IFERROR(IF(ISBLANK($A2809),"",IF($A2809="Ūdeņraža jonu koncentrācija",VLOOKUP(Dati!$A2809,Normas!$A:$D,3,FALSE),VLOOKUP(Dati!$A2809,Normas!$A:$D,3,FALSE)*0.6)),"")</f>
      </c>
      <c r="H2809" s="2">
        <f>IFERROR(IF(ISBLANK($A2809),"",IF($A2809="Ūdeņraža jonu koncentrācija",VLOOKUP(Dati!$A2809,Normas!$A:$D,2,FALSE),VLOOKUP(Dati!$A2809,Normas!$A:$D,2,FALSE)*0.3)),"")</f>
      </c>
      <c r="I2809" s="2">
        <f>IFERROR(IF(ISBLANK($A2809),"",IF($A2809="Ūdeņraža jonu koncentrācija",VLOOKUP(Dati!$A2809,Normas!$A:$D,3,FALSE),VLOOKUP(Dati!$A2809,Normas!$A:$D,3,FALSE)*0.3)),"")</f>
      </c>
    </row>
    <row r="2810" spans="2:9" x14ac:dyDescent="0.2">
      <c r="B2810">
        <f>IF(ISBLANK(A2810),"",VLOOKUP(A2810,Normas!A:D,4,FALSE))</f>
      </c>
      <c r="E2810" s="2">
        <f>IF(ISBLANK(D2810),"",INT(YEARFRAC(D2810,'Vispārīga informācija'!$B$2)))</f>
      </c>
      <c r="F2810" s="2">
        <f>IFERROR(IF(ISBLANK($A2810),"",IF($A2810="Ūdeņraža jonu koncentrācija",VLOOKUP(Dati!$A2810,Normas!$A:$D,2,FALSE),VLOOKUP(Dati!$A2810,Normas!$A:$D,2,FALSE)*0.6)),"")</f>
      </c>
      <c r="G2810" s="2">
        <f>IFERROR(IF(ISBLANK($A2810),"",IF($A2810="Ūdeņraža jonu koncentrācija",VLOOKUP(Dati!$A2810,Normas!$A:$D,3,FALSE),VLOOKUP(Dati!$A2810,Normas!$A:$D,3,FALSE)*0.6)),"")</f>
      </c>
      <c r="H2810" s="2">
        <f>IFERROR(IF(ISBLANK($A2810),"",IF($A2810="Ūdeņraža jonu koncentrācija",VLOOKUP(Dati!$A2810,Normas!$A:$D,2,FALSE),VLOOKUP(Dati!$A2810,Normas!$A:$D,2,FALSE)*0.3)),"")</f>
      </c>
      <c r="I2810" s="2">
        <f>IFERROR(IF(ISBLANK($A2810),"",IF($A2810="Ūdeņraža jonu koncentrācija",VLOOKUP(Dati!$A2810,Normas!$A:$D,3,FALSE),VLOOKUP(Dati!$A2810,Normas!$A:$D,3,FALSE)*0.3)),"")</f>
      </c>
    </row>
    <row r="2811" spans="2:9" x14ac:dyDescent="0.2">
      <c r="B2811">
        <f>IF(ISBLANK(A2811),"",VLOOKUP(A2811,Normas!A:D,4,FALSE))</f>
      </c>
      <c r="E2811" s="2">
        <f>IF(ISBLANK(D2811),"",INT(YEARFRAC(D2811,'Vispārīga informācija'!$B$2)))</f>
      </c>
      <c r="F2811" s="2">
        <f>IFERROR(IF(ISBLANK($A2811),"",IF($A2811="Ūdeņraža jonu koncentrācija",VLOOKUP(Dati!$A2811,Normas!$A:$D,2,FALSE),VLOOKUP(Dati!$A2811,Normas!$A:$D,2,FALSE)*0.6)),"")</f>
      </c>
      <c r="G2811" s="2">
        <f>IFERROR(IF(ISBLANK($A2811),"",IF($A2811="Ūdeņraža jonu koncentrācija",VLOOKUP(Dati!$A2811,Normas!$A:$D,3,FALSE),VLOOKUP(Dati!$A2811,Normas!$A:$D,3,FALSE)*0.6)),"")</f>
      </c>
      <c r="H2811" s="2">
        <f>IFERROR(IF(ISBLANK($A2811),"",IF($A2811="Ūdeņraža jonu koncentrācija",VLOOKUP(Dati!$A2811,Normas!$A:$D,2,FALSE),VLOOKUP(Dati!$A2811,Normas!$A:$D,2,FALSE)*0.3)),"")</f>
      </c>
      <c r="I2811" s="2">
        <f>IFERROR(IF(ISBLANK($A2811),"",IF($A2811="Ūdeņraža jonu koncentrācija",VLOOKUP(Dati!$A2811,Normas!$A:$D,3,FALSE),VLOOKUP(Dati!$A2811,Normas!$A:$D,3,FALSE)*0.3)),"")</f>
      </c>
    </row>
    <row r="2812" spans="2:9" x14ac:dyDescent="0.2">
      <c r="B2812">
        <f>IF(ISBLANK(A2812),"",VLOOKUP(A2812,Normas!A:D,4,FALSE))</f>
      </c>
      <c r="E2812" s="2">
        <f>IF(ISBLANK(D2812),"",INT(YEARFRAC(D2812,'Vispārīga informācija'!$B$2)))</f>
      </c>
      <c r="F2812" s="2">
        <f>IFERROR(IF(ISBLANK($A2812),"",IF($A2812="Ūdeņraža jonu koncentrācija",VLOOKUP(Dati!$A2812,Normas!$A:$D,2,FALSE),VLOOKUP(Dati!$A2812,Normas!$A:$D,2,FALSE)*0.6)),"")</f>
      </c>
      <c r="G2812" s="2">
        <f>IFERROR(IF(ISBLANK($A2812),"",IF($A2812="Ūdeņraža jonu koncentrācija",VLOOKUP(Dati!$A2812,Normas!$A:$D,3,FALSE),VLOOKUP(Dati!$A2812,Normas!$A:$D,3,FALSE)*0.6)),"")</f>
      </c>
      <c r="H2812" s="2">
        <f>IFERROR(IF(ISBLANK($A2812),"",IF($A2812="Ūdeņraža jonu koncentrācija",VLOOKUP(Dati!$A2812,Normas!$A:$D,2,FALSE),VLOOKUP(Dati!$A2812,Normas!$A:$D,2,FALSE)*0.3)),"")</f>
      </c>
      <c r="I2812" s="2">
        <f>IFERROR(IF(ISBLANK($A2812),"",IF($A2812="Ūdeņraža jonu koncentrācija",VLOOKUP(Dati!$A2812,Normas!$A:$D,3,FALSE),VLOOKUP(Dati!$A2812,Normas!$A:$D,3,FALSE)*0.3)),"")</f>
      </c>
    </row>
    <row r="2813" spans="2:9" x14ac:dyDescent="0.2">
      <c r="B2813">
        <f>IF(ISBLANK(A2813),"",VLOOKUP(A2813,Normas!A:D,4,FALSE))</f>
      </c>
      <c r="E2813" s="2">
        <f>IF(ISBLANK(D2813),"",INT(YEARFRAC(D2813,'Vispārīga informācija'!$B$2)))</f>
      </c>
      <c r="F2813" s="2">
        <f>IFERROR(IF(ISBLANK($A2813),"",IF($A2813="Ūdeņraža jonu koncentrācija",VLOOKUP(Dati!$A2813,Normas!$A:$D,2,FALSE),VLOOKUP(Dati!$A2813,Normas!$A:$D,2,FALSE)*0.6)),"")</f>
      </c>
      <c r="G2813" s="2">
        <f>IFERROR(IF(ISBLANK($A2813),"",IF($A2813="Ūdeņraža jonu koncentrācija",VLOOKUP(Dati!$A2813,Normas!$A:$D,3,FALSE),VLOOKUP(Dati!$A2813,Normas!$A:$D,3,FALSE)*0.6)),"")</f>
      </c>
      <c r="H2813" s="2">
        <f>IFERROR(IF(ISBLANK($A2813),"",IF($A2813="Ūdeņraža jonu koncentrācija",VLOOKUP(Dati!$A2813,Normas!$A:$D,2,FALSE),VLOOKUP(Dati!$A2813,Normas!$A:$D,2,FALSE)*0.3)),"")</f>
      </c>
      <c r="I2813" s="2">
        <f>IFERROR(IF(ISBLANK($A2813),"",IF($A2813="Ūdeņraža jonu koncentrācija",VLOOKUP(Dati!$A2813,Normas!$A:$D,3,FALSE),VLOOKUP(Dati!$A2813,Normas!$A:$D,3,FALSE)*0.3)),"")</f>
      </c>
    </row>
    <row r="2814" spans="2:9" x14ac:dyDescent="0.2">
      <c r="B2814">
        <f>IF(ISBLANK(A2814),"",VLOOKUP(A2814,Normas!A:D,4,FALSE))</f>
      </c>
      <c r="E2814" s="2">
        <f>IF(ISBLANK(D2814),"",INT(YEARFRAC(D2814,'Vispārīga informācija'!$B$2)))</f>
      </c>
      <c r="F2814" s="2">
        <f>IFERROR(IF(ISBLANK($A2814),"",IF($A2814="Ūdeņraža jonu koncentrācija",VLOOKUP(Dati!$A2814,Normas!$A:$D,2,FALSE),VLOOKUP(Dati!$A2814,Normas!$A:$D,2,FALSE)*0.6)),"")</f>
      </c>
      <c r="G2814" s="2">
        <f>IFERROR(IF(ISBLANK($A2814),"",IF($A2814="Ūdeņraža jonu koncentrācija",VLOOKUP(Dati!$A2814,Normas!$A:$D,3,FALSE),VLOOKUP(Dati!$A2814,Normas!$A:$D,3,FALSE)*0.6)),"")</f>
      </c>
      <c r="H2814" s="2">
        <f>IFERROR(IF(ISBLANK($A2814),"",IF($A2814="Ūdeņraža jonu koncentrācija",VLOOKUP(Dati!$A2814,Normas!$A:$D,2,FALSE),VLOOKUP(Dati!$A2814,Normas!$A:$D,2,FALSE)*0.3)),"")</f>
      </c>
      <c r="I2814" s="2">
        <f>IFERROR(IF(ISBLANK($A2814),"",IF($A2814="Ūdeņraža jonu koncentrācija",VLOOKUP(Dati!$A2814,Normas!$A:$D,3,FALSE),VLOOKUP(Dati!$A2814,Normas!$A:$D,3,FALSE)*0.3)),"")</f>
      </c>
    </row>
    <row r="2815" spans="2:9" x14ac:dyDescent="0.2">
      <c r="B2815">
        <f>IF(ISBLANK(A2815),"",VLOOKUP(A2815,Normas!A:D,4,FALSE))</f>
      </c>
      <c r="E2815" s="2">
        <f>IF(ISBLANK(D2815),"",INT(YEARFRAC(D2815,'Vispārīga informācija'!$B$2)))</f>
      </c>
      <c r="F2815" s="2">
        <f>IFERROR(IF(ISBLANK($A2815),"",IF($A2815="Ūdeņraža jonu koncentrācija",VLOOKUP(Dati!$A2815,Normas!$A:$D,2,FALSE),VLOOKUP(Dati!$A2815,Normas!$A:$D,2,FALSE)*0.6)),"")</f>
      </c>
      <c r="G2815" s="2">
        <f>IFERROR(IF(ISBLANK($A2815),"",IF($A2815="Ūdeņraža jonu koncentrācija",VLOOKUP(Dati!$A2815,Normas!$A:$D,3,FALSE),VLOOKUP(Dati!$A2815,Normas!$A:$D,3,FALSE)*0.6)),"")</f>
      </c>
      <c r="H2815" s="2">
        <f>IFERROR(IF(ISBLANK($A2815),"",IF($A2815="Ūdeņraža jonu koncentrācija",VLOOKUP(Dati!$A2815,Normas!$A:$D,2,FALSE),VLOOKUP(Dati!$A2815,Normas!$A:$D,2,FALSE)*0.3)),"")</f>
      </c>
      <c r="I2815" s="2">
        <f>IFERROR(IF(ISBLANK($A2815),"",IF($A2815="Ūdeņraža jonu koncentrācija",VLOOKUP(Dati!$A2815,Normas!$A:$D,3,FALSE),VLOOKUP(Dati!$A2815,Normas!$A:$D,3,FALSE)*0.3)),"")</f>
      </c>
    </row>
    <row r="2816" spans="2:9" x14ac:dyDescent="0.2">
      <c r="B2816">
        <f>IF(ISBLANK(A2816),"",VLOOKUP(A2816,Normas!A:D,4,FALSE))</f>
      </c>
      <c r="E2816" s="2">
        <f>IF(ISBLANK(D2816),"",INT(YEARFRAC(D2816,'Vispārīga informācija'!$B$2)))</f>
      </c>
      <c r="F2816" s="2">
        <f>IFERROR(IF(ISBLANK($A2816),"",IF($A2816="Ūdeņraža jonu koncentrācija",VLOOKUP(Dati!$A2816,Normas!$A:$D,2,FALSE),VLOOKUP(Dati!$A2816,Normas!$A:$D,2,FALSE)*0.6)),"")</f>
      </c>
      <c r="G2816" s="2">
        <f>IFERROR(IF(ISBLANK($A2816),"",IF($A2816="Ūdeņraža jonu koncentrācija",VLOOKUP(Dati!$A2816,Normas!$A:$D,3,FALSE),VLOOKUP(Dati!$A2816,Normas!$A:$D,3,FALSE)*0.6)),"")</f>
      </c>
      <c r="H2816" s="2">
        <f>IFERROR(IF(ISBLANK($A2816),"",IF($A2816="Ūdeņraža jonu koncentrācija",VLOOKUP(Dati!$A2816,Normas!$A:$D,2,FALSE),VLOOKUP(Dati!$A2816,Normas!$A:$D,2,FALSE)*0.3)),"")</f>
      </c>
      <c r="I2816" s="2">
        <f>IFERROR(IF(ISBLANK($A2816),"",IF($A2816="Ūdeņraža jonu koncentrācija",VLOOKUP(Dati!$A2816,Normas!$A:$D,3,FALSE),VLOOKUP(Dati!$A2816,Normas!$A:$D,3,FALSE)*0.3)),"")</f>
      </c>
    </row>
    <row r="2817" spans="2:9" x14ac:dyDescent="0.2">
      <c r="B2817">
        <f>IF(ISBLANK(A2817),"",VLOOKUP(A2817,Normas!A:D,4,FALSE))</f>
      </c>
      <c r="E2817" s="2">
        <f>IF(ISBLANK(D2817),"",INT(YEARFRAC(D2817,'Vispārīga informācija'!$B$2)))</f>
      </c>
      <c r="F2817" s="2">
        <f>IFERROR(IF(ISBLANK($A2817),"",IF($A2817="Ūdeņraža jonu koncentrācija",VLOOKUP(Dati!$A2817,Normas!$A:$D,2,FALSE),VLOOKUP(Dati!$A2817,Normas!$A:$D,2,FALSE)*0.6)),"")</f>
      </c>
      <c r="G2817" s="2">
        <f>IFERROR(IF(ISBLANK($A2817),"",IF($A2817="Ūdeņraža jonu koncentrācija",VLOOKUP(Dati!$A2817,Normas!$A:$D,3,FALSE),VLOOKUP(Dati!$A2817,Normas!$A:$D,3,FALSE)*0.6)),"")</f>
      </c>
      <c r="H2817" s="2">
        <f>IFERROR(IF(ISBLANK($A2817),"",IF($A2817="Ūdeņraža jonu koncentrācija",VLOOKUP(Dati!$A2817,Normas!$A:$D,2,FALSE),VLOOKUP(Dati!$A2817,Normas!$A:$D,2,FALSE)*0.3)),"")</f>
      </c>
      <c r="I2817" s="2">
        <f>IFERROR(IF(ISBLANK($A2817),"",IF($A2817="Ūdeņraža jonu koncentrācija",VLOOKUP(Dati!$A2817,Normas!$A:$D,3,FALSE),VLOOKUP(Dati!$A2817,Normas!$A:$D,3,FALSE)*0.3)),"")</f>
      </c>
    </row>
    <row r="2818" spans="2:9" x14ac:dyDescent="0.2">
      <c r="B2818">
        <f>IF(ISBLANK(A2818),"",VLOOKUP(A2818,Normas!A:D,4,FALSE))</f>
      </c>
      <c r="E2818" s="2">
        <f>IF(ISBLANK(D2818),"",INT(YEARFRAC(D2818,'Vispārīga informācija'!$B$2)))</f>
      </c>
      <c r="F2818" s="2">
        <f>IFERROR(IF(ISBLANK($A2818),"",IF($A2818="Ūdeņraža jonu koncentrācija",VLOOKUP(Dati!$A2818,Normas!$A:$D,2,FALSE),VLOOKUP(Dati!$A2818,Normas!$A:$D,2,FALSE)*0.6)),"")</f>
      </c>
      <c r="G2818" s="2">
        <f>IFERROR(IF(ISBLANK($A2818),"",IF($A2818="Ūdeņraža jonu koncentrācija",VLOOKUP(Dati!$A2818,Normas!$A:$D,3,FALSE),VLOOKUP(Dati!$A2818,Normas!$A:$D,3,FALSE)*0.6)),"")</f>
      </c>
      <c r="H2818" s="2">
        <f>IFERROR(IF(ISBLANK($A2818),"",IF($A2818="Ūdeņraža jonu koncentrācija",VLOOKUP(Dati!$A2818,Normas!$A:$D,2,FALSE),VLOOKUP(Dati!$A2818,Normas!$A:$D,2,FALSE)*0.3)),"")</f>
      </c>
      <c r="I2818" s="2">
        <f>IFERROR(IF(ISBLANK($A2818),"",IF($A2818="Ūdeņraža jonu koncentrācija",VLOOKUP(Dati!$A2818,Normas!$A:$D,3,FALSE),VLOOKUP(Dati!$A2818,Normas!$A:$D,3,FALSE)*0.3)),"")</f>
      </c>
    </row>
    <row r="2819" spans="2:9" x14ac:dyDescent="0.2">
      <c r="B2819">
        <f>IF(ISBLANK(A2819),"",VLOOKUP(A2819,Normas!A:D,4,FALSE))</f>
      </c>
      <c r="E2819" s="2">
        <f>IF(ISBLANK(D2819),"",INT(YEARFRAC(D2819,'Vispārīga informācija'!$B$2)))</f>
      </c>
      <c r="F2819" s="2">
        <f>IFERROR(IF(ISBLANK($A2819),"",IF($A2819="Ūdeņraža jonu koncentrācija",VLOOKUP(Dati!$A2819,Normas!$A:$D,2,FALSE),VLOOKUP(Dati!$A2819,Normas!$A:$D,2,FALSE)*0.6)),"")</f>
      </c>
      <c r="G2819" s="2">
        <f>IFERROR(IF(ISBLANK($A2819),"",IF($A2819="Ūdeņraža jonu koncentrācija",VLOOKUP(Dati!$A2819,Normas!$A:$D,3,FALSE),VLOOKUP(Dati!$A2819,Normas!$A:$D,3,FALSE)*0.6)),"")</f>
      </c>
      <c r="H2819" s="2">
        <f>IFERROR(IF(ISBLANK($A2819),"",IF($A2819="Ūdeņraža jonu koncentrācija",VLOOKUP(Dati!$A2819,Normas!$A:$D,2,FALSE),VLOOKUP(Dati!$A2819,Normas!$A:$D,2,FALSE)*0.3)),"")</f>
      </c>
      <c r="I2819" s="2">
        <f>IFERROR(IF(ISBLANK($A2819),"",IF($A2819="Ūdeņraža jonu koncentrācija",VLOOKUP(Dati!$A2819,Normas!$A:$D,3,FALSE),VLOOKUP(Dati!$A2819,Normas!$A:$D,3,FALSE)*0.3)),"")</f>
      </c>
    </row>
    <row r="2820" spans="2:9" x14ac:dyDescent="0.2">
      <c r="B2820">
        <f>IF(ISBLANK(A2820),"",VLOOKUP(A2820,Normas!A:D,4,FALSE))</f>
      </c>
      <c r="E2820" s="2">
        <f>IF(ISBLANK(D2820),"",INT(YEARFRAC(D2820,'Vispārīga informācija'!$B$2)))</f>
      </c>
      <c r="F2820" s="2">
        <f>IFERROR(IF(ISBLANK($A2820),"",IF($A2820="Ūdeņraža jonu koncentrācija",VLOOKUP(Dati!$A2820,Normas!$A:$D,2,FALSE),VLOOKUP(Dati!$A2820,Normas!$A:$D,2,FALSE)*0.6)),"")</f>
      </c>
      <c r="G2820" s="2">
        <f>IFERROR(IF(ISBLANK($A2820),"",IF($A2820="Ūdeņraža jonu koncentrācija",VLOOKUP(Dati!$A2820,Normas!$A:$D,3,FALSE),VLOOKUP(Dati!$A2820,Normas!$A:$D,3,FALSE)*0.6)),"")</f>
      </c>
      <c r="H2820" s="2">
        <f>IFERROR(IF(ISBLANK($A2820),"",IF($A2820="Ūdeņraža jonu koncentrācija",VLOOKUP(Dati!$A2820,Normas!$A:$D,2,FALSE),VLOOKUP(Dati!$A2820,Normas!$A:$D,2,FALSE)*0.3)),"")</f>
      </c>
      <c r="I2820" s="2">
        <f>IFERROR(IF(ISBLANK($A2820),"",IF($A2820="Ūdeņraža jonu koncentrācija",VLOOKUP(Dati!$A2820,Normas!$A:$D,3,FALSE),VLOOKUP(Dati!$A2820,Normas!$A:$D,3,FALSE)*0.3)),"")</f>
      </c>
    </row>
    <row r="2821" spans="2:9" x14ac:dyDescent="0.2">
      <c r="B2821">
        <f>IF(ISBLANK(A2821),"",VLOOKUP(A2821,Normas!A:D,4,FALSE))</f>
      </c>
      <c r="E2821" s="2">
        <f>IF(ISBLANK(D2821),"",INT(YEARFRAC(D2821,'Vispārīga informācija'!$B$2)))</f>
      </c>
      <c r="F2821" s="2">
        <f>IFERROR(IF(ISBLANK($A2821),"",IF($A2821="Ūdeņraža jonu koncentrācija",VLOOKUP(Dati!$A2821,Normas!$A:$D,2,FALSE),VLOOKUP(Dati!$A2821,Normas!$A:$D,2,FALSE)*0.6)),"")</f>
      </c>
      <c r="G2821" s="2">
        <f>IFERROR(IF(ISBLANK($A2821),"",IF($A2821="Ūdeņraža jonu koncentrācija",VLOOKUP(Dati!$A2821,Normas!$A:$D,3,FALSE),VLOOKUP(Dati!$A2821,Normas!$A:$D,3,FALSE)*0.6)),"")</f>
      </c>
      <c r="H2821" s="2">
        <f>IFERROR(IF(ISBLANK($A2821),"",IF($A2821="Ūdeņraža jonu koncentrācija",VLOOKUP(Dati!$A2821,Normas!$A:$D,2,FALSE),VLOOKUP(Dati!$A2821,Normas!$A:$D,2,FALSE)*0.3)),"")</f>
      </c>
      <c r="I2821" s="2">
        <f>IFERROR(IF(ISBLANK($A2821),"",IF($A2821="Ūdeņraža jonu koncentrācija",VLOOKUP(Dati!$A2821,Normas!$A:$D,3,FALSE),VLOOKUP(Dati!$A2821,Normas!$A:$D,3,FALSE)*0.3)),"")</f>
      </c>
    </row>
    <row r="2822" spans="2:9" x14ac:dyDescent="0.2">
      <c r="B2822">
        <f>IF(ISBLANK(A2822),"",VLOOKUP(A2822,Normas!A:D,4,FALSE))</f>
      </c>
      <c r="E2822" s="2">
        <f>IF(ISBLANK(D2822),"",INT(YEARFRAC(D2822,'Vispārīga informācija'!$B$2)))</f>
      </c>
      <c r="F2822" s="2">
        <f>IFERROR(IF(ISBLANK($A2822),"",IF($A2822="Ūdeņraža jonu koncentrācija",VLOOKUP(Dati!$A2822,Normas!$A:$D,2,FALSE),VLOOKUP(Dati!$A2822,Normas!$A:$D,2,FALSE)*0.6)),"")</f>
      </c>
      <c r="G2822" s="2">
        <f>IFERROR(IF(ISBLANK($A2822),"",IF($A2822="Ūdeņraža jonu koncentrācija",VLOOKUP(Dati!$A2822,Normas!$A:$D,3,FALSE),VLOOKUP(Dati!$A2822,Normas!$A:$D,3,FALSE)*0.6)),"")</f>
      </c>
      <c r="H2822" s="2">
        <f>IFERROR(IF(ISBLANK($A2822),"",IF($A2822="Ūdeņraža jonu koncentrācija",VLOOKUP(Dati!$A2822,Normas!$A:$D,2,FALSE),VLOOKUP(Dati!$A2822,Normas!$A:$D,2,FALSE)*0.3)),"")</f>
      </c>
      <c r="I2822" s="2">
        <f>IFERROR(IF(ISBLANK($A2822),"",IF($A2822="Ūdeņraža jonu koncentrācija",VLOOKUP(Dati!$A2822,Normas!$A:$D,3,FALSE),VLOOKUP(Dati!$A2822,Normas!$A:$D,3,FALSE)*0.3)),"")</f>
      </c>
    </row>
    <row r="2823" spans="2:9" x14ac:dyDescent="0.2">
      <c r="B2823">
        <f>IF(ISBLANK(A2823),"",VLOOKUP(A2823,Normas!A:D,4,FALSE))</f>
      </c>
      <c r="E2823" s="2">
        <f>IF(ISBLANK(D2823),"",INT(YEARFRAC(D2823,'Vispārīga informācija'!$B$2)))</f>
      </c>
      <c r="F2823" s="2">
        <f>IFERROR(IF(ISBLANK($A2823),"",IF($A2823="Ūdeņraža jonu koncentrācija",VLOOKUP(Dati!$A2823,Normas!$A:$D,2,FALSE),VLOOKUP(Dati!$A2823,Normas!$A:$D,2,FALSE)*0.6)),"")</f>
      </c>
      <c r="G2823" s="2">
        <f>IFERROR(IF(ISBLANK($A2823),"",IF($A2823="Ūdeņraža jonu koncentrācija",VLOOKUP(Dati!$A2823,Normas!$A:$D,3,FALSE),VLOOKUP(Dati!$A2823,Normas!$A:$D,3,FALSE)*0.6)),"")</f>
      </c>
      <c r="H2823" s="2">
        <f>IFERROR(IF(ISBLANK($A2823),"",IF($A2823="Ūdeņraža jonu koncentrācija",VLOOKUP(Dati!$A2823,Normas!$A:$D,2,FALSE),VLOOKUP(Dati!$A2823,Normas!$A:$D,2,FALSE)*0.3)),"")</f>
      </c>
      <c r="I2823" s="2">
        <f>IFERROR(IF(ISBLANK($A2823),"",IF($A2823="Ūdeņraža jonu koncentrācija",VLOOKUP(Dati!$A2823,Normas!$A:$D,3,FALSE),VLOOKUP(Dati!$A2823,Normas!$A:$D,3,FALSE)*0.3)),"")</f>
      </c>
    </row>
    <row r="2824" spans="2:9" x14ac:dyDescent="0.2">
      <c r="B2824">
        <f>IF(ISBLANK(A2824),"",VLOOKUP(A2824,Normas!A:D,4,FALSE))</f>
      </c>
      <c r="E2824" s="2">
        <f>IF(ISBLANK(D2824),"",INT(YEARFRAC(D2824,'Vispārīga informācija'!$B$2)))</f>
      </c>
      <c r="F2824" s="2">
        <f>IFERROR(IF(ISBLANK($A2824),"",IF($A2824="Ūdeņraža jonu koncentrācija",VLOOKUP(Dati!$A2824,Normas!$A:$D,2,FALSE),VLOOKUP(Dati!$A2824,Normas!$A:$D,2,FALSE)*0.6)),"")</f>
      </c>
      <c r="G2824" s="2">
        <f>IFERROR(IF(ISBLANK($A2824),"",IF($A2824="Ūdeņraža jonu koncentrācija",VLOOKUP(Dati!$A2824,Normas!$A:$D,3,FALSE),VLOOKUP(Dati!$A2824,Normas!$A:$D,3,FALSE)*0.6)),"")</f>
      </c>
      <c r="H2824" s="2">
        <f>IFERROR(IF(ISBLANK($A2824),"",IF($A2824="Ūdeņraža jonu koncentrācija",VLOOKUP(Dati!$A2824,Normas!$A:$D,2,FALSE),VLOOKUP(Dati!$A2824,Normas!$A:$D,2,FALSE)*0.3)),"")</f>
      </c>
      <c r="I2824" s="2">
        <f>IFERROR(IF(ISBLANK($A2824),"",IF($A2824="Ūdeņraža jonu koncentrācija",VLOOKUP(Dati!$A2824,Normas!$A:$D,3,FALSE),VLOOKUP(Dati!$A2824,Normas!$A:$D,3,FALSE)*0.3)),"")</f>
      </c>
    </row>
    <row r="2825" spans="2:9" x14ac:dyDescent="0.2">
      <c r="B2825">
        <f>IF(ISBLANK(A2825),"",VLOOKUP(A2825,Normas!A:D,4,FALSE))</f>
      </c>
      <c r="E2825" s="2">
        <f>IF(ISBLANK(D2825),"",INT(YEARFRAC(D2825,'Vispārīga informācija'!$B$2)))</f>
      </c>
      <c r="F2825" s="2">
        <f>IFERROR(IF(ISBLANK($A2825),"",IF($A2825="Ūdeņraža jonu koncentrācija",VLOOKUP(Dati!$A2825,Normas!$A:$D,2,FALSE),VLOOKUP(Dati!$A2825,Normas!$A:$D,2,FALSE)*0.6)),"")</f>
      </c>
      <c r="G2825" s="2">
        <f>IFERROR(IF(ISBLANK($A2825),"",IF($A2825="Ūdeņraža jonu koncentrācija",VLOOKUP(Dati!$A2825,Normas!$A:$D,3,FALSE),VLOOKUP(Dati!$A2825,Normas!$A:$D,3,FALSE)*0.6)),"")</f>
      </c>
      <c r="H2825" s="2">
        <f>IFERROR(IF(ISBLANK($A2825),"",IF($A2825="Ūdeņraža jonu koncentrācija",VLOOKUP(Dati!$A2825,Normas!$A:$D,2,FALSE),VLOOKUP(Dati!$A2825,Normas!$A:$D,2,FALSE)*0.3)),"")</f>
      </c>
      <c r="I2825" s="2">
        <f>IFERROR(IF(ISBLANK($A2825),"",IF($A2825="Ūdeņraža jonu koncentrācija",VLOOKUP(Dati!$A2825,Normas!$A:$D,3,FALSE),VLOOKUP(Dati!$A2825,Normas!$A:$D,3,FALSE)*0.3)),"")</f>
      </c>
    </row>
    <row r="2826" spans="2:9" x14ac:dyDescent="0.2">
      <c r="B2826">
        <f>IF(ISBLANK(A2826),"",VLOOKUP(A2826,Normas!A:D,4,FALSE))</f>
      </c>
      <c r="E2826" s="2">
        <f>IF(ISBLANK(D2826),"",INT(YEARFRAC(D2826,'Vispārīga informācija'!$B$2)))</f>
      </c>
      <c r="F2826" s="2">
        <f>IFERROR(IF(ISBLANK($A2826),"",IF($A2826="Ūdeņraža jonu koncentrācija",VLOOKUP(Dati!$A2826,Normas!$A:$D,2,FALSE),VLOOKUP(Dati!$A2826,Normas!$A:$D,2,FALSE)*0.6)),"")</f>
      </c>
      <c r="G2826" s="2">
        <f>IFERROR(IF(ISBLANK($A2826),"",IF($A2826="Ūdeņraža jonu koncentrācija",VLOOKUP(Dati!$A2826,Normas!$A:$D,3,FALSE),VLOOKUP(Dati!$A2826,Normas!$A:$D,3,FALSE)*0.6)),"")</f>
      </c>
      <c r="H2826" s="2">
        <f>IFERROR(IF(ISBLANK($A2826),"",IF($A2826="Ūdeņraža jonu koncentrācija",VLOOKUP(Dati!$A2826,Normas!$A:$D,2,FALSE),VLOOKUP(Dati!$A2826,Normas!$A:$D,2,FALSE)*0.3)),"")</f>
      </c>
      <c r="I2826" s="2">
        <f>IFERROR(IF(ISBLANK($A2826),"",IF($A2826="Ūdeņraža jonu koncentrācija",VLOOKUP(Dati!$A2826,Normas!$A:$D,3,FALSE),VLOOKUP(Dati!$A2826,Normas!$A:$D,3,FALSE)*0.3)),"")</f>
      </c>
    </row>
    <row r="2827" spans="2:9" x14ac:dyDescent="0.2">
      <c r="B2827">
        <f>IF(ISBLANK(A2827),"",VLOOKUP(A2827,Normas!A:D,4,FALSE))</f>
      </c>
      <c r="E2827" s="2">
        <f>IF(ISBLANK(D2827),"",INT(YEARFRAC(D2827,'Vispārīga informācija'!$B$2)))</f>
      </c>
      <c r="F2827" s="2">
        <f>IFERROR(IF(ISBLANK($A2827),"",IF($A2827="Ūdeņraža jonu koncentrācija",VLOOKUP(Dati!$A2827,Normas!$A:$D,2,FALSE),VLOOKUP(Dati!$A2827,Normas!$A:$D,2,FALSE)*0.6)),"")</f>
      </c>
      <c r="G2827" s="2">
        <f>IFERROR(IF(ISBLANK($A2827),"",IF($A2827="Ūdeņraža jonu koncentrācija",VLOOKUP(Dati!$A2827,Normas!$A:$D,3,FALSE),VLOOKUP(Dati!$A2827,Normas!$A:$D,3,FALSE)*0.6)),"")</f>
      </c>
      <c r="H2827" s="2">
        <f>IFERROR(IF(ISBLANK($A2827),"",IF($A2827="Ūdeņraža jonu koncentrācija",VLOOKUP(Dati!$A2827,Normas!$A:$D,2,FALSE),VLOOKUP(Dati!$A2827,Normas!$A:$D,2,FALSE)*0.3)),"")</f>
      </c>
      <c r="I2827" s="2">
        <f>IFERROR(IF(ISBLANK($A2827),"",IF($A2827="Ūdeņraža jonu koncentrācija",VLOOKUP(Dati!$A2827,Normas!$A:$D,3,FALSE),VLOOKUP(Dati!$A2827,Normas!$A:$D,3,FALSE)*0.3)),"")</f>
      </c>
    </row>
    <row r="2828" spans="2:9" x14ac:dyDescent="0.2">
      <c r="B2828">
        <f>IF(ISBLANK(A2828),"",VLOOKUP(A2828,Normas!A:D,4,FALSE))</f>
      </c>
      <c r="E2828" s="2">
        <f>IF(ISBLANK(D2828),"",INT(YEARFRAC(D2828,'Vispārīga informācija'!$B$2)))</f>
      </c>
      <c r="F2828" s="2">
        <f>IFERROR(IF(ISBLANK($A2828),"",IF($A2828="Ūdeņraža jonu koncentrācija",VLOOKUP(Dati!$A2828,Normas!$A:$D,2,FALSE),VLOOKUP(Dati!$A2828,Normas!$A:$D,2,FALSE)*0.6)),"")</f>
      </c>
      <c r="G2828" s="2">
        <f>IFERROR(IF(ISBLANK($A2828),"",IF($A2828="Ūdeņraža jonu koncentrācija",VLOOKUP(Dati!$A2828,Normas!$A:$D,3,FALSE),VLOOKUP(Dati!$A2828,Normas!$A:$D,3,FALSE)*0.6)),"")</f>
      </c>
      <c r="H2828" s="2">
        <f>IFERROR(IF(ISBLANK($A2828),"",IF($A2828="Ūdeņraža jonu koncentrācija",VLOOKUP(Dati!$A2828,Normas!$A:$D,2,FALSE),VLOOKUP(Dati!$A2828,Normas!$A:$D,2,FALSE)*0.3)),"")</f>
      </c>
      <c r="I2828" s="2">
        <f>IFERROR(IF(ISBLANK($A2828),"",IF($A2828="Ūdeņraža jonu koncentrācija",VLOOKUP(Dati!$A2828,Normas!$A:$D,3,FALSE),VLOOKUP(Dati!$A2828,Normas!$A:$D,3,FALSE)*0.3)),"")</f>
      </c>
    </row>
    <row r="2829" spans="2:9" x14ac:dyDescent="0.2">
      <c r="B2829">
        <f>IF(ISBLANK(A2829),"",VLOOKUP(A2829,Normas!A:D,4,FALSE))</f>
      </c>
      <c r="E2829" s="2">
        <f>IF(ISBLANK(D2829),"",INT(YEARFRAC(D2829,'Vispārīga informācija'!$B$2)))</f>
      </c>
      <c r="F2829" s="2">
        <f>IFERROR(IF(ISBLANK($A2829),"",IF($A2829="Ūdeņraža jonu koncentrācija",VLOOKUP(Dati!$A2829,Normas!$A:$D,2,FALSE),VLOOKUP(Dati!$A2829,Normas!$A:$D,2,FALSE)*0.6)),"")</f>
      </c>
      <c r="G2829" s="2">
        <f>IFERROR(IF(ISBLANK($A2829),"",IF($A2829="Ūdeņraža jonu koncentrācija",VLOOKUP(Dati!$A2829,Normas!$A:$D,3,FALSE),VLOOKUP(Dati!$A2829,Normas!$A:$D,3,FALSE)*0.6)),"")</f>
      </c>
      <c r="H2829" s="2">
        <f>IFERROR(IF(ISBLANK($A2829),"",IF($A2829="Ūdeņraža jonu koncentrācija",VLOOKUP(Dati!$A2829,Normas!$A:$D,2,FALSE),VLOOKUP(Dati!$A2829,Normas!$A:$D,2,FALSE)*0.3)),"")</f>
      </c>
      <c r="I2829" s="2">
        <f>IFERROR(IF(ISBLANK($A2829),"",IF($A2829="Ūdeņraža jonu koncentrācija",VLOOKUP(Dati!$A2829,Normas!$A:$D,3,FALSE),VLOOKUP(Dati!$A2829,Normas!$A:$D,3,FALSE)*0.3)),"")</f>
      </c>
    </row>
    <row r="2830" spans="2:9" x14ac:dyDescent="0.2">
      <c r="B2830">
        <f>IF(ISBLANK(A2830),"",VLOOKUP(A2830,Normas!A:D,4,FALSE))</f>
      </c>
      <c r="E2830" s="2">
        <f>IF(ISBLANK(D2830),"",INT(YEARFRAC(D2830,'Vispārīga informācija'!$B$2)))</f>
      </c>
      <c r="F2830" s="2">
        <f>IFERROR(IF(ISBLANK($A2830),"",IF($A2830="Ūdeņraža jonu koncentrācija",VLOOKUP(Dati!$A2830,Normas!$A:$D,2,FALSE),VLOOKUP(Dati!$A2830,Normas!$A:$D,2,FALSE)*0.6)),"")</f>
      </c>
      <c r="G2830" s="2">
        <f>IFERROR(IF(ISBLANK($A2830),"",IF($A2830="Ūdeņraža jonu koncentrācija",VLOOKUP(Dati!$A2830,Normas!$A:$D,3,FALSE),VLOOKUP(Dati!$A2830,Normas!$A:$D,3,FALSE)*0.6)),"")</f>
      </c>
      <c r="H2830" s="2">
        <f>IFERROR(IF(ISBLANK($A2830),"",IF($A2830="Ūdeņraža jonu koncentrācija",VLOOKUP(Dati!$A2830,Normas!$A:$D,2,FALSE),VLOOKUP(Dati!$A2830,Normas!$A:$D,2,FALSE)*0.3)),"")</f>
      </c>
      <c r="I2830" s="2">
        <f>IFERROR(IF(ISBLANK($A2830),"",IF($A2830="Ūdeņraža jonu koncentrācija",VLOOKUP(Dati!$A2830,Normas!$A:$D,3,FALSE),VLOOKUP(Dati!$A2830,Normas!$A:$D,3,FALSE)*0.3)),"")</f>
      </c>
    </row>
    <row r="2831" spans="2:9" x14ac:dyDescent="0.2">
      <c r="B2831">
        <f>IF(ISBLANK(A2831),"",VLOOKUP(A2831,Normas!A:D,4,FALSE))</f>
      </c>
      <c r="E2831" s="2">
        <f>IF(ISBLANK(D2831),"",INT(YEARFRAC(D2831,'Vispārīga informācija'!$B$2)))</f>
      </c>
      <c r="F2831" s="2">
        <f>IFERROR(IF(ISBLANK($A2831),"",IF($A2831="Ūdeņraža jonu koncentrācija",VLOOKUP(Dati!$A2831,Normas!$A:$D,2,FALSE),VLOOKUP(Dati!$A2831,Normas!$A:$D,2,FALSE)*0.6)),"")</f>
      </c>
      <c r="G2831" s="2">
        <f>IFERROR(IF(ISBLANK($A2831),"",IF($A2831="Ūdeņraža jonu koncentrācija",VLOOKUP(Dati!$A2831,Normas!$A:$D,3,FALSE),VLOOKUP(Dati!$A2831,Normas!$A:$D,3,FALSE)*0.6)),"")</f>
      </c>
      <c r="H2831" s="2">
        <f>IFERROR(IF(ISBLANK($A2831),"",IF($A2831="Ūdeņraža jonu koncentrācija",VLOOKUP(Dati!$A2831,Normas!$A:$D,2,FALSE),VLOOKUP(Dati!$A2831,Normas!$A:$D,2,FALSE)*0.3)),"")</f>
      </c>
      <c r="I2831" s="2">
        <f>IFERROR(IF(ISBLANK($A2831),"",IF($A2831="Ūdeņraža jonu koncentrācija",VLOOKUP(Dati!$A2831,Normas!$A:$D,3,FALSE),VLOOKUP(Dati!$A2831,Normas!$A:$D,3,FALSE)*0.3)),"")</f>
      </c>
    </row>
    <row r="2832" spans="2:9" x14ac:dyDescent="0.2">
      <c r="B2832">
        <f>IF(ISBLANK(A2832),"",VLOOKUP(A2832,Normas!A:D,4,FALSE))</f>
      </c>
      <c r="E2832" s="2">
        <f>IF(ISBLANK(D2832),"",INT(YEARFRAC(D2832,'Vispārīga informācija'!$B$2)))</f>
      </c>
      <c r="F2832" s="2">
        <f>IFERROR(IF(ISBLANK($A2832),"",IF($A2832="Ūdeņraža jonu koncentrācija",VLOOKUP(Dati!$A2832,Normas!$A:$D,2,FALSE),VLOOKUP(Dati!$A2832,Normas!$A:$D,2,FALSE)*0.6)),"")</f>
      </c>
      <c r="G2832" s="2">
        <f>IFERROR(IF(ISBLANK($A2832),"",IF($A2832="Ūdeņraža jonu koncentrācija",VLOOKUP(Dati!$A2832,Normas!$A:$D,3,FALSE),VLOOKUP(Dati!$A2832,Normas!$A:$D,3,FALSE)*0.6)),"")</f>
      </c>
      <c r="H2832" s="2">
        <f>IFERROR(IF(ISBLANK($A2832),"",IF($A2832="Ūdeņraža jonu koncentrācija",VLOOKUP(Dati!$A2832,Normas!$A:$D,2,FALSE),VLOOKUP(Dati!$A2832,Normas!$A:$D,2,FALSE)*0.3)),"")</f>
      </c>
      <c r="I2832" s="2">
        <f>IFERROR(IF(ISBLANK($A2832),"",IF($A2832="Ūdeņraža jonu koncentrācija",VLOOKUP(Dati!$A2832,Normas!$A:$D,3,FALSE),VLOOKUP(Dati!$A2832,Normas!$A:$D,3,FALSE)*0.3)),"")</f>
      </c>
    </row>
    <row r="2833" spans="2:9" x14ac:dyDescent="0.2">
      <c r="B2833">
        <f>IF(ISBLANK(A2833),"",VLOOKUP(A2833,Normas!A:D,4,FALSE))</f>
      </c>
      <c r="E2833" s="2">
        <f>IF(ISBLANK(D2833),"",INT(YEARFRAC(D2833,'Vispārīga informācija'!$B$2)))</f>
      </c>
      <c r="F2833" s="2">
        <f>IFERROR(IF(ISBLANK($A2833),"",IF($A2833="Ūdeņraža jonu koncentrācija",VLOOKUP(Dati!$A2833,Normas!$A:$D,2,FALSE),VLOOKUP(Dati!$A2833,Normas!$A:$D,2,FALSE)*0.6)),"")</f>
      </c>
      <c r="G2833" s="2">
        <f>IFERROR(IF(ISBLANK($A2833),"",IF($A2833="Ūdeņraža jonu koncentrācija",VLOOKUP(Dati!$A2833,Normas!$A:$D,3,FALSE),VLOOKUP(Dati!$A2833,Normas!$A:$D,3,FALSE)*0.6)),"")</f>
      </c>
      <c r="H2833" s="2">
        <f>IFERROR(IF(ISBLANK($A2833),"",IF($A2833="Ūdeņraža jonu koncentrācija",VLOOKUP(Dati!$A2833,Normas!$A:$D,2,FALSE),VLOOKUP(Dati!$A2833,Normas!$A:$D,2,FALSE)*0.3)),"")</f>
      </c>
      <c r="I2833" s="2">
        <f>IFERROR(IF(ISBLANK($A2833),"",IF($A2833="Ūdeņraža jonu koncentrācija",VLOOKUP(Dati!$A2833,Normas!$A:$D,3,FALSE),VLOOKUP(Dati!$A2833,Normas!$A:$D,3,FALSE)*0.3)),"")</f>
      </c>
    </row>
    <row r="2834" spans="2:9" x14ac:dyDescent="0.2">
      <c r="B2834">
        <f>IF(ISBLANK(A2834),"",VLOOKUP(A2834,Normas!A:D,4,FALSE))</f>
      </c>
      <c r="E2834" s="2">
        <f>IF(ISBLANK(D2834),"",INT(YEARFRAC(D2834,'Vispārīga informācija'!$B$2)))</f>
      </c>
      <c r="F2834" s="2">
        <f>IFERROR(IF(ISBLANK($A2834),"",IF($A2834="Ūdeņraža jonu koncentrācija",VLOOKUP(Dati!$A2834,Normas!$A:$D,2,FALSE),VLOOKUP(Dati!$A2834,Normas!$A:$D,2,FALSE)*0.6)),"")</f>
      </c>
      <c r="G2834" s="2">
        <f>IFERROR(IF(ISBLANK($A2834),"",IF($A2834="Ūdeņraža jonu koncentrācija",VLOOKUP(Dati!$A2834,Normas!$A:$D,3,FALSE),VLOOKUP(Dati!$A2834,Normas!$A:$D,3,FALSE)*0.6)),"")</f>
      </c>
      <c r="H2834" s="2">
        <f>IFERROR(IF(ISBLANK($A2834),"",IF($A2834="Ūdeņraža jonu koncentrācija",VLOOKUP(Dati!$A2834,Normas!$A:$D,2,FALSE),VLOOKUP(Dati!$A2834,Normas!$A:$D,2,FALSE)*0.3)),"")</f>
      </c>
      <c r="I2834" s="2">
        <f>IFERROR(IF(ISBLANK($A2834),"",IF($A2834="Ūdeņraža jonu koncentrācija",VLOOKUP(Dati!$A2834,Normas!$A:$D,3,FALSE),VLOOKUP(Dati!$A2834,Normas!$A:$D,3,FALSE)*0.3)),"")</f>
      </c>
    </row>
    <row r="2835" spans="2:9" x14ac:dyDescent="0.2">
      <c r="B2835">
        <f>IF(ISBLANK(A2835),"",VLOOKUP(A2835,Normas!A:D,4,FALSE))</f>
      </c>
      <c r="E2835" s="2">
        <f>IF(ISBLANK(D2835),"",INT(YEARFRAC(D2835,'Vispārīga informācija'!$B$2)))</f>
      </c>
      <c r="F2835" s="2">
        <f>IFERROR(IF(ISBLANK($A2835),"",IF($A2835="Ūdeņraža jonu koncentrācija",VLOOKUP(Dati!$A2835,Normas!$A:$D,2,FALSE),VLOOKUP(Dati!$A2835,Normas!$A:$D,2,FALSE)*0.6)),"")</f>
      </c>
      <c r="G2835" s="2">
        <f>IFERROR(IF(ISBLANK($A2835),"",IF($A2835="Ūdeņraža jonu koncentrācija",VLOOKUP(Dati!$A2835,Normas!$A:$D,3,FALSE),VLOOKUP(Dati!$A2835,Normas!$A:$D,3,FALSE)*0.6)),"")</f>
      </c>
      <c r="H2835" s="2">
        <f>IFERROR(IF(ISBLANK($A2835),"",IF($A2835="Ūdeņraža jonu koncentrācija",VLOOKUP(Dati!$A2835,Normas!$A:$D,2,FALSE),VLOOKUP(Dati!$A2835,Normas!$A:$D,2,FALSE)*0.3)),"")</f>
      </c>
      <c r="I2835" s="2">
        <f>IFERROR(IF(ISBLANK($A2835),"",IF($A2835="Ūdeņraža jonu koncentrācija",VLOOKUP(Dati!$A2835,Normas!$A:$D,3,FALSE),VLOOKUP(Dati!$A2835,Normas!$A:$D,3,FALSE)*0.3)),"")</f>
      </c>
    </row>
    <row r="2836" spans="2:9" x14ac:dyDescent="0.2">
      <c r="B2836">
        <f>IF(ISBLANK(A2836),"",VLOOKUP(A2836,Normas!A:D,4,FALSE))</f>
      </c>
      <c r="E2836" s="2">
        <f>IF(ISBLANK(D2836),"",INT(YEARFRAC(D2836,'Vispārīga informācija'!$B$2)))</f>
      </c>
      <c r="F2836" s="2">
        <f>IFERROR(IF(ISBLANK($A2836),"",IF($A2836="Ūdeņraža jonu koncentrācija",VLOOKUP(Dati!$A2836,Normas!$A:$D,2,FALSE),VLOOKUP(Dati!$A2836,Normas!$A:$D,2,FALSE)*0.6)),"")</f>
      </c>
      <c r="G2836" s="2">
        <f>IFERROR(IF(ISBLANK($A2836),"",IF($A2836="Ūdeņraža jonu koncentrācija",VLOOKUP(Dati!$A2836,Normas!$A:$D,3,FALSE),VLOOKUP(Dati!$A2836,Normas!$A:$D,3,FALSE)*0.6)),"")</f>
      </c>
      <c r="H2836" s="2">
        <f>IFERROR(IF(ISBLANK($A2836),"",IF($A2836="Ūdeņraža jonu koncentrācija",VLOOKUP(Dati!$A2836,Normas!$A:$D,2,FALSE),VLOOKUP(Dati!$A2836,Normas!$A:$D,2,FALSE)*0.3)),"")</f>
      </c>
      <c r="I2836" s="2">
        <f>IFERROR(IF(ISBLANK($A2836),"",IF($A2836="Ūdeņraža jonu koncentrācija",VLOOKUP(Dati!$A2836,Normas!$A:$D,3,FALSE),VLOOKUP(Dati!$A2836,Normas!$A:$D,3,FALSE)*0.3)),"")</f>
      </c>
    </row>
    <row r="2837" spans="2:9" x14ac:dyDescent="0.2">
      <c r="B2837">
        <f>IF(ISBLANK(A2837),"",VLOOKUP(A2837,Normas!A:D,4,FALSE))</f>
      </c>
      <c r="E2837" s="2">
        <f>IF(ISBLANK(D2837),"",INT(YEARFRAC(D2837,'Vispārīga informācija'!$B$2)))</f>
      </c>
      <c r="F2837" s="2">
        <f>IFERROR(IF(ISBLANK($A2837),"",IF($A2837="Ūdeņraža jonu koncentrācija",VLOOKUP(Dati!$A2837,Normas!$A:$D,2,FALSE),VLOOKUP(Dati!$A2837,Normas!$A:$D,2,FALSE)*0.6)),"")</f>
      </c>
      <c r="G2837" s="2">
        <f>IFERROR(IF(ISBLANK($A2837),"",IF($A2837="Ūdeņraža jonu koncentrācija",VLOOKUP(Dati!$A2837,Normas!$A:$D,3,FALSE),VLOOKUP(Dati!$A2837,Normas!$A:$D,3,FALSE)*0.6)),"")</f>
      </c>
      <c r="H2837" s="2">
        <f>IFERROR(IF(ISBLANK($A2837),"",IF($A2837="Ūdeņraža jonu koncentrācija",VLOOKUP(Dati!$A2837,Normas!$A:$D,2,FALSE),VLOOKUP(Dati!$A2837,Normas!$A:$D,2,FALSE)*0.3)),"")</f>
      </c>
      <c r="I2837" s="2">
        <f>IFERROR(IF(ISBLANK($A2837),"",IF($A2837="Ūdeņraža jonu koncentrācija",VLOOKUP(Dati!$A2837,Normas!$A:$D,3,FALSE),VLOOKUP(Dati!$A2837,Normas!$A:$D,3,FALSE)*0.3)),"")</f>
      </c>
    </row>
    <row r="2838" spans="2:9" x14ac:dyDescent="0.2">
      <c r="B2838">
        <f>IF(ISBLANK(A2838),"",VLOOKUP(A2838,Normas!A:D,4,FALSE))</f>
      </c>
      <c r="E2838" s="2">
        <f>IF(ISBLANK(D2838),"",INT(YEARFRAC(D2838,'Vispārīga informācija'!$B$2)))</f>
      </c>
      <c r="F2838" s="2">
        <f>IFERROR(IF(ISBLANK($A2838),"",IF($A2838="Ūdeņraža jonu koncentrācija",VLOOKUP(Dati!$A2838,Normas!$A:$D,2,FALSE),VLOOKUP(Dati!$A2838,Normas!$A:$D,2,FALSE)*0.6)),"")</f>
      </c>
      <c r="G2838" s="2">
        <f>IFERROR(IF(ISBLANK($A2838),"",IF($A2838="Ūdeņraža jonu koncentrācija",VLOOKUP(Dati!$A2838,Normas!$A:$D,3,FALSE),VLOOKUP(Dati!$A2838,Normas!$A:$D,3,FALSE)*0.6)),"")</f>
      </c>
      <c r="H2838" s="2">
        <f>IFERROR(IF(ISBLANK($A2838),"",IF($A2838="Ūdeņraža jonu koncentrācija",VLOOKUP(Dati!$A2838,Normas!$A:$D,2,FALSE),VLOOKUP(Dati!$A2838,Normas!$A:$D,2,FALSE)*0.3)),"")</f>
      </c>
      <c r="I2838" s="2">
        <f>IFERROR(IF(ISBLANK($A2838),"",IF($A2838="Ūdeņraža jonu koncentrācija",VLOOKUP(Dati!$A2838,Normas!$A:$D,3,FALSE),VLOOKUP(Dati!$A2838,Normas!$A:$D,3,FALSE)*0.3)),"")</f>
      </c>
    </row>
    <row r="2839" spans="2:9" x14ac:dyDescent="0.2">
      <c r="B2839">
        <f>IF(ISBLANK(A2839),"",VLOOKUP(A2839,Normas!A:D,4,FALSE))</f>
      </c>
      <c r="E2839" s="2">
        <f>IF(ISBLANK(D2839),"",INT(YEARFRAC(D2839,'Vispārīga informācija'!$B$2)))</f>
      </c>
      <c r="F2839" s="2">
        <f>IFERROR(IF(ISBLANK($A2839),"",IF($A2839="Ūdeņraža jonu koncentrācija",VLOOKUP(Dati!$A2839,Normas!$A:$D,2,FALSE),VLOOKUP(Dati!$A2839,Normas!$A:$D,2,FALSE)*0.6)),"")</f>
      </c>
      <c r="G2839" s="2">
        <f>IFERROR(IF(ISBLANK($A2839),"",IF($A2839="Ūdeņraža jonu koncentrācija",VLOOKUP(Dati!$A2839,Normas!$A:$D,3,FALSE),VLOOKUP(Dati!$A2839,Normas!$A:$D,3,FALSE)*0.6)),"")</f>
      </c>
      <c r="H2839" s="2">
        <f>IFERROR(IF(ISBLANK($A2839),"",IF($A2839="Ūdeņraža jonu koncentrācija",VLOOKUP(Dati!$A2839,Normas!$A:$D,2,FALSE),VLOOKUP(Dati!$A2839,Normas!$A:$D,2,FALSE)*0.3)),"")</f>
      </c>
      <c r="I2839" s="2">
        <f>IFERROR(IF(ISBLANK($A2839),"",IF($A2839="Ūdeņraža jonu koncentrācija",VLOOKUP(Dati!$A2839,Normas!$A:$D,3,FALSE),VLOOKUP(Dati!$A2839,Normas!$A:$D,3,FALSE)*0.3)),"")</f>
      </c>
    </row>
    <row r="2840" spans="2:9" x14ac:dyDescent="0.2">
      <c r="B2840">
        <f>IF(ISBLANK(A2840),"",VLOOKUP(A2840,Normas!A:D,4,FALSE))</f>
      </c>
      <c r="E2840" s="2">
        <f>IF(ISBLANK(D2840),"",INT(YEARFRAC(D2840,'Vispārīga informācija'!$B$2)))</f>
      </c>
      <c r="F2840" s="2">
        <f>IFERROR(IF(ISBLANK($A2840),"",IF($A2840="Ūdeņraža jonu koncentrācija",VLOOKUP(Dati!$A2840,Normas!$A:$D,2,FALSE),VLOOKUP(Dati!$A2840,Normas!$A:$D,2,FALSE)*0.6)),"")</f>
      </c>
      <c r="G2840" s="2">
        <f>IFERROR(IF(ISBLANK($A2840),"",IF($A2840="Ūdeņraža jonu koncentrācija",VLOOKUP(Dati!$A2840,Normas!$A:$D,3,FALSE),VLOOKUP(Dati!$A2840,Normas!$A:$D,3,FALSE)*0.6)),"")</f>
      </c>
      <c r="H2840" s="2">
        <f>IFERROR(IF(ISBLANK($A2840),"",IF($A2840="Ūdeņraža jonu koncentrācija",VLOOKUP(Dati!$A2840,Normas!$A:$D,2,FALSE),VLOOKUP(Dati!$A2840,Normas!$A:$D,2,FALSE)*0.3)),"")</f>
      </c>
      <c r="I2840" s="2">
        <f>IFERROR(IF(ISBLANK($A2840),"",IF($A2840="Ūdeņraža jonu koncentrācija",VLOOKUP(Dati!$A2840,Normas!$A:$D,3,FALSE),VLOOKUP(Dati!$A2840,Normas!$A:$D,3,FALSE)*0.3)),"")</f>
      </c>
    </row>
    <row r="2841" spans="2:9" x14ac:dyDescent="0.2">
      <c r="B2841">
        <f>IF(ISBLANK(A2841),"",VLOOKUP(A2841,Normas!A:D,4,FALSE))</f>
      </c>
      <c r="E2841" s="2">
        <f>IF(ISBLANK(D2841),"",INT(YEARFRAC(D2841,'Vispārīga informācija'!$B$2)))</f>
      </c>
      <c r="F2841" s="2">
        <f>IFERROR(IF(ISBLANK($A2841),"",IF($A2841="Ūdeņraža jonu koncentrācija",VLOOKUP(Dati!$A2841,Normas!$A:$D,2,FALSE),VLOOKUP(Dati!$A2841,Normas!$A:$D,2,FALSE)*0.6)),"")</f>
      </c>
      <c r="G2841" s="2">
        <f>IFERROR(IF(ISBLANK($A2841),"",IF($A2841="Ūdeņraža jonu koncentrācija",VLOOKUP(Dati!$A2841,Normas!$A:$D,3,FALSE),VLOOKUP(Dati!$A2841,Normas!$A:$D,3,FALSE)*0.6)),"")</f>
      </c>
      <c r="H2841" s="2">
        <f>IFERROR(IF(ISBLANK($A2841),"",IF($A2841="Ūdeņraža jonu koncentrācija",VLOOKUP(Dati!$A2841,Normas!$A:$D,2,FALSE),VLOOKUP(Dati!$A2841,Normas!$A:$D,2,FALSE)*0.3)),"")</f>
      </c>
      <c r="I2841" s="2">
        <f>IFERROR(IF(ISBLANK($A2841),"",IF($A2841="Ūdeņraža jonu koncentrācija",VLOOKUP(Dati!$A2841,Normas!$A:$D,3,FALSE),VLOOKUP(Dati!$A2841,Normas!$A:$D,3,FALSE)*0.3)),"")</f>
      </c>
    </row>
    <row r="2842" spans="2:9" x14ac:dyDescent="0.2">
      <c r="B2842">
        <f>IF(ISBLANK(A2842),"",VLOOKUP(A2842,Normas!A:D,4,FALSE))</f>
      </c>
      <c r="E2842" s="2">
        <f>IF(ISBLANK(D2842),"",INT(YEARFRAC(D2842,'Vispārīga informācija'!$B$2)))</f>
      </c>
      <c r="F2842" s="2">
        <f>IFERROR(IF(ISBLANK($A2842),"",IF($A2842="Ūdeņraža jonu koncentrācija",VLOOKUP(Dati!$A2842,Normas!$A:$D,2,FALSE),VLOOKUP(Dati!$A2842,Normas!$A:$D,2,FALSE)*0.6)),"")</f>
      </c>
      <c r="G2842" s="2">
        <f>IFERROR(IF(ISBLANK($A2842),"",IF($A2842="Ūdeņraža jonu koncentrācija",VLOOKUP(Dati!$A2842,Normas!$A:$D,3,FALSE),VLOOKUP(Dati!$A2842,Normas!$A:$D,3,FALSE)*0.6)),"")</f>
      </c>
      <c r="H2842" s="2">
        <f>IFERROR(IF(ISBLANK($A2842),"",IF($A2842="Ūdeņraža jonu koncentrācija",VLOOKUP(Dati!$A2842,Normas!$A:$D,2,FALSE),VLOOKUP(Dati!$A2842,Normas!$A:$D,2,FALSE)*0.3)),"")</f>
      </c>
      <c r="I2842" s="2">
        <f>IFERROR(IF(ISBLANK($A2842),"",IF($A2842="Ūdeņraža jonu koncentrācija",VLOOKUP(Dati!$A2842,Normas!$A:$D,3,FALSE),VLOOKUP(Dati!$A2842,Normas!$A:$D,3,FALSE)*0.3)),"")</f>
      </c>
    </row>
    <row r="2843" spans="2:9" x14ac:dyDescent="0.2">
      <c r="B2843">
        <f>IF(ISBLANK(A2843),"",VLOOKUP(A2843,Normas!A:D,4,FALSE))</f>
      </c>
      <c r="E2843" s="2">
        <f>IF(ISBLANK(D2843),"",INT(YEARFRAC(D2843,'Vispārīga informācija'!$B$2)))</f>
      </c>
      <c r="F2843" s="2">
        <f>IFERROR(IF(ISBLANK($A2843),"",IF($A2843="Ūdeņraža jonu koncentrācija",VLOOKUP(Dati!$A2843,Normas!$A:$D,2,FALSE),VLOOKUP(Dati!$A2843,Normas!$A:$D,2,FALSE)*0.6)),"")</f>
      </c>
      <c r="G2843" s="2">
        <f>IFERROR(IF(ISBLANK($A2843),"",IF($A2843="Ūdeņraža jonu koncentrācija",VLOOKUP(Dati!$A2843,Normas!$A:$D,3,FALSE),VLOOKUP(Dati!$A2843,Normas!$A:$D,3,FALSE)*0.6)),"")</f>
      </c>
      <c r="H2843" s="2">
        <f>IFERROR(IF(ISBLANK($A2843),"",IF($A2843="Ūdeņraža jonu koncentrācija",VLOOKUP(Dati!$A2843,Normas!$A:$D,2,FALSE),VLOOKUP(Dati!$A2843,Normas!$A:$D,2,FALSE)*0.3)),"")</f>
      </c>
      <c r="I2843" s="2">
        <f>IFERROR(IF(ISBLANK($A2843),"",IF($A2843="Ūdeņraža jonu koncentrācija",VLOOKUP(Dati!$A2843,Normas!$A:$D,3,FALSE),VLOOKUP(Dati!$A2843,Normas!$A:$D,3,FALSE)*0.3)),"")</f>
      </c>
    </row>
    <row r="2844" spans="2:9" x14ac:dyDescent="0.2">
      <c r="B2844">
        <f>IF(ISBLANK(A2844),"",VLOOKUP(A2844,Normas!A:D,4,FALSE))</f>
      </c>
      <c r="E2844" s="2">
        <f>IF(ISBLANK(D2844),"",INT(YEARFRAC(D2844,'Vispārīga informācija'!$B$2)))</f>
      </c>
      <c r="F2844" s="2">
        <f>IFERROR(IF(ISBLANK($A2844),"",IF($A2844="Ūdeņraža jonu koncentrācija",VLOOKUP(Dati!$A2844,Normas!$A:$D,2,FALSE),VLOOKUP(Dati!$A2844,Normas!$A:$D,2,FALSE)*0.6)),"")</f>
      </c>
      <c r="G2844" s="2">
        <f>IFERROR(IF(ISBLANK($A2844),"",IF($A2844="Ūdeņraža jonu koncentrācija",VLOOKUP(Dati!$A2844,Normas!$A:$D,3,FALSE),VLOOKUP(Dati!$A2844,Normas!$A:$D,3,FALSE)*0.6)),"")</f>
      </c>
      <c r="H2844" s="2">
        <f>IFERROR(IF(ISBLANK($A2844),"",IF($A2844="Ūdeņraža jonu koncentrācija",VLOOKUP(Dati!$A2844,Normas!$A:$D,2,FALSE),VLOOKUP(Dati!$A2844,Normas!$A:$D,2,FALSE)*0.3)),"")</f>
      </c>
      <c r="I2844" s="2">
        <f>IFERROR(IF(ISBLANK($A2844),"",IF($A2844="Ūdeņraža jonu koncentrācija",VLOOKUP(Dati!$A2844,Normas!$A:$D,3,FALSE),VLOOKUP(Dati!$A2844,Normas!$A:$D,3,FALSE)*0.3)),"")</f>
      </c>
    </row>
    <row r="2845" spans="2:9" x14ac:dyDescent="0.2">
      <c r="B2845">
        <f>IF(ISBLANK(A2845),"",VLOOKUP(A2845,Normas!A:D,4,FALSE))</f>
      </c>
      <c r="E2845" s="2">
        <f>IF(ISBLANK(D2845),"",INT(YEARFRAC(D2845,'Vispārīga informācija'!$B$2)))</f>
      </c>
      <c r="F2845" s="2">
        <f>IFERROR(IF(ISBLANK($A2845),"",IF($A2845="Ūdeņraža jonu koncentrācija",VLOOKUP(Dati!$A2845,Normas!$A:$D,2,FALSE),VLOOKUP(Dati!$A2845,Normas!$A:$D,2,FALSE)*0.6)),"")</f>
      </c>
      <c r="G2845" s="2">
        <f>IFERROR(IF(ISBLANK($A2845),"",IF($A2845="Ūdeņraža jonu koncentrācija",VLOOKUP(Dati!$A2845,Normas!$A:$D,3,FALSE),VLOOKUP(Dati!$A2845,Normas!$A:$D,3,FALSE)*0.6)),"")</f>
      </c>
      <c r="H2845" s="2">
        <f>IFERROR(IF(ISBLANK($A2845),"",IF($A2845="Ūdeņraža jonu koncentrācija",VLOOKUP(Dati!$A2845,Normas!$A:$D,2,FALSE),VLOOKUP(Dati!$A2845,Normas!$A:$D,2,FALSE)*0.3)),"")</f>
      </c>
      <c r="I2845" s="2">
        <f>IFERROR(IF(ISBLANK($A2845),"",IF($A2845="Ūdeņraža jonu koncentrācija",VLOOKUP(Dati!$A2845,Normas!$A:$D,3,FALSE),VLOOKUP(Dati!$A2845,Normas!$A:$D,3,FALSE)*0.3)),"")</f>
      </c>
    </row>
    <row r="2846" spans="2:9" x14ac:dyDescent="0.2">
      <c r="B2846">
        <f>IF(ISBLANK(A2846),"",VLOOKUP(A2846,Normas!A:D,4,FALSE))</f>
      </c>
      <c r="E2846" s="2">
        <f>IF(ISBLANK(D2846),"",INT(YEARFRAC(D2846,'Vispārīga informācija'!$B$2)))</f>
      </c>
      <c r="F2846" s="2">
        <f>IFERROR(IF(ISBLANK($A2846),"",IF($A2846="Ūdeņraža jonu koncentrācija",VLOOKUP(Dati!$A2846,Normas!$A:$D,2,FALSE),VLOOKUP(Dati!$A2846,Normas!$A:$D,2,FALSE)*0.6)),"")</f>
      </c>
      <c r="G2846" s="2">
        <f>IFERROR(IF(ISBLANK($A2846),"",IF($A2846="Ūdeņraža jonu koncentrācija",VLOOKUP(Dati!$A2846,Normas!$A:$D,3,FALSE),VLOOKUP(Dati!$A2846,Normas!$A:$D,3,FALSE)*0.6)),"")</f>
      </c>
      <c r="H2846" s="2">
        <f>IFERROR(IF(ISBLANK($A2846),"",IF($A2846="Ūdeņraža jonu koncentrācija",VLOOKUP(Dati!$A2846,Normas!$A:$D,2,FALSE),VLOOKUP(Dati!$A2846,Normas!$A:$D,2,FALSE)*0.3)),"")</f>
      </c>
      <c r="I2846" s="2">
        <f>IFERROR(IF(ISBLANK($A2846),"",IF($A2846="Ūdeņraža jonu koncentrācija",VLOOKUP(Dati!$A2846,Normas!$A:$D,3,FALSE),VLOOKUP(Dati!$A2846,Normas!$A:$D,3,FALSE)*0.3)),"")</f>
      </c>
    </row>
    <row r="2847" spans="2:9" x14ac:dyDescent="0.2">
      <c r="B2847">
        <f>IF(ISBLANK(A2847),"",VLOOKUP(A2847,Normas!A:D,4,FALSE))</f>
      </c>
      <c r="E2847" s="2">
        <f>IF(ISBLANK(D2847),"",INT(YEARFRAC(D2847,'Vispārīga informācija'!$B$2)))</f>
      </c>
      <c r="F2847" s="2">
        <f>IFERROR(IF(ISBLANK($A2847),"",IF($A2847="Ūdeņraža jonu koncentrācija",VLOOKUP(Dati!$A2847,Normas!$A:$D,2,FALSE),VLOOKUP(Dati!$A2847,Normas!$A:$D,2,FALSE)*0.6)),"")</f>
      </c>
      <c r="G2847" s="2">
        <f>IFERROR(IF(ISBLANK($A2847),"",IF($A2847="Ūdeņraža jonu koncentrācija",VLOOKUP(Dati!$A2847,Normas!$A:$D,3,FALSE),VLOOKUP(Dati!$A2847,Normas!$A:$D,3,FALSE)*0.6)),"")</f>
      </c>
      <c r="H2847" s="2">
        <f>IFERROR(IF(ISBLANK($A2847),"",IF($A2847="Ūdeņraža jonu koncentrācija",VLOOKUP(Dati!$A2847,Normas!$A:$D,2,FALSE),VLOOKUP(Dati!$A2847,Normas!$A:$D,2,FALSE)*0.3)),"")</f>
      </c>
      <c r="I2847" s="2">
        <f>IFERROR(IF(ISBLANK($A2847),"",IF($A2847="Ūdeņraža jonu koncentrācija",VLOOKUP(Dati!$A2847,Normas!$A:$D,3,FALSE),VLOOKUP(Dati!$A2847,Normas!$A:$D,3,FALSE)*0.3)),"")</f>
      </c>
    </row>
    <row r="2848" spans="2:9" x14ac:dyDescent="0.2">
      <c r="B2848">
        <f>IF(ISBLANK(A2848),"",VLOOKUP(A2848,Normas!A:D,4,FALSE))</f>
      </c>
      <c r="E2848" s="2">
        <f>IF(ISBLANK(D2848),"",INT(YEARFRAC(D2848,'Vispārīga informācija'!$B$2)))</f>
      </c>
      <c r="F2848" s="2">
        <f>IFERROR(IF(ISBLANK($A2848),"",IF($A2848="Ūdeņraža jonu koncentrācija",VLOOKUP(Dati!$A2848,Normas!$A:$D,2,FALSE),VLOOKUP(Dati!$A2848,Normas!$A:$D,2,FALSE)*0.6)),"")</f>
      </c>
      <c r="G2848" s="2">
        <f>IFERROR(IF(ISBLANK($A2848),"",IF($A2848="Ūdeņraža jonu koncentrācija",VLOOKUP(Dati!$A2848,Normas!$A:$D,3,FALSE),VLOOKUP(Dati!$A2848,Normas!$A:$D,3,FALSE)*0.6)),"")</f>
      </c>
      <c r="H2848" s="2">
        <f>IFERROR(IF(ISBLANK($A2848),"",IF($A2848="Ūdeņraža jonu koncentrācija",VLOOKUP(Dati!$A2848,Normas!$A:$D,2,FALSE),VLOOKUP(Dati!$A2848,Normas!$A:$D,2,FALSE)*0.3)),"")</f>
      </c>
      <c r="I2848" s="2">
        <f>IFERROR(IF(ISBLANK($A2848),"",IF($A2848="Ūdeņraža jonu koncentrācija",VLOOKUP(Dati!$A2848,Normas!$A:$D,3,FALSE),VLOOKUP(Dati!$A2848,Normas!$A:$D,3,FALSE)*0.3)),"")</f>
      </c>
    </row>
    <row r="2849" spans="2:9" x14ac:dyDescent="0.2">
      <c r="B2849">
        <f>IF(ISBLANK(A2849),"",VLOOKUP(A2849,Normas!A:D,4,FALSE))</f>
      </c>
      <c r="E2849" s="2">
        <f>IF(ISBLANK(D2849),"",INT(YEARFRAC(D2849,'Vispārīga informācija'!$B$2)))</f>
      </c>
      <c r="F2849" s="2">
        <f>IFERROR(IF(ISBLANK($A2849),"",IF($A2849="Ūdeņraža jonu koncentrācija",VLOOKUP(Dati!$A2849,Normas!$A:$D,2,FALSE),VLOOKUP(Dati!$A2849,Normas!$A:$D,2,FALSE)*0.6)),"")</f>
      </c>
      <c r="G2849" s="2">
        <f>IFERROR(IF(ISBLANK($A2849),"",IF($A2849="Ūdeņraža jonu koncentrācija",VLOOKUP(Dati!$A2849,Normas!$A:$D,3,FALSE),VLOOKUP(Dati!$A2849,Normas!$A:$D,3,FALSE)*0.6)),"")</f>
      </c>
      <c r="H2849" s="2">
        <f>IFERROR(IF(ISBLANK($A2849),"",IF($A2849="Ūdeņraža jonu koncentrācija",VLOOKUP(Dati!$A2849,Normas!$A:$D,2,FALSE),VLOOKUP(Dati!$A2849,Normas!$A:$D,2,FALSE)*0.3)),"")</f>
      </c>
      <c r="I2849" s="2">
        <f>IFERROR(IF(ISBLANK($A2849),"",IF($A2849="Ūdeņraža jonu koncentrācija",VLOOKUP(Dati!$A2849,Normas!$A:$D,3,FALSE),VLOOKUP(Dati!$A2849,Normas!$A:$D,3,FALSE)*0.3)),"")</f>
      </c>
    </row>
    <row r="2850" spans="2:9" x14ac:dyDescent="0.2">
      <c r="B2850">
        <f>IF(ISBLANK(A2850),"",VLOOKUP(A2850,Normas!A:D,4,FALSE))</f>
      </c>
      <c r="E2850" s="2">
        <f>IF(ISBLANK(D2850),"",INT(YEARFRAC(D2850,'Vispārīga informācija'!$B$2)))</f>
      </c>
      <c r="F2850" s="2">
        <f>IFERROR(IF(ISBLANK($A2850),"",IF($A2850="Ūdeņraža jonu koncentrācija",VLOOKUP(Dati!$A2850,Normas!$A:$D,2,FALSE),VLOOKUP(Dati!$A2850,Normas!$A:$D,2,FALSE)*0.6)),"")</f>
      </c>
      <c r="G2850" s="2">
        <f>IFERROR(IF(ISBLANK($A2850),"",IF($A2850="Ūdeņraža jonu koncentrācija",VLOOKUP(Dati!$A2850,Normas!$A:$D,3,FALSE),VLOOKUP(Dati!$A2850,Normas!$A:$D,3,FALSE)*0.6)),"")</f>
      </c>
      <c r="H2850" s="2">
        <f>IFERROR(IF(ISBLANK($A2850),"",IF($A2850="Ūdeņraža jonu koncentrācija",VLOOKUP(Dati!$A2850,Normas!$A:$D,2,FALSE),VLOOKUP(Dati!$A2850,Normas!$A:$D,2,FALSE)*0.3)),"")</f>
      </c>
      <c r="I2850" s="2">
        <f>IFERROR(IF(ISBLANK($A2850),"",IF($A2850="Ūdeņraža jonu koncentrācija",VLOOKUP(Dati!$A2850,Normas!$A:$D,3,FALSE),VLOOKUP(Dati!$A2850,Normas!$A:$D,3,FALSE)*0.3)),"")</f>
      </c>
    </row>
    <row r="2851" spans="2:9" x14ac:dyDescent="0.2">
      <c r="B2851">
        <f>IF(ISBLANK(A2851),"",VLOOKUP(A2851,Normas!A:D,4,FALSE))</f>
      </c>
      <c r="E2851" s="2">
        <f>IF(ISBLANK(D2851),"",INT(YEARFRAC(D2851,'Vispārīga informācija'!$B$2)))</f>
      </c>
      <c r="F2851" s="2">
        <f>IFERROR(IF(ISBLANK($A2851),"",IF($A2851="Ūdeņraža jonu koncentrācija",VLOOKUP(Dati!$A2851,Normas!$A:$D,2,FALSE),VLOOKUP(Dati!$A2851,Normas!$A:$D,2,FALSE)*0.6)),"")</f>
      </c>
      <c r="G2851" s="2">
        <f>IFERROR(IF(ISBLANK($A2851),"",IF($A2851="Ūdeņraža jonu koncentrācija",VLOOKUP(Dati!$A2851,Normas!$A:$D,3,FALSE),VLOOKUP(Dati!$A2851,Normas!$A:$D,3,FALSE)*0.6)),"")</f>
      </c>
      <c r="H2851" s="2">
        <f>IFERROR(IF(ISBLANK($A2851),"",IF($A2851="Ūdeņraža jonu koncentrācija",VLOOKUP(Dati!$A2851,Normas!$A:$D,2,FALSE),VLOOKUP(Dati!$A2851,Normas!$A:$D,2,FALSE)*0.3)),"")</f>
      </c>
      <c r="I2851" s="2">
        <f>IFERROR(IF(ISBLANK($A2851),"",IF($A2851="Ūdeņraža jonu koncentrācija",VLOOKUP(Dati!$A2851,Normas!$A:$D,3,FALSE),VLOOKUP(Dati!$A2851,Normas!$A:$D,3,FALSE)*0.3)),"")</f>
      </c>
    </row>
    <row r="2852" spans="2:9" x14ac:dyDescent="0.2">
      <c r="B2852">
        <f>IF(ISBLANK(A2852),"",VLOOKUP(A2852,Normas!A:D,4,FALSE))</f>
      </c>
      <c r="E2852" s="2">
        <f>IF(ISBLANK(D2852),"",INT(YEARFRAC(D2852,'Vispārīga informācija'!$B$2)))</f>
      </c>
      <c r="F2852" s="2">
        <f>IFERROR(IF(ISBLANK($A2852),"",IF($A2852="Ūdeņraža jonu koncentrācija",VLOOKUP(Dati!$A2852,Normas!$A:$D,2,FALSE),VLOOKUP(Dati!$A2852,Normas!$A:$D,2,FALSE)*0.6)),"")</f>
      </c>
      <c r="G2852" s="2">
        <f>IFERROR(IF(ISBLANK($A2852),"",IF($A2852="Ūdeņraža jonu koncentrācija",VLOOKUP(Dati!$A2852,Normas!$A:$D,3,FALSE),VLOOKUP(Dati!$A2852,Normas!$A:$D,3,FALSE)*0.6)),"")</f>
      </c>
      <c r="H2852" s="2">
        <f>IFERROR(IF(ISBLANK($A2852),"",IF($A2852="Ūdeņraža jonu koncentrācija",VLOOKUP(Dati!$A2852,Normas!$A:$D,2,FALSE),VLOOKUP(Dati!$A2852,Normas!$A:$D,2,FALSE)*0.3)),"")</f>
      </c>
      <c r="I2852" s="2">
        <f>IFERROR(IF(ISBLANK($A2852),"",IF($A2852="Ūdeņraža jonu koncentrācija",VLOOKUP(Dati!$A2852,Normas!$A:$D,3,FALSE),VLOOKUP(Dati!$A2852,Normas!$A:$D,3,FALSE)*0.3)),"")</f>
      </c>
    </row>
    <row r="2853" spans="2:9" x14ac:dyDescent="0.2">
      <c r="B2853">
        <f>IF(ISBLANK(A2853),"",VLOOKUP(A2853,Normas!A:D,4,FALSE))</f>
      </c>
      <c r="E2853" s="2">
        <f>IF(ISBLANK(D2853),"",INT(YEARFRAC(D2853,'Vispārīga informācija'!$B$2)))</f>
      </c>
      <c r="F2853" s="2">
        <f>IFERROR(IF(ISBLANK($A2853),"",IF($A2853="Ūdeņraža jonu koncentrācija",VLOOKUP(Dati!$A2853,Normas!$A:$D,2,FALSE),VLOOKUP(Dati!$A2853,Normas!$A:$D,2,FALSE)*0.6)),"")</f>
      </c>
      <c r="G2853" s="2">
        <f>IFERROR(IF(ISBLANK($A2853),"",IF($A2853="Ūdeņraža jonu koncentrācija",VLOOKUP(Dati!$A2853,Normas!$A:$D,3,FALSE),VLOOKUP(Dati!$A2853,Normas!$A:$D,3,FALSE)*0.6)),"")</f>
      </c>
      <c r="H2853" s="2">
        <f>IFERROR(IF(ISBLANK($A2853),"",IF($A2853="Ūdeņraža jonu koncentrācija",VLOOKUP(Dati!$A2853,Normas!$A:$D,2,FALSE),VLOOKUP(Dati!$A2853,Normas!$A:$D,2,FALSE)*0.3)),"")</f>
      </c>
      <c r="I2853" s="2">
        <f>IFERROR(IF(ISBLANK($A2853),"",IF($A2853="Ūdeņraža jonu koncentrācija",VLOOKUP(Dati!$A2853,Normas!$A:$D,3,FALSE),VLOOKUP(Dati!$A2853,Normas!$A:$D,3,FALSE)*0.3)),"")</f>
      </c>
    </row>
    <row r="2854" spans="2:9" x14ac:dyDescent="0.2">
      <c r="B2854">
        <f>IF(ISBLANK(A2854),"",VLOOKUP(A2854,Normas!A:D,4,FALSE))</f>
      </c>
      <c r="E2854" s="2">
        <f>IF(ISBLANK(D2854),"",INT(YEARFRAC(D2854,'Vispārīga informācija'!$B$2)))</f>
      </c>
      <c r="F2854" s="2">
        <f>IFERROR(IF(ISBLANK($A2854),"",IF($A2854="Ūdeņraža jonu koncentrācija",VLOOKUP(Dati!$A2854,Normas!$A:$D,2,FALSE),VLOOKUP(Dati!$A2854,Normas!$A:$D,2,FALSE)*0.6)),"")</f>
      </c>
      <c r="G2854" s="2">
        <f>IFERROR(IF(ISBLANK($A2854),"",IF($A2854="Ūdeņraža jonu koncentrācija",VLOOKUP(Dati!$A2854,Normas!$A:$D,3,FALSE),VLOOKUP(Dati!$A2854,Normas!$A:$D,3,FALSE)*0.6)),"")</f>
      </c>
      <c r="H2854" s="2">
        <f>IFERROR(IF(ISBLANK($A2854),"",IF($A2854="Ūdeņraža jonu koncentrācija",VLOOKUP(Dati!$A2854,Normas!$A:$D,2,FALSE),VLOOKUP(Dati!$A2854,Normas!$A:$D,2,FALSE)*0.3)),"")</f>
      </c>
      <c r="I2854" s="2">
        <f>IFERROR(IF(ISBLANK($A2854),"",IF($A2854="Ūdeņraža jonu koncentrācija",VLOOKUP(Dati!$A2854,Normas!$A:$D,3,FALSE),VLOOKUP(Dati!$A2854,Normas!$A:$D,3,FALSE)*0.3)),"")</f>
      </c>
    </row>
    <row r="2855" spans="2:9" x14ac:dyDescent="0.2">
      <c r="B2855">
        <f>IF(ISBLANK(A2855),"",VLOOKUP(A2855,Normas!A:D,4,FALSE))</f>
      </c>
      <c r="E2855" s="2">
        <f>IF(ISBLANK(D2855),"",INT(YEARFRAC(D2855,'Vispārīga informācija'!$B$2)))</f>
      </c>
      <c r="F2855" s="2">
        <f>IFERROR(IF(ISBLANK($A2855),"",IF($A2855="Ūdeņraža jonu koncentrācija",VLOOKUP(Dati!$A2855,Normas!$A:$D,2,FALSE),VLOOKUP(Dati!$A2855,Normas!$A:$D,2,FALSE)*0.6)),"")</f>
      </c>
      <c r="G2855" s="2">
        <f>IFERROR(IF(ISBLANK($A2855),"",IF($A2855="Ūdeņraža jonu koncentrācija",VLOOKUP(Dati!$A2855,Normas!$A:$D,3,FALSE),VLOOKUP(Dati!$A2855,Normas!$A:$D,3,FALSE)*0.6)),"")</f>
      </c>
      <c r="H2855" s="2">
        <f>IFERROR(IF(ISBLANK($A2855),"",IF($A2855="Ūdeņraža jonu koncentrācija",VLOOKUP(Dati!$A2855,Normas!$A:$D,2,FALSE),VLOOKUP(Dati!$A2855,Normas!$A:$D,2,FALSE)*0.3)),"")</f>
      </c>
      <c r="I2855" s="2">
        <f>IFERROR(IF(ISBLANK($A2855),"",IF($A2855="Ūdeņraža jonu koncentrācija",VLOOKUP(Dati!$A2855,Normas!$A:$D,3,FALSE),VLOOKUP(Dati!$A2855,Normas!$A:$D,3,FALSE)*0.3)),"")</f>
      </c>
    </row>
    <row r="2856" spans="2:9" x14ac:dyDescent="0.2">
      <c r="B2856">
        <f>IF(ISBLANK(A2856),"",VLOOKUP(A2856,Normas!A:D,4,FALSE))</f>
      </c>
      <c r="E2856" s="2">
        <f>IF(ISBLANK(D2856),"",INT(YEARFRAC(D2856,'Vispārīga informācija'!$B$2)))</f>
      </c>
      <c r="F2856" s="2">
        <f>IFERROR(IF(ISBLANK($A2856),"",IF($A2856="Ūdeņraža jonu koncentrācija",VLOOKUP(Dati!$A2856,Normas!$A:$D,2,FALSE),VLOOKUP(Dati!$A2856,Normas!$A:$D,2,FALSE)*0.6)),"")</f>
      </c>
      <c r="G2856" s="2">
        <f>IFERROR(IF(ISBLANK($A2856),"",IF($A2856="Ūdeņraža jonu koncentrācija",VLOOKUP(Dati!$A2856,Normas!$A:$D,3,FALSE),VLOOKUP(Dati!$A2856,Normas!$A:$D,3,FALSE)*0.6)),"")</f>
      </c>
      <c r="H2856" s="2">
        <f>IFERROR(IF(ISBLANK($A2856),"",IF($A2856="Ūdeņraža jonu koncentrācija",VLOOKUP(Dati!$A2856,Normas!$A:$D,2,FALSE),VLOOKUP(Dati!$A2856,Normas!$A:$D,2,FALSE)*0.3)),"")</f>
      </c>
      <c r="I2856" s="2">
        <f>IFERROR(IF(ISBLANK($A2856),"",IF($A2856="Ūdeņraža jonu koncentrācija",VLOOKUP(Dati!$A2856,Normas!$A:$D,3,FALSE),VLOOKUP(Dati!$A2856,Normas!$A:$D,3,FALSE)*0.3)),"")</f>
      </c>
    </row>
    <row r="2857" spans="2:9" x14ac:dyDescent="0.2">
      <c r="B2857">
        <f>IF(ISBLANK(A2857),"",VLOOKUP(A2857,Normas!A:D,4,FALSE))</f>
      </c>
      <c r="E2857" s="2">
        <f>IF(ISBLANK(D2857),"",INT(YEARFRAC(D2857,'Vispārīga informācija'!$B$2)))</f>
      </c>
      <c r="F2857" s="2">
        <f>IFERROR(IF(ISBLANK($A2857),"",IF($A2857="Ūdeņraža jonu koncentrācija",VLOOKUP(Dati!$A2857,Normas!$A:$D,2,FALSE),VLOOKUP(Dati!$A2857,Normas!$A:$D,2,FALSE)*0.6)),"")</f>
      </c>
      <c r="G2857" s="2">
        <f>IFERROR(IF(ISBLANK($A2857),"",IF($A2857="Ūdeņraža jonu koncentrācija",VLOOKUP(Dati!$A2857,Normas!$A:$D,3,FALSE),VLOOKUP(Dati!$A2857,Normas!$A:$D,3,FALSE)*0.6)),"")</f>
      </c>
      <c r="H2857" s="2">
        <f>IFERROR(IF(ISBLANK($A2857),"",IF($A2857="Ūdeņraža jonu koncentrācija",VLOOKUP(Dati!$A2857,Normas!$A:$D,2,FALSE),VLOOKUP(Dati!$A2857,Normas!$A:$D,2,FALSE)*0.3)),"")</f>
      </c>
      <c r="I2857" s="2">
        <f>IFERROR(IF(ISBLANK($A2857),"",IF($A2857="Ūdeņraža jonu koncentrācija",VLOOKUP(Dati!$A2857,Normas!$A:$D,3,FALSE),VLOOKUP(Dati!$A2857,Normas!$A:$D,3,FALSE)*0.3)),"")</f>
      </c>
    </row>
    <row r="2858" spans="2:9" x14ac:dyDescent="0.2">
      <c r="B2858">
        <f>IF(ISBLANK(A2858),"",VLOOKUP(A2858,Normas!A:D,4,FALSE))</f>
      </c>
      <c r="E2858" s="2">
        <f>IF(ISBLANK(D2858),"",INT(YEARFRAC(D2858,'Vispārīga informācija'!$B$2)))</f>
      </c>
      <c r="F2858" s="2">
        <f>IFERROR(IF(ISBLANK($A2858),"",IF($A2858="Ūdeņraža jonu koncentrācija",VLOOKUP(Dati!$A2858,Normas!$A:$D,2,FALSE),VLOOKUP(Dati!$A2858,Normas!$A:$D,2,FALSE)*0.6)),"")</f>
      </c>
      <c r="G2858" s="2">
        <f>IFERROR(IF(ISBLANK($A2858),"",IF($A2858="Ūdeņraža jonu koncentrācija",VLOOKUP(Dati!$A2858,Normas!$A:$D,3,FALSE),VLOOKUP(Dati!$A2858,Normas!$A:$D,3,FALSE)*0.6)),"")</f>
      </c>
      <c r="H2858" s="2">
        <f>IFERROR(IF(ISBLANK($A2858),"",IF($A2858="Ūdeņraža jonu koncentrācija",VLOOKUP(Dati!$A2858,Normas!$A:$D,2,FALSE),VLOOKUP(Dati!$A2858,Normas!$A:$D,2,FALSE)*0.3)),"")</f>
      </c>
      <c r="I2858" s="2">
        <f>IFERROR(IF(ISBLANK($A2858),"",IF($A2858="Ūdeņraža jonu koncentrācija",VLOOKUP(Dati!$A2858,Normas!$A:$D,3,FALSE),VLOOKUP(Dati!$A2858,Normas!$A:$D,3,FALSE)*0.3)),"")</f>
      </c>
    </row>
    <row r="2859" spans="2:9" x14ac:dyDescent="0.2">
      <c r="B2859">
        <f>IF(ISBLANK(A2859),"",VLOOKUP(A2859,Normas!A:D,4,FALSE))</f>
      </c>
      <c r="E2859" s="2">
        <f>IF(ISBLANK(D2859),"",INT(YEARFRAC(D2859,'Vispārīga informācija'!$B$2)))</f>
      </c>
      <c r="F2859" s="2">
        <f>IFERROR(IF(ISBLANK($A2859),"",IF($A2859="Ūdeņraža jonu koncentrācija",VLOOKUP(Dati!$A2859,Normas!$A:$D,2,FALSE),VLOOKUP(Dati!$A2859,Normas!$A:$D,2,FALSE)*0.6)),"")</f>
      </c>
      <c r="G2859" s="2">
        <f>IFERROR(IF(ISBLANK($A2859),"",IF($A2859="Ūdeņraža jonu koncentrācija",VLOOKUP(Dati!$A2859,Normas!$A:$D,3,FALSE),VLOOKUP(Dati!$A2859,Normas!$A:$D,3,FALSE)*0.6)),"")</f>
      </c>
      <c r="H2859" s="2">
        <f>IFERROR(IF(ISBLANK($A2859),"",IF($A2859="Ūdeņraža jonu koncentrācija",VLOOKUP(Dati!$A2859,Normas!$A:$D,2,FALSE),VLOOKUP(Dati!$A2859,Normas!$A:$D,2,FALSE)*0.3)),"")</f>
      </c>
      <c r="I2859" s="2">
        <f>IFERROR(IF(ISBLANK($A2859),"",IF($A2859="Ūdeņraža jonu koncentrācija",VLOOKUP(Dati!$A2859,Normas!$A:$D,3,FALSE),VLOOKUP(Dati!$A2859,Normas!$A:$D,3,FALSE)*0.3)),"")</f>
      </c>
    </row>
    <row r="2860" spans="2:9" x14ac:dyDescent="0.2">
      <c r="B2860">
        <f>IF(ISBLANK(A2860),"",VLOOKUP(A2860,Normas!A:D,4,FALSE))</f>
      </c>
      <c r="E2860" s="2">
        <f>IF(ISBLANK(D2860),"",INT(YEARFRAC(D2860,'Vispārīga informācija'!$B$2)))</f>
      </c>
      <c r="F2860" s="2">
        <f>IFERROR(IF(ISBLANK($A2860),"",IF($A2860="Ūdeņraža jonu koncentrācija",VLOOKUP(Dati!$A2860,Normas!$A:$D,2,FALSE),VLOOKUP(Dati!$A2860,Normas!$A:$D,2,FALSE)*0.6)),"")</f>
      </c>
      <c r="G2860" s="2">
        <f>IFERROR(IF(ISBLANK($A2860),"",IF($A2860="Ūdeņraža jonu koncentrācija",VLOOKUP(Dati!$A2860,Normas!$A:$D,3,FALSE),VLOOKUP(Dati!$A2860,Normas!$A:$D,3,FALSE)*0.6)),"")</f>
      </c>
      <c r="H2860" s="2">
        <f>IFERROR(IF(ISBLANK($A2860),"",IF($A2860="Ūdeņraža jonu koncentrācija",VLOOKUP(Dati!$A2860,Normas!$A:$D,2,FALSE),VLOOKUP(Dati!$A2860,Normas!$A:$D,2,FALSE)*0.3)),"")</f>
      </c>
      <c r="I2860" s="2">
        <f>IFERROR(IF(ISBLANK($A2860),"",IF($A2860="Ūdeņraža jonu koncentrācija",VLOOKUP(Dati!$A2860,Normas!$A:$D,3,FALSE),VLOOKUP(Dati!$A2860,Normas!$A:$D,3,FALSE)*0.3)),"")</f>
      </c>
    </row>
    <row r="2861" spans="2:9" x14ac:dyDescent="0.2">
      <c r="B2861">
        <f>IF(ISBLANK(A2861),"",VLOOKUP(A2861,Normas!A:D,4,FALSE))</f>
      </c>
      <c r="E2861" s="2">
        <f>IF(ISBLANK(D2861),"",INT(YEARFRAC(D2861,'Vispārīga informācija'!$B$2)))</f>
      </c>
      <c r="F2861" s="2">
        <f>IFERROR(IF(ISBLANK($A2861),"",IF($A2861="Ūdeņraža jonu koncentrācija",VLOOKUP(Dati!$A2861,Normas!$A:$D,2,FALSE),VLOOKUP(Dati!$A2861,Normas!$A:$D,2,FALSE)*0.6)),"")</f>
      </c>
      <c r="G2861" s="2">
        <f>IFERROR(IF(ISBLANK($A2861),"",IF($A2861="Ūdeņraža jonu koncentrācija",VLOOKUP(Dati!$A2861,Normas!$A:$D,3,FALSE),VLOOKUP(Dati!$A2861,Normas!$A:$D,3,FALSE)*0.6)),"")</f>
      </c>
      <c r="H2861" s="2">
        <f>IFERROR(IF(ISBLANK($A2861),"",IF($A2861="Ūdeņraža jonu koncentrācija",VLOOKUP(Dati!$A2861,Normas!$A:$D,2,FALSE),VLOOKUP(Dati!$A2861,Normas!$A:$D,2,FALSE)*0.3)),"")</f>
      </c>
      <c r="I2861" s="2">
        <f>IFERROR(IF(ISBLANK($A2861),"",IF($A2861="Ūdeņraža jonu koncentrācija",VLOOKUP(Dati!$A2861,Normas!$A:$D,3,FALSE),VLOOKUP(Dati!$A2861,Normas!$A:$D,3,FALSE)*0.3)),"")</f>
      </c>
    </row>
    <row r="2862" spans="2:9" x14ac:dyDescent="0.2">
      <c r="B2862">
        <f>IF(ISBLANK(A2862),"",VLOOKUP(A2862,Normas!A:D,4,FALSE))</f>
      </c>
      <c r="E2862" s="2">
        <f>IF(ISBLANK(D2862),"",INT(YEARFRAC(D2862,'Vispārīga informācija'!$B$2)))</f>
      </c>
      <c r="F2862" s="2">
        <f>IFERROR(IF(ISBLANK($A2862),"",IF($A2862="Ūdeņraža jonu koncentrācija",VLOOKUP(Dati!$A2862,Normas!$A:$D,2,FALSE),VLOOKUP(Dati!$A2862,Normas!$A:$D,2,FALSE)*0.6)),"")</f>
      </c>
      <c r="G2862" s="2">
        <f>IFERROR(IF(ISBLANK($A2862),"",IF($A2862="Ūdeņraža jonu koncentrācija",VLOOKUP(Dati!$A2862,Normas!$A:$D,3,FALSE),VLOOKUP(Dati!$A2862,Normas!$A:$D,3,FALSE)*0.6)),"")</f>
      </c>
      <c r="H2862" s="2">
        <f>IFERROR(IF(ISBLANK($A2862),"",IF($A2862="Ūdeņraža jonu koncentrācija",VLOOKUP(Dati!$A2862,Normas!$A:$D,2,FALSE),VLOOKUP(Dati!$A2862,Normas!$A:$D,2,FALSE)*0.3)),"")</f>
      </c>
      <c r="I2862" s="2">
        <f>IFERROR(IF(ISBLANK($A2862),"",IF($A2862="Ūdeņraža jonu koncentrācija",VLOOKUP(Dati!$A2862,Normas!$A:$D,3,FALSE),VLOOKUP(Dati!$A2862,Normas!$A:$D,3,FALSE)*0.3)),"")</f>
      </c>
    </row>
    <row r="2863" spans="2:9" x14ac:dyDescent="0.2">
      <c r="B2863">
        <f>IF(ISBLANK(A2863),"",VLOOKUP(A2863,Normas!A:D,4,FALSE))</f>
      </c>
      <c r="E2863" s="2">
        <f>IF(ISBLANK(D2863),"",INT(YEARFRAC(D2863,'Vispārīga informācija'!$B$2)))</f>
      </c>
      <c r="F2863" s="2">
        <f>IFERROR(IF(ISBLANK($A2863),"",IF($A2863="Ūdeņraža jonu koncentrācija",VLOOKUP(Dati!$A2863,Normas!$A:$D,2,FALSE),VLOOKUP(Dati!$A2863,Normas!$A:$D,2,FALSE)*0.6)),"")</f>
      </c>
      <c r="G2863" s="2">
        <f>IFERROR(IF(ISBLANK($A2863),"",IF($A2863="Ūdeņraža jonu koncentrācija",VLOOKUP(Dati!$A2863,Normas!$A:$D,3,FALSE),VLOOKUP(Dati!$A2863,Normas!$A:$D,3,FALSE)*0.6)),"")</f>
      </c>
      <c r="H2863" s="2">
        <f>IFERROR(IF(ISBLANK($A2863),"",IF($A2863="Ūdeņraža jonu koncentrācija",VLOOKUP(Dati!$A2863,Normas!$A:$D,2,FALSE),VLOOKUP(Dati!$A2863,Normas!$A:$D,2,FALSE)*0.3)),"")</f>
      </c>
      <c r="I2863" s="2">
        <f>IFERROR(IF(ISBLANK($A2863),"",IF($A2863="Ūdeņraža jonu koncentrācija",VLOOKUP(Dati!$A2863,Normas!$A:$D,3,FALSE),VLOOKUP(Dati!$A2863,Normas!$A:$D,3,FALSE)*0.3)),"")</f>
      </c>
    </row>
    <row r="2864" spans="2:9" x14ac:dyDescent="0.2">
      <c r="B2864">
        <f>IF(ISBLANK(A2864),"",VLOOKUP(A2864,Normas!A:D,4,FALSE))</f>
      </c>
      <c r="E2864" s="2">
        <f>IF(ISBLANK(D2864),"",INT(YEARFRAC(D2864,'Vispārīga informācija'!$B$2)))</f>
      </c>
      <c r="F2864" s="2">
        <f>IFERROR(IF(ISBLANK($A2864),"",IF($A2864="Ūdeņraža jonu koncentrācija",VLOOKUP(Dati!$A2864,Normas!$A:$D,2,FALSE),VLOOKUP(Dati!$A2864,Normas!$A:$D,2,FALSE)*0.6)),"")</f>
      </c>
      <c r="G2864" s="2">
        <f>IFERROR(IF(ISBLANK($A2864),"",IF($A2864="Ūdeņraža jonu koncentrācija",VLOOKUP(Dati!$A2864,Normas!$A:$D,3,FALSE),VLOOKUP(Dati!$A2864,Normas!$A:$D,3,FALSE)*0.6)),"")</f>
      </c>
      <c r="H2864" s="2">
        <f>IFERROR(IF(ISBLANK($A2864),"",IF($A2864="Ūdeņraža jonu koncentrācija",VLOOKUP(Dati!$A2864,Normas!$A:$D,2,FALSE),VLOOKUP(Dati!$A2864,Normas!$A:$D,2,FALSE)*0.3)),"")</f>
      </c>
      <c r="I2864" s="2">
        <f>IFERROR(IF(ISBLANK($A2864),"",IF($A2864="Ūdeņraža jonu koncentrācija",VLOOKUP(Dati!$A2864,Normas!$A:$D,3,FALSE),VLOOKUP(Dati!$A2864,Normas!$A:$D,3,FALSE)*0.3)),"")</f>
      </c>
    </row>
    <row r="2865" spans="2:9" x14ac:dyDescent="0.2">
      <c r="B2865">
        <f>IF(ISBLANK(A2865),"",VLOOKUP(A2865,Normas!A:D,4,FALSE))</f>
      </c>
      <c r="E2865" s="2">
        <f>IF(ISBLANK(D2865),"",INT(YEARFRAC(D2865,'Vispārīga informācija'!$B$2)))</f>
      </c>
      <c r="F2865" s="2">
        <f>IFERROR(IF(ISBLANK($A2865),"",IF($A2865="Ūdeņraža jonu koncentrācija",VLOOKUP(Dati!$A2865,Normas!$A:$D,2,FALSE),VLOOKUP(Dati!$A2865,Normas!$A:$D,2,FALSE)*0.6)),"")</f>
      </c>
      <c r="G2865" s="2">
        <f>IFERROR(IF(ISBLANK($A2865),"",IF($A2865="Ūdeņraža jonu koncentrācija",VLOOKUP(Dati!$A2865,Normas!$A:$D,3,FALSE),VLOOKUP(Dati!$A2865,Normas!$A:$D,3,FALSE)*0.6)),"")</f>
      </c>
      <c r="H2865" s="2">
        <f>IFERROR(IF(ISBLANK($A2865),"",IF($A2865="Ūdeņraža jonu koncentrācija",VLOOKUP(Dati!$A2865,Normas!$A:$D,2,FALSE),VLOOKUP(Dati!$A2865,Normas!$A:$D,2,FALSE)*0.3)),"")</f>
      </c>
      <c r="I2865" s="2">
        <f>IFERROR(IF(ISBLANK($A2865),"",IF($A2865="Ūdeņraža jonu koncentrācija",VLOOKUP(Dati!$A2865,Normas!$A:$D,3,FALSE),VLOOKUP(Dati!$A2865,Normas!$A:$D,3,FALSE)*0.3)),"")</f>
      </c>
    </row>
    <row r="2866" spans="2:9" x14ac:dyDescent="0.2">
      <c r="B2866">
        <f>IF(ISBLANK(A2866),"",VLOOKUP(A2866,Normas!A:D,4,FALSE))</f>
      </c>
      <c r="E2866" s="2">
        <f>IF(ISBLANK(D2866),"",INT(YEARFRAC(D2866,'Vispārīga informācija'!$B$2)))</f>
      </c>
      <c r="F2866" s="2">
        <f>IFERROR(IF(ISBLANK($A2866),"",IF($A2866="Ūdeņraža jonu koncentrācija",VLOOKUP(Dati!$A2866,Normas!$A:$D,2,FALSE),VLOOKUP(Dati!$A2866,Normas!$A:$D,2,FALSE)*0.6)),"")</f>
      </c>
      <c r="G2866" s="2">
        <f>IFERROR(IF(ISBLANK($A2866),"",IF($A2866="Ūdeņraža jonu koncentrācija",VLOOKUP(Dati!$A2866,Normas!$A:$D,3,FALSE),VLOOKUP(Dati!$A2866,Normas!$A:$D,3,FALSE)*0.6)),"")</f>
      </c>
      <c r="H2866" s="2">
        <f>IFERROR(IF(ISBLANK($A2866),"",IF($A2866="Ūdeņraža jonu koncentrācija",VLOOKUP(Dati!$A2866,Normas!$A:$D,2,FALSE),VLOOKUP(Dati!$A2866,Normas!$A:$D,2,FALSE)*0.3)),"")</f>
      </c>
      <c r="I2866" s="2">
        <f>IFERROR(IF(ISBLANK($A2866),"",IF($A2866="Ūdeņraža jonu koncentrācija",VLOOKUP(Dati!$A2866,Normas!$A:$D,3,FALSE),VLOOKUP(Dati!$A2866,Normas!$A:$D,3,FALSE)*0.3)),"")</f>
      </c>
    </row>
    <row r="2867" spans="2:9" x14ac:dyDescent="0.2">
      <c r="B2867">
        <f>IF(ISBLANK(A2867),"",VLOOKUP(A2867,Normas!A:D,4,FALSE))</f>
      </c>
      <c r="E2867" s="2">
        <f>IF(ISBLANK(D2867),"",INT(YEARFRAC(D2867,'Vispārīga informācija'!$B$2)))</f>
      </c>
      <c r="F2867" s="2">
        <f>IFERROR(IF(ISBLANK($A2867),"",IF($A2867="Ūdeņraža jonu koncentrācija",VLOOKUP(Dati!$A2867,Normas!$A:$D,2,FALSE),VLOOKUP(Dati!$A2867,Normas!$A:$D,2,FALSE)*0.6)),"")</f>
      </c>
      <c r="G2867" s="2">
        <f>IFERROR(IF(ISBLANK($A2867),"",IF($A2867="Ūdeņraža jonu koncentrācija",VLOOKUP(Dati!$A2867,Normas!$A:$D,3,FALSE),VLOOKUP(Dati!$A2867,Normas!$A:$D,3,FALSE)*0.6)),"")</f>
      </c>
      <c r="H2867" s="2">
        <f>IFERROR(IF(ISBLANK($A2867),"",IF($A2867="Ūdeņraža jonu koncentrācija",VLOOKUP(Dati!$A2867,Normas!$A:$D,2,FALSE),VLOOKUP(Dati!$A2867,Normas!$A:$D,2,FALSE)*0.3)),"")</f>
      </c>
      <c r="I2867" s="2">
        <f>IFERROR(IF(ISBLANK($A2867),"",IF($A2867="Ūdeņraža jonu koncentrācija",VLOOKUP(Dati!$A2867,Normas!$A:$D,3,FALSE),VLOOKUP(Dati!$A2867,Normas!$A:$D,3,FALSE)*0.3)),"")</f>
      </c>
    </row>
    <row r="2868" spans="2:9" x14ac:dyDescent="0.2">
      <c r="B2868">
        <f>IF(ISBLANK(A2868),"",VLOOKUP(A2868,Normas!A:D,4,FALSE))</f>
      </c>
      <c r="E2868" s="2">
        <f>IF(ISBLANK(D2868),"",INT(YEARFRAC(D2868,'Vispārīga informācija'!$B$2)))</f>
      </c>
      <c r="F2868" s="2">
        <f>IFERROR(IF(ISBLANK($A2868),"",IF($A2868="Ūdeņraža jonu koncentrācija",VLOOKUP(Dati!$A2868,Normas!$A:$D,2,FALSE),VLOOKUP(Dati!$A2868,Normas!$A:$D,2,FALSE)*0.6)),"")</f>
      </c>
      <c r="G2868" s="2">
        <f>IFERROR(IF(ISBLANK($A2868),"",IF($A2868="Ūdeņraža jonu koncentrācija",VLOOKUP(Dati!$A2868,Normas!$A:$D,3,FALSE),VLOOKUP(Dati!$A2868,Normas!$A:$D,3,FALSE)*0.6)),"")</f>
      </c>
      <c r="H2868" s="2">
        <f>IFERROR(IF(ISBLANK($A2868),"",IF($A2868="Ūdeņraža jonu koncentrācija",VLOOKUP(Dati!$A2868,Normas!$A:$D,2,FALSE),VLOOKUP(Dati!$A2868,Normas!$A:$D,2,FALSE)*0.3)),"")</f>
      </c>
      <c r="I2868" s="2">
        <f>IFERROR(IF(ISBLANK($A2868),"",IF($A2868="Ūdeņraža jonu koncentrācija",VLOOKUP(Dati!$A2868,Normas!$A:$D,3,FALSE),VLOOKUP(Dati!$A2868,Normas!$A:$D,3,FALSE)*0.3)),"")</f>
      </c>
    </row>
    <row r="2869" spans="2:9" x14ac:dyDescent="0.2">
      <c r="B2869">
        <f>IF(ISBLANK(A2869),"",VLOOKUP(A2869,Normas!A:D,4,FALSE))</f>
      </c>
      <c r="E2869" s="2">
        <f>IF(ISBLANK(D2869),"",INT(YEARFRAC(D2869,'Vispārīga informācija'!$B$2)))</f>
      </c>
      <c r="F2869" s="2">
        <f>IFERROR(IF(ISBLANK($A2869),"",IF($A2869="Ūdeņraža jonu koncentrācija",VLOOKUP(Dati!$A2869,Normas!$A:$D,2,FALSE),VLOOKUP(Dati!$A2869,Normas!$A:$D,2,FALSE)*0.6)),"")</f>
      </c>
      <c r="G2869" s="2">
        <f>IFERROR(IF(ISBLANK($A2869),"",IF($A2869="Ūdeņraža jonu koncentrācija",VLOOKUP(Dati!$A2869,Normas!$A:$D,3,FALSE),VLOOKUP(Dati!$A2869,Normas!$A:$D,3,FALSE)*0.6)),"")</f>
      </c>
      <c r="H2869" s="2">
        <f>IFERROR(IF(ISBLANK($A2869),"",IF($A2869="Ūdeņraža jonu koncentrācija",VLOOKUP(Dati!$A2869,Normas!$A:$D,2,FALSE),VLOOKUP(Dati!$A2869,Normas!$A:$D,2,FALSE)*0.3)),"")</f>
      </c>
      <c r="I2869" s="2">
        <f>IFERROR(IF(ISBLANK($A2869),"",IF($A2869="Ūdeņraža jonu koncentrācija",VLOOKUP(Dati!$A2869,Normas!$A:$D,3,FALSE),VLOOKUP(Dati!$A2869,Normas!$A:$D,3,FALSE)*0.3)),"")</f>
      </c>
    </row>
    <row r="2870" spans="2:9" x14ac:dyDescent="0.2">
      <c r="B2870">
        <f>IF(ISBLANK(A2870),"",VLOOKUP(A2870,Normas!A:D,4,FALSE))</f>
      </c>
      <c r="E2870" s="2">
        <f>IF(ISBLANK(D2870),"",INT(YEARFRAC(D2870,'Vispārīga informācija'!$B$2)))</f>
      </c>
      <c r="F2870" s="2">
        <f>IFERROR(IF(ISBLANK($A2870),"",IF($A2870="Ūdeņraža jonu koncentrācija",VLOOKUP(Dati!$A2870,Normas!$A:$D,2,FALSE),VLOOKUP(Dati!$A2870,Normas!$A:$D,2,FALSE)*0.6)),"")</f>
      </c>
      <c r="G2870" s="2">
        <f>IFERROR(IF(ISBLANK($A2870),"",IF($A2870="Ūdeņraža jonu koncentrācija",VLOOKUP(Dati!$A2870,Normas!$A:$D,3,FALSE),VLOOKUP(Dati!$A2870,Normas!$A:$D,3,FALSE)*0.6)),"")</f>
      </c>
      <c r="H2870" s="2">
        <f>IFERROR(IF(ISBLANK($A2870),"",IF($A2870="Ūdeņraža jonu koncentrācija",VLOOKUP(Dati!$A2870,Normas!$A:$D,2,FALSE),VLOOKUP(Dati!$A2870,Normas!$A:$D,2,FALSE)*0.3)),"")</f>
      </c>
      <c r="I2870" s="2">
        <f>IFERROR(IF(ISBLANK($A2870),"",IF($A2870="Ūdeņraža jonu koncentrācija",VLOOKUP(Dati!$A2870,Normas!$A:$D,3,FALSE),VLOOKUP(Dati!$A2870,Normas!$A:$D,3,FALSE)*0.3)),"")</f>
      </c>
    </row>
    <row r="2871" spans="2:9" x14ac:dyDescent="0.2">
      <c r="B2871">
        <f>IF(ISBLANK(A2871),"",VLOOKUP(A2871,Normas!A:D,4,FALSE))</f>
      </c>
      <c r="E2871" s="2">
        <f>IF(ISBLANK(D2871),"",INT(YEARFRAC(D2871,'Vispārīga informācija'!$B$2)))</f>
      </c>
      <c r="F2871" s="2">
        <f>IFERROR(IF(ISBLANK($A2871),"",IF($A2871="Ūdeņraža jonu koncentrācija",VLOOKUP(Dati!$A2871,Normas!$A:$D,2,FALSE),VLOOKUP(Dati!$A2871,Normas!$A:$D,2,FALSE)*0.6)),"")</f>
      </c>
      <c r="G2871" s="2">
        <f>IFERROR(IF(ISBLANK($A2871),"",IF($A2871="Ūdeņraža jonu koncentrācija",VLOOKUP(Dati!$A2871,Normas!$A:$D,3,FALSE),VLOOKUP(Dati!$A2871,Normas!$A:$D,3,FALSE)*0.6)),"")</f>
      </c>
      <c r="H2871" s="2">
        <f>IFERROR(IF(ISBLANK($A2871),"",IF($A2871="Ūdeņraža jonu koncentrācija",VLOOKUP(Dati!$A2871,Normas!$A:$D,2,FALSE),VLOOKUP(Dati!$A2871,Normas!$A:$D,2,FALSE)*0.3)),"")</f>
      </c>
      <c r="I2871" s="2">
        <f>IFERROR(IF(ISBLANK($A2871),"",IF($A2871="Ūdeņraža jonu koncentrācija",VLOOKUP(Dati!$A2871,Normas!$A:$D,3,FALSE),VLOOKUP(Dati!$A2871,Normas!$A:$D,3,FALSE)*0.3)),"")</f>
      </c>
    </row>
    <row r="2872" spans="2:9" x14ac:dyDescent="0.2">
      <c r="B2872">
        <f>IF(ISBLANK(A2872),"",VLOOKUP(A2872,Normas!A:D,4,FALSE))</f>
      </c>
      <c r="E2872" s="2">
        <f>IF(ISBLANK(D2872),"",INT(YEARFRAC(D2872,'Vispārīga informācija'!$B$2)))</f>
      </c>
      <c r="F2872" s="2">
        <f>IFERROR(IF(ISBLANK($A2872),"",IF($A2872="Ūdeņraža jonu koncentrācija",VLOOKUP(Dati!$A2872,Normas!$A:$D,2,FALSE),VLOOKUP(Dati!$A2872,Normas!$A:$D,2,FALSE)*0.6)),"")</f>
      </c>
      <c r="G2872" s="2">
        <f>IFERROR(IF(ISBLANK($A2872),"",IF($A2872="Ūdeņraža jonu koncentrācija",VLOOKUP(Dati!$A2872,Normas!$A:$D,3,FALSE),VLOOKUP(Dati!$A2872,Normas!$A:$D,3,FALSE)*0.6)),"")</f>
      </c>
      <c r="H2872" s="2">
        <f>IFERROR(IF(ISBLANK($A2872),"",IF($A2872="Ūdeņraža jonu koncentrācija",VLOOKUP(Dati!$A2872,Normas!$A:$D,2,FALSE),VLOOKUP(Dati!$A2872,Normas!$A:$D,2,FALSE)*0.3)),"")</f>
      </c>
      <c r="I2872" s="2">
        <f>IFERROR(IF(ISBLANK($A2872),"",IF($A2872="Ūdeņraža jonu koncentrācija",VLOOKUP(Dati!$A2872,Normas!$A:$D,3,FALSE),VLOOKUP(Dati!$A2872,Normas!$A:$D,3,FALSE)*0.3)),"")</f>
      </c>
    </row>
    <row r="2873" spans="2:9" x14ac:dyDescent="0.2">
      <c r="B2873">
        <f>IF(ISBLANK(A2873),"",VLOOKUP(A2873,Normas!A:D,4,FALSE))</f>
      </c>
      <c r="E2873" s="2">
        <f>IF(ISBLANK(D2873),"",INT(YEARFRAC(D2873,'Vispārīga informācija'!$B$2)))</f>
      </c>
      <c r="F2873" s="2">
        <f>IFERROR(IF(ISBLANK($A2873),"",IF($A2873="Ūdeņraža jonu koncentrācija",VLOOKUP(Dati!$A2873,Normas!$A:$D,2,FALSE),VLOOKUP(Dati!$A2873,Normas!$A:$D,2,FALSE)*0.6)),"")</f>
      </c>
      <c r="G2873" s="2">
        <f>IFERROR(IF(ISBLANK($A2873),"",IF($A2873="Ūdeņraža jonu koncentrācija",VLOOKUP(Dati!$A2873,Normas!$A:$D,3,FALSE),VLOOKUP(Dati!$A2873,Normas!$A:$D,3,FALSE)*0.6)),"")</f>
      </c>
      <c r="H2873" s="2">
        <f>IFERROR(IF(ISBLANK($A2873),"",IF($A2873="Ūdeņraža jonu koncentrācija",VLOOKUP(Dati!$A2873,Normas!$A:$D,2,FALSE),VLOOKUP(Dati!$A2873,Normas!$A:$D,2,FALSE)*0.3)),"")</f>
      </c>
      <c r="I2873" s="2">
        <f>IFERROR(IF(ISBLANK($A2873),"",IF($A2873="Ūdeņraža jonu koncentrācija",VLOOKUP(Dati!$A2873,Normas!$A:$D,3,FALSE),VLOOKUP(Dati!$A2873,Normas!$A:$D,3,FALSE)*0.3)),"")</f>
      </c>
    </row>
    <row r="2874" spans="2:9" x14ac:dyDescent="0.2">
      <c r="B2874">
        <f>IF(ISBLANK(A2874),"",VLOOKUP(A2874,Normas!A:D,4,FALSE))</f>
      </c>
      <c r="E2874" s="2">
        <f>IF(ISBLANK(D2874),"",INT(YEARFRAC(D2874,'Vispārīga informācija'!$B$2)))</f>
      </c>
      <c r="F2874" s="2">
        <f>IFERROR(IF(ISBLANK($A2874),"",IF($A2874="Ūdeņraža jonu koncentrācija",VLOOKUP(Dati!$A2874,Normas!$A:$D,2,FALSE),VLOOKUP(Dati!$A2874,Normas!$A:$D,2,FALSE)*0.6)),"")</f>
      </c>
      <c r="G2874" s="2">
        <f>IFERROR(IF(ISBLANK($A2874),"",IF($A2874="Ūdeņraža jonu koncentrācija",VLOOKUP(Dati!$A2874,Normas!$A:$D,3,FALSE),VLOOKUP(Dati!$A2874,Normas!$A:$D,3,FALSE)*0.6)),"")</f>
      </c>
      <c r="H2874" s="2">
        <f>IFERROR(IF(ISBLANK($A2874),"",IF($A2874="Ūdeņraža jonu koncentrācija",VLOOKUP(Dati!$A2874,Normas!$A:$D,2,FALSE),VLOOKUP(Dati!$A2874,Normas!$A:$D,2,FALSE)*0.3)),"")</f>
      </c>
      <c r="I2874" s="2">
        <f>IFERROR(IF(ISBLANK($A2874),"",IF($A2874="Ūdeņraža jonu koncentrācija",VLOOKUP(Dati!$A2874,Normas!$A:$D,3,FALSE),VLOOKUP(Dati!$A2874,Normas!$A:$D,3,FALSE)*0.3)),"")</f>
      </c>
    </row>
    <row r="2875" spans="2:9" x14ac:dyDescent="0.2">
      <c r="B2875">
        <f>IF(ISBLANK(A2875),"",VLOOKUP(A2875,Normas!A:D,4,FALSE))</f>
      </c>
      <c r="E2875" s="2">
        <f>IF(ISBLANK(D2875),"",INT(YEARFRAC(D2875,'Vispārīga informācija'!$B$2)))</f>
      </c>
      <c r="F2875" s="2">
        <f>IFERROR(IF(ISBLANK($A2875),"",IF($A2875="Ūdeņraža jonu koncentrācija",VLOOKUP(Dati!$A2875,Normas!$A:$D,2,FALSE),VLOOKUP(Dati!$A2875,Normas!$A:$D,2,FALSE)*0.6)),"")</f>
      </c>
      <c r="G2875" s="2">
        <f>IFERROR(IF(ISBLANK($A2875),"",IF($A2875="Ūdeņraža jonu koncentrācija",VLOOKUP(Dati!$A2875,Normas!$A:$D,3,FALSE),VLOOKUP(Dati!$A2875,Normas!$A:$D,3,FALSE)*0.6)),"")</f>
      </c>
      <c r="H2875" s="2">
        <f>IFERROR(IF(ISBLANK($A2875),"",IF($A2875="Ūdeņraža jonu koncentrācija",VLOOKUP(Dati!$A2875,Normas!$A:$D,2,FALSE),VLOOKUP(Dati!$A2875,Normas!$A:$D,2,FALSE)*0.3)),"")</f>
      </c>
      <c r="I2875" s="2">
        <f>IFERROR(IF(ISBLANK($A2875),"",IF($A2875="Ūdeņraža jonu koncentrācija",VLOOKUP(Dati!$A2875,Normas!$A:$D,3,FALSE),VLOOKUP(Dati!$A2875,Normas!$A:$D,3,FALSE)*0.3)),"")</f>
      </c>
    </row>
    <row r="2876" spans="2:9" x14ac:dyDescent="0.2">
      <c r="B2876">
        <f>IF(ISBLANK(A2876),"",VLOOKUP(A2876,Normas!A:D,4,FALSE))</f>
      </c>
      <c r="E2876" s="2">
        <f>IF(ISBLANK(D2876),"",INT(YEARFRAC(D2876,'Vispārīga informācija'!$B$2)))</f>
      </c>
      <c r="F2876" s="2">
        <f>IFERROR(IF(ISBLANK($A2876),"",IF($A2876="Ūdeņraža jonu koncentrācija",VLOOKUP(Dati!$A2876,Normas!$A:$D,2,FALSE),VLOOKUP(Dati!$A2876,Normas!$A:$D,2,FALSE)*0.6)),"")</f>
      </c>
      <c r="G2876" s="2">
        <f>IFERROR(IF(ISBLANK($A2876),"",IF($A2876="Ūdeņraža jonu koncentrācija",VLOOKUP(Dati!$A2876,Normas!$A:$D,3,FALSE),VLOOKUP(Dati!$A2876,Normas!$A:$D,3,FALSE)*0.6)),"")</f>
      </c>
      <c r="H2876" s="2">
        <f>IFERROR(IF(ISBLANK($A2876),"",IF($A2876="Ūdeņraža jonu koncentrācija",VLOOKUP(Dati!$A2876,Normas!$A:$D,2,FALSE),VLOOKUP(Dati!$A2876,Normas!$A:$D,2,FALSE)*0.3)),"")</f>
      </c>
      <c r="I2876" s="2">
        <f>IFERROR(IF(ISBLANK($A2876),"",IF($A2876="Ūdeņraža jonu koncentrācija",VLOOKUP(Dati!$A2876,Normas!$A:$D,3,FALSE),VLOOKUP(Dati!$A2876,Normas!$A:$D,3,FALSE)*0.3)),"")</f>
      </c>
    </row>
    <row r="2877" spans="2:9" x14ac:dyDescent="0.2">
      <c r="B2877">
        <f>IF(ISBLANK(A2877),"",VLOOKUP(A2877,Normas!A:D,4,FALSE))</f>
      </c>
      <c r="E2877" s="2">
        <f>IF(ISBLANK(D2877),"",INT(YEARFRAC(D2877,'Vispārīga informācija'!$B$2)))</f>
      </c>
      <c r="F2877" s="2">
        <f>IFERROR(IF(ISBLANK($A2877),"",IF($A2877="Ūdeņraža jonu koncentrācija",VLOOKUP(Dati!$A2877,Normas!$A:$D,2,FALSE),VLOOKUP(Dati!$A2877,Normas!$A:$D,2,FALSE)*0.6)),"")</f>
      </c>
      <c r="G2877" s="2">
        <f>IFERROR(IF(ISBLANK($A2877),"",IF($A2877="Ūdeņraža jonu koncentrācija",VLOOKUP(Dati!$A2877,Normas!$A:$D,3,FALSE),VLOOKUP(Dati!$A2877,Normas!$A:$D,3,FALSE)*0.6)),"")</f>
      </c>
      <c r="H2877" s="2">
        <f>IFERROR(IF(ISBLANK($A2877),"",IF($A2877="Ūdeņraža jonu koncentrācija",VLOOKUP(Dati!$A2877,Normas!$A:$D,2,FALSE),VLOOKUP(Dati!$A2877,Normas!$A:$D,2,FALSE)*0.3)),"")</f>
      </c>
      <c r="I2877" s="2">
        <f>IFERROR(IF(ISBLANK($A2877),"",IF($A2877="Ūdeņraža jonu koncentrācija",VLOOKUP(Dati!$A2877,Normas!$A:$D,3,FALSE),VLOOKUP(Dati!$A2877,Normas!$A:$D,3,FALSE)*0.3)),"")</f>
      </c>
    </row>
    <row r="2878" spans="2:9" x14ac:dyDescent="0.2">
      <c r="B2878">
        <f>IF(ISBLANK(A2878),"",VLOOKUP(A2878,Normas!A:D,4,FALSE))</f>
      </c>
      <c r="E2878" s="2">
        <f>IF(ISBLANK(D2878),"",INT(YEARFRAC(D2878,'Vispārīga informācija'!$B$2)))</f>
      </c>
      <c r="F2878" s="2">
        <f>IFERROR(IF(ISBLANK($A2878),"",IF($A2878="Ūdeņraža jonu koncentrācija",VLOOKUP(Dati!$A2878,Normas!$A:$D,2,FALSE),VLOOKUP(Dati!$A2878,Normas!$A:$D,2,FALSE)*0.6)),"")</f>
      </c>
      <c r="G2878" s="2">
        <f>IFERROR(IF(ISBLANK($A2878),"",IF($A2878="Ūdeņraža jonu koncentrācija",VLOOKUP(Dati!$A2878,Normas!$A:$D,3,FALSE),VLOOKUP(Dati!$A2878,Normas!$A:$D,3,FALSE)*0.6)),"")</f>
      </c>
      <c r="H2878" s="2">
        <f>IFERROR(IF(ISBLANK($A2878),"",IF($A2878="Ūdeņraža jonu koncentrācija",VLOOKUP(Dati!$A2878,Normas!$A:$D,2,FALSE),VLOOKUP(Dati!$A2878,Normas!$A:$D,2,FALSE)*0.3)),"")</f>
      </c>
      <c r="I2878" s="2">
        <f>IFERROR(IF(ISBLANK($A2878),"",IF($A2878="Ūdeņraža jonu koncentrācija",VLOOKUP(Dati!$A2878,Normas!$A:$D,3,FALSE),VLOOKUP(Dati!$A2878,Normas!$A:$D,3,FALSE)*0.3)),"")</f>
      </c>
    </row>
    <row r="2879" spans="2:9" x14ac:dyDescent="0.2">
      <c r="B2879">
        <f>IF(ISBLANK(A2879),"",VLOOKUP(A2879,Normas!A:D,4,FALSE))</f>
      </c>
      <c r="E2879" s="2">
        <f>IF(ISBLANK(D2879),"",INT(YEARFRAC(D2879,'Vispārīga informācija'!$B$2)))</f>
      </c>
      <c r="F2879" s="2">
        <f>IFERROR(IF(ISBLANK($A2879),"",IF($A2879="Ūdeņraža jonu koncentrācija",VLOOKUP(Dati!$A2879,Normas!$A:$D,2,FALSE),VLOOKUP(Dati!$A2879,Normas!$A:$D,2,FALSE)*0.6)),"")</f>
      </c>
      <c r="G2879" s="2">
        <f>IFERROR(IF(ISBLANK($A2879),"",IF($A2879="Ūdeņraža jonu koncentrācija",VLOOKUP(Dati!$A2879,Normas!$A:$D,3,FALSE),VLOOKUP(Dati!$A2879,Normas!$A:$D,3,FALSE)*0.6)),"")</f>
      </c>
      <c r="H2879" s="2">
        <f>IFERROR(IF(ISBLANK($A2879),"",IF($A2879="Ūdeņraža jonu koncentrācija",VLOOKUP(Dati!$A2879,Normas!$A:$D,2,FALSE),VLOOKUP(Dati!$A2879,Normas!$A:$D,2,FALSE)*0.3)),"")</f>
      </c>
      <c r="I2879" s="2">
        <f>IFERROR(IF(ISBLANK($A2879),"",IF($A2879="Ūdeņraža jonu koncentrācija",VLOOKUP(Dati!$A2879,Normas!$A:$D,3,FALSE),VLOOKUP(Dati!$A2879,Normas!$A:$D,3,FALSE)*0.3)),"")</f>
      </c>
    </row>
    <row r="2880" spans="2:9" x14ac:dyDescent="0.2">
      <c r="B2880">
        <f>IF(ISBLANK(A2880),"",VLOOKUP(A2880,Normas!A:D,4,FALSE))</f>
      </c>
      <c r="E2880" s="2">
        <f>IF(ISBLANK(D2880),"",INT(YEARFRAC(D2880,'Vispārīga informācija'!$B$2)))</f>
      </c>
      <c r="F2880" s="2">
        <f>IFERROR(IF(ISBLANK($A2880),"",IF($A2880="Ūdeņraža jonu koncentrācija",VLOOKUP(Dati!$A2880,Normas!$A:$D,2,FALSE),VLOOKUP(Dati!$A2880,Normas!$A:$D,2,FALSE)*0.6)),"")</f>
      </c>
      <c r="G2880" s="2">
        <f>IFERROR(IF(ISBLANK($A2880),"",IF($A2880="Ūdeņraža jonu koncentrācija",VLOOKUP(Dati!$A2880,Normas!$A:$D,3,FALSE),VLOOKUP(Dati!$A2880,Normas!$A:$D,3,FALSE)*0.6)),"")</f>
      </c>
      <c r="H2880" s="2">
        <f>IFERROR(IF(ISBLANK($A2880),"",IF($A2880="Ūdeņraža jonu koncentrācija",VLOOKUP(Dati!$A2880,Normas!$A:$D,2,FALSE),VLOOKUP(Dati!$A2880,Normas!$A:$D,2,FALSE)*0.3)),"")</f>
      </c>
      <c r="I2880" s="2">
        <f>IFERROR(IF(ISBLANK($A2880),"",IF($A2880="Ūdeņraža jonu koncentrācija",VLOOKUP(Dati!$A2880,Normas!$A:$D,3,FALSE),VLOOKUP(Dati!$A2880,Normas!$A:$D,3,FALSE)*0.3)),"")</f>
      </c>
    </row>
    <row r="2881" spans="2:9" x14ac:dyDescent="0.2">
      <c r="B2881">
        <f>IF(ISBLANK(A2881),"",VLOOKUP(A2881,Normas!A:D,4,FALSE))</f>
      </c>
      <c r="E2881" s="2">
        <f>IF(ISBLANK(D2881),"",INT(YEARFRAC(D2881,'Vispārīga informācija'!$B$2)))</f>
      </c>
      <c r="F2881" s="2">
        <f>IFERROR(IF(ISBLANK($A2881),"",IF($A2881="Ūdeņraža jonu koncentrācija",VLOOKUP(Dati!$A2881,Normas!$A:$D,2,FALSE),VLOOKUP(Dati!$A2881,Normas!$A:$D,2,FALSE)*0.6)),"")</f>
      </c>
      <c r="G2881" s="2">
        <f>IFERROR(IF(ISBLANK($A2881),"",IF($A2881="Ūdeņraža jonu koncentrācija",VLOOKUP(Dati!$A2881,Normas!$A:$D,3,FALSE),VLOOKUP(Dati!$A2881,Normas!$A:$D,3,FALSE)*0.6)),"")</f>
      </c>
      <c r="H2881" s="2">
        <f>IFERROR(IF(ISBLANK($A2881),"",IF($A2881="Ūdeņraža jonu koncentrācija",VLOOKUP(Dati!$A2881,Normas!$A:$D,2,FALSE),VLOOKUP(Dati!$A2881,Normas!$A:$D,2,FALSE)*0.3)),"")</f>
      </c>
      <c r="I2881" s="2">
        <f>IFERROR(IF(ISBLANK($A2881),"",IF($A2881="Ūdeņraža jonu koncentrācija",VLOOKUP(Dati!$A2881,Normas!$A:$D,3,FALSE),VLOOKUP(Dati!$A2881,Normas!$A:$D,3,FALSE)*0.3)),"")</f>
      </c>
    </row>
    <row r="2882" spans="2:9" x14ac:dyDescent="0.2">
      <c r="B2882">
        <f>IF(ISBLANK(A2882),"",VLOOKUP(A2882,Normas!A:D,4,FALSE))</f>
      </c>
      <c r="E2882" s="2">
        <f>IF(ISBLANK(D2882),"",INT(YEARFRAC(D2882,'Vispārīga informācija'!$B$2)))</f>
      </c>
      <c r="F2882" s="2">
        <f>IFERROR(IF(ISBLANK($A2882),"",IF($A2882="Ūdeņraža jonu koncentrācija",VLOOKUP(Dati!$A2882,Normas!$A:$D,2,FALSE),VLOOKUP(Dati!$A2882,Normas!$A:$D,2,FALSE)*0.6)),"")</f>
      </c>
      <c r="G2882" s="2">
        <f>IFERROR(IF(ISBLANK($A2882),"",IF($A2882="Ūdeņraža jonu koncentrācija",VLOOKUP(Dati!$A2882,Normas!$A:$D,3,FALSE),VLOOKUP(Dati!$A2882,Normas!$A:$D,3,FALSE)*0.6)),"")</f>
      </c>
      <c r="H2882" s="2">
        <f>IFERROR(IF(ISBLANK($A2882),"",IF($A2882="Ūdeņraža jonu koncentrācija",VLOOKUP(Dati!$A2882,Normas!$A:$D,2,FALSE),VLOOKUP(Dati!$A2882,Normas!$A:$D,2,FALSE)*0.3)),"")</f>
      </c>
      <c r="I2882" s="2">
        <f>IFERROR(IF(ISBLANK($A2882),"",IF($A2882="Ūdeņraža jonu koncentrācija",VLOOKUP(Dati!$A2882,Normas!$A:$D,3,FALSE),VLOOKUP(Dati!$A2882,Normas!$A:$D,3,FALSE)*0.3)),"")</f>
      </c>
    </row>
    <row r="2883" spans="2:9" x14ac:dyDescent="0.2">
      <c r="B2883">
        <f>IF(ISBLANK(A2883),"",VLOOKUP(A2883,Normas!A:D,4,FALSE))</f>
      </c>
      <c r="E2883" s="2">
        <f>IF(ISBLANK(D2883),"",INT(YEARFRAC(D2883,'Vispārīga informācija'!$B$2)))</f>
      </c>
      <c r="F2883" s="2">
        <f>IFERROR(IF(ISBLANK($A2883),"",IF($A2883="Ūdeņraža jonu koncentrācija",VLOOKUP(Dati!$A2883,Normas!$A:$D,2,FALSE),VLOOKUP(Dati!$A2883,Normas!$A:$D,2,FALSE)*0.6)),"")</f>
      </c>
      <c r="G2883" s="2">
        <f>IFERROR(IF(ISBLANK($A2883),"",IF($A2883="Ūdeņraža jonu koncentrācija",VLOOKUP(Dati!$A2883,Normas!$A:$D,3,FALSE),VLOOKUP(Dati!$A2883,Normas!$A:$D,3,FALSE)*0.6)),"")</f>
      </c>
      <c r="H2883" s="2">
        <f>IFERROR(IF(ISBLANK($A2883),"",IF($A2883="Ūdeņraža jonu koncentrācija",VLOOKUP(Dati!$A2883,Normas!$A:$D,2,FALSE),VLOOKUP(Dati!$A2883,Normas!$A:$D,2,FALSE)*0.3)),"")</f>
      </c>
      <c r="I2883" s="2">
        <f>IFERROR(IF(ISBLANK($A2883),"",IF($A2883="Ūdeņraža jonu koncentrācija",VLOOKUP(Dati!$A2883,Normas!$A:$D,3,FALSE),VLOOKUP(Dati!$A2883,Normas!$A:$D,3,FALSE)*0.3)),"")</f>
      </c>
    </row>
    <row r="2884" spans="2:9" x14ac:dyDescent="0.2">
      <c r="B2884">
        <f>IF(ISBLANK(A2884),"",VLOOKUP(A2884,Normas!A:D,4,FALSE))</f>
      </c>
      <c r="E2884" s="2">
        <f>IF(ISBLANK(D2884),"",INT(YEARFRAC(D2884,'Vispārīga informācija'!$B$2)))</f>
      </c>
      <c r="F2884" s="2">
        <f>IFERROR(IF(ISBLANK($A2884),"",IF($A2884="Ūdeņraža jonu koncentrācija",VLOOKUP(Dati!$A2884,Normas!$A:$D,2,FALSE),VLOOKUP(Dati!$A2884,Normas!$A:$D,2,FALSE)*0.6)),"")</f>
      </c>
      <c r="G2884" s="2">
        <f>IFERROR(IF(ISBLANK($A2884),"",IF($A2884="Ūdeņraža jonu koncentrācija",VLOOKUP(Dati!$A2884,Normas!$A:$D,3,FALSE),VLOOKUP(Dati!$A2884,Normas!$A:$D,3,FALSE)*0.6)),"")</f>
      </c>
      <c r="H2884" s="2">
        <f>IFERROR(IF(ISBLANK($A2884),"",IF($A2884="Ūdeņraža jonu koncentrācija",VLOOKUP(Dati!$A2884,Normas!$A:$D,2,FALSE),VLOOKUP(Dati!$A2884,Normas!$A:$D,2,FALSE)*0.3)),"")</f>
      </c>
      <c r="I2884" s="2">
        <f>IFERROR(IF(ISBLANK($A2884),"",IF($A2884="Ūdeņraža jonu koncentrācija",VLOOKUP(Dati!$A2884,Normas!$A:$D,3,FALSE),VLOOKUP(Dati!$A2884,Normas!$A:$D,3,FALSE)*0.3)),"")</f>
      </c>
    </row>
    <row r="2885" spans="2:9" x14ac:dyDescent="0.2">
      <c r="B2885">
        <f>IF(ISBLANK(A2885),"",VLOOKUP(A2885,Normas!A:D,4,FALSE))</f>
      </c>
      <c r="E2885" s="2">
        <f>IF(ISBLANK(D2885),"",INT(YEARFRAC(D2885,'Vispārīga informācija'!$B$2)))</f>
      </c>
      <c r="F2885" s="2">
        <f>IFERROR(IF(ISBLANK($A2885),"",IF($A2885="Ūdeņraža jonu koncentrācija",VLOOKUP(Dati!$A2885,Normas!$A:$D,2,FALSE),VLOOKUP(Dati!$A2885,Normas!$A:$D,2,FALSE)*0.6)),"")</f>
      </c>
      <c r="G2885" s="2">
        <f>IFERROR(IF(ISBLANK($A2885),"",IF($A2885="Ūdeņraža jonu koncentrācija",VLOOKUP(Dati!$A2885,Normas!$A:$D,3,FALSE),VLOOKUP(Dati!$A2885,Normas!$A:$D,3,FALSE)*0.6)),"")</f>
      </c>
      <c r="H2885" s="2">
        <f>IFERROR(IF(ISBLANK($A2885),"",IF($A2885="Ūdeņraža jonu koncentrācija",VLOOKUP(Dati!$A2885,Normas!$A:$D,2,FALSE),VLOOKUP(Dati!$A2885,Normas!$A:$D,2,FALSE)*0.3)),"")</f>
      </c>
      <c r="I2885" s="2">
        <f>IFERROR(IF(ISBLANK($A2885),"",IF($A2885="Ūdeņraža jonu koncentrācija",VLOOKUP(Dati!$A2885,Normas!$A:$D,3,FALSE),VLOOKUP(Dati!$A2885,Normas!$A:$D,3,FALSE)*0.3)),"")</f>
      </c>
    </row>
    <row r="2886" spans="2:9" x14ac:dyDescent="0.2">
      <c r="B2886">
        <f>IF(ISBLANK(A2886),"",VLOOKUP(A2886,Normas!A:D,4,FALSE))</f>
      </c>
      <c r="E2886" s="2">
        <f>IF(ISBLANK(D2886),"",INT(YEARFRAC(D2886,'Vispārīga informācija'!$B$2)))</f>
      </c>
      <c r="F2886" s="2">
        <f>IFERROR(IF(ISBLANK($A2886),"",IF($A2886="Ūdeņraža jonu koncentrācija",VLOOKUP(Dati!$A2886,Normas!$A:$D,2,FALSE),VLOOKUP(Dati!$A2886,Normas!$A:$D,2,FALSE)*0.6)),"")</f>
      </c>
      <c r="G2886" s="2">
        <f>IFERROR(IF(ISBLANK($A2886),"",IF($A2886="Ūdeņraža jonu koncentrācija",VLOOKUP(Dati!$A2886,Normas!$A:$D,3,FALSE),VLOOKUP(Dati!$A2886,Normas!$A:$D,3,FALSE)*0.6)),"")</f>
      </c>
      <c r="H2886" s="2">
        <f>IFERROR(IF(ISBLANK($A2886),"",IF($A2886="Ūdeņraža jonu koncentrācija",VLOOKUP(Dati!$A2886,Normas!$A:$D,2,FALSE),VLOOKUP(Dati!$A2886,Normas!$A:$D,2,FALSE)*0.3)),"")</f>
      </c>
      <c r="I2886" s="2">
        <f>IFERROR(IF(ISBLANK($A2886),"",IF($A2886="Ūdeņraža jonu koncentrācija",VLOOKUP(Dati!$A2886,Normas!$A:$D,3,FALSE),VLOOKUP(Dati!$A2886,Normas!$A:$D,3,FALSE)*0.3)),"")</f>
      </c>
    </row>
    <row r="2887" spans="2:9" x14ac:dyDescent="0.2">
      <c r="B2887">
        <f>IF(ISBLANK(A2887),"",VLOOKUP(A2887,Normas!A:D,4,FALSE))</f>
      </c>
      <c r="E2887" s="2">
        <f>IF(ISBLANK(D2887),"",INT(YEARFRAC(D2887,'Vispārīga informācija'!$B$2)))</f>
      </c>
      <c r="F2887" s="2">
        <f>IFERROR(IF(ISBLANK($A2887),"",IF($A2887="Ūdeņraža jonu koncentrācija",VLOOKUP(Dati!$A2887,Normas!$A:$D,2,FALSE),VLOOKUP(Dati!$A2887,Normas!$A:$D,2,FALSE)*0.6)),"")</f>
      </c>
      <c r="G2887" s="2">
        <f>IFERROR(IF(ISBLANK($A2887),"",IF($A2887="Ūdeņraža jonu koncentrācija",VLOOKUP(Dati!$A2887,Normas!$A:$D,3,FALSE),VLOOKUP(Dati!$A2887,Normas!$A:$D,3,FALSE)*0.6)),"")</f>
      </c>
      <c r="H2887" s="2">
        <f>IFERROR(IF(ISBLANK($A2887),"",IF($A2887="Ūdeņraža jonu koncentrācija",VLOOKUP(Dati!$A2887,Normas!$A:$D,2,FALSE),VLOOKUP(Dati!$A2887,Normas!$A:$D,2,FALSE)*0.3)),"")</f>
      </c>
      <c r="I2887" s="2">
        <f>IFERROR(IF(ISBLANK($A2887),"",IF($A2887="Ūdeņraža jonu koncentrācija",VLOOKUP(Dati!$A2887,Normas!$A:$D,3,FALSE),VLOOKUP(Dati!$A2887,Normas!$A:$D,3,FALSE)*0.3)),"")</f>
      </c>
    </row>
    <row r="2888" spans="2:9" x14ac:dyDescent="0.2">
      <c r="B2888">
        <f>IF(ISBLANK(A2888),"",VLOOKUP(A2888,Normas!A:D,4,FALSE))</f>
      </c>
      <c r="E2888" s="2">
        <f>IF(ISBLANK(D2888),"",INT(YEARFRAC(D2888,'Vispārīga informācija'!$B$2)))</f>
      </c>
      <c r="F2888" s="2">
        <f>IFERROR(IF(ISBLANK($A2888),"",IF($A2888="Ūdeņraža jonu koncentrācija",VLOOKUP(Dati!$A2888,Normas!$A:$D,2,FALSE),VLOOKUP(Dati!$A2888,Normas!$A:$D,2,FALSE)*0.6)),"")</f>
      </c>
      <c r="G2888" s="2">
        <f>IFERROR(IF(ISBLANK($A2888),"",IF($A2888="Ūdeņraža jonu koncentrācija",VLOOKUP(Dati!$A2888,Normas!$A:$D,3,FALSE),VLOOKUP(Dati!$A2888,Normas!$A:$D,3,FALSE)*0.6)),"")</f>
      </c>
      <c r="H2888" s="2">
        <f>IFERROR(IF(ISBLANK($A2888),"",IF($A2888="Ūdeņraža jonu koncentrācija",VLOOKUP(Dati!$A2888,Normas!$A:$D,2,FALSE),VLOOKUP(Dati!$A2888,Normas!$A:$D,2,FALSE)*0.3)),"")</f>
      </c>
      <c r="I2888" s="2">
        <f>IFERROR(IF(ISBLANK($A2888),"",IF($A2888="Ūdeņraža jonu koncentrācija",VLOOKUP(Dati!$A2888,Normas!$A:$D,3,FALSE),VLOOKUP(Dati!$A2888,Normas!$A:$D,3,FALSE)*0.3)),"")</f>
      </c>
    </row>
    <row r="2889" spans="2:9" x14ac:dyDescent="0.2">
      <c r="B2889">
        <f>IF(ISBLANK(A2889),"",VLOOKUP(A2889,Normas!A:D,4,FALSE))</f>
      </c>
      <c r="E2889" s="2">
        <f>IF(ISBLANK(D2889),"",INT(YEARFRAC(D2889,'Vispārīga informācija'!$B$2)))</f>
      </c>
      <c r="F2889" s="2">
        <f>IFERROR(IF(ISBLANK($A2889),"",IF($A2889="Ūdeņraža jonu koncentrācija",VLOOKUP(Dati!$A2889,Normas!$A:$D,2,FALSE),VLOOKUP(Dati!$A2889,Normas!$A:$D,2,FALSE)*0.6)),"")</f>
      </c>
      <c r="G2889" s="2">
        <f>IFERROR(IF(ISBLANK($A2889),"",IF($A2889="Ūdeņraža jonu koncentrācija",VLOOKUP(Dati!$A2889,Normas!$A:$D,3,FALSE),VLOOKUP(Dati!$A2889,Normas!$A:$D,3,FALSE)*0.6)),"")</f>
      </c>
      <c r="H2889" s="2">
        <f>IFERROR(IF(ISBLANK($A2889),"",IF($A2889="Ūdeņraža jonu koncentrācija",VLOOKUP(Dati!$A2889,Normas!$A:$D,2,FALSE),VLOOKUP(Dati!$A2889,Normas!$A:$D,2,FALSE)*0.3)),"")</f>
      </c>
      <c r="I2889" s="2">
        <f>IFERROR(IF(ISBLANK($A2889),"",IF($A2889="Ūdeņraža jonu koncentrācija",VLOOKUP(Dati!$A2889,Normas!$A:$D,3,FALSE),VLOOKUP(Dati!$A2889,Normas!$A:$D,3,FALSE)*0.3)),"")</f>
      </c>
    </row>
    <row r="2890" spans="2:9" x14ac:dyDescent="0.2">
      <c r="B2890">
        <f>IF(ISBLANK(A2890),"",VLOOKUP(A2890,Normas!A:D,4,FALSE))</f>
      </c>
      <c r="E2890" s="2">
        <f>IF(ISBLANK(D2890),"",INT(YEARFRAC(D2890,'Vispārīga informācija'!$B$2)))</f>
      </c>
      <c r="F2890" s="2">
        <f>IFERROR(IF(ISBLANK($A2890),"",IF($A2890="Ūdeņraža jonu koncentrācija",VLOOKUP(Dati!$A2890,Normas!$A:$D,2,FALSE),VLOOKUP(Dati!$A2890,Normas!$A:$D,2,FALSE)*0.6)),"")</f>
      </c>
      <c r="G2890" s="2">
        <f>IFERROR(IF(ISBLANK($A2890),"",IF($A2890="Ūdeņraža jonu koncentrācija",VLOOKUP(Dati!$A2890,Normas!$A:$D,3,FALSE),VLOOKUP(Dati!$A2890,Normas!$A:$D,3,FALSE)*0.6)),"")</f>
      </c>
      <c r="H2890" s="2">
        <f>IFERROR(IF(ISBLANK($A2890),"",IF($A2890="Ūdeņraža jonu koncentrācija",VLOOKUP(Dati!$A2890,Normas!$A:$D,2,FALSE),VLOOKUP(Dati!$A2890,Normas!$A:$D,2,FALSE)*0.3)),"")</f>
      </c>
      <c r="I2890" s="2">
        <f>IFERROR(IF(ISBLANK($A2890),"",IF($A2890="Ūdeņraža jonu koncentrācija",VLOOKUP(Dati!$A2890,Normas!$A:$D,3,FALSE),VLOOKUP(Dati!$A2890,Normas!$A:$D,3,FALSE)*0.3)),"")</f>
      </c>
    </row>
    <row r="2891" spans="2:9" x14ac:dyDescent="0.2">
      <c r="B2891">
        <f>IF(ISBLANK(A2891),"",VLOOKUP(A2891,Normas!A:D,4,FALSE))</f>
      </c>
      <c r="E2891" s="2">
        <f>IF(ISBLANK(D2891),"",INT(YEARFRAC(D2891,'Vispārīga informācija'!$B$2)))</f>
      </c>
      <c r="F2891" s="2">
        <f>IFERROR(IF(ISBLANK($A2891),"",IF($A2891="Ūdeņraža jonu koncentrācija",VLOOKUP(Dati!$A2891,Normas!$A:$D,2,FALSE),VLOOKUP(Dati!$A2891,Normas!$A:$D,2,FALSE)*0.6)),"")</f>
      </c>
      <c r="G2891" s="2">
        <f>IFERROR(IF(ISBLANK($A2891),"",IF($A2891="Ūdeņraža jonu koncentrācija",VLOOKUP(Dati!$A2891,Normas!$A:$D,3,FALSE),VLOOKUP(Dati!$A2891,Normas!$A:$D,3,FALSE)*0.6)),"")</f>
      </c>
      <c r="H2891" s="2">
        <f>IFERROR(IF(ISBLANK($A2891),"",IF($A2891="Ūdeņraža jonu koncentrācija",VLOOKUP(Dati!$A2891,Normas!$A:$D,2,FALSE),VLOOKUP(Dati!$A2891,Normas!$A:$D,2,FALSE)*0.3)),"")</f>
      </c>
      <c r="I2891" s="2">
        <f>IFERROR(IF(ISBLANK($A2891),"",IF($A2891="Ūdeņraža jonu koncentrācija",VLOOKUP(Dati!$A2891,Normas!$A:$D,3,FALSE),VLOOKUP(Dati!$A2891,Normas!$A:$D,3,FALSE)*0.3)),"")</f>
      </c>
    </row>
    <row r="2892" spans="2:9" x14ac:dyDescent="0.2">
      <c r="B2892">
        <f>IF(ISBLANK(A2892),"",VLOOKUP(A2892,Normas!A:D,4,FALSE))</f>
      </c>
      <c r="E2892" s="2">
        <f>IF(ISBLANK(D2892),"",INT(YEARFRAC(D2892,'Vispārīga informācija'!$B$2)))</f>
      </c>
      <c r="F2892" s="2">
        <f>IFERROR(IF(ISBLANK($A2892),"",IF($A2892="Ūdeņraža jonu koncentrācija",VLOOKUP(Dati!$A2892,Normas!$A:$D,2,FALSE),VLOOKUP(Dati!$A2892,Normas!$A:$D,2,FALSE)*0.6)),"")</f>
      </c>
      <c r="G2892" s="2">
        <f>IFERROR(IF(ISBLANK($A2892),"",IF($A2892="Ūdeņraža jonu koncentrācija",VLOOKUP(Dati!$A2892,Normas!$A:$D,3,FALSE),VLOOKUP(Dati!$A2892,Normas!$A:$D,3,FALSE)*0.6)),"")</f>
      </c>
      <c r="H2892" s="2">
        <f>IFERROR(IF(ISBLANK($A2892),"",IF($A2892="Ūdeņraža jonu koncentrācija",VLOOKUP(Dati!$A2892,Normas!$A:$D,2,FALSE),VLOOKUP(Dati!$A2892,Normas!$A:$D,2,FALSE)*0.3)),"")</f>
      </c>
      <c r="I2892" s="2">
        <f>IFERROR(IF(ISBLANK($A2892),"",IF($A2892="Ūdeņraža jonu koncentrācija",VLOOKUP(Dati!$A2892,Normas!$A:$D,3,FALSE),VLOOKUP(Dati!$A2892,Normas!$A:$D,3,FALSE)*0.3)),"")</f>
      </c>
    </row>
    <row r="2893" spans="2:9" x14ac:dyDescent="0.2">
      <c r="B2893">
        <f>IF(ISBLANK(A2893),"",VLOOKUP(A2893,Normas!A:D,4,FALSE))</f>
      </c>
      <c r="E2893" s="2">
        <f>IF(ISBLANK(D2893),"",INT(YEARFRAC(D2893,'Vispārīga informācija'!$B$2)))</f>
      </c>
      <c r="F2893" s="2">
        <f>IFERROR(IF(ISBLANK($A2893),"",IF($A2893="Ūdeņraža jonu koncentrācija",VLOOKUP(Dati!$A2893,Normas!$A:$D,2,FALSE),VLOOKUP(Dati!$A2893,Normas!$A:$D,2,FALSE)*0.6)),"")</f>
      </c>
      <c r="G2893" s="2">
        <f>IFERROR(IF(ISBLANK($A2893),"",IF($A2893="Ūdeņraža jonu koncentrācija",VLOOKUP(Dati!$A2893,Normas!$A:$D,3,FALSE),VLOOKUP(Dati!$A2893,Normas!$A:$D,3,FALSE)*0.6)),"")</f>
      </c>
      <c r="H2893" s="2">
        <f>IFERROR(IF(ISBLANK($A2893),"",IF($A2893="Ūdeņraža jonu koncentrācija",VLOOKUP(Dati!$A2893,Normas!$A:$D,2,FALSE),VLOOKUP(Dati!$A2893,Normas!$A:$D,2,FALSE)*0.3)),"")</f>
      </c>
      <c r="I2893" s="2">
        <f>IFERROR(IF(ISBLANK($A2893),"",IF($A2893="Ūdeņraža jonu koncentrācija",VLOOKUP(Dati!$A2893,Normas!$A:$D,3,FALSE),VLOOKUP(Dati!$A2893,Normas!$A:$D,3,FALSE)*0.3)),"")</f>
      </c>
    </row>
    <row r="2894" spans="2:9" x14ac:dyDescent="0.2">
      <c r="B2894">
        <f>IF(ISBLANK(A2894),"",VLOOKUP(A2894,Normas!A:D,4,FALSE))</f>
      </c>
      <c r="E2894" s="2">
        <f>IF(ISBLANK(D2894),"",INT(YEARFRAC(D2894,'Vispārīga informācija'!$B$2)))</f>
      </c>
      <c r="F2894" s="2">
        <f>IFERROR(IF(ISBLANK($A2894),"",IF($A2894="Ūdeņraža jonu koncentrācija",VLOOKUP(Dati!$A2894,Normas!$A:$D,2,FALSE),VLOOKUP(Dati!$A2894,Normas!$A:$D,2,FALSE)*0.6)),"")</f>
      </c>
      <c r="G2894" s="2">
        <f>IFERROR(IF(ISBLANK($A2894),"",IF($A2894="Ūdeņraža jonu koncentrācija",VLOOKUP(Dati!$A2894,Normas!$A:$D,3,FALSE),VLOOKUP(Dati!$A2894,Normas!$A:$D,3,FALSE)*0.6)),"")</f>
      </c>
      <c r="H2894" s="2">
        <f>IFERROR(IF(ISBLANK($A2894),"",IF($A2894="Ūdeņraža jonu koncentrācija",VLOOKUP(Dati!$A2894,Normas!$A:$D,2,FALSE),VLOOKUP(Dati!$A2894,Normas!$A:$D,2,FALSE)*0.3)),"")</f>
      </c>
      <c r="I2894" s="2">
        <f>IFERROR(IF(ISBLANK($A2894),"",IF($A2894="Ūdeņraža jonu koncentrācija",VLOOKUP(Dati!$A2894,Normas!$A:$D,3,FALSE),VLOOKUP(Dati!$A2894,Normas!$A:$D,3,FALSE)*0.3)),"")</f>
      </c>
    </row>
    <row r="2895" spans="2:9" x14ac:dyDescent="0.2">
      <c r="B2895">
        <f>IF(ISBLANK(A2895),"",VLOOKUP(A2895,Normas!A:D,4,FALSE))</f>
      </c>
      <c r="E2895" s="2">
        <f>IF(ISBLANK(D2895),"",INT(YEARFRAC(D2895,'Vispārīga informācija'!$B$2)))</f>
      </c>
      <c r="F2895" s="2">
        <f>IFERROR(IF(ISBLANK($A2895),"",IF($A2895="Ūdeņraža jonu koncentrācija",VLOOKUP(Dati!$A2895,Normas!$A:$D,2,FALSE),VLOOKUP(Dati!$A2895,Normas!$A:$D,2,FALSE)*0.6)),"")</f>
      </c>
      <c r="G2895" s="2">
        <f>IFERROR(IF(ISBLANK($A2895),"",IF($A2895="Ūdeņraža jonu koncentrācija",VLOOKUP(Dati!$A2895,Normas!$A:$D,3,FALSE),VLOOKUP(Dati!$A2895,Normas!$A:$D,3,FALSE)*0.6)),"")</f>
      </c>
      <c r="H2895" s="2">
        <f>IFERROR(IF(ISBLANK($A2895),"",IF($A2895="Ūdeņraža jonu koncentrācija",VLOOKUP(Dati!$A2895,Normas!$A:$D,2,FALSE),VLOOKUP(Dati!$A2895,Normas!$A:$D,2,FALSE)*0.3)),"")</f>
      </c>
      <c r="I2895" s="2">
        <f>IFERROR(IF(ISBLANK($A2895),"",IF($A2895="Ūdeņraža jonu koncentrācija",VLOOKUP(Dati!$A2895,Normas!$A:$D,3,FALSE),VLOOKUP(Dati!$A2895,Normas!$A:$D,3,FALSE)*0.3)),"")</f>
      </c>
    </row>
    <row r="2896" spans="2:9" x14ac:dyDescent="0.2">
      <c r="B2896">
        <f>IF(ISBLANK(A2896),"",VLOOKUP(A2896,Normas!A:D,4,FALSE))</f>
      </c>
      <c r="E2896" s="2">
        <f>IF(ISBLANK(D2896),"",INT(YEARFRAC(D2896,'Vispārīga informācija'!$B$2)))</f>
      </c>
      <c r="F2896" s="2">
        <f>IFERROR(IF(ISBLANK($A2896),"",IF($A2896="Ūdeņraža jonu koncentrācija",VLOOKUP(Dati!$A2896,Normas!$A:$D,2,FALSE),VLOOKUP(Dati!$A2896,Normas!$A:$D,2,FALSE)*0.6)),"")</f>
      </c>
      <c r="G2896" s="2">
        <f>IFERROR(IF(ISBLANK($A2896),"",IF($A2896="Ūdeņraža jonu koncentrācija",VLOOKUP(Dati!$A2896,Normas!$A:$D,3,FALSE),VLOOKUP(Dati!$A2896,Normas!$A:$D,3,FALSE)*0.6)),"")</f>
      </c>
      <c r="H2896" s="2">
        <f>IFERROR(IF(ISBLANK($A2896),"",IF($A2896="Ūdeņraža jonu koncentrācija",VLOOKUP(Dati!$A2896,Normas!$A:$D,2,FALSE),VLOOKUP(Dati!$A2896,Normas!$A:$D,2,FALSE)*0.3)),"")</f>
      </c>
      <c r="I2896" s="2">
        <f>IFERROR(IF(ISBLANK($A2896),"",IF($A2896="Ūdeņraža jonu koncentrācija",VLOOKUP(Dati!$A2896,Normas!$A:$D,3,FALSE),VLOOKUP(Dati!$A2896,Normas!$A:$D,3,FALSE)*0.3)),"")</f>
      </c>
    </row>
    <row r="2897" spans="2:9" x14ac:dyDescent="0.2">
      <c r="B2897">
        <f>IF(ISBLANK(A2897),"",VLOOKUP(A2897,Normas!A:D,4,FALSE))</f>
      </c>
      <c r="E2897" s="2">
        <f>IF(ISBLANK(D2897),"",INT(YEARFRAC(D2897,'Vispārīga informācija'!$B$2)))</f>
      </c>
      <c r="F2897" s="2">
        <f>IFERROR(IF(ISBLANK($A2897),"",IF($A2897="Ūdeņraža jonu koncentrācija",VLOOKUP(Dati!$A2897,Normas!$A:$D,2,FALSE),VLOOKUP(Dati!$A2897,Normas!$A:$D,2,FALSE)*0.6)),"")</f>
      </c>
      <c r="G2897" s="2">
        <f>IFERROR(IF(ISBLANK($A2897),"",IF($A2897="Ūdeņraža jonu koncentrācija",VLOOKUP(Dati!$A2897,Normas!$A:$D,3,FALSE),VLOOKUP(Dati!$A2897,Normas!$A:$D,3,FALSE)*0.6)),"")</f>
      </c>
      <c r="H2897" s="2">
        <f>IFERROR(IF(ISBLANK($A2897),"",IF($A2897="Ūdeņraža jonu koncentrācija",VLOOKUP(Dati!$A2897,Normas!$A:$D,2,FALSE),VLOOKUP(Dati!$A2897,Normas!$A:$D,2,FALSE)*0.3)),"")</f>
      </c>
      <c r="I2897" s="2">
        <f>IFERROR(IF(ISBLANK($A2897),"",IF($A2897="Ūdeņraža jonu koncentrācija",VLOOKUP(Dati!$A2897,Normas!$A:$D,3,FALSE),VLOOKUP(Dati!$A2897,Normas!$A:$D,3,FALSE)*0.3)),"")</f>
      </c>
    </row>
    <row r="2898" spans="2:9" x14ac:dyDescent="0.2">
      <c r="B2898">
        <f>IF(ISBLANK(A2898),"",VLOOKUP(A2898,Normas!A:D,4,FALSE))</f>
      </c>
      <c r="E2898" s="2">
        <f>IF(ISBLANK(D2898),"",INT(YEARFRAC(D2898,'Vispārīga informācija'!$B$2)))</f>
      </c>
      <c r="F2898" s="2">
        <f>IFERROR(IF(ISBLANK($A2898),"",IF($A2898="Ūdeņraža jonu koncentrācija",VLOOKUP(Dati!$A2898,Normas!$A:$D,2,FALSE),VLOOKUP(Dati!$A2898,Normas!$A:$D,2,FALSE)*0.6)),"")</f>
      </c>
      <c r="G2898" s="2">
        <f>IFERROR(IF(ISBLANK($A2898),"",IF($A2898="Ūdeņraža jonu koncentrācija",VLOOKUP(Dati!$A2898,Normas!$A:$D,3,FALSE),VLOOKUP(Dati!$A2898,Normas!$A:$D,3,FALSE)*0.6)),"")</f>
      </c>
      <c r="H2898" s="2">
        <f>IFERROR(IF(ISBLANK($A2898),"",IF($A2898="Ūdeņraža jonu koncentrācija",VLOOKUP(Dati!$A2898,Normas!$A:$D,2,FALSE),VLOOKUP(Dati!$A2898,Normas!$A:$D,2,FALSE)*0.3)),"")</f>
      </c>
      <c r="I2898" s="2">
        <f>IFERROR(IF(ISBLANK($A2898),"",IF($A2898="Ūdeņraža jonu koncentrācija",VLOOKUP(Dati!$A2898,Normas!$A:$D,3,FALSE),VLOOKUP(Dati!$A2898,Normas!$A:$D,3,FALSE)*0.3)),"")</f>
      </c>
    </row>
    <row r="2899" spans="2:9" x14ac:dyDescent="0.2">
      <c r="B2899">
        <f>IF(ISBLANK(A2899),"",VLOOKUP(A2899,Normas!A:D,4,FALSE))</f>
      </c>
      <c r="E2899" s="2">
        <f>IF(ISBLANK(D2899),"",INT(YEARFRAC(D2899,'Vispārīga informācija'!$B$2)))</f>
      </c>
      <c r="F2899" s="2">
        <f>IFERROR(IF(ISBLANK($A2899),"",IF($A2899="Ūdeņraža jonu koncentrācija",VLOOKUP(Dati!$A2899,Normas!$A:$D,2,FALSE),VLOOKUP(Dati!$A2899,Normas!$A:$D,2,FALSE)*0.6)),"")</f>
      </c>
      <c r="G2899" s="2">
        <f>IFERROR(IF(ISBLANK($A2899),"",IF($A2899="Ūdeņraža jonu koncentrācija",VLOOKUP(Dati!$A2899,Normas!$A:$D,3,FALSE),VLOOKUP(Dati!$A2899,Normas!$A:$D,3,FALSE)*0.6)),"")</f>
      </c>
      <c r="H2899" s="2">
        <f>IFERROR(IF(ISBLANK($A2899),"",IF($A2899="Ūdeņraža jonu koncentrācija",VLOOKUP(Dati!$A2899,Normas!$A:$D,2,FALSE),VLOOKUP(Dati!$A2899,Normas!$A:$D,2,FALSE)*0.3)),"")</f>
      </c>
      <c r="I2899" s="2">
        <f>IFERROR(IF(ISBLANK($A2899),"",IF($A2899="Ūdeņraža jonu koncentrācija",VLOOKUP(Dati!$A2899,Normas!$A:$D,3,FALSE),VLOOKUP(Dati!$A2899,Normas!$A:$D,3,FALSE)*0.3)),"")</f>
      </c>
    </row>
    <row r="2900" spans="2:9" x14ac:dyDescent="0.2">
      <c r="B2900">
        <f>IF(ISBLANK(A2900),"",VLOOKUP(A2900,Normas!A:D,4,FALSE))</f>
      </c>
      <c r="E2900" s="2">
        <f>IF(ISBLANK(D2900),"",INT(YEARFRAC(D2900,'Vispārīga informācija'!$B$2)))</f>
      </c>
      <c r="F2900" s="2">
        <f>IFERROR(IF(ISBLANK($A2900),"",IF($A2900="Ūdeņraža jonu koncentrācija",VLOOKUP(Dati!$A2900,Normas!$A:$D,2,FALSE),VLOOKUP(Dati!$A2900,Normas!$A:$D,2,FALSE)*0.6)),"")</f>
      </c>
      <c r="G2900" s="2">
        <f>IFERROR(IF(ISBLANK($A2900),"",IF($A2900="Ūdeņraža jonu koncentrācija",VLOOKUP(Dati!$A2900,Normas!$A:$D,3,FALSE),VLOOKUP(Dati!$A2900,Normas!$A:$D,3,FALSE)*0.6)),"")</f>
      </c>
      <c r="H2900" s="2">
        <f>IFERROR(IF(ISBLANK($A2900),"",IF($A2900="Ūdeņraža jonu koncentrācija",VLOOKUP(Dati!$A2900,Normas!$A:$D,2,FALSE),VLOOKUP(Dati!$A2900,Normas!$A:$D,2,FALSE)*0.3)),"")</f>
      </c>
      <c r="I2900" s="2">
        <f>IFERROR(IF(ISBLANK($A2900),"",IF($A2900="Ūdeņraža jonu koncentrācija",VLOOKUP(Dati!$A2900,Normas!$A:$D,3,FALSE),VLOOKUP(Dati!$A2900,Normas!$A:$D,3,FALSE)*0.3)),"")</f>
      </c>
    </row>
    <row r="2901" spans="2:9" x14ac:dyDescent="0.2">
      <c r="B2901">
        <f>IF(ISBLANK(A2901),"",VLOOKUP(A2901,Normas!A:D,4,FALSE))</f>
      </c>
      <c r="E2901" s="2">
        <f>IF(ISBLANK(D2901),"",INT(YEARFRAC(D2901,'Vispārīga informācija'!$B$2)))</f>
      </c>
      <c r="F2901" s="2">
        <f>IFERROR(IF(ISBLANK($A2901),"",IF($A2901="Ūdeņraža jonu koncentrācija",VLOOKUP(Dati!$A2901,Normas!$A:$D,2,FALSE),VLOOKUP(Dati!$A2901,Normas!$A:$D,2,FALSE)*0.6)),"")</f>
      </c>
      <c r="G2901" s="2">
        <f>IFERROR(IF(ISBLANK($A2901),"",IF($A2901="Ūdeņraža jonu koncentrācija",VLOOKUP(Dati!$A2901,Normas!$A:$D,3,FALSE),VLOOKUP(Dati!$A2901,Normas!$A:$D,3,FALSE)*0.6)),"")</f>
      </c>
      <c r="H2901" s="2">
        <f>IFERROR(IF(ISBLANK($A2901),"",IF($A2901="Ūdeņraža jonu koncentrācija",VLOOKUP(Dati!$A2901,Normas!$A:$D,2,FALSE),VLOOKUP(Dati!$A2901,Normas!$A:$D,2,FALSE)*0.3)),"")</f>
      </c>
      <c r="I2901" s="2">
        <f>IFERROR(IF(ISBLANK($A2901),"",IF($A2901="Ūdeņraža jonu koncentrācija",VLOOKUP(Dati!$A2901,Normas!$A:$D,3,FALSE),VLOOKUP(Dati!$A2901,Normas!$A:$D,3,FALSE)*0.3)),"")</f>
      </c>
    </row>
    <row r="2902" spans="2:9" x14ac:dyDescent="0.2">
      <c r="B2902">
        <f>IF(ISBLANK(A2902),"",VLOOKUP(A2902,Normas!A:D,4,FALSE))</f>
      </c>
      <c r="E2902" s="2">
        <f>IF(ISBLANK(D2902),"",INT(YEARFRAC(D2902,'Vispārīga informācija'!$B$2)))</f>
      </c>
      <c r="F2902" s="2">
        <f>IFERROR(IF(ISBLANK($A2902),"",IF($A2902="Ūdeņraža jonu koncentrācija",VLOOKUP(Dati!$A2902,Normas!$A:$D,2,FALSE),VLOOKUP(Dati!$A2902,Normas!$A:$D,2,FALSE)*0.6)),"")</f>
      </c>
      <c r="G2902" s="2">
        <f>IFERROR(IF(ISBLANK($A2902),"",IF($A2902="Ūdeņraža jonu koncentrācija",VLOOKUP(Dati!$A2902,Normas!$A:$D,3,FALSE),VLOOKUP(Dati!$A2902,Normas!$A:$D,3,FALSE)*0.6)),"")</f>
      </c>
      <c r="H2902" s="2">
        <f>IFERROR(IF(ISBLANK($A2902),"",IF($A2902="Ūdeņraža jonu koncentrācija",VLOOKUP(Dati!$A2902,Normas!$A:$D,2,FALSE),VLOOKUP(Dati!$A2902,Normas!$A:$D,2,FALSE)*0.3)),"")</f>
      </c>
      <c r="I2902" s="2">
        <f>IFERROR(IF(ISBLANK($A2902),"",IF($A2902="Ūdeņraža jonu koncentrācija",VLOOKUP(Dati!$A2902,Normas!$A:$D,3,FALSE),VLOOKUP(Dati!$A2902,Normas!$A:$D,3,FALSE)*0.3)),"")</f>
      </c>
    </row>
    <row r="2903" spans="2:9" x14ac:dyDescent="0.2">
      <c r="B2903">
        <f>IF(ISBLANK(A2903),"",VLOOKUP(A2903,Normas!A:D,4,FALSE))</f>
      </c>
      <c r="E2903" s="2">
        <f>IF(ISBLANK(D2903),"",INT(YEARFRAC(D2903,'Vispārīga informācija'!$B$2)))</f>
      </c>
      <c r="F2903" s="2">
        <f>IFERROR(IF(ISBLANK($A2903),"",IF($A2903="Ūdeņraža jonu koncentrācija",VLOOKUP(Dati!$A2903,Normas!$A:$D,2,FALSE),VLOOKUP(Dati!$A2903,Normas!$A:$D,2,FALSE)*0.6)),"")</f>
      </c>
      <c r="G2903" s="2">
        <f>IFERROR(IF(ISBLANK($A2903),"",IF($A2903="Ūdeņraža jonu koncentrācija",VLOOKUP(Dati!$A2903,Normas!$A:$D,3,FALSE),VLOOKUP(Dati!$A2903,Normas!$A:$D,3,FALSE)*0.6)),"")</f>
      </c>
      <c r="H2903" s="2">
        <f>IFERROR(IF(ISBLANK($A2903),"",IF($A2903="Ūdeņraža jonu koncentrācija",VLOOKUP(Dati!$A2903,Normas!$A:$D,2,FALSE),VLOOKUP(Dati!$A2903,Normas!$A:$D,2,FALSE)*0.3)),"")</f>
      </c>
      <c r="I2903" s="2">
        <f>IFERROR(IF(ISBLANK($A2903),"",IF($A2903="Ūdeņraža jonu koncentrācija",VLOOKUP(Dati!$A2903,Normas!$A:$D,3,FALSE),VLOOKUP(Dati!$A2903,Normas!$A:$D,3,FALSE)*0.3)),"")</f>
      </c>
    </row>
    <row r="2904" spans="2:9" x14ac:dyDescent="0.2">
      <c r="B2904">
        <f>IF(ISBLANK(A2904),"",VLOOKUP(A2904,Normas!A:D,4,FALSE))</f>
      </c>
      <c r="E2904" s="2">
        <f>IF(ISBLANK(D2904),"",INT(YEARFRAC(D2904,'Vispārīga informācija'!$B$2)))</f>
      </c>
      <c r="F2904" s="2">
        <f>IFERROR(IF(ISBLANK($A2904),"",IF($A2904="Ūdeņraža jonu koncentrācija",VLOOKUP(Dati!$A2904,Normas!$A:$D,2,FALSE),VLOOKUP(Dati!$A2904,Normas!$A:$D,2,FALSE)*0.6)),"")</f>
      </c>
      <c r="G2904" s="2">
        <f>IFERROR(IF(ISBLANK($A2904),"",IF($A2904="Ūdeņraža jonu koncentrācija",VLOOKUP(Dati!$A2904,Normas!$A:$D,3,FALSE),VLOOKUP(Dati!$A2904,Normas!$A:$D,3,FALSE)*0.6)),"")</f>
      </c>
      <c r="H2904" s="2">
        <f>IFERROR(IF(ISBLANK($A2904),"",IF($A2904="Ūdeņraža jonu koncentrācija",VLOOKUP(Dati!$A2904,Normas!$A:$D,2,FALSE),VLOOKUP(Dati!$A2904,Normas!$A:$D,2,FALSE)*0.3)),"")</f>
      </c>
      <c r="I2904" s="2">
        <f>IFERROR(IF(ISBLANK($A2904),"",IF($A2904="Ūdeņraža jonu koncentrācija",VLOOKUP(Dati!$A2904,Normas!$A:$D,3,FALSE),VLOOKUP(Dati!$A2904,Normas!$A:$D,3,FALSE)*0.3)),"")</f>
      </c>
    </row>
    <row r="2905" spans="2:9" x14ac:dyDescent="0.2">
      <c r="B2905">
        <f>IF(ISBLANK(A2905),"",VLOOKUP(A2905,Normas!A:D,4,FALSE))</f>
      </c>
      <c r="E2905" s="2">
        <f>IF(ISBLANK(D2905),"",INT(YEARFRAC(D2905,'Vispārīga informācija'!$B$2)))</f>
      </c>
      <c r="F2905" s="2">
        <f>IFERROR(IF(ISBLANK($A2905),"",IF($A2905="Ūdeņraža jonu koncentrācija",VLOOKUP(Dati!$A2905,Normas!$A:$D,2,FALSE),VLOOKUP(Dati!$A2905,Normas!$A:$D,2,FALSE)*0.6)),"")</f>
      </c>
      <c r="G2905" s="2">
        <f>IFERROR(IF(ISBLANK($A2905),"",IF($A2905="Ūdeņraža jonu koncentrācija",VLOOKUP(Dati!$A2905,Normas!$A:$D,3,FALSE),VLOOKUP(Dati!$A2905,Normas!$A:$D,3,FALSE)*0.6)),"")</f>
      </c>
      <c r="H2905" s="2">
        <f>IFERROR(IF(ISBLANK($A2905),"",IF($A2905="Ūdeņraža jonu koncentrācija",VLOOKUP(Dati!$A2905,Normas!$A:$D,2,FALSE),VLOOKUP(Dati!$A2905,Normas!$A:$D,2,FALSE)*0.3)),"")</f>
      </c>
      <c r="I2905" s="2">
        <f>IFERROR(IF(ISBLANK($A2905),"",IF($A2905="Ūdeņraža jonu koncentrācija",VLOOKUP(Dati!$A2905,Normas!$A:$D,3,FALSE),VLOOKUP(Dati!$A2905,Normas!$A:$D,3,FALSE)*0.3)),"")</f>
      </c>
    </row>
    <row r="2906" spans="2:9" x14ac:dyDescent="0.2">
      <c r="B2906">
        <f>IF(ISBLANK(A2906),"",VLOOKUP(A2906,Normas!A:D,4,FALSE))</f>
      </c>
      <c r="E2906" s="2">
        <f>IF(ISBLANK(D2906),"",INT(YEARFRAC(D2906,'Vispārīga informācija'!$B$2)))</f>
      </c>
      <c r="F2906" s="2">
        <f>IFERROR(IF(ISBLANK($A2906),"",IF($A2906="Ūdeņraža jonu koncentrācija",VLOOKUP(Dati!$A2906,Normas!$A:$D,2,FALSE),VLOOKUP(Dati!$A2906,Normas!$A:$D,2,FALSE)*0.6)),"")</f>
      </c>
      <c r="G2906" s="2">
        <f>IFERROR(IF(ISBLANK($A2906),"",IF($A2906="Ūdeņraža jonu koncentrācija",VLOOKUP(Dati!$A2906,Normas!$A:$D,3,FALSE),VLOOKUP(Dati!$A2906,Normas!$A:$D,3,FALSE)*0.6)),"")</f>
      </c>
      <c r="H2906" s="2">
        <f>IFERROR(IF(ISBLANK($A2906),"",IF($A2906="Ūdeņraža jonu koncentrācija",VLOOKUP(Dati!$A2906,Normas!$A:$D,2,FALSE),VLOOKUP(Dati!$A2906,Normas!$A:$D,2,FALSE)*0.3)),"")</f>
      </c>
      <c r="I2906" s="2">
        <f>IFERROR(IF(ISBLANK($A2906),"",IF($A2906="Ūdeņraža jonu koncentrācija",VLOOKUP(Dati!$A2906,Normas!$A:$D,3,FALSE),VLOOKUP(Dati!$A2906,Normas!$A:$D,3,FALSE)*0.3)),"")</f>
      </c>
    </row>
    <row r="2907" spans="2:9" x14ac:dyDescent="0.2">
      <c r="B2907">
        <f>IF(ISBLANK(A2907),"",VLOOKUP(A2907,Normas!A:D,4,FALSE))</f>
      </c>
      <c r="E2907" s="2">
        <f>IF(ISBLANK(D2907),"",INT(YEARFRAC(D2907,'Vispārīga informācija'!$B$2)))</f>
      </c>
      <c r="F2907" s="2">
        <f>IFERROR(IF(ISBLANK($A2907),"",IF($A2907="Ūdeņraža jonu koncentrācija",VLOOKUP(Dati!$A2907,Normas!$A:$D,2,FALSE),VLOOKUP(Dati!$A2907,Normas!$A:$D,2,FALSE)*0.6)),"")</f>
      </c>
      <c r="G2907" s="2">
        <f>IFERROR(IF(ISBLANK($A2907),"",IF($A2907="Ūdeņraža jonu koncentrācija",VLOOKUP(Dati!$A2907,Normas!$A:$D,3,FALSE),VLOOKUP(Dati!$A2907,Normas!$A:$D,3,FALSE)*0.6)),"")</f>
      </c>
      <c r="H2907" s="2">
        <f>IFERROR(IF(ISBLANK($A2907),"",IF($A2907="Ūdeņraža jonu koncentrācija",VLOOKUP(Dati!$A2907,Normas!$A:$D,2,FALSE),VLOOKUP(Dati!$A2907,Normas!$A:$D,2,FALSE)*0.3)),"")</f>
      </c>
      <c r="I2907" s="2">
        <f>IFERROR(IF(ISBLANK($A2907),"",IF($A2907="Ūdeņraža jonu koncentrācija",VLOOKUP(Dati!$A2907,Normas!$A:$D,3,FALSE),VLOOKUP(Dati!$A2907,Normas!$A:$D,3,FALSE)*0.3)),"")</f>
      </c>
    </row>
    <row r="2908" spans="2:9" x14ac:dyDescent="0.2">
      <c r="B2908">
        <f>IF(ISBLANK(A2908),"",VLOOKUP(A2908,Normas!A:D,4,FALSE))</f>
      </c>
      <c r="E2908" s="2">
        <f>IF(ISBLANK(D2908),"",INT(YEARFRAC(D2908,'Vispārīga informācija'!$B$2)))</f>
      </c>
      <c r="F2908" s="2">
        <f>IFERROR(IF(ISBLANK($A2908),"",IF($A2908="Ūdeņraža jonu koncentrācija",VLOOKUP(Dati!$A2908,Normas!$A:$D,2,FALSE),VLOOKUP(Dati!$A2908,Normas!$A:$D,2,FALSE)*0.6)),"")</f>
      </c>
      <c r="G2908" s="2">
        <f>IFERROR(IF(ISBLANK($A2908),"",IF($A2908="Ūdeņraža jonu koncentrācija",VLOOKUP(Dati!$A2908,Normas!$A:$D,3,FALSE),VLOOKUP(Dati!$A2908,Normas!$A:$D,3,FALSE)*0.6)),"")</f>
      </c>
      <c r="H2908" s="2">
        <f>IFERROR(IF(ISBLANK($A2908),"",IF($A2908="Ūdeņraža jonu koncentrācija",VLOOKUP(Dati!$A2908,Normas!$A:$D,2,FALSE),VLOOKUP(Dati!$A2908,Normas!$A:$D,2,FALSE)*0.3)),"")</f>
      </c>
      <c r="I2908" s="2">
        <f>IFERROR(IF(ISBLANK($A2908),"",IF($A2908="Ūdeņraža jonu koncentrācija",VLOOKUP(Dati!$A2908,Normas!$A:$D,3,FALSE),VLOOKUP(Dati!$A2908,Normas!$A:$D,3,FALSE)*0.3)),"")</f>
      </c>
    </row>
    <row r="2909" spans="2:9" x14ac:dyDescent="0.2">
      <c r="B2909">
        <f>IF(ISBLANK(A2909),"",VLOOKUP(A2909,Normas!A:D,4,FALSE))</f>
      </c>
      <c r="E2909" s="2">
        <f>IF(ISBLANK(D2909),"",INT(YEARFRAC(D2909,'Vispārīga informācija'!$B$2)))</f>
      </c>
      <c r="F2909" s="2">
        <f>IFERROR(IF(ISBLANK($A2909),"",IF($A2909="Ūdeņraža jonu koncentrācija",VLOOKUP(Dati!$A2909,Normas!$A:$D,2,FALSE),VLOOKUP(Dati!$A2909,Normas!$A:$D,2,FALSE)*0.6)),"")</f>
      </c>
      <c r="G2909" s="2">
        <f>IFERROR(IF(ISBLANK($A2909),"",IF($A2909="Ūdeņraža jonu koncentrācija",VLOOKUP(Dati!$A2909,Normas!$A:$D,3,FALSE),VLOOKUP(Dati!$A2909,Normas!$A:$D,3,FALSE)*0.6)),"")</f>
      </c>
      <c r="H2909" s="2">
        <f>IFERROR(IF(ISBLANK($A2909),"",IF($A2909="Ūdeņraža jonu koncentrācija",VLOOKUP(Dati!$A2909,Normas!$A:$D,2,FALSE),VLOOKUP(Dati!$A2909,Normas!$A:$D,2,FALSE)*0.3)),"")</f>
      </c>
      <c r="I2909" s="2">
        <f>IFERROR(IF(ISBLANK($A2909),"",IF($A2909="Ūdeņraža jonu koncentrācija",VLOOKUP(Dati!$A2909,Normas!$A:$D,3,FALSE),VLOOKUP(Dati!$A2909,Normas!$A:$D,3,FALSE)*0.3)),"")</f>
      </c>
    </row>
    <row r="2910" spans="2:9" x14ac:dyDescent="0.2">
      <c r="B2910">
        <f>IF(ISBLANK(A2910),"",VLOOKUP(A2910,Normas!A:D,4,FALSE))</f>
      </c>
      <c r="E2910" s="2">
        <f>IF(ISBLANK(D2910),"",INT(YEARFRAC(D2910,'Vispārīga informācija'!$B$2)))</f>
      </c>
      <c r="F2910" s="2">
        <f>IFERROR(IF(ISBLANK($A2910),"",IF($A2910="Ūdeņraža jonu koncentrācija",VLOOKUP(Dati!$A2910,Normas!$A:$D,2,FALSE),VLOOKUP(Dati!$A2910,Normas!$A:$D,2,FALSE)*0.6)),"")</f>
      </c>
      <c r="G2910" s="2">
        <f>IFERROR(IF(ISBLANK($A2910),"",IF($A2910="Ūdeņraža jonu koncentrācija",VLOOKUP(Dati!$A2910,Normas!$A:$D,3,FALSE),VLOOKUP(Dati!$A2910,Normas!$A:$D,3,FALSE)*0.6)),"")</f>
      </c>
      <c r="H2910" s="2">
        <f>IFERROR(IF(ISBLANK($A2910),"",IF($A2910="Ūdeņraža jonu koncentrācija",VLOOKUP(Dati!$A2910,Normas!$A:$D,2,FALSE),VLOOKUP(Dati!$A2910,Normas!$A:$D,2,FALSE)*0.3)),"")</f>
      </c>
      <c r="I2910" s="2">
        <f>IFERROR(IF(ISBLANK($A2910),"",IF($A2910="Ūdeņraža jonu koncentrācija",VLOOKUP(Dati!$A2910,Normas!$A:$D,3,FALSE),VLOOKUP(Dati!$A2910,Normas!$A:$D,3,FALSE)*0.3)),"")</f>
      </c>
    </row>
    <row r="2911" spans="2:9" x14ac:dyDescent="0.2">
      <c r="B2911">
        <f>IF(ISBLANK(A2911),"",VLOOKUP(A2911,Normas!A:D,4,FALSE))</f>
      </c>
      <c r="E2911" s="2">
        <f>IF(ISBLANK(D2911),"",INT(YEARFRAC(D2911,'Vispārīga informācija'!$B$2)))</f>
      </c>
      <c r="F2911" s="2">
        <f>IFERROR(IF(ISBLANK($A2911),"",IF($A2911="Ūdeņraža jonu koncentrācija",VLOOKUP(Dati!$A2911,Normas!$A:$D,2,FALSE),VLOOKUP(Dati!$A2911,Normas!$A:$D,2,FALSE)*0.6)),"")</f>
      </c>
      <c r="G2911" s="2">
        <f>IFERROR(IF(ISBLANK($A2911),"",IF($A2911="Ūdeņraža jonu koncentrācija",VLOOKUP(Dati!$A2911,Normas!$A:$D,3,FALSE),VLOOKUP(Dati!$A2911,Normas!$A:$D,3,FALSE)*0.6)),"")</f>
      </c>
      <c r="H2911" s="2">
        <f>IFERROR(IF(ISBLANK($A2911),"",IF($A2911="Ūdeņraža jonu koncentrācija",VLOOKUP(Dati!$A2911,Normas!$A:$D,2,FALSE),VLOOKUP(Dati!$A2911,Normas!$A:$D,2,FALSE)*0.3)),"")</f>
      </c>
      <c r="I2911" s="2">
        <f>IFERROR(IF(ISBLANK($A2911),"",IF($A2911="Ūdeņraža jonu koncentrācija",VLOOKUP(Dati!$A2911,Normas!$A:$D,3,FALSE),VLOOKUP(Dati!$A2911,Normas!$A:$D,3,FALSE)*0.3)),"")</f>
      </c>
    </row>
    <row r="2912" spans="2:9" x14ac:dyDescent="0.2">
      <c r="B2912">
        <f>IF(ISBLANK(A2912),"",VLOOKUP(A2912,Normas!A:D,4,FALSE))</f>
      </c>
      <c r="E2912" s="2">
        <f>IF(ISBLANK(D2912),"",INT(YEARFRAC(D2912,'Vispārīga informācija'!$B$2)))</f>
      </c>
      <c r="F2912" s="2">
        <f>IFERROR(IF(ISBLANK($A2912),"",IF($A2912="Ūdeņraža jonu koncentrācija",VLOOKUP(Dati!$A2912,Normas!$A:$D,2,FALSE),VLOOKUP(Dati!$A2912,Normas!$A:$D,2,FALSE)*0.6)),"")</f>
      </c>
      <c r="G2912" s="2">
        <f>IFERROR(IF(ISBLANK($A2912),"",IF($A2912="Ūdeņraža jonu koncentrācija",VLOOKUP(Dati!$A2912,Normas!$A:$D,3,FALSE),VLOOKUP(Dati!$A2912,Normas!$A:$D,3,FALSE)*0.6)),"")</f>
      </c>
      <c r="H2912" s="2">
        <f>IFERROR(IF(ISBLANK($A2912),"",IF($A2912="Ūdeņraža jonu koncentrācija",VLOOKUP(Dati!$A2912,Normas!$A:$D,2,FALSE),VLOOKUP(Dati!$A2912,Normas!$A:$D,2,FALSE)*0.3)),"")</f>
      </c>
      <c r="I2912" s="2">
        <f>IFERROR(IF(ISBLANK($A2912),"",IF($A2912="Ūdeņraža jonu koncentrācija",VLOOKUP(Dati!$A2912,Normas!$A:$D,3,FALSE),VLOOKUP(Dati!$A2912,Normas!$A:$D,3,FALSE)*0.3)),"")</f>
      </c>
    </row>
    <row r="2913" spans="2:9" x14ac:dyDescent="0.2">
      <c r="B2913">
        <f>IF(ISBLANK(A2913),"",VLOOKUP(A2913,Normas!A:D,4,FALSE))</f>
      </c>
      <c r="E2913" s="2">
        <f>IF(ISBLANK(D2913),"",INT(YEARFRAC(D2913,'Vispārīga informācija'!$B$2)))</f>
      </c>
      <c r="F2913" s="2">
        <f>IFERROR(IF(ISBLANK($A2913),"",IF($A2913="Ūdeņraža jonu koncentrācija",VLOOKUP(Dati!$A2913,Normas!$A:$D,2,FALSE),VLOOKUP(Dati!$A2913,Normas!$A:$D,2,FALSE)*0.6)),"")</f>
      </c>
      <c r="G2913" s="2">
        <f>IFERROR(IF(ISBLANK($A2913),"",IF($A2913="Ūdeņraža jonu koncentrācija",VLOOKUP(Dati!$A2913,Normas!$A:$D,3,FALSE),VLOOKUP(Dati!$A2913,Normas!$A:$D,3,FALSE)*0.6)),"")</f>
      </c>
      <c r="H2913" s="2">
        <f>IFERROR(IF(ISBLANK($A2913),"",IF($A2913="Ūdeņraža jonu koncentrācija",VLOOKUP(Dati!$A2913,Normas!$A:$D,2,FALSE),VLOOKUP(Dati!$A2913,Normas!$A:$D,2,FALSE)*0.3)),"")</f>
      </c>
      <c r="I2913" s="2">
        <f>IFERROR(IF(ISBLANK($A2913),"",IF($A2913="Ūdeņraža jonu koncentrācija",VLOOKUP(Dati!$A2913,Normas!$A:$D,3,FALSE),VLOOKUP(Dati!$A2913,Normas!$A:$D,3,FALSE)*0.3)),"")</f>
      </c>
    </row>
    <row r="2914" spans="2:9" x14ac:dyDescent="0.2">
      <c r="B2914">
        <f>IF(ISBLANK(A2914),"",VLOOKUP(A2914,Normas!A:D,4,FALSE))</f>
      </c>
      <c r="E2914" s="2">
        <f>IF(ISBLANK(D2914),"",INT(YEARFRAC(D2914,'Vispārīga informācija'!$B$2)))</f>
      </c>
      <c r="F2914" s="2">
        <f>IFERROR(IF(ISBLANK($A2914),"",IF($A2914="Ūdeņraža jonu koncentrācija",VLOOKUP(Dati!$A2914,Normas!$A:$D,2,FALSE),VLOOKUP(Dati!$A2914,Normas!$A:$D,2,FALSE)*0.6)),"")</f>
      </c>
      <c r="G2914" s="2">
        <f>IFERROR(IF(ISBLANK($A2914),"",IF($A2914="Ūdeņraža jonu koncentrācija",VLOOKUP(Dati!$A2914,Normas!$A:$D,3,FALSE),VLOOKUP(Dati!$A2914,Normas!$A:$D,3,FALSE)*0.6)),"")</f>
      </c>
      <c r="H2914" s="2">
        <f>IFERROR(IF(ISBLANK($A2914),"",IF($A2914="Ūdeņraža jonu koncentrācija",VLOOKUP(Dati!$A2914,Normas!$A:$D,2,FALSE),VLOOKUP(Dati!$A2914,Normas!$A:$D,2,FALSE)*0.3)),"")</f>
      </c>
      <c r="I2914" s="2">
        <f>IFERROR(IF(ISBLANK($A2914),"",IF($A2914="Ūdeņraža jonu koncentrācija",VLOOKUP(Dati!$A2914,Normas!$A:$D,3,FALSE),VLOOKUP(Dati!$A2914,Normas!$A:$D,3,FALSE)*0.3)),"")</f>
      </c>
    </row>
    <row r="2915" spans="2:9" x14ac:dyDescent="0.2">
      <c r="B2915">
        <f>IF(ISBLANK(A2915),"",VLOOKUP(A2915,Normas!A:D,4,FALSE))</f>
      </c>
      <c r="E2915" s="2">
        <f>IF(ISBLANK(D2915),"",INT(YEARFRAC(D2915,'Vispārīga informācija'!$B$2)))</f>
      </c>
      <c r="F2915" s="2">
        <f>IFERROR(IF(ISBLANK($A2915),"",IF($A2915="Ūdeņraža jonu koncentrācija",VLOOKUP(Dati!$A2915,Normas!$A:$D,2,FALSE),VLOOKUP(Dati!$A2915,Normas!$A:$D,2,FALSE)*0.6)),"")</f>
      </c>
      <c r="G2915" s="2">
        <f>IFERROR(IF(ISBLANK($A2915),"",IF($A2915="Ūdeņraža jonu koncentrācija",VLOOKUP(Dati!$A2915,Normas!$A:$D,3,FALSE),VLOOKUP(Dati!$A2915,Normas!$A:$D,3,FALSE)*0.6)),"")</f>
      </c>
      <c r="H2915" s="2">
        <f>IFERROR(IF(ISBLANK($A2915),"",IF($A2915="Ūdeņraža jonu koncentrācija",VLOOKUP(Dati!$A2915,Normas!$A:$D,2,FALSE),VLOOKUP(Dati!$A2915,Normas!$A:$D,2,FALSE)*0.3)),"")</f>
      </c>
      <c r="I2915" s="2">
        <f>IFERROR(IF(ISBLANK($A2915),"",IF($A2915="Ūdeņraža jonu koncentrācija",VLOOKUP(Dati!$A2915,Normas!$A:$D,3,FALSE),VLOOKUP(Dati!$A2915,Normas!$A:$D,3,FALSE)*0.3)),"")</f>
      </c>
    </row>
    <row r="2916" spans="2:9" x14ac:dyDescent="0.2">
      <c r="B2916">
        <f>IF(ISBLANK(A2916),"",VLOOKUP(A2916,Normas!A:D,4,FALSE))</f>
      </c>
      <c r="E2916" s="2">
        <f>IF(ISBLANK(D2916),"",INT(YEARFRAC(D2916,'Vispārīga informācija'!$B$2)))</f>
      </c>
      <c r="F2916" s="2">
        <f>IFERROR(IF(ISBLANK($A2916),"",IF($A2916="Ūdeņraža jonu koncentrācija",VLOOKUP(Dati!$A2916,Normas!$A:$D,2,FALSE),VLOOKUP(Dati!$A2916,Normas!$A:$D,2,FALSE)*0.6)),"")</f>
      </c>
      <c r="G2916" s="2">
        <f>IFERROR(IF(ISBLANK($A2916),"",IF($A2916="Ūdeņraža jonu koncentrācija",VLOOKUP(Dati!$A2916,Normas!$A:$D,3,FALSE),VLOOKUP(Dati!$A2916,Normas!$A:$D,3,FALSE)*0.6)),"")</f>
      </c>
      <c r="H2916" s="2">
        <f>IFERROR(IF(ISBLANK($A2916),"",IF($A2916="Ūdeņraža jonu koncentrācija",VLOOKUP(Dati!$A2916,Normas!$A:$D,2,FALSE),VLOOKUP(Dati!$A2916,Normas!$A:$D,2,FALSE)*0.3)),"")</f>
      </c>
      <c r="I2916" s="2">
        <f>IFERROR(IF(ISBLANK($A2916),"",IF($A2916="Ūdeņraža jonu koncentrācija",VLOOKUP(Dati!$A2916,Normas!$A:$D,3,FALSE),VLOOKUP(Dati!$A2916,Normas!$A:$D,3,FALSE)*0.3)),"")</f>
      </c>
    </row>
    <row r="2917" spans="2:9" x14ac:dyDescent="0.2">
      <c r="B2917">
        <f>IF(ISBLANK(A2917),"",VLOOKUP(A2917,Normas!A:D,4,FALSE))</f>
      </c>
      <c r="E2917" s="2">
        <f>IF(ISBLANK(D2917),"",INT(YEARFRAC(D2917,'Vispārīga informācija'!$B$2)))</f>
      </c>
      <c r="F2917" s="2">
        <f>IFERROR(IF(ISBLANK($A2917),"",IF($A2917="Ūdeņraža jonu koncentrācija",VLOOKUP(Dati!$A2917,Normas!$A:$D,2,FALSE),VLOOKUP(Dati!$A2917,Normas!$A:$D,2,FALSE)*0.6)),"")</f>
      </c>
      <c r="G2917" s="2">
        <f>IFERROR(IF(ISBLANK($A2917),"",IF($A2917="Ūdeņraža jonu koncentrācija",VLOOKUP(Dati!$A2917,Normas!$A:$D,3,FALSE),VLOOKUP(Dati!$A2917,Normas!$A:$D,3,FALSE)*0.6)),"")</f>
      </c>
      <c r="H2917" s="2">
        <f>IFERROR(IF(ISBLANK($A2917),"",IF($A2917="Ūdeņraža jonu koncentrācija",VLOOKUP(Dati!$A2917,Normas!$A:$D,2,FALSE),VLOOKUP(Dati!$A2917,Normas!$A:$D,2,FALSE)*0.3)),"")</f>
      </c>
      <c r="I2917" s="2">
        <f>IFERROR(IF(ISBLANK($A2917),"",IF($A2917="Ūdeņraža jonu koncentrācija",VLOOKUP(Dati!$A2917,Normas!$A:$D,3,FALSE),VLOOKUP(Dati!$A2917,Normas!$A:$D,3,FALSE)*0.3)),"")</f>
      </c>
    </row>
    <row r="2918" spans="2:9" x14ac:dyDescent="0.2">
      <c r="B2918">
        <f>IF(ISBLANK(A2918),"",VLOOKUP(A2918,Normas!A:D,4,FALSE))</f>
      </c>
      <c r="E2918" s="2">
        <f>IF(ISBLANK(D2918),"",INT(YEARFRAC(D2918,'Vispārīga informācija'!$B$2)))</f>
      </c>
      <c r="F2918" s="2">
        <f>IFERROR(IF(ISBLANK($A2918),"",IF($A2918="Ūdeņraža jonu koncentrācija",VLOOKUP(Dati!$A2918,Normas!$A:$D,2,FALSE),VLOOKUP(Dati!$A2918,Normas!$A:$D,2,FALSE)*0.6)),"")</f>
      </c>
      <c r="G2918" s="2">
        <f>IFERROR(IF(ISBLANK($A2918),"",IF($A2918="Ūdeņraža jonu koncentrācija",VLOOKUP(Dati!$A2918,Normas!$A:$D,3,FALSE),VLOOKUP(Dati!$A2918,Normas!$A:$D,3,FALSE)*0.6)),"")</f>
      </c>
      <c r="H2918" s="2">
        <f>IFERROR(IF(ISBLANK($A2918),"",IF($A2918="Ūdeņraža jonu koncentrācija",VLOOKUP(Dati!$A2918,Normas!$A:$D,2,FALSE),VLOOKUP(Dati!$A2918,Normas!$A:$D,2,FALSE)*0.3)),"")</f>
      </c>
      <c r="I2918" s="2">
        <f>IFERROR(IF(ISBLANK($A2918),"",IF($A2918="Ūdeņraža jonu koncentrācija",VLOOKUP(Dati!$A2918,Normas!$A:$D,3,FALSE),VLOOKUP(Dati!$A2918,Normas!$A:$D,3,FALSE)*0.3)),"")</f>
      </c>
    </row>
    <row r="2919" spans="2:9" x14ac:dyDescent="0.2">
      <c r="B2919">
        <f>IF(ISBLANK(A2919),"",VLOOKUP(A2919,Normas!A:D,4,FALSE))</f>
      </c>
      <c r="E2919" s="2">
        <f>IF(ISBLANK(D2919),"",INT(YEARFRAC(D2919,'Vispārīga informācija'!$B$2)))</f>
      </c>
      <c r="F2919" s="2">
        <f>IFERROR(IF(ISBLANK($A2919),"",IF($A2919="Ūdeņraža jonu koncentrācija",VLOOKUP(Dati!$A2919,Normas!$A:$D,2,FALSE),VLOOKUP(Dati!$A2919,Normas!$A:$D,2,FALSE)*0.6)),"")</f>
      </c>
      <c r="G2919" s="2">
        <f>IFERROR(IF(ISBLANK($A2919),"",IF($A2919="Ūdeņraža jonu koncentrācija",VLOOKUP(Dati!$A2919,Normas!$A:$D,3,FALSE),VLOOKUP(Dati!$A2919,Normas!$A:$D,3,FALSE)*0.6)),"")</f>
      </c>
      <c r="H2919" s="2">
        <f>IFERROR(IF(ISBLANK($A2919),"",IF($A2919="Ūdeņraža jonu koncentrācija",VLOOKUP(Dati!$A2919,Normas!$A:$D,2,FALSE),VLOOKUP(Dati!$A2919,Normas!$A:$D,2,FALSE)*0.3)),"")</f>
      </c>
      <c r="I2919" s="2">
        <f>IFERROR(IF(ISBLANK($A2919),"",IF($A2919="Ūdeņraža jonu koncentrācija",VLOOKUP(Dati!$A2919,Normas!$A:$D,3,FALSE),VLOOKUP(Dati!$A2919,Normas!$A:$D,3,FALSE)*0.3)),"")</f>
      </c>
    </row>
    <row r="2920" spans="2:9" x14ac:dyDescent="0.2">
      <c r="B2920">
        <f>IF(ISBLANK(A2920),"",VLOOKUP(A2920,Normas!A:D,4,FALSE))</f>
      </c>
      <c r="E2920" s="2">
        <f>IF(ISBLANK(D2920),"",INT(YEARFRAC(D2920,'Vispārīga informācija'!$B$2)))</f>
      </c>
      <c r="F2920" s="2">
        <f>IFERROR(IF(ISBLANK($A2920),"",IF($A2920="Ūdeņraža jonu koncentrācija",VLOOKUP(Dati!$A2920,Normas!$A:$D,2,FALSE),VLOOKUP(Dati!$A2920,Normas!$A:$D,2,FALSE)*0.6)),"")</f>
      </c>
      <c r="G2920" s="2">
        <f>IFERROR(IF(ISBLANK($A2920),"",IF($A2920="Ūdeņraža jonu koncentrācija",VLOOKUP(Dati!$A2920,Normas!$A:$D,3,FALSE),VLOOKUP(Dati!$A2920,Normas!$A:$D,3,FALSE)*0.6)),"")</f>
      </c>
      <c r="H2920" s="2">
        <f>IFERROR(IF(ISBLANK($A2920),"",IF($A2920="Ūdeņraža jonu koncentrācija",VLOOKUP(Dati!$A2920,Normas!$A:$D,2,FALSE),VLOOKUP(Dati!$A2920,Normas!$A:$D,2,FALSE)*0.3)),"")</f>
      </c>
      <c r="I2920" s="2">
        <f>IFERROR(IF(ISBLANK($A2920),"",IF($A2920="Ūdeņraža jonu koncentrācija",VLOOKUP(Dati!$A2920,Normas!$A:$D,3,FALSE),VLOOKUP(Dati!$A2920,Normas!$A:$D,3,FALSE)*0.3)),"")</f>
      </c>
    </row>
    <row r="2921" spans="2:9" x14ac:dyDescent="0.2">
      <c r="B2921">
        <f>IF(ISBLANK(A2921),"",VLOOKUP(A2921,Normas!A:D,4,FALSE))</f>
      </c>
      <c r="E2921" s="2">
        <f>IF(ISBLANK(D2921),"",INT(YEARFRAC(D2921,'Vispārīga informācija'!$B$2)))</f>
      </c>
      <c r="F2921" s="2">
        <f>IFERROR(IF(ISBLANK($A2921),"",IF($A2921="Ūdeņraža jonu koncentrācija",VLOOKUP(Dati!$A2921,Normas!$A:$D,2,FALSE),VLOOKUP(Dati!$A2921,Normas!$A:$D,2,FALSE)*0.6)),"")</f>
      </c>
      <c r="G2921" s="2">
        <f>IFERROR(IF(ISBLANK($A2921),"",IF($A2921="Ūdeņraža jonu koncentrācija",VLOOKUP(Dati!$A2921,Normas!$A:$D,3,FALSE),VLOOKUP(Dati!$A2921,Normas!$A:$D,3,FALSE)*0.6)),"")</f>
      </c>
      <c r="H2921" s="2">
        <f>IFERROR(IF(ISBLANK($A2921),"",IF($A2921="Ūdeņraža jonu koncentrācija",VLOOKUP(Dati!$A2921,Normas!$A:$D,2,FALSE),VLOOKUP(Dati!$A2921,Normas!$A:$D,2,FALSE)*0.3)),"")</f>
      </c>
      <c r="I2921" s="2">
        <f>IFERROR(IF(ISBLANK($A2921),"",IF($A2921="Ūdeņraža jonu koncentrācija",VLOOKUP(Dati!$A2921,Normas!$A:$D,3,FALSE),VLOOKUP(Dati!$A2921,Normas!$A:$D,3,FALSE)*0.3)),"")</f>
      </c>
    </row>
    <row r="2922" spans="2:9" x14ac:dyDescent="0.2">
      <c r="B2922">
        <f>IF(ISBLANK(A2922),"",VLOOKUP(A2922,Normas!A:D,4,FALSE))</f>
      </c>
      <c r="E2922" s="2">
        <f>IF(ISBLANK(D2922),"",INT(YEARFRAC(D2922,'Vispārīga informācija'!$B$2)))</f>
      </c>
      <c r="F2922" s="2">
        <f>IFERROR(IF(ISBLANK($A2922),"",IF($A2922="Ūdeņraža jonu koncentrācija",VLOOKUP(Dati!$A2922,Normas!$A:$D,2,FALSE),VLOOKUP(Dati!$A2922,Normas!$A:$D,2,FALSE)*0.6)),"")</f>
      </c>
      <c r="G2922" s="2">
        <f>IFERROR(IF(ISBLANK($A2922),"",IF($A2922="Ūdeņraža jonu koncentrācija",VLOOKUP(Dati!$A2922,Normas!$A:$D,3,FALSE),VLOOKUP(Dati!$A2922,Normas!$A:$D,3,FALSE)*0.6)),"")</f>
      </c>
      <c r="H2922" s="2">
        <f>IFERROR(IF(ISBLANK($A2922),"",IF($A2922="Ūdeņraža jonu koncentrācija",VLOOKUP(Dati!$A2922,Normas!$A:$D,2,FALSE),VLOOKUP(Dati!$A2922,Normas!$A:$D,2,FALSE)*0.3)),"")</f>
      </c>
      <c r="I2922" s="2">
        <f>IFERROR(IF(ISBLANK($A2922),"",IF($A2922="Ūdeņraža jonu koncentrācija",VLOOKUP(Dati!$A2922,Normas!$A:$D,3,FALSE),VLOOKUP(Dati!$A2922,Normas!$A:$D,3,FALSE)*0.3)),"")</f>
      </c>
    </row>
    <row r="2923" spans="2:9" x14ac:dyDescent="0.2">
      <c r="B2923">
        <f>IF(ISBLANK(A2923),"",VLOOKUP(A2923,Normas!A:D,4,FALSE))</f>
      </c>
      <c r="E2923" s="2">
        <f>IF(ISBLANK(D2923),"",INT(YEARFRAC(D2923,'Vispārīga informācija'!$B$2)))</f>
      </c>
      <c r="F2923" s="2">
        <f>IFERROR(IF(ISBLANK($A2923),"",IF($A2923="Ūdeņraža jonu koncentrācija",VLOOKUP(Dati!$A2923,Normas!$A:$D,2,FALSE),VLOOKUP(Dati!$A2923,Normas!$A:$D,2,FALSE)*0.6)),"")</f>
      </c>
      <c r="G2923" s="2">
        <f>IFERROR(IF(ISBLANK($A2923),"",IF($A2923="Ūdeņraža jonu koncentrācija",VLOOKUP(Dati!$A2923,Normas!$A:$D,3,FALSE),VLOOKUP(Dati!$A2923,Normas!$A:$D,3,FALSE)*0.6)),"")</f>
      </c>
      <c r="H2923" s="2">
        <f>IFERROR(IF(ISBLANK($A2923),"",IF($A2923="Ūdeņraža jonu koncentrācija",VLOOKUP(Dati!$A2923,Normas!$A:$D,2,FALSE),VLOOKUP(Dati!$A2923,Normas!$A:$D,2,FALSE)*0.3)),"")</f>
      </c>
      <c r="I2923" s="2">
        <f>IFERROR(IF(ISBLANK($A2923),"",IF($A2923="Ūdeņraža jonu koncentrācija",VLOOKUP(Dati!$A2923,Normas!$A:$D,3,FALSE),VLOOKUP(Dati!$A2923,Normas!$A:$D,3,FALSE)*0.3)),"")</f>
      </c>
    </row>
    <row r="2924" spans="2:9" x14ac:dyDescent="0.2">
      <c r="B2924">
        <f>IF(ISBLANK(A2924),"",VLOOKUP(A2924,Normas!A:D,4,FALSE))</f>
      </c>
      <c r="E2924" s="2">
        <f>IF(ISBLANK(D2924),"",INT(YEARFRAC(D2924,'Vispārīga informācija'!$B$2)))</f>
      </c>
      <c r="F2924" s="2">
        <f>IFERROR(IF(ISBLANK($A2924),"",IF($A2924="Ūdeņraža jonu koncentrācija",VLOOKUP(Dati!$A2924,Normas!$A:$D,2,FALSE),VLOOKUP(Dati!$A2924,Normas!$A:$D,2,FALSE)*0.6)),"")</f>
      </c>
      <c r="G2924" s="2">
        <f>IFERROR(IF(ISBLANK($A2924),"",IF($A2924="Ūdeņraža jonu koncentrācija",VLOOKUP(Dati!$A2924,Normas!$A:$D,3,FALSE),VLOOKUP(Dati!$A2924,Normas!$A:$D,3,FALSE)*0.6)),"")</f>
      </c>
      <c r="H2924" s="2">
        <f>IFERROR(IF(ISBLANK($A2924),"",IF($A2924="Ūdeņraža jonu koncentrācija",VLOOKUP(Dati!$A2924,Normas!$A:$D,2,FALSE),VLOOKUP(Dati!$A2924,Normas!$A:$D,2,FALSE)*0.3)),"")</f>
      </c>
      <c r="I2924" s="2">
        <f>IFERROR(IF(ISBLANK($A2924),"",IF($A2924="Ūdeņraža jonu koncentrācija",VLOOKUP(Dati!$A2924,Normas!$A:$D,3,FALSE),VLOOKUP(Dati!$A2924,Normas!$A:$D,3,FALSE)*0.3)),"")</f>
      </c>
    </row>
    <row r="2925" spans="2:9" x14ac:dyDescent="0.2">
      <c r="B2925">
        <f>IF(ISBLANK(A2925),"",VLOOKUP(A2925,Normas!A:D,4,FALSE))</f>
      </c>
      <c r="E2925" s="2">
        <f>IF(ISBLANK(D2925),"",INT(YEARFRAC(D2925,'Vispārīga informācija'!$B$2)))</f>
      </c>
      <c r="F2925" s="2">
        <f>IFERROR(IF(ISBLANK($A2925),"",IF($A2925="Ūdeņraža jonu koncentrācija",VLOOKUP(Dati!$A2925,Normas!$A:$D,2,FALSE),VLOOKUP(Dati!$A2925,Normas!$A:$D,2,FALSE)*0.6)),"")</f>
      </c>
      <c r="G2925" s="2">
        <f>IFERROR(IF(ISBLANK($A2925),"",IF($A2925="Ūdeņraža jonu koncentrācija",VLOOKUP(Dati!$A2925,Normas!$A:$D,3,FALSE),VLOOKUP(Dati!$A2925,Normas!$A:$D,3,FALSE)*0.6)),"")</f>
      </c>
      <c r="H2925" s="2">
        <f>IFERROR(IF(ISBLANK($A2925),"",IF($A2925="Ūdeņraža jonu koncentrācija",VLOOKUP(Dati!$A2925,Normas!$A:$D,2,FALSE),VLOOKUP(Dati!$A2925,Normas!$A:$D,2,FALSE)*0.3)),"")</f>
      </c>
      <c r="I2925" s="2">
        <f>IFERROR(IF(ISBLANK($A2925),"",IF($A2925="Ūdeņraža jonu koncentrācija",VLOOKUP(Dati!$A2925,Normas!$A:$D,3,FALSE),VLOOKUP(Dati!$A2925,Normas!$A:$D,3,FALSE)*0.3)),"")</f>
      </c>
    </row>
    <row r="2926" spans="2:9" x14ac:dyDescent="0.2">
      <c r="B2926">
        <f>IF(ISBLANK(A2926),"",VLOOKUP(A2926,Normas!A:D,4,FALSE))</f>
      </c>
      <c r="E2926" s="2">
        <f>IF(ISBLANK(D2926),"",INT(YEARFRAC(D2926,'Vispārīga informācija'!$B$2)))</f>
      </c>
      <c r="F2926" s="2">
        <f>IFERROR(IF(ISBLANK($A2926),"",IF($A2926="Ūdeņraža jonu koncentrācija",VLOOKUP(Dati!$A2926,Normas!$A:$D,2,FALSE),VLOOKUP(Dati!$A2926,Normas!$A:$D,2,FALSE)*0.6)),"")</f>
      </c>
      <c r="G2926" s="2">
        <f>IFERROR(IF(ISBLANK($A2926),"",IF($A2926="Ūdeņraža jonu koncentrācija",VLOOKUP(Dati!$A2926,Normas!$A:$D,3,FALSE),VLOOKUP(Dati!$A2926,Normas!$A:$D,3,FALSE)*0.6)),"")</f>
      </c>
      <c r="H2926" s="2">
        <f>IFERROR(IF(ISBLANK($A2926),"",IF($A2926="Ūdeņraža jonu koncentrācija",VLOOKUP(Dati!$A2926,Normas!$A:$D,2,FALSE),VLOOKUP(Dati!$A2926,Normas!$A:$D,2,FALSE)*0.3)),"")</f>
      </c>
      <c r="I2926" s="2">
        <f>IFERROR(IF(ISBLANK($A2926),"",IF($A2926="Ūdeņraža jonu koncentrācija",VLOOKUP(Dati!$A2926,Normas!$A:$D,3,FALSE),VLOOKUP(Dati!$A2926,Normas!$A:$D,3,FALSE)*0.3)),"")</f>
      </c>
    </row>
    <row r="2927" spans="2:9" x14ac:dyDescent="0.2">
      <c r="B2927">
        <f>IF(ISBLANK(A2927),"",VLOOKUP(A2927,Normas!A:D,4,FALSE))</f>
      </c>
      <c r="E2927" s="2">
        <f>IF(ISBLANK(D2927),"",INT(YEARFRAC(D2927,'Vispārīga informācija'!$B$2)))</f>
      </c>
      <c r="F2927" s="2">
        <f>IFERROR(IF(ISBLANK($A2927),"",IF($A2927="Ūdeņraža jonu koncentrācija",VLOOKUP(Dati!$A2927,Normas!$A:$D,2,FALSE),VLOOKUP(Dati!$A2927,Normas!$A:$D,2,FALSE)*0.6)),"")</f>
      </c>
      <c r="G2927" s="2">
        <f>IFERROR(IF(ISBLANK($A2927),"",IF($A2927="Ūdeņraža jonu koncentrācija",VLOOKUP(Dati!$A2927,Normas!$A:$D,3,FALSE),VLOOKUP(Dati!$A2927,Normas!$A:$D,3,FALSE)*0.6)),"")</f>
      </c>
      <c r="H2927" s="2">
        <f>IFERROR(IF(ISBLANK($A2927),"",IF($A2927="Ūdeņraža jonu koncentrācija",VLOOKUP(Dati!$A2927,Normas!$A:$D,2,FALSE),VLOOKUP(Dati!$A2927,Normas!$A:$D,2,FALSE)*0.3)),"")</f>
      </c>
      <c r="I2927" s="2">
        <f>IFERROR(IF(ISBLANK($A2927),"",IF($A2927="Ūdeņraža jonu koncentrācija",VLOOKUP(Dati!$A2927,Normas!$A:$D,3,FALSE),VLOOKUP(Dati!$A2927,Normas!$A:$D,3,FALSE)*0.3)),"")</f>
      </c>
    </row>
    <row r="2928" spans="2:9" x14ac:dyDescent="0.2">
      <c r="B2928">
        <f>IF(ISBLANK(A2928),"",VLOOKUP(A2928,Normas!A:D,4,FALSE))</f>
      </c>
      <c r="E2928" s="2">
        <f>IF(ISBLANK(D2928),"",INT(YEARFRAC(D2928,'Vispārīga informācija'!$B$2)))</f>
      </c>
      <c r="F2928" s="2">
        <f>IFERROR(IF(ISBLANK($A2928),"",IF($A2928="Ūdeņraža jonu koncentrācija",VLOOKUP(Dati!$A2928,Normas!$A:$D,2,FALSE),VLOOKUP(Dati!$A2928,Normas!$A:$D,2,FALSE)*0.6)),"")</f>
      </c>
      <c r="G2928" s="2">
        <f>IFERROR(IF(ISBLANK($A2928),"",IF($A2928="Ūdeņraža jonu koncentrācija",VLOOKUP(Dati!$A2928,Normas!$A:$D,3,FALSE),VLOOKUP(Dati!$A2928,Normas!$A:$D,3,FALSE)*0.6)),"")</f>
      </c>
      <c r="H2928" s="2">
        <f>IFERROR(IF(ISBLANK($A2928),"",IF($A2928="Ūdeņraža jonu koncentrācija",VLOOKUP(Dati!$A2928,Normas!$A:$D,2,FALSE),VLOOKUP(Dati!$A2928,Normas!$A:$D,2,FALSE)*0.3)),"")</f>
      </c>
      <c r="I2928" s="2">
        <f>IFERROR(IF(ISBLANK($A2928),"",IF($A2928="Ūdeņraža jonu koncentrācija",VLOOKUP(Dati!$A2928,Normas!$A:$D,3,FALSE),VLOOKUP(Dati!$A2928,Normas!$A:$D,3,FALSE)*0.3)),"")</f>
      </c>
    </row>
    <row r="2929" spans="2:9" x14ac:dyDescent="0.2">
      <c r="B2929">
        <f>IF(ISBLANK(A2929),"",VLOOKUP(A2929,Normas!A:D,4,FALSE))</f>
      </c>
      <c r="E2929" s="2">
        <f>IF(ISBLANK(D2929),"",INT(YEARFRAC(D2929,'Vispārīga informācija'!$B$2)))</f>
      </c>
      <c r="F2929" s="2">
        <f>IFERROR(IF(ISBLANK($A2929),"",IF($A2929="Ūdeņraža jonu koncentrācija",VLOOKUP(Dati!$A2929,Normas!$A:$D,2,FALSE),VLOOKUP(Dati!$A2929,Normas!$A:$D,2,FALSE)*0.6)),"")</f>
      </c>
      <c r="G2929" s="2">
        <f>IFERROR(IF(ISBLANK($A2929),"",IF($A2929="Ūdeņraža jonu koncentrācija",VLOOKUP(Dati!$A2929,Normas!$A:$D,3,FALSE),VLOOKUP(Dati!$A2929,Normas!$A:$D,3,FALSE)*0.6)),"")</f>
      </c>
      <c r="H2929" s="2">
        <f>IFERROR(IF(ISBLANK($A2929),"",IF($A2929="Ūdeņraža jonu koncentrācija",VLOOKUP(Dati!$A2929,Normas!$A:$D,2,FALSE),VLOOKUP(Dati!$A2929,Normas!$A:$D,2,FALSE)*0.3)),"")</f>
      </c>
      <c r="I2929" s="2">
        <f>IFERROR(IF(ISBLANK($A2929),"",IF($A2929="Ūdeņraža jonu koncentrācija",VLOOKUP(Dati!$A2929,Normas!$A:$D,3,FALSE),VLOOKUP(Dati!$A2929,Normas!$A:$D,3,FALSE)*0.3)),"")</f>
      </c>
    </row>
    <row r="2930" spans="2:9" x14ac:dyDescent="0.2">
      <c r="B2930">
        <f>IF(ISBLANK(A2930),"",VLOOKUP(A2930,Normas!A:D,4,FALSE))</f>
      </c>
      <c r="E2930" s="2">
        <f>IF(ISBLANK(D2930),"",INT(YEARFRAC(D2930,'Vispārīga informācija'!$B$2)))</f>
      </c>
      <c r="F2930" s="2">
        <f>IFERROR(IF(ISBLANK($A2930),"",IF($A2930="Ūdeņraža jonu koncentrācija",VLOOKUP(Dati!$A2930,Normas!$A:$D,2,FALSE),VLOOKUP(Dati!$A2930,Normas!$A:$D,2,FALSE)*0.6)),"")</f>
      </c>
      <c r="G2930" s="2">
        <f>IFERROR(IF(ISBLANK($A2930),"",IF($A2930="Ūdeņraža jonu koncentrācija",VLOOKUP(Dati!$A2930,Normas!$A:$D,3,FALSE),VLOOKUP(Dati!$A2930,Normas!$A:$D,3,FALSE)*0.6)),"")</f>
      </c>
      <c r="H2930" s="2">
        <f>IFERROR(IF(ISBLANK($A2930),"",IF($A2930="Ūdeņraža jonu koncentrācija",VLOOKUP(Dati!$A2930,Normas!$A:$D,2,FALSE),VLOOKUP(Dati!$A2930,Normas!$A:$D,2,FALSE)*0.3)),"")</f>
      </c>
      <c r="I2930" s="2">
        <f>IFERROR(IF(ISBLANK($A2930),"",IF($A2930="Ūdeņraža jonu koncentrācija",VLOOKUP(Dati!$A2930,Normas!$A:$D,3,FALSE),VLOOKUP(Dati!$A2930,Normas!$A:$D,3,FALSE)*0.3)),"")</f>
      </c>
    </row>
    <row r="2931" spans="2:9" x14ac:dyDescent="0.2">
      <c r="B2931">
        <f>IF(ISBLANK(A2931),"",VLOOKUP(A2931,Normas!A:D,4,FALSE))</f>
      </c>
      <c r="E2931" s="2">
        <f>IF(ISBLANK(D2931),"",INT(YEARFRAC(D2931,'Vispārīga informācija'!$B$2)))</f>
      </c>
      <c r="F2931" s="2">
        <f>IFERROR(IF(ISBLANK($A2931),"",IF($A2931="Ūdeņraža jonu koncentrācija",VLOOKUP(Dati!$A2931,Normas!$A:$D,2,FALSE),VLOOKUP(Dati!$A2931,Normas!$A:$D,2,FALSE)*0.6)),"")</f>
      </c>
      <c r="G2931" s="2">
        <f>IFERROR(IF(ISBLANK($A2931),"",IF($A2931="Ūdeņraža jonu koncentrācija",VLOOKUP(Dati!$A2931,Normas!$A:$D,3,FALSE),VLOOKUP(Dati!$A2931,Normas!$A:$D,3,FALSE)*0.6)),"")</f>
      </c>
      <c r="H2931" s="2">
        <f>IFERROR(IF(ISBLANK($A2931),"",IF($A2931="Ūdeņraža jonu koncentrācija",VLOOKUP(Dati!$A2931,Normas!$A:$D,2,FALSE),VLOOKUP(Dati!$A2931,Normas!$A:$D,2,FALSE)*0.3)),"")</f>
      </c>
      <c r="I2931" s="2">
        <f>IFERROR(IF(ISBLANK($A2931),"",IF($A2931="Ūdeņraža jonu koncentrācija",VLOOKUP(Dati!$A2931,Normas!$A:$D,3,FALSE),VLOOKUP(Dati!$A2931,Normas!$A:$D,3,FALSE)*0.3)),"")</f>
      </c>
    </row>
    <row r="2932" spans="2:9" x14ac:dyDescent="0.2">
      <c r="B2932">
        <f>IF(ISBLANK(A2932),"",VLOOKUP(A2932,Normas!A:D,4,FALSE))</f>
      </c>
      <c r="E2932" s="2">
        <f>IF(ISBLANK(D2932),"",INT(YEARFRAC(D2932,'Vispārīga informācija'!$B$2)))</f>
      </c>
      <c r="F2932" s="2">
        <f>IFERROR(IF(ISBLANK($A2932),"",IF($A2932="Ūdeņraža jonu koncentrācija",VLOOKUP(Dati!$A2932,Normas!$A:$D,2,FALSE),VLOOKUP(Dati!$A2932,Normas!$A:$D,2,FALSE)*0.6)),"")</f>
      </c>
      <c r="G2932" s="2">
        <f>IFERROR(IF(ISBLANK($A2932),"",IF($A2932="Ūdeņraža jonu koncentrācija",VLOOKUP(Dati!$A2932,Normas!$A:$D,3,FALSE),VLOOKUP(Dati!$A2932,Normas!$A:$D,3,FALSE)*0.6)),"")</f>
      </c>
      <c r="H2932" s="2">
        <f>IFERROR(IF(ISBLANK($A2932),"",IF($A2932="Ūdeņraža jonu koncentrācija",VLOOKUP(Dati!$A2932,Normas!$A:$D,2,FALSE),VLOOKUP(Dati!$A2932,Normas!$A:$D,2,FALSE)*0.3)),"")</f>
      </c>
      <c r="I2932" s="2">
        <f>IFERROR(IF(ISBLANK($A2932),"",IF($A2932="Ūdeņraža jonu koncentrācija",VLOOKUP(Dati!$A2932,Normas!$A:$D,3,FALSE),VLOOKUP(Dati!$A2932,Normas!$A:$D,3,FALSE)*0.3)),"")</f>
      </c>
    </row>
    <row r="2933" spans="2:9" x14ac:dyDescent="0.2">
      <c r="B2933">
        <f>IF(ISBLANK(A2933),"",VLOOKUP(A2933,Normas!A:D,4,FALSE))</f>
      </c>
      <c r="E2933" s="2">
        <f>IF(ISBLANK(D2933),"",INT(YEARFRAC(D2933,'Vispārīga informācija'!$B$2)))</f>
      </c>
      <c r="F2933" s="2">
        <f>IFERROR(IF(ISBLANK($A2933),"",IF($A2933="Ūdeņraža jonu koncentrācija",VLOOKUP(Dati!$A2933,Normas!$A:$D,2,FALSE),VLOOKUP(Dati!$A2933,Normas!$A:$D,2,FALSE)*0.6)),"")</f>
      </c>
      <c r="G2933" s="2">
        <f>IFERROR(IF(ISBLANK($A2933),"",IF($A2933="Ūdeņraža jonu koncentrācija",VLOOKUP(Dati!$A2933,Normas!$A:$D,3,FALSE),VLOOKUP(Dati!$A2933,Normas!$A:$D,3,FALSE)*0.6)),"")</f>
      </c>
      <c r="H2933" s="2">
        <f>IFERROR(IF(ISBLANK($A2933),"",IF($A2933="Ūdeņraža jonu koncentrācija",VLOOKUP(Dati!$A2933,Normas!$A:$D,2,FALSE),VLOOKUP(Dati!$A2933,Normas!$A:$D,2,FALSE)*0.3)),"")</f>
      </c>
      <c r="I2933" s="2">
        <f>IFERROR(IF(ISBLANK($A2933),"",IF($A2933="Ūdeņraža jonu koncentrācija",VLOOKUP(Dati!$A2933,Normas!$A:$D,3,FALSE),VLOOKUP(Dati!$A2933,Normas!$A:$D,3,FALSE)*0.3)),"")</f>
      </c>
    </row>
    <row r="2934" spans="2:9" x14ac:dyDescent="0.2">
      <c r="B2934">
        <f>IF(ISBLANK(A2934),"",VLOOKUP(A2934,Normas!A:D,4,FALSE))</f>
      </c>
      <c r="E2934" s="2">
        <f>IF(ISBLANK(D2934),"",INT(YEARFRAC(D2934,'Vispārīga informācija'!$B$2)))</f>
      </c>
      <c r="F2934" s="2">
        <f>IFERROR(IF(ISBLANK($A2934),"",IF($A2934="Ūdeņraža jonu koncentrācija",VLOOKUP(Dati!$A2934,Normas!$A:$D,2,FALSE),VLOOKUP(Dati!$A2934,Normas!$A:$D,2,FALSE)*0.6)),"")</f>
      </c>
      <c r="G2934" s="2">
        <f>IFERROR(IF(ISBLANK($A2934),"",IF($A2934="Ūdeņraža jonu koncentrācija",VLOOKUP(Dati!$A2934,Normas!$A:$D,3,FALSE),VLOOKUP(Dati!$A2934,Normas!$A:$D,3,FALSE)*0.6)),"")</f>
      </c>
      <c r="H2934" s="2">
        <f>IFERROR(IF(ISBLANK($A2934),"",IF($A2934="Ūdeņraža jonu koncentrācija",VLOOKUP(Dati!$A2934,Normas!$A:$D,2,FALSE),VLOOKUP(Dati!$A2934,Normas!$A:$D,2,FALSE)*0.3)),"")</f>
      </c>
      <c r="I2934" s="2">
        <f>IFERROR(IF(ISBLANK($A2934),"",IF($A2934="Ūdeņraža jonu koncentrācija",VLOOKUP(Dati!$A2934,Normas!$A:$D,3,FALSE),VLOOKUP(Dati!$A2934,Normas!$A:$D,3,FALSE)*0.3)),"")</f>
      </c>
    </row>
    <row r="2935" spans="2:9" x14ac:dyDescent="0.2">
      <c r="B2935">
        <f>IF(ISBLANK(A2935),"",VLOOKUP(A2935,Normas!A:D,4,FALSE))</f>
      </c>
      <c r="E2935" s="2">
        <f>IF(ISBLANK(D2935),"",INT(YEARFRAC(D2935,'Vispārīga informācija'!$B$2)))</f>
      </c>
      <c r="F2935" s="2">
        <f>IFERROR(IF(ISBLANK($A2935),"",IF($A2935="Ūdeņraža jonu koncentrācija",VLOOKUP(Dati!$A2935,Normas!$A:$D,2,FALSE),VLOOKUP(Dati!$A2935,Normas!$A:$D,2,FALSE)*0.6)),"")</f>
      </c>
      <c r="G2935" s="2">
        <f>IFERROR(IF(ISBLANK($A2935),"",IF($A2935="Ūdeņraža jonu koncentrācija",VLOOKUP(Dati!$A2935,Normas!$A:$D,3,FALSE),VLOOKUP(Dati!$A2935,Normas!$A:$D,3,FALSE)*0.6)),"")</f>
      </c>
      <c r="H2935" s="2">
        <f>IFERROR(IF(ISBLANK($A2935),"",IF($A2935="Ūdeņraža jonu koncentrācija",VLOOKUP(Dati!$A2935,Normas!$A:$D,2,FALSE),VLOOKUP(Dati!$A2935,Normas!$A:$D,2,FALSE)*0.3)),"")</f>
      </c>
      <c r="I2935" s="2">
        <f>IFERROR(IF(ISBLANK($A2935),"",IF($A2935="Ūdeņraža jonu koncentrācija",VLOOKUP(Dati!$A2935,Normas!$A:$D,3,FALSE),VLOOKUP(Dati!$A2935,Normas!$A:$D,3,FALSE)*0.3)),"")</f>
      </c>
    </row>
    <row r="2936" spans="2:9" x14ac:dyDescent="0.2">
      <c r="B2936">
        <f>IF(ISBLANK(A2936),"",VLOOKUP(A2936,Normas!A:D,4,FALSE))</f>
      </c>
      <c r="E2936" s="2">
        <f>IF(ISBLANK(D2936),"",INT(YEARFRAC(D2936,'Vispārīga informācija'!$B$2)))</f>
      </c>
      <c r="F2936" s="2">
        <f>IFERROR(IF(ISBLANK($A2936),"",IF($A2936="Ūdeņraža jonu koncentrācija",VLOOKUP(Dati!$A2936,Normas!$A:$D,2,FALSE),VLOOKUP(Dati!$A2936,Normas!$A:$D,2,FALSE)*0.6)),"")</f>
      </c>
      <c r="G2936" s="2">
        <f>IFERROR(IF(ISBLANK($A2936),"",IF($A2936="Ūdeņraža jonu koncentrācija",VLOOKUP(Dati!$A2936,Normas!$A:$D,3,FALSE),VLOOKUP(Dati!$A2936,Normas!$A:$D,3,FALSE)*0.6)),"")</f>
      </c>
      <c r="H2936" s="2">
        <f>IFERROR(IF(ISBLANK($A2936),"",IF($A2936="Ūdeņraža jonu koncentrācija",VLOOKUP(Dati!$A2936,Normas!$A:$D,2,FALSE),VLOOKUP(Dati!$A2936,Normas!$A:$D,2,FALSE)*0.3)),"")</f>
      </c>
      <c r="I2936" s="2">
        <f>IFERROR(IF(ISBLANK($A2936),"",IF($A2936="Ūdeņraža jonu koncentrācija",VLOOKUP(Dati!$A2936,Normas!$A:$D,3,FALSE),VLOOKUP(Dati!$A2936,Normas!$A:$D,3,FALSE)*0.3)),"")</f>
      </c>
    </row>
    <row r="2937" spans="2:9" x14ac:dyDescent="0.2">
      <c r="B2937">
        <f>IF(ISBLANK(A2937),"",VLOOKUP(A2937,Normas!A:D,4,FALSE))</f>
      </c>
      <c r="E2937" s="2">
        <f>IF(ISBLANK(D2937),"",INT(YEARFRAC(D2937,'Vispārīga informācija'!$B$2)))</f>
      </c>
      <c r="F2937" s="2">
        <f>IFERROR(IF(ISBLANK($A2937),"",IF($A2937="Ūdeņraža jonu koncentrācija",VLOOKUP(Dati!$A2937,Normas!$A:$D,2,FALSE),VLOOKUP(Dati!$A2937,Normas!$A:$D,2,FALSE)*0.6)),"")</f>
      </c>
      <c r="G2937" s="2">
        <f>IFERROR(IF(ISBLANK($A2937),"",IF($A2937="Ūdeņraža jonu koncentrācija",VLOOKUP(Dati!$A2937,Normas!$A:$D,3,FALSE),VLOOKUP(Dati!$A2937,Normas!$A:$D,3,FALSE)*0.6)),"")</f>
      </c>
      <c r="H2937" s="2">
        <f>IFERROR(IF(ISBLANK($A2937),"",IF($A2937="Ūdeņraža jonu koncentrācija",VLOOKUP(Dati!$A2937,Normas!$A:$D,2,FALSE),VLOOKUP(Dati!$A2937,Normas!$A:$D,2,FALSE)*0.3)),"")</f>
      </c>
      <c r="I2937" s="2">
        <f>IFERROR(IF(ISBLANK($A2937),"",IF($A2937="Ūdeņraža jonu koncentrācija",VLOOKUP(Dati!$A2937,Normas!$A:$D,3,FALSE),VLOOKUP(Dati!$A2937,Normas!$A:$D,3,FALSE)*0.3)),"")</f>
      </c>
    </row>
    <row r="2938" spans="2:9" x14ac:dyDescent="0.2">
      <c r="B2938">
        <f>IF(ISBLANK(A2938),"",VLOOKUP(A2938,Normas!A:D,4,FALSE))</f>
      </c>
      <c r="E2938" s="2">
        <f>IF(ISBLANK(D2938),"",INT(YEARFRAC(D2938,'Vispārīga informācija'!$B$2)))</f>
      </c>
      <c r="F2938" s="2">
        <f>IFERROR(IF(ISBLANK($A2938),"",IF($A2938="Ūdeņraža jonu koncentrācija",VLOOKUP(Dati!$A2938,Normas!$A:$D,2,FALSE),VLOOKUP(Dati!$A2938,Normas!$A:$D,2,FALSE)*0.6)),"")</f>
      </c>
      <c r="G2938" s="2">
        <f>IFERROR(IF(ISBLANK($A2938),"",IF($A2938="Ūdeņraža jonu koncentrācija",VLOOKUP(Dati!$A2938,Normas!$A:$D,3,FALSE),VLOOKUP(Dati!$A2938,Normas!$A:$D,3,FALSE)*0.6)),"")</f>
      </c>
      <c r="H2938" s="2">
        <f>IFERROR(IF(ISBLANK($A2938),"",IF($A2938="Ūdeņraža jonu koncentrācija",VLOOKUP(Dati!$A2938,Normas!$A:$D,2,FALSE),VLOOKUP(Dati!$A2938,Normas!$A:$D,2,FALSE)*0.3)),"")</f>
      </c>
      <c r="I2938" s="2">
        <f>IFERROR(IF(ISBLANK($A2938),"",IF($A2938="Ūdeņraža jonu koncentrācija",VLOOKUP(Dati!$A2938,Normas!$A:$D,3,FALSE),VLOOKUP(Dati!$A2938,Normas!$A:$D,3,FALSE)*0.3)),"")</f>
      </c>
    </row>
    <row r="2939" spans="2:9" x14ac:dyDescent="0.2">
      <c r="B2939">
        <f>IF(ISBLANK(A2939),"",VLOOKUP(A2939,Normas!A:D,4,FALSE))</f>
      </c>
      <c r="E2939" s="2">
        <f>IF(ISBLANK(D2939),"",INT(YEARFRAC(D2939,'Vispārīga informācija'!$B$2)))</f>
      </c>
      <c r="F2939" s="2">
        <f>IFERROR(IF(ISBLANK($A2939),"",IF($A2939="Ūdeņraža jonu koncentrācija",VLOOKUP(Dati!$A2939,Normas!$A:$D,2,FALSE),VLOOKUP(Dati!$A2939,Normas!$A:$D,2,FALSE)*0.6)),"")</f>
      </c>
      <c r="G2939" s="2">
        <f>IFERROR(IF(ISBLANK($A2939),"",IF($A2939="Ūdeņraža jonu koncentrācija",VLOOKUP(Dati!$A2939,Normas!$A:$D,3,FALSE),VLOOKUP(Dati!$A2939,Normas!$A:$D,3,FALSE)*0.6)),"")</f>
      </c>
      <c r="H2939" s="2">
        <f>IFERROR(IF(ISBLANK($A2939),"",IF($A2939="Ūdeņraža jonu koncentrācija",VLOOKUP(Dati!$A2939,Normas!$A:$D,2,FALSE),VLOOKUP(Dati!$A2939,Normas!$A:$D,2,FALSE)*0.3)),"")</f>
      </c>
      <c r="I2939" s="2">
        <f>IFERROR(IF(ISBLANK($A2939),"",IF($A2939="Ūdeņraža jonu koncentrācija",VLOOKUP(Dati!$A2939,Normas!$A:$D,3,FALSE),VLOOKUP(Dati!$A2939,Normas!$A:$D,3,FALSE)*0.3)),"")</f>
      </c>
    </row>
    <row r="2940" spans="2:9" x14ac:dyDescent="0.2">
      <c r="B2940">
        <f>IF(ISBLANK(A2940),"",VLOOKUP(A2940,Normas!A:D,4,FALSE))</f>
      </c>
      <c r="E2940" s="2">
        <f>IF(ISBLANK(D2940),"",INT(YEARFRAC(D2940,'Vispārīga informācija'!$B$2)))</f>
      </c>
      <c r="F2940" s="2">
        <f>IFERROR(IF(ISBLANK($A2940),"",IF($A2940="Ūdeņraža jonu koncentrācija",VLOOKUP(Dati!$A2940,Normas!$A:$D,2,FALSE),VLOOKUP(Dati!$A2940,Normas!$A:$D,2,FALSE)*0.6)),"")</f>
      </c>
      <c r="G2940" s="2">
        <f>IFERROR(IF(ISBLANK($A2940),"",IF($A2940="Ūdeņraža jonu koncentrācija",VLOOKUP(Dati!$A2940,Normas!$A:$D,3,FALSE),VLOOKUP(Dati!$A2940,Normas!$A:$D,3,FALSE)*0.6)),"")</f>
      </c>
      <c r="H2940" s="2">
        <f>IFERROR(IF(ISBLANK($A2940),"",IF($A2940="Ūdeņraža jonu koncentrācija",VLOOKUP(Dati!$A2940,Normas!$A:$D,2,FALSE),VLOOKUP(Dati!$A2940,Normas!$A:$D,2,FALSE)*0.3)),"")</f>
      </c>
      <c r="I2940" s="2">
        <f>IFERROR(IF(ISBLANK($A2940),"",IF($A2940="Ūdeņraža jonu koncentrācija",VLOOKUP(Dati!$A2940,Normas!$A:$D,3,FALSE),VLOOKUP(Dati!$A2940,Normas!$A:$D,3,FALSE)*0.3)),"")</f>
      </c>
    </row>
    <row r="2941" spans="2:9" x14ac:dyDescent="0.2">
      <c r="B2941">
        <f>IF(ISBLANK(A2941),"",VLOOKUP(A2941,Normas!A:D,4,FALSE))</f>
      </c>
      <c r="E2941" s="2">
        <f>IF(ISBLANK(D2941),"",INT(YEARFRAC(D2941,'Vispārīga informācija'!$B$2)))</f>
      </c>
      <c r="F2941" s="2">
        <f>IFERROR(IF(ISBLANK($A2941),"",IF($A2941="Ūdeņraža jonu koncentrācija",VLOOKUP(Dati!$A2941,Normas!$A:$D,2,FALSE),VLOOKUP(Dati!$A2941,Normas!$A:$D,2,FALSE)*0.6)),"")</f>
      </c>
      <c r="G2941" s="2">
        <f>IFERROR(IF(ISBLANK($A2941),"",IF($A2941="Ūdeņraža jonu koncentrācija",VLOOKUP(Dati!$A2941,Normas!$A:$D,3,FALSE),VLOOKUP(Dati!$A2941,Normas!$A:$D,3,FALSE)*0.6)),"")</f>
      </c>
      <c r="H2941" s="2">
        <f>IFERROR(IF(ISBLANK($A2941),"",IF($A2941="Ūdeņraža jonu koncentrācija",VLOOKUP(Dati!$A2941,Normas!$A:$D,2,FALSE),VLOOKUP(Dati!$A2941,Normas!$A:$D,2,FALSE)*0.3)),"")</f>
      </c>
      <c r="I2941" s="2">
        <f>IFERROR(IF(ISBLANK($A2941),"",IF($A2941="Ūdeņraža jonu koncentrācija",VLOOKUP(Dati!$A2941,Normas!$A:$D,3,FALSE),VLOOKUP(Dati!$A2941,Normas!$A:$D,3,FALSE)*0.3)),"")</f>
      </c>
    </row>
    <row r="2942" spans="2:9" x14ac:dyDescent="0.2">
      <c r="B2942">
        <f>IF(ISBLANK(A2942),"",VLOOKUP(A2942,Normas!A:D,4,FALSE))</f>
      </c>
      <c r="E2942" s="2">
        <f>IF(ISBLANK(D2942),"",INT(YEARFRAC(D2942,'Vispārīga informācija'!$B$2)))</f>
      </c>
      <c r="F2942" s="2">
        <f>IFERROR(IF(ISBLANK($A2942),"",IF($A2942="Ūdeņraža jonu koncentrācija",VLOOKUP(Dati!$A2942,Normas!$A:$D,2,FALSE),VLOOKUP(Dati!$A2942,Normas!$A:$D,2,FALSE)*0.6)),"")</f>
      </c>
      <c r="G2942" s="2">
        <f>IFERROR(IF(ISBLANK($A2942),"",IF($A2942="Ūdeņraža jonu koncentrācija",VLOOKUP(Dati!$A2942,Normas!$A:$D,3,FALSE),VLOOKUP(Dati!$A2942,Normas!$A:$D,3,FALSE)*0.6)),"")</f>
      </c>
      <c r="H2942" s="2">
        <f>IFERROR(IF(ISBLANK($A2942),"",IF($A2942="Ūdeņraža jonu koncentrācija",VLOOKUP(Dati!$A2942,Normas!$A:$D,2,FALSE),VLOOKUP(Dati!$A2942,Normas!$A:$D,2,FALSE)*0.3)),"")</f>
      </c>
      <c r="I2942" s="2">
        <f>IFERROR(IF(ISBLANK($A2942),"",IF($A2942="Ūdeņraža jonu koncentrācija",VLOOKUP(Dati!$A2942,Normas!$A:$D,3,FALSE),VLOOKUP(Dati!$A2942,Normas!$A:$D,3,FALSE)*0.3)),"")</f>
      </c>
    </row>
    <row r="2943" spans="2:9" x14ac:dyDescent="0.2">
      <c r="B2943">
        <f>IF(ISBLANK(A2943),"",VLOOKUP(A2943,Normas!A:D,4,FALSE))</f>
      </c>
      <c r="E2943" s="2">
        <f>IF(ISBLANK(D2943),"",INT(YEARFRAC(D2943,'Vispārīga informācija'!$B$2)))</f>
      </c>
      <c r="F2943" s="2">
        <f>IFERROR(IF(ISBLANK($A2943),"",IF($A2943="Ūdeņraža jonu koncentrācija",VLOOKUP(Dati!$A2943,Normas!$A:$D,2,FALSE),VLOOKUP(Dati!$A2943,Normas!$A:$D,2,FALSE)*0.6)),"")</f>
      </c>
      <c r="G2943" s="2">
        <f>IFERROR(IF(ISBLANK($A2943),"",IF($A2943="Ūdeņraža jonu koncentrācija",VLOOKUP(Dati!$A2943,Normas!$A:$D,3,FALSE),VLOOKUP(Dati!$A2943,Normas!$A:$D,3,FALSE)*0.6)),"")</f>
      </c>
      <c r="H2943" s="2">
        <f>IFERROR(IF(ISBLANK($A2943),"",IF($A2943="Ūdeņraža jonu koncentrācija",VLOOKUP(Dati!$A2943,Normas!$A:$D,2,FALSE),VLOOKUP(Dati!$A2943,Normas!$A:$D,2,FALSE)*0.3)),"")</f>
      </c>
      <c r="I2943" s="2">
        <f>IFERROR(IF(ISBLANK($A2943),"",IF($A2943="Ūdeņraža jonu koncentrācija",VLOOKUP(Dati!$A2943,Normas!$A:$D,3,FALSE),VLOOKUP(Dati!$A2943,Normas!$A:$D,3,FALSE)*0.3)),"")</f>
      </c>
    </row>
    <row r="2944" spans="2:9" x14ac:dyDescent="0.2">
      <c r="B2944">
        <f>IF(ISBLANK(A2944),"",VLOOKUP(A2944,Normas!A:D,4,FALSE))</f>
      </c>
      <c r="E2944" s="2">
        <f>IF(ISBLANK(D2944),"",INT(YEARFRAC(D2944,'Vispārīga informācija'!$B$2)))</f>
      </c>
      <c r="F2944" s="2">
        <f>IFERROR(IF(ISBLANK($A2944),"",IF($A2944="Ūdeņraža jonu koncentrācija",VLOOKUP(Dati!$A2944,Normas!$A:$D,2,FALSE),VLOOKUP(Dati!$A2944,Normas!$A:$D,2,FALSE)*0.6)),"")</f>
      </c>
      <c r="G2944" s="2">
        <f>IFERROR(IF(ISBLANK($A2944),"",IF($A2944="Ūdeņraža jonu koncentrācija",VLOOKUP(Dati!$A2944,Normas!$A:$D,3,FALSE),VLOOKUP(Dati!$A2944,Normas!$A:$D,3,FALSE)*0.6)),"")</f>
      </c>
      <c r="H2944" s="2">
        <f>IFERROR(IF(ISBLANK($A2944),"",IF($A2944="Ūdeņraža jonu koncentrācija",VLOOKUP(Dati!$A2944,Normas!$A:$D,2,FALSE),VLOOKUP(Dati!$A2944,Normas!$A:$D,2,FALSE)*0.3)),"")</f>
      </c>
      <c r="I2944" s="2">
        <f>IFERROR(IF(ISBLANK($A2944),"",IF($A2944="Ūdeņraža jonu koncentrācija",VLOOKUP(Dati!$A2944,Normas!$A:$D,3,FALSE),VLOOKUP(Dati!$A2944,Normas!$A:$D,3,FALSE)*0.3)),"")</f>
      </c>
    </row>
    <row r="2945" spans="2:9" x14ac:dyDescent="0.2">
      <c r="B2945">
        <f>IF(ISBLANK(A2945),"",VLOOKUP(A2945,Normas!A:D,4,FALSE))</f>
      </c>
      <c r="E2945" s="2">
        <f>IF(ISBLANK(D2945),"",INT(YEARFRAC(D2945,'Vispārīga informācija'!$B$2)))</f>
      </c>
      <c r="F2945" s="2">
        <f>IFERROR(IF(ISBLANK($A2945),"",IF($A2945="Ūdeņraža jonu koncentrācija",VLOOKUP(Dati!$A2945,Normas!$A:$D,2,FALSE),VLOOKUP(Dati!$A2945,Normas!$A:$D,2,FALSE)*0.6)),"")</f>
      </c>
      <c r="G2945" s="2">
        <f>IFERROR(IF(ISBLANK($A2945),"",IF($A2945="Ūdeņraža jonu koncentrācija",VLOOKUP(Dati!$A2945,Normas!$A:$D,3,FALSE),VLOOKUP(Dati!$A2945,Normas!$A:$D,3,FALSE)*0.6)),"")</f>
      </c>
      <c r="H2945" s="2">
        <f>IFERROR(IF(ISBLANK($A2945),"",IF($A2945="Ūdeņraža jonu koncentrācija",VLOOKUP(Dati!$A2945,Normas!$A:$D,2,FALSE),VLOOKUP(Dati!$A2945,Normas!$A:$D,2,FALSE)*0.3)),"")</f>
      </c>
      <c r="I2945" s="2">
        <f>IFERROR(IF(ISBLANK($A2945),"",IF($A2945="Ūdeņraža jonu koncentrācija",VLOOKUP(Dati!$A2945,Normas!$A:$D,3,FALSE),VLOOKUP(Dati!$A2945,Normas!$A:$D,3,FALSE)*0.3)),"")</f>
      </c>
    </row>
    <row r="2946" spans="2:9" x14ac:dyDescent="0.2">
      <c r="B2946">
        <f>IF(ISBLANK(A2946),"",VLOOKUP(A2946,Normas!A:D,4,FALSE))</f>
      </c>
      <c r="E2946" s="2">
        <f>IF(ISBLANK(D2946),"",INT(YEARFRAC(D2946,'Vispārīga informācija'!$B$2)))</f>
      </c>
      <c r="F2946" s="2">
        <f>IFERROR(IF(ISBLANK($A2946),"",IF($A2946="Ūdeņraža jonu koncentrācija",VLOOKUP(Dati!$A2946,Normas!$A:$D,2,FALSE),VLOOKUP(Dati!$A2946,Normas!$A:$D,2,FALSE)*0.6)),"")</f>
      </c>
      <c r="G2946" s="2">
        <f>IFERROR(IF(ISBLANK($A2946),"",IF($A2946="Ūdeņraža jonu koncentrācija",VLOOKUP(Dati!$A2946,Normas!$A:$D,3,FALSE),VLOOKUP(Dati!$A2946,Normas!$A:$D,3,FALSE)*0.6)),"")</f>
      </c>
      <c r="H2946" s="2">
        <f>IFERROR(IF(ISBLANK($A2946),"",IF($A2946="Ūdeņraža jonu koncentrācija",VLOOKUP(Dati!$A2946,Normas!$A:$D,2,FALSE),VLOOKUP(Dati!$A2946,Normas!$A:$D,2,FALSE)*0.3)),"")</f>
      </c>
      <c r="I2946" s="2">
        <f>IFERROR(IF(ISBLANK($A2946),"",IF($A2946="Ūdeņraža jonu koncentrācija",VLOOKUP(Dati!$A2946,Normas!$A:$D,3,FALSE),VLOOKUP(Dati!$A2946,Normas!$A:$D,3,FALSE)*0.3)),"")</f>
      </c>
    </row>
    <row r="2947" spans="2:9" x14ac:dyDescent="0.2">
      <c r="B2947">
        <f>IF(ISBLANK(A2947),"",VLOOKUP(A2947,Normas!A:D,4,FALSE))</f>
      </c>
      <c r="E2947" s="2">
        <f>IF(ISBLANK(D2947),"",INT(YEARFRAC(D2947,'Vispārīga informācija'!$B$2)))</f>
      </c>
      <c r="F2947" s="2">
        <f>IFERROR(IF(ISBLANK($A2947),"",IF($A2947="Ūdeņraža jonu koncentrācija",VLOOKUP(Dati!$A2947,Normas!$A:$D,2,FALSE),VLOOKUP(Dati!$A2947,Normas!$A:$D,2,FALSE)*0.6)),"")</f>
      </c>
      <c r="G2947" s="2">
        <f>IFERROR(IF(ISBLANK($A2947),"",IF($A2947="Ūdeņraža jonu koncentrācija",VLOOKUP(Dati!$A2947,Normas!$A:$D,3,FALSE),VLOOKUP(Dati!$A2947,Normas!$A:$D,3,FALSE)*0.6)),"")</f>
      </c>
      <c r="H2947" s="2">
        <f>IFERROR(IF(ISBLANK($A2947),"",IF($A2947="Ūdeņraža jonu koncentrācija",VLOOKUP(Dati!$A2947,Normas!$A:$D,2,FALSE),VLOOKUP(Dati!$A2947,Normas!$A:$D,2,FALSE)*0.3)),"")</f>
      </c>
      <c r="I2947" s="2">
        <f>IFERROR(IF(ISBLANK($A2947),"",IF($A2947="Ūdeņraža jonu koncentrācija",VLOOKUP(Dati!$A2947,Normas!$A:$D,3,FALSE),VLOOKUP(Dati!$A2947,Normas!$A:$D,3,FALSE)*0.3)),"")</f>
      </c>
    </row>
    <row r="2948" spans="2:9" x14ac:dyDescent="0.2">
      <c r="B2948">
        <f>IF(ISBLANK(A2948),"",VLOOKUP(A2948,Normas!A:D,4,FALSE))</f>
      </c>
      <c r="E2948" s="2">
        <f>IF(ISBLANK(D2948),"",INT(YEARFRAC(D2948,'Vispārīga informācija'!$B$2)))</f>
      </c>
      <c r="F2948" s="2">
        <f>IFERROR(IF(ISBLANK($A2948),"",IF($A2948="Ūdeņraža jonu koncentrācija",VLOOKUP(Dati!$A2948,Normas!$A:$D,2,FALSE),VLOOKUP(Dati!$A2948,Normas!$A:$D,2,FALSE)*0.6)),"")</f>
      </c>
      <c r="G2948" s="2">
        <f>IFERROR(IF(ISBLANK($A2948),"",IF($A2948="Ūdeņraža jonu koncentrācija",VLOOKUP(Dati!$A2948,Normas!$A:$D,3,FALSE),VLOOKUP(Dati!$A2948,Normas!$A:$D,3,FALSE)*0.6)),"")</f>
      </c>
      <c r="H2948" s="2">
        <f>IFERROR(IF(ISBLANK($A2948),"",IF($A2948="Ūdeņraža jonu koncentrācija",VLOOKUP(Dati!$A2948,Normas!$A:$D,2,FALSE),VLOOKUP(Dati!$A2948,Normas!$A:$D,2,FALSE)*0.3)),"")</f>
      </c>
      <c r="I2948" s="2">
        <f>IFERROR(IF(ISBLANK($A2948),"",IF($A2948="Ūdeņraža jonu koncentrācija",VLOOKUP(Dati!$A2948,Normas!$A:$D,3,FALSE),VLOOKUP(Dati!$A2948,Normas!$A:$D,3,FALSE)*0.3)),"")</f>
      </c>
    </row>
    <row r="2949" spans="2:9" x14ac:dyDescent="0.2">
      <c r="B2949">
        <f>IF(ISBLANK(A2949),"",VLOOKUP(A2949,Normas!A:D,4,FALSE))</f>
      </c>
      <c r="E2949" s="2">
        <f>IF(ISBLANK(D2949),"",INT(YEARFRAC(D2949,'Vispārīga informācija'!$B$2)))</f>
      </c>
      <c r="F2949" s="2">
        <f>IFERROR(IF(ISBLANK($A2949),"",IF($A2949="Ūdeņraža jonu koncentrācija",VLOOKUP(Dati!$A2949,Normas!$A:$D,2,FALSE),VLOOKUP(Dati!$A2949,Normas!$A:$D,2,FALSE)*0.6)),"")</f>
      </c>
      <c r="G2949" s="2">
        <f>IFERROR(IF(ISBLANK($A2949),"",IF($A2949="Ūdeņraža jonu koncentrācija",VLOOKUP(Dati!$A2949,Normas!$A:$D,3,FALSE),VLOOKUP(Dati!$A2949,Normas!$A:$D,3,FALSE)*0.6)),"")</f>
      </c>
      <c r="H2949" s="2">
        <f>IFERROR(IF(ISBLANK($A2949),"",IF($A2949="Ūdeņraža jonu koncentrācija",VLOOKUP(Dati!$A2949,Normas!$A:$D,2,FALSE),VLOOKUP(Dati!$A2949,Normas!$A:$D,2,FALSE)*0.3)),"")</f>
      </c>
      <c r="I2949" s="2">
        <f>IFERROR(IF(ISBLANK($A2949),"",IF($A2949="Ūdeņraža jonu koncentrācija",VLOOKUP(Dati!$A2949,Normas!$A:$D,3,FALSE),VLOOKUP(Dati!$A2949,Normas!$A:$D,3,FALSE)*0.3)),"")</f>
      </c>
    </row>
    <row r="2950" spans="2:9" x14ac:dyDescent="0.2">
      <c r="B2950">
        <f>IF(ISBLANK(A2950),"",VLOOKUP(A2950,Normas!A:D,4,FALSE))</f>
      </c>
      <c r="E2950" s="2">
        <f>IF(ISBLANK(D2950),"",INT(YEARFRAC(D2950,'Vispārīga informācija'!$B$2)))</f>
      </c>
      <c r="F2950" s="2">
        <f>IFERROR(IF(ISBLANK($A2950),"",IF($A2950="Ūdeņraža jonu koncentrācija",VLOOKUP(Dati!$A2950,Normas!$A:$D,2,FALSE),VLOOKUP(Dati!$A2950,Normas!$A:$D,2,FALSE)*0.6)),"")</f>
      </c>
      <c r="G2950" s="2">
        <f>IFERROR(IF(ISBLANK($A2950),"",IF($A2950="Ūdeņraža jonu koncentrācija",VLOOKUP(Dati!$A2950,Normas!$A:$D,3,FALSE),VLOOKUP(Dati!$A2950,Normas!$A:$D,3,FALSE)*0.6)),"")</f>
      </c>
      <c r="H2950" s="2">
        <f>IFERROR(IF(ISBLANK($A2950),"",IF($A2950="Ūdeņraža jonu koncentrācija",VLOOKUP(Dati!$A2950,Normas!$A:$D,2,FALSE),VLOOKUP(Dati!$A2950,Normas!$A:$D,2,FALSE)*0.3)),"")</f>
      </c>
      <c r="I2950" s="2">
        <f>IFERROR(IF(ISBLANK($A2950),"",IF($A2950="Ūdeņraža jonu koncentrācija",VLOOKUP(Dati!$A2950,Normas!$A:$D,3,FALSE),VLOOKUP(Dati!$A2950,Normas!$A:$D,3,FALSE)*0.3)),"")</f>
      </c>
    </row>
    <row r="2951" spans="2:9" x14ac:dyDescent="0.2">
      <c r="B2951">
        <f>IF(ISBLANK(A2951),"",VLOOKUP(A2951,Normas!A:D,4,FALSE))</f>
      </c>
      <c r="E2951" s="2">
        <f>IF(ISBLANK(D2951),"",INT(YEARFRAC(D2951,'Vispārīga informācija'!$B$2)))</f>
      </c>
      <c r="F2951" s="2">
        <f>IFERROR(IF(ISBLANK($A2951),"",IF($A2951="Ūdeņraža jonu koncentrācija",VLOOKUP(Dati!$A2951,Normas!$A:$D,2,FALSE),VLOOKUP(Dati!$A2951,Normas!$A:$D,2,FALSE)*0.6)),"")</f>
      </c>
      <c r="G2951" s="2">
        <f>IFERROR(IF(ISBLANK($A2951),"",IF($A2951="Ūdeņraža jonu koncentrācija",VLOOKUP(Dati!$A2951,Normas!$A:$D,3,FALSE),VLOOKUP(Dati!$A2951,Normas!$A:$D,3,FALSE)*0.6)),"")</f>
      </c>
      <c r="H2951" s="2">
        <f>IFERROR(IF(ISBLANK($A2951),"",IF($A2951="Ūdeņraža jonu koncentrācija",VLOOKUP(Dati!$A2951,Normas!$A:$D,2,FALSE),VLOOKUP(Dati!$A2951,Normas!$A:$D,2,FALSE)*0.3)),"")</f>
      </c>
      <c r="I2951" s="2">
        <f>IFERROR(IF(ISBLANK($A2951),"",IF($A2951="Ūdeņraža jonu koncentrācija",VLOOKUP(Dati!$A2951,Normas!$A:$D,3,FALSE),VLOOKUP(Dati!$A2951,Normas!$A:$D,3,FALSE)*0.3)),"")</f>
      </c>
    </row>
    <row r="2952" spans="2:9" x14ac:dyDescent="0.2">
      <c r="B2952">
        <f>IF(ISBLANK(A2952),"",VLOOKUP(A2952,Normas!A:D,4,FALSE))</f>
      </c>
      <c r="E2952" s="2">
        <f>IF(ISBLANK(D2952),"",INT(YEARFRAC(D2952,'Vispārīga informācija'!$B$2)))</f>
      </c>
      <c r="F2952" s="2">
        <f>IFERROR(IF(ISBLANK($A2952),"",IF($A2952="Ūdeņraža jonu koncentrācija",VLOOKUP(Dati!$A2952,Normas!$A:$D,2,FALSE),VLOOKUP(Dati!$A2952,Normas!$A:$D,2,FALSE)*0.6)),"")</f>
      </c>
      <c r="G2952" s="2">
        <f>IFERROR(IF(ISBLANK($A2952),"",IF($A2952="Ūdeņraža jonu koncentrācija",VLOOKUP(Dati!$A2952,Normas!$A:$D,3,FALSE),VLOOKUP(Dati!$A2952,Normas!$A:$D,3,FALSE)*0.6)),"")</f>
      </c>
      <c r="H2952" s="2">
        <f>IFERROR(IF(ISBLANK($A2952),"",IF($A2952="Ūdeņraža jonu koncentrācija",VLOOKUP(Dati!$A2952,Normas!$A:$D,2,FALSE),VLOOKUP(Dati!$A2952,Normas!$A:$D,2,FALSE)*0.3)),"")</f>
      </c>
      <c r="I2952" s="2">
        <f>IFERROR(IF(ISBLANK($A2952),"",IF($A2952="Ūdeņraža jonu koncentrācija",VLOOKUP(Dati!$A2952,Normas!$A:$D,3,FALSE),VLOOKUP(Dati!$A2952,Normas!$A:$D,3,FALSE)*0.3)),"")</f>
      </c>
    </row>
    <row r="2953" spans="2:9" x14ac:dyDescent="0.2">
      <c r="B2953">
        <f>IF(ISBLANK(A2953),"",VLOOKUP(A2953,Normas!A:D,4,FALSE))</f>
      </c>
      <c r="E2953" s="2">
        <f>IF(ISBLANK(D2953),"",INT(YEARFRAC(D2953,'Vispārīga informācija'!$B$2)))</f>
      </c>
      <c r="F2953" s="2">
        <f>IFERROR(IF(ISBLANK($A2953),"",IF($A2953="Ūdeņraža jonu koncentrācija",VLOOKUP(Dati!$A2953,Normas!$A:$D,2,FALSE),VLOOKUP(Dati!$A2953,Normas!$A:$D,2,FALSE)*0.6)),"")</f>
      </c>
      <c r="G2953" s="2">
        <f>IFERROR(IF(ISBLANK($A2953),"",IF($A2953="Ūdeņraža jonu koncentrācija",VLOOKUP(Dati!$A2953,Normas!$A:$D,3,FALSE),VLOOKUP(Dati!$A2953,Normas!$A:$D,3,FALSE)*0.6)),"")</f>
      </c>
      <c r="H2953" s="2">
        <f>IFERROR(IF(ISBLANK($A2953),"",IF($A2953="Ūdeņraža jonu koncentrācija",VLOOKUP(Dati!$A2953,Normas!$A:$D,2,FALSE),VLOOKUP(Dati!$A2953,Normas!$A:$D,2,FALSE)*0.3)),"")</f>
      </c>
      <c r="I2953" s="2">
        <f>IFERROR(IF(ISBLANK($A2953),"",IF($A2953="Ūdeņraža jonu koncentrācija",VLOOKUP(Dati!$A2953,Normas!$A:$D,3,FALSE),VLOOKUP(Dati!$A2953,Normas!$A:$D,3,FALSE)*0.3)),"")</f>
      </c>
    </row>
    <row r="2954" spans="2:9" x14ac:dyDescent="0.2">
      <c r="B2954">
        <f>IF(ISBLANK(A2954),"",VLOOKUP(A2954,Normas!A:D,4,FALSE))</f>
      </c>
      <c r="E2954" s="2">
        <f>IF(ISBLANK(D2954),"",INT(YEARFRAC(D2954,'Vispārīga informācija'!$B$2)))</f>
      </c>
      <c r="F2954" s="2">
        <f>IFERROR(IF(ISBLANK($A2954),"",IF($A2954="Ūdeņraža jonu koncentrācija",VLOOKUP(Dati!$A2954,Normas!$A:$D,2,FALSE),VLOOKUP(Dati!$A2954,Normas!$A:$D,2,FALSE)*0.6)),"")</f>
      </c>
      <c r="G2954" s="2">
        <f>IFERROR(IF(ISBLANK($A2954),"",IF($A2954="Ūdeņraža jonu koncentrācija",VLOOKUP(Dati!$A2954,Normas!$A:$D,3,FALSE),VLOOKUP(Dati!$A2954,Normas!$A:$D,3,FALSE)*0.6)),"")</f>
      </c>
      <c r="H2954" s="2">
        <f>IFERROR(IF(ISBLANK($A2954),"",IF($A2954="Ūdeņraža jonu koncentrācija",VLOOKUP(Dati!$A2954,Normas!$A:$D,2,FALSE),VLOOKUP(Dati!$A2954,Normas!$A:$D,2,FALSE)*0.3)),"")</f>
      </c>
      <c r="I2954" s="2">
        <f>IFERROR(IF(ISBLANK($A2954),"",IF($A2954="Ūdeņraža jonu koncentrācija",VLOOKUP(Dati!$A2954,Normas!$A:$D,3,FALSE),VLOOKUP(Dati!$A2954,Normas!$A:$D,3,FALSE)*0.3)),"")</f>
      </c>
    </row>
    <row r="2955" spans="2:9" x14ac:dyDescent="0.2">
      <c r="B2955">
        <f>IF(ISBLANK(A2955),"",VLOOKUP(A2955,Normas!A:D,4,FALSE))</f>
      </c>
      <c r="E2955" s="2">
        <f>IF(ISBLANK(D2955),"",INT(YEARFRAC(D2955,'Vispārīga informācija'!$B$2)))</f>
      </c>
      <c r="F2955" s="2">
        <f>IFERROR(IF(ISBLANK($A2955),"",IF($A2955="Ūdeņraža jonu koncentrācija",VLOOKUP(Dati!$A2955,Normas!$A:$D,2,FALSE),VLOOKUP(Dati!$A2955,Normas!$A:$D,2,FALSE)*0.6)),"")</f>
      </c>
      <c r="G2955" s="2">
        <f>IFERROR(IF(ISBLANK($A2955),"",IF($A2955="Ūdeņraža jonu koncentrācija",VLOOKUP(Dati!$A2955,Normas!$A:$D,3,FALSE),VLOOKUP(Dati!$A2955,Normas!$A:$D,3,FALSE)*0.6)),"")</f>
      </c>
      <c r="H2955" s="2">
        <f>IFERROR(IF(ISBLANK($A2955),"",IF($A2955="Ūdeņraža jonu koncentrācija",VLOOKUP(Dati!$A2955,Normas!$A:$D,2,FALSE),VLOOKUP(Dati!$A2955,Normas!$A:$D,2,FALSE)*0.3)),"")</f>
      </c>
      <c r="I2955" s="2">
        <f>IFERROR(IF(ISBLANK($A2955),"",IF($A2955="Ūdeņraža jonu koncentrācija",VLOOKUP(Dati!$A2955,Normas!$A:$D,3,FALSE),VLOOKUP(Dati!$A2955,Normas!$A:$D,3,FALSE)*0.3)),"")</f>
      </c>
    </row>
    <row r="2956" spans="2:9" x14ac:dyDescent="0.2">
      <c r="B2956">
        <f>IF(ISBLANK(A2956),"",VLOOKUP(A2956,Normas!A:D,4,FALSE))</f>
      </c>
      <c r="E2956" s="2">
        <f>IF(ISBLANK(D2956),"",INT(YEARFRAC(D2956,'Vispārīga informācija'!$B$2)))</f>
      </c>
      <c r="F2956" s="2">
        <f>IFERROR(IF(ISBLANK($A2956),"",IF($A2956="Ūdeņraža jonu koncentrācija",VLOOKUP(Dati!$A2956,Normas!$A:$D,2,FALSE),VLOOKUP(Dati!$A2956,Normas!$A:$D,2,FALSE)*0.6)),"")</f>
      </c>
      <c r="G2956" s="2">
        <f>IFERROR(IF(ISBLANK($A2956),"",IF($A2956="Ūdeņraža jonu koncentrācija",VLOOKUP(Dati!$A2956,Normas!$A:$D,3,FALSE),VLOOKUP(Dati!$A2956,Normas!$A:$D,3,FALSE)*0.6)),"")</f>
      </c>
      <c r="H2956" s="2">
        <f>IFERROR(IF(ISBLANK($A2956),"",IF($A2956="Ūdeņraža jonu koncentrācija",VLOOKUP(Dati!$A2956,Normas!$A:$D,2,FALSE),VLOOKUP(Dati!$A2956,Normas!$A:$D,2,FALSE)*0.3)),"")</f>
      </c>
      <c r="I2956" s="2">
        <f>IFERROR(IF(ISBLANK($A2956),"",IF($A2956="Ūdeņraža jonu koncentrācija",VLOOKUP(Dati!$A2956,Normas!$A:$D,3,FALSE),VLOOKUP(Dati!$A2956,Normas!$A:$D,3,FALSE)*0.3)),"")</f>
      </c>
    </row>
    <row r="2957" spans="2:9" x14ac:dyDescent="0.2">
      <c r="B2957">
        <f>IF(ISBLANK(A2957),"",VLOOKUP(A2957,Normas!A:D,4,FALSE))</f>
      </c>
      <c r="E2957" s="2">
        <f>IF(ISBLANK(D2957),"",INT(YEARFRAC(D2957,'Vispārīga informācija'!$B$2)))</f>
      </c>
      <c r="F2957" s="2">
        <f>IFERROR(IF(ISBLANK($A2957),"",IF($A2957="Ūdeņraža jonu koncentrācija",VLOOKUP(Dati!$A2957,Normas!$A:$D,2,FALSE),VLOOKUP(Dati!$A2957,Normas!$A:$D,2,FALSE)*0.6)),"")</f>
      </c>
      <c r="G2957" s="2">
        <f>IFERROR(IF(ISBLANK($A2957),"",IF($A2957="Ūdeņraža jonu koncentrācija",VLOOKUP(Dati!$A2957,Normas!$A:$D,3,FALSE),VLOOKUP(Dati!$A2957,Normas!$A:$D,3,FALSE)*0.6)),"")</f>
      </c>
      <c r="H2957" s="2">
        <f>IFERROR(IF(ISBLANK($A2957),"",IF($A2957="Ūdeņraža jonu koncentrācija",VLOOKUP(Dati!$A2957,Normas!$A:$D,2,FALSE),VLOOKUP(Dati!$A2957,Normas!$A:$D,2,FALSE)*0.3)),"")</f>
      </c>
      <c r="I2957" s="2">
        <f>IFERROR(IF(ISBLANK($A2957),"",IF($A2957="Ūdeņraža jonu koncentrācija",VLOOKUP(Dati!$A2957,Normas!$A:$D,3,FALSE),VLOOKUP(Dati!$A2957,Normas!$A:$D,3,FALSE)*0.3)),"")</f>
      </c>
    </row>
    <row r="2958" spans="2:9" x14ac:dyDescent="0.2">
      <c r="B2958">
        <f>IF(ISBLANK(A2958),"",VLOOKUP(A2958,Normas!A:D,4,FALSE))</f>
      </c>
      <c r="E2958" s="2">
        <f>IF(ISBLANK(D2958),"",INT(YEARFRAC(D2958,'Vispārīga informācija'!$B$2)))</f>
      </c>
      <c r="F2958" s="2">
        <f>IFERROR(IF(ISBLANK($A2958),"",IF($A2958="Ūdeņraža jonu koncentrācija",VLOOKUP(Dati!$A2958,Normas!$A:$D,2,FALSE),VLOOKUP(Dati!$A2958,Normas!$A:$D,2,FALSE)*0.6)),"")</f>
      </c>
      <c r="G2958" s="2">
        <f>IFERROR(IF(ISBLANK($A2958),"",IF($A2958="Ūdeņraža jonu koncentrācija",VLOOKUP(Dati!$A2958,Normas!$A:$D,3,FALSE),VLOOKUP(Dati!$A2958,Normas!$A:$D,3,FALSE)*0.6)),"")</f>
      </c>
      <c r="H2958" s="2">
        <f>IFERROR(IF(ISBLANK($A2958),"",IF($A2958="Ūdeņraža jonu koncentrācija",VLOOKUP(Dati!$A2958,Normas!$A:$D,2,FALSE),VLOOKUP(Dati!$A2958,Normas!$A:$D,2,FALSE)*0.3)),"")</f>
      </c>
      <c r="I2958" s="2">
        <f>IFERROR(IF(ISBLANK($A2958),"",IF($A2958="Ūdeņraža jonu koncentrācija",VLOOKUP(Dati!$A2958,Normas!$A:$D,3,FALSE),VLOOKUP(Dati!$A2958,Normas!$A:$D,3,FALSE)*0.3)),"")</f>
      </c>
    </row>
    <row r="2959" spans="2:9" x14ac:dyDescent="0.2">
      <c r="B2959">
        <f>IF(ISBLANK(A2959),"",VLOOKUP(A2959,Normas!A:D,4,FALSE))</f>
      </c>
      <c r="E2959" s="2">
        <f>IF(ISBLANK(D2959),"",INT(YEARFRAC(D2959,'Vispārīga informācija'!$B$2)))</f>
      </c>
      <c r="F2959" s="2">
        <f>IFERROR(IF(ISBLANK($A2959),"",IF($A2959="Ūdeņraža jonu koncentrācija",VLOOKUP(Dati!$A2959,Normas!$A:$D,2,FALSE),VLOOKUP(Dati!$A2959,Normas!$A:$D,2,FALSE)*0.6)),"")</f>
      </c>
      <c r="G2959" s="2">
        <f>IFERROR(IF(ISBLANK($A2959),"",IF($A2959="Ūdeņraža jonu koncentrācija",VLOOKUP(Dati!$A2959,Normas!$A:$D,3,FALSE),VLOOKUP(Dati!$A2959,Normas!$A:$D,3,FALSE)*0.6)),"")</f>
      </c>
      <c r="H2959" s="2">
        <f>IFERROR(IF(ISBLANK($A2959),"",IF($A2959="Ūdeņraža jonu koncentrācija",VLOOKUP(Dati!$A2959,Normas!$A:$D,2,FALSE),VLOOKUP(Dati!$A2959,Normas!$A:$D,2,FALSE)*0.3)),"")</f>
      </c>
      <c r="I2959" s="2">
        <f>IFERROR(IF(ISBLANK($A2959),"",IF($A2959="Ūdeņraža jonu koncentrācija",VLOOKUP(Dati!$A2959,Normas!$A:$D,3,FALSE),VLOOKUP(Dati!$A2959,Normas!$A:$D,3,FALSE)*0.3)),"")</f>
      </c>
    </row>
    <row r="2960" spans="2:9" x14ac:dyDescent="0.2">
      <c r="B2960">
        <f>IF(ISBLANK(A2960),"",VLOOKUP(A2960,Normas!A:D,4,FALSE))</f>
      </c>
      <c r="E2960" s="2">
        <f>IF(ISBLANK(D2960),"",INT(YEARFRAC(D2960,'Vispārīga informācija'!$B$2)))</f>
      </c>
      <c r="F2960" s="2">
        <f>IFERROR(IF(ISBLANK($A2960),"",IF($A2960="Ūdeņraža jonu koncentrācija",VLOOKUP(Dati!$A2960,Normas!$A:$D,2,FALSE),VLOOKUP(Dati!$A2960,Normas!$A:$D,2,FALSE)*0.6)),"")</f>
      </c>
      <c r="G2960" s="2">
        <f>IFERROR(IF(ISBLANK($A2960),"",IF($A2960="Ūdeņraža jonu koncentrācija",VLOOKUP(Dati!$A2960,Normas!$A:$D,3,FALSE),VLOOKUP(Dati!$A2960,Normas!$A:$D,3,FALSE)*0.6)),"")</f>
      </c>
      <c r="H2960" s="2">
        <f>IFERROR(IF(ISBLANK($A2960),"",IF($A2960="Ūdeņraža jonu koncentrācija",VLOOKUP(Dati!$A2960,Normas!$A:$D,2,FALSE),VLOOKUP(Dati!$A2960,Normas!$A:$D,2,FALSE)*0.3)),"")</f>
      </c>
      <c r="I2960" s="2">
        <f>IFERROR(IF(ISBLANK($A2960),"",IF($A2960="Ūdeņraža jonu koncentrācija",VLOOKUP(Dati!$A2960,Normas!$A:$D,3,FALSE),VLOOKUP(Dati!$A2960,Normas!$A:$D,3,FALSE)*0.3)),"")</f>
      </c>
    </row>
    <row r="2961" spans="2:9" x14ac:dyDescent="0.2">
      <c r="B2961">
        <f>IF(ISBLANK(A2961),"",VLOOKUP(A2961,Normas!A:D,4,FALSE))</f>
      </c>
      <c r="E2961" s="2">
        <f>IF(ISBLANK(D2961),"",INT(YEARFRAC(D2961,'Vispārīga informācija'!$B$2)))</f>
      </c>
      <c r="F2961" s="2">
        <f>IFERROR(IF(ISBLANK($A2961),"",IF($A2961="Ūdeņraža jonu koncentrācija",VLOOKUP(Dati!$A2961,Normas!$A:$D,2,FALSE),VLOOKUP(Dati!$A2961,Normas!$A:$D,2,FALSE)*0.6)),"")</f>
      </c>
      <c r="G2961" s="2">
        <f>IFERROR(IF(ISBLANK($A2961),"",IF($A2961="Ūdeņraža jonu koncentrācija",VLOOKUP(Dati!$A2961,Normas!$A:$D,3,FALSE),VLOOKUP(Dati!$A2961,Normas!$A:$D,3,FALSE)*0.6)),"")</f>
      </c>
      <c r="H2961" s="2">
        <f>IFERROR(IF(ISBLANK($A2961),"",IF($A2961="Ūdeņraža jonu koncentrācija",VLOOKUP(Dati!$A2961,Normas!$A:$D,2,FALSE),VLOOKUP(Dati!$A2961,Normas!$A:$D,2,FALSE)*0.3)),"")</f>
      </c>
      <c r="I2961" s="2">
        <f>IFERROR(IF(ISBLANK($A2961),"",IF($A2961="Ūdeņraža jonu koncentrācija",VLOOKUP(Dati!$A2961,Normas!$A:$D,3,FALSE),VLOOKUP(Dati!$A2961,Normas!$A:$D,3,FALSE)*0.3)),"")</f>
      </c>
    </row>
    <row r="2962" spans="2:9" x14ac:dyDescent="0.2">
      <c r="B2962">
        <f>IF(ISBLANK(A2962),"",VLOOKUP(A2962,Normas!A:D,4,FALSE))</f>
      </c>
      <c r="E2962" s="2">
        <f>IF(ISBLANK(D2962),"",INT(YEARFRAC(D2962,'Vispārīga informācija'!$B$2)))</f>
      </c>
      <c r="F2962" s="2">
        <f>IFERROR(IF(ISBLANK($A2962),"",IF($A2962="Ūdeņraža jonu koncentrācija",VLOOKUP(Dati!$A2962,Normas!$A:$D,2,FALSE),VLOOKUP(Dati!$A2962,Normas!$A:$D,2,FALSE)*0.6)),"")</f>
      </c>
      <c r="G2962" s="2">
        <f>IFERROR(IF(ISBLANK($A2962),"",IF($A2962="Ūdeņraža jonu koncentrācija",VLOOKUP(Dati!$A2962,Normas!$A:$D,3,FALSE),VLOOKUP(Dati!$A2962,Normas!$A:$D,3,FALSE)*0.6)),"")</f>
      </c>
      <c r="H2962" s="2">
        <f>IFERROR(IF(ISBLANK($A2962),"",IF($A2962="Ūdeņraža jonu koncentrācija",VLOOKUP(Dati!$A2962,Normas!$A:$D,2,FALSE),VLOOKUP(Dati!$A2962,Normas!$A:$D,2,FALSE)*0.3)),"")</f>
      </c>
      <c r="I2962" s="2">
        <f>IFERROR(IF(ISBLANK($A2962),"",IF($A2962="Ūdeņraža jonu koncentrācija",VLOOKUP(Dati!$A2962,Normas!$A:$D,3,FALSE),VLOOKUP(Dati!$A2962,Normas!$A:$D,3,FALSE)*0.3)),"")</f>
      </c>
    </row>
    <row r="2963" spans="2:9" x14ac:dyDescent="0.2">
      <c r="B2963">
        <f>IF(ISBLANK(A2963),"",VLOOKUP(A2963,Normas!A:D,4,FALSE))</f>
      </c>
      <c r="E2963" s="2">
        <f>IF(ISBLANK(D2963),"",INT(YEARFRAC(D2963,'Vispārīga informācija'!$B$2)))</f>
      </c>
      <c r="F2963" s="2">
        <f>IFERROR(IF(ISBLANK($A2963),"",IF($A2963="Ūdeņraža jonu koncentrācija",VLOOKUP(Dati!$A2963,Normas!$A:$D,2,FALSE),VLOOKUP(Dati!$A2963,Normas!$A:$D,2,FALSE)*0.6)),"")</f>
      </c>
      <c r="G2963" s="2">
        <f>IFERROR(IF(ISBLANK($A2963),"",IF($A2963="Ūdeņraža jonu koncentrācija",VLOOKUP(Dati!$A2963,Normas!$A:$D,3,FALSE),VLOOKUP(Dati!$A2963,Normas!$A:$D,3,FALSE)*0.6)),"")</f>
      </c>
      <c r="H2963" s="2">
        <f>IFERROR(IF(ISBLANK($A2963),"",IF($A2963="Ūdeņraža jonu koncentrācija",VLOOKUP(Dati!$A2963,Normas!$A:$D,2,FALSE),VLOOKUP(Dati!$A2963,Normas!$A:$D,2,FALSE)*0.3)),"")</f>
      </c>
      <c r="I2963" s="2">
        <f>IFERROR(IF(ISBLANK($A2963),"",IF($A2963="Ūdeņraža jonu koncentrācija",VLOOKUP(Dati!$A2963,Normas!$A:$D,3,FALSE),VLOOKUP(Dati!$A2963,Normas!$A:$D,3,FALSE)*0.3)),"")</f>
      </c>
    </row>
    <row r="2964" spans="2:9" x14ac:dyDescent="0.2">
      <c r="B2964">
        <f>IF(ISBLANK(A2964),"",VLOOKUP(A2964,Normas!A:D,4,FALSE))</f>
      </c>
      <c r="E2964" s="2">
        <f>IF(ISBLANK(D2964),"",INT(YEARFRAC(D2964,'Vispārīga informācija'!$B$2)))</f>
      </c>
      <c r="F2964" s="2">
        <f>IFERROR(IF(ISBLANK($A2964),"",IF($A2964="Ūdeņraža jonu koncentrācija",VLOOKUP(Dati!$A2964,Normas!$A:$D,2,FALSE),VLOOKUP(Dati!$A2964,Normas!$A:$D,2,FALSE)*0.6)),"")</f>
      </c>
      <c r="G2964" s="2">
        <f>IFERROR(IF(ISBLANK($A2964),"",IF($A2964="Ūdeņraža jonu koncentrācija",VLOOKUP(Dati!$A2964,Normas!$A:$D,3,FALSE),VLOOKUP(Dati!$A2964,Normas!$A:$D,3,FALSE)*0.6)),"")</f>
      </c>
      <c r="H2964" s="2">
        <f>IFERROR(IF(ISBLANK($A2964),"",IF($A2964="Ūdeņraža jonu koncentrācija",VLOOKUP(Dati!$A2964,Normas!$A:$D,2,FALSE),VLOOKUP(Dati!$A2964,Normas!$A:$D,2,FALSE)*0.3)),"")</f>
      </c>
      <c r="I2964" s="2">
        <f>IFERROR(IF(ISBLANK($A2964),"",IF($A2964="Ūdeņraža jonu koncentrācija",VLOOKUP(Dati!$A2964,Normas!$A:$D,3,FALSE),VLOOKUP(Dati!$A2964,Normas!$A:$D,3,FALSE)*0.3)),"")</f>
      </c>
    </row>
    <row r="2965" spans="2:9" x14ac:dyDescent="0.2">
      <c r="B2965">
        <f>IF(ISBLANK(A2965),"",VLOOKUP(A2965,Normas!A:D,4,FALSE))</f>
      </c>
      <c r="E2965" s="2">
        <f>IF(ISBLANK(D2965),"",INT(YEARFRAC(D2965,'Vispārīga informācija'!$B$2)))</f>
      </c>
      <c r="F2965" s="2">
        <f>IFERROR(IF(ISBLANK($A2965),"",IF($A2965="Ūdeņraža jonu koncentrācija",VLOOKUP(Dati!$A2965,Normas!$A:$D,2,FALSE),VLOOKUP(Dati!$A2965,Normas!$A:$D,2,FALSE)*0.6)),"")</f>
      </c>
      <c r="G2965" s="2">
        <f>IFERROR(IF(ISBLANK($A2965),"",IF($A2965="Ūdeņraža jonu koncentrācija",VLOOKUP(Dati!$A2965,Normas!$A:$D,3,FALSE),VLOOKUP(Dati!$A2965,Normas!$A:$D,3,FALSE)*0.6)),"")</f>
      </c>
      <c r="H2965" s="2">
        <f>IFERROR(IF(ISBLANK($A2965),"",IF($A2965="Ūdeņraža jonu koncentrācija",VLOOKUP(Dati!$A2965,Normas!$A:$D,2,FALSE),VLOOKUP(Dati!$A2965,Normas!$A:$D,2,FALSE)*0.3)),"")</f>
      </c>
      <c r="I2965" s="2">
        <f>IFERROR(IF(ISBLANK($A2965),"",IF($A2965="Ūdeņraža jonu koncentrācija",VLOOKUP(Dati!$A2965,Normas!$A:$D,3,FALSE),VLOOKUP(Dati!$A2965,Normas!$A:$D,3,FALSE)*0.3)),"")</f>
      </c>
    </row>
    <row r="2966" spans="2:9" x14ac:dyDescent="0.2">
      <c r="B2966">
        <f>IF(ISBLANK(A2966),"",VLOOKUP(A2966,Normas!A:D,4,FALSE))</f>
      </c>
      <c r="E2966" s="2">
        <f>IF(ISBLANK(D2966),"",INT(YEARFRAC(D2966,'Vispārīga informācija'!$B$2)))</f>
      </c>
      <c r="F2966" s="2">
        <f>IFERROR(IF(ISBLANK($A2966),"",IF($A2966="Ūdeņraža jonu koncentrācija",VLOOKUP(Dati!$A2966,Normas!$A:$D,2,FALSE),VLOOKUP(Dati!$A2966,Normas!$A:$D,2,FALSE)*0.6)),"")</f>
      </c>
      <c r="G2966" s="2">
        <f>IFERROR(IF(ISBLANK($A2966),"",IF($A2966="Ūdeņraža jonu koncentrācija",VLOOKUP(Dati!$A2966,Normas!$A:$D,3,FALSE),VLOOKUP(Dati!$A2966,Normas!$A:$D,3,FALSE)*0.6)),"")</f>
      </c>
      <c r="H2966" s="2">
        <f>IFERROR(IF(ISBLANK($A2966),"",IF($A2966="Ūdeņraža jonu koncentrācija",VLOOKUP(Dati!$A2966,Normas!$A:$D,2,FALSE),VLOOKUP(Dati!$A2966,Normas!$A:$D,2,FALSE)*0.3)),"")</f>
      </c>
      <c r="I2966" s="2">
        <f>IFERROR(IF(ISBLANK($A2966),"",IF($A2966="Ūdeņraža jonu koncentrācija",VLOOKUP(Dati!$A2966,Normas!$A:$D,3,FALSE),VLOOKUP(Dati!$A2966,Normas!$A:$D,3,FALSE)*0.3)),"")</f>
      </c>
    </row>
    <row r="2967" spans="2:9" x14ac:dyDescent="0.2">
      <c r="B2967">
        <f>IF(ISBLANK(A2967),"",VLOOKUP(A2967,Normas!A:D,4,FALSE))</f>
      </c>
      <c r="E2967" s="2">
        <f>IF(ISBLANK(D2967),"",INT(YEARFRAC(D2967,'Vispārīga informācija'!$B$2)))</f>
      </c>
      <c r="F2967" s="2">
        <f>IFERROR(IF(ISBLANK($A2967),"",IF($A2967="Ūdeņraža jonu koncentrācija",VLOOKUP(Dati!$A2967,Normas!$A:$D,2,FALSE),VLOOKUP(Dati!$A2967,Normas!$A:$D,2,FALSE)*0.6)),"")</f>
      </c>
      <c r="G2967" s="2">
        <f>IFERROR(IF(ISBLANK($A2967),"",IF($A2967="Ūdeņraža jonu koncentrācija",VLOOKUP(Dati!$A2967,Normas!$A:$D,3,FALSE),VLOOKUP(Dati!$A2967,Normas!$A:$D,3,FALSE)*0.6)),"")</f>
      </c>
      <c r="H2967" s="2">
        <f>IFERROR(IF(ISBLANK($A2967),"",IF($A2967="Ūdeņraža jonu koncentrācija",VLOOKUP(Dati!$A2967,Normas!$A:$D,2,FALSE),VLOOKUP(Dati!$A2967,Normas!$A:$D,2,FALSE)*0.3)),"")</f>
      </c>
      <c r="I2967" s="2">
        <f>IFERROR(IF(ISBLANK($A2967),"",IF($A2967="Ūdeņraža jonu koncentrācija",VLOOKUP(Dati!$A2967,Normas!$A:$D,3,FALSE),VLOOKUP(Dati!$A2967,Normas!$A:$D,3,FALSE)*0.3)),"")</f>
      </c>
    </row>
    <row r="2968" spans="2:9" x14ac:dyDescent="0.2">
      <c r="B2968">
        <f>IF(ISBLANK(A2968),"",VLOOKUP(A2968,Normas!A:D,4,FALSE))</f>
      </c>
      <c r="E2968" s="2">
        <f>IF(ISBLANK(D2968),"",INT(YEARFRAC(D2968,'Vispārīga informācija'!$B$2)))</f>
      </c>
      <c r="F2968" s="2">
        <f>IFERROR(IF(ISBLANK($A2968),"",IF($A2968="Ūdeņraža jonu koncentrācija",VLOOKUP(Dati!$A2968,Normas!$A:$D,2,FALSE),VLOOKUP(Dati!$A2968,Normas!$A:$D,2,FALSE)*0.6)),"")</f>
      </c>
      <c r="G2968" s="2">
        <f>IFERROR(IF(ISBLANK($A2968),"",IF($A2968="Ūdeņraža jonu koncentrācija",VLOOKUP(Dati!$A2968,Normas!$A:$D,3,FALSE),VLOOKUP(Dati!$A2968,Normas!$A:$D,3,FALSE)*0.6)),"")</f>
      </c>
      <c r="H2968" s="2">
        <f>IFERROR(IF(ISBLANK($A2968),"",IF($A2968="Ūdeņraža jonu koncentrācija",VLOOKUP(Dati!$A2968,Normas!$A:$D,2,FALSE),VLOOKUP(Dati!$A2968,Normas!$A:$D,2,FALSE)*0.3)),"")</f>
      </c>
      <c r="I2968" s="2">
        <f>IFERROR(IF(ISBLANK($A2968),"",IF($A2968="Ūdeņraža jonu koncentrācija",VLOOKUP(Dati!$A2968,Normas!$A:$D,3,FALSE),VLOOKUP(Dati!$A2968,Normas!$A:$D,3,FALSE)*0.3)),"")</f>
      </c>
    </row>
    <row r="2969" spans="2:9" x14ac:dyDescent="0.2">
      <c r="B2969">
        <f>IF(ISBLANK(A2969),"",VLOOKUP(A2969,Normas!A:D,4,FALSE))</f>
      </c>
      <c r="E2969" s="2">
        <f>IF(ISBLANK(D2969),"",INT(YEARFRAC(D2969,'Vispārīga informācija'!$B$2)))</f>
      </c>
      <c r="F2969" s="2">
        <f>IFERROR(IF(ISBLANK($A2969),"",IF($A2969="Ūdeņraža jonu koncentrācija",VLOOKUP(Dati!$A2969,Normas!$A:$D,2,FALSE),VLOOKUP(Dati!$A2969,Normas!$A:$D,2,FALSE)*0.6)),"")</f>
      </c>
      <c r="G2969" s="2">
        <f>IFERROR(IF(ISBLANK($A2969),"",IF($A2969="Ūdeņraža jonu koncentrācija",VLOOKUP(Dati!$A2969,Normas!$A:$D,3,FALSE),VLOOKUP(Dati!$A2969,Normas!$A:$D,3,FALSE)*0.6)),"")</f>
      </c>
      <c r="H2969" s="2">
        <f>IFERROR(IF(ISBLANK($A2969),"",IF($A2969="Ūdeņraža jonu koncentrācija",VLOOKUP(Dati!$A2969,Normas!$A:$D,2,FALSE),VLOOKUP(Dati!$A2969,Normas!$A:$D,2,FALSE)*0.3)),"")</f>
      </c>
      <c r="I2969" s="2">
        <f>IFERROR(IF(ISBLANK($A2969),"",IF($A2969="Ūdeņraža jonu koncentrācija",VLOOKUP(Dati!$A2969,Normas!$A:$D,3,FALSE),VLOOKUP(Dati!$A2969,Normas!$A:$D,3,FALSE)*0.3)),"")</f>
      </c>
    </row>
    <row r="2970" spans="2:9" x14ac:dyDescent="0.2">
      <c r="B2970">
        <f>IF(ISBLANK(A2970),"",VLOOKUP(A2970,Normas!A:D,4,FALSE))</f>
      </c>
      <c r="E2970" s="2">
        <f>IF(ISBLANK(D2970),"",INT(YEARFRAC(D2970,'Vispārīga informācija'!$B$2)))</f>
      </c>
      <c r="F2970" s="2">
        <f>IFERROR(IF(ISBLANK($A2970),"",IF($A2970="Ūdeņraža jonu koncentrācija",VLOOKUP(Dati!$A2970,Normas!$A:$D,2,FALSE),VLOOKUP(Dati!$A2970,Normas!$A:$D,2,FALSE)*0.6)),"")</f>
      </c>
      <c r="G2970" s="2">
        <f>IFERROR(IF(ISBLANK($A2970),"",IF($A2970="Ūdeņraža jonu koncentrācija",VLOOKUP(Dati!$A2970,Normas!$A:$D,3,FALSE),VLOOKUP(Dati!$A2970,Normas!$A:$D,3,FALSE)*0.6)),"")</f>
      </c>
      <c r="H2970" s="2">
        <f>IFERROR(IF(ISBLANK($A2970),"",IF($A2970="Ūdeņraža jonu koncentrācija",VLOOKUP(Dati!$A2970,Normas!$A:$D,2,FALSE),VLOOKUP(Dati!$A2970,Normas!$A:$D,2,FALSE)*0.3)),"")</f>
      </c>
      <c r="I2970" s="2">
        <f>IFERROR(IF(ISBLANK($A2970),"",IF($A2970="Ūdeņraža jonu koncentrācija",VLOOKUP(Dati!$A2970,Normas!$A:$D,3,FALSE),VLOOKUP(Dati!$A2970,Normas!$A:$D,3,FALSE)*0.3)),"")</f>
      </c>
    </row>
    <row r="2971" spans="2:9" x14ac:dyDescent="0.2">
      <c r="B2971">
        <f>IF(ISBLANK(A2971),"",VLOOKUP(A2971,Normas!A:D,4,FALSE))</f>
      </c>
      <c r="E2971" s="2">
        <f>IF(ISBLANK(D2971),"",INT(YEARFRAC(D2971,'Vispārīga informācija'!$B$2)))</f>
      </c>
      <c r="F2971" s="2">
        <f>IFERROR(IF(ISBLANK($A2971),"",IF($A2971="Ūdeņraža jonu koncentrācija",VLOOKUP(Dati!$A2971,Normas!$A:$D,2,FALSE),VLOOKUP(Dati!$A2971,Normas!$A:$D,2,FALSE)*0.6)),"")</f>
      </c>
      <c r="G2971" s="2">
        <f>IFERROR(IF(ISBLANK($A2971),"",IF($A2971="Ūdeņraža jonu koncentrācija",VLOOKUP(Dati!$A2971,Normas!$A:$D,3,FALSE),VLOOKUP(Dati!$A2971,Normas!$A:$D,3,FALSE)*0.6)),"")</f>
      </c>
      <c r="H2971" s="2">
        <f>IFERROR(IF(ISBLANK($A2971),"",IF($A2971="Ūdeņraža jonu koncentrācija",VLOOKUP(Dati!$A2971,Normas!$A:$D,2,FALSE),VLOOKUP(Dati!$A2971,Normas!$A:$D,2,FALSE)*0.3)),"")</f>
      </c>
      <c r="I2971" s="2">
        <f>IFERROR(IF(ISBLANK($A2971),"",IF($A2971="Ūdeņraža jonu koncentrācija",VLOOKUP(Dati!$A2971,Normas!$A:$D,3,FALSE),VLOOKUP(Dati!$A2971,Normas!$A:$D,3,FALSE)*0.3)),"")</f>
      </c>
    </row>
    <row r="2972" spans="2:9" x14ac:dyDescent="0.2">
      <c r="B2972">
        <f>IF(ISBLANK(A2972),"",VLOOKUP(A2972,Normas!A:D,4,FALSE))</f>
      </c>
      <c r="E2972" s="2">
        <f>IF(ISBLANK(D2972),"",INT(YEARFRAC(D2972,'Vispārīga informācija'!$B$2)))</f>
      </c>
      <c r="F2972" s="2">
        <f>IFERROR(IF(ISBLANK($A2972),"",IF($A2972="Ūdeņraža jonu koncentrācija",VLOOKUP(Dati!$A2972,Normas!$A:$D,2,FALSE),VLOOKUP(Dati!$A2972,Normas!$A:$D,2,FALSE)*0.6)),"")</f>
      </c>
      <c r="G2972" s="2">
        <f>IFERROR(IF(ISBLANK($A2972),"",IF($A2972="Ūdeņraža jonu koncentrācija",VLOOKUP(Dati!$A2972,Normas!$A:$D,3,FALSE),VLOOKUP(Dati!$A2972,Normas!$A:$D,3,FALSE)*0.6)),"")</f>
      </c>
      <c r="H2972" s="2">
        <f>IFERROR(IF(ISBLANK($A2972),"",IF($A2972="Ūdeņraža jonu koncentrācija",VLOOKUP(Dati!$A2972,Normas!$A:$D,2,FALSE),VLOOKUP(Dati!$A2972,Normas!$A:$D,2,FALSE)*0.3)),"")</f>
      </c>
      <c r="I2972" s="2">
        <f>IFERROR(IF(ISBLANK($A2972),"",IF($A2972="Ūdeņraža jonu koncentrācija",VLOOKUP(Dati!$A2972,Normas!$A:$D,3,FALSE),VLOOKUP(Dati!$A2972,Normas!$A:$D,3,FALSE)*0.3)),"")</f>
      </c>
    </row>
    <row r="2973" spans="2:9" x14ac:dyDescent="0.2">
      <c r="B2973">
        <f>IF(ISBLANK(A2973),"",VLOOKUP(A2973,Normas!A:D,4,FALSE))</f>
      </c>
      <c r="E2973" s="2">
        <f>IF(ISBLANK(D2973),"",INT(YEARFRAC(D2973,'Vispārīga informācija'!$B$2)))</f>
      </c>
      <c r="F2973" s="2">
        <f>IFERROR(IF(ISBLANK($A2973),"",IF($A2973="Ūdeņraža jonu koncentrācija",VLOOKUP(Dati!$A2973,Normas!$A:$D,2,FALSE),VLOOKUP(Dati!$A2973,Normas!$A:$D,2,FALSE)*0.6)),"")</f>
      </c>
      <c r="G2973" s="2">
        <f>IFERROR(IF(ISBLANK($A2973),"",IF($A2973="Ūdeņraža jonu koncentrācija",VLOOKUP(Dati!$A2973,Normas!$A:$D,3,FALSE),VLOOKUP(Dati!$A2973,Normas!$A:$D,3,FALSE)*0.6)),"")</f>
      </c>
      <c r="H2973" s="2">
        <f>IFERROR(IF(ISBLANK($A2973),"",IF($A2973="Ūdeņraža jonu koncentrācija",VLOOKUP(Dati!$A2973,Normas!$A:$D,2,FALSE),VLOOKUP(Dati!$A2973,Normas!$A:$D,2,FALSE)*0.3)),"")</f>
      </c>
      <c r="I2973" s="2">
        <f>IFERROR(IF(ISBLANK($A2973),"",IF($A2973="Ūdeņraža jonu koncentrācija",VLOOKUP(Dati!$A2973,Normas!$A:$D,3,FALSE),VLOOKUP(Dati!$A2973,Normas!$A:$D,3,FALSE)*0.3)),"")</f>
      </c>
    </row>
    <row r="2974" spans="2:9" x14ac:dyDescent="0.2">
      <c r="B2974">
        <f>IF(ISBLANK(A2974),"",VLOOKUP(A2974,Normas!A:D,4,FALSE))</f>
      </c>
      <c r="E2974" s="2">
        <f>IF(ISBLANK(D2974),"",INT(YEARFRAC(D2974,'Vispārīga informācija'!$B$2)))</f>
      </c>
      <c r="F2974" s="2">
        <f>IFERROR(IF(ISBLANK($A2974),"",IF($A2974="Ūdeņraža jonu koncentrācija",VLOOKUP(Dati!$A2974,Normas!$A:$D,2,FALSE),VLOOKUP(Dati!$A2974,Normas!$A:$D,2,FALSE)*0.6)),"")</f>
      </c>
      <c r="G2974" s="2">
        <f>IFERROR(IF(ISBLANK($A2974),"",IF($A2974="Ūdeņraža jonu koncentrācija",VLOOKUP(Dati!$A2974,Normas!$A:$D,3,FALSE),VLOOKUP(Dati!$A2974,Normas!$A:$D,3,FALSE)*0.6)),"")</f>
      </c>
      <c r="H2974" s="2">
        <f>IFERROR(IF(ISBLANK($A2974),"",IF($A2974="Ūdeņraža jonu koncentrācija",VLOOKUP(Dati!$A2974,Normas!$A:$D,2,FALSE),VLOOKUP(Dati!$A2974,Normas!$A:$D,2,FALSE)*0.3)),"")</f>
      </c>
      <c r="I2974" s="2">
        <f>IFERROR(IF(ISBLANK($A2974),"",IF($A2974="Ūdeņraža jonu koncentrācija",VLOOKUP(Dati!$A2974,Normas!$A:$D,3,FALSE),VLOOKUP(Dati!$A2974,Normas!$A:$D,3,FALSE)*0.3)),"")</f>
      </c>
    </row>
    <row r="2975" spans="2:9" x14ac:dyDescent="0.2">
      <c r="B2975">
        <f>IF(ISBLANK(A2975),"",VLOOKUP(A2975,Normas!A:D,4,FALSE))</f>
      </c>
      <c r="E2975" s="2">
        <f>IF(ISBLANK(D2975),"",INT(YEARFRAC(D2975,'Vispārīga informācija'!$B$2)))</f>
      </c>
      <c r="F2975" s="2">
        <f>IFERROR(IF(ISBLANK($A2975),"",IF($A2975="Ūdeņraža jonu koncentrācija",VLOOKUP(Dati!$A2975,Normas!$A:$D,2,FALSE),VLOOKUP(Dati!$A2975,Normas!$A:$D,2,FALSE)*0.6)),"")</f>
      </c>
      <c r="G2975" s="2">
        <f>IFERROR(IF(ISBLANK($A2975),"",IF($A2975="Ūdeņraža jonu koncentrācija",VLOOKUP(Dati!$A2975,Normas!$A:$D,3,FALSE),VLOOKUP(Dati!$A2975,Normas!$A:$D,3,FALSE)*0.6)),"")</f>
      </c>
      <c r="H2975" s="2">
        <f>IFERROR(IF(ISBLANK($A2975),"",IF($A2975="Ūdeņraža jonu koncentrācija",VLOOKUP(Dati!$A2975,Normas!$A:$D,2,FALSE),VLOOKUP(Dati!$A2975,Normas!$A:$D,2,FALSE)*0.3)),"")</f>
      </c>
      <c r="I2975" s="2">
        <f>IFERROR(IF(ISBLANK($A2975),"",IF($A2975="Ūdeņraža jonu koncentrācija",VLOOKUP(Dati!$A2975,Normas!$A:$D,3,FALSE),VLOOKUP(Dati!$A2975,Normas!$A:$D,3,FALSE)*0.3)),"")</f>
      </c>
    </row>
    <row r="2976" spans="2:9" x14ac:dyDescent="0.2">
      <c r="B2976">
        <f>IF(ISBLANK(A2976),"",VLOOKUP(A2976,Normas!A:D,4,FALSE))</f>
      </c>
      <c r="E2976" s="2">
        <f>IF(ISBLANK(D2976),"",INT(YEARFRAC(D2976,'Vispārīga informācija'!$B$2)))</f>
      </c>
      <c r="F2976" s="2">
        <f>IFERROR(IF(ISBLANK($A2976),"",IF($A2976="Ūdeņraža jonu koncentrācija",VLOOKUP(Dati!$A2976,Normas!$A:$D,2,FALSE),VLOOKUP(Dati!$A2976,Normas!$A:$D,2,FALSE)*0.6)),"")</f>
      </c>
      <c r="G2976" s="2">
        <f>IFERROR(IF(ISBLANK($A2976),"",IF($A2976="Ūdeņraža jonu koncentrācija",VLOOKUP(Dati!$A2976,Normas!$A:$D,3,FALSE),VLOOKUP(Dati!$A2976,Normas!$A:$D,3,FALSE)*0.6)),"")</f>
      </c>
      <c r="H2976" s="2">
        <f>IFERROR(IF(ISBLANK($A2976),"",IF($A2976="Ūdeņraža jonu koncentrācija",VLOOKUP(Dati!$A2976,Normas!$A:$D,2,FALSE),VLOOKUP(Dati!$A2976,Normas!$A:$D,2,FALSE)*0.3)),"")</f>
      </c>
      <c r="I2976" s="2">
        <f>IFERROR(IF(ISBLANK($A2976),"",IF($A2976="Ūdeņraža jonu koncentrācija",VLOOKUP(Dati!$A2976,Normas!$A:$D,3,FALSE),VLOOKUP(Dati!$A2976,Normas!$A:$D,3,FALSE)*0.3)),"")</f>
      </c>
    </row>
    <row r="2977" spans="2:9" x14ac:dyDescent="0.2">
      <c r="B2977">
        <f>IF(ISBLANK(A2977),"",VLOOKUP(A2977,Normas!A:D,4,FALSE))</f>
      </c>
      <c r="E2977" s="2">
        <f>IF(ISBLANK(D2977),"",INT(YEARFRAC(D2977,'Vispārīga informācija'!$B$2)))</f>
      </c>
      <c r="F2977" s="2">
        <f>IFERROR(IF(ISBLANK($A2977),"",IF($A2977="Ūdeņraža jonu koncentrācija",VLOOKUP(Dati!$A2977,Normas!$A:$D,2,FALSE),VLOOKUP(Dati!$A2977,Normas!$A:$D,2,FALSE)*0.6)),"")</f>
      </c>
      <c r="G2977" s="2">
        <f>IFERROR(IF(ISBLANK($A2977),"",IF($A2977="Ūdeņraža jonu koncentrācija",VLOOKUP(Dati!$A2977,Normas!$A:$D,3,FALSE),VLOOKUP(Dati!$A2977,Normas!$A:$D,3,FALSE)*0.6)),"")</f>
      </c>
      <c r="H2977" s="2">
        <f>IFERROR(IF(ISBLANK($A2977),"",IF($A2977="Ūdeņraža jonu koncentrācija",VLOOKUP(Dati!$A2977,Normas!$A:$D,2,FALSE),VLOOKUP(Dati!$A2977,Normas!$A:$D,2,FALSE)*0.3)),"")</f>
      </c>
      <c r="I2977" s="2">
        <f>IFERROR(IF(ISBLANK($A2977),"",IF($A2977="Ūdeņraža jonu koncentrācija",VLOOKUP(Dati!$A2977,Normas!$A:$D,3,FALSE),VLOOKUP(Dati!$A2977,Normas!$A:$D,3,FALSE)*0.3)),"")</f>
      </c>
    </row>
    <row r="2978" spans="2:9" x14ac:dyDescent="0.2">
      <c r="B2978">
        <f>IF(ISBLANK(A2978),"",VLOOKUP(A2978,Normas!A:D,4,FALSE))</f>
      </c>
      <c r="E2978" s="2">
        <f>IF(ISBLANK(D2978),"",INT(YEARFRAC(D2978,'Vispārīga informācija'!$B$2)))</f>
      </c>
      <c r="F2978" s="2">
        <f>IFERROR(IF(ISBLANK($A2978),"",IF($A2978="Ūdeņraža jonu koncentrācija",VLOOKUP(Dati!$A2978,Normas!$A:$D,2,FALSE),VLOOKUP(Dati!$A2978,Normas!$A:$D,2,FALSE)*0.6)),"")</f>
      </c>
      <c r="G2978" s="2">
        <f>IFERROR(IF(ISBLANK($A2978),"",IF($A2978="Ūdeņraža jonu koncentrācija",VLOOKUP(Dati!$A2978,Normas!$A:$D,3,FALSE),VLOOKUP(Dati!$A2978,Normas!$A:$D,3,FALSE)*0.6)),"")</f>
      </c>
      <c r="H2978" s="2">
        <f>IFERROR(IF(ISBLANK($A2978),"",IF($A2978="Ūdeņraža jonu koncentrācija",VLOOKUP(Dati!$A2978,Normas!$A:$D,2,FALSE),VLOOKUP(Dati!$A2978,Normas!$A:$D,2,FALSE)*0.3)),"")</f>
      </c>
      <c r="I2978" s="2">
        <f>IFERROR(IF(ISBLANK($A2978),"",IF($A2978="Ūdeņraža jonu koncentrācija",VLOOKUP(Dati!$A2978,Normas!$A:$D,3,FALSE),VLOOKUP(Dati!$A2978,Normas!$A:$D,3,FALSE)*0.3)),"")</f>
      </c>
    </row>
    <row r="2979" spans="2:9" x14ac:dyDescent="0.2">
      <c r="B2979">
        <f>IF(ISBLANK(A2979),"",VLOOKUP(A2979,Normas!A:D,4,FALSE))</f>
      </c>
      <c r="E2979" s="2">
        <f>IF(ISBLANK(D2979),"",INT(YEARFRAC(D2979,'Vispārīga informācija'!$B$2)))</f>
      </c>
      <c r="F2979" s="2">
        <f>IFERROR(IF(ISBLANK($A2979),"",IF($A2979="Ūdeņraža jonu koncentrācija",VLOOKUP(Dati!$A2979,Normas!$A:$D,2,FALSE),VLOOKUP(Dati!$A2979,Normas!$A:$D,2,FALSE)*0.6)),"")</f>
      </c>
      <c r="G2979" s="2">
        <f>IFERROR(IF(ISBLANK($A2979),"",IF($A2979="Ūdeņraža jonu koncentrācija",VLOOKUP(Dati!$A2979,Normas!$A:$D,3,FALSE),VLOOKUP(Dati!$A2979,Normas!$A:$D,3,FALSE)*0.6)),"")</f>
      </c>
      <c r="H2979" s="2">
        <f>IFERROR(IF(ISBLANK($A2979),"",IF($A2979="Ūdeņraža jonu koncentrācija",VLOOKUP(Dati!$A2979,Normas!$A:$D,2,FALSE),VLOOKUP(Dati!$A2979,Normas!$A:$D,2,FALSE)*0.3)),"")</f>
      </c>
      <c r="I2979" s="2">
        <f>IFERROR(IF(ISBLANK($A2979),"",IF($A2979="Ūdeņraža jonu koncentrācija",VLOOKUP(Dati!$A2979,Normas!$A:$D,3,FALSE),VLOOKUP(Dati!$A2979,Normas!$A:$D,3,FALSE)*0.3)),"")</f>
      </c>
    </row>
    <row r="2980" spans="2:9" x14ac:dyDescent="0.2">
      <c r="B2980">
        <f>IF(ISBLANK(A2980),"",VLOOKUP(A2980,Normas!A:D,4,FALSE))</f>
      </c>
      <c r="E2980" s="2">
        <f>IF(ISBLANK(D2980),"",INT(YEARFRAC(D2980,'Vispārīga informācija'!$B$2)))</f>
      </c>
      <c r="F2980" s="2">
        <f>IFERROR(IF(ISBLANK($A2980),"",IF($A2980="Ūdeņraža jonu koncentrācija",VLOOKUP(Dati!$A2980,Normas!$A:$D,2,FALSE),VLOOKUP(Dati!$A2980,Normas!$A:$D,2,FALSE)*0.6)),"")</f>
      </c>
      <c r="G2980" s="2">
        <f>IFERROR(IF(ISBLANK($A2980),"",IF($A2980="Ūdeņraža jonu koncentrācija",VLOOKUP(Dati!$A2980,Normas!$A:$D,3,FALSE),VLOOKUP(Dati!$A2980,Normas!$A:$D,3,FALSE)*0.6)),"")</f>
      </c>
      <c r="H2980" s="2">
        <f>IFERROR(IF(ISBLANK($A2980),"",IF($A2980="Ūdeņraža jonu koncentrācija",VLOOKUP(Dati!$A2980,Normas!$A:$D,2,FALSE),VLOOKUP(Dati!$A2980,Normas!$A:$D,2,FALSE)*0.3)),"")</f>
      </c>
      <c r="I2980" s="2">
        <f>IFERROR(IF(ISBLANK($A2980),"",IF($A2980="Ūdeņraža jonu koncentrācija",VLOOKUP(Dati!$A2980,Normas!$A:$D,3,FALSE),VLOOKUP(Dati!$A2980,Normas!$A:$D,3,FALSE)*0.3)),"")</f>
      </c>
    </row>
    <row r="2981" spans="2:9" x14ac:dyDescent="0.2">
      <c r="B2981">
        <f>IF(ISBLANK(A2981),"",VLOOKUP(A2981,Normas!A:D,4,FALSE))</f>
      </c>
      <c r="E2981" s="2">
        <f>IF(ISBLANK(D2981),"",INT(YEARFRAC(D2981,'Vispārīga informācija'!$B$2)))</f>
      </c>
      <c r="F2981" s="2">
        <f>IFERROR(IF(ISBLANK($A2981),"",IF($A2981="Ūdeņraža jonu koncentrācija",VLOOKUP(Dati!$A2981,Normas!$A:$D,2,FALSE),VLOOKUP(Dati!$A2981,Normas!$A:$D,2,FALSE)*0.6)),"")</f>
      </c>
      <c r="G2981" s="2">
        <f>IFERROR(IF(ISBLANK($A2981),"",IF($A2981="Ūdeņraža jonu koncentrācija",VLOOKUP(Dati!$A2981,Normas!$A:$D,3,FALSE),VLOOKUP(Dati!$A2981,Normas!$A:$D,3,FALSE)*0.6)),"")</f>
      </c>
      <c r="H2981" s="2">
        <f>IFERROR(IF(ISBLANK($A2981),"",IF($A2981="Ūdeņraža jonu koncentrācija",VLOOKUP(Dati!$A2981,Normas!$A:$D,2,FALSE),VLOOKUP(Dati!$A2981,Normas!$A:$D,2,FALSE)*0.3)),"")</f>
      </c>
      <c r="I2981" s="2">
        <f>IFERROR(IF(ISBLANK($A2981),"",IF($A2981="Ūdeņraža jonu koncentrācija",VLOOKUP(Dati!$A2981,Normas!$A:$D,3,FALSE),VLOOKUP(Dati!$A2981,Normas!$A:$D,3,FALSE)*0.3)),"")</f>
      </c>
    </row>
    <row r="2982" spans="2:9" x14ac:dyDescent="0.2">
      <c r="B2982">
        <f>IF(ISBLANK(A2982),"",VLOOKUP(A2982,Normas!A:D,4,FALSE))</f>
      </c>
      <c r="E2982" s="2">
        <f>IF(ISBLANK(D2982),"",INT(YEARFRAC(D2982,'Vispārīga informācija'!$B$2)))</f>
      </c>
      <c r="F2982" s="2">
        <f>IFERROR(IF(ISBLANK($A2982),"",IF($A2982="Ūdeņraža jonu koncentrācija",VLOOKUP(Dati!$A2982,Normas!$A:$D,2,FALSE),VLOOKUP(Dati!$A2982,Normas!$A:$D,2,FALSE)*0.6)),"")</f>
      </c>
      <c r="G2982" s="2">
        <f>IFERROR(IF(ISBLANK($A2982),"",IF($A2982="Ūdeņraža jonu koncentrācija",VLOOKUP(Dati!$A2982,Normas!$A:$D,3,FALSE),VLOOKUP(Dati!$A2982,Normas!$A:$D,3,FALSE)*0.6)),"")</f>
      </c>
      <c r="H2982" s="2">
        <f>IFERROR(IF(ISBLANK($A2982),"",IF($A2982="Ūdeņraža jonu koncentrācija",VLOOKUP(Dati!$A2982,Normas!$A:$D,2,FALSE),VLOOKUP(Dati!$A2982,Normas!$A:$D,2,FALSE)*0.3)),"")</f>
      </c>
      <c r="I2982" s="2">
        <f>IFERROR(IF(ISBLANK($A2982),"",IF($A2982="Ūdeņraža jonu koncentrācija",VLOOKUP(Dati!$A2982,Normas!$A:$D,3,FALSE),VLOOKUP(Dati!$A2982,Normas!$A:$D,3,FALSE)*0.3)),"")</f>
      </c>
    </row>
    <row r="2983" spans="2:9" x14ac:dyDescent="0.2">
      <c r="B2983">
        <f>IF(ISBLANK(A2983),"",VLOOKUP(A2983,Normas!A:D,4,FALSE))</f>
      </c>
      <c r="E2983" s="2">
        <f>IF(ISBLANK(D2983),"",INT(YEARFRAC(D2983,'Vispārīga informācija'!$B$2)))</f>
      </c>
      <c r="F2983" s="2">
        <f>IFERROR(IF(ISBLANK($A2983),"",IF($A2983="Ūdeņraža jonu koncentrācija",VLOOKUP(Dati!$A2983,Normas!$A:$D,2,FALSE),VLOOKUP(Dati!$A2983,Normas!$A:$D,2,FALSE)*0.6)),"")</f>
      </c>
      <c r="G2983" s="2">
        <f>IFERROR(IF(ISBLANK($A2983),"",IF($A2983="Ūdeņraža jonu koncentrācija",VLOOKUP(Dati!$A2983,Normas!$A:$D,3,FALSE),VLOOKUP(Dati!$A2983,Normas!$A:$D,3,FALSE)*0.6)),"")</f>
      </c>
      <c r="H2983" s="2">
        <f>IFERROR(IF(ISBLANK($A2983),"",IF($A2983="Ūdeņraža jonu koncentrācija",VLOOKUP(Dati!$A2983,Normas!$A:$D,2,FALSE),VLOOKUP(Dati!$A2983,Normas!$A:$D,2,FALSE)*0.3)),"")</f>
      </c>
      <c r="I2983" s="2">
        <f>IFERROR(IF(ISBLANK($A2983),"",IF($A2983="Ūdeņraža jonu koncentrācija",VLOOKUP(Dati!$A2983,Normas!$A:$D,3,FALSE),VLOOKUP(Dati!$A2983,Normas!$A:$D,3,FALSE)*0.3)),"")</f>
      </c>
    </row>
    <row r="2984" spans="2:9" x14ac:dyDescent="0.2">
      <c r="B2984">
        <f>IF(ISBLANK(A2984),"",VLOOKUP(A2984,Normas!A:D,4,FALSE))</f>
      </c>
      <c r="E2984" s="2">
        <f>IF(ISBLANK(D2984),"",INT(YEARFRAC(D2984,'Vispārīga informācija'!$B$2)))</f>
      </c>
      <c r="F2984" s="2">
        <f>IFERROR(IF(ISBLANK($A2984),"",IF($A2984="Ūdeņraža jonu koncentrācija",VLOOKUP(Dati!$A2984,Normas!$A:$D,2,FALSE),VLOOKUP(Dati!$A2984,Normas!$A:$D,2,FALSE)*0.6)),"")</f>
      </c>
      <c r="G2984" s="2">
        <f>IFERROR(IF(ISBLANK($A2984),"",IF($A2984="Ūdeņraža jonu koncentrācija",VLOOKUP(Dati!$A2984,Normas!$A:$D,3,FALSE),VLOOKUP(Dati!$A2984,Normas!$A:$D,3,FALSE)*0.6)),"")</f>
      </c>
      <c r="H2984" s="2">
        <f>IFERROR(IF(ISBLANK($A2984),"",IF($A2984="Ūdeņraža jonu koncentrācija",VLOOKUP(Dati!$A2984,Normas!$A:$D,2,FALSE),VLOOKUP(Dati!$A2984,Normas!$A:$D,2,FALSE)*0.3)),"")</f>
      </c>
      <c r="I2984" s="2">
        <f>IFERROR(IF(ISBLANK($A2984),"",IF($A2984="Ūdeņraža jonu koncentrācija",VLOOKUP(Dati!$A2984,Normas!$A:$D,3,FALSE),VLOOKUP(Dati!$A2984,Normas!$A:$D,3,FALSE)*0.3)),"")</f>
      </c>
    </row>
    <row r="2985" spans="2:9" x14ac:dyDescent="0.2">
      <c r="B2985">
        <f>IF(ISBLANK(A2985),"",VLOOKUP(A2985,Normas!A:D,4,FALSE))</f>
      </c>
      <c r="E2985" s="2">
        <f>IF(ISBLANK(D2985),"",INT(YEARFRAC(D2985,'Vispārīga informācija'!$B$2)))</f>
      </c>
      <c r="F2985" s="2">
        <f>IFERROR(IF(ISBLANK($A2985),"",IF($A2985="Ūdeņraža jonu koncentrācija",VLOOKUP(Dati!$A2985,Normas!$A:$D,2,FALSE),VLOOKUP(Dati!$A2985,Normas!$A:$D,2,FALSE)*0.6)),"")</f>
      </c>
      <c r="G2985" s="2">
        <f>IFERROR(IF(ISBLANK($A2985),"",IF($A2985="Ūdeņraža jonu koncentrācija",VLOOKUP(Dati!$A2985,Normas!$A:$D,3,FALSE),VLOOKUP(Dati!$A2985,Normas!$A:$D,3,FALSE)*0.6)),"")</f>
      </c>
      <c r="H2985" s="2">
        <f>IFERROR(IF(ISBLANK($A2985),"",IF($A2985="Ūdeņraža jonu koncentrācija",VLOOKUP(Dati!$A2985,Normas!$A:$D,2,FALSE),VLOOKUP(Dati!$A2985,Normas!$A:$D,2,FALSE)*0.3)),"")</f>
      </c>
      <c r="I2985" s="2">
        <f>IFERROR(IF(ISBLANK($A2985),"",IF($A2985="Ūdeņraža jonu koncentrācija",VLOOKUP(Dati!$A2985,Normas!$A:$D,3,FALSE),VLOOKUP(Dati!$A2985,Normas!$A:$D,3,FALSE)*0.3)),"")</f>
      </c>
    </row>
    <row r="2986" spans="2:9" x14ac:dyDescent="0.2">
      <c r="B2986">
        <f>IF(ISBLANK(A2986),"",VLOOKUP(A2986,Normas!A:D,4,FALSE))</f>
      </c>
      <c r="E2986" s="2">
        <f>IF(ISBLANK(D2986),"",INT(YEARFRAC(D2986,'Vispārīga informācija'!$B$2)))</f>
      </c>
      <c r="F2986" s="2">
        <f>IFERROR(IF(ISBLANK($A2986),"",IF($A2986="Ūdeņraža jonu koncentrācija",VLOOKUP(Dati!$A2986,Normas!$A:$D,2,FALSE),VLOOKUP(Dati!$A2986,Normas!$A:$D,2,FALSE)*0.6)),"")</f>
      </c>
      <c r="G2986" s="2">
        <f>IFERROR(IF(ISBLANK($A2986),"",IF($A2986="Ūdeņraža jonu koncentrācija",VLOOKUP(Dati!$A2986,Normas!$A:$D,3,FALSE),VLOOKUP(Dati!$A2986,Normas!$A:$D,3,FALSE)*0.6)),"")</f>
      </c>
      <c r="H2986" s="2">
        <f>IFERROR(IF(ISBLANK($A2986),"",IF($A2986="Ūdeņraža jonu koncentrācija",VLOOKUP(Dati!$A2986,Normas!$A:$D,2,FALSE),VLOOKUP(Dati!$A2986,Normas!$A:$D,2,FALSE)*0.3)),"")</f>
      </c>
      <c r="I2986" s="2">
        <f>IFERROR(IF(ISBLANK($A2986),"",IF($A2986="Ūdeņraža jonu koncentrācija",VLOOKUP(Dati!$A2986,Normas!$A:$D,3,FALSE),VLOOKUP(Dati!$A2986,Normas!$A:$D,3,FALSE)*0.3)),"")</f>
      </c>
    </row>
    <row r="2987" spans="2:9" x14ac:dyDescent="0.2">
      <c r="B2987">
        <f>IF(ISBLANK(A2987),"",VLOOKUP(A2987,Normas!A:D,4,FALSE))</f>
      </c>
      <c r="E2987" s="2">
        <f>IF(ISBLANK(D2987),"",INT(YEARFRAC(D2987,'Vispārīga informācija'!$B$2)))</f>
      </c>
      <c r="F2987" s="2">
        <f>IFERROR(IF(ISBLANK($A2987),"",IF($A2987="Ūdeņraža jonu koncentrācija",VLOOKUP(Dati!$A2987,Normas!$A:$D,2,FALSE),VLOOKUP(Dati!$A2987,Normas!$A:$D,2,FALSE)*0.6)),"")</f>
      </c>
      <c r="G2987" s="2">
        <f>IFERROR(IF(ISBLANK($A2987),"",IF($A2987="Ūdeņraža jonu koncentrācija",VLOOKUP(Dati!$A2987,Normas!$A:$D,3,FALSE),VLOOKUP(Dati!$A2987,Normas!$A:$D,3,FALSE)*0.6)),"")</f>
      </c>
      <c r="H2987" s="2">
        <f>IFERROR(IF(ISBLANK($A2987),"",IF($A2987="Ūdeņraža jonu koncentrācija",VLOOKUP(Dati!$A2987,Normas!$A:$D,2,FALSE),VLOOKUP(Dati!$A2987,Normas!$A:$D,2,FALSE)*0.3)),"")</f>
      </c>
      <c r="I2987" s="2">
        <f>IFERROR(IF(ISBLANK($A2987),"",IF($A2987="Ūdeņraža jonu koncentrācija",VLOOKUP(Dati!$A2987,Normas!$A:$D,3,FALSE),VLOOKUP(Dati!$A2987,Normas!$A:$D,3,FALSE)*0.3)),"")</f>
      </c>
    </row>
    <row r="2988" spans="2:9" x14ac:dyDescent="0.2">
      <c r="B2988">
        <f>IF(ISBLANK(A2988),"",VLOOKUP(A2988,Normas!A:D,4,FALSE))</f>
      </c>
      <c r="E2988" s="2">
        <f>IF(ISBLANK(D2988),"",INT(YEARFRAC(D2988,'Vispārīga informācija'!$B$2)))</f>
      </c>
      <c r="F2988" s="2">
        <f>IFERROR(IF(ISBLANK($A2988),"",IF($A2988="Ūdeņraža jonu koncentrācija",VLOOKUP(Dati!$A2988,Normas!$A:$D,2,FALSE),VLOOKUP(Dati!$A2988,Normas!$A:$D,2,FALSE)*0.6)),"")</f>
      </c>
      <c r="G2988" s="2">
        <f>IFERROR(IF(ISBLANK($A2988),"",IF($A2988="Ūdeņraža jonu koncentrācija",VLOOKUP(Dati!$A2988,Normas!$A:$D,3,FALSE),VLOOKUP(Dati!$A2988,Normas!$A:$D,3,FALSE)*0.6)),"")</f>
      </c>
      <c r="H2988" s="2">
        <f>IFERROR(IF(ISBLANK($A2988),"",IF($A2988="Ūdeņraža jonu koncentrācija",VLOOKUP(Dati!$A2988,Normas!$A:$D,2,FALSE),VLOOKUP(Dati!$A2988,Normas!$A:$D,2,FALSE)*0.3)),"")</f>
      </c>
      <c r="I2988" s="2">
        <f>IFERROR(IF(ISBLANK($A2988),"",IF($A2988="Ūdeņraža jonu koncentrācija",VLOOKUP(Dati!$A2988,Normas!$A:$D,3,FALSE),VLOOKUP(Dati!$A2988,Normas!$A:$D,3,FALSE)*0.3)),"")</f>
      </c>
    </row>
    <row r="2989" spans="2:9" x14ac:dyDescent="0.2">
      <c r="B2989">
        <f>IF(ISBLANK(A2989),"",VLOOKUP(A2989,Normas!A:D,4,FALSE))</f>
      </c>
      <c r="E2989" s="2">
        <f>IF(ISBLANK(D2989),"",INT(YEARFRAC(D2989,'Vispārīga informācija'!$B$2)))</f>
      </c>
      <c r="F2989" s="2">
        <f>IFERROR(IF(ISBLANK($A2989),"",IF($A2989="Ūdeņraža jonu koncentrācija",VLOOKUP(Dati!$A2989,Normas!$A:$D,2,FALSE),VLOOKUP(Dati!$A2989,Normas!$A:$D,2,FALSE)*0.6)),"")</f>
      </c>
      <c r="G2989" s="2">
        <f>IFERROR(IF(ISBLANK($A2989),"",IF($A2989="Ūdeņraža jonu koncentrācija",VLOOKUP(Dati!$A2989,Normas!$A:$D,3,FALSE),VLOOKUP(Dati!$A2989,Normas!$A:$D,3,FALSE)*0.6)),"")</f>
      </c>
      <c r="H2989" s="2">
        <f>IFERROR(IF(ISBLANK($A2989),"",IF($A2989="Ūdeņraža jonu koncentrācija",VLOOKUP(Dati!$A2989,Normas!$A:$D,2,FALSE),VLOOKUP(Dati!$A2989,Normas!$A:$D,2,FALSE)*0.3)),"")</f>
      </c>
      <c r="I2989" s="2">
        <f>IFERROR(IF(ISBLANK($A2989),"",IF($A2989="Ūdeņraža jonu koncentrācija",VLOOKUP(Dati!$A2989,Normas!$A:$D,3,FALSE),VLOOKUP(Dati!$A2989,Normas!$A:$D,3,FALSE)*0.3)),"")</f>
      </c>
    </row>
    <row r="2990" spans="2:9" x14ac:dyDescent="0.2">
      <c r="B2990">
        <f>IF(ISBLANK(A2990),"",VLOOKUP(A2990,Normas!A:D,4,FALSE))</f>
      </c>
      <c r="E2990" s="2">
        <f>IF(ISBLANK(D2990),"",INT(YEARFRAC(D2990,'Vispārīga informācija'!$B$2)))</f>
      </c>
      <c r="F2990" s="2">
        <f>IFERROR(IF(ISBLANK($A2990),"",IF($A2990="Ūdeņraža jonu koncentrācija",VLOOKUP(Dati!$A2990,Normas!$A:$D,2,FALSE),VLOOKUP(Dati!$A2990,Normas!$A:$D,2,FALSE)*0.6)),"")</f>
      </c>
      <c r="G2990" s="2">
        <f>IFERROR(IF(ISBLANK($A2990),"",IF($A2990="Ūdeņraža jonu koncentrācija",VLOOKUP(Dati!$A2990,Normas!$A:$D,3,FALSE),VLOOKUP(Dati!$A2990,Normas!$A:$D,3,FALSE)*0.6)),"")</f>
      </c>
      <c r="H2990" s="2">
        <f>IFERROR(IF(ISBLANK($A2990),"",IF($A2990="Ūdeņraža jonu koncentrācija",VLOOKUP(Dati!$A2990,Normas!$A:$D,2,FALSE),VLOOKUP(Dati!$A2990,Normas!$A:$D,2,FALSE)*0.3)),"")</f>
      </c>
      <c r="I2990" s="2">
        <f>IFERROR(IF(ISBLANK($A2990),"",IF($A2990="Ūdeņraža jonu koncentrācija",VLOOKUP(Dati!$A2990,Normas!$A:$D,3,FALSE),VLOOKUP(Dati!$A2990,Normas!$A:$D,3,FALSE)*0.3)),"")</f>
      </c>
    </row>
    <row r="2991" spans="2:9" x14ac:dyDescent="0.2">
      <c r="B2991">
        <f>IF(ISBLANK(A2991),"",VLOOKUP(A2991,Normas!A:D,4,FALSE))</f>
      </c>
      <c r="E2991" s="2">
        <f>IF(ISBLANK(D2991),"",INT(YEARFRAC(D2991,'Vispārīga informācija'!$B$2)))</f>
      </c>
      <c r="F2991" s="2">
        <f>IFERROR(IF(ISBLANK($A2991),"",IF($A2991="Ūdeņraža jonu koncentrācija",VLOOKUP(Dati!$A2991,Normas!$A:$D,2,FALSE),VLOOKUP(Dati!$A2991,Normas!$A:$D,2,FALSE)*0.6)),"")</f>
      </c>
      <c r="G2991" s="2">
        <f>IFERROR(IF(ISBLANK($A2991),"",IF($A2991="Ūdeņraža jonu koncentrācija",VLOOKUP(Dati!$A2991,Normas!$A:$D,3,FALSE),VLOOKUP(Dati!$A2991,Normas!$A:$D,3,FALSE)*0.6)),"")</f>
      </c>
      <c r="H2991" s="2">
        <f>IFERROR(IF(ISBLANK($A2991),"",IF($A2991="Ūdeņraža jonu koncentrācija",VLOOKUP(Dati!$A2991,Normas!$A:$D,2,FALSE),VLOOKUP(Dati!$A2991,Normas!$A:$D,2,FALSE)*0.3)),"")</f>
      </c>
      <c r="I2991" s="2">
        <f>IFERROR(IF(ISBLANK($A2991),"",IF($A2991="Ūdeņraža jonu koncentrācija",VLOOKUP(Dati!$A2991,Normas!$A:$D,3,FALSE),VLOOKUP(Dati!$A2991,Normas!$A:$D,3,FALSE)*0.3)),"")</f>
      </c>
    </row>
    <row r="2992" spans="2:9" x14ac:dyDescent="0.2">
      <c r="B2992">
        <f>IF(ISBLANK(A2992),"",VLOOKUP(A2992,Normas!A:D,4,FALSE))</f>
      </c>
      <c r="E2992" s="2">
        <f>IF(ISBLANK(D2992),"",INT(YEARFRAC(D2992,'Vispārīga informācija'!$B$2)))</f>
      </c>
      <c r="F2992" s="2">
        <f>IFERROR(IF(ISBLANK($A2992),"",IF($A2992="Ūdeņraža jonu koncentrācija",VLOOKUP(Dati!$A2992,Normas!$A:$D,2,FALSE),VLOOKUP(Dati!$A2992,Normas!$A:$D,2,FALSE)*0.6)),"")</f>
      </c>
      <c r="G2992" s="2">
        <f>IFERROR(IF(ISBLANK($A2992),"",IF($A2992="Ūdeņraža jonu koncentrācija",VLOOKUP(Dati!$A2992,Normas!$A:$D,3,FALSE),VLOOKUP(Dati!$A2992,Normas!$A:$D,3,FALSE)*0.6)),"")</f>
      </c>
      <c r="H2992" s="2">
        <f>IFERROR(IF(ISBLANK($A2992),"",IF($A2992="Ūdeņraža jonu koncentrācija",VLOOKUP(Dati!$A2992,Normas!$A:$D,2,FALSE),VLOOKUP(Dati!$A2992,Normas!$A:$D,2,FALSE)*0.3)),"")</f>
      </c>
      <c r="I2992" s="2">
        <f>IFERROR(IF(ISBLANK($A2992),"",IF($A2992="Ūdeņraža jonu koncentrācija",VLOOKUP(Dati!$A2992,Normas!$A:$D,3,FALSE),VLOOKUP(Dati!$A2992,Normas!$A:$D,3,FALSE)*0.3)),"")</f>
      </c>
    </row>
    <row r="2993" spans="2:9" x14ac:dyDescent="0.2">
      <c r="B2993">
        <f>IF(ISBLANK(A2993),"",VLOOKUP(A2993,Normas!A:D,4,FALSE))</f>
      </c>
      <c r="E2993" s="2">
        <f>IF(ISBLANK(D2993),"",INT(YEARFRAC(D2993,'Vispārīga informācija'!$B$2)))</f>
      </c>
      <c r="F2993" s="2">
        <f>IFERROR(IF(ISBLANK($A2993),"",IF($A2993="Ūdeņraža jonu koncentrācija",VLOOKUP(Dati!$A2993,Normas!$A:$D,2,FALSE),VLOOKUP(Dati!$A2993,Normas!$A:$D,2,FALSE)*0.6)),"")</f>
      </c>
      <c r="G2993" s="2">
        <f>IFERROR(IF(ISBLANK($A2993),"",IF($A2993="Ūdeņraža jonu koncentrācija",VLOOKUP(Dati!$A2993,Normas!$A:$D,3,FALSE),VLOOKUP(Dati!$A2993,Normas!$A:$D,3,FALSE)*0.6)),"")</f>
      </c>
      <c r="H2993" s="2">
        <f>IFERROR(IF(ISBLANK($A2993),"",IF($A2993="Ūdeņraža jonu koncentrācija",VLOOKUP(Dati!$A2993,Normas!$A:$D,2,FALSE),VLOOKUP(Dati!$A2993,Normas!$A:$D,2,FALSE)*0.3)),"")</f>
      </c>
      <c r="I2993" s="2">
        <f>IFERROR(IF(ISBLANK($A2993),"",IF($A2993="Ūdeņraža jonu koncentrācija",VLOOKUP(Dati!$A2993,Normas!$A:$D,3,FALSE),VLOOKUP(Dati!$A2993,Normas!$A:$D,3,FALSE)*0.3)),"")</f>
      </c>
    </row>
    <row r="2994" spans="2:9" x14ac:dyDescent="0.2">
      <c r="B2994">
        <f>IF(ISBLANK(A2994),"",VLOOKUP(A2994,Normas!A:D,4,FALSE))</f>
      </c>
      <c r="E2994" s="2">
        <f>IF(ISBLANK(D2994),"",INT(YEARFRAC(D2994,'Vispārīga informācija'!$B$2)))</f>
      </c>
      <c r="F2994" s="2">
        <f>IFERROR(IF(ISBLANK($A2994),"",IF($A2994="Ūdeņraža jonu koncentrācija",VLOOKUP(Dati!$A2994,Normas!$A:$D,2,FALSE),VLOOKUP(Dati!$A2994,Normas!$A:$D,2,FALSE)*0.6)),"")</f>
      </c>
      <c r="G2994" s="2">
        <f>IFERROR(IF(ISBLANK($A2994),"",IF($A2994="Ūdeņraža jonu koncentrācija",VLOOKUP(Dati!$A2994,Normas!$A:$D,3,FALSE),VLOOKUP(Dati!$A2994,Normas!$A:$D,3,FALSE)*0.6)),"")</f>
      </c>
      <c r="H2994" s="2">
        <f>IFERROR(IF(ISBLANK($A2994),"",IF($A2994="Ūdeņraža jonu koncentrācija",VLOOKUP(Dati!$A2994,Normas!$A:$D,2,FALSE),VLOOKUP(Dati!$A2994,Normas!$A:$D,2,FALSE)*0.3)),"")</f>
      </c>
      <c r="I2994" s="2">
        <f>IFERROR(IF(ISBLANK($A2994),"",IF($A2994="Ūdeņraža jonu koncentrācija",VLOOKUP(Dati!$A2994,Normas!$A:$D,3,FALSE),VLOOKUP(Dati!$A2994,Normas!$A:$D,3,FALSE)*0.3)),"")</f>
      </c>
    </row>
    <row r="2995" spans="2:9" x14ac:dyDescent="0.2">
      <c r="B2995">
        <f>IF(ISBLANK(A2995),"",VLOOKUP(A2995,Normas!A:D,4,FALSE))</f>
      </c>
      <c r="E2995" s="2">
        <f>IF(ISBLANK(D2995),"",INT(YEARFRAC(D2995,'Vispārīga informācija'!$B$2)))</f>
      </c>
      <c r="F2995" s="2">
        <f>IFERROR(IF(ISBLANK($A2995),"",IF($A2995="Ūdeņraža jonu koncentrācija",VLOOKUP(Dati!$A2995,Normas!$A:$D,2,FALSE),VLOOKUP(Dati!$A2995,Normas!$A:$D,2,FALSE)*0.6)),"")</f>
      </c>
      <c r="G2995" s="2">
        <f>IFERROR(IF(ISBLANK($A2995),"",IF($A2995="Ūdeņraža jonu koncentrācija",VLOOKUP(Dati!$A2995,Normas!$A:$D,3,FALSE),VLOOKUP(Dati!$A2995,Normas!$A:$D,3,FALSE)*0.6)),"")</f>
      </c>
      <c r="H2995" s="2">
        <f>IFERROR(IF(ISBLANK($A2995),"",IF($A2995="Ūdeņraža jonu koncentrācija",VLOOKUP(Dati!$A2995,Normas!$A:$D,2,FALSE),VLOOKUP(Dati!$A2995,Normas!$A:$D,2,FALSE)*0.3)),"")</f>
      </c>
      <c r="I2995" s="2">
        <f>IFERROR(IF(ISBLANK($A2995),"",IF($A2995="Ūdeņraža jonu koncentrācija",VLOOKUP(Dati!$A2995,Normas!$A:$D,3,FALSE),VLOOKUP(Dati!$A2995,Normas!$A:$D,3,FALSE)*0.3)),"")</f>
      </c>
    </row>
    <row r="2996" spans="2:9" x14ac:dyDescent="0.2">
      <c r="B2996">
        <f>IF(ISBLANK(A2996),"",VLOOKUP(A2996,Normas!A:D,4,FALSE))</f>
      </c>
      <c r="E2996" s="2">
        <f>IF(ISBLANK(D2996),"",INT(YEARFRAC(D2996,'Vispārīga informācija'!$B$2)))</f>
      </c>
      <c r="F2996" s="2">
        <f>IFERROR(IF(ISBLANK($A2996),"",IF($A2996="Ūdeņraža jonu koncentrācija",VLOOKUP(Dati!$A2996,Normas!$A:$D,2,FALSE),VLOOKUP(Dati!$A2996,Normas!$A:$D,2,FALSE)*0.6)),"")</f>
      </c>
      <c r="G2996" s="2">
        <f>IFERROR(IF(ISBLANK($A2996),"",IF($A2996="Ūdeņraža jonu koncentrācija",VLOOKUP(Dati!$A2996,Normas!$A:$D,3,FALSE),VLOOKUP(Dati!$A2996,Normas!$A:$D,3,FALSE)*0.6)),"")</f>
      </c>
      <c r="H2996" s="2">
        <f>IFERROR(IF(ISBLANK($A2996),"",IF($A2996="Ūdeņraža jonu koncentrācija",VLOOKUP(Dati!$A2996,Normas!$A:$D,2,FALSE),VLOOKUP(Dati!$A2996,Normas!$A:$D,2,FALSE)*0.3)),"")</f>
      </c>
      <c r="I2996" s="2">
        <f>IFERROR(IF(ISBLANK($A2996),"",IF($A2996="Ūdeņraža jonu koncentrācija",VLOOKUP(Dati!$A2996,Normas!$A:$D,3,FALSE),VLOOKUP(Dati!$A2996,Normas!$A:$D,3,FALSE)*0.3)),"")</f>
      </c>
    </row>
    <row r="2997" spans="2:9" x14ac:dyDescent="0.2">
      <c r="B2997">
        <f>IF(ISBLANK(A2997),"",VLOOKUP(A2997,Normas!A:D,4,FALSE))</f>
      </c>
      <c r="E2997" s="2">
        <f>IF(ISBLANK(D2997),"",INT(YEARFRAC(D2997,'Vispārīga informācija'!$B$2)))</f>
      </c>
      <c r="F2997" s="2">
        <f>IFERROR(IF(ISBLANK($A2997),"",IF($A2997="Ūdeņraža jonu koncentrācija",VLOOKUP(Dati!$A2997,Normas!$A:$D,2,FALSE),VLOOKUP(Dati!$A2997,Normas!$A:$D,2,FALSE)*0.6)),"")</f>
      </c>
      <c r="G2997" s="2">
        <f>IFERROR(IF(ISBLANK($A2997),"",IF($A2997="Ūdeņraža jonu koncentrācija",VLOOKUP(Dati!$A2997,Normas!$A:$D,3,FALSE),VLOOKUP(Dati!$A2997,Normas!$A:$D,3,FALSE)*0.6)),"")</f>
      </c>
      <c r="H2997" s="2">
        <f>IFERROR(IF(ISBLANK($A2997),"",IF($A2997="Ūdeņraža jonu koncentrācija",VLOOKUP(Dati!$A2997,Normas!$A:$D,2,FALSE),VLOOKUP(Dati!$A2997,Normas!$A:$D,2,FALSE)*0.3)),"")</f>
      </c>
      <c r="I2997" s="2">
        <f>IFERROR(IF(ISBLANK($A2997),"",IF($A2997="Ūdeņraža jonu koncentrācija",VLOOKUP(Dati!$A2997,Normas!$A:$D,3,FALSE),VLOOKUP(Dati!$A2997,Normas!$A:$D,3,FALSE)*0.3)),"")</f>
      </c>
    </row>
    <row r="2998" spans="2:9" x14ac:dyDescent="0.2">
      <c r="B2998">
        <f>IF(ISBLANK(A2998),"",VLOOKUP(A2998,Normas!A:D,4,FALSE))</f>
      </c>
      <c r="E2998" s="2">
        <f>IF(ISBLANK(D2998),"",INT(YEARFRAC(D2998,'Vispārīga informācija'!$B$2)))</f>
      </c>
      <c r="F2998" s="2">
        <f>IFERROR(IF(ISBLANK($A2998),"",IF($A2998="Ūdeņraža jonu koncentrācija",VLOOKUP(Dati!$A2998,Normas!$A:$D,2,FALSE),VLOOKUP(Dati!$A2998,Normas!$A:$D,2,FALSE)*0.6)),"")</f>
      </c>
      <c r="G2998" s="2">
        <f>IFERROR(IF(ISBLANK($A2998),"",IF($A2998="Ūdeņraža jonu koncentrācija",VLOOKUP(Dati!$A2998,Normas!$A:$D,3,FALSE),VLOOKUP(Dati!$A2998,Normas!$A:$D,3,FALSE)*0.6)),"")</f>
      </c>
      <c r="H2998" s="2">
        <f>IFERROR(IF(ISBLANK($A2998),"",IF($A2998="Ūdeņraža jonu koncentrācija",VLOOKUP(Dati!$A2998,Normas!$A:$D,2,FALSE),VLOOKUP(Dati!$A2998,Normas!$A:$D,2,FALSE)*0.3)),"")</f>
      </c>
      <c r="I2998" s="2">
        <f>IFERROR(IF(ISBLANK($A2998),"",IF($A2998="Ūdeņraža jonu koncentrācija",VLOOKUP(Dati!$A2998,Normas!$A:$D,3,FALSE),VLOOKUP(Dati!$A2998,Normas!$A:$D,3,FALSE)*0.3)),"")</f>
      </c>
    </row>
    <row r="2999" spans="2:9" x14ac:dyDescent="0.2">
      <c r="B2999">
        <f>IF(ISBLANK(A2999),"",VLOOKUP(A2999,Normas!A:D,4,FALSE))</f>
      </c>
      <c r="E2999" s="2">
        <f>IF(ISBLANK(D2999),"",INT(YEARFRAC(D2999,'Vispārīga informācija'!$B$2)))</f>
      </c>
      <c r="F2999" s="2">
        <f>IFERROR(IF(ISBLANK($A2999),"",IF($A2999="Ūdeņraža jonu koncentrācija",VLOOKUP(Dati!$A2999,Normas!$A:$D,2,FALSE),VLOOKUP(Dati!$A2999,Normas!$A:$D,2,FALSE)*0.6)),"")</f>
      </c>
      <c r="G2999" s="2">
        <f>IFERROR(IF(ISBLANK($A2999),"",IF($A2999="Ūdeņraža jonu koncentrācija",VLOOKUP(Dati!$A2999,Normas!$A:$D,3,FALSE),VLOOKUP(Dati!$A2999,Normas!$A:$D,3,FALSE)*0.6)),"")</f>
      </c>
      <c r="H2999" s="2">
        <f>IFERROR(IF(ISBLANK($A2999),"",IF($A2999="Ūdeņraža jonu koncentrācija",VLOOKUP(Dati!$A2999,Normas!$A:$D,2,FALSE),VLOOKUP(Dati!$A2999,Normas!$A:$D,2,FALSE)*0.3)),"")</f>
      </c>
      <c r="I2999" s="2">
        <f>IFERROR(IF(ISBLANK($A2999),"",IF($A2999="Ūdeņraža jonu koncentrācija",VLOOKUP(Dati!$A2999,Normas!$A:$D,3,FALSE),VLOOKUP(Dati!$A2999,Normas!$A:$D,3,FALSE)*0.3)),"")</f>
      </c>
    </row>
    <row r="3000" spans="2:9" x14ac:dyDescent="0.2">
      <c r="B3000">
        <f>IF(ISBLANK(A3000),"",VLOOKUP(A3000,Normas!A:D,4,FALSE))</f>
      </c>
      <c r="E3000" s="2">
        <f>IF(ISBLANK(D3000),"",INT(YEARFRAC(D3000,'Vispārīga informācija'!$B$2)))</f>
      </c>
      <c r="F3000" s="2">
        <f>IFERROR(IF(ISBLANK($A3000),"",IF($A3000="Ūdeņraža jonu koncentrācija",VLOOKUP(Dati!$A3000,Normas!$A:$D,2,FALSE),VLOOKUP(Dati!$A3000,Normas!$A:$D,2,FALSE)*0.6)),"")</f>
      </c>
      <c r="G3000" s="2">
        <f>IFERROR(IF(ISBLANK($A3000),"",IF($A3000="Ūdeņraža jonu koncentrācija",VLOOKUP(Dati!$A3000,Normas!$A:$D,3,FALSE),VLOOKUP(Dati!$A3000,Normas!$A:$D,3,FALSE)*0.6)),"")</f>
      </c>
      <c r="H3000" s="2">
        <f>IFERROR(IF(ISBLANK($A3000),"",IF($A3000="Ūdeņraža jonu koncentrācija",VLOOKUP(Dati!$A3000,Normas!$A:$D,2,FALSE),VLOOKUP(Dati!$A3000,Normas!$A:$D,2,FALSE)*0.3)),"")</f>
      </c>
      <c r="I3000" s="2">
        <f>IFERROR(IF(ISBLANK($A3000),"",IF($A3000="Ūdeņraža jonu koncentrācija",VLOOKUP(Dati!$A3000,Normas!$A:$D,3,FALSE),VLOOKUP(Dati!$A3000,Normas!$A:$D,3,FALSE)*0.3)),"")</f>
      </c>
    </row>
    <row r="3001" spans="2:9" x14ac:dyDescent="0.2">
      <c r="B3001">
        <f>IF(ISBLANK(A3001),"",VLOOKUP(A3001,Normas!A:D,4,FALSE))</f>
      </c>
      <c r="E3001" s="2">
        <f>IF(ISBLANK(D3001),"",INT(YEARFRAC(D3001,'Vispārīga informācija'!$B$2)))</f>
      </c>
      <c r="F3001" s="2">
        <f>IFERROR(IF(ISBLANK($A3001),"",IF($A3001="Ūdeņraža jonu koncentrācija",VLOOKUP(Dati!$A3001,Normas!$A:$D,2,FALSE),VLOOKUP(Dati!$A3001,Normas!$A:$D,2,FALSE)*0.6)),"")</f>
      </c>
      <c r="G3001" s="2">
        <f>IFERROR(IF(ISBLANK($A3001),"",IF($A3001="Ūdeņraža jonu koncentrācija",VLOOKUP(Dati!$A3001,Normas!$A:$D,3,FALSE),VLOOKUP(Dati!$A3001,Normas!$A:$D,3,FALSE)*0.6)),"")</f>
      </c>
      <c r="H3001" s="2">
        <f>IFERROR(IF(ISBLANK($A3001),"",IF($A3001="Ūdeņraža jonu koncentrācija",VLOOKUP(Dati!$A3001,Normas!$A:$D,2,FALSE),VLOOKUP(Dati!$A3001,Normas!$A:$D,2,FALSE)*0.3)),"")</f>
      </c>
      <c r="I3001" s="2">
        <f>IFERROR(IF(ISBLANK($A3001),"",IF($A3001="Ūdeņraža jonu koncentrācija",VLOOKUP(Dati!$A3001,Normas!$A:$D,3,FALSE),VLOOKUP(Dati!$A3001,Normas!$A:$D,3,FALSE)*0.3)),"")</f>
      </c>
    </row>
    <row r="3002" spans="2:9" x14ac:dyDescent="0.2">
      <c r="B3002">
        <f>IF(ISBLANK(A3002),"",VLOOKUP(A3002,Normas!A:D,4,FALSE))</f>
      </c>
      <c r="E3002" s="2">
        <f>IF(ISBLANK(D3002),"",INT(YEARFRAC(D3002,'Vispārīga informācija'!$B$2)))</f>
      </c>
      <c r="F3002" s="2">
        <f>IFERROR(IF(ISBLANK($A3002),"",IF($A3002="Ūdeņraža jonu koncentrācija",VLOOKUP(Dati!$A3002,Normas!$A:$D,2,FALSE),VLOOKUP(Dati!$A3002,Normas!$A:$D,2,FALSE)*0.6)),"")</f>
      </c>
      <c r="G3002" s="2">
        <f>IFERROR(IF(ISBLANK($A3002),"",IF($A3002="Ūdeņraža jonu koncentrācija",VLOOKUP(Dati!$A3002,Normas!$A:$D,3,FALSE),VLOOKUP(Dati!$A3002,Normas!$A:$D,3,FALSE)*0.6)),"")</f>
      </c>
      <c r="H3002" s="2">
        <f>IFERROR(IF(ISBLANK($A3002),"",IF($A3002="Ūdeņraža jonu koncentrācija",VLOOKUP(Dati!$A3002,Normas!$A:$D,2,FALSE),VLOOKUP(Dati!$A3002,Normas!$A:$D,2,FALSE)*0.3)),"")</f>
      </c>
      <c r="I3002" s="2">
        <f>IFERROR(IF(ISBLANK($A3002),"",IF($A3002="Ūdeņraža jonu koncentrācija",VLOOKUP(Dati!$A3002,Normas!$A:$D,3,FALSE),VLOOKUP(Dati!$A3002,Normas!$A:$D,3,FALSE)*0.3)),"")</f>
      </c>
    </row>
    <row r="3003" spans="2:9" x14ac:dyDescent="0.2">
      <c r="B3003">
        <f>IF(ISBLANK(A3003),"",VLOOKUP(A3003,Normas!A:D,4,FALSE))</f>
      </c>
      <c r="E3003" s="2">
        <f>IF(ISBLANK(D3003),"",INT(YEARFRAC(D3003,'Vispārīga informācija'!$B$2)))</f>
      </c>
      <c r="F3003" s="2">
        <f>IFERROR(IF(ISBLANK($A3003),"",IF($A3003="Ūdeņraža jonu koncentrācija",VLOOKUP(Dati!$A3003,Normas!$A:$D,2,FALSE),VLOOKUP(Dati!$A3003,Normas!$A:$D,2,FALSE)*0.6)),"")</f>
      </c>
      <c r="G3003" s="2">
        <f>IFERROR(IF(ISBLANK($A3003),"",IF($A3003="Ūdeņraža jonu koncentrācija",VLOOKUP(Dati!$A3003,Normas!$A:$D,3,FALSE),VLOOKUP(Dati!$A3003,Normas!$A:$D,3,FALSE)*0.6)),"")</f>
      </c>
      <c r="H3003" s="2">
        <f>IFERROR(IF(ISBLANK($A3003),"",IF($A3003="Ūdeņraža jonu koncentrācija",VLOOKUP(Dati!$A3003,Normas!$A:$D,2,FALSE),VLOOKUP(Dati!$A3003,Normas!$A:$D,2,FALSE)*0.3)),"")</f>
      </c>
      <c r="I3003" s="2">
        <f>IFERROR(IF(ISBLANK($A3003),"",IF($A3003="Ūdeņraža jonu koncentrācija",VLOOKUP(Dati!$A3003,Normas!$A:$D,3,FALSE),VLOOKUP(Dati!$A3003,Normas!$A:$D,3,FALSE)*0.3)),"")</f>
      </c>
    </row>
    <row r="3004" spans="2:9" x14ac:dyDescent="0.2">
      <c r="B3004">
        <f>IF(ISBLANK(A3004),"",VLOOKUP(A3004,Normas!A:D,4,FALSE))</f>
      </c>
      <c r="E3004" s="2">
        <f>IF(ISBLANK(D3004),"",INT(YEARFRAC(D3004,'Vispārīga informācija'!$B$2)))</f>
      </c>
      <c r="F3004" s="2">
        <f>IFERROR(IF(ISBLANK($A3004),"",IF($A3004="Ūdeņraža jonu koncentrācija",VLOOKUP(Dati!$A3004,Normas!$A:$D,2,FALSE),VLOOKUP(Dati!$A3004,Normas!$A:$D,2,FALSE)*0.6)),"")</f>
      </c>
      <c r="G3004" s="2">
        <f>IFERROR(IF(ISBLANK($A3004),"",IF($A3004="Ūdeņraža jonu koncentrācija",VLOOKUP(Dati!$A3004,Normas!$A:$D,3,FALSE),VLOOKUP(Dati!$A3004,Normas!$A:$D,3,FALSE)*0.6)),"")</f>
      </c>
      <c r="H3004" s="2">
        <f>IFERROR(IF(ISBLANK($A3004),"",IF($A3004="Ūdeņraža jonu koncentrācija",VLOOKUP(Dati!$A3004,Normas!$A:$D,2,FALSE),VLOOKUP(Dati!$A3004,Normas!$A:$D,2,FALSE)*0.3)),"")</f>
      </c>
      <c r="I3004" s="2">
        <f>IFERROR(IF(ISBLANK($A3004),"",IF($A3004="Ūdeņraža jonu koncentrācija",VLOOKUP(Dati!$A3004,Normas!$A:$D,3,FALSE),VLOOKUP(Dati!$A3004,Normas!$A:$D,3,FALSE)*0.3)),"")</f>
      </c>
    </row>
    <row r="3005" spans="2:9" x14ac:dyDescent="0.2">
      <c r="B3005">
        <f>IF(ISBLANK(A3005),"",VLOOKUP(A3005,Normas!A:D,4,FALSE))</f>
      </c>
      <c r="E3005" s="2">
        <f>IF(ISBLANK(D3005),"",INT(YEARFRAC(D3005,'Vispārīga informācija'!$B$2)))</f>
      </c>
      <c r="F3005" s="2">
        <f>IFERROR(IF(ISBLANK($A3005),"",IF($A3005="Ūdeņraža jonu koncentrācija",VLOOKUP(Dati!$A3005,Normas!$A:$D,2,FALSE),VLOOKUP(Dati!$A3005,Normas!$A:$D,2,FALSE)*0.6)),"")</f>
      </c>
      <c r="G3005" s="2">
        <f>IFERROR(IF(ISBLANK($A3005),"",IF($A3005="Ūdeņraža jonu koncentrācija",VLOOKUP(Dati!$A3005,Normas!$A:$D,3,FALSE),VLOOKUP(Dati!$A3005,Normas!$A:$D,3,FALSE)*0.6)),"")</f>
      </c>
      <c r="H3005" s="2">
        <f>IFERROR(IF(ISBLANK($A3005),"",IF($A3005="Ūdeņraža jonu koncentrācija",VLOOKUP(Dati!$A3005,Normas!$A:$D,2,FALSE),VLOOKUP(Dati!$A3005,Normas!$A:$D,2,FALSE)*0.3)),"")</f>
      </c>
      <c r="I3005" s="2">
        <f>IFERROR(IF(ISBLANK($A3005),"",IF($A3005="Ūdeņraža jonu koncentrācija",VLOOKUP(Dati!$A3005,Normas!$A:$D,3,FALSE),VLOOKUP(Dati!$A3005,Normas!$A:$D,3,FALSE)*0.3)),"")</f>
      </c>
    </row>
    <row r="3006" spans="2:9" x14ac:dyDescent="0.2">
      <c r="B3006">
        <f>IF(ISBLANK(A3006),"",VLOOKUP(A3006,Normas!A:D,4,FALSE))</f>
      </c>
      <c r="E3006" s="2">
        <f>IF(ISBLANK(D3006),"",INT(YEARFRAC(D3006,'Vispārīga informācija'!$B$2)))</f>
      </c>
      <c r="F3006" s="2">
        <f>IFERROR(IF(ISBLANK($A3006),"",IF($A3006="Ūdeņraža jonu koncentrācija",VLOOKUP(Dati!$A3006,Normas!$A:$D,2,FALSE),VLOOKUP(Dati!$A3006,Normas!$A:$D,2,FALSE)*0.6)),"")</f>
      </c>
      <c r="G3006" s="2">
        <f>IFERROR(IF(ISBLANK($A3006),"",IF($A3006="Ūdeņraža jonu koncentrācija",VLOOKUP(Dati!$A3006,Normas!$A:$D,3,FALSE),VLOOKUP(Dati!$A3006,Normas!$A:$D,3,FALSE)*0.6)),"")</f>
      </c>
      <c r="H3006" s="2">
        <f>IFERROR(IF(ISBLANK($A3006),"",IF($A3006="Ūdeņraža jonu koncentrācija",VLOOKUP(Dati!$A3006,Normas!$A:$D,2,FALSE),VLOOKUP(Dati!$A3006,Normas!$A:$D,2,FALSE)*0.3)),"")</f>
      </c>
      <c r="I3006" s="2">
        <f>IFERROR(IF(ISBLANK($A3006),"",IF($A3006="Ūdeņraža jonu koncentrācija",VLOOKUP(Dati!$A3006,Normas!$A:$D,3,FALSE),VLOOKUP(Dati!$A3006,Normas!$A:$D,3,FALSE)*0.3)),"")</f>
      </c>
    </row>
    <row r="3007" spans="2:9" x14ac:dyDescent="0.2">
      <c r="B3007">
        <f>IF(ISBLANK(A3007),"",VLOOKUP(A3007,Normas!A:D,4,FALSE))</f>
      </c>
      <c r="E3007" s="2">
        <f>IF(ISBLANK(D3007),"",INT(YEARFRAC(D3007,'Vispārīga informācija'!$B$2)))</f>
      </c>
      <c r="F3007" s="2">
        <f>IFERROR(IF(ISBLANK($A3007),"",IF($A3007="Ūdeņraža jonu koncentrācija",VLOOKUP(Dati!$A3007,Normas!$A:$D,2,FALSE),VLOOKUP(Dati!$A3007,Normas!$A:$D,2,FALSE)*0.6)),"")</f>
      </c>
      <c r="G3007" s="2">
        <f>IFERROR(IF(ISBLANK($A3007),"",IF($A3007="Ūdeņraža jonu koncentrācija",VLOOKUP(Dati!$A3007,Normas!$A:$D,3,FALSE),VLOOKUP(Dati!$A3007,Normas!$A:$D,3,FALSE)*0.6)),"")</f>
      </c>
      <c r="H3007" s="2">
        <f>IFERROR(IF(ISBLANK($A3007),"",IF($A3007="Ūdeņraža jonu koncentrācija",VLOOKUP(Dati!$A3007,Normas!$A:$D,2,FALSE),VLOOKUP(Dati!$A3007,Normas!$A:$D,2,FALSE)*0.3)),"")</f>
      </c>
      <c r="I3007" s="2">
        <f>IFERROR(IF(ISBLANK($A3007),"",IF($A3007="Ūdeņraža jonu koncentrācija",VLOOKUP(Dati!$A3007,Normas!$A:$D,3,FALSE),VLOOKUP(Dati!$A3007,Normas!$A:$D,3,FALSE)*0.3)),"")</f>
      </c>
    </row>
    <row r="3008" spans="2:9" x14ac:dyDescent="0.2">
      <c r="B3008">
        <f>IF(ISBLANK(A3008),"",VLOOKUP(A3008,Normas!A:D,4,FALSE))</f>
      </c>
      <c r="E3008" s="2">
        <f>IF(ISBLANK(D3008),"",INT(YEARFRAC(D3008,'Vispārīga informācija'!$B$2)))</f>
      </c>
      <c r="F3008" s="2">
        <f>IFERROR(IF(ISBLANK($A3008),"",IF($A3008="Ūdeņraža jonu koncentrācija",VLOOKUP(Dati!$A3008,Normas!$A:$D,2,FALSE),VLOOKUP(Dati!$A3008,Normas!$A:$D,2,FALSE)*0.6)),"")</f>
      </c>
      <c r="G3008" s="2">
        <f>IFERROR(IF(ISBLANK($A3008),"",IF($A3008="Ūdeņraža jonu koncentrācija",VLOOKUP(Dati!$A3008,Normas!$A:$D,3,FALSE),VLOOKUP(Dati!$A3008,Normas!$A:$D,3,FALSE)*0.6)),"")</f>
      </c>
      <c r="H3008" s="2">
        <f>IFERROR(IF(ISBLANK($A3008),"",IF($A3008="Ūdeņraža jonu koncentrācija",VLOOKUP(Dati!$A3008,Normas!$A:$D,2,FALSE),VLOOKUP(Dati!$A3008,Normas!$A:$D,2,FALSE)*0.3)),"")</f>
      </c>
      <c r="I3008" s="2">
        <f>IFERROR(IF(ISBLANK($A3008),"",IF($A3008="Ūdeņraža jonu koncentrācija",VLOOKUP(Dati!$A3008,Normas!$A:$D,3,FALSE),VLOOKUP(Dati!$A3008,Normas!$A:$D,3,FALSE)*0.3)),"")</f>
      </c>
    </row>
    <row r="3009" spans="2:9" x14ac:dyDescent="0.2">
      <c r="B3009">
        <f>IF(ISBLANK(A3009),"",VLOOKUP(A3009,Normas!A:D,4,FALSE))</f>
      </c>
      <c r="E3009" s="2">
        <f>IF(ISBLANK(D3009),"",INT(YEARFRAC(D3009,'Vispārīga informācija'!$B$2)))</f>
      </c>
      <c r="F3009" s="2">
        <f>IFERROR(IF(ISBLANK($A3009),"",IF($A3009="Ūdeņraža jonu koncentrācija",VLOOKUP(Dati!$A3009,Normas!$A:$D,2,FALSE),VLOOKUP(Dati!$A3009,Normas!$A:$D,2,FALSE)*0.6)),"")</f>
      </c>
      <c r="G3009" s="2">
        <f>IFERROR(IF(ISBLANK($A3009),"",IF($A3009="Ūdeņraža jonu koncentrācija",VLOOKUP(Dati!$A3009,Normas!$A:$D,3,FALSE),VLOOKUP(Dati!$A3009,Normas!$A:$D,3,FALSE)*0.6)),"")</f>
      </c>
      <c r="H3009" s="2">
        <f>IFERROR(IF(ISBLANK($A3009),"",IF($A3009="Ūdeņraža jonu koncentrācija",VLOOKUP(Dati!$A3009,Normas!$A:$D,2,FALSE),VLOOKUP(Dati!$A3009,Normas!$A:$D,2,FALSE)*0.3)),"")</f>
      </c>
      <c r="I3009" s="2">
        <f>IFERROR(IF(ISBLANK($A3009),"",IF($A3009="Ūdeņraža jonu koncentrācija",VLOOKUP(Dati!$A3009,Normas!$A:$D,3,FALSE),VLOOKUP(Dati!$A3009,Normas!$A:$D,3,FALSE)*0.3)),"")</f>
      </c>
    </row>
    <row r="3010" spans="2:9" x14ac:dyDescent="0.2">
      <c r="B3010">
        <f>IF(ISBLANK(A3010),"",VLOOKUP(A3010,Normas!A:D,4,FALSE))</f>
      </c>
      <c r="E3010" s="2">
        <f>IF(ISBLANK(D3010),"",INT(YEARFRAC(D3010,'Vispārīga informācija'!$B$2)))</f>
      </c>
      <c r="F3010" s="2">
        <f>IFERROR(IF(ISBLANK($A3010),"",IF($A3010="Ūdeņraža jonu koncentrācija",VLOOKUP(Dati!$A3010,Normas!$A:$D,2,FALSE),VLOOKUP(Dati!$A3010,Normas!$A:$D,2,FALSE)*0.6)),"")</f>
      </c>
      <c r="G3010" s="2">
        <f>IFERROR(IF(ISBLANK($A3010),"",IF($A3010="Ūdeņraža jonu koncentrācija",VLOOKUP(Dati!$A3010,Normas!$A:$D,3,FALSE),VLOOKUP(Dati!$A3010,Normas!$A:$D,3,FALSE)*0.6)),"")</f>
      </c>
      <c r="H3010" s="2">
        <f>IFERROR(IF(ISBLANK($A3010),"",IF($A3010="Ūdeņraža jonu koncentrācija",VLOOKUP(Dati!$A3010,Normas!$A:$D,2,FALSE),VLOOKUP(Dati!$A3010,Normas!$A:$D,2,FALSE)*0.3)),"")</f>
      </c>
      <c r="I3010" s="2">
        <f>IFERROR(IF(ISBLANK($A3010),"",IF($A3010="Ūdeņraža jonu koncentrācija",VLOOKUP(Dati!$A3010,Normas!$A:$D,3,FALSE),VLOOKUP(Dati!$A3010,Normas!$A:$D,3,FALSE)*0.3)),"")</f>
      </c>
    </row>
    <row r="3011" spans="2:9" x14ac:dyDescent="0.2">
      <c r="B3011">
        <f>IF(ISBLANK(A3011),"",VLOOKUP(A3011,Normas!A:D,4,FALSE))</f>
      </c>
      <c r="E3011" s="2">
        <f>IF(ISBLANK(D3011),"",INT(YEARFRAC(D3011,'Vispārīga informācija'!$B$2)))</f>
      </c>
      <c r="F3011" s="2">
        <f>IFERROR(IF(ISBLANK($A3011),"",IF($A3011="Ūdeņraža jonu koncentrācija",VLOOKUP(Dati!$A3011,Normas!$A:$D,2,FALSE),VLOOKUP(Dati!$A3011,Normas!$A:$D,2,FALSE)*0.6)),"")</f>
      </c>
      <c r="G3011" s="2">
        <f>IFERROR(IF(ISBLANK($A3011),"",IF($A3011="Ūdeņraža jonu koncentrācija",VLOOKUP(Dati!$A3011,Normas!$A:$D,3,FALSE),VLOOKUP(Dati!$A3011,Normas!$A:$D,3,FALSE)*0.6)),"")</f>
      </c>
      <c r="H3011" s="2">
        <f>IFERROR(IF(ISBLANK($A3011),"",IF($A3011="Ūdeņraža jonu koncentrācija",VLOOKUP(Dati!$A3011,Normas!$A:$D,2,FALSE),VLOOKUP(Dati!$A3011,Normas!$A:$D,2,FALSE)*0.3)),"")</f>
      </c>
      <c r="I3011" s="2">
        <f>IFERROR(IF(ISBLANK($A3011),"",IF($A3011="Ūdeņraža jonu koncentrācija",VLOOKUP(Dati!$A3011,Normas!$A:$D,3,FALSE),VLOOKUP(Dati!$A3011,Normas!$A:$D,3,FALSE)*0.3)),"")</f>
      </c>
    </row>
    <row r="3012" spans="2:9" x14ac:dyDescent="0.2">
      <c r="B3012">
        <f>IF(ISBLANK(A3012),"",VLOOKUP(A3012,Normas!A:D,4,FALSE))</f>
      </c>
      <c r="E3012" s="2">
        <f>IF(ISBLANK(D3012),"",INT(YEARFRAC(D3012,'Vispārīga informācija'!$B$2)))</f>
      </c>
      <c r="F3012" s="2">
        <f>IFERROR(IF(ISBLANK($A3012),"",IF($A3012="Ūdeņraža jonu koncentrācija",VLOOKUP(Dati!$A3012,Normas!$A:$D,2,FALSE),VLOOKUP(Dati!$A3012,Normas!$A:$D,2,FALSE)*0.6)),"")</f>
      </c>
      <c r="G3012" s="2">
        <f>IFERROR(IF(ISBLANK($A3012),"",IF($A3012="Ūdeņraža jonu koncentrācija",VLOOKUP(Dati!$A3012,Normas!$A:$D,3,FALSE),VLOOKUP(Dati!$A3012,Normas!$A:$D,3,FALSE)*0.6)),"")</f>
      </c>
      <c r="H3012" s="2">
        <f>IFERROR(IF(ISBLANK($A3012),"",IF($A3012="Ūdeņraža jonu koncentrācija",VLOOKUP(Dati!$A3012,Normas!$A:$D,2,FALSE),VLOOKUP(Dati!$A3012,Normas!$A:$D,2,FALSE)*0.3)),"")</f>
      </c>
      <c r="I3012" s="2">
        <f>IFERROR(IF(ISBLANK($A3012),"",IF($A3012="Ūdeņraža jonu koncentrācija",VLOOKUP(Dati!$A3012,Normas!$A:$D,3,FALSE),VLOOKUP(Dati!$A3012,Normas!$A:$D,3,FALSE)*0.3)),"")</f>
      </c>
    </row>
    <row r="3013" spans="2:9" x14ac:dyDescent="0.2">
      <c r="B3013">
        <f>IF(ISBLANK(A3013),"",VLOOKUP(A3013,Normas!A:D,4,FALSE))</f>
      </c>
      <c r="E3013" s="2">
        <f>IF(ISBLANK(D3013),"",INT(YEARFRAC(D3013,'Vispārīga informācija'!$B$2)))</f>
      </c>
      <c r="F3013" s="2">
        <f>IFERROR(IF(ISBLANK($A3013),"",IF($A3013="Ūdeņraža jonu koncentrācija",VLOOKUP(Dati!$A3013,Normas!$A:$D,2,FALSE),VLOOKUP(Dati!$A3013,Normas!$A:$D,2,FALSE)*0.6)),"")</f>
      </c>
      <c r="G3013" s="2">
        <f>IFERROR(IF(ISBLANK($A3013),"",IF($A3013="Ūdeņraža jonu koncentrācija",VLOOKUP(Dati!$A3013,Normas!$A:$D,3,FALSE),VLOOKUP(Dati!$A3013,Normas!$A:$D,3,FALSE)*0.6)),"")</f>
      </c>
      <c r="H3013" s="2">
        <f>IFERROR(IF(ISBLANK($A3013),"",IF($A3013="Ūdeņraža jonu koncentrācija",VLOOKUP(Dati!$A3013,Normas!$A:$D,2,FALSE),VLOOKUP(Dati!$A3013,Normas!$A:$D,2,FALSE)*0.3)),"")</f>
      </c>
      <c r="I3013" s="2">
        <f>IFERROR(IF(ISBLANK($A3013),"",IF($A3013="Ūdeņraža jonu koncentrācija",VLOOKUP(Dati!$A3013,Normas!$A:$D,3,FALSE),VLOOKUP(Dati!$A3013,Normas!$A:$D,3,FALSE)*0.3)),"")</f>
      </c>
    </row>
    <row r="3014" spans="2:9" x14ac:dyDescent="0.2">
      <c r="B3014">
        <f>IF(ISBLANK(A3014),"",VLOOKUP(A3014,Normas!A:D,4,FALSE))</f>
      </c>
      <c r="E3014" s="2">
        <f>IF(ISBLANK(D3014),"",INT(YEARFRAC(D3014,'Vispārīga informācija'!$B$2)))</f>
      </c>
      <c r="F3014" s="2">
        <f>IFERROR(IF(ISBLANK($A3014),"",IF($A3014="Ūdeņraža jonu koncentrācija",VLOOKUP(Dati!$A3014,Normas!$A:$D,2,FALSE),VLOOKUP(Dati!$A3014,Normas!$A:$D,2,FALSE)*0.6)),"")</f>
      </c>
      <c r="G3014" s="2">
        <f>IFERROR(IF(ISBLANK($A3014),"",IF($A3014="Ūdeņraža jonu koncentrācija",VLOOKUP(Dati!$A3014,Normas!$A:$D,3,FALSE),VLOOKUP(Dati!$A3014,Normas!$A:$D,3,FALSE)*0.6)),"")</f>
      </c>
      <c r="H3014" s="2">
        <f>IFERROR(IF(ISBLANK($A3014),"",IF($A3014="Ūdeņraža jonu koncentrācija",VLOOKUP(Dati!$A3014,Normas!$A:$D,2,FALSE),VLOOKUP(Dati!$A3014,Normas!$A:$D,2,FALSE)*0.3)),"")</f>
      </c>
      <c r="I3014" s="2">
        <f>IFERROR(IF(ISBLANK($A3014),"",IF($A3014="Ūdeņraža jonu koncentrācija",VLOOKUP(Dati!$A3014,Normas!$A:$D,3,FALSE),VLOOKUP(Dati!$A3014,Normas!$A:$D,3,FALSE)*0.3)),"")</f>
      </c>
    </row>
    <row r="3015" spans="2:9" x14ac:dyDescent="0.2">
      <c r="B3015">
        <f>IF(ISBLANK(A3015),"",VLOOKUP(A3015,Normas!A:D,4,FALSE))</f>
      </c>
      <c r="E3015" s="2">
        <f>IF(ISBLANK(D3015),"",INT(YEARFRAC(D3015,'Vispārīga informācija'!$B$2)))</f>
      </c>
      <c r="F3015" s="2">
        <f>IFERROR(IF(ISBLANK($A3015),"",IF($A3015="Ūdeņraža jonu koncentrācija",VLOOKUP(Dati!$A3015,Normas!$A:$D,2,FALSE),VLOOKUP(Dati!$A3015,Normas!$A:$D,2,FALSE)*0.6)),"")</f>
      </c>
      <c r="G3015" s="2">
        <f>IFERROR(IF(ISBLANK($A3015),"",IF($A3015="Ūdeņraža jonu koncentrācija",VLOOKUP(Dati!$A3015,Normas!$A:$D,3,FALSE),VLOOKUP(Dati!$A3015,Normas!$A:$D,3,FALSE)*0.6)),"")</f>
      </c>
      <c r="H3015" s="2">
        <f>IFERROR(IF(ISBLANK($A3015),"",IF($A3015="Ūdeņraža jonu koncentrācija",VLOOKUP(Dati!$A3015,Normas!$A:$D,2,FALSE),VLOOKUP(Dati!$A3015,Normas!$A:$D,2,FALSE)*0.3)),"")</f>
      </c>
      <c r="I3015" s="2">
        <f>IFERROR(IF(ISBLANK($A3015),"",IF($A3015="Ūdeņraža jonu koncentrācija",VLOOKUP(Dati!$A3015,Normas!$A:$D,3,FALSE),VLOOKUP(Dati!$A3015,Normas!$A:$D,3,FALSE)*0.3)),"")</f>
      </c>
    </row>
    <row r="3016" spans="2:9" x14ac:dyDescent="0.2">
      <c r="B3016">
        <f>IF(ISBLANK(A3016),"",VLOOKUP(A3016,Normas!A:D,4,FALSE))</f>
      </c>
      <c r="E3016" s="2">
        <f>IF(ISBLANK(D3016),"",INT(YEARFRAC(D3016,'Vispārīga informācija'!$B$2)))</f>
      </c>
      <c r="F3016" s="2">
        <f>IFERROR(IF(ISBLANK($A3016),"",IF($A3016="Ūdeņraža jonu koncentrācija",VLOOKUP(Dati!$A3016,Normas!$A:$D,2,FALSE),VLOOKUP(Dati!$A3016,Normas!$A:$D,2,FALSE)*0.6)),"")</f>
      </c>
      <c r="G3016" s="2">
        <f>IFERROR(IF(ISBLANK($A3016),"",IF($A3016="Ūdeņraža jonu koncentrācija",VLOOKUP(Dati!$A3016,Normas!$A:$D,3,FALSE),VLOOKUP(Dati!$A3016,Normas!$A:$D,3,FALSE)*0.6)),"")</f>
      </c>
      <c r="H3016" s="2">
        <f>IFERROR(IF(ISBLANK($A3016),"",IF($A3016="Ūdeņraža jonu koncentrācija",VLOOKUP(Dati!$A3016,Normas!$A:$D,2,FALSE),VLOOKUP(Dati!$A3016,Normas!$A:$D,2,FALSE)*0.3)),"")</f>
      </c>
      <c r="I3016" s="2">
        <f>IFERROR(IF(ISBLANK($A3016),"",IF($A3016="Ūdeņraža jonu koncentrācija",VLOOKUP(Dati!$A3016,Normas!$A:$D,3,FALSE),VLOOKUP(Dati!$A3016,Normas!$A:$D,3,FALSE)*0.3)),"")</f>
      </c>
    </row>
    <row r="3017" spans="2:9" x14ac:dyDescent="0.2">
      <c r="B3017">
        <f>IF(ISBLANK(A3017),"",VLOOKUP(A3017,Normas!A:D,4,FALSE))</f>
      </c>
      <c r="E3017" s="2">
        <f>IF(ISBLANK(D3017),"",INT(YEARFRAC(D3017,'Vispārīga informācija'!$B$2)))</f>
      </c>
      <c r="F3017" s="2">
        <f>IFERROR(IF(ISBLANK($A3017),"",IF($A3017="Ūdeņraža jonu koncentrācija",VLOOKUP(Dati!$A3017,Normas!$A:$D,2,FALSE),VLOOKUP(Dati!$A3017,Normas!$A:$D,2,FALSE)*0.6)),"")</f>
      </c>
      <c r="G3017" s="2">
        <f>IFERROR(IF(ISBLANK($A3017),"",IF($A3017="Ūdeņraža jonu koncentrācija",VLOOKUP(Dati!$A3017,Normas!$A:$D,3,FALSE),VLOOKUP(Dati!$A3017,Normas!$A:$D,3,FALSE)*0.6)),"")</f>
      </c>
      <c r="H3017" s="2">
        <f>IFERROR(IF(ISBLANK($A3017),"",IF($A3017="Ūdeņraža jonu koncentrācija",VLOOKUP(Dati!$A3017,Normas!$A:$D,2,FALSE),VLOOKUP(Dati!$A3017,Normas!$A:$D,2,FALSE)*0.3)),"")</f>
      </c>
      <c r="I3017" s="2">
        <f>IFERROR(IF(ISBLANK($A3017),"",IF($A3017="Ūdeņraža jonu koncentrācija",VLOOKUP(Dati!$A3017,Normas!$A:$D,3,FALSE),VLOOKUP(Dati!$A3017,Normas!$A:$D,3,FALSE)*0.3)),"")</f>
      </c>
    </row>
    <row r="3018" spans="2:9" x14ac:dyDescent="0.2">
      <c r="B3018">
        <f>IF(ISBLANK(A3018),"",VLOOKUP(A3018,Normas!A:D,4,FALSE))</f>
      </c>
      <c r="E3018" s="2">
        <f>IF(ISBLANK(D3018),"",INT(YEARFRAC(D3018,'Vispārīga informācija'!$B$2)))</f>
      </c>
      <c r="F3018" s="2">
        <f>IFERROR(IF(ISBLANK($A3018),"",IF($A3018="Ūdeņraža jonu koncentrācija",VLOOKUP(Dati!$A3018,Normas!$A:$D,2,FALSE),VLOOKUP(Dati!$A3018,Normas!$A:$D,2,FALSE)*0.6)),"")</f>
      </c>
      <c r="G3018" s="2">
        <f>IFERROR(IF(ISBLANK($A3018),"",IF($A3018="Ūdeņraža jonu koncentrācija",VLOOKUP(Dati!$A3018,Normas!$A:$D,3,FALSE),VLOOKUP(Dati!$A3018,Normas!$A:$D,3,FALSE)*0.6)),"")</f>
      </c>
      <c r="H3018" s="2">
        <f>IFERROR(IF(ISBLANK($A3018),"",IF($A3018="Ūdeņraža jonu koncentrācija",VLOOKUP(Dati!$A3018,Normas!$A:$D,2,FALSE),VLOOKUP(Dati!$A3018,Normas!$A:$D,2,FALSE)*0.3)),"")</f>
      </c>
      <c r="I3018" s="2">
        <f>IFERROR(IF(ISBLANK($A3018),"",IF($A3018="Ūdeņraža jonu koncentrācija",VLOOKUP(Dati!$A3018,Normas!$A:$D,3,FALSE),VLOOKUP(Dati!$A3018,Normas!$A:$D,3,FALSE)*0.3)),"")</f>
      </c>
    </row>
    <row r="3019" spans="2:9" x14ac:dyDescent="0.2">
      <c r="B3019">
        <f>IF(ISBLANK(A3019),"",VLOOKUP(A3019,Normas!A:D,4,FALSE))</f>
      </c>
      <c r="E3019" s="2">
        <f>IF(ISBLANK(D3019),"",INT(YEARFRAC(D3019,'Vispārīga informācija'!$B$2)))</f>
      </c>
      <c r="F3019" s="2">
        <f>IFERROR(IF(ISBLANK($A3019),"",IF($A3019="Ūdeņraža jonu koncentrācija",VLOOKUP(Dati!$A3019,Normas!$A:$D,2,FALSE),VLOOKUP(Dati!$A3019,Normas!$A:$D,2,FALSE)*0.6)),"")</f>
      </c>
      <c r="G3019" s="2">
        <f>IFERROR(IF(ISBLANK($A3019),"",IF($A3019="Ūdeņraža jonu koncentrācija",VLOOKUP(Dati!$A3019,Normas!$A:$D,3,FALSE),VLOOKUP(Dati!$A3019,Normas!$A:$D,3,FALSE)*0.6)),"")</f>
      </c>
      <c r="H3019" s="2">
        <f>IFERROR(IF(ISBLANK($A3019),"",IF($A3019="Ūdeņraža jonu koncentrācija",VLOOKUP(Dati!$A3019,Normas!$A:$D,2,FALSE),VLOOKUP(Dati!$A3019,Normas!$A:$D,2,FALSE)*0.3)),"")</f>
      </c>
      <c r="I3019" s="2">
        <f>IFERROR(IF(ISBLANK($A3019),"",IF($A3019="Ūdeņraža jonu koncentrācija",VLOOKUP(Dati!$A3019,Normas!$A:$D,3,FALSE),VLOOKUP(Dati!$A3019,Normas!$A:$D,3,FALSE)*0.3)),"")</f>
      </c>
    </row>
    <row r="3020" spans="2:9" x14ac:dyDescent="0.2">
      <c r="B3020">
        <f>IF(ISBLANK(A3020),"",VLOOKUP(A3020,Normas!A:D,4,FALSE))</f>
      </c>
      <c r="E3020" s="2">
        <f>IF(ISBLANK(D3020),"",INT(YEARFRAC(D3020,'Vispārīga informācija'!$B$2)))</f>
      </c>
      <c r="F3020" s="2">
        <f>IFERROR(IF(ISBLANK($A3020),"",IF($A3020="Ūdeņraža jonu koncentrācija",VLOOKUP(Dati!$A3020,Normas!$A:$D,2,FALSE),VLOOKUP(Dati!$A3020,Normas!$A:$D,2,FALSE)*0.6)),"")</f>
      </c>
      <c r="G3020" s="2">
        <f>IFERROR(IF(ISBLANK($A3020),"",IF($A3020="Ūdeņraža jonu koncentrācija",VLOOKUP(Dati!$A3020,Normas!$A:$D,3,FALSE),VLOOKUP(Dati!$A3020,Normas!$A:$D,3,FALSE)*0.6)),"")</f>
      </c>
      <c r="H3020" s="2">
        <f>IFERROR(IF(ISBLANK($A3020),"",IF($A3020="Ūdeņraža jonu koncentrācija",VLOOKUP(Dati!$A3020,Normas!$A:$D,2,FALSE),VLOOKUP(Dati!$A3020,Normas!$A:$D,2,FALSE)*0.3)),"")</f>
      </c>
      <c r="I3020" s="2">
        <f>IFERROR(IF(ISBLANK($A3020),"",IF($A3020="Ūdeņraža jonu koncentrācija",VLOOKUP(Dati!$A3020,Normas!$A:$D,3,FALSE),VLOOKUP(Dati!$A3020,Normas!$A:$D,3,FALSE)*0.3)),"")</f>
      </c>
    </row>
    <row r="3021" spans="2:9" x14ac:dyDescent="0.2">
      <c r="B3021">
        <f>IF(ISBLANK(A3021),"",VLOOKUP(A3021,Normas!A:D,4,FALSE))</f>
      </c>
      <c r="E3021" s="2">
        <f>IF(ISBLANK(D3021),"",INT(YEARFRAC(D3021,'Vispārīga informācija'!$B$2)))</f>
      </c>
      <c r="F3021" s="2">
        <f>IFERROR(IF(ISBLANK($A3021),"",IF($A3021="Ūdeņraža jonu koncentrācija",VLOOKUP(Dati!$A3021,Normas!$A:$D,2,FALSE),VLOOKUP(Dati!$A3021,Normas!$A:$D,2,FALSE)*0.6)),"")</f>
      </c>
      <c r="G3021" s="2">
        <f>IFERROR(IF(ISBLANK($A3021),"",IF($A3021="Ūdeņraža jonu koncentrācija",VLOOKUP(Dati!$A3021,Normas!$A:$D,3,FALSE),VLOOKUP(Dati!$A3021,Normas!$A:$D,3,FALSE)*0.6)),"")</f>
      </c>
      <c r="H3021" s="2">
        <f>IFERROR(IF(ISBLANK($A3021),"",IF($A3021="Ūdeņraža jonu koncentrācija",VLOOKUP(Dati!$A3021,Normas!$A:$D,2,FALSE),VLOOKUP(Dati!$A3021,Normas!$A:$D,2,FALSE)*0.3)),"")</f>
      </c>
      <c r="I3021" s="2">
        <f>IFERROR(IF(ISBLANK($A3021),"",IF($A3021="Ūdeņraža jonu koncentrācija",VLOOKUP(Dati!$A3021,Normas!$A:$D,3,FALSE),VLOOKUP(Dati!$A3021,Normas!$A:$D,3,FALSE)*0.3)),"")</f>
      </c>
    </row>
    <row r="3022" spans="2:9" x14ac:dyDescent="0.2">
      <c r="B3022">
        <f>IF(ISBLANK(A3022),"",VLOOKUP(A3022,Normas!A:D,4,FALSE))</f>
      </c>
      <c r="E3022" s="2">
        <f>IF(ISBLANK(D3022),"",INT(YEARFRAC(D3022,'Vispārīga informācija'!$B$2)))</f>
      </c>
      <c r="F3022" s="2">
        <f>IFERROR(IF(ISBLANK($A3022),"",IF($A3022="Ūdeņraža jonu koncentrācija",VLOOKUP(Dati!$A3022,Normas!$A:$D,2,FALSE),VLOOKUP(Dati!$A3022,Normas!$A:$D,2,FALSE)*0.6)),"")</f>
      </c>
      <c r="G3022" s="2">
        <f>IFERROR(IF(ISBLANK($A3022),"",IF($A3022="Ūdeņraža jonu koncentrācija",VLOOKUP(Dati!$A3022,Normas!$A:$D,3,FALSE),VLOOKUP(Dati!$A3022,Normas!$A:$D,3,FALSE)*0.6)),"")</f>
      </c>
      <c r="H3022" s="2">
        <f>IFERROR(IF(ISBLANK($A3022),"",IF($A3022="Ūdeņraža jonu koncentrācija",VLOOKUP(Dati!$A3022,Normas!$A:$D,2,FALSE),VLOOKUP(Dati!$A3022,Normas!$A:$D,2,FALSE)*0.3)),"")</f>
      </c>
      <c r="I3022" s="2">
        <f>IFERROR(IF(ISBLANK($A3022),"",IF($A3022="Ūdeņraža jonu koncentrācija",VLOOKUP(Dati!$A3022,Normas!$A:$D,3,FALSE),VLOOKUP(Dati!$A3022,Normas!$A:$D,3,FALSE)*0.3)),"")</f>
      </c>
    </row>
    <row r="3023" spans="2:9" x14ac:dyDescent="0.2">
      <c r="B3023">
        <f>IF(ISBLANK(A3023),"",VLOOKUP(A3023,Normas!A:D,4,FALSE))</f>
      </c>
      <c r="E3023" s="2">
        <f>IF(ISBLANK(D3023),"",INT(YEARFRAC(D3023,'Vispārīga informācija'!$B$2)))</f>
      </c>
      <c r="F3023" s="2">
        <f>IFERROR(IF(ISBLANK($A3023),"",IF($A3023="Ūdeņraža jonu koncentrācija",VLOOKUP(Dati!$A3023,Normas!$A:$D,2,FALSE),VLOOKUP(Dati!$A3023,Normas!$A:$D,2,FALSE)*0.6)),"")</f>
      </c>
      <c r="G3023" s="2">
        <f>IFERROR(IF(ISBLANK($A3023),"",IF($A3023="Ūdeņraža jonu koncentrācija",VLOOKUP(Dati!$A3023,Normas!$A:$D,3,FALSE),VLOOKUP(Dati!$A3023,Normas!$A:$D,3,FALSE)*0.6)),"")</f>
      </c>
      <c r="H3023" s="2">
        <f>IFERROR(IF(ISBLANK($A3023),"",IF($A3023="Ūdeņraža jonu koncentrācija",VLOOKUP(Dati!$A3023,Normas!$A:$D,2,FALSE),VLOOKUP(Dati!$A3023,Normas!$A:$D,2,FALSE)*0.3)),"")</f>
      </c>
      <c r="I3023" s="2">
        <f>IFERROR(IF(ISBLANK($A3023),"",IF($A3023="Ūdeņraža jonu koncentrācija",VLOOKUP(Dati!$A3023,Normas!$A:$D,3,FALSE),VLOOKUP(Dati!$A3023,Normas!$A:$D,3,FALSE)*0.3)),"")</f>
      </c>
    </row>
    <row r="3024" spans="2:9" x14ac:dyDescent="0.2">
      <c r="B3024">
        <f>IF(ISBLANK(A3024),"",VLOOKUP(A3024,Normas!A:D,4,FALSE))</f>
      </c>
      <c r="E3024" s="2">
        <f>IF(ISBLANK(D3024),"",INT(YEARFRAC(D3024,'Vispārīga informācija'!$B$2)))</f>
      </c>
      <c r="F3024" s="2">
        <f>IFERROR(IF(ISBLANK($A3024),"",IF($A3024="Ūdeņraža jonu koncentrācija",VLOOKUP(Dati!$A3024,Normas!$A:$D,2,FALSE),VLOOKUP(Dati!$A3024,Normas!$A:$D,2,FALSE)*0.6)),"")</f>
      </c>
      <c r="G3024" s="2">
        <f>IFERROR(IF(ISBLANK($A3024),"",IF($A3024="Ūdeņraža jonu koncentrācija",VLOOKUP(Dati!$A3024,Normas!$A:$D,3,FALSE),VLOOKUP(Dati!$A3024,Normas!$A:$D,3,FALSE)*0.6)),"")</f>
      </c>
      <c r="H3024" s="2">
        <f>IFERROR(IF(ISBLANK($A3024),"",IF($A3024="Ūdeņraža jonu koncentrācija",VLOOKUP(Dati!$A3024,Normas!$A:$D,2,FALSE),VLOOKUP(Dati!$A3024,Normas!$A:$D,2,FALSE)*0.3)),"")</f>
      </c>
      <c r="I3024" s="2">
        <f>IFERROR(IF(ISBLANK($A3024),"",IF($A3024="Ūdeņraža jonu koncentrācija",VLOOKUP(Dati!$A3024,Normas!$A:$D,3,FALSE),VLOOKUP(Dati!$A3024,Normas!$A:$D,3,FALSE)*0.3)),"")</f>
      </c>
    </row>
    <row r="3025" spans="2:9" x14ac:dyDescent="0.2">
      <c r="B3025">
        <f>IF(ISBLANK(A3025),"",VLOOKUP(A3025,Normas!A:D,4,FALSE))</f>
      </c>
      <c r="E3025" s="2">
        <f>IF(ISBLANK(D3025),"",INT(YEARFRAC(D3025,'Vispārīga informācija'!$B$2)))</f>
      </c>
      <c r="F3025" s="2">
        <f>IFERROR(IF(ISBLANK($A3025),"",IF($A3025="Ūdeņraža jonu koncentrācija",VLOOKUP(Dati!$A3025,Normas!$A:$D,2,FALSE),VLOOKUP(Dati!$A3025,Normas!$A:$D,2,FALSE)*0.6)),"")</f>
      </c>
      <c r="G3025" s="2">
        <f>IFERROR(IF(ISBLANK($A3025),"",IF($A3025="Ūdeņraža jonu koncentrācija",VLOOKUP(Dati!$A3025,Normas!$A:$D,3,FALSE),VLOOKUP(Dati!$A3025,Normas!$A:$D,3,FALSE)*0.6)),"")</f>
      </c>
      <c r="H3025" s="2">
        <f>IFERROR(IF(ISBLANK($A3025),"",IF($A3025="Ūdeņraža jonu koncentrācija",VLOOKUP(Dati!$A3025,Normas!$A:$D,2,FALSE),VLOOKUP(Dati!$A3025,Normas!$A:$D,2,FALSE)*0.3)),"")</f>
      </c>
      <c r="I3025" s="2">
        <f>IFERROR(IF(ISBLANK($A3025),"",IF($A3025="Ūdeņraža jonu koncentrācija",VLOOKUP(Dati!$A3025,Normas!$A:$D,3,FALSE),VLOOKUP(Dati!$A3025,Normas!$A:$D,3,FALSE)*0.3)),"")</f>
      </c>
    </row>
    <row r="3026" spans="2:9" x14ac:dyDescent="0.2">
      <c r="B3026">
        <f>IF(ISBLANK(A3026),"",VLOOKUP(A3026,Normas!A:D,4,FALSE))</f>
      </c>
      <c r="E3026" s="2">
        <f>IF(ISBLANK(D3026),"",INT(YEARFRAC(D3026,'Vispārīga informācija'!$B$2)))</f>
      </c>
      <c r="F3026" s="2">
        <f>IFERROR(IF(ISBLANK($A3026),"",IF($A3026="Ūdeņraža jonu koncentrācija",VLOOKUP(Dati!$A3026,Normas!$A:$D,2,FALSE),VLOOKUP(Dati!$A3026,Normas!$A:$D,2,FALSE)*0.6)),"")</f>
      </c>
      <c r="G3026" s="2">
        <f>IFERROR(IF(ISBLANK($A3026),"",IF($A3026="Ūdeņraža jonu koncentrācija",VLOOKUP(Dati!$A3026,Normas!$A:$D,3,FALSE),VLOOKUP(Dati!$A3026,Normas!$A:$D,3,FALSE)*0.6)),"")</f>
      </c>
      <c r="H3026" s="2">
        <f>IFERROR(IF(ISBLANK($A3026),"",IF($A3026="Ūdeņraža jonu koncentrācija",VLOOKUP(Dati!$A3026,Normas!$A:$D,2,FALSE),VLOOKUP(Dati!$A3026,Normas!$A:$D,2,FALSE)*0.3)),"")</f>
      </c>
      <c r="I3026" s="2">
        <f>IFERROR(IF(ISBLANK($A3026),"",IF($A3026="Ūdeņraža jonu koncentrācija",VLOOKUP(Dati!$A3026,Normas!$A:$D,3,FALSE),VLOOKUP(Dati!$A3026,Normas!$A:$D,3,FALSE)*0.3)),"")</f>
      </c>
    </row>
    <row r="3027" spans="2:9" x14ac:dyDescent="0.2">
      <c r="B3027">
        <f>IF(ISBLANK(A3027),"",VLOOKUP(A3027,Normas!A:D,4,FALSE))</f>
      </c>
      <c r="E3027" s="2">
        <f>IF(ISBLANK(D3027),"",INT(YEARFRAC(D3027,'Vispārīga informācija'!$B$2)))</f>
      </c>
      <c r="F3027" s="2">
        <f>IFERROR(IF(ISBLANK($A3027),"",IF($A3027="Ūdeņraža jonu koncentrācija",VLOOKUP(Dati!$A3027,Normas!$A:$D,2,FALSE),VLOOKUP(Dati!$A3027,Normas!$A:$D,2,FALSE)*0.6)),"")</f>
      </c>
      <c r="G3027" s="2">
        <f>IFERROR(IF(ISBLANK($A3027),"",IF($A3027="Ūdeņraža jonu koncentrācija",VLOOKUP(Dati!$A3027,Normas!$A:$D,3,FALSE),VLOOKUP(Dati!$A3027,Normas!$A:$D,3,FALSE)*0.6)),"")</f>
      </c>
      <c r="H3027" s="2">
        <f>IFERROR(IF(ISBLANK($A3027),"",IF($A3027="Ūdeņraža jonu koncentrācija",VLOOKUP(Dati!$A3027,Normas!$A:$D,2,FALSE),VLOOKUP(Dati!$A3027,Normas!$A:$D,2,FALSE)*0.3)),"")</f>
      </c>
      <c r="I3027" s="2">
        <f>IFERROR(IF(ISBLANK($A3027),"",IF($A3027="Ūdeņraža jonu koncentrācija",VLOOKUP(Dati!$A3027,Normas!$A:$D,3,FALSE),VLOOKUP(Dati!$A3027,Normas!$A:$D,3,FALSE)*0.3)),"")</f>
      </c>
    </row>
    <row r="3028" spans="2:9" x14ac:dyDescent="0.2">
      <c r="B3028">
        <f>IF(ISBLANK(A3028),"",VLOOKUP(A3028,Normas!A:D,4,FALSE))</f>
      </c>
      <c r="E3028" s="2">
        <f>IF(ISBLANK(D3028),"",INT(YEARFRAC(D3028,'Vispārīga informācija'!$B$2)))</f>
      </c>
      <c r="F3028" s="2">
        <f>IFERROR(IF(ISBLANK($A3028),"",IF($A3028="Ūdeņraža jonu koncentrācija",VLOOKUP(Dati!$A3028,Normas!$A:$D,2,FALSE),VLOOKUP(Dati!$A3028,Normas!$A:$D,2,FALSE)*0.6)),"")</f>
      </c>
      <c r="G3028" s="2">
        <f>IFERROR(IF(ISBLANK($A3028),"",IF($A3028="Ūdeņraža jonu koncentrācija",VLOOKUP(Dati!$A3028,Normas!$A:$D,3,FALSE),VLOOKUP(Dati!$A3028,Normas!$A:$D,3,FALSE)*0.6)),"")</f>
      </c>
      <c r="H3028" s="2">
        <f>IFERROR(IF(ISBLANK($A3028),"",IF($A3028="Ūdeņraža jonu koncentrācija",VLOOKUP(Dati!$A3028,Normas!$A:$D,2,FALSE),VLOOKUP(Dati!$A3028,Normas!$A:$D,2,FALSE)*0.3)),"")</f>
      </c>
      <c r="I3028" s="2">
        <f>IFERROR(IF(ISBLANK($A3028),"",IF($A3028="Ūdeņraža jonu koncentrācija",VLOOKUP(Dati!$A3028,Normas!$A:$D,3,FALSE),VLOOKUP(Dati!$A3028,Normas!$A:$D,3,FALSE)*0.3)),"")</f>
      </c>
    </row>
    <row r="3029" spans="2:9" x14ac:dyDescent="0.2">
      <c r="B3029">
        <f>IF(ISBLANK(A3029),"",VLOOKUP(A3029,Normas!A:D,4,FALSE))</f>
      </c>
      <c r="E3029" s="2">
        <f>IF(ISBLANK(D3029),"",INT(YEARFRAC(D3029,'Vispārīga informācija'!$B$2)))</f>
      </c>
      <c r="F3029" s="2">
        <f>IFERROR(IF(ISBLANK($A3029),"",IF($A3029="Ūdeņraža jonu koncentrācija",VLOOKUP(Dati!$A3029,Normas!$A:$D,2,FALSE),VLOOKUP(Dati!$A3029,Normas!$A:$D,2,FALSE)*0.6)),"")</f>
      </c>
      <c r="G3029" s="2">
        <f>IFERROR(IF(ISBLANK($A3029),"",IF($A3029="Ūdeņraža jonu koncentrācija",VLOOKUP(Dati!$A3029,Normas!$A:$D,3,FALSE),VLOOKUP(Dati!$A3029,Normas!$A:$D,3,FALSE)*0.6)),"")</f>
      </c>
      <c r="H3029" s="2">
        <f>IFERROR(IF(ISBLANK($A3029),"",IF($A3029="Ūdeņraža jonu koncentrācija",VLOOKUP(Dati!$A3029,Normas!$A:$D,2,FALSE),VLOOKUP(Dati!$A3029,Normas!$A:$D,2,FALSE)*0.3)),"")</f>
      </c>
      <c r="I3029" s="2">
        <f>IFERROR(IF(ISBLANK($A3029),"",IF($A3029="Ūdeņraža jonu koncentrācija",VLOOKUP(Dati!$A3029,Normas!$A:$D,3,FALSE),VLOOKUP(Dati!$A3029,Normas!$A:$D,3,FALSE)*0.3)),"")</f>
      </c>
    </row>
    <row r="3030" spans="2:9" x14ac:dyDescent="0.2">
      <c r="B3030">
        <f>IF(ISBLANK(A3030),"",VLOOKUP(A3030,Normas!A:D,4,FALSE))</f>
      </c>
      <c r="E3030" s="2">
        <f>IF(ISBLANK(D3030),"",INT(YEARFRAC(D3030,'Vispārīga informācija'!$B$2)))</f>
      </c>
      <c r="F3030" s="2">
        <f>IFERROR(IF(ISBLANK($A3030),"",IF($A3030="Ūdeņraža jonu koncentrācija",VLOOKUP(Dati!$A3030,Normas!$A:$D,2,FALSE),VLOOKUP(Dati!$A3030,Normas!$A:$D,2,FALSE)*0.6)),"")</f>
      </c>
      <c r="G3030" s="2">
        <f>IFERROR(IF(ISBLANK($A3030),"",IF($A3030="Ūdeņraža jonu koncentrācija",VLOOKUP(Dati!$A3030,Normas!$A:$D,3,FALSE),VLOOKUP(Dati!$A3030,Normas!$A:$D,3,FALSE)*0.6)),"")</f>
      </c>
      <c r="H3030" s="2">
        <f>IFERROR(IF(ISBLANK($A3030),"",IF($A3030="Ūdeņraža jonu koncentrācija",VLOOKUP(Dati!$A3030,Normas!$A:$D,2,FALSE),VLOOKUP(Dati!$A3030,Normas!$A:$D,2,FALSE)*0.3)),"")</f>
      </c>
      <c r="I3030" s="2">
        <f>IFERROR(IF(ISBLANK($A3030),"",IF($A3030="Ūdeņraža jonu koncentrācija",VLOOKUP(Dati!$A3030,Normas!$A:$D,3,FALSE),VLOOKUP(Dati!$A3030,Normas!$A:$D,3,FALSE)*0.3)),"")</f>
      </c>
    </row>
    <row r="3031" spans="2:9" x14ac:dyDescent="0.2">
      <c r="B3031">
        <f>IF(ISBLANK(A3031),"",VLOOKUP(A3031,Normas!A:D,4,FALSE))</f>
      </c>
      <c r="E3031" s="2">
        <f>IF(ISBLANK(D3031),"",INT(YEARFRAC(D3031,'Vispārīga informācija'!$B$2)))</f>
      </c>
      <c r="F3031" s="2">
        <f>IFERROR(IF(ISBLANK($A3031),"",IF($A3031="Ūdeņraža jonu koncentrācija",VLOOKUP(Dati!$A3031,Normas!$A:$D,2,FALSE),VLOOKUP(Dati!$A3031,Normas!$A:$D,2,FALSE)*0.6)),"")</f>
      </c>
      <c r="G3031" s="2">
        <f>IFERROR(IF(ISBLANK($A3031),"",IF($A3031="Ūdeņraža jonu koncentrācija",VLOOKUP(Dati!$A3031,Normas!$A:$D,3,FALSE),VLOOKUP(Dati!$A3031,Normas!$A:$D,3,FALSE)*0.6)),"")</f>
      </c>
      <c r="H3031" s="2">
        <f>IFERROR(IF(ISBLANK($A3031),"",IF($A3031="Ūdeņraža jonu koncentrācija",VLOOKUP(Dati!$A3031,Normas!$A:$D,2,FALSE),VLOOKUP(Dati!$A3031,Normas!$A:$D,2,FALSE)*0.3)),"")</f>
      </c>
      <c r="I3031" s="2">
        <f>IFERROR(IF(ISBLANK($A3031),"",IF($A3031="Ūdeņraža jonu koncentrācija",VLOOKUP(Dati!$A3031,Normas!$A:$D,3,FALSE),VLOOKUP(Dati!$A3031,Normas!$A:$D,3,FALSE)*0.3)),"")</f>
      </c>
    </row>
    <row r="3032" spans="2:9" x14ac:dyDescent="0.2">
      <c r="B3032">
        <f>IF(ISBLANK(A3032),"",VLOOKUP(A3032,Normas!A:D,4,FALSE))</f>
      </c>
      <c r="E3032" s="2">
        <f>IF(ISBLANK(D3032),"",INT(YEARFRAC(D3032,'Vispārīga informācija'!$B$2)))</f>
      </c>
      <c r="F3032" s="2">
        <f>IFERROR(IF(ISBLANK($A3032),"",IF($A3032="Ūdeņraža jonu koncentrācija",VLOOKUP(Dati!$A3032,Normas!$A:$D,2,FALSE),VLOOKUP(Dati!$A3032,Normas!$A:$D,2,FALSE)*0.6)),"")</f>
      </c>
      <c r="G3032" s="2">
        <f>IFERROR(IF(ISBLANK($A3032),"",IF($A3032="Ūdeņraža jonu koncentrācija",VLOOKUP(Dati!$A3032,Normas!$A:$D,3,FALSE),VLOOKUP(Dati!$A3032,Normas!$A:$D,3,FALSE)*0.6)),"")</f>
      </c>
      <c r="H3032" s="2">
        <f>IFERROR(IF(ISBLANK($A3032),"",IF($A3032="Ūdeņraža jonu koncentrācija",VLOOKUP(Dati!$A3032,Normas!$A:$D,2,FALSE),VLOOKUP(Dati!$A3032,Normas!$A:$D,2,FALSE)*0.3)),"")</f>
      </c>
      <c r="I3032" s="2">
        <f>IFERROR(IF(ISBLANK($A3032),"",IF($A3032="Ūdeņraža jonu koncentrācija",VLOOKUP(Dati!$A3032,Normas!$A:$D,3,FALSE),VLOOKUP(Dati!$A3032,Normas!$A:$D,3,FALSE)*0.3)),"")</f>
      </c>
    </row>
    <row r="3033" spans="2:9" x14ac:dyDescent="0.2">
      <c r="B3033">
        <f>IF(ISBLANK(A3033),"",VLOOKUP(A3033,Normas!A:D,4,FALSE))</f>
      </c>
      <c r="E3033" s="2">
        <f>IF(ISBLANK(D3033),"",INT(YEARFRAC(D3033,'Vispārīga informācija'!$B$2)))</f>
      </c>
      <c r="F3033" s="2">
        <f>IFERROR(IF(ISBLANK($A3033),"",IF($A3033="Ūdeņraža jonu koncentrācija",VLOOKUP(Dati!$A3033,Normas!$A:$D,2,FALSE),VLOOKUP(Dati!$A3033,Normas!$A:$D,2,FALSE)*0.6)),"")</f>
      </c>
      <c r="G3033" s="2">
        <f>IFERROR(IF(ISBLANK($A3033),"",IF($A3033="Ūdeņraža jonu koncentrācija",VLOOKUP(Dati!$A3033,Normas!$A:$D,3,FALSE),VLOOKUP(Dati!$A3033,Normas!$A:$D,3,FALSE)*0.6)),"")</f>
      </c>
      <c r="H3033" s="2">
        <f>IFERROR(IF(ISBLANK($A3033),"",IF($A3033="Ūdeņraža jonu koncentrācija",VLOOKUP(Dati!$A3033,Normas!$A:$D,2,FALSE),VLOOKUP(Dati!$A3033,Normas!$A:$D,2,FALSE)*0.3)),"")</f>
      </c>
      <c r="I3033" s="2">
        <f>IFERROR(IF(ISBLANK($A3033),"",IF($A3033="Ūdeņraža jonu koncentrācija",VLOOKUP(Dati!$A3033,Normas!$A:$D,3,FALSE),VLOOKUP(Dati!$A3033,Normas!$A:$D,3,FALSE)*0.3)),"")</f>
      </c>
    </row>
    <row r="3034" spans="2:9" x14ac:dyDescent="0.2">
      <c r="B3034">
        <f>IF(ISBLANK(A3034),"",VLOOKUP(A3034,Normas!A:D,4,FALSE))</f>
      </c>
      <c r="E3034" s="2">
        <f>IF(ISBLANK(D3034),"",INT(YEARFRAC(D3034,'Vispārīga informācija'!$B$2)))</f>
      </c>
      <c r="F3034" s="2">
        <f>IFERROR(IF(ISBLANK($A3034),"",IF($A3034="Ūdeņraža jonu koncentrācija",VLOOKUP(Dati!$A3034,Normas!$A:$D,2,FALSE),VLOOKUP(Dati!$A3034,Normas!$A:$D,2,FALSE)*0.6)),"")</f>
      </c>
      <c r="G3034" s="2">
        <f>IFERROR(IF(ISBLANK($A3034),"",IF($A3034="Ūdeņraža jonu koncentrācija",VLOOKUP(Dati!$A3034,Normas!$A:$D,3,FALSE),VLOOKUP(Dati!$A3034,Normas!$A:$D,3,FALSE)*0.6)),"")</f>
      </c>
      <c r="H3034" s="2">
        <f>IFERROR(IF(ISBLANK($A3034),"",IF($A3034="Ūdeņraža jonu koncentrācija",VLOOKUP(Dati!$A3034,Normas!$A:$D,2,FALSE),VLOOKUP(Dati!$A3034,Normas!$A:$D,2,FALSE)*0.3)),"")</f>
      </c>
      <c r="I3034" s="2">
        <f>IFERROR(IF(ISBLANK($A3034),"",IF($A3034="Ūdeņraža jonu koncentrācija",VLOOKUP(Dati!$A3034,Normas!$A:$D,3,FALSE),VLOOKUP(Dati!$A3034,Normas!$A:$D,3,FALSE)*0.3)),"")</f>
      </c>
    </row>
    <row r="3035" spans="2:9" x14ac:dyDescent="0.2">
      <c r="B3035">
        <f>IF(ISBLANK(A3035),"",VLOOKUP(A3035,Normas!A:D,4,FALSE))</f>
      </c>
      <c r="E3035" s="2">
        <f>IF(ISBLANK(D3035),"",INT(YEARFRAC(D3035,'Vispārīga informācija'!$B$2)))</f>
      </c>
      <c r="F3035" s="2">
        <f>IFERROR(IF(ISBLANK($A3035),"",IF($A3035="Ūdeņraža jonu koncentrācija",VLOOKUP(Dati!$A3035,Normas!$A:$D,2,FALSE),VLOOKUP(Dati!$A3035,Normas!$A:$D,2,FALSE)*0.6)),"")</f>
      </c>
      <c r="G3035" s="2">
        <f>IFERROR(IF(ISBLANK($A3035),"",IF($A3035="Ūdeņraža jonu koncentrācija",VLOOKUP(Dati!$A3035,Normas!$A:$D,3,FALSE),VLOOKUP(Dati!$A3035,Normas!$A:$D,3,FALSE)*0.6)),"")</f>
      </c>
      <c r="H3035" s="2">
        <f>IFERROR(IF(ISBLANK($A3035),"",IF($A3035="Ūdeņraža jonu koncentrācija",VLOOKUP(Dati!$A3035,Normas!$A:$D,2,FALSE),VLOOKUP(Dati!$A3035,Normas!$A:$D,2,FALSE)*0.3)),"")</f>
      </c>
      <c r="I3035" s="2">
        <f>IFERROR(IF(ISBLANK($A3035),"",IF($A3035="Ūdeņraža jonu koncentrācija",VLOOKUP(Dati!$A3035,Normas!$A:$D,3,FALSE),VLOOKUP(Dati!$A3035,Normas!$A:$D,3,FALSE)*0.3)),"")</f>
      </c>
    </row>
    <row r="3036" spans="2:9" x14ac:dyDescent="0.2">
      <c r="B3036">
        <f>IF(ISBLANK(A3036),"",VLOOKUP(A3036,Normas!A:D,4,FALSE))</f>
      </c>
      <c r="E3036" s="2">
        <f>IF(ISBLANK(D3036),"",INT(YEARFRAC(D3036,'Vispārīga informācija'!$B$2)))</f>
      </c>
      <c r="F3036" s="2">
        <f>IFERROR(IF(ISBLANK($A3036),"",IF($A3036="Ūdeņraža jonu koncentrācija",VLOOKUP(Dati!$A3036,Normas!$A:$D,2,FALSE),VLOOKUP(Dati!$A3036,Normas!$A:$D,2,FALSE)*0.6)),"")</f>
      </c>
      <c r="G3036" s="2">
        <f>IFERROR(IF(ISBLANK($A3036),"",IF($A3036="Ūdeņraža jonu koncentrācija",VLOOKUP(Dati!$A3036,Normas!$A:$D,3,FALSE),VLOOKUP(Dati!$A3036,Normas!$A:$D,3,FALSE)*0.6)),"")</f>
      </c>
      <c r="H3036" s="2">
        <f>IFERROR(IF(ISBLANK($A3036),"",IF($A3036="Ūdeņraža jonu koncentrācija",VLOOKUP(Dati!$A3036,Normas!$A:$D,2,FALSE),VLOOKUP(Dati!$A3036,Normas!$A:$D,2,FALSE)*0.3)),"")</f>
      </c>
      <c r="I3036" s="2">
        <f>IFERROR(IF(ISBLANK($A3036),"",IF($A3036="Ūdeņraža jonu koncentrācija",VLOOKUP(Dati!$A3036,Normas!$A:$D,3,FALSE),VLOOKUP(Dati!$A3036,Normas!$A:$D,3,FALSE)*0.3)),"")</f>
      </c>
    </row>
    <row r="3037" spans="2:9" x14ac:dyDescent="0.2">
      <c r="B3037">
        <f>IF(ISBLANK(A3037),"",VLOOKUP(A3037,Normas!A:D,4,FALSE))</f>
      </c>
      <c r="E3037" s="2">
        <f>IF(ISBLANK(D3037),"",INT(YEARFRAC(D3037,'Vispārīga informācija'!$B$2)))</f>
      </c>
      <c r="F3037" s="2">
        <f>IFERROR(IF(ISBLANK($A3037),"",IF($A3037="Ūdeņraža jonu koncentrācija",VLOOKUP(Dati!$A3037,Normas!$A:$D,2,FALSE),VLOOKUP(Dati!$A3037,Normas!$A:$D,2,FALSE)*0.6)),"")</f>
      </c>
      <c r="G3037" s="2">
        <f>IFERROR(IF(ISBLANK($A3037),"",IF($A3037="Ūdeņraža jonu koncentrācija",VLOOKUP(Dati!$A3037,Normas!$A:$D,3,FALSE),VLOOKUP(Dati!$A3037,Normas!$A:$D,3,FALSE)*0.6)),"")</f>
      </c>
      <c r="H3037" s="2">
        <f>IFERROR(IF(ISBLANK($A3037),"",IF($A3037="Ūdeņraža jonu koncentrācija",VLOOKUP(Dati!$A3037,Normas!$A:$D,2,FALSE),VLOOKUP(Dati!$A3037,Normas!$A:$D,2,FALSE)*0.3)),"")</f>
      </c>
      <c r="I3037" s="2">
        <f>IFERROR(IF(ISBLANK($A3037),"",IF($A3037="Ūdeņraža jonu koncentrācija",VLOOKUP(Dati!$A3037,Normas!$A:$D,3,FALSE),VLOOKUP(Dati!$A3037,Normas!$A:$D,3,FALSE)*0.3)),"")</f>
      </c>
    </row>
    <row r="3038" spans="2:9" x14ac:dyDescent="0.2">
      <c r="B3038">
        <f>IF(ISBLANK(A3038),"",VLOOKUP(A3038,Normas!A:D,4,FALSE))</f>
      </c>
      <c r="E3038" s="2">
        <f>IF(ISBLANK(D3038),"",INT(YEARFRAC(D3038,'Vispārīga informācija'!$B$2)))</f>
      </c>
      <c r="F3038" s="2">
        <f>IFERROR(IF(ISBLANK($A3038),"",IF($A3038="Ūdeņraža jonu koncentrācija",VLOOKUP(Dati!$A3038,Normas!$A:$D,2,FALSE),VLOOKUP(Dati!$A3038,Normas!$A:$D,2,FALSE)*0.6)),"")</f>
      </c>
      <c r="G3038" s="2">
        <f>IFERROR(IF(ISBLANK($A3038),"",IF($A3038="Ūdeņraža jonu koncentrācija",VLOOKUP(Dati!$A3038,Normas!$A:$D,3,FALSE),VLOOKUP(Dati!$A3038,Normas!$A:$D,3,FALSE)*0.6)),"")</f>
      </c>
      <c r="H3038" s="2">
        <f>IFERROR(IF(ISBLANK($A3038),"",IF($A3038="Ūdeņraža jonu koncentrācija",VLOOKUP(Dati!$A3038,Normas!$A:$D,2,FALSE),VLOOKUP(Dati!$A3038,Normas!$A:$D,2,FALSE)*0.3)),"")</f>
      </c>
      <c r="I3038" s="2">
        <f>IFERROR(IF(ISBLANK($A3038),"",IF($A3038="Ūdeņraža jonu koncentrācija",VLOOKUP(Dati!$A3038,Normas!$A:$D,3,FALSE),VLOOKUP(Dati!$A3038,Normas!$A:$D,3,FALSE)*0.3)),"")</f>
      </c>
    </row>
    <row r="3039" spans="2:9" x14ac:dyDescent="0.2">
      <c r="B3039">
        <f>IF(ISBLANK(A3039),"",VLOOKUP(A3039,Normas!A:D,4,FALSE))</f>
      </c>
      <c r="E3039" s="2">
        <f>IF(ISBLANK(D3039),"",INT(YEARFRAC(D3039,'Vispārīga informācija'!$B$2)))</f>
      </c>
      <c r="F3039" s="2">
        <f>IFERROR(IF(ISBLANK($A3039),"",IF($A3039="Ūdeņraža jonu koncentrācija",VLOOKUP(Dati!$A3039,Normas!$A:$D,2,FALSE),VLOOKUP(Dati!$A3039,Normas!$A:$D,2,FALSE)*0.6)),"")</f>
      </c>
      <c r="G3039" s="2">
        <f>IFERROR(IF(ISBLANK($A3039),"",IF($A3039="Ūdeņraža jonu koncentrācija",VLOOKUP(Dati!$A3039,Normas!$A:$D,3,FALSE),VLOOKUP(Dati!$A3039,Normas!$A:$D,3,FALSE)*0.6)),"")</f>
      </c>
      <c r="H3039" s="2">
        <f>IFERROR(IF(ISBLANK($A3039),"",IF($A3039="Ūdeņraža jonu koncentrācija",VLOOKUP(Dati!$A3039,Normas!$A:$D,2,FALSE),VLOOKUP(Dati!$A3039,Normas!$A:$D,2,FALSE)*0.3)),"")</f>
      </c>
      <c r="I3039" s="2">
        <f>IFERROR(IF(ISBLANK($A3039),"",IF($A3039="Ūdeņraža jonu koncentrācija",VLOOKUP(Dati!$A3039,Normas!$A:$D,3,FALSE),VLOOKUP(Dati!$A3039,Normas!$A:$D,3,FALSE)*0.3)),"")</f>
      </c>
    </row>
    <row r="3040" spans="2:9" x14ac:dyDescent="0.2">
      <c r="B3040">
        <f>IF(ISBLANK(A3040),"",VLOOKUP(A3040,Normas!A:D,4,FALSE))</f>
      </c>
      <c r="E3040" s="2">
        <f>IF(ISBLANK(D3040),"",INT(YEARFRAC(D3040,'Vispārīga informācija'!$B$2)))</f>
      </c>
      <c r="F3040" s="2">
        <f>IFERROR(IF(ISBLANK($A3040),"",IF($A3040="Ūdeņraža jonu koncentrācija",VLOOKUP(Dati!$A3040,Normas!$A:$D,2,FALSE),VLOOKUP(Dati!$A3040,Normas!$A:$D,2,FALSE)*0.6)),"")</f>
      </c>
      <c r="G3040" s="2">
        <f>IFERROR(IF(ISBLANK($A3040),"",IF($A3040="Ūdeņraža jonu koncentrācija",VLOOKUP(Dati!$A3040,Normas!$A:$D,3,FALSE),VLOOKUP(Dati!$A3040,Normas!$A:$D,3,FALSE)*0.6)),"")</f>
      </c>
      <c r="H3040" s="2">
        <f>IFERROR(IF(ISBLANK($A3040),"",IF($A3040="Ūdeņraža jonu koncentrācija",VLOOKUP(Dati!$A3040,Normas!$A:$D,2,FALSE),VLOOKUP(Dati!$A3040,Normas!$A:$D,2,FALSE)*0.3)),"")</f>
      </c>
      <c r="I3040" s="2">
        <f>IFERROR(IF(ISBLANK($A3040),"",IF($A3040="Ūdeņraža jonu koncentrācija",VLOOKUP(Dati!$A3040,Normas!$A:$D,3,FALSE),VLOOKUP(Dati!$A3040,Normas!$A:$D,3,FALSE)*0.3)),"")</f>
      </c>
    </row>
    <row r="3041" spans="2:9" x14ac:dyDescent="0.2">
      <c r="B3041">
        <f>IF(ISBLANK(A3041),"",VLOOKUP(A3041,Normas!A:D,4,FALSE))</f>
      </c>
      <c r="E3041" s="2">
        <f>IF(ISBLANK(D3041),"",INT(YEARFRAC(D3041,'Vispārīga informācija'!$B$2)))</f>
      </c>
      <c r="F3041" s="2">
        <f>IFERROR(IF(ISBLANK($A3041),"",IF($A3041="Ūdeņraža jonu koncentrācija",VLOOKUP(Dati!$A3041,Normas!$A:$D,2,FALSE),VLOOKUP(Dati!$A3041,Normas!$A:$D,2,FALSE)*0.6)),"")</f>
      </c>
      <c r="G3041" s="2">
        <f>IFERROR(IF(ISBLANK($A3041),"",IF($A3041="Ūdeņraža jonu koncentrācija",VLOOKUP(Dati!$A3041,Normas!$A:$D,3,FALSE),VLOOKUP(Dati!$A3041,Normas!$A:$D,3,FALSE)*0.6)),"")</f>
      </c>
      <c r="H3041" s="2">
        <f>IFERROR(IF(ISBLANK($A3041),"",IF($A3041="Ūdeņraža jonu koncentrācija",VLOOKUP(Dati!$A3041,Normas!$A:$D,2,FALSE),VLOOKUP(Dati!$A3041,Normas!$A:$D,2,FALSE)*0.3)),"")</f>
      </c>
      <c r="I3041" s="2">
        <f>IFERROR(IF(ISBLANK($A3041),"",IF($A3041="Ūdeņraža jonu koncentrācija",VLOOKUP(Dati!$A3041,Normas!$A:$D,3,FALSE),VLOOKUP(Dati!$A3041,Normas!$A:$D,3,FALSE)*0.3)),"")</f>
      </c>
    </row>
    <row r="3042" spans="2:9" x14ac:dyDescent="0.2">
      <c r="B3042">
        <f>IF(ISBLANK(A3042),"",VLOOKUP(A3042,Normas!A:D,4,FALSE))</f>
      </c>
      <c r="E3042" s="2">
        <f>IF(ISBLANK(D3042),"",INT(YEARFRAC(D3042,'Vispārīga informācija'!$B$2)))</f>
      </c>
      <c r="F3042" s="2">
        <f>IFERROR(IF(ISBLANK($A3042),"",IF($A3042="Ūdeņraža jonu koncentrācija",VLOOKUP(Dati!$A3042,Normas!$A:$D,2,FALSE),VLOOKUP(Dati!$A3042,Normas!$A:$D,2,FALSE)*0.6)),"")</f>
      </c>
      <c r="G3042" s="2">
        <f>IFERROR(IF(ISBLANK($A3042),"",IF($A3042="Ūdeņraža jonu koncentrācija",VLOOKUP(Dati!$A3042,Normas!$A:$D,3,FALSE),VLOOKUP(Dati!$A3042,Normas!$A:$D,3,FALSE)*0.6)),"")</f>
      </c>
      <c r="H3042" s="2">
        <f>IFERROR(IF(ISBLANK($A3042),"",IF($A3042="Ūdeņraža jonu koncentrācija",VLOOKUP(Dati!$A3042,Normas!$A:$D,2,FALSE),VLOOKUP(Dati!$A3042,Normas!$A:$D,2,FALSE)*0.3)),"")</f>
      </c>
      <c r="I3042" s="2">
        <f>IFERROR(IF(ISBLANK($A3042),"",IF($A3042="Ūdeņraža jonu koncentrācija",VLOOKUP(Dati!$A3042,Normas!$A:$D,3,FALSE),VLOOKUP(Dati!$A3042,Normas!$A:$D,3,FALSE)*0.3)),"")</f>
      </c>
    </row>
    <row r="3043" spans="2:9" x14ac:dyDescent="0.2">
      <c r="B3043">
        <f>IF(ISBLANK(A3043),"",VLOOKUP(A3043,Normas!A:D,4,FALSE))</f>
      </c>
      <c r="E3043" s="2">
        <f>IF(ISBLANK(D3043),"",INT(YEARFRAC(D3043,'Vispārīga informācija'!$B$2)))</f>
      </c>
      <c r="F3043" s="2">
        <f>IFERROR(IF(ISBLANK($A3043),"",IF($A3043="Ūdeņraža jonu koncentrācija",VLOOKUP(Dati!$A3043,Normas!$A:$D,2,FALSE),VLOOKUP(Dati!$A3043,Normas!$A:$D,2,FALSE)*0.6)),"")</f>
      </c>
      <c r="G3043" s="2">
        <f>IFERROR(IF(ISBLANK($A3043),"",IF($A3043="Ūdeņraža jonu koncentrācija",VLOOKUP(Dati!$A3043,Normas!$A:$D,3,FALSE),VLOOKUP(Dati!$A3043,Normas!$A:$D,3,FALSE)*0.6)),"")</f>
      </c>
      <c r="H3043" s="2">
        <f>IFERROR(IF(ISBLANK($A3043),"",IF($A3043="Ūdeņraža jonu koncentrācija",VLOOKUP(Dati!$A3043,Normas!$A:$D,2,FALSE),VLOOKUP(Dati!$A3043,Normas!$A:$D,2,FALSE)*0.3)),"")</f>
      </c>
      <c r="I3043" s="2">
        <f>IFERROR(IF(ISBLANK($A3043),"",IF($A3043="Ūdeņraža jonu koncentrācija",VLOOKUP(Dati!$A3043,Normas!$A:$D,3,FALSE),VLOOKUP(Dati!$A3043,Normas!$A:$D,3,FALSE)*0.3)),"")</f>
      </c>
    </row>
    <row r="3044" spans="2:9" x14ac:dyDescent="0.2">
      <c r="B3044">
        <f>IF(ISBLANK(A3044),"",VLOOKUP(A3044,Normas!A:D,4,FALSE))</f>
      </c>
      <c r="E3044" s="2">
        <f>IF(ISBLANK(D3044),"",INT(YEARFRAC(D3044,'Vispārīga informācija'!$B$2)))</f>
      </c>
      <c r="F3044" s="2">
        <f>IFERROR(IF(ISBLANK($A3044),"",IF($A3044="Ūdeņraža jonu koncentrācija",VLOOKUP(Dati!$A3044,Normas!$A:$D,2,FALSE),VLOOKUP(Dati!$A3044,Normas!$A:$D,2,FALSE)*0.6)),"")</f>
      </c>
      <c r="G3044" s="2">
        <f>IFERROR(IF(ISBLANK($A3044),"",IF($A3044="Ūdeņraža jonu koncentrācija",VLOOKUP(Dati!$A3044,Normas!$A:$D,3,FALSE),VLOOKUP(Dati!$A3044,Normas!$A:$D,3,FALSE)*0.6)),"")</f>
      </c>
      <c r="H3044" s="2">
        <f>IFERROR(IF(ISBLANK($A3044),"",IF($A3044="Ūdeņraža jonu koncentrācija",VLOOKUP(Dati!$A3044,Normas!$A:$D,2,FALSE),VLOOKUP(Dati!$A3044,Normas!$A:$D,2,FALSE)*0.3)),"")</f>
      </c>
      <c r="I3044" s="2">
        <f>IFERROR(IF(ISBLANK($A3044),"",IF($A3044="Ūdeņraža jonu koncentrācija",VLOOKUP(Dati!$A3044,Normas!$A:$D,3,FALSE),VLOOKUP(Dati!$A3044,Normas!$A:$D,3,FALSE)*0.3)),"")</f>
      </c>
    </row>
    <row r="3045" spans="2:9" x14ac:dyDescent="0.2">
      <c r="B3045">
        <f>IF(ISBLANK(A3045),"",VLOOKUP(A3045,Normas!A:D,4,FALSE))</f>
      </c>
      <c r="E3045" s="2">
        <f>IF(ISBLANK(D3045),"",INT(YEARFRAC(D3045,'Vispārīga informācija'!$B$2)))</f>
      </c>
      <c r="F3045" s="2">
        <f>IFERROR(IF(ISBLANK($A3045),"",IF($A3045="Ūdeņraža jonu koncentrācija",VLOOKUP(Dati!$A3045,Normas!$A:$D,2,FALSE),VLOOKUP(Dati!$A3045,Normas!$A:$D,2,FALSE)*0.6)),"")</f>
      </c>
      <c r="G3045" s="2">
        <f>IFERROR(IF(ISBLANK($A3045),"",IF($A3045="Ūdeņraža jonu koncentrācija",VLOOKUP(Dati!$A3045,Normas!$A:$D,3,FALSE),VLOOKUP(Dati!$A3045,Normas!$A:$D,3,FALSE)*0.6)),"")</f>
      </c>
      <c r="H3045" s="2">
        <f>IFERROR(IF(ISBLANK($A3045),"",IF($A3045="Ūdeņraža jonu koncentrācija",VLOOKUP(Dati!$A3045,Normas!$A:$D,2,FALSE),VLOOKUP(Dati!$A3045,Normas!$A:$D,2,FALSE)*0.3)),"")</f>
      </c>
      <c r="I3045" s="2">
        <f>IFERROR(IF(ISBLANK($A3045),"",IF($A3045="Ūdeņraža jonu koncentrācija",VLOOKUP(Dati!$A3045,Normas!$A:$D,3,FALSE),VLOOKUP(Dati!$A3045,Normas!$A:$D,3,FALSE)*0.3)),"")</f>
      </c>
    </row>
    <row r="3046" spans="2:9" x14ac:dyDescent="0.2">
      <c r="B3046">
        <f>IF(ISBLANK(A3046),"",VLOOKUP(A3046,Normas!A:D,4,FALSE))</f>
      </c>
      <c r="E3046" s="2">
        <f>IF(ISBLANK(D3046),"",INT(YEARFRAC(D3046,'Vispārīga informācija'!$B$2)))</f>
      </c>
      <c r="F3046" s="2">
        <f>IFERROR(IF(ISBLANK($A3046),"",IF($A3046="Ūdeņraža jonu koncentrācija",VLOOKUP(Dati!$A3046,Normas!$A:$D,2,FALSE),VLOOKUP(Dati!$A3046,Normas!$A:$D,2,FALSE)*0.6)),"")</f>
      </c>
      <c r="G3046" s="2">
        <f>IFERROR(IF(ISBLANK($A3046),"",IF($A3046="Ūdeņraža jonu koncentrācija",VLOOKUP(Dati!$A3046,Normas!$A:$D,3,FALSE),VLOOKUP(Dati!$A3046,Normas!$A:$D,3,FALSE)*0.6)),"")</f>
      </c>
      <c r="H3046" s="2">
        <f>IFERROR(IF(ISBLANK($A3046),"",IF($A3046="Ūdeņraža jonu koncentrācija",VLOOKUP(Dati!$A3046,Normas!$A:$D,2,FALSE),VLOOKUP(Dati!$A3046,Normas!$A:$D,2,FALSE)*0.3)),"")</f>
      </c>
      <c r="I3046" s="2">
        <f>IFERROR(IF(ISBLANK($A3046),"",IF($A3046="Ūdeņraža jonu koncentrācija",VLOOKUP(Dati!$A3046,Normas!$A:$D,3,FALSE),VLOOKUP(Dati!$A3046,Normas!$A:$D,3,FALSE)*0.3)),"")</f>
      </c>
    </row>
    <row r="3047" spans="2:9" x14ac:dyDescent="0.2">
      <c r="B3047">
        <f>IF(ISBLANK(A3047),"",VLOOKUP(A3047,Normas!A:D,4,FALSE))</f>
      </c>
      <c r="E3047" s="2">
        <f>IF(ISBLANK(D3047),"",INT(YEARFRAC(D3047,'Vispārīga informācija'!$B$2)))</f>
      </c>
      <c r="F3047" s="2">
        <f>IFERROR(IF(ISBLANK($A3047),"",IF($A3047="Ūdeņraža jonu koncentrācija",VLOOKUP(Dati!$A3047,Normas!$A:$D,2,FALSE),VLOOKUP(Dati!$A3047,Normas!$A:$D,2,FALSE)*0.6)),"")</f>
      </c>
      <c r="G3047" s="2">
        <f>IFERROR(IF(ISBLANK($A3047),"",IF($A3047="Ūdeņraža jonu koncentrācija",VLOOKUP(Dati!$A3047,Normas!$A:$D,3,FALSE),VLOOKUP(Dati!$A3047,Normas!$A:$D,3,FALSE)*0.6)),"")</f>
      </c>
      <c r="H3047" s="2">
        <f>IFERROR(IF(ISBLANK($A3047),"",IF($A3047="Ūdeņraža jonu koncentrācija",VLOOKUP(Dati!$A3047,Normas!$A:$D,2,FALSE),VLOOKUP(Dati!$A3047,Normas!$A:$D,2,FALSE)*0.3)),"")</f>
      </c>
      <c r="I3047" s="2">
        <f>IFERROR(IF(ISBLANK($A3047),"",IF($A3047="Ūdeņraža jonu koncentrācija",VLOOKUP(Dati!$A3047,Normas!$A:$D,3,FALSE),VLOOKUP(Dati!$A3047,Normas!$A:$D,3,FALSE)*0.3)),"")</f>
      </c>
    </row>
    <row r="3048" spans="2:9" x14ac:dyDescent="0.2">
      <c r="B3048">
        <f>IF(ISBLANK(A3048),"",VLOOKUP(A3048,Normas!A:D,4,FALSE))</f>
      </c>
      <c r="E3048" s="2">
        <f>IF(ISBLANK(D3048),"",INT(YEARFRAC(D3048,'Vispārīga informācija'!$B$2)))</f>
      </c>
      <c r="F3048" s="2">
        <f>IFERROR(IF(ISBLANK($A3048),"",IF($A3048="Ūdeņraža jonu koncentrācija",VLOOKUP(Dati!$A3048,Normas!$A:$D,2,FALSE),VLOOKUP(Dati!$A3048,Normas!$A:$D,2,FALSE)*0.6)),"")</f>
      </c>
      <c r="G3048" s="2">
        <f>IFERROR(IF(ISBLANK($A3048),"",IF($A3048="Ūdeņraža jonu koncentrācija",VLOOKUP(Dati!$A3048,Normas!$A:$D,3,FALSE),VLOOKUP(Dati!$A3048,Normas!$A:$D,3,FALSE)*0.6)),"")</f>
      </c>
      <c r="H3048" s="2">
        <f>IFERROR(IF(ISBLANK($A3048),"",IF($A3048="Ūdeņraža jonu koncentrācija",VLOOKUP(Dati!$A3048,Normas!$A:$D,2,FALSE),VLOOKUP(Dati!$A3048,Normas!$A:$D,2,FALSE)*0.3)),"")</f>
      </c>
      <c r="I3048" s="2">
        <f>IFERROR(IF(ISBLANK($A3048),"",IF($A3048="Ūdeņraža jonu koncentrācija",VLOOKUP(Dati!$A3048,Normas!$A:$D,3,FALSE),VLOOKUP(Dati!$A3048,Normas!$A:$D,3,FALSE)*0.3)),"")</f>
      </c>
    </row>
    <row r="3049" spans="2:9" x14ac:dyDescent="0.2">
      <c r="B3049">
        <f>IF(ISBLANK(A3049),"",VLOOKUP(A3049,Normas!A:D,4,FALSE))</f>
      </c>
      <c r="E3049" s="2">
        <f>IF(ISBLANK(D3049),"",INT(YEARFRAC(D3049,'Vispārīga informācija'!$B$2)))</f>
      </c>
      <c r="F3049" s="2">
        <f>IFERROR(IF(ISBLANK($A3049),"",IF($A3049="Ūdeņraža jonu koncentrācija",VLOOKUP(Dati!$A3049,Normas!$A:$D,2,FALSE),VLOOKUP(Dati!$A3049,Normas!$A:$D,2,FALSE)*0.6)),"")</f>
      </c>
      <c r="G3049" s="2">
        <f>IFERROR(IF(ISBLANK($A3049),"",IF($A3049="Ūdeņraža jonu koncentrācija",VLOOKUP(Dati!$A3049,Normas!$A:$D,3,FALSE),VLOOKUP(Dati!$A3049,Normas!$A:$D,3,FALSE)*0.6)),"")</f>
      </c>
      <c r="H3049" s="2">
        <f>IFERROR(IF(ISBLANK($A3049),"",IF($A3049="Ūdeņraža jonu koncentrācija",VLOOKUP(Dati!$A3049,Normas!$A:$D,2,FALSE),VLOOKUP(Dati!$A3049,Normas!$A:$D,2,FALSE)*0.3)),"")</f>
      </c>
      <c r="I3049" s="2">
        <f>IFERROR(IF(ISBLANK($A3049),"",IF($A3049="Ūdeņraža jonu koncentrācija",VLOOKUP(Dati!$A3049,Normas!$A:$D,3,FALSE),VLOOKUP(Dati!$A3049,Normas!$A:$D,3,FALSE)*0.3)),"")</f>
      </c>
    </row>
    <row r="3050" spans="2:9" x14ac:dyDescent="0.2">
      <c r="B3050">
        <f>IF(ISBLANK(A3050),"",VLOOKUP(A3050,Normas!A:D,4,FALSE))</f>
      </c>
      <c r="E3050" s="2">
        <f>IF(ISBLANK(D3050),"",INT(YEARFRAC(D3050,'Vispārīga informācija'!$B$2)))</f>
      </c>
      <c r="F3050" s="2">
        <f>IFERROR(IF(ISBLANK($A3050),"",IF($A3050="Ūdeņraža jonu koncentrācija",VLOOKUP(Dati!$A3050,Normas!$A:$D,2,FALSE),VLOOKUP(Dati!$A3050,Normas!$A:$D,2,FALSE)*0.6)),"")</f>
      </c>
      <c r="G3050" s="2">
        <f>IFERROR(IF(ISBLANK($A3050),"",IF($A3050="Ūdeņraža jonu koncentrācija",VLOOKUP(Dati!$A3050,Normas!$A:$D,3,FALSE),VLOOKUP(Dati!$A3050,Normas!$A:$D,3,FALSE)*0.6)),"")</f>
      </c>
      <c r="H3050" s="2">
        <f>IFERROR(IF(ISBLANK($A3050),"",IF($A3050="Ūdeņraža jonu koncentrācija",VLOOKUP(Dati!$A3050,Normas!$A:$D,2,FALSE),VLOOKUP(Dati!$A3050,Normas!$A:$D,2,FALSE)*0.3)),"")</f>
      </c>
      <c r="I3050" s="2">
        <f>IFERROR(IF(ISBLANK($A3050),"",IF($A3050="Ūdeņraža jonu koncentrācija",VLOOKUP(Dati!$A3050,Normas!$A:$D,3,FALSE),VLOOKUP(Dati!$A3050,Normas!$A:$D,3,FALSE)*0.3)),"")</f>
      </c>
    </row>
    <row r="3051" spans="2:9" x14ac:dyDescent="0.2">
      <c r="B3051">
        <f>IF(ISBLANK(A3051),"",VLOOKUP(A3051,Normas!A:D,4,FALSE))</f>
      </c>
      <c r="E3051" s="2">
        <f>IF(ISBLANK(D3051),"",INT(YEARFRAC(D3051,'Vispārīga informācija'!$B$2)))</f>
      </c>
      <c r="F3051" s="2">
        <f>IFERROR(IF(ISBLANK($A3051),"",IF($A3051="Ūdeņraža jonu koncentrācija",VLOOKUP(Dati!$A3051,Normas!$A:$D,2,FALSE),VLOOKUP(Dati!$A3051,Normas!$A:$D,2,FALSE)*0.6)),"")</f>
      </c>
      <c r="G3051" s="2">
        <f>IFERROR(IF(ISBLANK($A3051),"",IF($A3051="Ūdeņraža jonu koncentrācija",VLOOKUP(Dati!$A3051,Normas!$A:$D,3,FALSE),VLOOKUP(Dati!$A3051,Normas!$A:$D,3,FALSE)*0.6)),"")</f>
      </c>
      <c r="H3051" s="2">
        <f>IFERROR(IF(ISBLANK($A3051),"",IF($A3051="Ūdeņraža jonu koncentrācija",VLOOKUP(Dati!$A3051,Normas!$A:$D,2,FALSE),VLOOKUP(Dati!$A3051,Normas!$A:$D,2,FALSE)*0.3)),"")</f>
      </c>
      <c r="I3051" s="2">
        <f>IFERROR(IF(ISBLANK($A3051),"",IF($A3051="Ūdeņraža jonu koncentrācija",VLOOKUP(Dati!$A3051,Normas!$A:$D,3,FALSE),VLOOKUP(Dati!$A3051,Normas!$A:$D,3,FALSE)*0.3)),"")</f>
      </c>
    </row>
    <row r="3052" spans="2:9" x14ac:dyDescent="0.2">
      <c r="B3052">
        <f>IF(ISBLANK(A3052),"",VLOOKUP(A3052,Normas!A:D,4,FALSE))</f>
      </c>
      <c r="E3052" s="2">
        <f>IF(ISBLANK(D3052),"",INT(YEARFRAC(D3052,'Vispārīga informācija'!$B$2)))</f>
      </c>
      <c r="F3052" s="2">
        <f>IFERROR(IF(ISBLANK($A3052),"",IF($A3052="Ūdeņraža jonu koncentrācija",VLOOKUP(Dati!$A3052,Normas!$A:$D,2,FALSE),VLOOKUP(Dati!$A3052,Normas!$A:$D,2,FALSE)*0.6)),"")</f>
      </c>
      <c r="G3052" s="2">
        <f>IFERROR(IF(ISBLANK($A3052),"",IF($A3052="Ūdeņraža jonu koncentrācija",VLOOKUP(Dati!$A3052,Normas!$A:$D,3,FALSE),VLOOKUP(Dati!$A3052,Normas!$A:$D,3,FALSE)*0.6)),"")</f>
      </c>
      <c r="H3052" s="2">
        <f>IFERROR(IF(ISBLANK($A3052),"",IF($A3052="Ūdeņraža jonu koncentrācija",VLOOKUP(Dati!$A3052,Normas!$A:$D,2,FALSE),VLOOKUP(Dati!$A3052,Normas!$A:$D,2,FALSE)*0.3)),"")</f>
      </c>
      <c r="I3052" s="2">
        <f>IFERROR(IF(ISBLANK($A3052),"",IF($A3052="Ūdeņraža jonu koncentrācija",VLOOKUP(Dati!$A3052,Normas!$A:$D,3,FALSE),VLOOKUP(Dati!$A3052,Normas!$A:$D,3,FALSE)*0.3)),"")</f>
      </c>
    </row>
    <row r="3053" spans="2:9" x14ac:dyDescent="0.2">
      <c r="B3053">
        <f>IF(ISBLANK(A3053),"",VLOOKUP(A3053,Normas!A:D,4,FALSE))</f>
      </c>
      <c r="E3053" s="2">
        <f>IF(ISBLANK(D3053),"",INT(YEARFRAC(D3053,'Vispārīga informācija'!$B$2)))</f>
      </c>
      <c r="F3053" s="2">
        <f>IFERROR(IF(ISBLANK($A3053),"",IF($A3053="Ūdeņraža jonu koncentrācija",VLOOKUP(Dati!$A3053,Normas!$A:$D,2,FALSE),VLOOKUP(Dati!$A3053,Normas!$A:$D,2,FALSE)*0.6)),"")</f>
      </c>
      <c r="G3053" s="2">
        <f>IFERROR(IF(ISBLANK($A3053),"",IF($A3053="Ūdeņraža jonu koncentrācija",VLOOKUP(Dati!$A3053,Normas!$A:$D,3,FALSE),VLOOKUP(Dati!$A3053,Normas!$A:$D,3,FALSE)*0.6)),"")</f>
      </c>
      <c r="H3053" s="2">
        <f>IFERROR(IF(ISBLANK($A3053),"",IF($A3053="Ūdeņraža jonu koncentrācija",VLOOKUP(Dati!$A3053,Normas!$A:$D,2,FALSE),VLOOKUP(Dati!$A3053,Normas!$A:$D,2,FALSE)*0.3)),"")</f>
      </c>
      <c r="I3053" s="2">
        <f>IFERROR(IF(ISBLANK($A3053),"",IF($A3053="Ūdeņraža jonu koncentrācija",VLOOKUP(Dati!$A3053,Normas!$A:$D,3,FALSE),VLOOKUP(Dati!$A3053,Normas!$A:$D,3,FALSE)*0.3)),"")</f>
      </c>
    </row>
    <row r="3054" spans="2:9" x14ac:dyDescent="0.2">
      <c r="B3054">
        <f>IF(ISBLANK(A3054),"",VLOOKUP(A3054,Normas!A:D,4,FALSE))</f>
      </c>
      <c r="E3054" s="2">
        <f>IF(ISBLANK(D3054),"",INT(YEARFRAC(D3054,'Vispārīga informācija'!$B$2)))</f>
      </c>
      <c r="F3054" s="2">
        <f>IFERROR(IF(ISBLANK($A3054),"",IF($A3054="Ūdeņraža jonu koncentrācija",VLOOKUP(Dati!$A3054,Normas!$A:$D,2,FALSE),VLOOKUP(Dati!$A3054,Normas!$A:$D,2,FALSE)*0.6)),"")</f>
      </c>
      <c r="G3054" s="2">
        <f>IFERROR(IF(ISBLANK($A3054),"",IF($A3054="Ūdeņraža jonu koncentrācija",VLOOKUP(Dati!$A3054,Normas!$A:$D,3,FALSE),VLOOKUP(Dati!$A3054,Normas!$A:$D,3,FALSE)*0.6)),"")</f>
      </c>
      <c r="H3054" s="2">
        <f>IFERROR(IF(ISBLANK($A3054),"",IF($A3054="Ūdeņraža jonu koncentrācija",VLOOKUP(Dati!$A3054,Normas!$A:$D,2,FALSE),VLOOKUP(Dati!$A3054,Normas!$A:$D,2,FALSE)*0.3)),"")</f>
      </c>
      <c r="I3054" s="2">
        <f>IFERROR(IF(ISBLANK($A3054),"",IF($A3054="Ūdeņraža jonu koncentrācija",VLOOKUP(Dati!$A3054,Normas!$A:$D,3,FALSE),VLOOKUP(Dati!$A3054,Normas!$A:$D,3,FALSE)*0.3)),"")</f>
      </c>
    </row>
    <row r="3055" spans="2:9" x14ac:dyDescent="0.2">
      <c r="B3055">
        <f>IF(ISBLANK(A3055),"",VLOOKUP(A3055,Normas!A:D,4,FALSE))</f>
      </c>
      <c r="E3055" s="2">
        <f>IF(ISBLANK(D3055),"",INT(YEARFRAC(D3055,'Vispārīga informācija'!$B$2)))</f>
      </c>
      <c r="F3055" s="2">
        <f>IFERROR(IF(ISBLANK($A3055),"",IF($A3055="Ūdeņraža jonu koncentrācija",VLOOKUP(Dati!$A3055,Normas!$A:$D,2,FALSE),VLOOKUP(Dati!$A3055,Normas!$A:$D,2,FALSE)*0.6)),"")</f>
      </c>
      <c r="G3055" s="2">
        <f>IFERROR(IF(ISBLANK($A3055),"",IF($A3055="Ūdeņraža jonu koncentrācija",VLOOKUP(Dati!$A3055,Normas!$A:$D,3,FALSE),VLOOKUP(Dati!$A3055,Normas!$A:$D,3,FALSE)*0.6)),"")</f>
      </c>
      <c r="H3055" s="2">
        <f>IFERROR(IF(ISBLANK($A3055),"",IF($A3055="Ūdeņraža jonu koncentrācija",VLOOKUP(Dati!$A3055,Normas!$A:$D,2,FALSE),VLOOKUP(Dati!$A3055,Normas!$A:$D,2,FALSE)*0.3)),"")</f>
      </c>
      <c r="I3055" s="2">
        <f>IFERROR(IF(ISBLANK($A3055),"",IF($A3055="Ūdeņraža jonu koncentrācija",VLOOKUP(Dati!$A3055,Normas!$A:$D,3,FALSE),VLOOKUP(Dati!$A3055,Normas!$A:$D,3,FALSE)*0.3)),"")</f>
      </c>
    </row>
    <row r="3056" spans="2:9" x14ac:dyDescent="0.2">
      <c r="B3056">
        <f>IF(ISBLANK(A3056),"",VLOOKUP(A3056,Normas!A:D,4,FALSE))</f>
      </c>
      <c r="E3056" s="2">
        <f>IF(ISBLANK(D3056),"",INT(YEARFRAC(D3056,'Vispārīga informācija'!$B$2)))</f>
      </c>
      <c r="F3056" s="2">
        <f>IFERROR(IF(ISBLANK($A3056),"",IF($A3056="Ūdeņraža jonu koncentrācija",VLOOKUP(Dati!$A3056,Normas!$A:$D,2,FALSE),VLOOKUP(Dati!$A3056,Normas!$A:$D,2,FALSE)*0.6)),"")</f>
      </c>
      <c r="G3056" s="2">
        <f>IFERROR(IF(ISBLANK($A3056),"",IF($A3056="Ūdeņraža jonu koncentrācija",VLOOKUP(Dati!$A3056,Normas!$A:$D,3,FALSE),VLOOKUP(Dati!$A3056,Normas!$A:$D,3,FALSE)*0.6)),"")</f>
      </c>
      <c r="H3056" s="2">
        <f>IFERROR(IF(ISBLANK($A3056),"",IF($A3056="Ūdeņraža jonu koncentrācija",VLOOKUP(Dati!$A3056,Normas!$A:$D,2,FALSE),VLOOKUP(Dati!$A3056,Normas!$A:$D,2,FALSE)*0.3)),"")</f>
      </c>
      <c r="I3056" s="2">
        <f>IFERROR(IF(ISBLANK($A3056),"",IF($A3056="Ūdeņraža jonu koncentrācija",VLOOKUP(Dati!$A3056,Normas!$A:$D,3,FALSE),VLOOKUP(Dati!$A3056,Normas!$A:$D,3,FALSE)*0.3)),"")</f>
      </c>
    </row>
    <row r="3057" spans="2:9" x14ac:dyDescent="0.2">
      <c r="B3057">
        <f>IF(ISBLANK(A3057),"",VLOOKUP(A3057,Normas!A:D,4,FALSE))</f>
      </c>
      <c r="E3057" s="2">
        <f>IF(ISBLANK(D3057),"",INT(YEARFRAC(D3057,'Vispārīga informācija'!$B$2)))</f>
      </c>
      <c r="F3057" s="2">
        <f>IFERROR(IF(ISBLANK($A3057),"",IF($A3057="Ūdeņraža jonu koncentrācija",VLOOKUP(Dati!$A3057,Normas!$A:$D,2,FALSE),VLOOKUP(Dati!$A3057,Normas!$A:$D,2,FALSE)*0.6)),"")</f>
      </c>
      <c r="G3057" s="2">
        <f>IFERROR(IF(ISBLANK($A3057),"",IF($A3057="Ūdeņraža jonu koncentrācija",VLOOKUP(Dati!$A3057,Normas!$A:$D,3,FALSE),VLOOKUP(Dati!$A3057,Normas!$A:$D,3,FALSE)*0.6)),"")</f>
      </c>
      <c r="H3057" s="2">
        <f>IFERROR(IF(ISBLANK($A3057),"",IF($A3057="Ūdeņraža jonu koncentrācija",VLOOKUP(Dati!$A3057,Normas!$A:$D,2,FALSE),VLOOKUP(Dati!$A3057,Normas!$A:$D,2,FALSE)*0.3)),"")</f>
      </c>
      <c r="I3057" s="2">
        <f>IFERROR(IF(ISBLANK($A3057),"",IF($A3057="Ūdeņraža jonu koncentrācija",VLOOKUP(Dati!$A3057,Normas!$A:$D,3,FALSE),VLOOKUP(Dati!$A3057,Normas!$A:$D,3,FALSE)*0.3)),"")</f>
      </c>
    </row>
    <row r="3058" spans="2:9" x14ac:dyDescent="0.2">
      <c r="B3058">
        <f>IF(ISBLANK(A3058),"",VLOOKUP(A3058,Normas!A:D,4,FALSE))</f>
      </c>
      <c r="E3058" s="2">
        <f>IF(ISBLANK(D3058),"",INT(YEARFRAC(D3058,'Vispārīga informācija'!$B$2)))</f>
      </c>
      <c r="F3058" s="2">
        <f>IFERROR(IF(ISBLANK($A3058),"",IF($A3058="Ūdeņraža jonu koncentrācija",VLOOKUP(Dati!$A3058,Normas!$A:$D,2,FALSE),VLOOKUP(Dati!$A3058,Normas!$A:$D,2,FALSE)*0.6)),"")</f>
      </c>
      <c r="G3058" s="2">
        <f>IFERROR(IF(ISBLANK($A3058),"",IF($A3058="Ūdeņraža jonu koncentrācija",VLOOKUP(Dati!$A3058,Normas!$A:$D,3,FALSE),VLOOKUP(Dati!$A3058,Normas!$A:$D,3,FALSE)*0.6)),"")</f>
      </c>
      <c r="H3058" s="2">
        <f>IFERROR(IF(ISBLANK($A3058),"",IF($A3058="Ūdeņraža jonu koncentrācija",VLOOKUP(Dati!$A3058,Normas!$A:$D,2,FALSE),VLOOKUP(Dati!$A3058,Normas!$A:$D,2,FALSE)*0.3)),"")</f>
      </c>
      <c r="I3058" s="2">
        <f>IFERROR(IF(ISBLANK($A3058),"",IF($A3058="Ūdeņraža jonu koncentrācija",VLOOKUP(Dati!$A3058,Normas!$A:$D,3,FALSE),VLOOKUP(Dati!$A3058,Normas!$A:$D,3,FALSE)*0.3)),"")</f>
      </c>
    </row>
    <row r="3059" spans="2:9" x14ac:dyDescent="0.2">
      <c r="B3059">
        <f>IF(ISBLANK(A3059),"",VLOOKUP(A3059,Normas!A:D,4,FALSE))</f>
      </c>
      <c r="E3059" s="2">
        <f>IF(ISBLANK(D3059),"",INT(YEARFRAC(D3059,'Vispārīga informācija'!$B$2)))</f>
      </c>
      <c r="F3059" s="2">
        <f>IFERROR(IF(ISBLANK($A3059),"",IF($A3059="Ūdeņraža jonu koncentrācija",VLOOKUP(Dati!$A3059,Normas!$A:$D,2,FALSE),VLOOKUP(Dati!$A3059,Normas!$A:$D,2,FALSE)*0.6)),"")</f>
      </c>
      <c r="G3059" s="2">
        <f>IFERROR(IF(ISBLANK($A3059),"",IF($A3059="Ūdeņraža jonu koncentrācija",VLOOKUP(Dati!$A3059,Normas!$A:$D,3,FALSE),VLOOKUP(Dati!$A3059,Normas!$A:$D,3,FALSE)*0.6)),"")</f>
      </c>
      <c r="H3059" s="2">
        <f>IFERROR(IF(ISBLANK($A3059),"",IF($A3059="Ūdeņraža jonu koncentrācija",VLOOKUP(Dati!$A3059,Normas!$A:$D,2,FALSE),VLOOKUP(Dati!$A3059,Normas!$A:$D,2,FALSE)*0.3)),"")</f>
      </c>
      <c r="I3059" s="2">
        <f>IFERROR(IF(ISBLANK($A3059),"",IF($A3059="Ūdeņraža jonu koncentrācija",VLOOKUP(Dati!$A3059,Normas!$A:$D,3,FALSE),VLOOKUP(Dati!$A3059,Normas!$A:$D,3,FALSE)*0.3)),"")</f>
      </c>
    </row>
    <row r="3060" spans="2:9" x14ac:dyDescent="0.2">
      <c r="B3060">
        <f>IF(ISBLANK(A3060),"",VLOOKUP(A3060,Normas!A:D,4,FALSE))</f>
      </c>
      <c r="E3060" s="2">
        <f>IF(ISBLANK(D3060),"",INT(YEARFRAC(D3060,'Vispārīga informācija'!$B$2)))</f>
      </c>
      <c r="F3060" s="2">
        <f>IFERROR(IF(ISBLANK($A3060),"",IF($A3060="Ūdeņraža jonu koncentrācija",VLOOKUP(Dati!$A3060,Normas!$A:$D,2,FALSE),VLOOKUP(Dati!$A3060,Normas!$A:$D,2,FALSE)*0.6)),"")</f>
      </c>
      <c r="G3060" s="2">
        <f>IFERROR(IF(ISBLANK($A3060),"",IF($A3060="Ūdeņraža jonu koncentrācija",VLOOKUP(Dati!$A3060,Normas!$A:$D,3,FALSE),VLOOKUP(Dati!$A3060,Normas!$A:$D,3,FALSE)*0.6)),"")</f>
      </c>
      <c r="H3060" s="2">
        <f>IFERROR(IF(ISBLANK($A3060),"",IF($A3060="Ūdeņraža jonu koncentrācija",VLOOKUP(Dati!$A3060,Normas!$A:$D,2,FALSE),VLOOKUP(Dati!$A3060,Normas!$A:$D,2,FALSE)*0.3)),"")</f>
      </c>
      <c r="I3060" s="2">
        <f>IFERROR(IF(ISBLANK($A3060),"",IF($A3060="Ūdeņraža jonu koncentrācija",VLOOKUP(Dati!$A3060,Normas!$A:$D,3,FALSE),VLOOKUP(Dati!$A3060,Normas!$A:$D,3,FALSE)*0.3)),"")</f>
      </c>
    </row>
    <row r="3061" spans="2:9" x14ac:dyDescent="0.2">
      <c r="B3061">
        <f>IF(ISBLANK(A3061),"",VLOOKUP(A3061,Normas!A:D,4,FALSE))</f>
      </c>
      <c r="E3061" s="2">
        <f>IF(ISBLANK(D3061),"",INT(YEARFRAC(D3061,'Vispārīga informācija'!$B$2)))</f>
      </c>
      <c r="F3061" s="2">
        <f>IFERROR(IF(ISBLANK($A3061),"",IF($A3061="Ūdeņraža jonu koncentrācija",VLOOKUP(Dati!$A3061,Normas!$A:$D,2,FALSE),VLOOKUP(Dati!$A3061,Normas!$A:$D,2,FALSE)*0.6)),"")</f>
      </c>
      <c r="G3061" s="2">
        <f>IFERROR(IF(ISBLANK($A3061),"",IF($A3061="Ūdeņraža jonu koncentrācija",VLOOKUP(Dati!$A3061,Normas!$A:$D,3,FALSE),VLOOKUP(Dati!$A3061,Normas!$A:$D,3,FALSE)*0.6)),"")</f>
      </c>
      <c r="H3061" s="2">
        <f>IFERROR(IF(ISBLANK($A3061),"",IF($A3061="Ūdeņraža jonu koncentrācija",VLOOKUP(Dati!$A3061,Normas!$A:$D,2,FALSE),VLOOKUP(Dati!$A3061,Normas!$A:$D,2,FALSE)*0.3)),"")</f>
      </c>
      <c r="I3061" s="2">
        <f>IFERROR(IF(ISBLANK($A3061),"",IF($A3061="Ūdeņraža jonu koncentrācija",VLOOKUP(Dati!$A3061,Normas!$A:$D,3,FALSE),VLOOKUP(Dati!$A3061,Normas!$A:$D,3,FALSE)*0.3)),"")</f>
      </c>
    </row>
    <row r="3062" spans="2:9" x14ac:dyDescent="0.2">
      <c r="B3062">
        <f>IF(ISBLANK(A3062),"",VLOOKUP(A3062,Normas!A:D,4,FALSE))</f>
      </c>
      <c r="E3062" s="2">
        <f>IF(ISBLANK(D3062),"",INT(YEARFRAC(D3062,'Vispārīga informācija'!$B$2)))</f>
      </c>
      <c r="F3062" s="2">
        <f>IFERROR(IF(ISBLANK($A3062),"",IF($A3062="Ūdeņraža jonu koncentrācija",VLOOKUP(Dati!$A3062,Normas!$A:$D,2,FALSE),VLOOKUP(Dati!$A3062,Normas!$A:$D,2,FALSE)*0.6)),"")</f>
      </c>
      <c r="G3062" s="2">
        <f>IFERROR(IF(ISBLANK($A3062),"",IF($A3062="Ūdeņraža jonu koncentrācija",VLOOKUP(Dati!$A3062,Normas!$A:$D,3,FALSE),VLOOKUP(Dati!$A3062,Normas!$A:$D,3,FALSE)*0.6)),"")</f>
      </c>
      <c r="H3062" s="2">
        <f>IFERROR(IF(ISBLANK($A3062),"",IF($A3062="Ūdeņraža jonu koncentrācija",VLOOKUP(Dati!$A3062,Normas!$A:$D,2,FALSE),VLOOKUP(Dati!$A3062,Normas!$A:$D,2,FALSE)*0.3)),"")</f>
      </c>
      <c r="I3062" s="2">
        <f>IFERROR(IF(ISBLANK($A3062),"",IF($A3062="Ūdeņraža jonu koncentrācija",VLOOKUP(Dati!$A3062,Normas!$A:$D,3,FALSE),VLOOKUP(Dati!$A3062,Normas!$A:$D,3,FALSE)*0.3)),"")</f>
      </c>
    </row>
    <row r="3063" spans="2:9" x14ac:dyDescent="0.2">
      <c r="B3063">
        <f>IF(ISBLANK(A3063),"",VLOOKUP(A3063,Normas!A:D,4,FALSE))</f>
      </c>
      <c r="E3063" s="2">
        <f>IF(ISBLANK(D3063),"",INT(YEARFRAC(D3063,'Vispārīga informācija'!$B$2)))</f>
      </c>
      <c r="F3063" s="2">
        <f>IFERROR(IF(ISBLANK($A3063),"",IF($A3063="Ūdeņraža jonu koncentrācija",VLOOKUP(Dati!$A3063,Normas!$A:$D,2,FALSE),VLOOKUP(Dati!$A3063,Normas!$A:$D,2,FALSE)*0.6)),"")</f>
      </c>
      <c r="G3063" s="2">
        <f>IFERROR(IF(ISBLANK($A3063),"",IF($A3063="Ūdeņraža jonu koncentrācija",VLOOKUP(Dati!$A3063,Normas!$A:$D,3,FALSE),VLOOKUP(Dati!$A3063,Normas!$A:$D,3,FALSE)*0.6)),"")</f>
      </c>
      <c r="H3063" s="2">
        <f>IFERROR(IF(ISBLANK($A3063),"",IF($A3063="Ūdeņraža jonu koncentrācija",VLOOKUP(Dati!$A3063,Normas!$A:$D,2,FALSE),VLOOKUP(Dati!$A3063,Normas!$A:$D,2,FALSE)*0.3)),"")</f>
      </c>
      <c r="I3063" s="2">
        <f>IFERROR(IF(ISBLANK($A3063),"",IF($A3063="Ūdeņraža jonu koncentrācija",VLOOKUP(Dati!$A3063,Normas!$A:$D,3,FALSE),VLOOKUP(Dati!$A3063,Normas!$A:$D,3,FALSE)*0.3)),"")</f>
      </c>
    </row>
    <row r="3064" spans="2:9" x14ac:dyDescent="0.2">
      <c r="B3064">
        <f>IF(ISBLANK(A3064),"",VLOOKUP(A3064,Normas!A:D,4,FALSE))</f>
      </c>
      <c r="E3064" s="2">
        <f>IF(ISBLANK(D3064),"",INT(YEARFRAC(D3064,'Vispārīga informācija'!$B$2)))</f>
      </c>
      <c r="F3064" s="2">
        <f>IFERROR(IF(ISBLANK($A3064),"",IF($A3064="Ūdeņraža jonu koncentrācija",VLOOKUP(Dati!$A3064,Normas!$A:$D,2,FALSE),VLOOKUP(Dati!$A3064,Normas!$A:$D,2,FALSE)*0.6)),"")</f>
      </c>
      <c r="G3064" s="2">
        <f>IFERROR(IF(ISBLANK($A3064),"",IF($A3064="Ūdeņraža jonu koncentrācija",VLOOKUP(Dati!$A3064,Normas!$A:$D,3,FALSE),VLOOKUP(Dati!$A3064,Normas!$A:$D,3,FALSE)*0.6)),"")</f>
      </c>
      <c r="H3064" s="2">
        <f>IFERROR(IF(ISBLANK($A3064),"",IF($A3064="Ūdeņraža jonu koncentrācija",VLOOKUP(Dati!$A3064,Normas!$A:$D,2,FALSE),VLOOKUP(Dati!$A3064,Normas!$A:$D,2,FALSE)*0.3)),"")</f>
      </c>
      <c r="I3064" s="2">
        <f>IFERROR(IF(ISBLANK($A3064),"",IF($A3064="Ūdeņraža jonu koncentrācija",VLOOKUP(Dati!$A3064,Normas!$A:$D,3,FALSE),VLOOKUP(Dati!$A3064,Normas!$A:$D,3,FALSE)*0.3)),"")</f>
      </c>
    </row>
    <row r="3065" spans="2:9" x14ac:dyDescent="0.2">
      <c r="B3065">
        <f>IF(ISBLANK(A3065),"",VLOOKUP(A3065,Normas!A:D,4,FALSE))</f>
      </c>
      <c r="E3065" s="2">
        <f>IF(ISBLANK(D3065),"",INT(YEARFRAC(D3065,'Vispārīga informācija'!$B$2)))</f>
      </c>
      <c r="F3065" s="2">
        <f>IFERROR(IF(ISBLANK($A3065),"",IF($A3065="Ūdeņraža jonu koncentrācija",VLOOKUP(Dati!$A3065,Normas!$A:$D,2,FALSE),VLOOKUP(Dati!$A3065,Normas!$A:$D,2,FALSE)*0.6)),"")</f>
      </c>
      <c r="G3065" s="2">
        <f>IFERROR(IF(ISBLANK($A3065),"",IF($A3065="Ūdeņraža jonu koncentrācija",VLOOKUP(Dati!$A3065,Normas!$A:$D,3,FALSE),VLOOKUP(Dati!$A3065,Normas!$A:$D,3,FALSE)*0.6)),"")</f>
      </c>
      <c r="H3065" s="2">
        <f>IFERROR(IF(ISBLANK($A3065),"",IF($A3065="Ūdeņraža jonu koncentrācija",VLOOKUP(Dati!$A3065,Normas!$A:$D,2,FALSE),VLOOKUP(Dati!$A3065,Normas!$A:$D,2,FALSE)*0.3)),"")</f>
      </c>
      <c r="I3065" s="2">
        <f>IFERROR(IF(ISBLANK($A3065),"",IF($A3065="Ūdeņraža jonu koncentrācija",VLOOKUP(Dati!$A3065,Normas!$A:$D,3,FALSE),VLOOKUP(Dati!$A3065,Normas!$A:$D,3,FALSE)*0.3)),"")</f>
      </c>
    </row>
    <row r="3066" spans="2:9" x14ac:dyDescent="0.2">
      <c r="B3066">
        <f>IF(ISBLANK(A3066),"",VLOOKUP(A3066,Normas!A:D,4,FALSE))</f>
      </c>
      <c r="E3066" s="2">
        <f>IF(ISBLANK(D3066),"",INT(YEARFRAC(D3066,'Vispārīga informācija'!$B$2)))</f>
      </c>
      <c r="F3066" s="2">
        <f>IFERROR(IF(ISBLANK($A3066),"",IF($A3066="Ūdeņraža jonu koncentrācija",VLOOKUP(Dati!$A3066,Normas!$A:$D,2,FALSE),VLOOKUP(Dati!$A3066,Normas!$A:$D,2,FALSE)*0.6)),"")</f>
      </c>
      <c r="G3066" s="2">
        <f>IFERROR(IF(ISBLANK($A3066),"",IF($A3066="Ūdeņraža jonu koncentrācija",VLOOKUP(Dati!$A3066,Normas!$A:$D,3,FALSE),VLOOKUP(Dati!$A3066,Normas!$A:$D,3,FALSE)*0.6)),"")</f>
      </c>
      <c r="H3066" s="2">
        <f>IFERROR(IF(ISBLANK($A3066),"",IF($A3066="Ūdeņraža jonu koncentrācija",VLOOKUP(Dati!$A3066,Normas!$A:$D,2,FALSE),VLOOKUP(Dati!$A3066,Normas!$A:$D,2,FALSE)*0.3)),"")</f>
      </c>
      <c r="I3066" s="2">
        <f>IFERROR(IF(ISBLANK($A3066),"",IF($A3066="Ūdeņraža jonu koncentrācija",VLOOKUP(Dati!$A3066,Normas!$A:$D,3,FALSE),VLOOKUP(Dati!$A3066,Normas!$A:$D,3,FALSE)*0.3)),"")</f>
      </c>
    </row>
    <row r="3067" spans="2:9" x14ac:dyDescent="0.2">
      <c r="B3067">
        <f>IF(ISBLANK(A3067),"",VLOOKUP(A3067,Normas!A:D,4,FALSE))</f>
      </c>
      <c r="E3067" s="2">
        <f>IF(ISBLANK(D3067),"",INT(YEARFRAC(D3067,'Vispārīga informācija'!$B$2)))</f>
      </c>
      <c r="F3067" s="2">
        <f>IFERROR(IF(ISBLANK($A3067),"",IF($A3067="Ūdeņraža jonu koncentrācija",VLOOKUP(Dati!$A3067,Normas!$A:$D,2,FALSE),VLOOKUP(Dati!$A3067,Normas!$A:$D,2,FALSE)*0.6)),"")</f>
      </c>
      <c r="G3067" s="2">
        <f>IFERROR(IF(ISBLANK($A3067),"",IF($A3067="Ūdeņraža jonu koncentrācija",VLOOKUP(Dati!$A3067,Normas!$A:$D,3,FALSE),VLOOKUP(Dati!$A3067,Normas!$A:$D,3,FALSE)*0.6)),"")</f>
      </c>
      <c r="H3067" s="2">
        <f>IFERROR(IF(ISBLANK($A3067),"",IF($A3067="Ūdeņraža jonu koncentrācija",VLOOKUP(Dati!$A3067,Normas!$A:$D,2,FALSE),VLOOKUP(Dati!$A3067,Normas!$A:$D,2,FALSE)*0.3)),"")</f>
      </c>
      <c r="I3067" s="2">
        <f>IFERROR(IF(ISBLANK($A3067),"",IF($A3067="Ūdeņraža jonu koncentrācija",VLOOKUP(Dati!$A3067,Normas!$A:$D,3,FALSE),VLOOKUP(Dati!$A3067,Normas!$A:$D,3,FALSE)*0.3)),"")</f>
      </c>
    </row>
    <row r="3068" spans="2:9" x14ac:dyDescent="0.2">
      <c r="B3068">
        <f>IF(ISBLANK(A3068),"",VLOOKUP(A3068,Normas!A:D,4,FALSE))</f>
      </c>
      <c r="E3068" s="2">
        <f>IF(ISBLANK(D3068),"",INT(YEARFRAC(D3068,'Vispārīga informācija'!$B$2)))</f>
      </c>
      <c r="F3068" s="2">
        <f>IFERROR(IF(ISBLANK($A3068),"",IF($A3068="Ūdeņraža jonu koncentrācija",VLOOKUP(Dati!$A3068,Normas!$A:$D,2,FALSE),VLOOKUP(Dati!$A3068,Normas!$A:$D,2,FALSE)*0.6)),"")</f>
      </c>
      <c r="G3068" s="2">
        <f>IFERROR(IF(ISBLANK($A3068),"",IF($A3068="Ūdeņraža jonu koncentrācija",VLOOKUP(Dati!$A3068,Normas!$A:$D,3,FALSE),VLOOKUP(Dati!$A3068,Normas!$A:$D,3,FALSE)*0.6)),"")</f>
      </c>
      <c r="H3068" s="2">
        <f>IFERROR(IF(ISBLANK($A3068),"",IF($A3068="Ūdeņraža jonu koncentrācija",VLOOKUP(Dati!$A3068,Normas!$A:$D,2,FALSE),VLOOKUP(Dati!$A3068,Normas!$A:$D,2,FALSE)*0.3)),"")</f>
      </c>
      <c r="I3068" s="2">
        <f>IFERROR(IF(ISBLANK($A3068),"",IF($A3068="Ūdeņraža jonu koncentrācija",VLOOKUP(Dati!$A3068,Normas!$A:$D,3,FALSE),VLOOKUP(Dati!$A3068,Normas!$A:$D,3,FALSE)*0.3)),"")</f>
      </c>
    </row>
    <row r="3069" spans="2:9" x14ac:dyDescent="0.2">
      <c r="B3069">
        <f>IF(ISBLANK(A3069),"",VLOOKUP(A3069,Normas!A:D,4,FALSE))</f>
      </c>
      <c r="E3069" s="2">
        <f>IF(ISBLANK(D3069),"",INT(YEARFRAC(D3069,'Vispārīga informācija'!$B$2)))</f>
      </c>
      <c r="F3069" s="2">
        <f>IFERROR(IF(ISBLANK($A3069),"",IF($A3069="Ūdeņraža jonu koncentrācija",VLOOKUP(Dati!$A3069,Normas!$A:$D,2,FALSE),VLOOKUP(Dati!$A3069,Normas!$A:$D,2,FALSE)*0.6)),"")</f>
      </c>
      <c r="G3069" s="2">
        <f>IFERROR(IF(ISBLANK($A3069),"",IF($A3069="Ūdeņraža jonu koncentrācija",VLOOKUP(Dati!$A3069,Normas!$A:$D,3,FALSE),VLOOKUP(Dati!$A3069,Normas!$A:$D,3,FALSE)*0.6)),"")</f>
      </c>
      <c r="H3069" s="2">
        <f>IFERROR(IF(ISBLANK($A3069),"",IF($A3069="Ūdeņraža jonu koncentrācija",VLOOKUP(Dati!$A3069,Normas!$A:$D,2,FALSE),VLOOKUP(Dati!$A3069,Normas!$A:$D,2,FALSE)*0.3)),"")</f>
      </c>
      <c r="I3069" s="2">
        <f>IFERROR(IF(ISBLANK($A3069),"",IF($A3069="Ūdeņraža jonu koncentrācija",VLOOKUP(Dati!$A3069,Normas!$A:$D,3,FALSE),VLOOKUP(Dati!$A3069,Normas!$A:$D,3,FALSE)*0.3)),"")</f>
      </c>
    </row>
    <row r="3070" spans="2:9" x14ac:dyDescent="0.2">
      <c r="B3070">
        <f>IF(ISBLANK(A3070),"",VLOOKUP(A3070,Normas!A:D,4,FALSE))</f>
      </c>
      <c r="E3070" s="2">
        <f>IF(ISBLANK(D3070),"",INT(YEARFRAC(D3070,'Vispārīga informācija'!$B$2)))</f>
      </c>
      <c r="F3070" s="2">
        <f>IFERROR(IF(ISBLANK($A3070),"",IF($A3070="Ūdeņraža jonu koncentrācija",VLOOKUP(Dati!$A3070,Normas!$A:$D,2,FALSE),VLOOKUP(Dati!$A3070,Normas!$A:$D,2,FALSE)*0.6)),"")</f>
      </c>
      <c r="G3070" s="2">
        <f>IFERROR(IF(ISBLANK($A3070),"",IF($A3070="Ūdeņraža jonu koncentrācija",VLOOKUP(Dati!$A3070,Normas!$A:$D,3,FALSE),VLOOKUP(Dati!$A3070,Normas!$A:$D,3,FALSE)*0.6)),"")</f>
      </c>
      <c r="H3070" s="2">
        <f>IFERROR(IF(ISBLANK($A3070),"",IF($A3070="Ūdeņraža jonu koncentrācija",VLOOKUP(Dati!$A3070,Normas!$A:$D,2,FALSE),VLOOKUP(Dati!$A3070,Normas!$A:$D,2,FALSE)*0.3)),"")</f>
      </c>
      <c r="I3070" s="2">
        <f>IFERROR(IF(ISBLANK($A3070),"",IF($A3070="Ūdeņraža jonu koncentrācija",VLOOKUP(Dati!$A3070,Normas!$A:$D,3,FALSE),VLOOKUP(Dati!$A3070,Normas!$A:$D,3,FALSE)*0.3)),"")</f>
      </c>
    </row>
    <row r="3071" spans="2:9" x14ac:dyDescent="0.2">
      <c r="B3071">
        <f>IF(ISBLANK(A3071),"",VLOOKUP(A3071,Normas!A:D,4,FALSE))</f>
      </c>
      <c r="E3071" s="2">
        <f>IF(ISBLANK(D3071),"",INT(YEARFRAC(D3071,'Vispārīga informācija'!$B$2)))</f>
      </c>
      <c r="F3071" s="2">
        <f>IFERROR(IF(ISBLANK($A3071),"",IF($A3071="Ūdeņraža jonu koncentrācija",VLOOKUP(Dati!$A3071,Normas!$A:$D,2,FALSE),VLOOKUP(Dati!$A3071,Normas!$A:$D,2,FALSE)*0.6)),"")</f>
      </c>
      <c r="G3071" s="2">
        <f>IFERROR(IF(ISBLANK($A3071),"",IF($A3071="Ūdeņraža jonu koncentrācija",VLOOKUP(Dati!$A3071,Normas!$A:$D,3,FALSE),VLOOKUP(Dati!$A3071,Normas!$A:$D,3,FALSE)*0.6)),"")</f>
      </c>
      <c r="H3071" s="2">
        <f>IFERROR(IF(ISBLANK($A3071),"",IF($A3071="Ūdeņraža jonu koncentrācija",VLOOKUP(Dati!$A3071,Normas!$A:$D,2,FALSE),VLOOKUP(Dati!$A3071,Normas!$A:$D,2,FALSE)*0.3)),"")</f>
      </c>
      <c r="I3071" s="2">
        <f>IFERROR(IF(ISBLANK($A3071),"",IF($A3071="Ūdeņraža jonu koncentrācija",VLOOKUP(Dati!$A3071,Normas!$A:$D,3,FALSE),VLOOKUP(Dati!$A3071,Normas!$A:$D,3,FALSE)*0.3)),"")</f>
      </c>
    </row>
    <row r="3072" spans="2:9" x14ac:dyDescent="0.2">
      <c r="B3072">
        <f>IF(ISBLANK(A3072),"",VLOOKUP(A3072,Normas!A:D,4,FALSE))</f>
      </c>
      <c r="E3072" s="2">
        <f>IF(ISBLANK(D3072),"",INT(YEARFRAC(D3072,'Vispārīga informācija'!$B$2)))</f>
      </c>
      <c r="F3072" s="2">
        <f>IFERROR(IF(ISBLANK($A3072),"",IF($A3072="Ūdeņraža jonu koncentrācija",VLOOKUP(Dati!$A3072,Normas!$A:$D,2,FALSE),VLOOKUP(Dati!$A3072,Normas!$A:$D,2,FALSE)*0.6)),"")</f>
      </c>
      <c r="G3072" s="2">
        <f>IFERROR(IF(ISBLANK($A3072),"",IF($A3072="Ūdeņraža jonu koncentrācija",VLOOKUP(Dati!$A3072,Normas!$A:$D,3,FALSE),VLOOKUP(Dati!$A3072,Normas!$A:$D,3,FALSE)*0.6)),"")</f>
      </c>
      <c r="H3072" s="2">
        <f>IFERROR(IF(ISBLANK($A3072),"",IF($A3072="Ūdeņraža jonu koncentrācija",VLOOKUP(Dati!$A3072,Normas!$A:$D,2,FALSE),VLOOKUP(Dati!$A3072,Normas!$A:$D,2,FALSE)*0.3)),"")</f>
      </c>
      <c r="I3072" s="2">
        <f>IFERROR(IF(ISBLANK($A3072),"",IF($A3072="Ūdeņraža jonu koncentrācija",VLOOKUP(Dati!$A3072,Normas!$A:$D,3,FALSE),VLOOKUP(Dati!$A3072,Normas!$A:$D,3,FALSE)*0.3)),"")</f>
      </c>
    </row>
    <row r="3073" spans="2:9" x14ac:dyDescent="0.2">
      <c r="B3073">
        <f>IF(ISBLANK(A3073),"",VLOOKUP(A3073,Normas!A:D,4,FALSE))</f>
      </c>
      <c r="E3073" s="2">
        <f>IF(ISBLANK(D3073),"",INT(YEARFRAC(D3073,'Vispārīga informācija'!$B$2)))</f>
      </c>
      <c r="F3073" s="2">
        <f>IFERROR(IF(ISBLANK($A3073),"",IF($A3073="Ūdeņraža jonu koncentrācija",VLOOKUP(Dati!$A3073,Normas!$A:$D,2,FALSE),VLOOKUP(Dati!$A3073,Normas!$A:$D,2,FALSE)*0.6)),"")</f>
      </c>
      <c r="G3073" s="2">
        <f>IFERROR(IF(ISBLANK($A3073),"",IF($A3073="Ūdeņraža jonu koncentrācija",VLOOKUP(Dati!$A3073,Normas!$A:$D,3,FALSE),VLOOKUP(Dati!$A3073,Normas!$A:$D,3,FALSE)*0.6)),"")</f>
      </c>
      <c r="H3073" s="2">
        <f>IFERROR(IF(ISBLANK($A3073),"",IF($A3073="Ūdeņraža jonu koncentrācija",VLOOKUP(Dati!$A3073,Normas!$A:$D,2,FALSE),VLOOKUP(Dati!$A3073,Normas!$A:$D,2,FALSE)*0.3)),"")</f>
      </c>
      <c r="I3073" s="2">
        <f>IFERROR(IF(ISBLANK($A3073),"",IF($A3073="Ūdeņraža jonu koncentrācija",VLOOKUP(Dati!$A3073,Normas!$A:$D,3,FALSE),VLOOKUP(Dati!$A3073,Normas!$A:$D,3,FALSE)*0.3)),"")</f>
      </c>
    </row>
    <row r="3074" spans="2:9" x14ac:dyDescent="0.2">
      <c r="B3074">
        <f>IF(ISBLANK(A3074),"",VLOOKUP(A3074,Normas!A:D,4,FALSE))</f>
      </c>
      <c r="E3074" s="2">
        <f>IF(ISBLANK(D3074),"",INT(YEARFRAC(D3074,'Vispārīga informācija'!$B$2)))</f>
      </c>
      <c r="F3074" s="2">
        <f>IFERROR(IF(ISBLANK($A3074),"",IF($A3074="Ūdeņraža jonu koncentrācija",VLOOKUP(Dati!$A3074,Normas!$A:$D,2,FALSE),VLOOKUP(Dati!$A3074,Normas!$A:$D,2,FALSE)*0.6)),"")</f>
      </c>
      <c r="G3074" s="2">
        <f>IFERROR(IF(ISBLANK($A3074),"",IF($A3074="Ūdeņraža jonu koncentrācija",VLOOKUP(Dati!$A3074,Normas!$A:$D,3,FALSE),VLOOKUP(Dati!$A3074,Normas!$A:$D,3,FALSE)*0.6)),"")</f>
      </c>
      <c r="H3074" s="2">
        <f>IFERROR(IF(ISBLANK($A3074),"",IF($A3074="Ūdeņraža jonu koncentrācija",VLOOKUP(Dati!$A3074,Normas!$A:$D,2,FALSE),VLOOKUP(Dati!$A3074,Normas!$A:$D,2,FALSE)*0.3)),"")</f>
      </c>
      <c r="I3074" s="2">
        <f>IFERROR(IF(ISBLANK($A3074),"",IF($A3074="Ūdeņraža jonu koncentrācija",VLOOKUP(Dati!$A3074,Normas!$A:$D,3,FALSE),VLOOKUP(Dati!$A3074,Normas!$A:$D,3,FALSE)*0.3)),"")</f>
      </c>
    </row>
    <row r="3075" spans="2:9" x14ac:dyDescent="0.2">
      <c r="B3075">
        <f>IF(ISBLANK(A3075),"",VLOOKUP(A3075,Normas!A:D,4,FALSE))</f>
      </c>
      <c r="E3075" s="2">
        <f>IF(ISBLANK(D3075),"",INT(YEARFRAC(D3075,'Vispārīga informācija'!$B$2)))</f>
      </c>
      <c r="F3075" s="2">
        <f>IFERROR(IF(ISBLANK($A3075),"",IF($A3075="Ūdeņraža jonu koncentrācija",VLOOKUP(Dati!$A3075,Normas!$A:$D,2,FALSE),VLOOKUP(Dati!$A3075,Normas!$A:$D,2,FALSE)*0.6)),"")</f>
      </c>
      <c r="G3075" s="2">
        <f>IFERROR(IF(ISBLANK($A3075),"",IF($A3075="Ūdeņraža jonu koncentrācija",VLOOKUP(Dati!$A3075,Normas!$A:$D,3,FALSE),VLOOKUP(Dati!$A3075,Normas!$A:$D,3,FALSE)*0.6)),"")</f>
      </c>
      <c r="H3075" s="2">
        <f>IFERROR(IF(ISBLANK($A3075),"",IF($A3075="Ūdeņraža jonu koncentrācija",VLOOKUP(Dati!$A3075,Normas!$A:$D,2,FALSE),VLOOKUP(Dati!$A3075,Normas!$A:$D,2,FALSE)*0.3)),"")</f>
      </c>
      <c r="I3075" s="2">
        <f>IFERROR(IF(ISBLANK($A3075),"",IF($A3075="Ūdeņraža jonu koncentrācija",VLOOKUP(Dati!$A3075,Normas!$A:$D,3,FALSE),VLOOKUP(Dati!$A3075,Normas!$A:$D,3,FALSE)*0.3)),"")</f>
      </c>
    </row>
    <row r="3076" spans="2:9" x14ac:dyDescent="0.2">
      <c r="B3076">
        <f>IF(ISBLANK(A3076),"",VLOOKUP(A3076,Normas!A:D,4,FALSE))</f>
      </c>
      <c r="E3076" s="2">
        <f>IF(ISBLANK(D3076),"",INT(YEARFRAC(D3076,'Vispārīga informācija'!$B$2)))</f>
      </c>
      <c r="F3076" s="2">
        <f>IFERROR(IF(ISBLANK($A3076),"",IF($A3076="Ūdeņraža jonu koncentrācija",VLOOKUP(Dati!$A3076,Normas!$A:$D,2,FALSE),VLOOKUP(Dati!$A3076,Normas!$A:$D,2,FALSE)*0.6)),"")</f>
      </c>
      <c r="G3076" s="2">
        <f>IFERROR(IF(ISBLANK($A3076),"",IF($A3076="Ūdeņraža jonu koncentrācija",VLOOKUP(Dati!$A3076,Normas!$A:$D,3,FALSE),VLOOKUP(Dati!$A3076,Normas!$A:$D,3,FALSE)*0.6)),"")</f>
      </c>
      <c r="H3076" s="2">
        <f>IFERROR(IF(ISBLANK($A3076),"",IF($A3076="Ūdeņraža jonu koncentrācija",VLOOKUP(Dati!$A3076,Normas!$A:$D,2,FALSE),VLOOKUP(Dati!$A3076,Normas!$A:$D,2,FALSE)*0.3)),"")</f>
      </c>
      <c r="I3076" s="2">
        <f>IFERROR(IF(ISBLANK($A3076),"",IF($A3076="Ūdeņraža jonu koncentrācija",VLOOKUP(Dati!$A3076,Normas!$A:$D,3,FALSE),VLOOKUP(Dati!$A3076,Normas!$A:$D,3,FALSE)*0.3)),"")</f>
      </c>
    </row>
    <row r="3077" spans="2:9" x14ac:dyDescent="0.2">
      <c r="B3077">
        <f>IF(ISBLANK(A3077),"",VLOOKUP(A3077,Normas!A:D,4,FALSE))</f>
      </c>
      <c r="E3077" s="2">
        <f>IF(ISBLANK(D3077),"",INT(YEARFRAC(D3077,'Vispārīga informācija'!$B$2)))</f>
      </c>
      <c r="F3077" s="2">
        <f>IFERROR(IF(ISBLANK($A3077),"",IF($A3077="Ūdeņraža jonu koncentrācija",VLOOKUP(Dati!$A3077,Normas!$A:$D,2,FALSE),VLOOKUP(Dati!$A3077,Normas!$A:$D,2,FALSE)*0.6)),"")</f>
      </c>
      <c r="G3077" s="2">
        <f>IFERROR(IF(ISBLANK($A3077),"",IF($A3077="Ūdeņraža jonu koncentrācija",VLOOKUP(Dati!$A3077,Normas!$A:$D,3,FALSE),VLOOKUP(Dati!$A3077,Normas!$A:$D,3,FALSE)*0.6)),"")</f>
      </c>
      <c r="H3077" s="2">
        <f>IFERROR(IF(ISBLANK($A3077),"",IF($A3077="Ūdeņraža jonu koncentrācija",VLOOKUP(Dati!$A3077,Normas!$A:$D,2,FALSE),VLOOKUP(Dati!$A3077,Normas!$A:$D,2,FALSE)*0.3)),"")</f>
      </c>
      <c r="I3077" s="2">
        <f>IFERROR(IF(ISBLANK($A3077),"",IF($A3077="Ūdeņraža jonu koncentrācija",VLOOKUP(Dati!$A3077,Normas!$A:$D,3,FALSE),VLOOKUP(Dati!$A3077,Normas!$A:$D,3,FALSE)*0.3)),"")</f>
      </c>
    </row>
    <row r="3078" spans="2:9" x14ac:dyDescent="0.2">
      <c r="B3078">
        <f>IF(ISBLANK(A3078),"",VLOOKUP(A3078,Normas!A:D,4,FALSE))</f>
      </c>
      <c r="E3078" s="2">
        <f>IF(ISBLANK(D3078),"",INT(YEARFRAC(D3078,'Vispārīga informācija'!$B$2)))</f>
      </c>
      <c r="F3078" s="2">
        <f>IFERROR(IF(ISBLANK($A3078),"",IF($A3078="Ūdeņraža jonu koncentrācija",VLOOKUP(Dati!$A3078,Normas!$A:$D,2,FALSE),VLOOKUP(Dati!$A3078,Normas!$A:$D,2,FALSE)*0.6)),"")</f>
      </c>
      <c r="G3078" s="2">
        <f>IFERROR(IF(ISBLANK($A3078),"",IF($A3078="Ūdeņraža jonu koncentrācija",VLOOKUP(Dati!$A3078,Normas!$A:$D,3,FALSE),VLOOKUP(Dati!$A3078,Normas!$A:$D,3,FALSE)*0.6)),"")</f>
      </c>
      <c r="H3078" s="2">
        <f>IFERROR(IF(ISBLANK($A3078),"",IF($A3078="Ūdeņraža jonu koncentrācija",VLOOKUP(Dati!$A3078,Normas!$A:$D,2,FALSE),VLOOKUP(Dati!$A3078,Normas!$A:$D,2,FALSE)*0.3)),"")</f>
      </c>
      <c r="I3078" s="2">
        <f>IFERROR(IF(ISBLANK($A3078),"",IF($A3078="Ūdeņraža jonu koncentrācija",VLOOKUP(Dati!$A3078,Normas!$A:$D,3,FALSE),VLOOKUP(Dati!$A3078,Normas!$A:$D,3,FALSE)*0.3)),"")</f>
      </c>
    </row>
    <row r="3079" spans="2:9" x14ac:dyDescent="0.2">
      <c r="B3079">
        <f>IF(ISBLANK(A3079),"",VLOOKUP(A3079,Normas!A:D,4,FALSE))</f>
      </c>
      <c r="E3079" s="2">
        <f>IF(ISBLANK(D3079),"",INT(YEARFRAC(D3079,'Vispārīga informācija'!$B$2)))</f>
      </c>
      <c r="F3079" s="2">
        <f>IFERROR(IF(ISBLANK($A3079),"",IF($A3079="Ūdeņraža jonu koncentrācija",VLOOKUP(Dati!$A3079,Normas!$A:$D,2,FALSE),VLOOKUP(Dati!$A3079,Normas!$A:$D,2,FALSE)*0.6)),"")</f>
      </c>
      <c r="G3079" s="2">
        <f>IFERROR(IF(ISBLANK($A3079),"",IF($A3079="Ūdeņraža jonu koncentrācija",VLOOKUP(Dati!$A3079,Normas!$A:$D,3,FALSE),VLOOKUP(Dati!$A3079,Normas!$A:$D,3,FALSE)*0.6)),"")</f>
      </c>
      <c r="H3079" s="2">
        <f>IFERROR(IF(ISBLANK($A3079),"",IF($A3079="Ūdeņraža jonu koncentrācija",VLOOKUP(Dati!$A3079,Normas!$A:$D,2,FALSE),VLOOKUP(Dati!$A3079,Normas!$A:$D,2,FALSE)*0.3)),"")</f>
      </c>
      <c r="I3079" s="2">
        <f>IFERROR(IF(ISBLANK($A3079),"",IF($A3079="Ūdeņraža jonu koncentrācija",VLOOKUP(Dati!$A3079,Normas!$A:$D,3,FALSE),VLOOKUP(Dati!$A3079,Normas!$A:$D,3,FALSE)*0.3)),"")</f>
      </c>
    </row>
    <row r="3080" spans="2:9" x14ac:dyDescent="0.2">
      <c r="B3080">
        <f>IF(ISBLANK(A3080),"",VLOOKUP(A3080,Normas!A:D,4,FALSE))</f>
      </c>
      <c r="E3080" s="2">
        <f>IF(ISBLANK(D3080),"",INT(YEARFRAC(D3080,'Vispārīga informācija'!$B$2)))</f>
      </c>
      <c r="F3080" s="2">
        <f>IFERROR(IF(ISBLANK($A3080),"",IF($A3080="Ūdeņraža jonu koncentrācija",VLOOKUP(Dati!$A3080,Normas!$A:$D,2,FALSE),VLOOKUP(Dati!$A3080,Normas!$A:$D,2,FALSE)*0.6)),"")</f>
      </c>
      <c r="G3080" s="2">
        <f>IFERROR(IF(ISBLANK($A3080),"",IF($A3080="Ūdeņraža jonu koncentrācija",VLOOKUP(Dati!$A3080,Normas!$A:$D,3,FALSE),VLOOKUP(Dati!$A3080,Normas!$A:$D,3,FALSE)*0.6)),"")</f>
      </c>
      <c r="H3080" s="2">
        <f>IFERROR(IF(ISBLANK($A3080),"",IF($A3080="Ūdeņraža jonu koncentrācija",VLOOKUP(Dati!$A3080,Normas!$A:$D,2,FALSE),VLOOKUP(Dati!$A3080,Normas!$A:$D,2,FALSE)*0.3)),"")</f>
      </c>
      <c r="I3080" s="2">
        <f>IFERROR(IF(ISBLANK($A3080),"",IF($A3080="Ūdeņraža jonu koncentrācija",VLOOKUP(Dati!$A3080,Normas!$A:$D,3,FALSE),VLOOKUP(Dati!$A3080,Normas!$A:$D,3,FALSE)*0.3)),"")</f>
      </c>
    </row>
    <row r="3081" spans="2:9" x14ac:dyDescent="0.2">
      <c r="B3081">
        <f>IF(ISBLANK(A3081),"",VLOOKUP(A3081,Normas!A:D,4,FALSE))</f>
      </c>
      <c r="E3081" s="2">
        <f>IF(ISBLANK(D3081),"",INT(YEARFRAC(D3081,'Vispārīga informācija'!$B$2)))</f>
      </c>
      <c r="F3081" s="2">
        <f>IFERROR(IF(ISBLANK($A3081),"",IF($A3081="Ūdeņraža jonu koncentrācija",VLOOKUP(Dati!$A3081,Normas!$A:$D,2,FALSE),VLOOKUP(Dati!$A3081,Normas!$A:$D,2,FALSE)*0.6)),"")</f>
      </c>
      <c r="G3081" s="2">
        <f>IFERROR(IF(ISBLANK($A3081),"",IF($A3081="Ūdeņraža jonu koncentrācija",VLOOKUP(Dati!$A3081,Normas!$A:$D,3,FALSE),VLOOKUP(Dati!$A3081,Normas!$A:$D,3,FALSE)*0.6)),"")</f>
      </c>
      <c r="H3081" s="2">
        <f>IFERROR(IF(ISBLANK($A3081),"",IF($A3081="Ūdeņraža jonu koncentrācija",VLOOKUP(Dati!$A3081,Normas!$A:$D,2,FALSE),VLOOKUP(Dati!$A3081,Normas!$A:$D,2,FALSE)*0.3)),"")</f>
      </c>
      <c r="I3081" s="2">
        <f>IFERROR(IF(ISBLANK($A3081),"",IF($A3081="Ūdeņraža jonu koncentrācija",VLOOKUP(Dati!$A3081,Normas!$A:$D,3,FALSE),VLOOKUP(Dati!$A3081,Normas!$A:$D,3,FALSE)*0.3)),"")</f>
      </c>
    </row>
    <row r="3082" spans="2:9" x14ac:dyDescent="0.2">
      <c r="B3082">
        <f>IF(ISBLANK(A3082),"",VLOOKUP(A3082,Normas!A:D,4,FALSE))</f>
      </c>
      <c r="E3082" s="2">
        <f>IF(ISBLANK(D3082),"",INT(YEARFRAC(D3082,'Vispārīga informācija'!$B$2)))</f>
      </c>
      <c r="F3082" s="2">
        <f>IFERROR(IF(ISBLANK($A3082),"",IF($A3082="Ūdeņraža jonu koncentrācija",VLOOKUP(Dati!$A3082,Normas!$A:$D,2,FALSE),VLOOKUP(Dati!$A3082,Normas!$A:$D,2,FALSE)*0.6)),"")</f>
      </c>
      <c r="G3082" s="2">
        <f>IFERROR(IF(ISBLANK($A3082),"",IF($A3082="Ūdeņraža jonu koncentrācija",VLOOKUP(Dati!$A3082,Normas!$A:$D,3,FALSE),VLOOKUP(Dati!$A3082,Normas!$A:$D,3,FALSE)*0.6)),"")</f>
      </c>
      <c r="H3082" s="2">
        <f>IFERROR(IF(ISBLANK($A3082),"",IF($A3082="Ūdeņraža jonu koncentrācija",VLOOKUP(Dati!$A3082,Normas!$A:$D,2,FALSE),VLOOKUP(Dati!$A3082,Normas!$A:$D,2,FALSE)*0.3)),"")</f>
      </c>
      <c r="I3082" s="2">
        <f>IFERROR(IF(ISBLANK($A3082),"",IF($A3082="Ūdeņraža jonu koncentrācija",VLOOKUP(Dati!$A3082,Normas!$A:$D,3,FALSE),VLOOKUP(Dati!$A3082,Normas!$A:$D,3,FALSE)*0.3)),"")</f>
      </c>
    </row>
    <row r="3083" spans="2:9" x14ac:dyDescent="0.2">
      <c r="B3083">
        <f>IF(ISBLANK(A3083),"",VLOOKUP(A3083,Normas!A:D,4,FALSE))</f>
      </c>
      <c r="E3083" s="2">
        <f>IF(ISBLANK(D3083),"",INT(YEARFRAC(D3083,'Vispārīga informācija'!$B$2)))</f>
      </c>
      <c r="F3083" s="2">
        <f>IFERROR(IF(ISBLANK($A3083),"",IF($A3083="Ūdeņraža jonu koncentrācija",VLOOKUP(Dati!$A3083,Normas!$A:$D,2,FALSE),VLOOKUP(Dati!$A3083,Normas!$A:$D,2,FALSE)*0.6)),"")</f>
      </c>
      <c r="G3083" s="2">
        <f>IFERROR(IF(ISBLANK($A3083),"",IF($A3083="Ūdeņraža jonu koncentrācija",VLOOKUP(Dati!$A3083,Normas!$A:$D,3,FALSE),VLOOKUP(Dati!$A3083,Normas!$A:$D,3,FALSE)*0.6)),"")</f>
      </c>
      <c r="H3083" s="2">
        <f>IFERROR(IF(ISBLANK($A3083),"",IF($A3083="Ūdeņraža jonu koncentrācija",VLOOKUP(Dati!$A3083,Normas!$A:$D,2,FALSE),VLOOKUP(Dati!$A3083,Normas!$A:$D,2,FALSE)*0.3)),"")</f>
      </c>
      <c r="I3083" s="2">
        <f>IFERROR(IF(ISBLANK($A3083),"",IF($A3083="Ūdeņraža jonu koncentrācija",VLOOKUP(Dati!$A3083,Normas!$A:$D,3,FALSE),VLOOKUP(Dati!$A3083,Normas!$A:$D,3,FALSE)*0.3)),"")</f>
      </c>
    </row>
    <row r="3084" spans="2:9" x14ac:dyDescent="0.2">
      <c r="B3084">
        <f>IF(ISBLANK(A3084),"",VLOOKUP(A3084,Normas!A:D,4,FALSE))</f>
      </c>
      <c r="E3084" s="2">
        <f>IF(ISBLANK(D3084),"",INT(YEARFRAC(D3084,'Vispārīga informācija'!$B$2)))</f>
      </c>
      <c r="F3084" s="2">
        <f>IFERROR(IF(ISBLANK($A3084),"",IF($A3084="Ūdeņraža jonu koncentrācija",VLOOKUP(Dati!$A3084,Normas!$A:$D,2,FALSE),VLOOKUP(Dati!$A3084,Normas!$A:$D,2,FALSE)*0.6)),"")</f>
      </c>
      <c r="G3084" s="2">
        <f>IFERROR(IF(ISBLANK($A3084),"",IF($A3084="Ūdeņraža jonu koncentrācija",VLOOKUP(Dati!$A3084,Normas!$A:$D,3,FALSE),VLOOKUP(Dati!$A3084,Normas!$A:$D,3,FALSE)*0.6)),"")</f>
      </c>
      <c r="H3084" s="2">
        <f>IFERROR(IF(ISBLANK($A3084),"",IF($A3084="Ūdeņraža jonu koncentrācija",VLOOKUP(Dati!$A3084,Normas!$A:$D,2,FALSE),VLOOKUP(Dati!$A3084,Normas!$A:$D,2,FALSE)*0.3)),"")</f>
      </c>
      <c r="I3084" s="2">
        <f>IFERROR(IF(ISBLANK($A3084),"",IF($A3084="Ūdeņraža jonu koncentrācija",VLOOKUP(Dati!$A3084,Normas!$A:$D,3,FALSE),VLOOKUP(Dati!$A3084,Normas!$A:$D,3,FALSE)*0.3)),"")</f>
      </c>
    </row>
    <row r="3085" spans="2:9" x14ac:dyDescent="0.2">
      <c r="B3085">
        <f>IF(ISBLANK(A3085),"",VLOOKUP(A3085,Normas!A:D,4,FALSE))</f>
      </c>
      <c r="E3085" s="2">
        <f>IF(ISBLANK(D3085),"",INT(YEARFRAC(D3085,'Vispārīga informācija'!$B$2)))</f>
      </c>
      <c r="F3085" s="2">
        <f>IFERROR(IF(ISBLANK($A3085),"",IF($A3085="Ūdeņraža jonu koncentrācija",VLOOKUP(Dati!$A3085,Normas!$A:$D,2,FALSE),VLOOKUP(Dati!$A3085,Normas!$A:$D,2,FALSE)*0.6)),"")</f>
      </c>
      <c r="G3085" s="2">
        <f>IFERROR(IF(ISBLANK($A3085),"",IF($A3085="Ūdeņraža jonu koncentrācija",VLOOKUP(Dati!$A3085,Normas!$A:$D,3,FALSE),VLOOKUP(Dati!$A3085,Normas!$A:$D,3,FALSE)*0.6)),"")</f>
      </c>
      <c r="H3085" s="2">
        <f>IFERROR(IF(ISBLANK($A3085),"",IF($A3085="Ūdeņraža jonu koncentrācija",VLOOKUP(Dati!$A3085,Normas!$A:$D,2,FALSE),VLOOKUP(Dati!$A3085,Normas!$A:$D,2,FALSE)*0.3)),"")</f>
      </c>
      <c r="I3085" s="2">
        <f>IFERROR(IF(ISBLANK($A3085),"",IF($A3085="Ūdeņraža jonu koncentrācija",VLOOKUP(Dati!$A3085,Normas!$A:$D,3,FALSE),VLOOKUP(Dati!$A3085,Normas!$A:$D,3,FALSE)*0.3)),"")</f>
      </c>
    </row>
    <row r="3086" spans="2:9" x14ac:dyDescent="0.2">
      <c r="B3086">
        <f>IF(ISBLANK(A3086),"",VLOOKUP(A3086,Normas!A:D,4,FALSE))</f>
      </c>
      <c r="E3086" s="2">
        <f>IF(ISBLANK(D3086),"",INT(YEARFRAC(D3086,'Vispārīga informācija'!$B$2)))</f>
      </c>
      <c r="F3086" s="2">
        <f>IFERROR(IF(ISBLANK($A3086),"",IF($A3086="Ūdeņraža jonu koncentrācija",VLOOKUP(Dati!$A3086,Normas!$A:$D,2,FALSE),VLOOKUP(Dati!$A3086,Normas!$A:$D,2,FALSE)*0.6)),"")</f>
      </c>
      <c r="G3086" s="2">
        <f>IFERROR(IF(ISBLANK($A3086),"",IF($A3086="Ūdeņraža jonu koncentrācija",VLOOKUP(Dati!$A3086,Normas!$A:$D,3,FALSE),VLOOKUP(Dati!$A3086,Normas!$A:$D,3,FALSE)*0.6)),"")</f>
      </c>
      <c r="H3086" s="2">
        <f>IFERROR(IF(ISBLANK($A3086),"",IF($A3086="Ūdeņraža jonu koncentrācija",VLOOKUP(Dati!$A3086,Normas!$A:$D,2,FALSE),VLOOKUP(Dati!$A3086,Normas!$A:$D,2,FALSE)*0.3)),"")</f>
      </c>
      <c r="I3086" s="2">
        <f>IFERROR(IF(ISBLANK($A3086),"",IF($A3086="Ūdeņraža jonu koncentrācija",VLOOKUP(Dati!$A3086,Normas!$A:$D,3,FALSE),VLOOKUP(Dati!$A3086,Normas!$A:$D,3,FALSE)*0.3)),"")</f>
      </c>
    </row>
    <row r="3087" spans="2:9" x14ac:dyDescent="0.2">
      <c r="B3087">
        <f>IF(ISBLANK(A3087),"",VLOOKUP(A3087,Normas!A:D,4,FALSE))</f>
      </c>
      <c r="E3087" s="2">
        <f>IF(ISBLANK(D3087),"",INT(YEARFRAC(D3087,'Vispārīga informācija'!$B$2)))</f>
      </c>
      <c r="F3087" s="2">
        <f>IFERROR(IF(ISBLANK($A3087),"",IF($A3087="Ūdeņraža jonu koncentrācija",VLOOKUP(Dati!$A3087,Normas!$A:$D,2,FALSE),VLOOKUP(Dati!$A3087,Normas!$A:$D,2,FALSE)*0.6)),"")</f>
      </c>
      <c r="G3087" s="2">
        <f>IFERROR(IF(ISBLANK($A3087),"",IF($A3087="Ūdeņraža jonu koncentrācija",VLOOKUP(Dati!$A3087,Normas!$A:$D,3,FALSE),VLOOKUP(Dati!$A3087,Normas!$A:$D,3,FALSE)*0.6)),"")</f>
      </c>
      <c r="H3087" s="2">
        <f>IFERROR(IF(ISBLANK($A3087),"",IF($A3087="Ūdeņraža jonu koncentrācija",VLOOKUP(Dati!$A3087,Normas!$A:$D,2,FALSE),VLOOKUP(Dati!$A3087,Normas!$A:$D,2,FALSE)*0.3)),"")</f>
      </c>
      <c r="I3087" s="2">
        <f>IFERROR(IF(ISBLANK($A3087),"",IF($A3087="Ūdeņraža jonu koncentrācija",VLOOKUP(Dati!$A3087,Normas!$A:$D,3,FALSE),VLOOKUP(Dati!$A3087,Normas!$A:$D,3,FALSE)*0.3)),"")</f>
      </c>
    </row>
    <row r="3088" spans="2:9" x14ac:dyDescent="0.2">
      <c r="B3088">
        <f>IF(ISBLANK(A3088),"",VLOOKUP(A3088,Normas!A:D,4,FALSE))</f>
      </c>
      <c r="E3088" s="2">
        <f>IF(ISBLANK(D3088),"",INT(YEARFRAC(D3088,'Vispārīga informācija'!$B$2)))</f>
      </c>
      <c r="F3088" s="2">
        <f>IFERROR(IF(ISBLANK($A3088),"",IF($A3088="Ūdeņraža jonu koncentrācija",VLOOKUP(Dati!$A3088,Normas!$A:$D,2,FALSE),VLOOKUP(Dati!$A3088,Normas!$A:$D,2,FALSE)*0.6)),"")</f>
      </c>
      <c r="G3088" s="2">
        <f>IFERROR(IF(ISBLANK($A3088),"",IF($A3088="Ūdeņraža jonu koncentrācija",VLOOKUP(Dati!$A3088,Normas!$A:$D,3,FALSE),VLOOKUP(Dati!$A3088,Normas!$A:$D,3,FALSE)*0.6)),"")</f>
      </c>
      <c r="H3088" s="2">
        <f>IFERROR(IF(ISBLANK($A3088),"",IF($A3088="Ūdeņraža jonu koncentrācija",VLOOKUP(Dati!$A3088,Normas!$A:$D,2,FALSE),VLOOKUP(Dati!$A3088,Normas!$A:$D,2,FALSE)*0.3)),"")</f>
      </c>
      <c r="I3088" s="2">
        <f>IFERROR(IF(ISBLANK($A3088),"",IF($A3088="Ūdeņraža jonu koncentrācija",VLOOKUP(Dati!$A3088,Normas!$A:$D,3,FALSE),VLOOKUP(Dati!$A3088,Normas!$A:$D,3,FALSE)*0.3)),"")</f>
      </c>
    </row>
    <row r="3089" spans="2:9" x14ac:dyDescent="0.2">
      <c r="B3089">
        <f>IF(ISBLANK(A3089),"",VLOOKUP(A3089,Normas!A:D,4,FALSE))</f>
      </c>
      <c r="E3089" s="2">
        <f>IF(ISBLANK(D3089),"",INT(YEARFRAC(D3089,'Vispārīga informācija'!$B$2)))</f>
      </c>
      <c r="F3089" s="2">
        <f>IFERROR(IF(ISBLANK($A3089),"",IF($A3089="Ūdeņraža jonu koncentrācija",VLOOKUP(Dati!$A3089,Normas!$A:$D,2,FALSE),VLOOKUP(Dati!$A3089,Normas!$A:$D,2,FALSE)*0.6)),"")</f>
      </c>
      <c r="G3089" s="2">
        <f>IFERROR(IF(ISBLANK($A3089),"",IF($A3089="Ūdeņraža jonu koncentrācija",VLOOKUP(Dati!$A3089,Normas!$A:$D,3,FALSE),VLOOKUP(Dati!$A3089,Normas!$A:$D,3,FALSE)*0.6)),"")</f>
      </c>
      <c r="H3089" s="2">
        <f>IFERROR(IF(ISBLANK($A3089),"",IF($A3089="Ūdeņraža jonu koncentrācija",VLOOKUP(Dati!$A3089,Normas!$A:$D,2,FALSE),VLOOKUP(Dati!$A3089,Normas!$A:$D,2,FALSE)*0.3)),"")</f>
      </c>
      <c r="I3089" s="2">
        <f>IFERROR(IF(ISBLANK($A3089),"",IF($A3089="Ūdeņraža jonu koncentrācija",VLOOKUP(Dati!$A3089,Normas!$A:$D,3,FALSE),VLOOKUP(Dati!$A3089,Normas!$A:$D,3,FALSE)*0.3)),"")</f>
      </c>
    </row>
    <row r="3090" spans="2:9" x14ac:dyDescent="0.2">
      <c r="B3090">
        <f>IF(ISBLANK(A3090),"",VLOOKUP(A3090,Normas!A:D,4,FALSE))</f>
      </c>
      <c r="E3090" s="2">
        <f>IF(ISBLANK(D3090),"",INT(YEARFRAC(D3090,'Vispārīga informācija'!$B$2)))</f>
      </c>
      <c r="F3090" s="2">
        <f>IFERROR(IF(ISBLANK($A3090),"",IF($A3090="Ūdeņraža jonu koncentrācija",VLOOKUP(Dati!$A3090,Normas!$A:$D,2,FALSE),VLOOKUP(Dati!$A3090,Normas!$A:$D,2,FALSE)*0.6)),"")</f>
      </c>
      <c r="G3090" s="2">
        <f>IFERROR(IF(ISBLANK($A3090),"",IF($A3090="Ūdeņraža jonu koncentrācija",VLOOKUP(Dati!$A3090,Normas!$A:$D,3,FALSE),VLOOKUP(Dati!$A3090,Normas!$A:$D,3,FALSE)*0.6)),"")</f>
      </c>
      <c r="H3090" s="2">
        <f>IFERROR(IF(ISBLANK($A3090),"",IF($A3090="Ūdeņraža jonu koncentrācija",VLOOKUP(Dati!$A3090,Normas!$A:$D,2,FALSE),VLOOKUP(Dati!$A3090,Normas!$A:$D,2,FALSE)*0.3)),"")</f>
      </c>
      <c r="I3090" s="2">
        <f>IFERROR(IF(ISBLANK($A3090),"",IF($A3090="Ūdeņraža jonu koncentrācija",VLOOKUP(Dati!$A3090,Normas!$A:$D,3,FALSE),VLOOKUP(Dati!$A3090,Normas!$A:$D,3,FALSE)*0.3)),"")</f>
      </c>
    </row>
    <row r="3091" spans="2:9" x14ac:dyDescent="0.2">
      <c r="B3091">
        <f>IF(ISBLANK(A3091),"",VLOOKUP(A3091,Normas!A:D,4,FALSE))</f>
      </c>
      <c r="E3091" s="2">
        <f>IF(ISBLANK(D3091),"",INT(YEARFRAC(D3091,'Vispārīga informācija'!$B$2)))</f>
      </c>
      <c r="F3091" s="2">
        <f>IFERROR(IF(ISBLANK($A3091),"",IF($A3091="Ūdeņraža jonu koncentrācija",VLOOKUP(Dati!$A3091,Normas!$A:$D,2,FALSE),VLOOKUP(Dati!$A3091,Normas!$A:$D,2,FALSE)*0.6)),"")</f>
      </c>
      <c r="G3091" s="2">
        <f>IFERROR(IF(ISBLANK($A3091),"",IF($A3091="Ūdeņraža jonu koncentrācija",VLOOKUP(Dati!$A3091,Normas!$A:$D,3,FALSE),VLOOKUP(Dati!$A3091,Normas!$A:$D,3,FALSE)*0.6)),"")</f>
      </c>
      <c r="H3091" s="2">
        <f>IFERROR(IF(ISBLANK($A3091),"",IF($A3091="Ūdeņraža jonu koncentrācija",VLOOKUP(Dati!$A3091,Normas!$A:$D,2,FALSE),VLOOKUP(Dati!$A3091,Normas!$A:$D,2,FALSE)*0.3)),"")</f>
      </c>
      <c r="I3091" s="2">
        <f>IFERROR(IF(ISBLANK($A3091),"",IF($A3091="Ūdeņraža jonu koncentrācija",VLOOKUP(Dati!$A3091,Normas!$A:$D,3,FALSE),VLOOKUP(Dati!$A3091,Normas!$A:$D,3,FALSE)*0.3)),"")</f>
      </c>
    </row>
    <row r="3092" spans="2:9" x14ac:dyDescent="0.2">
      <c r="B3092">
        <f>IF(ISBLANK(A3092),"",VLOOKUP(A3092,Normas!A:D,4,FALSE))</f>
      </c>
      <c r="E3092" s="2">
        <f>IF(ISBLANK(D3092),"",INT(YEARFRAC(D3092,'Vispārīga informācija'!$B$2)))</f>
      </c>
      <c r="F3092" s="2">
        <f>IFERROR(IF(ISBLANK($A3092),"",IF($A3092="Ūdeņraža jonu koncentrācija",VLOOKUP(Dati!$A3092,Normas!$A:$D,2,FALSE),VLOOKUP(Dati!$A3092,Normas!$A:$D,2,FALSE)*0.6)),"")</f>
      </c>
      <c r="G3092" s="2">
        <f>IFERROR(IF(ISBLANK($A3092),"",IF($A3092="Ūdeņraža jonu koncentrācija",VLOOKUP(Dati!$A3092,Normas!$A:$D,3,FALSE),VLOOKUP(Dati!$A3092,Normas!$A:$D,3,FALSE)*0.6)),"")</f>
      </c>
      <c r="H3092" s="2">
        <f>IFERROR(IF(ISBLANK($A3092),"",IF($A3092="Ūdeņraža jonu koncentrācija",VLOOKUP(Dati!$A3092,Normas!$A:$D,2,FALSE),VLOOKUP(Dati!$A3092,Normas!$A:$D,2,FALSE)*0.3)),"")</f>
      </c>
      <c r="I3092" s="2">
        <f>IFERROR(IF(ISBLANK($A3092),"",IF($A3092="Ūdeņraža jonu koncentrācija",VLOOKUP(Dati!$A3092,Normas!$A:$D,3,FALSE),VLOOKUP(Dati!$A3092,Normas!$A:$D,3,FALSE)*0.3)),"")</f>
      </c>
    </row>
    <row r="3093" spans="2:9" x14ac:dyDescent="0.2">
      <c r="B3093">
        <f>IF(ISBLANK(A3093),"",VLOOKUP(A3093,Normas!A:D,4,FALSE))</f>
      </c>
      <c r="E3093" s="2">
        <f>IF(ISBLANK(D3093),"",INT(YEARFRAC(D3093,'Vispārīga informācija'!$B$2)))</f>
      </c>
      <c r="F3093" s="2">
        <f>IFERROR(IF(ISBLANK($A3093),"",IF($A3093="Ūdeņraža jonu koncentrācija",VLOOKUP(Dati!$A3093,Normas!$A:$D,2,FALSE),VLOOKUP(Dati!$A3093,Normas!$A:$D,2,FALSE)*0.6)),"")</f>
      </c>
      <c r="G3093" s="2">
        <f>IFERROR(IF(ISBLANK($A3093),"",IF($A3093="Ūdeņraža jonu koncentrācija",VLOOKUP(Dati!$A3093,Normas!$A:$D,3,FALSE),VLOOKUP(Dati!$A3093,Normas!$A:$D,3,FALSE)*0.6)),"")</f>
      </c>
      <c r="H3093" s="2">
        <f>IFERROR(IF(ISBLANK($A3093),"",IF($A3093="Ūdeņraža jonu koncentrācija",VLOOKUP(Dati!$A3093,Normas!$A:$D,2,FALSE),VLOOKUP(Dati!$A3093,Normas!$A:$D,2,FALSE)*0.3)),"")</f>
      </c>
      <c r="I3093" s="2">
        <f>IFERROR(IF(ISBLANK($A3093),"",IF($A3093="Ūdeņraža jonu koncentrācija",VLOOKUP(Dati!$A3093,Normas!$A:$D,3,FALSE),VLOOKUP(Dati!$A3093,Normas!$A:$D,3,FALSE)*0.3)),"")</f>
      </c>
    </row>
    <row r="3094" spans="2:9" x14ac:dyDescent="0.2">
      <c r="B3094">
        <f>IF(ISBLANK(A3094),"",VLOOKUP(A3094,Normas!A:D,4,FALSE))</f>
      </c>
      <c r="E3094" s="2">
        <f>IF(ISBLANK(D3094),"",INT(YEARFRAC(D3094,'Vispārīga informācija'!$B$2)))</f>
      </c>
      <c r="F3094" s="2">
        <f>IFERROR(IF(ISBLANK($A3094),"",IF($A3094="Ūdeņraža jonu koncentrācija",VLOOKUP(Dati!$A3094,Normas!$A:$D,2,FALSE),VLOOKUP(Dati!$A3094,Normas!$A:$D,2,FALSE)*0.6)),"")</f>
      </c>
      <c r="G3094" s="2">
        <f>IFERROR(IF(ISBLANK($A3094),"",IF($A3094="Ūdeņraža jonu koncentrācija",VLOOKUP(Dati!$A3094,Normas!$A:$D,3,FALSE),VLOOKUP(Dati!$A3094,Normas!$A:$D,3,FALSE)*0.6)),"")</f>
      </c>
      <c r="H3094" s="2">
        <f>IFERROR(IF(ISBLANK($A3094),"",IF($A3094="Ūdeņraža jonu koncentrācija",VLOOKUP(Dati!$A3094,Normas!$A:$D,2,FALSE),VLOOKUP(Dati!$A3094,Normas!$A:$D,2,FALSE)*0.3)),"")</f>
      </c>
      <c r="I3094" s="2">
        <f>IFERROR(IF(ISBLANK($A3094),"",IF($A3094="Ūdeņraža jonu koncentrācija",VLOOKUP(Dati!$A3094,Normas!$A:$D,3,FALSE),VLOOKUP(Dati!$A3094,Normas!$A:$D,3,FALSE)*0.3)),"")</f>
      </c>
    </row>
    <row r="3095" spans="2:9" x14ac:dyDescent="0.2">
      <c r="B3095">
        <f>IF(ISBLANK(A3095),"",VLOOKUP(A3095,Normas!A:D,4,FALSE))</f>
      </c>
      <c r="E3095" s="2">
        <f>IF(ISBLANK(D3095),"",INT(YEARFRAC(D3095,'Vispārīga informācija'!$B$2)))</f>
      </c>
      <c r="F3095" s="2">
        <f>IFERROR(IF(ISBLANK($A3095),"",IF($A3095="Ūdeņraža jonu koncentrācija",VLOOKUP(Dati!$A3095,Normas!$A:$D,2,FALSE),VLOOKUP(Dati!$A3095,Normas!$A:$D,2,FALSE)*0.6)),"")</f>
      </c>
      <c r="G3095" s="2">
        <f>IFERROR(IF(ISBLANK($A3095),"",IF($A3095="Ūdeņraža jonu koncentrācija",VLOOKUP(Dati!$A3095,Normas!$A:$D,3,FALSE),VLOOKUP(Dati!$A3095,Normas!$A:$D,3,FALSE)*0.6)),"")</f>
      </c>
      <c r="H3095" s="2">
        <f>IFERROR(IF(ISBLANK($A3095),"",IF($A3095="Ūdeņraža jonu koncentrācija",VLOOKUP(Dati!$A3095,Normas!$A:$D,2,FALSE),VLOOKUP(Dati!$A3095,Normas!$A:$D,2,FALSE)*0.3)),"")</f>
      </c>
      <c r="I3095" s="2">
        <f>IFERROR(IF(ISBLANK($A3095),"",IF($A3095="Ūdeņraža jonu koncentrācija",VLOOKUP(Dati!$A3095,Normas!$A:$D,3,FALSE),VLOOKUP(Dati!$A3095,Normas!$A:$D,3,FALSE)*0.3)),"")</f>
      </c>
    </row>
    <row r="3096" spans="2:9" x14ac:dyDescent="0.2">
      <c r="B3096">
        <f>IF(ISBLANK(A3096),"",VLOOKUP(A3096,Normas!A:D,4,FALSE))</f>
      </c>
      <c r="E3096" s="2">
        <f>IF(ISBLANK(D3096),"",INT(YEARFRAC(D3096,'Vispārīga informācija'!$B$2)))</f>
      </c>
      <c r="F3096" s="2">
        <f>IFERROR(IF(ISBLANK($A3096),"",IF($A3096="Ūdeņraža jonu koncentrācija",VLOOKUP(Dati!$A3096,Normas!$A:$D,2,FALSE),VLOOKUP(Dati!$A3096,Normas!$A:$D,2,FALSE)*0.6)),"")</f>
      </c>
      <c r="G3096" s="2">
        <f>IFERROR(IF(ISBLANK($A3096),"",IF($A3096="Ūdeņraža jonu koncentrācija",VLOOKUP(Dati!$A3096,Normas!$A:$D,3,FALSE),VLOOKUP(Dati!$A3096,Normas!$A:$D,3,FALSE)*0.6)),"")</f>
      </c>
      <c r="H3096" s="2">
        <f>IFERROR(IF(ISBLANK($A3096),"",IF($A3096="Ūdeņraža jonu koncentrācija",VLOOKUP(Dati!$A3096,Normas!$A:$D,2,FALSE),VLOOKUP(Dati!$A3096,Normas!$A:$D,2,FALSE)*0.3)),"")</f>
      </c>
      <c r="I3096" s="2">
        <f>IFERROR(IF(ISBLANK($A3096),"",IF($A3096="Ūdeņraža jonu koncentrācija",VLOOKUP(Dati!$A3096,Normas!$A:$D,3,FALSE),VLOOKUP(Dati!$A3096,Normas!$A:$D,3,FALSE)*0.3)),"")</f>
      </c>
    </row>
    <row r="3097" spans="2:9" x14ac:dyDescent="0.2">
      <c r="B3097">
        <f>IF(ISBLANK(A3097),"",VLOOKUP(A3097,Normas!A:D,4,FALSE))</f>
      </c>
      <c r="E3097" s="2">
        <f>IF(ISBLANK(D3097),"",INT(YEARFRAC(D3097,'Vispārīga informācija'!$B$2)))</f>
      </c>
      <c r="F3097" s="2">
        <f>IFERROR(IF(ISBLANK($A3097),"",IF($A3097="Ūdeņraža jonu koncentrācija",VLOOKUP(Dati!$A3097,Normas!$A:$D,2,FALSE),VLOOKUP(Dati!$A3097,Normas!$A:$D,2,FALSE)*0.6)),"")</f>
      </c>
      <c r="G3097" s="2">
        <f>IFERROR(IF(ISBLANK($A3097),"",IF($A3097="Ūdeņraža jonu koncentrācija",VLOOKUP(Dati!$A3097,Normas!$A:$D,3,FALSE),VLOOKUP(Dati!$A3097,Normas!$A:$D,3,FALSE)*0.6)),"")</f>
      </c>
      <c r="H3097" s="2">
        <f>IFERROR(IF(ISBLANK($A3097),"",IF($A3097="Ūdeņraža jonu koncentrācija",VLOOKUP(Dati!$A3097,Normas!$A:$D,2,FALSE),VLOOKUP(Dati!$A3097,Normas!$A:$D,2,FALSE)*0.3)),"")</f>
      </c>
      <c r="I3097" s="2">
        <f>IFERROR(IF(ISBLANK($A3097),"",IF($A3097="Ūdeņraža jonu koncentrācija",VLOOKUP(Dati!$A3097,Normas!$A:$D,3,FALSE),VLOOKUP(Dati!$A3097,Normas!$A:$D,3,FALSE)*0.3)),"")</f>
      </c>
    </row>
    <row r="3098" spans="2:9" x14ac:dyDescent="0.2">
      <c r="B3098">
        <f>IF(ISBLANK(A3098),"",VLOOKUP(A3098,Normas!A:D,4,FALSE))</f>
      </c>
      <c r="E3098" s="2">
        <f>IF(ISBLANK(D3098),"",INT(YEARFRAC(D3098,'Vispārīga informācija'!$B$2)))</f>
      </c>
      <c r="F3098" s="2">
        <f>IFERROR(IF(ISBLANK($A3098),"",IF($A3098="Ūdeņraža jonu koncentrācija",VLOOKUP(Dati!$A3098,Normas!$A:$D,2,FALSE),VLOOKUP(Dati!$A3098,Normas!$A:$D,2,FALSE)*0.6)),"")</f>
      </c>
      <c r="G3098" s="2">
        <f>IFERROR(IF(ISBLANK($A3098),"",IF($A3098="Ūdeņraža jonu koncentrācija",VLOOKUP(Dati!$A3098,Normas!$A:$D,3,FALSE),VLOOKUP(Dati!$A3098,Normas!$A:$D,3,FALSE)*0.6)),"")</f>
      </c>
      <c r="H3098" s="2">
        <f>IFERROR(IF(ISBLANK($A3098),"",IF($A3098="Ūdeņraža jonu koncentrācija",VLOOKUP(Dati!$A3098,Normas!$A:$D,2,FALSE),VLOOKUP(Dati!$A3098,Normas!$A:$D,2,FALSE)*0.3)),"")</f>
      </c>
      <c r="I3098" s="2">
        <f>IFERROR(IF(ISBLANK($A3098),"",IF($A3098="Ūdeņraža jonu koncentrācija",VLOOKUP(Dati!$A3098,Normas!$A:$D,3,FALSE),VLOOKUP(Dati!$A3098,Normas!$A:$D,3,FALSE)*0.3)),"")</f>
      </c>
    </row>
    <row r="3099" spans="2:9" x14ac:dyDescent="0.2">
      <c r="B3099">
        <f>IF(ISBLANK(A3099),"",VLOOKUP(A3099,Normas!A:D,4,FALSE))</f>
      </c>
      <c r="E3099" s="2">
        <f>IF(ISBLANK(D3099),"",INT(YEARFRAC(D3099,'Vispārīga informācija'!$B$2)))</f>
      </c>
      <c r="F3099" s="2">
        <f>IFERROR(IF(ISBLANK($A3099),"",IF($A3099="Ūdeņraža jonu koncentrācija",VLOOKUP(Dati!$A3099,Normas!$A:$D,2,FALSE),VLOOKUP(Dati!$A3099,Normas!$A:$D,2,FALSE)*0.6)),"")</f>
      </c>
      <c r="G3099" s="2">
        <f>IFERROR(IF(ISBLANK($A3099),"",IF($A3099="Ūdeņraža jonu koncentrācija",VLOOKUP(Dati!$A3099,Normas!$A:$D,3,FALSE),VLOOKUP(Dati!$A3099,Normas!$A:$D,3,FALSE)*0.6)),"")</f>
      </c>
      <c r="H3099" s="2">
        <f>IFERROR(IF(ISBLANK($A3099),"",IF($A3099="Ūdeņraža jonu koncentrācija",VLOOKUP(Dati!$A3099,Normas!$A:$D,2,FALSE),VLOOKUP(Dati!$A3099,Normas!$A:$D,2,FALSE)*0.3)),"")</f>
      </c>
      <c r="I3099" s="2">
        <f>IFERROR(IF(ISBLANK($A3099),"",IF($A3099="Ūdeņraža jonu koncentrācija",VLOOKUP(Dati!$A3099,Normas!$A:$D,3,FALSE),VLOOKUP(Dati!$A3099,Normas!$A:$D,3,FALSE)*0.3)),"")</f>
      </c>
    </row>
    <row r="3100" spans="2:9" x14ac:dyDescent="0.2">
      <c r="B3100">
        <f>IF(ISBLANK(A3100),"",VLOOKUP(A3100,Normas!A:D,4,FALSE))</f>
      </c>
      <c r="E3100" s="2">
        <f>IF(ISBLANK(D3100),"",INT(YEARFRAC(D3100,'Vispārīga informācija'!$B$2)))</f>
      </c>
      <c r="F3100" s="2">
        <f>IFERROR(IF(ISBLANK($A3100),"",IF($A3100="Ūdeņraža jonu koncentrācija",VLOOKUP(Dati!$A3100,Normas!$A:$D,2,FALSE),VLOOKUP(Dati!$A3100,Normas!$A:$D,2,FALSE)*0.6)),"")</f>
      </c>
      <c r="G3100" s="2">
        <f>IFERROR(IF(ISBLANK($A3100),"",IF($A3100="Ūdeņraža jonu koncentrācija",VLOOKUP(Dati!$A3100,Normas!$A:$D,3,FALSE),VLOOKUP(Dati!$A3100,Normas!$A:$D,3,FALSE)*0.6)),"")</f>
      </c>
      <c r="H3100" s="2">
        <f>IFERROR(IF(ISBLANK($A3100),"",IF($A3100="Ūdeņraža jonu koncentrācija",VLOOKUP(Dati!$A3100,Normas!$A:$D,2,FALSE),VLOOKUP(Dati!$A3100,Normas!$A:$D,2,FALSE)*0.3)),"")</f>
      </c>
      <c r="I3100" s="2">
        <f>IFERROR(IF(ISBLANK($A3100),"",IF($A3100="Ūdeņraža jonu koncentrācija",VLOOKUP(Dati!$A3100,Normas!$A:$D,3,FALSE),VLOOKUP(Dati!$A3100,Normas!$A:$D,3,FALSE)*0.3)),"")</f>
      </c>
    </row>
    <row r="3101" spans="2:9" x14ac:dyDescent="0.2">
      <c r="B3101">
        <f>IF(ISBLANK(A3101),"",VLOOKUP(A3101,Normas!A:D,4,FALSE))</f>
      </c>
      <c r="E3101" s="2">
        <f>IF(ISBLANK(D3101),"",INT(YEARFRAC(D3101,'Vispārīga informācija'!$B$2)))</f>
      </c>
      <c r="F3101" s="2">
        <f>IFERROR(IF(ISBLANK($A3101),"",IF($A3101="Ūdeņraža jonu koncentrācija",VLOOKUP(Dati!$A3101,Normas!$A:$D,2,FALSE),VLOOKUP(Dati!$A3101,Normas!$A:$D,2,FALSE)*0.6)),"")</f>
      </c>
      <c r="G3101" s="2">
        <f>IFERROR(IF(ISBLANK($A3101),"",IF($A3101="Ūdeņraža jonu koncentrācija",VLOOKUP(Dati!$A3101,Normas!$A:$D,3,FALSE),VLOOKUP(Dati!$A3101,Normas!$A:$D,3,FALSE)*0.6)),"")</f>
      </c>
      <c r="H3101" s="2">
        <f>IFERROR(IF(ISBLANK($A3101),"",IF($A3101="Ūdeņraža jonu koncentrācija",VLOOKUP(Dati!$A3101,Normas!$A:$D,2,FALSE),VLOOKUP(Dati!$A3101,Normas!$A:$D,2,FALSE)*0.3)),"")</f>
      </c>
      <c r="I3101" s="2">
        <f>IFERROR(IF(ISBLANK($A3101),"",IF($A3101="Ūdeņraža jonu koncentrācija",VLOOKUP(Dati!$A3101,Normas!$A:$D,3,FALSE),VLOOKUP(Dati!$A3101,Normas!$A:$D,3,FALSE)*0.3)),"")</f>
      </c>
    </row>
    <row r="3102" spans="2:9" x14ac:dyDescent="0.2">
      <c r="B3102">
        <f>IF(ISBLANK(A3102),"",VLOOKUP(A3102,Normas!A:D,4,FALSE))</f>
      </c>
      <c r="E3102" s="2">
        <f>IF(ISBLANK(D3102),"",INT(YEARFRAC(D3102,'Vispārīga informācija'!$B$2)))</f>
      </c>
      <c r="F3102" s="2">
        <f>IFERROR(IF(ISBLANK($A3102),"",IF($A3102="Ūdeņraža jonu koncentrācija",VLOOKUP(Dati!$A3102,Normas!$A:$D,2,FALSE),VLOOKUP(Dati!$A3102,Normas!$A:$D,2,FALSE)*0.6)),"")</f>
      </c>
      <c r="G3102" s="2">
        <f>IFERROR(IF(ISBLANK($A3102),"",IF($A3102="Ūdeņraža jonu koncentrācija",VLOOKUP(Dati!$A3102,Normas!$A:$D,3,FALSE),VLOOKUP(Dati!$A3102,Normas!$A:$D,3,FALSE)*0.6)),"")</f>
      </c>
      <c r="H3102" s="2">
        <f>IFERROR(IF(ISBLANK($A3102),"",IF($A3102="Ūdeņraža jonu koncentrācija",VLOOKUP(Dati!$A3102,Normas!$A:$D,2,FALSE),VLOOKUP(Dati!$A3102,Normas!$A:$D,2,FALSE)*0.3)),"")</f>
      </c>
      <c r="I3102" s="2">
        <f>IFERROR(IF(ISBLANK($A3102),"",IF($A3102="Ūdeņraža jonu koncentrācija",VLOOKUP(Dati!$A3102,Normas!$A:$D,3,FALSE),VLOOKUP(Dati!$A3102,Normas!$A:$D,3,FALSE)*0.3)),"")</f>
      </c>
    </row>
    <row r="3103" spans="2:9" x14ac:dyDescent="0.2">
      <c r="B3103">
        <f>IF(ISBLANK(A3103),"",VLOOKUP(A3103,Normas!A:D,4,FALSE))</f>
      </c>
      <c r="E3103" s="2">
        <f>IF(ISBLANK(D3103),"",INT(YEARFRAC(D3103,'Vispārīga informācija'!$B$2)))</f>
      </c>
      <c r="F3103" s="2">
        <f>IFERROR(IF(ISBLANK($A3103),"",IF($A3103="Ūdeņraža jonu koncentrācija",VLOOKUP(Dati!$A3103,Normas!$A:$D,2,FALSE),VLOOKUP(Dati!$A3103,Normas!$A:$D,2,FALSE)*0.6)),"")</f>
      </c>
      <c r="G3103" s="2">
        <f>IFERROR(IF(ISBLANK($A3103),"",IF($A3103="Ūdeņraža jonu koncentrācija",VLOOKUP(Dati!$A3103,Normas!$A:$D,3,FALSE),VLOOKUP(Dati!$A3103,Normas!$A:$D,3,FALSE)*0.6)),"")</f>
      </c>
      <c r="H3103" s="2">
        <f>IFERROR(IF(ISBLANK($A3103),"",IF($A3103="Ūdeņraža jonu koncentrācija",VLOOKUP(Dati!$A3103,Normas!$A:$D,2,FALSE),VLOOKUP(Dati!$A3103,Normas!$A:$D,2,FALSE)*0.3)),"")</f>
      </c>
      <c r="I3103" s="2">
        <f>IFERROR(IF(ISBLANK($A3103),"",IF($A3103="Ūdeņraža jonu koncentrācija",VLOOKUP(Dati!$A3103,Normas!$A:$D,3,FALSE),VLOOKUP(Dati!$A3103,Normas!$A:$D,3,FALSE)*0.3)),"")</f>
      </c>
    </row>
    <row r="3104" spans="2:9" x14ac:dyDescent="0.2">
      <c r="B3104">
        <f>IF(ISBLANK(A3104),"",VLOOKUP(A3104,Normas!A:D,4,FALSE))</f>
      </c>
      <c r="E3104" s="2">
        <f>IF(ISBLANK(D3104),"",INT(YEARFRAC(D3104,'Vispārīga informācija'!$B$2)))</f>
      </c>
      <c r="F3104" s="2">
        <f>IFERROR(IF(ISBLANK($A3104),"",IF($A3104="Ūdeņraža jonu koncentrācija",VLOOKUP(Dati!$A3104,Normas!$A:$D,2,FALSE),VLOOKUP(Dati!$A3104,Normas!$A:$D,2,FALSE)*0.6)),"")</f>
      </c>
      <c r="G3104" s="2">
        <f>IFERROR(IF(ISBLANK($A3104),"",IF($A3104="Ūdeņraža jonu koncentrācija",VLOOKUP(Dati!$A3104,Normas!$A:$D,3,FALSE),VLOOKUP(Dati!$A3104,Normas!$A:$D,3,FALSE)*0.6)),"")</f>
      </c>
      <c r="H3104" s="2">
        <f>IFERROR(IF(ISBLANK($A3104),"",IF($A3104="Ūdeņraža jonu koncentrācija",VLOOKUP(Dati!$A3104,Normas!$A:$D,2,FALSE),VLOOKUP(Dati!$A3104,Normas!$A:$D,2,FALSE)*0.3)),"")</f>
      </c>
      <c r="I3104" s="2">
        <f>IFERROR(IF(ISBLANK($A3104),"",IF($A3104="Ūdeņraža jonu koncentrācija",VLOOKUP(Dati!$A3104,Normas!$A:$D,3,FALSE),VLOOKUP(Dati!$A3104,Normas!$A:$D,3,FALSE)*0.3)),"")</f>
      </c>
    </row>
    <row r="3105" spans="2:9" x14ac:dyDescent="0.2">
      <c r="B3105">
        <f>IF(ISBLANK(A3105),"",VLOOKUP(A3105,Normas!A:D,4,FALSE))</f>
      </c>
      <c r="E3105" s="2">
        <f>IF(ISBLANK(D3105),"",INT(YEARFRAC(D3105,'Vispārīga informācija'!$B$2)))</f>
      </c>
      <c r="F3105" s="2">
        <f>IFERROR(IF(ISBLANK($A3105),"",IF($A3105="Ūdeņraža jonu koncentrācija",VLOOKUP(Dati!$A3105,Normas!$A:$D,2,FALSE),VLOOKUP(Dati!$A3105,Normas!$A:$D,2,FALSE)*0.6)),"")</f>
      </c>
      <c r="G3105" s="2">
        <f>IFERROR(IF(ISBLANK($A3105),"",IF($A3105="Ūdeņraža jonu koncentrācija",VLOOKUP(Dati!$A3105,Normas!$A:$D,3,FALSE),VLOOKUP(Dati!$A3105,Normas!$A:$D,3,FALSE)*0.6)),"")</f>
      </c>
      <c r="H3105" s="2">
        <f>IFERROR(IF(ISBLANK($A3105),"",IF($A3105="Ūdeņraža jonu koncentrācija",VLOOKUP(Dati!$A3105,Normas!$A:$D,2,FALSE),VLOOKUP(Dati!$A3105,Normas!$A:$D,2,FALSE)*0.3)),"")</f>
      </c>
      <c r="I3105" s="2">
        <f>IFERROR(IF(ISBLANK($A3105),"",IF($A3105="Ūdeņraža jonu koncentrācija",VLOOKUP(Dati!$A3105,Normas!$A:$D,3,FALSE),VLOOKUP(Dati!$A3105,Normas!$A:$D,3,FALSE)*0.3)),"")</f>
      </c>
    </row>
    <row r="3106" spans="2:9" x14ac:dyDescent="0.2">
      <c r="B3106">
        <f>IF(ISBLANK(A3106),"",VLOOKUP(A3106,Normas!A:D,4,FALSE))</f>
      </c>
      <c r="E3106" s="2">
        <f>IF(ISBLANK(D3106),"",INT(YEARFRAC(D3106,'Vispārīga informācija'!$B$2)))</f>
      </c>
      <c r="F3106" s="2">
        <f>IFERROR(IF(ISBLANK($A3106),"",IF($A3106="Ūdeņraža jonu koncentrācija",VLOOKUP(Dati!$A3106,Normas!$A:$D,2,FALSE),VLOOKUP(Dati!$A3106,Normas!$A:$D,2,FALSE)*0.6)),"")</f>
      </c>
      <c r="G3106" s="2">
        <f>IFERROR(IF(ISBLANK($A3106),"",IF($A3106="Ūdeņraža jonu koncentrācija",VLOOKUP(Dati!$A3106,Normas!$A:$D,3,FALSE),VLOOKUP(Dati!$A3106,Normas!$A:$D,3,FALSE)*0.6)),"")</f>
      </c>
      <c r="H3106" s="2">
        <f>IFERROR(IF(ISBLANK($A3106),"",IF($A3106="Ūdeņraža jonu koncentrācija",VLOOKUP(Dati!$A3106,Normas!$A:$D,2,FALSE),VLOOKUP(Dati!$A3106,Normas!$A:$D,2,FALSE)*0.3)),"")</f>
      </c>
      <c r="I3106" s="2">
        <f>IFERROR(IF(ISBLANK($A3106),"",IF($A3106="Ūdeņraža jonu koncentrācija",VLOOKUP(Dati!$A3106,Normas!$A:$D,3,FALSE),VLOOKUP(Dati!$A3106,Normas!$A:$D,3,FALSE)*0.3)),"")</f>
      </c>
    </row>
    <row r="3107" spans="2:9" x14ac:dyDescent="0.2">
      <c r="B3107">
        <f>IF(ISBLANK(A3107),"",VLOOKUP(A3107,Normas!A:D,4,FALSE))</f>
      </c>
      <c r="E3107" s="2">
        <f>IF(ISBLANK(D3107),"",INT(YEARFRAC(D3107,'Vispārīga informācija'!$B$2)))</f>
      </c>
      <c r="F3107" s="2">
        <f>IFERROR(IF(ISBLANK($A3107),"",IF($A3107="Ūdeņraža jonu koncentrācija",VLOOKUP(Dati!$A3107,Normas!$A:$D,2,FALSE),VLOOKUP(Dati!$A3107,Normas!$A:$D,2,FALSE)*0.6)),"")</f>
      </c>
      <c r="G3107" s="2">
        <f>IFERROR(IF(ISBLANK($A3107),"",IF($A3107="Ūdeņraža jonu koncentrācija",VLOOKUP(Dati!$A3107,Normas!$A:$D,3,FALSE),VLOOKUP(Dati!$A3107,Normas!$A:$D,3,FALSE)*0.6)),"")</f>
      </c>
      <c r="H3107" s="2">
        <f>IFERROR(IF(ISBLANK($A3107),"",IF($A3107="Ūdeņraža jonu koncentrācija",VLOOKUP(Dati!$A3107,Normas!$A:$D,2,FALSE),VLOOKUP(Dati!$A3107,Normas!$A:$D,2,FALSE)*0.3)),"")</f>
      </c>
      <c r="I3107" s="2">
        <f>IFERROR(IF(ISBLANK($A3107),"",IF($A3107="Ūdeņraža jonu koncentrācija",VLOOKUP(Dati!$A3107,Normas!$A:$D,3,FALSE),VLOOKUP(Dati!$A3107,Normas!$A:$D,3,FALSE)*0.3)),"")</f>
      </c>
    </row>
    <row r="3108" spans="2:9" x14ac:dyDescent="0.2">
      <c r="B3108">
        <f>IF(ISBLANK(A3108),"",VLOOKUP(A3108,Normas!A:D,4,FALSE))</f>
      </c>
      <c r="E3108" s="2">
        <f>IF(ISBLANK(D3108),"",INT(YEARFRAC(D3108,'Vispārīga informācija'!$B$2)))</f>
      </c>
      <c r="F3108" s="2">
        <f>IFERROR(IF(ISBLANK($A3108),"",IF($A3108="Ūdeņraža jonu koncentrācija",VLOOKUP(Dati!$A3108,Normas!$A:$D,2,FALSE),VLOOKUP(Dati!$A3108,Normas!$A:$D,2,FALSE)*0.6)),"")</f>
      </c>
      <c r="G3108" s="2">
        <f>IFERROR(IF(ISBLANK($A3108),"",IF($A3108="Ūdeņraža jonu koncentrācija",VLOOKUP(Dati!$A3108,Normas!$A:$D,3,FALSE),VLOOKUP(Dati!$A3108,Normas!$A:$D,3,FALSE)*0.6)),"")</f>
      </c>
      <c r="H3108" s="2">
        <f>IFERROR(IF(ISBLANK($A3108),"",IF($A3108="Ūdeņraža jonu koncentrācija",VLOOKUP(Dati!$A3108,Normas!$A:$D,2,FALSE),VLOOKUP(Dati!$A3108,Normas!$A:$D,2,FALSE)*0.3)),"")</f>
      </c>
      <c r="I3108" s="2">
        <f>IFERROR(IF(ISBLANK($A3108),"",IF($A3108="Ūdeņraža jonu koncentrācija",VLOOKUP(Dati!$A3108,Normas!$A:$D,3,FALSE),VLOOKUP(Dati!$A3108,Normas!$A:$D,3,FALSE)*0.3)),"")</f>
      </c>
    </row>
    <row r="3109" spans="2:9" x14ac:dyDescent="0.2">
      <c r="B3109">
        <f>IF(ISBLANK(A3109),"",VLOOKUP(A3109,Normas!A:D,4,FALSE))</f>
      </c>
      <c r="E3109" s="2">
        <f>IF(ISBLANK(D3109),"",INT(YEARFRAC(D3109,'Vispārīga informācija'!$B$2)))</f>
      </c>
      <c r="F3109" s="2">
        <f>IFERROR(IF(ISBLANK($A3109),"",IF($A3109="Ūdeņraža jonu koncentrācija",VLOOKUP(Dati!$A3109,Normas!$A:$D,2,FALSE),VLOOKUP(Dati!$A3109,Normas!$A:$D,2,FALSE)*0.6)),"")</f>
      </c>
      <c r="G3109" s="2">
        <f>IFERROR(IF(ISBLANK($A3109),"",IF($A3109="Ūdeņraža jonu koncentrācija",VLOOKUP(Dati!$A3109,Normas!$A:$D,3,FALSE),VLOOKUP(Dati!$A3109,Normas!$A:$D,3,FALSE)*0.6)),"")</f>
      </c>
      <c r="H3109" s="2">
        <f>IFERROR(IF(ISBLANK($A3109),"",IF($A3109="Ūdeņraža jonu koncentrācija",VLOOKUP(Dati!$A3109,Normas!$A:$D,2,FALSE),VLOOKUP(Dati!$A3109,Normas!$A:$D,2,FALSE)*0.3)),"")</f>
      </c>
      <c r="I3109" s="2">
        <f>IFERROR(IF(ISBLANK($A3109),"",IF($A3109="Ūdeņraža jonu koncentrācija",VLOOKUP(Dati!$A3109,Normas!$A:$D,3,FALSE),VLOOKUP(Dati!$A3109,Normas!$A:$D,3,FALSE)*0.3)),"")</f>
      </c>
    </row>
    <row r="3110" spans="2:9" x14ac:dyDescent="0.2">
      <c r="B3110">
        <f>IF(ISBLANK(A3110),"",VLOOKUP(A3110,Normas!A:D,4,FALSE))</f>
      </c>
      <c r="E3110" s="2">
        <f>IF(ISBLANK(D3110),"",INT(YEARFRAC(D3110,'Vispārīga informācija'!$B$2)))</f>
      </c>
      <c r="F3110" s="2">
        <f>IFERROR(IF(ISBLANK($A3110),"",IF($A3110="Ūdeņraža jonu koncentrācija",VLOOKUP(Dati!$A3110,Normas!$A:$D,2,FALSE),VLOOKUP(Dati!$A3110,Normas!$A:$D,2,FALSE)*0.6)),"")</f>
      </c>
      <c r="G3110" s="2">
        <f>IFERROR(IF(ISBLANK($A3110),"",IF($A3110="Ūdeņraža jonu koncentrācija",VLOOKUP(Dati!$A3110,Normas!$A:$D,3,FALSE),VLOOKUP(Dati!$A3110,Normas!$A:$D,3,FALSE)*0.6)),"")</f>
      </c>
      <c r="H3110" s="2">
        <f>IFERROR(IF(ISBLANK($A3110),"",IF($A3110="Ūdeņraža jonu koncentrācija",VLOOKUP(Dati!$A3110,Normas!$A:$D,2,FALSE),VLOOKUP(Dati!$A3110,Normas!$A:$D,2,FALSE)*0.3)),"")</f>
      </c>
      <c r="I3110" s="2">
        <f>IFERROR(IF(ISBLANK($A3110),"",IF($A3110="Ūdeņraža jonu koncentrācija",VLOOKUP(Dati!$A3110,Normas!$A:$D,3,FALSE),VLOOKUP(Dati!$A3110,Normas!$A:$D,3,FALSE)*0.3)),"")</f>
      </c>
    </row>
    <row r="3111" spans="2:9" x14ac:dyDescent="0.2">
      <c r="B3111">
        <f>IF(ISBLANK(A3111),"",VLOOKUP(A3111,Normas!A:D,4,FALSE))</f>
      </c>
      <c r="E3111" s="2">
        <f>IF(ISBLANK(D3111),"",INT(YEARFRAC(D3111,'Vispārīga informācija'!$B$2)))</f>
      </c>
      <c r="F3111" s="2">
        <f>IFERROR(IF(ISBLANK($A3111),"",IF($A3111="Ūdeņraža jonu koncentrācija",VLOOKUP(Dati!$A3111,Normas!$A:$D,2,FALSE),VLOOKUP(Dati!$A3111,Normas!$A:$D,2,FALSE)*0.6)),"")</f>
      </c>
      <c r="G3111" s="2">
        <f>IFERROR(IF(ISBLANK($A3111),"",IF($A3111="Ūdeņraža jonu koncentrācija",VLOOKUP(Dati!$A3111,Normas!$A:$D,3,FALSE),VLOOKUP(Dati!$A3111,Normas!$A:$D,3,FALSE)*0.6)),"")</f>
      </c>
      <c r="H3111" s="2">
        <f>IFERROR(IF(ISBLANK($A3111),"",IF($A3111="Ūdeņraža jonu koncentrācija",VLOOKUP(Dati!$A3111,Normas!$A:$D,2,FALSE),VLOOKUP(Dati!$A3111,Normas!$A:$D,2,FALSE)*0.3)),"")</f>
      </c>
      <c r="I3111" s="2">
        <f>IFERROR(IF(ISBLANK($A3111),"",IF($A3111="Ūdeņraža jonu koncentrācija",VLOOKUP(Dati!$A3111,Normas!$A:$D,3,FALSE),VLOOKUP(Dati!$A3111,Normas!$A:$D,3,FALSE)*0.3)),"")</f>
      </c>
    </row>
    <row r="3112" spans="2:9" x14ac:dyDescent="0.2">
      <c r="B3112">
        <f>IF(ISBLANK(A3112),"",VLOOKUP(A3112,Normas!A:D,4,FALSE))</f>
      </c>
      <c r="E3112" s="2">
        <f>IF(ISBLANK(D3112),"",INT(YEARFRAC(D3112,'Vispārīga informācija'!$B$2)))</f>
      </c>
      <c r="F3112" s="2">
        <f>IFERROR(IF(ISBLANK($A3112),"",IF($A3112="Ūdeņraža jonu koncentrācija",VLOOKUP(Dati!$A3112,Normas!$A:$D,2,FALSE),VLOOKUP(Dati!$A3112,Normas!$A:$D,2,FALSE)*0.6)),"")</f>
      </c>
      <c r="G3112" s="2">
        <f>IFERROR(IF(ISBLANK($A3112),"",IF($A3112="Ūdeņraža jonu koncentrācija",VLOOKUP(Dati!$A3112,Normas!$A:$D,3,FALSE),VLOOKUP(Dati!$A3112,Normas!$A:$D,3,FALSE)*0.6)),"")</f>
      </c>
      <c r="H3112" s="2">
        <f>IFERROR(IF(ISBLANK($A3112),"",IF($A3112="Ūdeņraža jonu koncentrācija",VLOOKUP(Dati!$A3112,Normas!$A:$D,2,FALSE),VLOOKUP(Dati!$A3112,Normas!$A:$D,2,FALSE)*0.3)),"")</f>
      </c>
      <c r="I3112" s="2">
        <f>IFERROR(IF(ISBLANK($A3112),"",IF($A3112="Ūdeņraža jonu koncentrācija",VLOOKUP(Dati!$A3112,Normas!$A:$D,3,FALSE),VLOOKUP(Dati!$A3112,Normas!$A:$D,3,FALSE)*0.3)),"")</f>
      </c>
    </row>
    <row r="3113" spans="2:9" x14ac:dyDescent="0.2">
      <c r="B3113">
        <f>IF(ISBLANK(A3113),"",VLOOKUP(A3113,Normas!A:D,4,FALSE))</f>
      </c>
      <c r="E3113" s="2">
        <f>IF(ISBLANK(D3113),"",INT(YEARFRAC(D3113,'Vispārīga informācija'!$B$2)))</f>
      </c>
      <c r="F3113" s="2">
        <f>IFERROR(IF(ISBLANK($A3113),"",IF($A3113="Ūdeņraža jonu koncentrācija",VLOOKUP(Dati!$A3113,Normas!$A:$D,2,FALSE),VLOOKUP(Dati!$A3113,Normas!$A:$D,2,FALSE)*0.6)),"")</f>
      </c>
      <c r="G3113" s="2">
        <f>IFERROR(IF(ISBLANK($A3113),"",IF($A3113="Ūdeņraža jonu koncentrācija",VLOOKUP(Dati!$A3113,Normas!$A:$D,3,FALSE),VLOOKUP(Dati!$A3113,Normas!$A:$D,3,FALSE)*0.6)),"")</f>
      </c>
      <c r="H3113" s="2">
        <f>IFERROR(IF(ISBLANK($A3113),"",IF($A3113="Ūdeņraža jonu koncentrācija",VLOOKUP(Dati!$A3113,Normas!$A:$D,2,FALSE),VLOOKUP(Dati!$A3113,Normas!$A:$D,2,FALSE)*0.3)),"")</f>
      </c>
      <c r="I3113" s="2">
        <f>IFERROR(IF(ISBLANK($A3113),"",IF($A3113="Ūdeņraža jonu koncentrācija",VLOOKUP(Dati!$A3113,Normas!$A:$D,3,FALSE),VLOOKUP(Dati!$A3113,Normas!$A:$D,3,FALSE)*0.3)),"")</f>
      </c>
    </row>
    <row r="3114" spans="2:9" x14ac:dyDescent="0.2">
      <c r="B3114">
        <f>IF(ISBLANK(A3114),"",VLOOKUP(A3114,Normas!A:D,4,FALSE))</f>
      </c>
      <c r="E3114" s="2">
        <f>IF(ISBLANK(D3114),"",INT(YEARFRAC(D3114,'Vispārīga informācija'!$B$2)))</f>
      </c>
      <c r="F3114" s="2">
        <f>IFERROR(IF(ISBLANK($A3114),"",IF($A3114="Ūdeņraža jonu koncentrācija",VLOOKUP(Dati!$A3114,Normas!$A:$D,2,FALSE),VLOOKUP(Dati!$A3114,Normas!$A:$D,2,FALSE)*0.6)),"")</f>
      </c>
      <c r="G3114" s="2">
        <f>IFERROR(IF(ISBLANK($A3114),"",IF($A3114="Ūdeņraža jonu koncentrācija",VLOOKUP(Dati!$A3114,Normas!$A:$D,3,FALSE),VLOOKUP(Dati!$A3114,Normas!$A:$D,3,FALSE)*0.6)),"")</f>
      </c>
      <c r="H3114" s="2">
        <f>IFERROR(IF(ISBLANK($A3114),"",IF($A3114="Ūdeņraža jonu koncentrācija",VLOOKUP(Dati!$A3114,Normas!$A:$D,2,FALSE),VLOOKUP(Dati!$A3114,Normas!$A:$D,2,FALSE)*0.3)),"")</f>
      </c>
      <c r="I3114" s="2">
        <f>IFERROR(IF(ISBLANK($A3114),"",IF($A3114="Ūdeņraža jonu koncentrācija",VLOOKUP(Dati!$A3114,Normas!$A:$D,3,FALSE),VLOOKUP(Dati!$A3114,Normas!$A:$D,3,FALSE)*0.3)),"")</f>
      </c>
    </row>
    <row r="3115" spans="2:9" x14ac:dyDescent="0.2">
      <c r="B3115">
        <f>IF(ISBLANK(A3115),"",VLOOKUP(A3115,Normas!A:D,4,FALSE))</f>
      </c>
      <c r="E3115" s="2">
        <f>IF(ISBLANK(D3115),"",INT(YEARFRAC(D3115,'Vispārīga informācija'!$B$2)))</f>
      </c>
      <c r="F3115" s="2">
        <f>IFERROR(IF(ISBLANK($A3115),"",IF($A3115="Ūdeņraža jonu koncentrācija",VLOOKUP(Dati!$A3115,Normas!$A:$D,2,FALSE),VLOOKUP(Dati!$A3115,Normas!$A:$D,2,FALSE)*0.6)),"")</f>
      </c>
      <c r="G3115" s="2">
        <f>IFERROR(IF(ISBLANK($A3115),"",IF($A3115="Ūdeņraža jonu koncentrācija",VLOOKUP(Dati!$A3115,Normas!$A:$D,3,FALSE),VLOOKUP(Dati!$A3115,Normas!$A:$D,3,FALSE)*0.6)),"")</f>
      </c>
      <c r="H3115" s="2">
        <f>IFERROR(IF(ISBLANK($A3115),"",IF($A3115="Ūdeņraža jonu koncentrācija",VLOOKUP(Dati!$A3115,Normas!$A:$D,2,FALSE),VLOOKUP(Dati!$A3115,Normas!$A:$D,2,FALSE)*0.3)),"")</f>
      </c>
      <c r="I3115" s="2">
        <f>IFERROR(IF(ISBLANK($A3115),"",IF($A3115="Ūdeņraža jonu koncentrācija",VLOOKUP(Dati!$A3115,Normas!$A:$D,3,FALSE),VLOOKUP(Dati!$A3115,Normas!$A:$D,3,FALSE)*0.3)),"")</f>
      </c>
    </row>
    <row r="3116" spans="2:9" x14ac:dyDescent="0.2">
      <c r="B3116">
        <f>IF(ISBLANK(A3116),"",VLOOKUP(A3116,Normas!A:D,4,FALSE))</f>
      </c>
      <c r="E3116" s="2">
        <f>IF(ISBLANK(D3116),"",INT(YEARFRAC(D3116,'Vispārīga informācija'!$B$2)))</f>
      </c>
      <c r="F3116" s="2">
        <f>IFERROR(IF(ISBLANK($A3116),"",IF($A3116="Ūdeņraža jonu koncentrācija",VLOOKUP(Dati!$A3116,Normas!$A:$D,2,FALSE),VLOOKUP(Dati!$A3116,Normas!$A:$D,2,FALSE)*0.6)),"")</f>
      </c>
      <c r="G3116" s="2">
        <f>IFERROR(IF(ISBLANK($A3116),"",IF($A3116="Ūdeņraža jonu koncentrācija",VLOOKUP(Dati!$A3116,Normas!$A:$D,3,FALSE),VLOOKUP(Dati!$A3116,Normas!$A:$D,3,FALSE)*0.6)),"")</f>
      </c>
      <c r="H3116" s="2">
        <f>IFERROR(IF(ISBLANK($A3116),"",IF($A3116="Ūdeņraža jonu koncentrācija",VLOOKUP(Dati!$A3116,Normas!$A:$D,2,FALSE),VLOOKUP(Dati!$A3116,Normas!$A:$D,2,FALSE)*0.3)),"")</f>
      </c>
      <c r="I3116" s="2">
        <f>IFERROR(IF(ISBLANK($A3116),"",IF($A3116="Ūdeņraža jonu koncentrācija",VLOOKUP(Dati!$A3116,Normas!$A:$D,3,FALSE),VLOOKUP(Dati!$A3116,Normas!$A:$D,3,FALSE)*0.3)),"")</f>
      </c>
    </row>
    <row r="3117" spans="2:9" x14ac:dyDescent="0.2">
      <c r="B3117">
        <f>IF(ISBLANK(A3117),"",VLOOKUP(A3117,Normas!A:D,4,FALSE))</f>
      </c>
      <c r="E3117" s="2">
        <f>IF(ISBLANK(D3117),"",INT(YEARFRAC(D3117,'Vispārīga informācija'!$B$2)))</f>
      </c>
      <c r="F3117" s="2">
        <f>IFERROR(IF(ISBLANK($A3117),"",IF($A3117="Ūdeņraža jonu koncentrācija",VLOOKUP(Dati!$A3117,Normas!$A:$D,2,FALSE),VLOOKUP(Dati!$A3117,Normas!$A:$D,2,FALSE)*0.6)),"")</f>
      </c>
      <c r="G3117" s="2">
        <f>IFERROR(IF(ISBLANK($A3117),"",IF($A3117="Ūdeņraža jonu koncentrācija",VLOOKUP(Dati!$A3117,Normas!$A:$D,3,FALSE),VLOOKUP(Dati!$A3117,Normas!$A:$D,3,FALSE)*0.6)),"")</f>
      </c>
      <c r="H3117" s="2">
        <f>IFERROR(IF(ISBLANK($A3117),"",IF($A3117="Ūdeņraža jonu koncentrācija",VLOOKUP(Dati!$A3117,Normas!$A:$D,2,FALSE),VLOOKUP(Dati!$A3117,Normas!$A:$D,2,FALSE)*0.3)),"")</f>
      </c>
      <c r="I3117" s="2">
        <f>IFERROR(IF(ISBLANK($A3117),"",IF($A3117="Ūdeņraža jonu koncentrācija",VLOOKUP(Dati!$A3117,Normas!$A:$D,3,FALSE),VLOOKUP(Dati!$A3117,Normas!$A:$D,3,FALSE)*0.3)),"")</f>
      </c>
    </row>
    <row r="3118" spans="2:9" x14ac:dyDescent="0.2">
      <c r="B3118">
        <f>IF(ISBLANK(A3118),"",VLOOKUP(A3118,Normas!A:D,4,FALSE))</f>
      </c>
      <c r="E3118" s="2">
        <f>IF(ISBLANK(D3118),"",INT(YEARFRAC(D3118,'Vispārīga informācija'!$B$2)))</f>
      </c>
      <c r="F3118" s="2">
        <f>IFERROR(IF(ISBLANK($A3118),"",IF($A3118="Ūdeņraža jonu koncentrācija",VLOOKUP(Dati!$A3118,Normas!$A:$D,2,FALSE),VLOOKUP(Dati!$A3118,Normas!$A:$D,2,FALSE)*0.6)),"")</f>
      </c>
      <c r="G3118" s="2">
        <f>IFERROR(IF(ISBLANK($A3118),"",IF($A3118="Ūdeņraža jonu koncentrācija",VLOOKUP(Dati!$A3118,Normas!$A:$D,3,FALSE),VLOOKUP(Dati!$A3118,Normas!$A:$D,3,FALSE)*0.6)),"")</f>
      </c>
      <c r="H3118" s="2">
        <f>IFERROR(IF(ISBLANK($A3118),"",IF($A3118="Ūdeņraža jonu koncentrācija",VLOOKUP(Dati!$A3118,Normas!$A:$D,2,FALSE),VLOOKUP(Dati!$A3118,Normas!$A:$D,2,FALSE)*0.3)),"")</f>
      </c>
      <c r="I3118" s="2">
        <f>IFERROR(IF(ISBLANK($A3118),"",IF($A3118="Ūdeņraža jonu koncentrācija",VLOOKUP(Dati!$A3118,Normas!$A:$D,3,FALSE),VLOOKUP(Dati!$A3118,Normas!$A:$D,3,FALSE)*0.3)),"")</f>
      </c>
    </row>
    <row r="3119" spans="2:9" x14ac:dyDescent="0.2">
      <c r="B3119">
        <f>IF(ISBLANK(A3119),"",VLOOKUP(A3119,Normas!A:D,4,FALSE))</f>
      </c>
      <c r="E3119" s="2">
        <f>IF(ISBLANK(D3119),"",INT(YEARFRAC(D3119,'Vispārīga informācija'!$B$2)))</f>
      </c>
      <c r="F3119" s="2">
        <f>IFERROR(IF(ISBLANK($A3119),"",IF($A3119="Ūdeņraža jonu koncentrācija",VLOOKUP(Dati!$A3119,Normas!$A:$D,2,FALSE),VLOOKUP(Dati!$A3119,Normas!$A:$D,2,FALSE)*0.6)),"")</f>
      </c>
      <c r="G3119" s="2">
        <f>IFERROR(IF(ISBLANK($A3119),"",IF($A3119="Ūdeņraža jonu koncentrācija",VLOOKUP(Dati!$A3119,Normas!$A:$D,3,FALSE),VLOOKUP(Dati!$A3119,Normas!$A:$D,3,FALSE)*0.6)),"")</f>
      </c>
      <c r="H3119" s="2">
        <f>IFERROR(IF(ISBLANK($A3119),"",IF($A3119="Ūdeņraža jonu koncentrācija",VLOOKUP(Dati!$A3119,Normas!$A:$D,2,FALSE),VLOOKUP(Dati!$A3119,Normas!$A:$D,2,FALSE)*0.3)),"")</f>
      </c>
      <c r="I3119" s="2">
        <f>IFERROR(IF(ISBLANK($A3119),"",IF($A3119="Ūdeņraža jonu koncentrācija",VLOOKUP(Dati!$A3119,Normas!$A:$D,3,FALSE),VLOOKUP(Dati!$A3119,Normas!$A:$D,3,FALSE)*0.3)),"")</f>
      </c>
    </row>
    <row r="3120" spans="2:9" x14ac:dyDescent="0.2">
      <c r="B3120">
        <f>IF(ISBLANK(A3120),"",VLOOKUP(A3120,Normas!A:D,4,FALSE))</f>
      </c>
      <c r="E3120" s="2">
        <f>IF(ISBLANK(D3120),"",INT(YEARFRAC(D3120,'Vispārīga informācija'!$B$2)))</f>
      </c>
      <c r="F3120" s="2">
        <f>IFERROR(IF(ISBLANK($A3120),"",IF($A3120="Ūdeņraža jonu koncentrācija",VLOOKUP(Dati!$A3120,Normas!$A:$D,2,FALSE),VLOOKUP(Dati!$A3120,Normas!$A:$D,2,FALSE)*0.6)),"")</f>
      </c>
      <c r="G3120" s="2">
        <f>IFERROR(IF(ISBLANK($A3120),"",IF($A3120="Ūdeņraža jonu koncentrācija",VLOOKUP(Dati!$A3120,Normas!$A:$D,3,FALSE),VLOOKUP(Dati!$A3120,Normas!$A:$D,3,FALSE)*0.6)),"")</f>
      </c>
      <c r="H3120" s="2">
        <f>IFERROR(IF(ISBLANK($A3120),"",IF($A3120="Ūdeņraža jonu koncentrācija",VLOOKUP(Dati!$A3120,Normas!$A:$D,2,FALSE),VLOOKUP(Dati!$A3120,Normas!$A:$D,2,FALSE)*0.3)),"")</f>
      </c>
      <c r="I3120" s="2">
        <f>IFERROR(IF(ISBLANK($A3120),"",IF($A3120="Ūdeņraža jonu koncentrācija",VLOOKUP(Dati!$A3120,Normas!$A:$D,3,FALSE),VLOOKUP(Dati!$A3120,Normas!$A:$D,3,FALSE)*0.3)),"")</f>
      </c>
    </row>
    <row r="3121" spans="2:9" x14ac:dyDescent="0.2">
      <c r="B3121">
        <f>IF(ISBLANK(A3121),"",VLOOKUP(A3121,Normas!A:D,4,FALSE))</f>
      </c>
      <c r="E3121" s="2">
        <f>IF(ISBLANK(D3121),"",INT(YEARFRAC(D3121,'Vispārīga informācija'!$B$2)))</f>
      </c>
      <c r="F3121" s="2">
        <f>IFERROR(IF(ISBLANK($A3121),"",IF($A3121="Ūdeņraža jonu koncentrācija",VLOOKUP(Dati!$A3121,Normas!$A:$D,2,FALSE),VLOOKUP(Dati!$A3121,Normas!$A:$D,2,FALSE)*0.6)),"")</f>
      </c>
      <c r="G3121" s="2">
        <f>IFERROR(IF(ISBLANK($A3121),"",IF($A3121="Ūdeņraža jonu koncentrācija",VLOOKUP(Dati!$A3121,Normas!$A:$D,3,FALSE),VLOOKUP(Dati!$A3121,Normas!$A:$D,3,FALSE)*0.6)),"")</f>
      </c>
      <c r="H3121" s="2">
        <f>IFERROR(IF(ISBLANK($A3121),"",IF($A3121="Ūdeņraža jonu koncentrācija",VLOOKUP(Dati!$A3121,Normas!$A:$D,2,FALSE),VLOOKUP(Dati!$A3121,Normas!$A:$D,2,FALSE)*0.3)),"")</f>
      </c>
      <c r="I3121" s="2">
        <f>IFERROR(IF(ISBLANK($A3121),"",IF($A3121="Ūdeņraža jonu koncentrācija",VLOOKUP(Dati!$A3121,Normas!$A:$D,3,FALSE),VLOOKUP(Dati!$A3121,Normas!$A:$D,3,FALSE)*0.3)),"")</f>
      </c>
    </row>
    <row r="3122" spans="2:9" x14ac:dyDescent="0.2">
      <c r="B3122">
        <f>IF(ISBLANK(A3122),"",VLOOKUP(A3122,Normas!A:D,4,FALSE))</f>
      </c>
      <c r="E3122" s="2">
        <f>IF(ISBLANK(D3122),"",INT(YEARFRAC(D3122,'Vispārīga informācija'!$B$2)))</f>
      </c>
      <c r="F3122" s="2">
        <f>IFERROR(IF(ISBLANK($A3122),"",IF($A3122="Ūdeņraža jonu koncentrācija",VLOOKUP(Dati!$A3122,Normas!$A:$D,2,FALSE),VLOOKUP(Dati!$A3122,Normas!$A:$D,2,FALSE)*0.6)),"")</f>
      </c>
      <c r="G3122" s="2">
        <f>IFERROR(IF(ISBLANK($A3122),"",IF($A3122="Ūdeņraža jonu koncentrācija",VLOOKUP(Dati!$A3122,Normas!$A:$D,3,FALSE),VLOOKUP(Dati!$A3122,Normas!$A:$D,3,FALSE)*0.6)),"")</f>
      </c>
      <c r="H3122" s="2">
        <f>IFERROR(IF(ISBLANK($A3122),"",IF($A3122="Ūdeņraža jonu koncentrācija",VLOOKUP(Dati!$A3122,Normas!$A:$D,2,FALSE),VLOOKUP(Dati!$A3122,Normas!$A:$D,2,FALSE)*0.3)),"")</f>
      </c>
      <c r="I3122" s="2">
        <f>IFERROR(IF(ISBLANK($A3122),"",IF($A3122="Ūdeņraža jonu koncentrācija",VLOOKUP(Dati!$A3122,Normas!$A:$D,3,FALSE),VLOOKUP(Dati!$A3122,Normas!$A:$D,3,FALSE)*0.3)),"")</f>
      </c>
    </row>
    <row r="3123" spans="2:9" x14ac:dyDescent="0.2">
      <c r="B3123">
        <f>IF(ISBLANK(A3123),"",VLOOKUP(A3123,Normas!A:D,4,FALSE))</f>
      </c>
      <c r="E3123" s="2">
        <f>IF(ISBLANK(D3123),"",INT(YEARFRAC(D3123,'Vispārīga informācija'!$B$2)))</f>
      </c>
      <c r="F3123" s="2">
        <f>IFERROR(IF(ISBLANK($A3123),"",IF($A3123="Ūdeņraža jonu koncentrācija",VLOOKUP(Dati!$A3123,Normas!$A:$D,2,FALSE),VLOOKUP(Dati!$A3123,Normas!$A:$D,2,FALSE)*0.6)),"")</f>
      </c>
      <c r="G3123" s="2">
        <f>IFERROR(IF(ISBLANK($A3123),"",IF($A3123="Ūdeņraža jonu koncentrācija",VLOOKUP(Dati!$A3123,Normas!$A:$D,3,FALSE),VLOOKUP(Dati!$A3123,Normas!$A:$D,3,FALSE)*0.6)),"")</f>
      </c>
      <c r="H3123" s="2">
        <f>IFERROR(IF(ISBLANK($A3123),"",IF($A3123="Ūdeņraža jonu koncentrācija",VLOOKUP(Dati!$A3123,Normas!$A:$D,2,FALSE),VLOOKUP(Dati!$A3123,Normas!$A:$D,2,FALSE)*0.3)),"")</f>
      </c>
      <c r="I3123" s="2">
        <f>IFERROR(IF(ISBLANK($A3123),"",IF($A3123="Ūdeņraža jonu koncentrācija",VLOOKUP(Dati!$A3123,Normas!$A:$D,3,FALSE),VLOOKUP(Dati!$A3123,Normas!$A:$D,3,FALSE)*0.3)),"")</f>
      </c>
    </row>
    <row r="3124" spans="2:9" x14ac:dyDescent="0.2">
      <c r="B3124">
        <f>IF(ISBLANK(A3124),"",VLOOKUP(A3124,Normas!A:D,4,FALSE))</f>
      </c>
      <c r="E3124" s="2">
        <f>IF(ISBLANK(D3124),"",INT(YEARFRAC(D3124,'Vispārīga informācija'!$B$2)))</f>
      </c>
      <c r="F3124" s="2">
        <f>IFERROR(IF(ISBLANK($A3124),"",IF($A3124="Ūdeņraža jonu koncentrācija",VLOOKUP(Dati!$A3124,Normas!$A:$D,2,FALSE),VLOOKUP(Dati!$A3124,Normas!$A:$D,2,FALSE)*0.6)),"")</f>
      </c>
      <c r="G3124" s="2">
        <f>IFERROR(IF(ISBLANK($A3124),"",IF($A3124="Ūdeņraža jonu koncentrācija",VLOOKUP(Dati!$A3124,Normas!$A:$D,3,FALSE),VLOOKUP(Dati!$A3124,Normas!$A:$D,3,FALSE)*0.6)),"")</f>
      </c>
      <c r="H3124" s="2">
        <f>IFERROR(IF(ISBLANK($A3124),"",IF($A3124="Ūdeņraža jonu koncentrācija",VLOOKUP(Dati!$A3124,Normas!$A:$D,2,FALSE),VLOOKUP(Dati!$A3124,Normas!$A:$D,2,FALSE)*0.3)),"")</f>
      </c>
      <c r="I3124" s="2">
        <f>IFERROR(IF(ISBLANK($A3124),"",IF($A3124="Ūdeņraža jonu koncentrācija",VLOOKUP(Dati!$A3124,Normas!$A:$D,3,FALSE),VLOOKUP(Dati!$A3124,Normas!$A:$D,3,FALSE)*0.3)),"")</f>
      </c>
    </row>
    <row r="3125" spans="2:9" x14ac:dyDescent="0.2">
      <c r="B3125">
        <f>IF(ISBLANK(A3125),"",VLOOKUP(A3125,Normas!A:D,4,FALSE))</f>
      </c>
      <c r="E3125" s="2">
        <f>IF(ISBLANK(D3125),"",INT(YEARFRAC(D3125,'Vispārīga informācija'!$B$2)))</f>
      </c>
      <c r="F3125" s="2">
        <f>IFERROR(IF(ISBLANK($A3125),"",IF($A3125="Ūdeņraža jonu koncentrācija",VLOOKUP(Dati!$A3125,Normas!$A:$D,2,FALSE),VLOOKUP(Dati!$A3125,Normas!$A:$D,2,FALSE)*0.6)),"")</f>
      </c>
      <c r="G3125" s="2">
        <f>IFERROR(IF(ISBLANK($A3125),"",IF($A3125="Ūdeņraža jonu koncentrācija",VLOOKUP(Dati!$A3125,Normas!$A:$D,3,FALSE),VLOOKUP(Dati!$A3125,Normas!$A:$D,3,FALSE)*0.6)),"")</f>
      </c>
      <c r="H3125" s="2">
        <f>IFERROR(IF(ISBLANK($A3125),"",IF($A3125="Ūdeņraža jonu koncentrācija",VLOOKUP(Dati!$A3125,Normas!$A:$D,2,FALSE),VLOOKUP(Dati!$A3125,Normas!$A:$D,2,FALSE)*0.3)),"")</f>
      </c>
      <c r="I3125" s="2">
        <f>IFERROR(IF(ISBLANK($A3125),"",IF($A3125="Ūdeņraža jonu koncentrācija",VLOOKUP(Dati!$A3125,Normas!$A:$D,3,FALSE),VLOOKUP(Dati!$A3125,Normas!$A:$D,3,FALSE)*0.3)),"")</f>
      </c>
    </row>
    <row r="3126" spans="2:9" x14ac:dyDescent="0.2">
      <c r="B3126">
        <f>IF(ISBLANK(A3126),"",VLOOKUP(A3126,Normas!A:D,4,FALSE))</f>
      </c>
      <c r="E3126" s="2">
        <f>IF(ISBLANK(D3126),"",INT(YEARFRAC(D3126,'Vispārīga informācija'!$B$2)))</f>
      </c>
      <c r="F3126" s="2">
        <f>IFERROR(IF(ISBLANK($A3126),"",IF($A3126="Ūdeņraža jonu koncentrācija",VLOOKUP(Dati!$A3126,Normas!$A:$D,2,FALSE),VLOOKUP(Dati!$A3126,Normas!$A:$D,2,FALSE)*0.6)),"")</f>
      </c>
      <c r="G3126" s="2">
        <f>IFERROR(IF(ISBLANK($A3126),"",IF($A3126="Ūdeņraža jonu koncentrācija",VLOOKUP(Dati!$A3126,Normas!$A:$D,3,FALSE),VLOOKUP(Dati!$A3126,Normas!$A:$D,3,FALSE)*0.6)),"")</f>
      </c>
      <c r="H3126" s="2">
        <f>IFERROR(IF(ISBLANK($A3126),"",IF($A3126="Ūdeņraža jonu koncentrācija",VLOOKUP(Dati!$A3126,Normas!$A:$D,2,FALSE),VLOOKUP(Dati!$A3126,Normas!$A:$D,2,FALSE)*0.3)),"")</f>
      </c>
      <c r="I3126" s="2">
        <f>IFERROR(IF(ISBLANK($A3126),"",IF($A3126="Ūdeņraža jonu koncentrācija",VLOOKUP(Dati!$A3126,Normas!$A:$D,3,FALSE),VLOOKUP(Dati!$A3126,Normas!$A:$D,3,FALSE)*0.3)),"")</f>
      </c>
    </row>
    <row r="3127" spans="2:9" x14ac:dyDescent="0.2">
      <c r="B3127">
        <f>IF(ISBLANK(A3127),"",VLOOKUP(A3127,Normas!A:D,4,FALSE))</f>
      </c>
      <c r="E3127" s="2">
        <f>IF(ISBLANK(D3127),"",INT(YEARFRAC(D3127,'Vispārīga informācija'!$B$2)))</f>
      </c>
      <c r="F3127" s="2">
        <f>IFERROR(IF(ISBLANK($A3127),"",IF($A3127="Ūdeņraža jonu koncentrācija",VLOOKUP(Dati!$A3127,Normas!$A:$D,2,FALSE),VLOOKUP(Dati!$A3127,Normas!$A:$D,2,FALSE)*0.6)),"")</f>
      </c>
      <c r="G3127" s="2">
        <f>IFERROR(IF(ISBLANK($A3127),"",IF($A3127="Ūdeņraža jonu koncentrācija",VLOOKUP(Dati!$A3127,Normas!$A:$D,3,FALSE),VLOOKUP(Dati!$A3127,Normas!$A:$D,3,FALSE)*0.6)),"")</f>
      </c>
      <c r="H3127" s="2">
        <f>IFERROR(IF(ISBLANK($A3127),"",IF($A3127="Ūdeņraža jonu koncentrācija",VLOOKUP(Dati!$A3127,Normas!$A:$D,2,FALSE),VLOOKUP(Dati!$A3127,Normas!$A:$D,2,FALSE)*0.3)),"")</f>
      </c>
      <c r="I3127" s="2">
        <f>IFERROR(IF(ISBLANK($A3127),"",IF($A3127="Ūdeņraža jonu koncentrācija",VLOOKUP(Dati!$A3127,Normas!$A:$D,3,FALSE),VLOOKUP(Dati!$A3127,Normas!$A:$D,3,FALSE)*0.3)),"")</f>
      </c>
    </row>
    <row r="3128" spans="2:9" x14ac:dyDescent="0.2">
      <c r="B3128">
        <f>IF(ISBLANK(A3128),"",VLOOKUP(A3128,Normas!A:D,4,FALSE))</f>
      </c>
      <c r="E3128" s="2">
        <f>IF(ISBLANK(D3128),"",INT(YEARFRAC(D3128,'Vispārīga informācija'!$B$2)))</f>
      </c>
      <c r="F3128" s="2">
        <f>IFERROR(IF(ISBLANK($A3128),"",IF($A3128="Ūdeņraža jonu koncentrācija",VLOOKUP(Dati!$A3128,Normas!$A:$D,2,FALSE),VLOOKUP(Dati!$A3128,Normas!$A:$D,2,FALSE)*0.6)),"")</f>
      </c>
      <c r="G3128" s="2">
        <f>IFERROR(IF(ISBLANK($A3128),"",IF($A3128="Ūdeņraža jonu koncentrācija",VLOOKUP(Dati!$A3128,Normas!$A:$D,3,FALSE),VLOOKUP(Dati!$A3128,Normas!$A:$D,3,FALSE)*0.6)),"")</f>
      </c>
      <c r="H3128" s="2">
        <f>IFERROR(IF(ISBLANK($A3128),"",IF($A3128="Ūdeņraža jonu koncentrācija",VLOOKUP(Dati!$A3128,Normas!$A:$D,2,FALSE),VLOOKUP(Dati!$A3128,Normas!$A:$D,2,FALSE)*0.3)),"")</f>
      </c>
      <c r="I3128" s="2">
        <f>IFERROR(IF(ISBLANK($A3128),"",IF($A3128="Ūdeņraža jonu koncentrācija",VLOOKUP(Dati!$A3128,Normas!$A:$D,3,FALSE),VLOOKUP(Dati!$A3128,Normas!$A:$D,3,FALSE)*0.3)),"")</f>
      </c>
    </row>
    <row r="3129" spans="2:9" x14ac:dyDescent="0.2">
      <c r="B3129">
        <f>IF(ISBLANK(A3129),"",VLOOKUP(A3129,Normas!A:D,4,FALSE))</f>
      </c>
      <c r="E3129" s="2">
        <f>IF(ISBLANK(D3129),"",INT(YEARFRAC(D3129,'Vispārīga informācija'!$B$2)))</f>
      </c>
      <c r="F3129" s="2">
        <f>IFERROR(IF(ISBLANK($A3129),"",IF($A3129="Ūdeņraža jonu koncentrācija",VLOOKUP(Dati!$A3129,Normas!$A:$D,2,FALSE),VLOOKUP(Dati!$A3129,Normas!$A:$D,2,FALSE)*0.6)),"")</f>
      </c>
      <c r="G3129" s="2">
        <f>IFERROR(IF(ISBLANK($A3129),"",IF($A3129="Ūdeņraža jonu koncentrācija",VLOOKUP(Dati!$A3129,Normas!$A:$D,3,FALSE),VLOOKUP(Dati!$A3129,Normas!$A:$D,3,FALSE)*0.6)),"")</f>
      </c>
      <c r="H3129" s="2">
        <f>IFERROR(IF(ISBLANK($A3129),"",IF($A3129="Ūdeņraža jonu koncentrācija",VLOOKUP(Dati!$A3129,Normas!$A:$D,2,FALSE),VLOOKUP(Dati!$A3129,Normas!$A:$D,2,FALSE)*0.3)),"")</f>
      </c>
      <c r="I3129" s="2">
        <f>IFERROR(IF(ISBLANK($A3129),"",IF($A3129="Ūdeņraža jonu koncentrācija",VLOOKUP(Dati!$A3129,Normas!$A:$D,3,FALSE),VLOOKUP(Dati!$A3129,Normas!$A:$D,3,FALSE)*0.3)),"")</f>
      </c>
    </row>
    <row r="3130" spans="2:9" x14ac:dyDescent="0.2">
      <c r="B3130">
        <f>IF(ISBLANK(A3130),"",VLOOKUP(A3130,Normas!A:D,4,FALSE))</f>
      </c>
      <c r="E3130" s="2">
        <f>IF(ISBLANK(D3130),"",INT(YEARFRAC(D3130,'Vispārīga informācija'!$B$2)))</f>
      </c>
      <c r="F3130" s="2">
        <f>IFERROR(IF(ISBLANK($A3130),"",IF($A3130="Ūdeņraža jonu koncentrācija",VLOOKUP(Dati!$A3130,Normas!$A:$D,2,FALSE),VLOOKUP(Dati!$A3130,Normas!$A:$D,2,FALSE)*0.6)),"")</f>
      </c>
      <c r="G3130" s="2">
        <f>IFERROR(IF(ISBLANK($A3130),"",IF($A3130="Ūdeņraža jonu koncentrācija",VLOOKUP(Dati!$A3130,Normas!$A:$D,3,FALSE),VLOOKUP(Dati!$A3130,Normas!$A:$D,3,FALSE)*0.6)),"")</f>
      </c>
      <c r="H3130" s="2">
        <f>IFERROR(IF(ISBLANK($A3130),"",IF($A3130="Ūdeņraža jonu koncentrācija",VLOOKUP(Dati!$A3130,Normas!$A:$D,2,FALSE),VLOOKUP(Dati!$A3130,Normas!$A:$D,2,FALSE)*0.3)),"")</f>
      </c>
      <c r="I3130" s="2">
        <f>IFERROR(IF(ISBLANK($A3130),"",IF($A3130="Ūdeņraža jonu koncentrācija",VLOOKUP(Dati!$A3130,Normas!$A:$D,3,FALSE),VLOOKUP(Dati!$A3130,Normas!$A:$D,3,FALSE)*0.3)),"")</f>
      </c>
    </row>
    <row r="3131" spans="2:9" x14ac:dyDescent="0.2">
      <c r="B3131">
        <f>IF(ISBLANK(A3131),"",VLOOKUP(A3131,Normas!A:D,4,FALSE))</f>
      </c>
      <c r="E3131" s="2">
        <f>IF(ISBLANK(D3131),"",INT(YEARFRAC(D3131,'Vispārīga informācija'!$B$2)))</f>
      </c>
      <c r="F3131" s="2">
        <f>IFERROR(IF(ISBLANK($A3131),"",IF($A3131="Ūdeņraža jonu koncentrācija",VLOOKUP(Dati!$A3131,Normas!$A:$D,2,FALSE),VLOOKUP(Dati!$A3131,Normas!$A:$D,2,FALSE)*0.6)),"")</f>
      </c>
      <c r="G3131" s="2">
        <f>IFERROR(IF(ISBLANK($A3131),"",IF($A3131="Ūdeņraža jonu koncentrācija",VLOOKUP(Dati!$A3131,Normas!$A:$D,3,FALSE),VLOOKUP(Dati!$A3131,Normas!$A:$D,3,FALSE)*0.6)),"")</f>
      </c>
      <c r="H3131" s="2">
        <f>IFERROR(IF(ISBLANK($A3131),"",IF($A3131="Ūdeņraža jonu koncentrācija",VLOOKUP(Dati!$A3131,Normas!$A:$D,2,FALSE),VLOOKUP(Dati!$A3131,Normas!$A:$D,2,FALSE)*0.3)),"")</f>
      </c>
      <c r="I3131" s="2">
        <f>IFERROR(IF(ISBLANK($A3131),"",IF($A3131="Ūdeņraža jonu koncentrācija",VLOOKUP(Dati!$A3131,Normas!$A:$D,3,FALSE),VLOOKUP(Dati!$A3131,Normas!$A:$D,3,FALSE)*0.3)),"")</f>
      </c>
    </row>
    <row r="3132" spans="2:9" x14ac:dyDescent="0.2">
      <c r="B3132">
        <f>IF(ISBLANK(A3132),"",VLOOKUP(A3132,Normas!A:D,4,FALSE))</f>
      </c>
      <c r="E3132" s="2">
        <f>IF(ISBLANK(D3132),"",INT(YEARFRAC(D3132,'Vispārīga informācija'!$B$2)))</f>
      </c>
      <c r="F3132" s="2">
        <f>IFERROR(IF(ISBLANK($A3132),"",IF($A3132="Ūdeņraža jonu koncentrācija",VLOOKUP(Dati!$A3132,Normas!$A:$D,2,FALSE),VLOOKUP(Dati!$A3132,Normas!$A:$D,2,FALSE)*0.6)),"")</f>
      </c>
      <c r="G3132" s="2">
        <f>IFERROR(IF(ISBLANK($A3132),"",IF($A3132="Ūdeņraža jonu koncentrācija",VLOOKUP(Dati!$A3132,Normas!$A:$D,3,FALSE),VLOOKUP(Dati!$A3132,Normas!$A:$D,3,FALSE)*0.6)),"")</f>
      </c>
      <c r="H3132" s="2">
        <f>IFERROR(IF(ISBLANK($A3132),"",IF($A3132="Ūdeņraža jonu koncentrācija",VLOOKUP(Dati!$A3132,Normas!$A:$D,2,FALSE),VLOOKUP(Dati!$A3132,Normas!$A:$D,2,FALSE)*0.3)),"")</f>
      </c>
      <c r="I3132" s="2">
        <f>IFERROR(IF(ISBLANK($A3132),"",IF($A3132="Ūdeņraža jonu koncentrācija",VLOOKUP(Dati!$A3132,Normas!$A:$D,3,FALSE),VLOOKUP(Dati!$A3132,Normas!$A:$D,3,FALSE)*0.3)),"")</f>
      </c>
    </row>
    <row r="3133" spans="2:9" x14ac:dyDescent="0.2">
      <c r="B3133">
        <f>IF(ISBLANK(A3133),"",VLOOKUP(A3133,Normas!A:D,4,FALSE))</f>
      </c>
      <c r="E3133" s="2">
        <f>IF(ISBLANK(D3133),"",INT(YEARFRAC(D3133,'Vispārīga informācija'!$B$2)))</f>
      </c>
      <c r="F3133" s="2">
        <f>IFERROR(IF(ISBLANK($A3133),"",IF($A3133="Ūdeņraža jonu koncentrācija",VLOOKUP(Dati!$A3133,Normas!$A:$D,2,FALSE),VLOOKUP(Dati!$A3133,Normas!$A:$D,2,FALSE)*0.6)),"")</f>
      </c>
      <c r="G3133" s="2">
        <f>IFERROR(IF(ISBLANK($A3133),"",IF($A3133="Ūdeņraža jonu koncentrācija",VLOOKUP(Dati!$A3133,Normas!$A:$D,3,FALSE),VLOOKUP(Dati!$A3133,Normas!$A:$D,3,FALSE)*0.6)),"")</f>
      </c>
      <c r="H3133" s="2">
        <f>IFERROR(IF(ISBLANK($A3133),"",IF($A3133="Ūdeņraža jonu koncentrācija",VLOOKUP(Dati!$A3133,Normas!$A:$D,2,FALSE),VLOOKUP(Dati!$A3133,Normas!$A:$D,2,FALSE)*0.3)),"")</f>
      </c>
      <c r="I3133" s="2">
        <f>IFERROR(IF(ISBLANK($A3133),"",IF($A3133="Ūdeņraža jonu koncentrācija",VLOOKUP(Dati!$A3133,Normas!$A:$D,3,FALSE),VLOOKUP(Dati!$A3133,Normas!$A:$D,3,FALSE)*0.3)),"")</f>
      </c>
    </row>
    <row r="3134" spans="2:9" x14ac:dyDescent="0.2">
      <c r="B3134">
        <f>IF(ISBLANK(A3134),"",VLOOKUP(A3134,Normas!A:D,4,FALSE))</f>
      </c>
      <c r="E3134" s="2">
        <f>IF(ISBLANK(D3134),"",INT(YEARFRAC(D3134,'Vispārīga informācija'!$B$2)))</f>
      </c>
      <c r="F3134" s="2">
        <f>IFERROR(IF(ISBLANK($A3134),"",IF($A3134="Ūdeņraža jonu koncentrācija",VLOOKUP(Dati!$A3134,Normas!$A:$D,2,FALSE),VLOOKUP(Dati!$A3134,Normas!$A:$D,2,FALSE)*0.6)),"")</f>
      </c>
      <c r="G3134" s="2">
        <f>IFERROR(IF(ISBLANK($A3134),"",IF($A3134="Ūdeņraža jonu koncentrācija",VLOOKUP(Dati!$A3134,Normas!$A:$D,3,FALSE),VLOOKUP(Dati!$A3134,Normas!$A:$D,3,FALSE)*0.6)),"")</f>
      </c>
      <c r="H3134" s="2">
        <f>IFERROR(IF(ISBLANK($A3134),"",IF($A3134="Ūdeņraža jonu koncentrācija",VLOOKUP(Dati!$A3134,Normas!$A:$D,2,FALSE),VLOOKUP(Dati!$A3134,Normas!$A:$D,2,FALSE)*0.3)),"")</f>
      </c>
      <c r="I3134" s="2">
        <f>IFERROR(IF(ISBLANK($A3134),"",IF($A3134="Ūdeņraža jonu koncentrācija",VLOOKUP(Dati!$A3134,Normas!$A:$D,3,FALSE),VLOOKUP(Dati!$A3134,Normas!$A:$D,3,FALSE)*0.3)),"")</f>
      </c>
    </row>
    <row r="3135" spans="2:9" x14ac:dyDescent="0.2">
      <c r="B3135">
        <f>IF(ISBLANK(A3135),"",VLOOKUP(A3135,Normas!A:D,4,FALSE))</f>
      </c>
      <c r="E3135" s="2">
        <f>IF(ISBLANK(D3135),"",INT(YEARFRAC(D3135,'Vispārīga informācija'!$B$2)))</f>
      </c>
      <c r="F3135" s="2">
        <f>IFERROR(IF(ISBLANK($A3135),"",IF($A3135="Ūdeņraža jonu koncentrācija",VLOOKUP(Dati!$A3135,Normas!$A:$D,2,FALSE),VLOOKUP(Dati!$A3135,Normas!$A:$D,2,FALSE)*0.6)),"")</f>
      </c>
      <c r="G3135" s="2">
        <f>IFERROR(IF(ISBLANK($A3135),"",IF($A3135="Ūdeņraža jonu koncentrācija",VLOOKUP(Dati!$A3135,Normas!$A:$D,3,FALSE),VLOOKUP(Dati!$A3135,Normas!$A:$D,3,FALSE)*0.6)),"")</f>
      </c>
      <c r="H3135" s="2">
        <f>IFERROR(IF(ISBLANK($A3135),"",IF($A3135="Ūdeņraža jonu koncentrācija",VLOOKUP(Dati!$A3135,Normas!$A:$D,2,FALSE),VLOOKUP(Dati!$A3135,Normas!$A:$D,2,FALSE)*0.3)),"")</f>
      </c>
      <c r="I3135" s="2">
        <f>IFERROR(IF(ISBLANK($A3135),"",IF($A3135="Ūdeņraža jonu koncentrācija",VLOOKUP(Dati!$A3135,Normas!$A:$D,3,FALSE),VLOOKUP(Dati!$A3135,Normas!$A:$D,3,FALSE)*0.3)),"")</f>
      </c>
    </row>
    <row r="3136" spans="2:9" x14ac:dyDescent="0.2">
      <c r="B3136">
        <f>IF(ISBLANK(A3136),"",VLOOKUP(A3136,Normas!A:D,4,FALSE))</f>
      </c>
      <c r="E3136" s="2">
        <f>IF(ISBLANK(D3136),"",INT(YEARFRAC(D3136,'Vispārīga informācija'!$B$2)))</f>
      </c>
      <c r="F3136" s="2">
        <f>IFERROR(IF(ISBLANK($A3136),"",IF($A3136="Ūdeņraža jonu koncentrācija",VLOOKUP(Dati!$A3136,Normas!$A:$D,2,FALSE),VLOOKUP(Dati!$A3136,Normas!$A:$D,2,FALSE)*0.6)),"")</f>
      </c>
      <c r="G3136" s="2">
        <f>IFERROR(IF(ISBLANK($A3136),"",IF($A3136="Ūdeņraža jonu koncentrācija",VLOOKUP(Dati!$A3136,Normas!$A:$D,3,FALSE),VLOOKUP(Dati!$A3136,Normas!$A:$D,3,FALSE)*0.6)),"")</f>
      </c>
      <c r="H3136" s="2">
        <f>IFERROR(IF(ISBLANK($A3136),"",IF($A3136="Ūdeņraža jonu koncentrācija",VLOOKUP(Dati!$A3136,Normas!$A:$D,2,FALSE),VLOOKUP(Dati!$A3136,Normas!$A:$D,2,FALSE)*0.3)),"")</f>
      </c>
      <c r="I3136" s="2">
        <f>IFERROR(IF(ISBLANK($A3136),"",IF($A3136="Ūdeņraža jonu koncentrācija",VLOOKUP(Dati!$A3136,Normas!$A:$D,3,FALSE),VLOOKUP(Dati!$A3136,Normas!$A:$D,3,FALSE)*0.3)),"")</f>
      </c>
    </row>
    <row r="3137" spans="2:9" x14ac:dyDescent="0.2">
      <c r="B3137">
        <f>IF(ISBLANK(A3137),"",VLOOKUP(A3137,Normas!A:D,4,FALSE))</f>
      </c>
      <c r="E3137" s="2">
        <f>IF(ISBLANK(D3137),"",INT(YEARFRAC(D3137,'Vispārīga informācija'!$B$2)))</f>
      </c>
      <c r="F3137" s="2">
        <f>IFERROR(IF(ISBLANK($A3137),"",IF($A3137="Ūdeņraža jonu koncentrācija",VLOOKUP(Dati!$A3137,Normas!$A:$D,2,FALSE),VLOOKUP(Dati!$A3137,Normas!$A:$D,2,FALSE)*0.6)),"")</f>
      </c>
      <c r="G3137" s="2">
        <f>IFERROR(IF(ISBLANK($A3137),"",IF($A3137="Ūdeņraža jonu koncentrācija",VLOOKUP(Dati!$A3137,Normas!$A:$D,3,FALSE),VLOOKUP(Dati!$A3137,Normas!$A:$D,3,FALSE)*0.6)),"")</f>
      </c>
      <c r="H3137" s="2">
        <f>IFERROR(IF(ISBLANK($A3137),"",IF($A3137="Ūdeņraža jonu koncentrācija",VLOOKUP(Dati!$A3137,Normas!$A:$D,2,FALSE),VLOOKUP(Dati!$A3137,Normas!$A:$D,2,FALSE)*0.3)),"")</f>
      </c>
      <c r="I3137" s="2">
        <f>IFERROR(IF(ISBLANK($A3137),"",IF($A3137="Ūdeņraža jonu koncentrācija",VLOOKUP(Dati!$A3137,Normas!$A:$D,3,FALSE),VLOOKUP(Dati!$A3137,Normas!$A:$D,3,FALSE)*0.3)),"")</f>
      </c>
    </row>
    <row r="3138" spans="2:9" x14ac:dyDescent="0.2">
      <c r="B3138">
        <f>IF(ISBLANK(A3138),"",VLOOKUP(A3138,Normas!A:D,4,FALSE))</f>
      </c>
      <c r="E3138" s="2">
        <f>IF(ISBLANK(D3138),"",INT(YEARFRAC(D3138,'Vispārīga informācija'!$B$2)))</f>
      </c>
      <c r="F3138" s="2">
        <f>IFERROR(IF(ISBLANK($A3138),"",IF($A3138="Ūdeņraža jonu koncentrācija",VLOOKUP(Dati!$A3138,Normas!$A:$D,2,FALSE),VLOOKUP(Dati!$A3138,Normas!$A:$D,2,FALSE)*0.6)),"")</f>
      </c>
      <c r="G3138" s="2">
        <f>IFERROR(IF(ISBLANK($A3138),"",IF($A3138="Ūdeņraža jonu koncentrācija",VLOOKUP(Dati!$A3138,Normas!$A:$D,3,FALSE),VLOOKUP(Dati!$A3138,Normas!$A:$D,3,FALSE)*0.6)),"")</f>
      </c>
      <c r="H3138" s="2">
        <f>IFERROR(IF(ISBLANK($A3138),"",IF($A3138="Ūdeņraža jonu koncentrācija",VLOOKUP(Dati!$A3138,Normas!$A:$D,2,FALSE),VLOOKUP(Dati!$A3138,Normas!$A:$D,2,FALSE)*0.3)),"")</f>
      </c>
      <c r="I3138" s="2">
        <f>IFERROR(IF(ISBLANK($A3138),"",IF($A3138="Ūdeņraža jonu koncentrācija",VLOOKUP(Dati!$A3138,Normas!$A:$D,3,FALSE),VLOOKUP(Dati!$A3138,Normas!$A:$D,3,FALSE)*0.3)),"")</f>
      </c>
    </row>
    <row r="3139" spans="2:9" x14ac:dyDescent="0.2">
      <c r="B3139">
        <f>IF(ISBLANK(A3139),"",VLOOKUP(A3139,Normas!A:D,4,FALSE))</f>
      </c>
      <c r="E3139" s="2">
        <f>IF(ISBLANK(D3139),"",INT(YEARFRAC(D3139,'Vispārīga informācija'!$B$2)))</f>
      </c>
      <c r="F3139" s="2">
        <f>IFERROR(IF(ISBLANK($A3139),"",IF($A3139="Ūdeņraža jonu koncentrācija",VLOOKUP(Dati!$A3139,Normas!$A:$D,2,FALSE),VLOOKUP(Dati!$A3139,Normas!$A:$D,2,FALSE)*0.6)),"")</f>
      </c>
      <c r="G3139" s="2">
        <f>IFERROR(IF(ISBLANK($A3139),"",IF($A3139="Ūdeņraža jonu koncentrācija",VLOOKUP(Dati!$A3139,Normas!$A:$D,3,FALSE),VLOOKUP(Dati!$A3139,Normas!$A:$D,3,FALSE)*0.6)),"")</f>
      </c>
      <c r="H3139" s="2">
        <f>IFERROR(IF(ISBLANK($A3139),"",IF($A3139="Ūdeņraža jonu koncentrācija",VLOOKUP(Dati!$A3139,Normas!$A:$D,2,FALSE),VLOOKUP(Dati!$A3139,Normas!$A:$D,2,FALSE)*0.3)),"")</f>
      </c>
      <c r="I3139" s="2">
        <f>IFERROR(IF(ISBLANK($A3139),"",IF($A3139="Ūdeņraža jonu koncentrācija",VLOOKUP(Dati!$A3139,Normas!$A:$D,3,FALSE),VLOOKUP(Dati!$A3139,Normas!$A:$D,3,FALSE)*0.3)),"")</f>
      </c>
    </row>
    <row r="3140" spans="2:9" x14ac:dyDescent="0.2">
      <c r="B3140">
        <f>IF(ISBLANK(A3140),"",VLOOKUP(A3140,Normas!A:D,4,FALSE))</f>
      </c>
      <c r="E3140" s="2">
        <f>IF(ISBLANK(D3140),"",INT(YEARFRAC(D3140,'Vispārīga informācija'!$B$2)))</f>
      </c>
      <c r="F3140" s="2">
        <f>IFERROR(IF(ISBLANK($A3140),"",IF($A3140="Ūdeņraža jonu koncentrācija",VLOOKUP(Dati!$A3140,Normas!$A:$D,2,FALSE),VLOOKUP(Dati!$A3140,Normas!$A:$D,2,FALSE)*0.6)),"")</f>
      </c>
      <c r="G3140" s="2">
        <f>IFERROR(IF(ISBLANK($A3140),"",IF($A3140="Ūdeņraža jonu koncentrācija",VLOOKUP(Dati!$A3140,Normas!$A:$D,3,FALSE),VLOOKUP(Dati!$A3140,Normas!$A:$D,3,FALSE)*0.6)),"")</f>
      </c>
      <c r="H3140" s="2">
        <f>IFERROR(IF(ISBLANK($A3140),"",IF($A3140="Ūdeņraža jonu koncentrācija",VLOOKUP(Dati!$A3140,Normas!$A:$D,2,FALSE),VLOOKUP(Dati!$A3140,Normas!$A:$D,2,FALSE)*0.3)),"")</f>
      </c>
      <c r="I3140" s="2">
        <f>IFERROR(IF(ISBLANK($A3140),"",IF($A3140="Ūdeņraža jonu koncentrācija",VLOOKUP(Dati!$A3140,Normas!$A:$D,3,FALSE),VLOOKUP(Dati!$A3140,Normas!$A:$D,3,FALSE)*0.3)),"")</f>
      </c>
    </row>
    <row r="3141" spans="2:9" x14ac:dyDescent="0.2">
      <c r="B3141">
        <f>IF(ISBLANK(A3141),"",VLOOKUP(A3141,Normas!A:D,4,FALSE))</f>
      </c>
      <c r="E3141" s="2">
        <f>IF(ISBLANK(D3141),"",INT(YEARFRAC(D3141,'Vispārīga informācija'!$B$2)))</f>
      </c>
      <c r="F3141" s="2">
        <f>IFERROR(IF(ISBLANK($A3141),"",IF($A3141="Ūdeņraža jonu koncentrācija",VLOOKUP(Dati!$A3141,Normas!$A:$D,2,FALSE),VLOOKUP(Dati!$A3141,Normas!$A:$D,2,FALSE)*0.6)),"")</f>
      </c>
      <c r="G3141" s="2">
        <f>IFERROR(IF(ISBLANK($A3141),"",IF($A3141="Ūdeņraža jonu koncentrācija",VLOOKUP(Dati!$A3141,Normas!$A:$D,3,FALSE),VLOOKUP(Dati!$A3141,Normas!$A:$D,3,FALSE)*0.6)),"")</f>
      </c>
      <c r="H3141" s="2">
        <f>IFERROR(IF(ISBLANK($A3141),"",IF($A3141="Ūdeņraža jonu koncentrācija",VLOOKUP(Dati!$A3141,Normas!$A:$D,2,FALSE),VLOOKUP(Dati!$A3141,Normas!$A:$D,2,FALSE)*0.3)),"")</f>
      </c>
      <c r="I3141" s="2">
        <f>IFERROR(IF(ISBLANK($A3141),"",IF($A3141="Ūdeņraža jonu koncentrācija",VLOOKUP(Dati!$A3141,Normas!$A:$D,3,FALSE),VLOOKUP(Dati!$A3141,Normas!$A:$D,3,FALSE)*0.3)),"")</f>
      </c>
    </row>
    <row r="3142" spans="2:9" x14ac:dyDescent="0.2">
      <c r="B3142">
        <f>IF(ISBLANK(A3142),"",VLOOKUP(A3142,Normas!A:D,4,FALSE))</f>
      </c>
      <c r="E3142" s="2">
        <f>IF(ISBLANK(D3142),"",INT(YEARFRAC(D3142,'Vispārīga informācija'!$B$2)))</f>
      </c>
      <c r="F3142" s="2">
        <f>IFERROR(IF(ISBLANK($A3142),"",IF($A3142="Ūdeņraža jonu koncentrācija",VLOOKUP(Dati!$A3142,Normas!$A:$D,2,FALSE),VLOOKUP(Dati!$A3142,Normas!$A:$D,2,FALSE)*0.6)),"")</f>
      </c>
      <c r="G3142" s="2">
        <f>IFERROR(IF(ISBLANK($A3142),"",IF($A3142="Ūdeņraža jonu koncentrācija",VLOOKUP(Dati!$A3142,Normas!$A:$D,3,FALSE),VLOOKUP(Dati!$A3142,Normas!$A:$D,3,FALSE)*0.6)),"")</f>
      </c>
      <c r="H3142" s="2">
        <f>IFERROR(IF(ISBLANK($A3142),"",IF($A3142="Ūdeņraža jonu koncentrācija",VLOOKUP(Dati!$A3142,Normas!$A:$D,2,FALSE),VLOOKUP(Dati!$A3142,Normas!$A:$D,2,FALSE)*0.3)),"")</f>
      </c>
      <c r="I3142" s="2">
        <f>IFERROR(IF(ISBLANK($A3142),"",IF($A3142="Ūdeņraža jonu koncentrācija",VLOOKUP(Dati!$A3142,Normas!$A:$D,3,FALSE),VLOOKUP(Dati!$A3142,Normas!$A:$D,3,FALSE)*0.3)),"")</f>
      </c>
    </row>
    <row r="3143" spans="2:9" x14ac:dyDescent="0.2">
      <c r="B3143">
        <f>IF(ISBLANK(A3143),"",VLOOKUP(A3143,Normas!A:D,4,FALSE))</f>
      </c>
      <c r="E3143" s="2">
        <f>IF(ISBLANK(D3143),"",INT(YEARFRAC(D3143,'Vispārīga informācija'!$B$2)))</f>
      </c>
      <c r="F3143" s="2">
        <f>IFERROR(IF(ISBLANK($A3143),"",IF($A3143="Ūdeņraža jonu koncentrācija",VLOOKUP(Dati!$A3143,Normas!$A:$D,2,FALSE),VLOOKUP(Dati!$A3143,Normas!$A:$D,2,FALSE)*0.6)),"")</f>
      </c>
      <c r="G3143" s="2">
        <f>IFERROR(IF(ISBLANK($A3143),"",IF($A3143="Ūdeņraža jonu koncentrācija",VLOOKUP(Dati!$A3143,Normas!$A:$D,3,FALSE),VLOOKUP(Dati!$A3143,Normas!$A:$D,3,FALSE)*0.6)),"")</f>
      </c>
      <c r="H3143" s="2">
        <f>IFERROR(IF(ISBLANK($A3143),"",IF($A3143="Ūdeņraža jonu koncentrācija",VLOOKUP(Dati!$A3143,Normas!$A:$D,2,FALSE),VLOOKUP(Dati!$A3143,Normas!$A:$D,2,FALSE)*0.3)),"")</f>
      </c>
      <c r="I3143" s="2">
        <f>IFERROR(IF(ISBLANK($A3143),"",IF($A3143="Ūdeņraža jonu koncentrācija",VLOOKUP(Dati!$A3143,Normas!$A:$D,3,FALSE),VLOOKUP(Dati!$A3143,Normas!$A:$D,3,FALSE)*0.3)),"")</f>
      </c>
    </row>
    <row r="3144" spans="2:9" x14ac:dyDescent="0.2">
      <c r="B3144">
        <f>IF(ISBLANK(A3144),"",VLOOKUP(A3144,Normas!A:D,4,FALSE))</f>
      </c>
      <c r="E3144" s="2">
        <f>IF(ISBLANK(D3144),"",INT(YEARFRAC(D3144,'Vispārīga informācija'!$B$2)))</f>
      </c>
      <c r="F3144" s="2">
        <f>IFERROR(IF(ISBLANK($A3144),"",IF($A3144="Ūdeņraža jonu koncentrācija",VLOOKUP(Dati!$A3144,Normas!$A:$D,2,FALSE),VLOOKUP(Dati!$A3144,Normas!$A:$D,2,FALSE)*0.6)),"")</f>
      </c>
      <c r="G3144" s="2">
        <f>IFERROR(IF(ISBLANK($A3144),"",IF($A3144="Ūdeņraža jonu koncentrācija",VLOOKUP(Dati!$A3144,Normas!$A:$D,3,FALSE),VLOOKUP(Dati!$A3144,Normas!$A:$D,3,FALSE)*0.6)),"")</f>
      </c>
      <c r="H3144" s="2">
        <f>IFERROR(IF(ISBLANK($A3144),"",IF($A3144="Ūdeņraža jonu koncentrācija",VLOOKUP(Dati!$A3144,Normas!$A:$D,2,FALSE),VLOOKUP(Dati!$A3144,Normas!$A:$D,2,FALSE)*0.3)),"")</f>
      </c>
      <c r="I3144" s="2">
        <f>IFERROR(IF(ISBLANK($A3144),"",IF($A3144="Ūdeņraža jonu koncentrācija",VLOOKUP(Dati!$A3144,Normas!$A:$D,3,FALSE),VLOOKUP(Dati!$A3144,Normas!$A:$D,3,FALSE)*0.3)),"")</f>
      </c>
    </row>
    <row r="3145" spans="2:9" x14ac:dyDescent="0.2">
      <c r="B3145">
        <f>IF(ISBLANK(A3145),"",VLOOKUP(A3145,Normas!A:D,4,FALSE))</f>
      </c>
      <c r="E3145" s="2">
        <f>IF(ISBLANK(D3145),"",INT(YEARFRAC(D3145,'Vispārīga informācija'!$B$2)))</f>
      </c>
      <c r="F3145" s="2">
        <f>IFERROR(IF(ISBLANK($A3145),"",IF($A3145="Ūdeņraža jonu koncentrācija",VLOOKUP(Dati!$A3145,Normas!$A:$D,2,FALSE),VLOOKUP(Dati!$A3145,Normas!$A:$D,2,FALSE)*0.6)),"")</f>
      </c>
      <c r="G3145" s="2">
        <f>IFERROR(IF(ISBLANK($A3145),"",IF($A3145="Ūdeņraža jonu koncentrācija",VLOOKUP(Dati!$A3145,Normas!$A:$D,3,FALSE),VLOOKUP(Dati!$A3145,Normas!$A:$D,3,FALSE)*0.6)),"")</f>
      </c>
      <c r="H3145" s="2">
        <f>IFERROR(IF(ISBLANK($A3145),"",IF($A3145="Ūdeņraža jonu koncentrācija",VLOOKUP(Dati!$A3145,Normas!$A:$D,2,FALSE),VLOOKUP(Dati!$A3145,Normas!$A:$D,2,FALSE)*0.3)),"")</f>
      </c>
      <c r="I3145" s="2">
        <f>IFERROR(IF(ISBLANK($A3145),"",IF($A3145="Ūdeņraža jonu koncentrācija",VLOOKUP(Dati!$A3145,Normas!$A:$D,3,FALSE),VLOOKUP(Dati!$A3145,Normas!$A:$D,3,FALSE)*0.3)),"")</f>
      </c>
    </row>
    <row r="3146" spans="2:9" x14ac:dyDescent="0.2">
      <c r="B3146">
        <f>IF(ISBLANK(A3146),"",VLOOKUP(A3146,Normas!A:D,4,FALSE))</f>
      </c>
      <c r="E3146" s="2">
        <f>IF(ISBLANK(D3146),"",INT(YEARFRAC(D3146,'Vispārīga informācija'!$B$2)))</f>
      </c>
      <c r="F3146" s="2">
        <f>IFERROR(IF(ISBLANK($A3146),"",IF($A3146="Ūdeņraža jonu koncentrācija",VLOOKUP(Dati!$A3146,Normas!$A:$D,2,FALSE),VLOOKUP(Dati!$A3146,Normas!$A:$D,2,FALSE)*0.6)),"")</f>
      </c>
      <c r="G3146" s="2">
        <f>IFERROR(IF(ISBLANK($A3146),"",IF($A3146="Ūdeņraža jonu koncentrācija",VLOOKUP(Dati!$A3146,Normas!$A:$D,3,FALSE),VLOOKUP(Dati!$A3146,Normas!$A:$D,3,FALSE)*0.6)),"")</f>
      </c>
      <c r="H3146" s="2">
        <f>IFERROR(IF(ISBLANK($A3146),"",IF($A3146="Ūdeņraža jonu koncentrācija",VLOOKUP(Dati!$A3146,Normas!$A:$D,2,FALSE),VLOOKUP(Dati!$A3146,Normas!$A:$D,2,FALSE)*0.3)),"")</f>
      </c>
      <c r="I3146" s="2">
        <f>IFERROR(IF(ISBLANK($A3146),"",IF($A3146="Ūdeņraža jonu koncentrācija",VLOOKUP(Dati!$A3146,Normas!$A:$D,3,FALSE),VLOOKUP(Dati!$A3146,Normas!$A:$D,3,FALSE)*0.3)),"")</f>
      </c>
    </row>
    <row r="3147" spans="2:9" x14ac:dyDescent="0.2">
      <c r="B3147">
        <f>IF(ISBLANK(A3147),"",VLOOKUP(A3147,Normas!A:D,4,FALSE))</f>
      </c>
      <c r="E3147" s="2">
        <f>IF(ISBLANK(D3147),"",INT(YEARFRAC(D3147,'Vispārīga informācija'!$B$2)))</f>
      </c>
      <c r="F3147" s="2">
        <f>IFERROR(IF(ISBLANK($A3147),"",IF($A3147="Ūdeņraža jonu koncentrācija",VLOOKUP(Dati!$A3147,Normas!$A:$D,2,FALSE),VLOOKUP(Dati!$A3147,Normas!$A:$D,2,FALSE)*0.6)),"")</f>
      </c>
      <c r="G3147" s="2">
        <f>IFERROR(IF(ISBLANK($A3147),"",IF($A3147="Ūdeņraža jonu koncentrācija",VLOOKUP(Dati!$A3147,Normas!$A:$D,3,FALSE),VLOOKUP(Dati!$A3147,Normas!$A:$D,3,FALSE)*0.6)),"")</f>
      </c>
      <c r="H3147" s="2">
        <f>IFERROR(IF(ISBLANK($A3147),"",IF($A3147="Ūdeņraža jonu koncentrācija",VLOOKUP(Dati!$A3147,Normas!$A:$D,2,FALSE),VLOOKUP(Dati!$A3147,Normas!$A:$D,2,FALSE)*0.3)),"")</f>
      </c>
      <c r="I3147" s="2">
        <f>IFERROR(IF(ISBLANK($A3147),"",IF($A3147="Ūdeņraža jonu koncentrācija",VLOOKUP(Dati!$A3147,Normas!$A:$D,3,FALSE),VLOOKUP(Dati!$A3147,Normas!$A:$D,3,FALSE)*0.3)),"")</f>
      </c>
    </row>
    <row r="3148" spans="2:9" x14ac:dyDescent="0.2">
      <c r="B3148">
        <f>IF(ISBLANK(A3148),"",VLOOKUP(A3148,Normas!A:D,4,FALSE))</f>
      </c>
      <c r="E3148" s="2">
        <f>IF(ISBLANK(D3148),"",INT(YEARFRAC(D3148,'Vispārīga informācija'!$B$2)))</f>
      </c>
      <c r="F3148" s="2">
        <f>IFERROR(IF(ISBLANK($A3148),"",IF($A3148="Ūdeņraža jonu koncentrācija",VLOOKUP(Dati!$A3148,Normas!$A:$D,2,FALSE),VLOOKUP(Dati!$A3148,Normas!$A:$D,2,FALSE)*0.6)),"")</f>
      </c>
      <c r="G3148" s="2">
        <f>IFERROR(IF(ISBLANK($A3148),"",IF($A3148="Ūdeņraža jonu koncentrācija",VLOOKUP(Dati!$A3148,Normas!$A:$D,3,FALSE),VLOOKUP(Dati!$A3148,Normas!$A:$D,3,FALSE)*0.6)),"")</f>
      </c>
      <c r="H3148" s="2">
        <f>IFERROR(IF(ISBLANK($A3148),"",IF($A3148="Ūdeņraža jonu koncentrācija",VLOOKUP(Dati!$A3148,Normas!$A:$D,2,FALSE),VLOOKUP(Dati!$A3148,Normas!$A:$D,2,FALSE)*0.3)),"")</f>
      </c>
      <c r="I3148" s="2">
        <f>IFERROR(IF(ISBLANK($A3148),"",IF($A3148="Ūdeņraža jonu koncentrācija",VLOOKUP(Dati!$A3148,Normas!$A:$D,3,FALSE),VLOOKUP(Dati!$A3148,Normas!$A:$D,3,FALSE)*0.3)),"")</f>
      </c>
    </row>
    <row r="3149" spans="2:9" x14ac:dyDescent="0.2">
      <c r="B3149">
        <f>IF(ISBLANK(A3149),"",VLOOKUP(A3149,Normas!A:D,4,FALSE))</f>
      </c>
      <c r="E3149" s="2">
        <f>IF(ISBLANK(D3149),"",INT(YEARFRAC(D3149,'Vispārīga informācija'!$B$2)))</f>
      </c>
      <c r="F3149" s="2">
        <f>IFERROR(IF(ISBLANK($A3149),"",IF($A3149="Ūdeņraža jonu koncentrācija",VLOOKUP(Dati!$A3149,Normas!$A:$D,2,FALSE),VLOOKUP(Dati!$A3149,Normas!$A:$D,2,FALSE)*0.6)),"")</f>
      </c>
      <c r="G3149" s="2">
        <f>IFERROR(IF(ISBLANK($A3149),"",IF($A3149="Ūdeņraža jonu koncentrācija",VLOOKUP(Dati!$A3149,Normas!$A:$D,3,FALSE),VLOOKUP(Dati!$A3149,Normas!$A:$D,3,FALSE)*0.6)),"")</f>
      </c>
      <c r="H3149" s="2">
        <f>IFERROR(IF(ISBLANK($A3149),"",IF($A3149="Ūdeņraža jonu koncentrācija",VLOOKUP(Dati!$A3149,Normas!$A:$D,2,FALSE),VLOOKUP(Dati!$A3149,Normas!$A:$D,2,FALSE)*0.3)),"")</f>
      </c>
      <c r="I3149" s="2">
        <f>IFERROR(IF(ISBLANK($A3149),"",IF($A3149="Ūdeņraža jonu koncentrācija",VLOOKUP(Dati!$A3149,Normas!$A:$D,3,FALSE),VLOOKUP(Dati!$A3149,Normas!$A:$D,3,FALSE)*0.3)),"")</f>
      </c>
    </row>
    <row r="3150" spans="2:9" x14ac:dyDescent="0.2">
      <c r="B3150">
        <f>IF(ISBLANK(A3150),"",VLOOKUP(A3150,Normas!A:D,4,FALSE))</f>
      </c>
      <c r="E3150" s="2">
        <f>IF(ISBLANK(D3150),"",INT(YEARFRAC(D3150,'Vispārīga informācija'!$B$2)))</f>
      </c>
      <c r="F3150" s="2">
        <f>IFERROR(IF(ISBLANK($A3150),"",IF($A3150="Ūdeņraža jonu koncentrācija",VLOOKUP(Dati!$A3150,Normas!$A:$D,2,FALSE),VLOOKUP(Dati!$A3150,Normas!$A:$D,2,FALSE)*0.6)),"")</f>
      </c>
      <c r="G3150" s="2">
        <f>IFERROR(IF(ISBLANK($A3150),"",IF($A3150="Ūdeņraža jonu koncentrācija",VLOOKUP(Dati!$A3150,Normas!$A:$D,3,FALSE),VLOOKUP(Dati!$A3150,Normas!$A:$D,3,FALSE)*0.6)),"")</f>
      </c>
      <c r="H3150" s="2">
        <f>IFERROR(IF(ISBLANK($A3150),"",IF($A3150="Ūdeņraža jonu koncentrācija",VLOOKUP(Dati!$A3150,Normas!$A:$D,2,FALSE),VLOOKUP(Dati!$A3150,Normas!$A:$D,2,FALSE)*0.3)),"")</f>
      </c>
      <c r="I3150" s="2">
        <f>IFERROR(IF(ISBLANK($A3150),"",IF($A3150="Ūdeņraža jonu koncentrācija",VLOOKUP(Dati!$A3150,Normas!$A:$D,3,FALSE),VLOOKUP(Dati!$A3150,Normas!$A:$D,3,FALSE)*0.3)),"")</f>
      </c>
    </row>
    <row r="3151" spans="2:9" x14ac:dyDescent="0.2">
      <c r="B3151">
        <f>IF(ISBLANK(A3151),"",VLOOKUP(A3151,Normas!A:D,4,FALSE))</f>
      </c>
      <c r="E3151" s="2">
        <f>IF(ISBLANK(D3151),"",INT(YEARFRAC(D3151,'Vispārīga informācija'!$B$2)))</f>
      </c>
      <c r="F3151" s="2">
        <f>IFERROR(IF(ISBLANK($A3151),"",IF($A3151="Ūdeņraža jonu koncentrācija",VLOOKUP(Dati!$A3151,Normas!$A:$D,2,FALSE),VLOOKUP(Dati!$A3151,Normas!$A:$D,2,FALSE)*0.6)),"")</f>
      </c>
      <c r="G3151" s="2">
        <f>IFERROR(IF(ISBLANK($A3151),"",IF($A3151="Ūdeņraža jonu koncentrācija",VLOOKUP(Dati!$A3151,Normas!$A:$D,3,FALSE),VLOOKUP(Dati!$A3151,Normas!$A:$D,3,FALSE)*0.6)),"")</f>
      </c>
      <c r="H3151" s="2">
        <f>IFERROR(IF(ISBLANK($A3151),"",IF($A3151="Ūdeņraža jonu koncentrācija",VLOOKUP(Dati!$A3151,Normas!$A:$D,2,FALSE),VLOOKUP(Dati!$A3151,Normas!$A:$D,2,FALSE)*0.3)),"")</f>
      </c>
      <c r="I3151" s="2">
        <f>IFERROR(IF(ISBLANK($A3151),"",IF($A3151="Ūdeņraža jonu koncentrācija",VLOOKUP(Dati!$A3151,Normas!$A:$D,3,FALSE),VLOOKUP(Dati!$A3151,Normas!$A:$D,3,FALSE)*0.3)),"")</f>
      </c>
    </row>
    <row r="3152" spans="2:9" x14ac:dyDescent="0.2">
      <c r="B3152">
        <f>IF(ISBLANK(A3152),"",VLOOKUP(A3152,Normas!A:D,4,FALSE))</f>
      </c>
      <c r="E3152" s="2">
        <f>IF(ISBLANK(D3152),"",INT(YEARFRAC(D3152,'Vispārīga informācija'!$B$2)))</f>
      </c>
      <c r="F3152" s="2">
        <f>IFERROR(IF(ISBLANK($A3152),"",IF($A3152="Ūdeņraža jonu koncentrācija",VLOOKUP(Dati!$A3152,Normas!$A:$D,2,FALSE),VLOOKUP(Dati!$A3152,Normas!$A:$D,2,FALSE)*0.6)),"")</f>
      </c>
      <c r="G3152" s="2">
        <f>IFERROR(IF(ISBLANK($A3152),"",IF($A3152="Ūdeņraža jonu koncentrācija",VLOOKUP(Dati!$A3152,Normas!$A:$D,3,FALSE),VLOOKUP(Dati!$A3152,Normas!$A:$D,3,FALSE)*0.6)),"")</f>
      </c>
      <c r="H3152" s="2">
        <f>IFERROR(IF(ISBLANK($A3152),"",IF($A3152="Ūdeņraža jonu koncentrācija",VLOOKUP(Dati!$A3152,Normas!$A:$D,2,FALSE),VLOOKUP(Dati!$A3152,Normas!$A:$D,2,FALSE)*0.3)),"")</f>
      </c>
      <c r="I3152" s="2">
        <f>IFERROR(IF(ISBLANK($A3152),"",IF($A3152="Ūdeņraža jonu koncentrācija",VLOOKUP(Dati!$A3152,Normas!$A:$D,3,FALSE),VLOOKUP(Dati!$A3152,Normas!$A:$D,3,FALSE)*0.3)),"")</f>
      </c>
    </row>
    <row r="3153" spans="2:9" x14ac:dyDescent="0.2">
      <c r="B3153">
        <f>IF(ISBLANK(A3153),"",VLOOKUP(A3153,Normas!A:D,4,FALSE))</f>
      </c>
      <c r="E3153" s="2">
        <f>IF(ISBLANK(D3153),"",INT(YEARFRAC(D3153,'Vispārīga informācija'!$B$2)))</f>
      </c>
      <c r="F3153" s="2">
        <f>IFERROR(IF(ISBLANK($A3153),"",IF($A3153="Ūdeņraža jonu koncentrācija",VLOOKUP(Dati!$A3153,Normas!$A:$D,2,FALSE),VLOOKUP(Dati!$A3153,Normas!$A:$D,2,FALSE)*0.6)),"")</f>
      </c>
      <c r="G3153" s="2">
        <f>IFERROR(IF(ISBLANK($A3153),"",IF($A3153="Ūdeņraža jonu koncentrācija",VLOOKUP(Dati!$A3153,Normas!$A:$D,3,FALSE),VLOOKUP(Dati!$A3153,Normas!$A:$D,3,FALSE)*0.6)),"")</f>
      </c>
      <c r="H3153" s="2">
        <f>IFERROR(IF(ISBLANK($A3153),"",IF($A3153="Ūdeņraža jonu koncentrācija",VLOOKUP(Dati!$A3153,Normas!$A:$D,2,FALSE),VLOOKUP(Dati!$A3153,Normas!$A:$D,2,FALSE)*0.3)),"")</f>
      </c>
      <c r="I3153" s="2">
        <f>IFERROR(IF(ISBLANK($A3153),"",IF($A3153="Ūdeņraža jonu koncentrācija",VLOOKUP(Dati!$A3153,Normas!$A:$D,3,FALSE),VLOOKUP(Dati!$A3153,Normas!$A:$D,3,FALSE)*0.3)),"")</f>
      </c>
    </row>
    <row r="3154" spans="2:9" x14ac:dyDescent="0.2">
      <c r="B3154">
        <f>IF(ISBLANK(A3154),"",VLOOKUP(A3154,Normas!A:D,4,FALSE))</f>
      </c>
      <c r="E3154" s="2">
        <f>IF(ISBLANK(D3154),"",INT(YEARFRAC(D3154,'Vispārīga informācija'!$B$2)))</f>
      </c>
      <c r="F3154" s="2">
        <f>IFERROR(IF(ISBLANK($A3154),"",IF($A3154="Ūdeņraža jonu koncentrācija",VLOOKUP(Dati!$A3154,Normas!$A:$D,2,FALSE),VLOOKUP(Dati!$A3154,Normas!$A:$D,2,FALSE)*0.6)),"")</f>
      </c>
      <c r="G3154" s="2">
        <f>IFERROR(IF(ISBLANK($A3154),"",IF($A3154="Ūdeņraža jonu koncentrācija",VLOOKUP(Dati!$A3154,Normas!$A:$D,3,FALSE),VLOOKUP(Dati!$A3154,Normas!$A:$D,3,FALSE)*0.6)),"")</f>
      </c>
      <c r="H3154" s="2">
        <f>IFERROR(IF(ISBLANK($A3154),"",IF($A3154="Ūdeņraža jonu koncentrācija",VLOOKUP(Dati!$A3154,Normas!$A:$D,2,FALSE),VLOOKUP(Dati!$A3154,Normas!$A:$D,2,FALSE)*0.3)),"")</f>
      </c>
      <c r="I3154" s="2">
        <f>IFERROR(IF(ISBLANK($A3154),"",IF($A3154="Ūdeņraža jonu koncentrācija",VLOOKUP(Dati!$A3154,Normas!$A:$D,3,FALSE),VLOOKUP(Dati!$A3154,Normas!$A:$D,3,FALSE)*0.3)),"")</f>
      </c>
    </row>
    <row r="3155" spans="2:9" x14ac:dyDescent="0.2">
      <c r="B3155">
        <f>IF(ISBLANK(A3155),"",VLOOKUP(A3155,Normas!A:D,4,FALSE))</f>
      </c>
      <c r="E3155" s="2">
        <f>IF(ISBLANK(D3155),"",INT(YEARFRAC(D3155,'Vispārīga informācija'!$B$2)))</f>
      </c>
      <c r="F3155" s="2">
        <f>IFERROR(IF(ISBLANK($A3155),"",IF($A3155="Ūdeņraža jonu koncentrācija",VLOOKUP(Dati!$A3155,Normas!$A:$D,2,FALSE),VLOOKUP(Dati!$A3155,Normas!$A:$D,2,FALSE)*0.6)),"")</f>
      </c>
      <c r="G3155" s="2">
        <f>IFERROR(IF(ISBLANK($A3155),"",IF($A3155="Ūdeņraža jonu koncentrācija",VLOOKUP(Dati!$A3155,Normas!$A:$D,3,FALSE),VLOOKUP(Dati!$A3155,Normas!$A:$D,3,FALSE)*0.6)),"")</f>
      </c>
      <c r="H3155" s="2">
        <f>IFERROR(IF(ISBLANK($A3155),"",IF($A3155="Ūdeņraža jonu koncentrācija",VLOOKUP(Dati!$A3155,Normas!$A:$D,2,FALSE),VLOOKUP(Dati!$A3155,Normas!$A:$D,2,FALSE)*0.3)),"")</f>
      </c>
      <c r="I3155" s="2">
        <f>IFERROR(IF(ISBLANK($A3155),"",IF($A3155="Ūdeņraža jonu koncentrācija",VLOOKUP(Dati!$A3155,Normas!$A:$D,3,FALSE),VLOOKUP(Dati!$A3155,Normas!$A:$D,3,FALSE)*0.3)),"")</f>
      </c>
    </row>
    <row r="3156" spans="2:9" x14ac:dyDescent="0.2">
      <c r="B3156">
        <f>IF(ISBLANK(A3156),"",VLOOKUP(A3156,Normas!A:D,4,FALSE))</f>
      </c>
      <c r="E3156" s="2">
        <f>IF(ISBLANK(D3156),"",INT(YEARFRAC(D3156,'Vispārīga informācija'!$B$2)))</f>
      </c>
      <c r="F3156" s="2">
        <f>IFERROR(IF(ISBLANK($A3156),"",IF($A3156="Ūdeņraža jonu koncentrācija",VLOOKUP(Dati!$A3156,Normas!$A:$D,2,FALSE),VLOOKUP(Dati!$A3156,Normas!$A:$D,2,FALSE)*0.6)),"")</f>
      </c>
      <c r="G3156" s="2">
        <f>IFERROR(IF(ISBLANK($A3156),"",IF($A3156="Ūdeņraža jonu koncentrācija",VLOOKUP(Dati!$A3156,Normas!$A:$D,3,FALSE),VLOOKUP(Dati!$A3156,Normas!$A:$D,3,FALSE)*0.6)),"")</f>
      </c>
      <c r="H3156" s="2">
        <f>IFERROR(IF(ISBLANK($A3156),"",IF($A3156="Ūdeņraža jonu koncentrācija",VLOOKUP(Dati!$A3156,Normas!$A:$D,2,FALSE),VLOOKUP(Dati!$A3156,Normas!$A:$D,2,FALSE)*0.3)),"")</f>
      </c>
      <c r="I3156" s="2">
        <f>IFERROR(IF(ISBLANK($A3156),"",IF($A3156="Ūdeņraža jonu koncentrācija",VLOOKUP(Dati!$A3156,Normas!$A:$D,3,FALSE),VLOOKUP(Dati!$A3156,Normas!$A:$D,3,FALSE)*0.3)),"")</f>
      </c>
    </row>
    <row r="3157" spans="2:9" x14ac:dyDescent="0.2">
      <c r="B3157">
        <f>IF(ISBLANK(A3157),"",VLOOKUP(A3157,Normas!A:D,4,FALSE))</f>
      </c>
      <c r="E3157" s="2">
        <f>IF(ISBLANK(D3157),"",INT(YEARFRAC(D3157,'Vispārīga informācija'!$B$2)))</f>
      </c>
      <c r="F3157" s="2">
        <f>IFERROR(IF(ISBLANK($A3157),"",IF($A3157="Ūdeņraža jonu koncentrācija",VLOOKUP(Dati!$A3157,Normas!$A:$D,2,FALSE),VLOOKUP(Dati!$A3157,Normas!$A:$D,2,FALSE)*0.6)),"")</f>
      </c>
      <c r="G3157" s="2">
        <f>IFERROR(IF(ISBLANK($A3157),"",IF($A3157="Ūdeņraža jonu koncentrācija",VLOOKUP(Dati!$A3157,Normas!$A:$D,3,FALSE),VLOOKUP(Dati!$A3157,Normas!$A:$D,3,FALSE)*0.6)),"")</f>
      </c>
      <c r="H3157" s="2">
        <f>IFERROR(IF(ISBLANK($A3157),"",IF($A3157="Ūdeņraža jonu koncentrācija",VLOOKUP(Dati!$A3157,Normas!$A:$D,2,FALSE),VLOOKUP(Dati!$A3157,Normas!$A:$D,2,FALSE)*0.3)),"")</f>
      </c>
      <c r="I3157" s="2">
        <f>IFERROR(IF(ISBLANK($A3157),"",IF($A3157="Ūdeņraža jonu koncentrācija",VLOOKUP(Dati!$A3157,Normas!$A:$D,3,FALSE),VLOOKUP(Dati!$A3157,Normas!$A:$D,3,FALSE)*0.3)),"")</f>
      </c>
    </row>
    <row r="3158" spans="2:9" x14ac:dyDescent="0.2">
      <c r="B3158">
        <f>IF(ISBLANK(A3158),"",VLOOKUP(A3158,Normas!A:D,4,FALSE))</f>
      </c>
      <c r="E3158" s="2">
        <f>IF(ISBLANK(D3158),"",INT(YEARFRAC(D3158,'Vispārīga informācija'!$B$2)))</f>
      </c>
      <c r="F3158" s="2">
        <f>IFERROR(IF(ISBLANK($A3158),"",IF($A3158="Ūdeņraža jonu koncentrācija",VLOOKUP(Dati!$A3158,Normas!$A:$D,2,FALSE),VLOOKUP(Dati!$A3158,Normas!$A:$D,2,FALSE)*0.6)),"")</f>
      </c>
      <c r="G3158" s="2">
        <f>IFERROR(IF(ISBLANK($A3158),"",IF($A3158="Ūdeņraža jonu koncentrācija",VLOOKUP(Dati!$A3158,Normas!$A:$D,3,FALSE),VLOOKUP(Dati!$A3158,Normas!$A:$D,3,FALSE)*0.6)),"")</f>
      </c>
      <c r="H3158" s="2">
        <f>IFERROR(IF(ISBLANK($A3158),"",IF($A3158="Ūdeņraža jonu koncentrācija",VLOOKUP(Dati!$A3158,Normas!$A:$D,2,FALSE),VLOOKUP(Dati!$A3158,Normas!$A:$D,2,FALSE)*0.3)),"")</f>
      </c>
      <c r="I3158" s="2">
        <f>IFERROR(IF(ISBLANK($A3158),"",IF($A3158="Ūdeņraža jonu koncentrācija",VLOOKUP(Dati!$A3158,Normas!$A:$D,3,FALSE),VLOOKUP(Dati!$A3158,Normas!$A:$D,3,FALSE)*0.3)),"")</f>
      </c>
    </row>
    <row r="3159" spans="2:9" x14ac:dyDescent="0.2">
      <c r="B3159">
        <f>IF(ISBLANK(A3159),"",VLOOKUP(A3159,Normas!A:D,4,FALSE))</f>
      </c>
      <c r="E3159" s="2">
        <f>IF(ISBLANK(D3159),"",INT(YEARFRAC(D3159,'Vispārīga informācija'!$B$2)))</f>
      </c>
      <c r="F3159" s="2">
        <f>IFERROR(IF(ISBLANK($A3159),"",IF($A3159="Ūdeņraža jonu koncentrācija",VLOOKUP(Dati!$A3159,Normas!$A:$D,2,FALSE),VLOOKUP(Dati!$A3159,Normas!$A:$D,2,FALSE)*0.6)),"")</f>
      </c>
      <c r="G3159" s="2">
        <f>IFERROR(IF(ISBLANK($A3159),"",IF($A3159="Ūdeņraža jonu koncentrācija",VLOOKUP(Dati!$A3159,Normas!$A:$D,3,FALSE),VLOOKUP(Dati!$A3159,Normas!$A:$D,3,FALSE)*0.6)),"")</f>
      </c>
      <c r="H3159" s="2">
        <f>IFERROR(IF(ISBLANK($A3159),"",IF($A3159="Ūdeņraža jonu koncentrācija",VLOOKUP(Dati!$A3159,Normas!$A:$D,2,FALSE),VLOOKUP(Dati!$A3159,Normas!$A:$D,2,FALSE)*0.3)),"")</f>
      </c>
      <c r="I3159" s="2">
        <f>IFERROR(IF(ISBLANK($A3159),"",IF($A3159="Ūdeņraža jonu koncentrācija",VLOOKUP(Dati!$A3159,Normas!$A:$D,3,FALSE),VLOOKUP(Dati!$A3159,Normas!$A:$D,3,FALSE)*0.3)),"")</f>
      </c>
    </row>
    <row r="3160" spans="2:9" x14ac:dyDescent="0.2">
      <c r="B3160">
        <f>IF(ISBLANK(A3160),"",VLOOKUP(A3160,Normas!A:D,4,FALSE))</f>
      </c>
      <c r="E3160" s="2">
        <f>IF(ISBLANK(D3160),"",INT(YEARFRAC(D3160,'Vispārīga informācija'!$B$2)))</f>
      </c>
      <c r="F3160" s="2">
        <f>IFERROR(IF(ISBLANK($A3160),"",IF($A3160="Ūdeņraža jonu koncentrācija",VLOOKUP(Dati!$A3160,Normas!$A:$D,2,FALSE),VLOOKUP(Dati!$A3160,Normas!$A:$D,2,FALSE)*0.6)),"")</f>
      </c>
      <c r="G3160" s="2">
        <f>IFERROR(IF(ISBLANK($A3160),"",IF($A3160="Ūdeņraža jonu koncentrācija",VLOOKUP(Dati!$A3160,Normas!$A:$D,3,FALSE),VLOOKUP(Dati!$A3160,Normas!$A:$D,3,FALSE)*0.6)),"")</f>
      </c>
      <c r="H3160" s="2">
        <f>IFERROR(IF(ISBLANK($A3160),"",IF($A3160="Ūdeņraža jonu koncentrācija",VLOOKUP(Dati!$A3160,Normas!$A:$D,2,FALSE),VLOOKUP(Dati!$A3160,Normas!$A:$D,2,FALSE)*0.3)),"")</f>
      </c>
      <c r="I3160" s="2">
        <f>IFERROR(IF(ISBLANK($A3160),"",IF($A3160="Ūdeņraža jonu koncentrācija",VLOOKUP(Dati!$A3160,Normas!$A:$D,3,FALSE),VLOOKUP(Dati!$A3160,Normas!$A:$D,3,FALSE)*0.3)),"")</f>
      </c>
    </row>
    <row r="3161" spans="2:9" x14ac:dyDescent="0.2">
      <c r="B3161">
        <f>IF(ISBLANK(A3161),"",VLOOKUP(A3161,Normas!A:D,4,FALSE))</f>
      </c>
      <c r="E3161" s="2">
        <f>IF(ISBLANK(D3161),"",INT(YEARFRAC(D3161,'Vispārīga informācija'!$B$2)))</f>
      </c>
      <c r="F3161" s="2">
        <f>IFERROR(IF(ISBLANK($A3161),"",IF($A3161="Ūdeņraža jonu koncentrācija",VLOOKUP(Dati!$A3161,Normas!$A:$D,2,FALSE),VLOOKUP(Dati!$A3161,Normas!$A:$D,2,FALSE)*0.6)),"")</f>
      </c>
      <c r="G3161" s="2">
        <f>IFERROR(IF(ISBLANK($A3161),"",IF($A3161="Ūdeņraža jonu koncentrācija",VLOOKUP(Dati!$A3161,Normas!$A:$D,3,FALSE),VLOOKUP(Dati!$A3161,Normas!$A:$D,3,FALSE)*0.6)),"")</f>
      </c>
      <c r="H3161" s="2">
        <f>IFERROR(IF(ISBLANK($A3161),"",IF($A3161="Ūdeņraža jonu koncentrācija",VLOOKUP(Dati!$A3161,Normas!$A:$D,2,FALSE),VLOOKUP(Dati!$A3161,Normas!$A:$D,2,FALSE)*0.3)),"")</f>
      </c>
      <c r="I3161" s="2">
        <f>IFERROR(IF(ISBLANK($A3161),"",IF($A3161="Ūdeņraža jonu koncentrācija",VLOOKUP(Dati!$A3161,Normas!$A:$D,3,FALSE),VLOOKUP(Dati!$A3161,Normas!$A:$D,3,FALSE)*0.3)),"")</f>
      </c>
    </row>
    <row r="3162" spans="2:9" x14ac:dyDescent="0.2">
      <c r="B3162">
        <f>IF(ISBLANK(A3162),"",VLOOKUP(A3162,Normas!A:D,4,FALSE))</f>
      </c>
      <c r="E3162" s="2">
        <f>IF(ISBLANK(D3162),"",INT(YEARFRAC(D3162,'Vispārīga informācija'!$B$2)))</f>
      </c>
      <c r="F3162" s="2">
        <f>IFERROR(IF(ISBLANK($A3162),"",IF($A3162="Ūdeņraža jonu koncentrācija",VLOOKUP(Dati!$A3162,Normas!$A:$D,2,FALSE),VLOOKUP(Dati!$A3162,Normas!$A:$D,2,FALSE)*0.6)),"")</f>
      </c>
      <c r="G3162" s="2">
        <f>IFERROR(IF(ISBLANK($A3162),"",IF($A3162="Ūdeņraža jonu koncentrācija",VLOOKUP(Dati!$A3162,Normas!$A:$D,3,FALSE),VLOOKUP(Dati!$A3162,Normas!$A:$D,3,FALSE)*0.6)),"")</f>
      </c>
      <c r="H3162" s="2">
        <f>IFERROR(IF(ISBLANK($A3162),"",IF($A3162="Ūdeņraža jonu koncentrācija",VLOOKUP(Dati!$A3162,Normas!$A:$D,2,FALSE),VLOOKUP(Dati!$A3162,Normas!$A:$D,2,FALSE)*0.3)),"")</f>
      </c>
      <c r="I3162" s="2">
        <f>IFERROR(IF(ISBLANK($A3162),"",IF($A3162="Ūdeņraža jonu koncentrācija",VLOOKUP(Dati!$A3162,Normas!$A:$D,3,FALSE),VLOOKUP(Dati!$A3162,Normas!$A:$D,3,FALSE)*0.3)),"")</f>
      </c>
    </row>
    <row r="3163" spans="2:9" x14ac:dyDescent="0.2">
      <c r="B3163">
        <f>IF(ISBLANK(A3163),"",VLOOKUP(A3163,Normas!A:D,4,FALSE))</f>
      </c>
      <c r="E3163" s="2">
        <f>IF(ISBLANK(D3163),"",INT(YEARFRAC(D3163,'Vispārīga informācija'!$B$2)))</f>
      </c>
      <c r="F3163" s="2">
        <f>IFERROR(IF(ISBLANK($A3163),"",IF($A3163="Ūdeņraža jonu koncentrācija",VLOOKUP(Dati!$A3163,Normas!$A:$D,2,FALSE),VLOOKUP(Dati!$A3163,Normas!$A:$D,2,FALSE)*0.6)),"")</f>
      </c>
      <c r="G3163" s="2">
        <f>IFERROR(IF(ISBLANK($A3163),"",IF($A3163="Ūdeņraža jonu koncentrācija",VLOOKUP(Dati!$A3163,Normas!$A:$D,3,FALSE),VLOOKUP(Dati!$A3163,Normas!$A:$D,3,FALSE)*0.6)),"")</f>
      </c>
      <c r="H3163" s="2">
        <f>IFERROR(IF(ISBLANK($A3163),"",IF($A3163="Ūdeņraža jonu koncentrācija",VLOOKUP(Dati!$A3163,Normas!$A:$D,2,FALSE),VLOOKUP(Dati!$A3163,Normas!$A:$D,2,FALSE)*0.3)),"")</f>
      </c>
      <c r="I3163" s="2">
        <f>IFERROR(IF(ISBLANK($A3163),"",IF($A3163="Ūdeņraža jonu koncentrācija",VLOOKUP(Dati!$A3163,Normas!$A:$D,3,FALSE),VLOOKUP(Dati!$A3163,Normas!$A:$D,3,FALSE)*0.3)),"")</f>
      </c>
    </row>
    <row r="3164" spans="2:9" x14ac:dyDescent="0.2">
      <c r="B3164">
        <f>IF(ISBLANK(A3164),"",VLOOKUP(A3164,Normas!A:D,4,FALSE))</f>
      </c>
      <c r="E3164" s="2">
        <f>IF(ISBLANK(D3164),"",INT(YEARFRAC(D3164,'Vispārīga informācija'!$B$2)))</f>
      </c>
      <c r="F3164" s="2">
        <f>IFERROR(IF(ISBLANK($A3164),"",IF($A3164="Ūdeņraža jonu koncentrācija",VLOOKUP(Dati!$A3164,Normas!$A:$D,2,FALSE),VLOOKUP(Dati!$A3164,Normas!$A:$D,2,FALSE)*0.6)),"")</f>
      </c>
      <c r="G3164" s="2">
        <f>IFERROR(IF(ISBLANK($A3164),"",IF($A3164="Ūdeņraža jonu koncentrācija",VLOOKUP(Dati!$A3164,Normas!$A:$D,3,FALSE),VLOOKUP(Dati!$A3164,Normas!$A:$D,3,FALSE)*0.6)),"")</f>
      </c>
      <c r="H3164" s="2">
        <f>IFERROR(IF(ISBLANK($A3164),"",IF($A3164="Ūdeņraža jonu koncentrācija",VLOOKUP(Dati!$A3164,Normas!$A:$D,2,FALSE),VLOOKUP(Dati!$A3164,Normas!$A:$D,2,FALSE)*0.3)),"")</f>
      </c>
      <c r="I3164" s="2">
        <f>IFERROR(IF(ISBLANK($A3164),"",IF($A3164="Ūdeņraža jonu koncentrācija",VLOOKUP(Dati!$A3164,Normas!$A:$D,3,FALSE),VLOOKUP(Dati!$A3164,Normas!$A:$D,3,FALSE)*0.3)),"")</f>
      </c>
    </row>
    <row r="3165" spans="2:9" x14ac:dyDescent="0.2">
      <c r="B3165">
        <f>IF(ISBLANK(A3165),"",VLOOKUP(A3165,Normas!A:D,4,FALSE))</f>
      </c>
      <c r="E3165" s="2">
        <f>IF(ISBLANK(D3165),"",INT(YEARFRAC(D3165,'Vispārīga informācija'!$B$2)))</f>
      </c>
      <c r="F3165" s="2">
        <f>IFERROR(IF(ISBLANK($A3165),"",IF($A3165="Ūdeņraža jonu koncentrācija",VLOOKUP(Dati!$A3165,Normas!$A:$D,2,FALSE),VLOOKUP(Dati!$A3165,Normas!$A:$D,2,FALSE)*0.6)),"")</f>
      </c>
      <c r="G3165" s="2">
        <f>IFERROR(IF(ISBLANK($A3165),"",IF($A3165="Ūdeņraža jonu koncentrācija",VLOOKUP(Dati!$A3165,Normas!$A:$D,3,FALSE),VLOOKUP(Dati!$A3165,Normas!$A:$D,3,FALSE)*0.6)),"")</f>
      </c>
      <c r="H3165" s="2">
        <f>IFERROR(IF(ISBLANK($A3165),"",IF($A3165="Ūdeņraža jonu koncentrācija",VLOOKUP(Dati!$A3165,Normas!$A:$D,2,FALSE),VLOOKUP(Dati!$A3165,Normas!$A:$D,2,FALSE)*0.3)),"")</f>
      </c>
      <c r="I3165" s="2">
        <f>IFERROR(IF(ISBLANK($A3165),"",IF($A3165="Ūdeņraža jonu koncentrācija",VLOOKUP(Dati!$A3165,Normas!$A:$D,3,FALSE),VLOOKUP(Dati!$A3165,Normas!$A:$D,3,FALSE)*0.3)),"")</f>
      </c>
    </row>
    <row r="3166" spans="2:9" x14ac:dyDescent="0.2">
      <c r="B3166">
        <f>IF(ISBLANK(A3166),"",VLOOKUP(A3166,Normas!A:D,4,FALSE))</f>
      </c>
      <c r="E3166" s="2">
        <f>IF(ISBLANK(D3166),"",INT(YEARFRAC(D3166,'Vispārīga informācija'!$B$2)))</f>
      </c>
      <c r="F3166" s="2">
        <f>IFERROR(IF(ISBLANK($A3166),"",IF($A3166="Ūdeņraža jonu koncentrācija",VLOOKUP(Dati!$A3166,Normas!$A:$D,2,FALSE),VLOOKUP(Dati!$A3166,Normas!$A:$D,2,FALSE)*0.6)),"")</f>
      </c>
      <c r="G3166" s="2">
        <f>IFERROR(IF(ISBLANK($A3166),"",IF($A3166="Ūdeņraža jonu koncentrācija",VLOOKUP(Dati!$A3166,Normas!$A:$D,3,FALSE),VLOOKUP(Dati!$A3166,Normas!$A:$D,3,FALSE)*0.6)),"")</f>
      </c>
      <c r="H3166" s="2">
        <f>IFERROR(IF(ISBLANK($A3166),"",IF($A3166="Ūdeņraža jonu koncentrācija",VLOOKUP(Dati!$A3166,Normas!$A:$D,2,FALSE),VLOOKUP(Dati!$A3166,Normas!$A:$D,2,FALSE)*0.3)),"")</f>
      </c>
      <c r="I3166" s="2">
        <f>IFERROR(IF(ISBLANK($A3166),"",IF($A3166="Ūdeņraža jonu koncentrācija",VLOOKUP(Dati!$A3166,Normas!$A:$D,3,FALSE),VLOOKUP(Dati!$A3166,Normas!$A:$D,3,FALSE)*0.3)),"")</f>
      </c>
    </row>
    <row r="3167" spans="2:9" x14ac:dyDescent="0.2">
      <c r="B3167">
        <f>IF(ISBLANK(A3167),"",VLOOKUP(A3167,Normas!A:D,4,FALSE))</f>
      </c>
      <c r="E3167" s="2">
        <f>IF(ISBLANK(D3167),"",INT(YEARFRAC(D3167,'Vispārīga informācija'!$B$2)))</f>
      </c>
      <c r="F3167" s="2">
        <f>IFERROR(IF(ISBLANK($A3167),"",IF($A3167="Ūdeņraža jonu koncentrācija",VLOOKUP(Dati!$A3167,Normas!$A:$D,2,FALSE),VLOOKUP(Dati!$A3167,Normas!$A:$D,2,FALSE)*0.6)),"")</f>
      </c>
      <c r="G3167" s="2">
        <f>IFERROR(IF(ISBLANK($A3167),"",IF($A3167="Ūdeņraža jonu koncentrācija",VLOOKUP(Dati!$A3167,Normas!$A:$D,3,FALSE),VLOOKUP(Dati!$A3167,Normas!$A:$D,3,FALSE)*0.6)),"")</f>
      </c>
      <c r="H3167" s="2">
        <f>IFERROR(IF(ISBLANK($A3167),"",IF($A3167="Ūdeņraža jonu koncentrācija",VLOOKUP(Dati!$A3167,Normas!$A:$D,2,FALSE),VLOOKUP(Dati!$A3167,Normas!$A:$D,2,FALSE)*0.3)),"")</f>
      </c>
      <c r="I3167" s="2">
        <f>IFERROR(IF(ISBLANK($A3167),"",IF($A3167="Ūdeņraža jonu koncentrācija",VLOOKUP(Dati!$A3167,Normas!$A:$D,3,FALSE),VLOOKUP(Dati!$A3167,Normas!$A:$D,3,FALSE)*0.3)),"")</f>
      </c>
    </row>
    <row r="3168" spans="2:9" x14ac:dyDescent="0.2">
      <c r="B3168">
        <f>IF(ISBLANK(A3168),"",VLOOKUP(A3168,Normas!A:D,4,FALSE))</f>
      </c>
      <c r="E3168" s="2">
        <f>IF(ISBLANK(D3168),"",INT(YEARFRAC(D3168,'Vispārīga informācija'!$B$2)))</f>
      </c>
      <c r="F3168" s="2">
        <f>IFERROR(IF(ISBLANK($A3168),"",IF($A3168="Ūdeņraža jonu koncentrācija",VLOOKUP(Dati!$A3168,Normas!$A:$D,2,FALSE),VLOOKUP(Dati!$A3168,Normas!$A:$D,2,FALSE)*0.6)),"")</f>
      </c>
      <c r="G3168" s="2">
        <f>IFERROR(IF(ISBLANK($A3168),"",IF($A3168="Ūdeņraža jonu koncentrācija",VLOOKUP(Dati!$A3168,Normas!$A:$D,3,FALSE),VLOOKUP(Dati!$A3168,Normas!$A:$D,3,FALSE)*0.6)),"")</f>
      </c>
      <c r="H3168" s="2">
        <f>IFERROR(IF(ISBLANK($A3168),"",IF($A3168="Ūdeņraža jonu koncentrācija",VLOOKUP(Dati!$A3168,Normas!$A:$D,2,FALSE),VLOOKUP(Dati!$A3168,Normas!$A:$D,2,FALSE)*0.3)),"")</f>
      </c>
      <c r="I3168" s="2">
        <f>IFERROR(IF(ISBLANK($A3168),"",IF($A3168="Ūdeņraža jonu koncentrācija",VLOOKUP(Dati!$A3168,Normas!$A:$D,3,FALSE),VLOOKUP(Dati!$A3168,Normas!$A:$D,3,FALSE)*0.3)),"")</f>
      </c>
    </row>
    <row r="3169" spans="2:9" x14ac:dyDescent="0.2">
      <c r="B3169">
        <f>IF(ISBLANK(A3169),"",VLOOKUP(A3169,Normas!A:D,4,FALSE))</f>
      </c>
      <c r="E3169" s="2">
        <f>IF(ISBLANK(D3169),"",INT(YEARFRAC(D3169,'Vispārīga informācija'!$B$2)))</f>
      </c>
      <c r="F3169" s="2">
        <f>IFERROR(IF(ISBLANK($A3169),"",IF($A3169="Ūdeņraža jonu koncentrācija",VLOOKUP(Dati!$A3169,Normas!$A:$D,2,FALSE),VLOOKUP(Dati!$A3169,Normas!$A:$D,2,FALSE)*0.6)),"")</f>
      </c>
      <c r="G3169" s="2">
        <f>IFERROR(IF(ISBLANK($A3169),"",IF($A3169="Ūdeņraža jonu koncentrācija",VLOOKUP(Dati!$A3169,Normas!$A:$D,3,FALSE),VLOOKUP(Dati!$A3169,Normas!$A:$D,3,FALSE)*0.6)),"")</f>
      </c>
      <c r="H3169" s="2">
        <f>IFERROR(IF(ISBLANK($A3169),"",IF($A3169="Ūdeņraža jonu koncentrācija",VLOOKUP(Dati!$A3169,Normas!$A:$D,2,FALSE),VLOOKUP(Dati!$A3169,Normas!$A:$D,2,FALSE)*0.3)),"")</f>
      </c>
      <c r="I3169" s="2">
        <f>IFERROR(IF(ISBLANK($A3169),"",IF($A3169="Ūdeņraža jonu koncentrācija",VLOOKUP(Dati!$A3169,Normas!$A:$D,3,FALSE),VLOOKUP(Dati!$A3169,Normas!$A:$D,3,FALSE)*0.3)),"")</f>
      </c>
    </row>
    <row r="3170" spans="2:9" x14ac:dyDescent="0.2">
      <c r="B3170">
        <f>IF(ISBLANK(A3170),"",VLOOKUP(A3170,Normas!A:D,4,FALSE))</f>
      </c>
      <c r="E3170" s="2">
        <f>IF(ISBLANK(D3170),"",INT(YEARFRAC(D3170,'Vispārīga informācija'!$B$2)))</f>
      </c>
      <c r="F3170" s="2">
        <f>IFERROR(IF(ISBLANK($A3170),"",IF($A3170="Ūdeņraža jonu koncentrācija",VLOOKUP(Dati!$A3170,Normas!$A:$D,2,FALSE),VLOOKUP(Dati!$A3170,Normas!$A:$D,2,FALSE)*0.6)),"")</f>
      </c>
      <c r="G3170" s="2">
        <f>IFERROR(IF(ISBLANK($A3170),"",IF($A3170="Ūdeņraža jonu koncentrācija",VLOOKUP(Dati!$A3170,Normas!$A:$D,3,FALSE),VLOOKUP(Dati!$A3170,Normas!$A:$D,3,FALSE)*0.6)),"")</f>
      </c>
      <c r="H3170" s="2">
        <f>IFERROR(IF(ISBLANK($A3170),"",IF($A3170="Ūdeņraža jonu koncentrācija",VLOOKUP(Dati!$A3170,Normas!$A:$D,2,FALSE),VLOOKUP(Dati!$A3170,Normas!$A:$D,2,FALSE)*0.3)),"")</f>
      </c>
      <c r="I3170" s="2">
        <f>IFERROR(IF(ISBLANK($A3170),"",IF($A3170="Ūdeņraža jonu koncentrācija",VLOOKUP(Dati!$A3170,Normas!$A:$D,3,FALSE),VLOOKUP(Dati!$A3170,Normas!$A:$D,3,FALSE)*0.3)),"")</f>
      </c>
    </row>
    <row r="3171" spans="2:9" x14ac:dyDescent="0.2">
      <c r="B3171">
        <f>IF(ISBLANK(A3171),"",VLOOKUP(A3171,Normas!A:D,4,FALSE))</f>
      </c>
      <c r="E3171" s="2">
        <f>IF(ISBLANK(D3171),"",INT(YEARFRAC(D3171,'Vispārīga informācija'!$B$2)))</f>
      </c>
      <c r="F3171" s="2">
        <f>IFERROR(IF(ISBLANK($A3171),"",IF($A3171="Ūdeņraža jonu koncentrācija",VLOOKUP(Dati!$A3171,Normas!$A:$D,2,FALSE),VLOOKUP(Dati!$A3171,Normas!$A:$D,2,FALSE)*0.6)),"")</f>
      </c>
      <c r="G3171" s="2">
        <f>IFERROR(IF(ISBLANK($A3171),"",IF($A3171="Ūdeņraža jonu koncentrācija",VLOOKUP(Dati!$A3171,Normas!$A:$D,3,FALSE),VLOOKUP(Dati!$A3171,Normas!$A:$D,3,FALSE)*0.6)),"")</f>
      </c>
      <c r="H3171" s="2">
        <f>IFERROR(IF(ISBLANK($A3171),"",IF($A3171="Ūdeņraža jonu koncentrācija",VLOOKUP(Dati!$A3171,Normas!$A:$D,2,FALSE),VLOOKUP(Dati!$A3171,Normas!$A:$D,2,FALSE)*0.3)),"")</f>
      </c>
      <c r="I3171" s="2">
        <f>IFERROR(IF(ISBLANK($A3171),"",IF($A3171="Ūdeņraža jonu koncentrācija",VLOOKUP(Dati!$A3171,Normas!$A:$D,3,FALSE),VLOOKUP(Dati!$A3171,Normas!$A:$D,3,FALSE)*0.3)),"")</f>
      </c>
    </row>
    <row r="3172" spans="2:9" x14ac:dyDescent="0.2">
      <c r="B3172">
        <f>IF(ISBLANK(A3172),"",VLOOKUP(A3172,Normas!A:D,4,FALSE))</f>
      </c>
      <c r="E3172" s="2">
        <f>IF(ISBLANK(D3172),"",INT(YEARFRAC(D3172,'Vispārīga informācija'!$B$2)))</f>
      </c>
      <c r="F3172" s="2">
        <f>IFERROR(IF(ISBLANK($A3172),"",IF($A3172="Ūdeņraža jonu koncentrācija",VLOOKUP(Dati!$A3172,Normas!$A:$D,2,FALSE),VLOOKUP(Dati!$A3172,Normas!$A:$D,2,FALSE)*0.6)),"")</f>
      </c>
      <c r="G3172" s="2">
        <f>IFERROR(IF(ISBLANK($A3172),"",IF($A3172="Ūdeņraža jonu koncentrācija",VLOOKUP(Dati!$A3172,Normas!$A:$D,3,FALSE),VLOOKUP(Dati!$A3172,Normas!$A:$D,3,FALSE)*0.6)),"")</f>
      </c>
      <c r="H3172" s="2">
        <f>IFERROR(IF(ISBLANK($A3172),"",IF($A3172="Ūdeņraža jonu koncentrācija",VLOOKUP(Dati!$A3172,Normas!$A:$D,2,FALSE),VLOOKUP(Dati!$A3172,Normas!$A:$D,2,FALSE)*0.3)),"")</f>
      </c>
      <c r="I3172" s="2">
        <f>IFERROR(IF(ISBLANK($A3172),"",IF($A3172="Ūdeņraža jonu koncentrācija",VLOOKUP(Dati!$A3172,Normas!$A:$D,3,FALSE),VLOOKUP(Dati!$A3172,Normas!$A:$D,3,FALSE)*0.3)),"")</f>
      </c>
    </row>
    <row r="3173" spans="2:9" x14ac:dyDescent="0.2">
      <c r="B3173">
        <f>IF(ISBLANK(A3173),"",VLOOKUP(A3173,Normas!A:D,4,FALSE))</f>
      </c>
      <c r="E3173" s="2">
        <f>IF(ISBLANK(D3173),"",INT(YEARFRAC(D3173,'Vispārīga informācija'!$B$2)))</f>
      </c>
      <c r="F3173" s="2">
        <f>IFERROR(IF(ISBLANK($A3173),"",IF($A3173="Ūdeņraža jonu koncentrācija",VLOOKUP(Dati!$A3173,Normas!$A:$D,2,FALSE),VLOOKUP(Dati!$A3173,Normas!$A:$D,2,FALSE)*0.6)),"")</f>
      </c>
      <c r="G3173" s="2">
        <f>IFERROR(IF(ISBLANK($A3173),"",IF($A3173="Ūdeņraža jonu koncentrācija",VLOOKUP(Dati!$A3173,Normas!$A:$D,3,FALSE),VLOOKUP(Dati!$A3173,Normas!$A:$D,3,FALSE)*0.6)),"")</f>
      </c>
      <c r="H3173" s="2">
        <f>IFERROR(IF(ISBLANK($A3173),"",IF($A3173="Ūdeņraža jonu koncentrācija",VLOOKUP(Dati!$A3173,Normas!$A:$D,2,FALSE),VLOOKUP(Dati!$A3173,Normas!$A:$D,2,FALSE)*0.3)),"")</f>
      </c>
      <c r="I3173" s="2">
        <f>IFERROR(IF(ISBLANK($A3173),"",IF($A3173="Ūdeņraža jonu koncentrācija",VLOOKUP(Dati!$A3173,Normas!$A:$D,3,FALSE),VLOOKUP(Dati!$A3173,Normas!$A:$D,3,FALSE)*0.3)),"")</f>
      </c>
    </row>
    <row r="3174" spans="2:9" x14ac:dyDescent="0.2">
      <c r="B3174">
        <f>IF(ISBLANK(A3174),"",VLOOKUP(A3174,Normas!A:D,4,FALSE))</f>
      </c>
      <c r="E3174" s="2">
        <f>IF(ISBLANK(D3174),"",INT(YEARFRAC(D3174,'Vispārīga informācija'!$B$2)))</f>
      </c>
      <c r="F3174" s="2">
        <f>IFERROR(IF(ISBLANK($A3174),"",IF($A3174="Ūdeņraža jonu koncentrācija",VLOOKUP(Dati!$A3174,Normas!$A:$D,2,FALSE),VLOOKUP(Dati!$A3174,Normas!$A:$D,2,FALSE)*0.6)),"")</f>
      </c>
      <c r="G3174" s="2">
        <f>IFERROR(IF(ISBLANK($A3174),"",IF($A3174="Ūdeņraža jonu koncentrācija",VLOOKUP(Dati!$A3174,Normas!$A:$D,3,FALSE),VLOOKUP(Dati!$A3174,Normas!$A:$D,3,FALSE)*0.6)),"")</f>
      </c>
      <c r="H3174" s="2">
        <f>IFERROR(IF(ISBLANK($A3174),"",IF($A3174="Ūdeņraža jonu koncentrācija",VLOOKUP(Dati!$A3174,Normas!$A:$D,2,FALSE),VLOOKUP(Dati!$A3174,Normas!$A:$D,2,FALSE)*0.3)),"")</f>
      </c>
      <c r="I3174" s="2">
        <f>IFERROR(IF(ISBLANK($A3174),"",IF($A3174="Ūdeņraža jonu koncentrācija",VLOOKUP(Dati!$A3174,Normas!$A:$D,3,FALSE),VLOOKUP(Dati!$A3174,Normas!$A:$D,3,FALSE)*0.3)),"")</f>
      </c>
    </row>
    <row r="3175" spans="2:9" x14ac:dyDescent="0.2">
      <c r="B3175">
        <f>IF(ISBLANK(A3175),"",VLOOKUP(A3175,Normas!A:D,4,FALSE))</f>
      </c>
      <c r="E3175" s="2">
        <f>IF(ISBLANK(D3175),"",INT(YEARFRAC(D3175,'Vispārīga informācija'!$B$2)))</f>
      </c>
      <c r="F3175" s="2">
        <f>IFERROR(IF(ISBLANK($A3175),"",IF($A3175="Ūdeņraža jonu koncentrācija",VLOOKUP(Dati!$A3175,Normas!$A:$D,2,FALSE),VLOOKUP(Dati!$A3175,Normas!$A:$D,2,FALSE)*0.6)),"")</f>
      </c>
      <c r="G3175" s="2">
        <f>IFERROR(IF(ISBLANK($A3175),"",IF($A3175="Ūdeņraža jonu koncentrācija",VLOOKUP(Dati!$A3175,Normas!$A:$D,3,FALSE),VLOOKUP(Dati!$A3175,Normas!$A:$D,3,FALSE)*0.6)),"")</f>
      </c>
      <c r="H3175" s="2">
        <f>IFERROR(IF(ISBLANK($A3175),"",IF($A3175="Ūdeņraža jonu koncentrācija",VLOOKUP(Dati!$A3175,Normas!$A:$D,2,FALSE),VLOOKUP(Dati!$A3175,Normas!$A:$D,2,FALSE)*0.3)),"")</f>
      </c>
      <c r="I3175" s="2">
        <f>IFERROR(IF(ISBLANK($A3175),"",IF($A3175="Ūdeņraža jonu koncentrācija",VLOOKUP(Dati!$A3175,Normas!$A:$D,3,FALSE),VLOOKUP(Dati!$A3175,Normas!$A:$D,3,FALSE)*0.3)),"")</f>
      </c>
    </row>
    <row r="3176" spans="2:9" x14ac:dyDescent="0.2">
      <c r="B3176">
        <f>IF(ISBLANK(A3176),"",VLOOKUP(A3176,Normas!A:D,4,FALSE))</f>
      </c>
      <c r="E3176" s="2">
        <f>IF(ISBLANK(D3176),"",INT(YEARFRAC(D3176,'Vispārīga informācija'!$B$2)))</f>
      </c>
      <c r="F3176" s="2">
        <f>IFERROR(IF(ISBLANK($A3176),"",IF($A3176="Ūdeņraža jonu koncentrācija",VLOOKUP(Dati!$A3176,Normas!$A:$D,2,FALSE),VLOOKUP(Dati!$A3176,Normas!$A:$D,2,FALSE)*0.6)),"")</f>
      </c>
      <c r="G3176" s="2">
        <f>IFERROR(IF(ISBLANK($A3176),"",IF($A3176="Ūdeņraža jonu koncentrācija",VLOOKUP(Dati!$A3176,Normas!$A:$D,3,FALSE),VLOOKUP(Dati!$A3176,Normas!$A:$D,3,FALSE)*0.6)),"")</f>
      </c>
      <c r="H3176" s="2">
        <f>IFERROR(IF(ISBLANK($A3176),"",IF($A3176="Ūdeņraža jonu koncentrācija",VLOOKUP(Dati!$A3176,Normas!$A:$D,2,FALSE),VLOOKUP(Dati!$A3176,Normas!$A:$D,2,FALSE)*0.3)),"")</f>
      </c>
      <c r="I3176" s="2">
        <f>IFERROR(IF(ISBLANK($A3176),"",IF($A3176="Ūdeņraža jonu koncentrācija",VLOOKUP(Dati!$A3176,Normas!$A:$D,3,FALSE),VLOOKUP(Dati!$A3176,Normas!$A:$D,3,FALSE)*0.3)),"")</f>
      </c>
    </row>
    <row r="3177" spans="2:9" x14ac:dyDescent="0.2">
      <c r="B3177">
        <f>IF(ISBLANK(A3177),"",VLOOKUP(A3177,Normas!A:D,4,FALSE))</f>
      </c>
      <c r="E3177" s="2">
        <f>IF(ISBLANK(D3177),"",INT(YEARFRAC(D3177,'Vispārīga informācija'!$B$2)))</f>
      </c>
      <c r="F3177" s="2">
        <f>IFERROR(IF(ISBLANK($A3177),"",IF($A3177="Ūdeņraža jonu koncentrācija",VLOOKUP(Dati!$A3177,Normas!$A:$D,2,FALSE),VLOOKUP(Dati!$A3177,Normas!$A:$D,2,FALSE)*0.6)),"")</f>
      </c>
      <c r="G3177" s="2">
        <f>IFERROR(IF(ISBLANK($A3177),"",IF($A3177="Ūdeņraža jonu koncentrācija",VLOOKUP(Dati!$A3177,Normas!$A:$D,3,FALSE),VLOOKUP(Dati!$A3177,Normas!$A:$D,3,FALSE)*0.6)),"")</f>
      </c>
      <c r="H3177" s="2">
        <f>IFERROR(IF(ISBLANK($A3177),"",IF($A3177="Ūdeņraža jonu koncentrācija",VLOOKUP(Dati!$A3177,Normas!$A:$D,2,FALSE),VLOOKUP(Dati!$A3177,Normas!$A:$D,2,FALSE)*0.3)),"")</f>
      </c>
      <c r="I3177" s="2">
        <f>IFERROR(IF(ISBLANK($A3177),"",IF($A3177="Ūdeņraža jonu koncentrācija",VLOOKUP(Dati!$A3177,Normas!$A:$D,3,FALSE),VLOOKUP(Dati!$A3177,Normas!$A:$D,3,FALSE)*0.3)),"")</f>
      </c>
    </row>
    <row r="3178" spans="2:9" x14ac:dyDescent="0.2">
      <c r="B3178">
        <f>IF(ISBLANK(A3178),"",VLOOKUP(A3178,Normas!A:D,4,FALSE))</f>
      </c>
      <c r="E3178" s="2">
        <f>IF(ISBLANK(D3178),"",INT(YEARFRAC(D3178,'Vispārīga informācija'!$B$2)))</f>
      </c>
      <c r="F3178" s="2">
        <f>IFERROR(IF(ISBLANK($A3178),"",IF($A3178="Ūdeņraža jonu koncentrācija",VLOOKUP(Dati!$A3178,Normas!$A:$D,2,FALSE),VLOOKUP(Dati!$A3178,Normas!$A:$D,2,FALSE)*0.6)),"")</f>
      </c>
      <c r="G3178" s="2">
        <f>IFERROR(IF(ISBLANK($A3178),"",IF($A3178="Ūdeņraža jonu koncentrācija",VLOOKUP(Dati!$A3178,Normas!$A:$D,3,FALSE),VLOOKUP(Dati!$A3178,Normas!$A:$D,3,FALSE)*0.6)),"")</f>
      </c>
      <c r="H3178" s="2">
        <f>IFERROR(IF(ISBLANK($A3178),"",IF($A3178="Ūdeņraža jonu koncentrācija",VLOOKUP(Dati!$A3178,Normas!$A:$D,2,FALSE),VLOOKUP(Dati!$A3178,Normas!$A:$D,2,FALSE)*0.3)),"")</f>
      </c>
      <c r="I3178" s="2">
        <f>IFERROR(IF(ISBLANK($A3178),"",IF($A3178="Ūdeņraža jonu koncentrācija",VLOOKUP(Dati!$A3178,Normas!$A:$D,3,FALSE),VLOOKUP(Dati!$A3178,Normas!$A:$D,3,FALSE)*0.3)),"")</f>
      </c>
    </row>
    <row r="3179" spans="2:9" x14ac:dyDescent="0.2">
      <c r="B3179">
        <f>IF(ISBLANK(A3179),"",VLOOKUP(A3179,Normas!A:D,4,FALSE))</f>
      </c>
      <c r="E3179" s="2">
        <f>IF(ISBLANK(D3179),"",INT(YEARFRAC(D3179,'Vispārīga informācija'!$B$2)))</f>
      </c>
      <c r="F3179" s="2">
        <f>IFERROR(IF(ISBLANK($A3179),"",IF($A3179="Ūdeņraža jonu koncentrācija",VLOOKUP(Dati!$A3179,Normas!$A:$D,2,FALSE),VLOOKUP(Dati!$A3179,Normas!$A:$D,2,FALSE)*0.6)),"")</f>
      </c>
      <c r="G3179" s="2">
        <f>IFERROR(IF(ISBLANK($A3179),"",IF($A3179="Ūdeņraža jonu koncentrācija",VLOOKUP(Dati!$A3179,Normas!$A:$D,3,FALSE),VLOOKUP(Dati!$A3179,Normas!$A:$D,3,FALSE)*0.6)),"")</f>
      </c>
      <c r="H3179" s="2">
        <f>IFERROR(IF(ISBLANK($A3179),"",IF($A3179="Ūdeņraža jonu koncentrācija",VLOOKUP(Dati!$A3179,Normas!$A:$D,2,FALSE),VLOOKUP(Dati!$A3179,Normas!$A:$D,2,FALSE)*0.3)),"")</f>
      </c>
      <c r="I3179" s="2">
        <f>IFERROR(IF(ISBLANK($A3179),"",IF($A3179="Ūdeņraža jonu koncentrācija",VLOOKUP(Dati!$A3179,Normas!$A:$D,3,FALSE),VLOOKUP(Dati!$A3179,Normas!$A:$D,3,FALSE)*0.3)),"")</f>
      </c>
    </row>
    <row r="3180" spans="2:9" x14ac:dyDescent="0.2">
      <c r="B3180">
        <f>IF(ISBLANK(A3180),"",VLOOKUP(A3180,Normas!A:D,4,FALSE))</f>
      </c>
      <c r="E3180" s="2">
        <f>IF(ISBLANK(D3180),"",INT(YEARFRAC(D3180,'Vispārīga informācija'!$B$2)))</f>
      </c>
      <c r="F3180" s="2">
        <f>IFERROR(IF(ISBLANK($A3180),"",IF($A3180="Ūdeņraža jonu koncentrācija",VLOOKUP(Dati!$A3180,Normas!$A:$D,2,FALSE),VLOOKUP(Dati!$A3180,Normas!$A:$D,2,FALSE)*0.6)),"")</f>
      </c>
      <c r="G3180" s="2">
        <f>IFERROR(IF(ISBLANK($A3180),"",IF($A3180="Ūdeņraža jonu koncentrācija",VLOOKUP(Dati!$A3180,Normas!$A:$D,3,FALSE),VLOOKUP(Dati!$A3180,Normas!$A:$D,3,FALSE)*0.6)),"")</f>
      </c>
      <c r="H3180" s="2">
        <f>IFERROR(IF(ISBLANK($A3180),"",IF($A3180="Ūdeņraža jonu koncentrācija",VLOOKUP(Dati!$A3180,Normas!$A:$D,2,FALSE),VLOOKUP(Dati!$A3180,Normas!$A:$D,2,FALSE)*0.3)),"")</f>
      </c>
      <c r="I3180" s="2">
        <f>IFERROR(IF(ISBLANK($A3180),"",IF($A3180="Ūdeņraža jonu koncentrācija",VLOOKUP(Dati!$A3180,Normas!$A:$D,3,FALSE),VLOOKUP(Dati!$A3180,Normas!$A:$D,3,FALSE)*0.3)),"")</f>
      </c>
    </row>
    <row r="3181" spans="2:9" x14ac:dyDescent="0.2">
      <c r="B3181">
        <f>IF(ISBLANK(A3181),"",VLOOKUP(A3181,Normas!A:D,4,FALSE))</f>
      </c>
      <c r="E3181" s="2">
        <f>IF(ISBLANK(D3181),"",INT(YEARFRAC(D3181,'Vispārīga informācija'!$B$2)))</f>
      </c>
      <c r="F3181" s="2">
        <f>IFERROR(IF(ISBLANK($A3181),"",IF($A3181="Ūdeņraža jonu koncentrācija",VLOOKUP(Dati!$A3181,Normas!$A:$D,2,FALSE),VLOOKUP(Dati!$A3181,Normas!$A:$D,2,FALSE)*0.6)),"")</f>
      </c>
      <c r="G3181" s="2">
        <f>IFERROR(IF(ISBLANK($A3181),"",IF($A3181="Ūdeņraža jonu koncentrācija",VLOOKUP(Dati!$A3181,Normas!$A:$D,3,FALSE),VLOOKUP(Dati!$A3181,Normas!$A:$D,3,FALSE)*0.6)),"")</f>
      </c>
      <c r="H3181" s="2">
        <f>IFERROR(IF(ISBLANK($A3181),"",IF($A3181="Ūdeņraža jonu koncentrācija",VLOOKUP(Dati!$A3181,Normas!$A:$D,2,FALSE),VLOOKUP(Dati!$A3181,Normas!$A:$D,2,FALSE)*0.3)),"")</f>
      </c>
      <c r="I3181" s="2">
        <f>IFERROR(IF(ISBLANK($A3181),"",IF($A3181="Ūdeņraža jonu koncentrācija",VLOOKUP(Dati!$A3181,Normas!$A:$D,3,FALSE),VLOOKUP(Dati!$A3181,Normas!$A:$D,3,FALSE)*0.3)),"")</f>
      </c>
    </row>
    <row r="3182" spans="2:9" x14ac:dyDescent="0.2">
      <c r="B3182">
        <f>IF(ISBLANK(A3182),"",VLOOKUP(A3182,Normas!A:D,4,FALSE))</f>
      </c>
      <c r="E3182" s="2">
        <f>IF(ISBLANK(D3182),"",INT(YEARFRAC(D3182,'Vispārīga informācija'!$B$2)))</f>
      </c>
      <c r="F3182" s="2">
        <f>IFERROR(IF(ISBLANK($A3182),"",IF($A3182="Ūdeņraža jonu koncentrācija",VLOOKUP(Dati!$A3182,Normas!$A:$D,2,FALSE),VLOOKUP(Dati!$A3182,Normas!$A:$D,2,FALSE)*0.6)),"")</f>
      </c>
      <c r="G3182" s="2">
        <f>IFERROR(IF(ISBLANK($A3182),"",IF($A3182="Ūdeņraža jonu koncentrācija",VLOOKUP(Dati!$A3182,Normas!$A:$D,3,FALSE),VLOOKUP(Dati!$A3182,Normas!$A:$D,3,FALSE)*0.6)),"")</f>
      </c>
      <c r="H3182" s="2">
        <f>IFERROR(IF(ISBLANK($A3182),"",IF($A3182="Ūdeņraža jonu koncentrācija",VLOOKUP(Dati!$A3182,Normas!$A:$D,2,FALSE),VLOOKUP(Dati!$A3182,Normas!$A:$D,2,FALSE)*0.3)),"")</f>
      </c>
      <c r="I3182" s="2">
        <f>IFERROR(IF(ISBLANK($A3182),"",IF($A3182="Ūdeņraža jonu koncentrācija",VLOOKUP(Dati!$A3182,Normas!$A:$D,3,FALSE),VLOOKUP(Dati!$A3182,Normas!$A:$D,3,FALSE)*0.3)),"")</f>
      </c>
    </row>
    <row r="3183" spans="2:9" x14ac:dyDescent="0.2">
      <c r="B3183">
        <f>IF(ISBLANK(A3183),"",VLOOKUP(A3183,Normas!A:D,4,FALSE))</f>
      </c>
      <c r="E3183" s="2">
        <f>IF(ISBLANK(D3183),"",INT(YEARFRAC(D3183,'Vispārīga informācija'!$B$2)))</f>
      </c>
      <c r="F3183" s="2">
        <f>IFERROR(IF(ISBLANK($A3183),"",IF($A3183="Ūdeņraža jonu koncentrācija",VLOOKUP(Dati!$A3183,Normas!$A:$D,2,FALSE),VLOOKUP(Dati!$A3183,Normas!$A:$D,2,FALSE)*0.6)),"")</f>
      </c>
      <c r="G3183" s="2">
        <f>IFERROR(IF(ISBLANK($A3183),"",IF($A3183="Ūdeņraža jonu koncentrācija",VLOOKUP(Dati!$A3183,Normas!$A:$D,3,FALSE),VLOOKUP(Dati!$A3183,Normas!$A:$D,3,FALSE)*0.6)),"")</f>
      </c>
      <c r="H3183" s="2">
        <f>IFERROR(IF(ISBLANK($A3183),"",IF($A3183="Ūdeņraža jonu koncentrācija",VLOOKUP(Dati!$A3183,Normas!$A:$D,2,FALSE),VLOOKUP(Dati!$A3183,Normas!$A:$D,2,FALSE)*0.3)),"")</f>
      </c>
      <c r="I3183" s="2">
        <f>IFERROR(IF(ISBLANK($A3183),"",IF($A3183="Ūdeņraža jonu koncentrācija",VLOOKUP(Dati!$A3183,Normas!$A:$D,3,FALSE),VLOOKUP(Dati!$A3183,Normas!$A:$D,3,FALSE)*0.3)),"")</f>
      </c>
    </row>
    <row r="3184" spans="2:9" x14ac:dyDescent="0.2">
      <c r="B3184">
        <f>IF(ISBLANK(A3184),"",VLOOKUP(A3184,Normas!A:D,4,FALSE))</f>
      </c>
      <c r="E3184" s="2">
        <f>IF(ISBLANK(D3184),"",INT(YEARFRAC(D3184,'Vispārīga informācija'!$B$2)))</f>
      </c>
      <c r="F3184" s="2">
        <f>IFERROR(IF(ISBLANK($A3184),"",IF($A3184="Ūdeņraža jonu koncentrācija",VLOOKUP(Dati!$A3184,Normas!$A:$D,2,FALSE),VLOOKUP(Dati!$A3184,Normas!$A:$D,2,FALSE)*0.6)),"")</f>
      </c>
      <c r="G3184" s="2">
        <f>IFERROR(IF(ISBLANK($A3184),"",IF($A3184="Ūdeņraža jonu koncentrācija",VLOOKUP(Dati!$A3184,Normas!$A:$D,3,FALSE),VLOOKUP(Dati!$A3184,Normas!$A:$D,3,FALSE)*0.6)),"")</f>
      </c>
      <c r="H3184" s="2">
        <f>IFERROR(IF(ISBLANK($A3184),"",IF($A3184="Ūdeņraža jonu koncentrācija",VLOOKUP(Dati!$A3184,Normas!$A:$D,2,FALSE),VLOOKUP(Dati!$A3184,Normas!$A:$D,2,FALSE)*0.3)),"")</f>
      </c>
      <c r="I3184" s="2">
        <f>IFERROR(IF(ISBLANK($A3184),"",IF($A3184="Ūdeņraža jonu koncentrācija",VLOOKUP(Dati!$A3184,Normas!$A:$D,3,FALSE),VLOOKUP(Dati!$A3184,Normas!$A:$D,3,FALSE)*0.3)),"")</f>
      </c>
    </row>
    <row r="3185" spans="2:9" x14ac:dyDescent="0.2">
      <c r="B3185">
        <f>IF(ISBLANK(A3185),"",VLOOKUP(A3185,Normas!A:D,4,FALSE))</f>
      </c>
      <c r="E3185" s="2">
        <f>IF(ISBLANK(D3185),"",INT(YEARFRAC(D3185,'Vispārīga informācija'!$B$2)))</f>
      </c>
      <c r="F3185" s="2">
        <f>IFERROR(IF(ISBLANK($A3185),"",IF($A3185="Ūdeņraža jonu koncentrācija",VLOOKUP(Dati!$A3185,Normas!$A:$D,2,FALSE),VLOOKUP(Dati!$A3185,Normas!$A:$D,2,FALSE)*0.6)),"")</f>
      </c>
      <c r="G3185" s="2">
        <f>IFERROR(IF(ISBLANK($A3185),"",IF($A3185="Ūdeņraža jonu koncentrācija",VLOOKUP(Dati!$A3185,Normas!$A:$D,3,FALSE),VLOOKUP(Dati!$A3185,Normas!$A:$D,3,FALSE)*0.6)),"")</f>
      </c>
      <c r="H3185" s="2">
        <f>IFERROR(IF(ISBLANK($A3185),"",IF($A3185="Ūdeņraža jonu koncentrācija",VLOOKUP(Dati!$A3185,Normas!$A:$D,2,FALSE),VLOOKUP(Dati!$A3185,Normas!$A:$D,2,FALSE)*0.3)),"")</f>
      </c>
      <c r="I3185" s="2">
        <f>IFERROR(IF(ISBLANK($A3185),"",IF($A3185="Ūdeņraža jonu koncentrācija",VLOOKUP(Dati!$A3185,Normas!$A:$D,3,FALSE),VLOOKUP(Dati!$A3185,Normas!$A:$D,3,FALSE)*0.3)),"")</f>
      </c>
    </row>
    <row r="3186" spans="2:9" x14ac:dyDescent="0.2">
      <c r="B3186">
        <f>IF(ISBLANK(A3186),"",VLOOKUP(A3186,Normas!A:D,4,FALSE))</f>
      </c>
      <c r="E3186" s="2">
        <f>IF(ISBLANK(D3186),"",INT(YEARFRAC(D3186,'Vispārīga informācija'!$B$2)))</f>
      </c>
      <c r="F3186" s="2">
        <f>IFERROR(IF(ISBLANK($A3186),"",IF($A3186="Ūdeņraža jonu koncentrācija",VLOOKUP(Dati!$A3186,Normas!$A:$D,2,FALSE),VLOOKUP(Dati!$A3186,Normas!$A:$D,2,FALSE)*0.6)),"")</f>
      </c>
      <c r="G3186" s="2">
        <f>IFERROR(IF(ISBLANK($A3186),"",IF($A3186="Ūdeņraža jonu koncentrācija",VLOOKUP(Dati!$A3186,Normas!$A:$D,3,FALSE),VLOOKUP(Dati!$A3186,Normas!$A:$D,3,FALSE)*0.6)),"")</f>
      </c>
      <c r="H3186" s="2">
        <f>IFERROR(IF(ISBLANK($A3186),"",IF($A3186="Ūdeņraža jonu koncentrācija",VLOOKUP(Dati!$A3186,Normas!$A:$D,2,FALSE),VLOOKUP(Dati!$A3186,Normas!$A:$D,2,FALSE)*0.3)),"")</f>
      </c>
      <c r="I3186" s="2">
        <f>IFERROR(IF(ISBLANK($A3186),"",IF($A3186="Ūdeņraža jonu koncentrācija",VLOOKUP(Dati!$A3186,Normas!$A:$D,3,FALSE),VLOOKUP(Dati!$A3186,Normas!$A:$D,3,FALSE)*0.3)),"")</f>
      </c>
    </row>
    <row r="3187" spans="2:9" x14ac:dyDescent="0.2">
      <c r="B3187">
        <f>IF(ISBLANK(A3187),"",VLOOKUP(A3187,Normas!A:D,4,FALSE))</f>
      </c>
      <c r="E3187" s="2">
        <f>IF(ISBLANK(D3187),"",INT(YEARFRAC(D3187,'Vispārīga informācija'!$B$2)))</f>
      </c>
      <c r="F3187" s="2">
        <f>IFERROR(IF(ISBLANK($A3187),"",IF($A3187="Ūdeņraža jonu koncentrācija",VLOOKUP(Dati!$A3187,Normas!$A:$D,2,FALSE),VLOOKUP(Dati!$A3187,Normas!$A:$D,2,FALSE)*0.6)),"")</f>
      </c>
      <c r="G3187" s="2">
        <f>IFERROR(IF(ISBLANK($A3187),"",IF($A3187="Ūdeņraža jonu koncentrācija",VLOOKUP(Dati!$A3187,Normas!$A:$D,3,FALSE),VLOOKUP(Dati!$A3187,Normas!$A:$D,3,FALSE)*0.6)),"")</f>
      </c>
      <c r="H3187" s="2">
        <f>IFERROR(IF(ISBLANK($A3187),"",IF($A3187="Ūdeņraža jonu koncentrācija",VLOOKUP(Dati!$A3187,Normas!$A:$D,2,FALSE),VLOOKUP(Dati!$A3187,Normas!$A:$D,2,FALSE)*0.3)),"")</f>
      </c>
      <c r="I3187" s="2">
        <f>IFERROR(IF(ISBLANK($A3187),"",IF($A3187="Ūdeņraža jonu koncentrācija",VLOOKUP(Dati!$A3187,Normas!$A:$D,3,FALSE),VLOOKUP(Dati!$A3187,Normas!$A:$D,3,FALSE)*0.3)),"")</f>
      </c>
    </row>
    <row r="3188" spans="2:9" x14ac:dyDescent="0.2">
      <c r="B3188">
        <f>IF(ISBLANK(A3188),"",VLOOKUP(A3188,Normas!A:D,4,FALSE))</f>
      </c>
      <c r="E3188" s="2">
        <f>IF(ISBLANK(D3188),"",INT(YEARFRAC(D3188,'Vispārīga informācija'!$B$2)))</f>
      </c>
      <c r="F3188" s="2">
        <f>IFERROR(IF(ISBLANK($A3188),"",IF($A3188="Ūdeņraža jonu koncentrācija",VLOOKUP(Dati!$A3188,Normas!$A:$D,2,FALSE),VLOOKUP(Dati!$A3188,Normas!$A:$D,2,FALSE)*0.6)),"")</f>
      </c>
      <c r="G3188" s="2">
        <f>IFERROR(IF(ISBLANK($A3188),"",IF($A3188="Ūdeņraža jonu koncentrācija",VLOOKUP(Dati!$A3188,Normas!$A:$D,3,FALSE),VLOOKUP(Dati!$A3188,Normas!$A:$D,3,FALSE)*0.6)),"")</f>
      </c>
      <c r="H3188" s="2">
        <f>IFERROR(IF(ISBLANK($A3188),"",IF($A3188="Ūdeņraža jonu koncentrācija",VLOOKUP(Dati!$A3188,Normas!$A:$D,2,FALSE),VLOOKUP(Dati!$A3188,Normas!$A:$D,2,FALSE)*0.3)),"")</f>
      </c>
      <c r="I3188" s="2">
        <f>IFERROR(IF(ISBLANK($A3188),"",IF($A3188="Ūdeņraža jonu koncentrācija",VLOOKUP(Dati!$A3188,Normas!$A:$D,3,FALSE),VLOOKUP(Dati!$A3188,Normas!$A:$D,3,FALSE)*0.3)),"")</f>
      </c>
    </row>
    <row r="3189" spans="2:9" x14ac:dyDescent="0.2">
      <c r="B3189">
        <f>IF(ISBLANK(A3189),"",VLOOKUP(A3189,Normas!A:D,4,FALSE))</f>
      </c>
      <c r="E3189" s="2">
        <f>IF(ISBLANK(D3189),"",INT(YEARFRAC(D3189,'Vispārīga informācija'!$B$2)))</f>
      </c>
      <c r="F3189" s="2">
        <f>IFERROR(IF(ISBLANK($A3189),"",IF($A3189="Ūdeņraža jonu koncentrācija",VLOOKUP(Dati!$A3189,Normas!$A:$D,2,FALSE),VLOOKUP(Dati!$A3189,Normas!$A:$D,2,FALSE)*0.6)),"")</f>
      </c>
      <c r="G3189" s="2">
        <f>IFERROR(IF(ISBLANK($A3189),"",IF($A3189="Ūdeņraža jonu koncentrācija",VLOOKUP(Dati!$A3189,Normas!$A:$D,3,FALSE),VLOOKUP(Dati!$A3189,Normas!$A:$D,3,FALSE)*0.6)),"")</f>
      </c>
      <c r="H3189" s="2">
        <f>IFERROR(IF(ISBLANK($A3189),"",IF($A3189="Ūdeņraža jonu koncentrācija",VLOOKUP(Dati!$A3189,Normas!$A:$D,2,FALSE),VLOOKUP(Dati!$A3189,Normas!$A:$D,2,FALSE)*0.3)),"")</f>
      </c>
      <c r="I3189" s="2">
        <f>IFERROR(IF(ISBLANK($A3189),"",IF($A3189="Ūdeņraža jonu koncentrācija",VLOOKUP(Dati!$A3189,Normas!$A:$D,3,FALSE),VLOOKUP(Dati!$A3189,Normas!$A:$D,3,FALSE)*0.3)),"")</f>
      </c>
    </row>
    <row r="3190" spans="2:9" x14ac:dyDescent="0.2">
      <c r="B3190">
        <f>IF(ISBLANK(A3190),"",VLOOKUP(A3190,Normas!A:D,4,FALSE))</f>
      </c>
      <c r="E3190" s="2">
        <f>IF(ISBLANK(D3190),"",INT(YEARFRAC(D3190,'Vispārīga informācija'!$B$2)))</f>
      </c>
      <c r="F3190" s="2">
        <f>IFERROR(IF(ISBLANK($A3190),"",IF($A3190="Ūdeņraža jonu koncentrācija",VLOOKUP(Dati!$A3190,Normas!$A:$D,2,FALSE),VLOOKUP(Dati!$A3190,Normas!$A:$D,2,FALSE)*0.6)),"")</f>
      </c>
      <c r="G3190" s="2">
        <f>IFERROR(IF(ISBLANK($A3190),"",IF($A3190="Ūdeņraža jonu koncentrācija",VLOOKUP(Dati!$A3190,Normas!$A:$D,3,FALSE),VLOOKUP(Dati!$A3190,Normas!$A:$D,3,FALSE)*0.6)),"")</f>
      </c>
      <c r="H3190" s="2">
        <f>IFERROR(IF(ISBLANK($A3190),"",IF($A3190="Ūdeņraža jonu koncentrācija",VLOOKUP(Dati!$A3190,Normas!$A:$D,2,FALSE),VLOOKUP(Dati!$A3190,Normas!$A:$D,2,FALSE)*0.3)),"")</f>
      </c>
      <c r="I3190" s="2">
        <f>IFERROR(IF(ISBLANK($A3190),"",IF($A3190="Ūdeņraža jonu koncentrācija",VLOOKUP(Dati!$A3190,Normas!$A:$D,3,FALSE),VLOOKUP(Dati!$A3190,Normas!$A:$D,3,FALSE)*0.3)),"")</f>
      </c>
    </row>
    <row r="3191" spans="2:9" x14ac:dyDescent="0.2">
      <c r="B3191">
        <f>IF(ISBLANK(A3191),"",VLOOKUP(A3191,Normas!A:D,4,FALSE))</f>
      </c>
      <c r="E3191" s="2">
        <f>IF(ISBLANK(D3191),"",INT(YEARFRAC(D3191,'Vispārīga informācija'!$B$2)))</f>
      </c>
      <c r="F3191" s="2">
        <f>IFERROR(IF(ISBLANK($A3191),"",IF($A3191="Ūdeņraža jonu koncentrācija",VLOOKUP(Dati!$A3191,Normas!$A:$D,2,FALSE),VLOOKUP(Dati!$A3191,Normas!$A:$D,2,FALSE)*0.6)),"")</f>
      </c>
      <c r="G3191" s="2">
        <f>IFERROR(IF(ISBLANK($A3191),"",IF($A3191="Ūdeņraža jonu koncentrācija",VLOOKUP(Dati!$A3191,Normas!$A:$D,3,FALSE),VLOOKUP(Dati!$A3191,Normas!$A:$D,3,FALSE)*0.6)),"")</f>
      </c>
      <c r="H3191" s="2">
        <f>IFERROR(IF(ISBLANK($A3191),"",IF($A3191="Ūdeņraža jonu koncentrācija",VLOOKUP(Dati!$A3191,Normas!$A:$D,2,FALSE),VLOOKUP(Dati!$A3191,Normas!$A:$D,2,FALSE)*0.3)),"")</f>
      </c>
      <c r="I3191" s="2">
        <f>IFERROR(IF(ISBLANK($A3191),"",IF($A3191="Ūdeņraža jonu koncentrācija",VLOOKUP(Dati!$A3191,Normas!$A:$D,3,FALSE),VLOOKUP(Dati!$A3191,Normas!$A:$D,3,FALSE)*0.3)),"")</f>
      </c>
    </row>
    <row r="3192" spans="2:9" x14ac:dyDescent="0.2">
      <c r="B3192">
        <f>IF(ISBLANK(A3192),"",VLOOKUP(A3192,Normas!A:D,4,FALSE))</f>
      </c>
      <c r="E3192" s="2">
        <f>IF(ISBLANK(D3192),"",INT(YEARFRAC(D3192,'Vispārīga informācija'!$B$2)))</f>
      </c>
      <c r="F3192" s="2">
        <f>IFERROR(IF(ISBLANK($A3192),"",IF($A3192="Ūdeņraža jonu koncentrācija",VLOOKUP(Dati!$A3192,Normas!$A:$D,2,FALSE),VLOOKUP(Dati!$A3192,Normas!$A:$D,2,FALSE)*0.6)),"")</f>
      </c>
      <c r="G3192" s="2">
        <f>IFERROR(IF(ISBLANK($A3192),"",IF($A3192="Ūdeņraža jonu koncentrācija",VLOOKUP(Dati!$A3192,Normas!$A:$D,3,FALSE),VLOOKUP(Dati!$A3192,Normas!$A:$D,3,FALSE)*0.6)),"")</f>
      </c>
      <c r="H3192" s="2">
        <f>IFERROR(IF(ISBLANK($A3192),"",IF($A3192="Ūdeņraža jonu koncentrācija",VLOOKUP(Dati!$A3192,Normas!$A:$D,2,FALSE),VLOOKUP(Dati!$A3192,Normas!$A:$D,2,FALSE)*0.3)),"")</f>
      </c>
      <c r="I3192" s="2">
        <f>IFERROR(IF(ISBLANK($A3192),"",IF($A3192="Ūdeņraža jonu koncentrācija",VLOOKUP(Dati!$A3192,Normas!$A:$D,3,FALSE),VLOOKUP(Dati!$A3192,Normas!$A:$D,3,FALSE)*0.3)),"")</f>
      </c>
    </row>
    <row r="3193" spans="2:9" x14ac:dyDescent="0.2">
      <c r="B3193">
        <f>IF(ISBLANK(A3193),"",VLOOKUP(A3193,Normas!A:D,4,FALSE))</f>
      </c>
      <c r="E3193" s="2">
        <f>IF(ISBLANK(D3193),"",INT(YEARFRAC(D3193,'Vispārīga informācija'!$B$2)))</f>
      </c>
      <c r="F3193" s="2">
        <f>IFERROR(IF(ISBLANK($A3193),"",IF($A3193="Ūdeņraža jonu koncentrācija",VLOOKUP(Dati!$A3193,Normas!$A:$D,2,FALSE),VLOOKUP(Dati!$A3193,Normas!$A:$D,2,FALSE)*0.6)),"")</f>
      </c>
      <c r="G3193" s="2">
        <f>IFERROR(IF(ISBLANK($A3193),"",IF($A3193="Ūdeņraža jonu koncentrācija",VLOOKUP(Dati!$A3193,Normas!$A:$D,3,FALSE),VLOOKUP(Dati!$A3193,Normas!$A:$D,3,FALSE)*0.6)),"")</f>
      </c>
      <c r="H3193" s="2">
        <f>IFERROR(IF(ISBLANK($A3193),"",IF($A3193="Ūdeņraža jonu koncentrācija",VLOOKUP(Dati!$A3193,Normas!$A:$D,2,FALSE),VLOOKUP(Dati!$A3193,Normas!$A:$D,2,FALSE)*0.3)),"")</f>
      </c>
      <c r="I3193" s="2">
        <f>IFERROR(IF(ISBLANK($A3193),"",IF($A3193="Ūdeņraža jonu koncentrācija",VLOOKUP(Dati!$A3193,Normas!$A:$D,3,FALSE),VLOOKUP(Dati!$A3193,Normas!$A:$D,3,FALSE)*0.3)),"")</f>
      </c>
    </row>
    <row r="3194" spans="2:9" x14ac:dyDescent="0.2">
      <c r="B3194">
        <f>IF(ISBLANK(A3194),"",VLOOKUP(A3194,Normas!A:D,4,FALSE))</f>
      </c>
      <c r="E3194" s="2">
        <f>IF(ISBLANK(D3194),"",INT(YEARFRAC(D3194,'Vispārīga informācija'!$B$2)))</f>
      </c>
      <c r="F3194" s="2">
        <f>IFERROR(IF(ISBLANK($A3194),"",IF($A3194="Ūdeņraža jonu koncentrācija",VLOOKUP(Dati!$A3194,Normas!$A:$D,2,FALSE),VLOOKUP(Dati!$A3194,Normas!$A:$D,2,FALSE)*0.6)),"")</f>
      </c>
      <c r="G3194" s="2">
        <f>IFERROR(IF(ISBLANK($A3194),"",IF($A3194="Ūdeņraža jonu koncentrācija",VLOOKUP(Dati!$A3194,Normas!$A:$D,3,FALSE),VLOOKUP(Dati!$A3194,Normas!$A:$D,3,FALSE)*0.6)),"")</f>
      </c>
      <c r="H3194" s="2">
        <f>IFERROR(IF(ISBLANK($A3194),"",IF($A3194="Ūdeņraža jonu koncentrācija",VLOOKUP(Dati!$A3194,Normas!$A:$D,2,FALSE),VLOOKUP(Dati!$A3194,Normas!$A:$D,2,FALSE)*0.3)),"")</f>
      </c>
      <c r="I3194" s="2">
        <f>IFERROR(IF(ISBLANK($A3194),"",IF($A3194="Ūdeņraža jonu koncentrācija",VLOOKUP(Dati!$A3194,Normas!$A:$D,3,FALSE),VLOOKUP(Dati!$A3194,Normas!$A:$D,3,FALSE)*0.3)),"")</f>
      </c>
    </row>
    <row r="3195" spans="2:9" x14ac:dyDescent="0.2">
      <c r="B3195">
        <f>IF(ISBLANK(A3195),"",VLOOKUP(A3195,Normas!A:D,4,FALSE))</f>
      </c>
      <c r="E3195" s="2">
        <f>IF(ISBLANK(D3195),"",INT(YEARFRAC(D3195,'Vispārīga informācija'!$B$2)))</f>
      </c>
      <c r="F3195" s="2">
        <f>IFERROR(IF(ISBLANK($A3195),"",IF($A3195="Ūdeņraža jonu koncentrācija",VLOOKUP(Dati!$A3195,Normas!$A:$D,2,FALSE),VLOOKUP(Dati!$A3195,Normas!$A:$D,2,FALSE)*0.6)),"")</f>
      </c>
      <c r="G3195" s="2">
        <f>IFERROR(IF(ISBLANK($A3195),"",IF($A3195="Ūdeņraža jonu koncentrācija",VLOOKUP(Dati!$A3195,Normas!$A:$D,3,FALSE),VLOOKUP(Dati!$A3195,Normas!$A:$D,3,FALSE)*0.6)),"")</f>
      </c>
      <c r="H3195" s="2">
        <f>IFERROR(IF(ISBLANK($A3195),"",IF($A3195="Ūdeņraža jonu koncentrācija",VLOOKUP(Dati!$A3195,Normas!$A:$D,2,FALSE),VLOOKUP(Dati!$A3195,Normas!$A:$D,2,FALSE)*0.3)),"")</f>
      </c>
      <c r="I3195" s="2">
        <f>IFERROR(IF(ISBLANK($A3195),"",IF($A3195="Ūdeņraža jonu koncentrācija",VLOOKUP(Dati!$A3195,Normas!$A:$D,3,FALSE),VLOOKUP(Dati!$A3195,Normas!$A:$D,3,FALSE)*0.3)),"")</f>
      </c>
    </row>
    <row r="3196" spans="2:9" x14ac:dyDescent="0.2">
      <c r="B3196">
        <f>IF(ISBLANK(A3196),"",VLOOKUP(A3196,Normas!A:D,4,FALSE))</f>
      </c>
      <c r="E3196" s="2">
        <f>IF(ISBLANK(D3196),"",INT(YEARFRAC(D3196,'Vispārīga informācija'!$B$2)))</f>
      </c>
      <c r="F3196" s="2">
        <f>IFERROR(IF(ISBLANK($A3196),"",IF($A3196="Ūdeņraža jonu koncentrācija",VLOOKUP(Dati!$A3196,Normas!$A:$D,2,FALSE),VLOOKUP(Dati!$A3196,Normas!$A:$D,2,FALSE)*0.6)),"")</f>
      </c>
      <c r="G3196" s="2">
        <f>IFERROR(IF(ISBLANK($A3196),"",IF($A3196="Ūdeņraža jonu koncentrācija",VLOOKUP(Dati!$A3196,Normas!$A:$D,3,FALSE),VLOOKUP(Dati!$A3196,Normas!$A:$D,3,FALSE)*0.6)),"")</f>
      </c>
      <c r="H3196" s="2">
        <f>IFERROR(IF(ISBLANK($A3196),"",IF($A3196="Ūdeņraža jonu koncentrācija",VLOOKUP(Dati!$A3196,Normas!$A:$D,2,FALSE),VLOOKUP(Dati!$A3196,Normas!$A:$D,2,FALSE)*0.3)),"")</f>
      </c>
      <c r="I3196" s="2">
        <f>IFERROR(IF(ISBLANK($A3196),"",IF($A3196="Ūdeņraža jonu koncentrācija",VLOOKUP(Dati!$A3196,Normas!$A:$D,3,FALSE),VLOOKUP(Dati!$A3196,Normas!$A:$D,3,FALSE)*0.3)),"")</f>
      </c>
    </row>
    <row r="3197" spans="2:9" x14ac:dyDescent="0.2">
      <c r="B3197">
        <f>IF(ISBLANK(A3197),"",VLOOKUP(A3197,Normas!A:D,4,FALSE))</f>
      </c>
      <c r="E3197" s="2">
        <f>IF(ISBLANK(D3197),"",INT(YEARFRAC(D3197,'Vispārīga informācija'!$B$2)))</f>
      </c>
      <c r="F3197" s="2">
        <f>IFERROR(IF(ISBLANK($A3197),"",IF($A3197="Ūdeņraža jonu koncentrācija",VLOOKUP(Dati!$A3197,Normas!$A:$D,2,FALSE),VLOOKUP(Dati!$A3197,Normas!$A:$D,2,FALSE)*0.6)),"")</f>
      </c>
      <c r="G3197" s="2">
        <f>IFERROR(IF(ISBLANK($A3197),"",IF($A3197="Ūdeņraža jonu koncentrācija",VLOOKUP(Dati!$A3197,Normas!$A:$D,3,FALSE),VLOOKUP(Dati!$A3197,Normas!$A:$D,3,FALSE)*0.6)),"")</f>
      </c>
      <c r="H3197" s="2">
        <f>IFERROR(IF(ISBLANK($A3197),"",IF($A3197="Ūdeņraža jonu koncentrācija",VLOOKUP(Dati!$A3197,Normas!$A:$D,2,FALSE),VLOOKUP(Dati!$A3197,Normas!$A:$D,2,FALSE)*0.3)),"")</f>
      </c>
      <c r="I3197" s="2">
        <f>IFERROR(IF(ISBLANK($A3197),"",IF($A3197="Ūdeņraža jonu koncentrācija",VLOOKUP(Dati!$A3197,Normas!$A:$D,3,FALSE),VLOOKUP(Dati!$A3197,Normas!$A:$D,3,FALSE)*0.3)),"")</f>
      </c>
    </row>
    <row r="3198" spans="2:9" x14ac:dyDescent="0.2">
      <c r="B3198">
        <f>IF(ISBLANK(A3198),"",VLOOKUP(A3198,Normas!A:D,4,FALSE))</f>
      </c>
      <c r="E3198" s="2">
        <f>IF(ISBLANK(D3198),"",INT(YEARFRAC(D3198,'Vispārīga informācija'!$B$2)))</f>
      </c>
      <c r="F3198" s="2">
        <f>IFERROR(IF(ISBLANK($A3198),"",IF($A3198="Ūdeņraža jonu koncentrācija",VLOOKUP(Dati!$A3198,Normas!$A:$D,2,FALSE),VLOOKUP(Dati!$A3198,Normas!$A:$D,2,FALSE)*0.6)),"")</f>
      </c>
      <c r="G3198" s="2">
        <f>IFERROR(IF(ISBLANK($A3198),"",IF($A3198="Ūdeņraža jonu koncentrācija",VLOOKUP(Dati!$A3198,Normas!$A:$D,3,FALSE),VLOOKUP(Dati!$A3198,Normas!$A:$D,3,FALSE)*0.6)),"")</f>
      </c>
      <c r="H3198" s="2">
        <f>IFERROR(IF(ISBLANK($A3198),"",IF($A3198="Ūdeņraža jonu koncentrācija",VLOOKUP(Dati!$A3198,Normas!$A:$D,2,FALSE),VLOOKUP(Dati!$A3198,Normas!$A:$D,2,FALSE)*0.3)),"")</f>
      </c>
      <c r="I3198" s="2">
        <f>IFERROR(IF(ISBLANK($A3198),"",IF($A3198="Ūdeņraža jonu koncentrācija",VLOOKUP(Dati!$A3198,Normas!$A:$D,3,FALSE),VLOOKUP(Dati!$A3198,Normas!$A:$D,3,FALSE)*0.3)),"")</f>
      </c>
    </row>
    <row r="3199" spans="2:9" x14ac:dyDescent="0.2">
      <c r="B3199">
        <f>IF(ISBLANK(A3199),"",VLOOKUP(A3199,Normas!A:D,4,FALSE))</f>
      </c>
      <c r="E3199" s="2">
        <f>IF(ISBLANK(D3199),"",INT(YEARFRAC(D3199,'Vispārīga informācija'!$B$2)))</f>
      </c>
      <c r="F3199" s="2">
        <f>IFERROR(IF(ISBLANK($A3199),"",IF($A3199="Ūdeņraža jonu koncentrācija",VLOOKUP(Dati!$A3199,Normas!$A:$D,2,FALSE),VLOOKUP(Dati!$A3199,Normas!$A:$D,2,FALSE)*0.6)),"")</f>
      </c>
      <c r="G3199" s="2">
        <f>IFERROR(IF(ISBLANK($A3199),"",IF($A3199="Ūdeņraža jonu koncentrācija",VLOOKUP(Dati!$A3199,Normas!$A:$D,3,FALSE),VLOOKUP(Dati!$A3199,Normas!$A:$D,3,FALSE)*0.6)),"")</f>
      </c>
      <c r="H3199" s="2">
        <f>IFERROR(IF(ISBLANK($A3199),"",IF($A3199="Ūdeņraža jonu koncentrācija",VLOOKUP(Dati!$A3199,Normas!$A:$D,2,FALSE),VLOOKUP(Dati!$A3199,Normas!$A:$D,2,FALSE)*0.3)),"")</f>
      </c>
      <c r="I3199" s="2">
        <f>IFERROR(IF(ISBLANK($A3199),"",IF($A3199="Ūdeņraža jonu koncentrācija",VLOOKUP(Dati!$A3199,Normas!$A:$D,3,FALSE),VLOOKUP(Dati!$A3199,Normas!$A:$D,3,FALSE)*0.3)),"")</f>
      </c>
    </row>
    <row r="3200" spans="2:9" x14ac:dyDescent="0.2">
      <c r="B3200">
        <f>IF(ISBLANK(A3200),"",VLOOKUP(A3200,Normas!A:D,4,FALSE))</f>
      </c>
      <c r="E3200" s="2">
        <f>IF(ISBLANK(D3200),"",INT(YEARFRAC(D3200,'Vispārīga informācija'!$B$2)))</f>
      </c>
      <c r="F3200" s="2">
        <f>IFERROR(IF(ISBLANK($A3200),"",IF($A3200="Ūdeņraža jonu koncentrācija",VLOOKUP(Dati!$A3200,Normas!$A:$D,2,FALSE),VLOOKUP(Dati!$A3200,Normas!$A:$D,2,FALSE)*0.6)),"")</f>
      </c>
      <c r="G3200" s="2">
        <f>IFERROR(IF(ISBLANK($A3200),"",IF($A3200="Ūdeņraža jonu koncentrācija",VLOOKUP(Dati!$A3200,Normas!$A:$D,3,FALSE),VLOOKUP(Dati!$A3200,Normas!$A:$D,3,FALSE)*0.6)),"")</f>
      </c>
      <c r="H3200" s="2">
        <f>IFERROR(IF(ISBLANK($A3200),"",IF($A3200="Ūdeņraža jonu koncentrācija",VLOOKUP(Dati!$A3200,Normas!$A:$D,2,FALSE),VLOOKUP(Dati!$A3200,Normas!$A:$D,2,FALSE)*0.3)),"")</f>
      </c>
      <c r="I3200" s="2">
        <f>IFERROR(IF(ISBLANK($A3200),"",IF($A3200="Ūdeņraža jonu koncentrācija",VLOOKUP(Dati!$A3200,Normas!$A:$D,3,FALSE),VLOOKUP(Dati!$A3200,Normas!$A:$D,3,FALSE)*0.3)),"")</f>
      </c>
    </row>
    <row r="3201" spans="2:9" x14ac:dyDescent="0.2">
      <c r="B3201">
        <f>IF(ISBLANK(A3201),"",VLOOKUP(A3201,Normas!A:D,4,FALSE))</f>
      </c>
      <c r="E3201" s="2">
        <f>IF(ISBLANK(D3201),"",INT(YEARFRAC(D3201,'Vispārīga informācija'!$B$2)))</f>
      </c>
      <c r="F3201" s="2">
        <f>IFERROR(IF(ISBLANK($A3201),"",IF($A3201="Ūdeņraža jonu koncentrācija",VLOOKUP(Dati!$A3201,Normas!$A:$D,2,FALSE),VLOOKUP(Dati!$A3201,Normas!$A:$D,2,FALSE)*0.6)),"")</f>
      </c>
      <c r="G3201" s="2">
        <f>IFERROR(IF(ISBLANK($A3201),"",IF($A3201="Ūdeņraža jonu koncentrācija",VLOOKUP(Dati!$A3201,Normas!$A:$D,3,FALSE),VLOOKUP(Dati!$A3201,Normas!$A:$D,3,FALSE)*0.6)),"")</f>
      </c>
      <c r="H3201" s="2">
        <f>IFERROR(IF(ISBLANK($A3201),"",IF($A3201="Ūdeņraža jonu koncentrācija",VLOOKUP(Dati!$A3201,Normas!$A:$D,2,FALSE),VLOOKUP(Dati!$A3201,Normas!$A:$D,2,FALSE)*0.3)),"")</f>
      </c>
      <c r="I3201" s="2">
        <f>IFERROR(IF(ISBLANK($A3201),"",IF($A3201="Ūdeņraža jonu koncentrācija",VLOOKUP(Dati!$A3201,Normas!$A:$D,3,FALSE),VLOOKUP(Dati!$A3201,Normas!$A:$D,3,FALSE)*0.3)),"")</f>
      </c>
    </row>
    <row r="3202" spans="2:9" x14ac:dyDescent="0.2">
      <c r="B3202">
        <f>IF(ISBLANK(A3202),"",VLOOKUP(A3202,Normas!A:D,4,FALSE))</f>
      </c>
      <c r="E3202" s="2">
        <f>IF(ISBLANK(D3202),"",INT(YEARFRAC(D3202,'Vispārīga informācija'!$B$2)))</f>
      </c>
      <c r="F3202" s="2">
        <f>IFERROR(IF(ISBLANK($A3202),"",IF($A3202="Ūdeņraža jonu koncentrācija",VLOOKUP(Dati!$A3202,Normas!$A:$D,2,FALSE),VLOOKUP(Dati!$A3202,Normas!$A:$D,2,FALSE)*0.6)),"")</f>
      </c>
      <c r="G3202" s="2">
        <f>IFERROR(IF(ISBLANK($A3202),"",IF($A3202="Ūdeņraža jonu koncentrācija",VLOOKUP(Dati!$A3202,Normas!$A:$D,3,FALSE),VLOOKUP(Dati!$A3202,Normas!$A:$D,3,FALSE)*0.6)),"")</f>
      </c>
      <c r="H3202" s="2">
        <f>IFERROR(IF(ISBLANK($A3202),"",IF($A3202="Ūdeņraža jonu koncentrācija",VLOOKUP(Dati!$A3202,Normas!$A:$D,2,FALSE),VLOOKUP(Dati!$A3202,Normas!$A:$D,2,FALSE)*0.3)),"")</f>
      </c>
      <c r="I3202" s="2">
        <f>IFERROR(IF(ISBLANK($A3202),"",IF($A3202="Ūdeņraža jonu koncentrācija",VLOOKUP(Dati!$A3202,Normas!$A:$D,3,FALSE),VLOOKUP(Dati!$A3202,Normas!$A:$D,3,FALSE)*0.3)),"")</f>
      </c>
    </row>
    <row r="3203" spans="2:9" x14ac:dyDescent="0.2">
      <c r="B3203">
        <f>IF(ISBLANK(A3203),"",VLOOKUP(A3203,Normas!A:D,4,FALSE))</f>
      </c>
      <c r="E3203" s="2">
        <f>IF(ISBLANK(D3203),"",INT(YEARFRAC(D3203,'Vispārīga informācija'!$B$2)))</f>
      </c>
      <c r="F3203" s="2">
        <f>IFERROR(IF(ISBLANK($A3203),"",IF($A3203="Ūdeņraža jonu koncentrācija",VLOOKUP(Dati!$A3203,Normas!$A:$D,2,FALSE),VLOOKUP(Dati!$A3203,Normas!$A:$D,2,FALSE)*0.6)),"")</f>
      </c>
      <c r="G3203" s="2">
        <f>IFERROR(IF(ISBLANK($A3203),"",IF($A3203="Ūdeņraža jonu koncentrācija",VLOOKUP(Dati!$A3203,Normas!$A:$D,3,FALSE),VLOOKUP(Dati!$A3203,Normas!$A:$D,3,FALSE)*0.6)),"")</f>
      </c>
      <c r="H3203" s="2">
        <f>IFERROR(IF(ISBLANK($A3203),"",IF($A3203="Ūdeņraža jonu koncentrācija",VLOOKUP(Dati!$A3203,Normas!$A:$D,2,FALSE),VLOOKUP(Dati!$A3203,Normas!$A:$D,2,FALSE)*0.3)),"")</f>
      </c>
      <c r="I3203" s="2">
        <f>IFERROR(IF(ISBLANK($A3203),"",IF($A3203="Ūdeņraža jonu koncentrācija",VLOOKUP(Dati!$A3203,Normas!$A:$D,3,FALSE),VLOOKUP(Dati!$A3203,Normas!$A:$D,3,FALSE)*0.3)),"")</f>
      </c>
    </row>
    <row r="3204" spans="2:9" x14ac:dyDescent="0.2">
      <c r="B3204">
        <f>IF(ISBLANK(A3204),"",VLOOKUP(A3204,Normas!A:D,4,FALSE))</f>
      </c>
      <c r="E3204" s="2">
        <f>IF(ISBLANK(D3204),"",INT(YEARFRAC(D3204,'Vispārīga informācija'!$B$2)))</f>
      </c>
      <c r="F3204" s="2">
        <f>IFERROR(IF(ISBLANK($A3204),"",IF($A3204="Ūdeņraža jonu koncentrācija",VLOOKUP(Dati!$A3204,Normas!$A:$D,2,FALSE),VLOOKUP(Dati!$A3204,Normas!$A:$D,2,FALSE)*0.6)),"")</f>
      </c>
      <c r="G3204" s="2">
        <f>IFERROR(IF(ISBLANK($A3204),"",IF($A3204="Ūdeņraža jonu koncentrācija",VLOOKUP(Dati!$A3204,Normas!$A:$D,3,FALSE),VLOOKUP(Dati!$A3204,Normas!$A:$D,3,FALSE)*0.6)),"")</f>
      </c>
      <c r="H3204" s="2">
        <f>IFERROR(IF(ISBLANK($A3204),"",IF($A3204="Ūdeņraža jonu koncentrācija",VLOOKUP(Dati!$A3204,Normas!$A:$D,2,FALSE),VLOOKUP(Dati!$A3204,Normas!$A:$D,2,FALSE)*0.3)),"")</f>
      </c>
      <c r="I3204" s="2">
        <f>IFERROR(IF(ISBLANK($A3204),"",IF($A3204="Ūdeņraža jonu koncentrācija",VLOOKUP(Dati!$A3204,Normas!$A:$D,3,FALSE),VLOOKUP(Dati!$A3204,Normas!$A:$D,3,FALSE)*0.3)),"")</f>
      </c>
    </row>
    <row r="3205" spans="2:9" x14ac:dyDescent="0.2">
      <c r="B3205">
        <f>IF(ISBLANK(A3205),"",VLOOKUP(A3205,Normas!A:D,4,FALSE))</f>
      </c>
      <c r="E3205" s="2">
        <f>IF(ISBLANK(D3205),"",INT(YEARFRAC(D3205,'Vispārīga informācija'!$B$2)))</f>
      </c>
      <c r="F3205" s="2">
        <f>IFERROR(IF(ISBLANK($A3205),"",IF($A3205="Ūdeņraža jonu koncentrācija",VLOOKUP(Dati!$A3205,Normas!$A:$D,2,FALSE),VLOOKUP(Dati!$A3205,Normas!$A:$D,2,FALSE)*0.6)),"")</f>
      </c>
      <c r="G3205" s="2">
        <f>IFERROR(IF(ISBLANK($A3205),"",IF($A3205="Ūdeņraža jonu koncentrācija",VLOOKUP(Dati!$A3205,Normas!$A:$D,3,FALSE),VLOOKUP(Dati!$A3205,Normas!$A:$D,3,FALSE)*0.6)),"")</f>
      </c>
      <c r="H3205" s="2">
        <f>IFERROR(IF(ISBLANK($A3205),"",IF($A3205="Ūdeņraža jonu koncentrācija",VLOOKUP(Dati!$A3205,Normas!$A:$D,2,FALSE),VLOOKUP(Dati!$A3205,Normas!$A:$D,2,FALSE)*0.3)),"")</f>
      </c>
      <c r="I3205" s="2">
        <f>IFERROR(IF(ISBLANK($A3205),"",IF($A3205="Ūdeņraža jonu koncentrācija",VLOOKUP(Dati!$A3205,Normas!$A:$D,3,FALSE),VLOOKUP(Dati!$A3205,Normas!$A:$D,3,FALSE)*0.3)),"")</f>
      </c>
    </row>
    <row r="3206" spans="2:9" x14ac:dyDescent="0.2">
      <c r="B3206">
        <f>IF(ISBLANK(A3206),"",VLOOKUP(A3206,Normas!A:D,4,FALSE))</f>
      </c>
      <c r="E3206" s="2">
        <f>IF(ISBLANK(D3206),"",INT(YEARFRAC(D3206,'Vispārīga informācija'!$B$2)))</f>
      </c>
      <c r="F3206" s="2">
        <f>IFERROR(IF(ISBLANK($A3206),"",IF($A3206="Ūdeņraža jonu koncentrācija",VLOOKUP(Dati!$A3206,Normas!$A:$D,2,FALSE),VLOOKUP(Dati!$A3206,Normas!$A:$D,2,FALSE)*0.6)),"")</f>
      </c>
      <c r="G3206" s="2">
        <f>IFERROR(IF(ISBLANK($A3206),"",IF($A3206="Ūdeņraža jonu koncentrācija",VLOOKUP(Dati!$A3206,Normas!$A:$D,3,FALSE),VLOOKUP(Dati!$A3206,Normas!$A:$D,3,FALSE)*0.6)),"")</f>
      </c>
      <c r="H3206" s="2">
        <f>IFERROR(IF(ISBLANK($A3206),"",IF($A3206="Ūdeņraža jonu koncentrācija",VLOOKUP(Dati!$A3206,Normas!$A:$D,2,FALSE),VLOOKUP(Dati!$A3206,Normas!$A:$D,2,FALSE)*0.3)),"")</f>
      </c>
      <c r="I3206" s="2">
        <f>IFERROR(IF(ISBLANK($A3206),"",IF($A3206="Ūdeņraža jonu koncentrācija",VLOOKUP(Dati!$A3206,Normas!$A:$D,3,FALSE),VLOOKUP(Dati!$A3206,Normas!$A:$D,3,FALSE)*0.3)),"")</f>
      </c>
    </row>
    <row r="3207" spans="2:9" x14ac:dyDescent="0.2">
      <c r="B3207">
        <f>IF(ISBLANK(A3207),"",VLOOKUP(A3207,Normas!A:D,4,FALSE))</f>
      </c>
      <c r="E3207" s="2">
        <f>IF(ISBLANK(D3207),"",INT(YEARFRAC(D3207,'Vispārīga informācija'!$B$2)))</f>
      </c>
      <c r="F3207" s="2">
        <f>IFERROR(IF(ISBLANK($A3207),"",IF($A3207="Ūdeņraža jonu koncentrācija",VLOOKUP(Dati!$A3207,Normas!$A:$D,2,FALSE),VLOOKUP(Dati!$A3207,Normas!$A:$D,2,FALSE)*0.6)),"")</f>
      </c>
      <c r="G3207" s="2">
        <f>IFERROR(IF(ISBLANK($A3207),"",IF($A3207="Ūdeņraža jonu koncentrācija",VLOOKUP(Dati!$A3207,Normas!$A:$D,3,FALSE),VLOOKUP(Dati!$A3207,Normas!$A:$D,3,FALSE)*0.6)),"")</f>
      </c>
      <c r="H3207" s="2">
        <f>IFERROR(IF(ISBLANK($A3207),"",IF($A3207="Ūdeņraža jonu koncentrācija",VLOOKUP(Dati!$A3207,Normas!$A:$D,2,FALSE),VLOOKUP(Dati!$A3207,Normas!$A:$D,2,FALSE)*0.3)),"")</f>
      </c>
      <c r="I3207" s="2">
        <f>IFERROR(IF(ISBLANK($A3207),"",IF($A3207="Ūdeņraža jonu koncentrācija",VLOOKUP(Dati!$A3207,Normas!$A:$D,3,FALSE),VLOOKUP(Dati!$A3207,Normas!$A:$D,3,FALSE)*0.3)),"")</f>
      </c>
    </row>
    <row r="3208" spans="2:9" x14ac:dyDescent="0.2">
      <c r="B3208">
        <f>IF(ISBLANK(A3208),"",VLOOKUP(A3208,Normas!A:D,4,FALSE))</f>
      </c>
      <c r="E3208" s="2">
        <f>IF(ISBLANK(D3208),"",INT(YEARFRAC(D3208,'Vispārīga informācija'!$B$2)))</f>
      </c>
      <c r="F3208" s="2">
        <f>IFERROR(IF(ISBLANK($A3208),"",IF($A3208="Ūdeņraža jonu koncentrācija",VLOOKUP(Dati!$A3208,Normas!$A:$D,2,FALSE),VLOOKUP(Dati!$A3208,Normas!$A:$D,2,FALSE)*0.6)),"")</f>
      </c>
      <c r="G3208" s="2">
        <f>IFERROR(IF(ISBLANK($A3208),"",IF($A3208="Ūdeņraža jonu koncentrācija",VLOOKUP(Dati!$A3208,Normas!$A:$D,3,FALSE),VLOOKUP(Dati!$A3208,Normas!$A:$D,3,FALSE)*0.6)),"")</f>
      </c>
      <c r="H3208" s="2">
        <f>IFERROR(IF(ISBLANK($A3208),"",IF($A3208="Ūdeņraža jonu koncentrācija",VLOOKUP(Dati!$A3208,Normas!$A:$D,2,FALSE),VLOOKUP(Dati!$A3208,Normas!$A:$D,2,FALSE)*0.3)),"")</f>
      </c>
      <c r="I3208" s="2">
        <f>IFERROR(IF(ISBLANK($A3208),"",IF($A3208="Ūdeņraža jonu koncentrācija",VLOOKUP(Dati!$A3208,Normas!$A:$D,3,FALSE),VLOOKUP(Dati!$A3208,Normas!$A:$D,3,FALSE)*0.3)),"")</f>
      </c>
    </row>
    <row r="3209" spans="2:9" x14ac:dyDescent="0.2">
      <c r="B3209">
        <f>IF(ISBLANK(A3209),"",VLOOKUP(A3209,Normas!A:D,4,FALSE))</f>
      </c>
      <c r="E3209" s="2">
        <f>IF(ISBLANK(D3209),"",INT(YEARFRAC(D3209,'Vispārīga informācija'!$B$2)))</f>
      </c>
      <c r="F3209" s="2">
        <f>IFERROR(IF(ISBLANK($A3209),"",IF($A3209="Ūdeņraža jonu koncentrācija",VLOOKUP(Dati!$A3209,Normas!$A:$D,2,FALSE),VLOOKUP(Dati!$A3209,Normas!$A:$D,2,FALSE)*0.6)),"")</f>
      </c>
      <c r="G3209" s="2">
        <f>IFERROR(IF(ISBLANK($A3209),"",IF($A3209="Ūdeņraža jonu koncentrācija",VLOOKUP(Dati!$A3209,Normas!$A:$D,3,FALSE),VLOOKUP(Dati!$A3209,Normas!$A:$D,3,FALSE)*0.6)),"")</f>
      </c>
      <c r="H3209" s="2">
        <f>IFERROR(IF(ISBLANK($A3209),"",IF($A3209="Ūdeņraža jonu koncentrācija",VLOOKUP(Dati!$A3209,Normas!$A:$D,2,FALSE),VLOOKUP(Dati!$A3209,Normas!$A:$D,2,FALSE)*0.3)),"")</f>
      </c>
      <c r="I3209" s="2">
        <f>IFERROR(IF(ISBLANK($A3209),"",IF($A3209="Ūdeņraža jonu koncentrācija",VLOOKUP(Dati!$A3209,Normas!$A:$D,3,FALSE),VLOOKUP(Dati!$A3209,Normas!$A:$D,3,FALSE)*0.3)),"")</f>
      </c>
    </row>
    <row r="3210" spans="2:9" x14ac:dyDescent="0.2">
      <c r="B3210">
        <f>IF(ISBLANK(A3210),"",VLOOKUP(A3210,Normas!A:D,4,FALSE))</f>
      </c>
      <c r="E3210" s="2">
        <f>IF(ISBLANK(D3210),"",INT(YEARFRAC(D3210,'Vispārīga informācija'!$B$2)))</f>
      </c>
      <c r="F3210" s="2">
        <f>IFERROR(IF(ISBLANK($A3210),"",IF($A3210="Ūdeņraža jonu koncentrācija",VLOOKUP(Dati!$A3210,Normas!$A:$D,2,FALSE),VLOOKUP(Dati!$A3210,Normas!$A:$D,2,FALSE)*0.6)),"")</f>
      </c>
      <c r="G3210" s="2">
        <f>IFERROR(IF(ISBLANK($A3210),"",IF($A3210="Ūdeņraža jonu koncentrācija",VLOOKUP(Dati!$A3210,Normas!$A:$D,3,FALSE),VLOOKUP(Dati!$A3210,Normas!$A:$D,3,FALSE)*0.6)),"")</f>
      </c>
      <c r="H3210" s="2">
        <f>IFERROR(IF(ISBLANK($A3210),"",IF($A3210="Ūdeņraža jonu koncentrācija",VLOOKUP(Dati!$A3210,Normas!$A:$D,2,FALSE),VLOOKUP(Dati!$A3210,Normas!$A:$D,2,FALSE)*0.3)),"")</f>
      </c>
      <c r="I3210" s="2">
        <f>IFERROR(IF(ISBLANK($A3210),"",IF($A3210="Ūdeņraža jonu koncentrācija",VLOOKUP(Dati!$A3210,Normas!$A:$D,3,FALSE),VLOOKUP(Dati!$A3210,Normas!$A:$D,3,FALSE)*0.3)),"")</f>
      </c>
    </row>
    <row r="3211" spans="2:9" x14ac:dyDescent="0.2">
      <c r="B3211">
        <f>IF(ISBLANK(A3211),"",VLOOKUP(A3211,Normas!A:D,4,FALSE))</f>
      </c>
      <c r="E3211" s="2">
        <f>IF(ISBLANK(D3211),"",INT(YEARFRAC(D3211,'Vispārīga informācija'!$B$2)))</f>
      </c>
      <c r="F3211" s="2">
        <f>IFERROR(IF(ISBLANK($A3211),"",IF($A3211="Ūdeņraža jonu koncentrācija",VLOOKUP(Dati!$A3211,Normas!$A:$D,2,FALSE),VLOOKUP(Dati!$A3211,Normas!$A:$D,2,FALSE)*0.6)),"")</f>
      </c>
      <c r="G3211" s="2">
        <f>IFERROR(IF(ISBLANK($A3211),"",IF($A3211="Ūdeņraža jonu koncentrācija",VLOOKUP(Dati!$A3211,Normas!$A:$D,3,FALSE),VLOOKUP(Dati!$A3211,Normas!$A:$D,3,FALSE)*0.6)),"")</f>
      </c>
      <c r="H3211" s="2">
        <f>IFERROR(IF(ISBLANK($A3211),"",IF($A3211="Ūdeņraža jonu koncentrācija",VLOOKUP(Dati!$A3211,Normas!$A:$D,2,FALSE),VLOOKUP(Dati!$A3211,Normas!$A:$D,2,FALSE)*0.3)),"")</f>
      </c>
      <c r="I3211" s="2">
        <f>IFERROR(IF(ISBLANK($A3211),"",IF($A3211="Ūdeņraža jonu koncentrācija",VLOOKUP(Dati!$A3211,Normas!$A:$D,3,FALSE),VLOOKUP(Dati!$A3211,Normas!$A:$D,3,FALSE)*0.3)),"")</f>
      </c>
    </row>
    <row r="3212" spans="2:9" x14ac:dyDescent="0.2">
      <c r="B3212">
        <f>IF(ISBLANK(A3212),"",VLOOKUP(A3212,Normas!A:D,4,FALSE))</f>
      </c>
      <c r="E3212" s="2">
        <f>IF(ISBLANK(D3212),"",INT(YEARFRAC(D3212,'Vispārīga informācija'!$B$2)))</f>
      </c>
      <c r="F3212" s="2">
        <f>IFERROR(IF(ISBLANK($A3212),"",IF($A3212="Ūdeņraža jonu koncentrācija",VLOOKUP(Dati!$A3212,Normas!$A:$D,2,FALSE),VLOOKUP(Dati!$A3212,Normas!$A:$D,2,FALSE)*0.6)),"")</f>
      </c>
      <c r="G3212" s="2">
        <f>IFERROR(IF(ISBLANK($A3212),"",IF($A3212="Ūdeņraža jonu koncentrācija",VLOOKUP(Dati!$A3212,Normas!$A:$D,3,FALSE),VLOOKUP(Dati!$A3212,Normas!$A:$D,3,FALSE)*0.6)),"")</f>
      </c>
      <c r="H3212" s="2">
        <f>IFERROR(IF(ISBLANK($A3212),"",IF($A3212="Ūdeņraža jonu koncentrācija",VLOOKUP(Dati!$A3212,Normas!$A:$D,2,FALSE),VLOOKUP(Dati!$A3212,Normas!$A:$D,2,FALSE)*0.3)),"")</f>
      </c>
      <c r="I3212" s="2">
        <f>IFERROR(IF(ISBLANK($A3212),"",IF($A3212="Ūdeņraža jonu koncentrācija",VLOOKUP(Dati!$A3212,Normas!$A:$D,3,FALSE),VLOOKUP(Dati!$A3212,Normas!$A:$D,3,FALSE)*0.3)),"")</f>
      </c>
    </row>
    <row r="3213" spans="2:9" x14ac:dyDescent="0.2">
      <c r="B3213">
        <f>IF(ISBLANK(A3213),"",VLOOKUP(A3213,Normas!A:D,4,FALSE))</f>
      </c>
      <c r="E3213" s="2">
        <f>IF(ISBLANK(D3213),"",INT(YEARFRAC(D3213,'Vispārīga informācija'!$B$2)))</f>
      </c>
      <c r="F3213" s="2">
        <f>IFERROR(IF(ISBLANK($A3213),"",IF($A3213="Ūdeņraža jonu koncentrācija",VLOOKUP(Dati!$A3213,Normas!$A:$D,2,FALSE),VLOOKUP(Dati!$A3213,Normas!$A:$D,2,FALSE)*0.6)),"")</f>
      </c>
      <c r="G3213" s="2">
        <f>IFERROR(IF(ISBLANK($A3213),"",IF($A3213="Ūdeņraža jonu koncentrācija",VLOOKUP(Dati!$A3213,Normas!$A:$D,3,FALSE),VLOOKUP(Dati!$A3213,Normas!$A:$D,3,FALSE)*0.6)),"")</f>
      </c>
      <c r="H3213" s="2">
        <f>IFERROR(IF(ISBLANK($A3213),"",IF($A3213="Ūdeņraža jonu koncentrācija",VLOOKUP(Dati!$A3213,Normas!$A:$D,2,FALSE),VLOOKUP(Dati!$A3213,Normas!$A:$D,2,FALSE)*0.3)),"")</f>
      </c>
      <c r="I3213" s="2">
        <f>IFERROR(IF(ISBLANK($A3213),"",IF($A3213="Ūdeņraža jonu koncentrācija",VLOOKUP(Dati!$A3213,Normas!$A:$D,3,FALSE),VLOOKUP(Dati!$A3213,Normas!$A:$D,3,FALSE)*0.3)),"")</f>
      </c>
    </row>
    <row r="3214" spans="2:9" x14ac:dyDescent="0.2">
      <c r="B3214">
        <f>IF(ISBLANK(A3214),"",VLOOKUP(A3214,Normas!A:D,4,FALSE))</f>
      </c>
      <c r="E3214" s="2">
        <f>IF(ISBLANK(D3214),"",INT(YEARFRAC(D3214,'Vispārīga informācija'!$B$2)))</f>
      </c>
      <c r="F3214" s="2">
        <f>IFERROR(IF(ISBLANK($A3214),"",IF($A3214="Ūdeņraža jonu koncentrācija",VLOOKUP(Dati!$A3214,Normas!$A:$D,2,FALSE),VLOOKUP(Dati!$A3214,Normas!$A:$D,2,FALSE)*0.6)),"")</f>
      </c>
      <c r="G3214" s="2">
        <f>IFERROR(IF(ISBLANK($A3214),"",IF($A3214="Ūdeņraža jonu koncentrācija",VLOOKUP(Dati!$A3214,Normas!$A:$D,3,FALSE),VLOOKUP(Dati!$A3214,Normas!$A:$D,3,FALSE)*0.6)),"")</f>
      </c>
      <c r="H3214" s="2">
        <f>IFERROR(IF(ISBLANK($A3214),"",IF($A3214="Ūdeņraža jonu koncentrācija",VLOOKUP(Dati!$A3214,Normas!$A:$D,2,FALSE),VLOOKUP(Dati!$A3214,Normas!$A:$D,2,FALSE)*0.3)),"")</f>
      </c>
      <c r="I3214" s="2">
        <f>IFERROR(IF(ISBLANK($A3214),"",IF($A3214="Ūdeņraža jonu koncentrācija",VLOOKUP(Dati!$A3214,Normas!$A:$D,3,FALSE),VLOOKUP(Dati!$A3214,Normas!$A:$D,3,FALSE)*0.3)),"")</f>
      </c>
    </row>
    <row r="3215" spans="2:9" x14ac:dyDescent="0.2">
      <c r="B3215">
        <f>IF(ISBLANK(A3215),"",VLOOKUP(A3215,Normas!A:D,4,FALSE))</f>
      </c>
      <c r="E3215" s="2">
        <f>IF(ISBLANK(D3215),"",INT(YEARFRAC(D3215,'Vispārīga informācija'!$B$2)))</f>
      </c>
      <c r="F3215" s="2">
        <f>IFERROR(IF(ISBLANK($A3215),"",IF($A3215="Ūdeņraža jonu koncentrācija",VLOOKUP(Dati!$A3215,Normas!$A:$D,2,FALSE),VLOOKUP(Dati!$A3215,Normas!$A:$D,2,FALSE)*0.6)),"")</f>
      </c>
      <c r="G3215" s="2">
        <f>IFERROR(IF(ISBLANK($A3215),"",IF($A3215="Ūdeņraža jonu koncentrācija",VLOOKUP(Dati!$A3215,Normas!$A:$D,3,FALSE),VLOOKUP(Dati!$A3215,Normas!$A:$D,3,FALSE)*0.6)),"")</f>
      </c>
      <c r="H3215" s="2">
        <f>IFERROR(IF(ISBLANK($A3215),"",IF($A3215="Ūdeņraža jonu koncentrācija",VLOOKUP(Dati!$A3215,Normas!$A:$D,2,FALSE),VLOOKUP(Dati!$A3215,Normas!$A:$D,2,FALSE)*0.3)),"")</f>
      </c>
      <c r="I3215" s="2">
        <f>IFERROR(IF(ISBLANK($A3215),"",IF($A3215="Ūdeņraža jonu koncentrācija",VLOOKUP(Dati!$A3215,Normas!$A:$D,3,FALSE),VLOOKUP(Dati!$A3215,Normas!$A:$D,3,FALSE)*0.3)),"")</f>
      </c>
    </row>
    <row r="3216" spans="2:9" x14ac:dyDescent="0.2">
      <c r="B3216">
        <f>IF(ISBLANK(A3216),"",VLOOKUP(A3216,Normas!A:D,4,FALSE))</f>
      </c>
      <c r="E3216" s="2">
        <f>IF(ISBLANK(D3216),"",INT(YEARFRAC(D3216,'Vispārīga informācija'!$B$2)))</f>
      </c>
      <c r="F3216" s="2">
        <f>IFERROR(IF(ISBLANK($A3216),"",IF($A3216="Ūdeņraža jonu koncentrācija",VLOOKUP(Dati!$A3216,Normas!$A:$D,2,FALSE),VLOOKUP(Dati!$A3216,Normas!$A:$D,2,FALSE)*0.6)),"")</f>
      </c>
      <c r="G3216" s="2">
        <f>IFERROR(IF(ISBLANK($A3216),"",IF($A3216="Ūdeņraža jonu koncentrācija",VLOOKUP(Dati!$A3216,Normas!$A:$D,3,FALSE),VLOOKUP(Dati!$A3216,Normas!$A:$D,3,FALSE)*0.6)),"")</f>
      </c>
      <c r="H3216" s="2">
        <f>IFERROR(IF(ISBLANK($A3216),"",IF($A3216="Ūdeņraža jonu koncentrācija",VLOOKUP(Dati!$A3216,Normas!$A:$D,2,FALSE),VLOOKUP(Dati!$A3216,Normas!$A:$D,2,FALSE)*0.3)),"")</f>
      </c>
      <c r="I3216" s="2">
        <f>IFERROR(IF(ISBLANK($A3216),"",IF($A3216="Ūdeņraža jonu koncentrācija",VLOOKUP(Dati!$A3216,Normas!$A:$D,3,FALSE),VLOOKUP(Dati!$A3216,Normas!$A:$D,3,FALSE)*0.3)),"")</f>
      </c>
    </row>
    <row r="3217" spans="2:9" x14ac:dyDescent="0.2">
      <c r="B3217">
        <f>IF(ISBLANK(A3217),"",VLOOKUP(A3217,Normas!A:D,4,FALSE))</f>
      </c>
      <c r="E3217" s="2">
        <f>IF(ISBLANK(D3217),"",INT(YEARFRAC(D3217,'Vispārīga informācija'!$B$2)))</f>
      </c>
      <c r="F3217" s="2">
        <f>IFERROR(IF(ISBLANK($A3217),"",IF($A3217="Ūdeņraža jonu koncentrācija",VLOOKUP(Dati!$A3217,Normas!$A:$D,2,FALSE),VLOOKUP(Dati!$A3217,Normas!$A:$D,2,FALSE)*0.6)),"")</f>
      </c>
      <c r="G3217" s="2">
        <f>IFERROR(IF(ISBLANK($A3217),"",IF($A3217="Ūdeņraža jonu koncentrācija",VLOOKUP(Dati!$A3217,Normas!$A:$D,3,FALSE),VLOOKUP(Dati!$A3217,Normas!$A:$D,3,FALSE)*0.6)),"")</f>
      </c>
      <c r="H3217" s="2">
        <f>IFERROR(IF(ISBLANK($A3217),"",IF($A3217="Ūdeņraža jonu koncentrācija",VLOOKUP(Dati!$A3217,Normas!$A:$D,2,FALSE),VLOOKUP(Dati!$A3217,Normas!$A:$D,2,FALSE)*0.3)),"")</f>
      </c>
      <c r="I3217" s="2">
        <f>IFERROR(IF(ISBLANK($A3217),"",IF($A3217="Ūdeņraža jonu koncentrācija",VLOOKUP(Dati!$A3217,Normas!$A:$D,3,FALSE),VLOOKUP(Dati!$A3217,Normas!$A:$D,3,FALSE)*0.3)),"")</f>
      </c>
    </row>
    <row r="3218" spans="2:9" x14ac:dyDescent="0.2">
      <c r="B3218">
        <f>IF(ISBLANK(A3218),"",VLOOKUP(A3218,Normas!A:D,4,FALSE))</f>
      </c>
      <c r="E3218" s="2">
        <f>IF(ISBLANK(D3218),"",INT(YEARFRAC(D3218,'Vispārīga informācija'!$B$2)))</f>
      </c>
      <c r="F3218" s="2">
        <f>IFERROR(IF(ISBLANK($A3218),"",IF($A3218="Ūdeņraža jonu koncentrācija",VLOOKUP(Dati!$A3218,Normas!$A:$D,2,FALSE),VLOOKUP(Dati!$A3218,Normas!$A:$D,2,FALSE)*0.6)),"")</f>
      </c>
      <c r="G3218" s="2">
        <f>IFERROR(IF(ISBLANK($A3218),"",IF($A3218="Ūdeņraža jonu koncentrācija",VLOOKUP(Dati!$A3218,Normas!$A:$D,3,FALSE),VLOOKUP(Dati!$A3218,Normas!$A:$D,3,FALSE)*0.6)),"")</f>
      </c>
      <c r="H3218" s="2">
        <f>IFERROR(IF(ISBLANK($A3218),"",IF($A3218="Ūdeņraža jonu koncentrācija",VLOOKUP(Dati!$A3218,Normas!$A:$D,2,FALSE),VLOOKUP(Dati!$A3218,Normas!$A:$D,2,FALSE)*0.3)),"")</f>
      </c>
      <c r="I3218" s="2">
        <f>IFERROR(IF(ISBLANK($A3218),"",IF($A3218="Ūdeņraža jonu koncentrācija",VLOOKUP(Dati!$A3218,Normas!$A:$D,3,FALSE),VLOOKUP(Dati!$A3218,Normas!$A:$D,3,FALSE)*0.3)),"")</f>
      </c>
    </row>
    <row r="3219" spans="2:9" x14ac:dyDescent="0.2">
      <c r="B3219">
        <f>IF(ISBLANK(A3219),"",VLOOKUP(A3219,Normas!A:D,4,FALSE))</f>
      </c>
      <c r="E3219" s="2">
        <f>IF(ISBLANK(D3219),"",INT(YEARFRAC(D3219,'Vispārīga informācija'!$B$2)))</f>
      </c>
      <c r="F3219" s="2">
        <f>IFERROR(IF(ISBLANK($A3219),"",IF($A3219="Ūdeņraža jonu koncentrācija",VLOOKUP(Dati!$A3219,Normas!$A:$D,2,FALSE),VLOOKUP(Dati!$A3219,Normas!$A:$D,2,FALSE)*0.6)),"")</f>
      </c>
      <c r="G3219" s="2">
        <f>IFERROR(IF(ISBLANK($A3219),"",IF($A3219="Ūdeņraža jonu koncentrācija",VLOOKUP(Dati!$A3219,Normas!$A:$D,3,FALSE),VLOOKUP(Dati!$A3219,Normas!$A:$D,3,FALSE)*0.6)),"")</f>
      </c>
      <c r="H3219" s="2">
        <f>IFERROR(IF(ISBLANK($A3219),"",IF($A3219="Ūdeņraža jonu koncentrācija",VLOOKUP(Dati!$A3219,Normas!$A:$D,2,FALSE),VLOOKUP(Dati!$A3219,Normas!$A:$D,2,FALSE)*0.3)),"")</f>
      </c>
      <c r="I3219" s="2">
        <f>IFERROR(IF(ISBLANK($A3219),"",IF($A3219="Ūdeņraža jonu koncentrācija",VLOOKUP(Dati!$A3219,Normas!$A:$D,3,FALSE),VLOOKUP(Dati!$A3219,Normas!$A:$D,3,FALSE)*0.3)),"")</f>
      </c>
    </row>
    <row r="3220" spans="2:9" x14ac:dyDescent="0.2">
      <c r="B3220">
        <f>IF(ISBLANK(A3220),"",VLOOKUP(A3220,Normas!A:D,4,FALSE))</f>
      </c>
      <c r="E3220" s="2">
        <f>IF(ISBLANK(D3220),"",INT(YEARFRAC(D3220,'Vispārīga informācija'!$B$2)))</f>
      </c>
      <c r="F3220" s="2">
        <f>IFERROR(IF(ISBLANK($A3220),"",IF($A3220="Ūdeņraža jonu koncentrācija",VLOOKUP(Dati!$A3220,Normas!$A:$D,2,FALSE),VLOOKUP(Dati!$A3220,Normas!$A:$D,2,FALSE)*0.6)),"")</f>
      </c>
      <c r="G3220" s="2">
        <f>IFERROR(IF(ISBLANK($A3220),"",IF($A3220="Ūdeņraža jonu koncentrācija",VLOOKUP(Dati!$A3220,Normas!$A:$D,3,FALSE),VLOOKUP(Dati!$A3220,Normas!$A:$D,3,FALSE)*0.6)),"")</f>
      </c>
      <c r="H3220" s="2">
        <f>IFERROR(IF(ISBLANK($A3220),"",IF($A3220="Ūdeņraža jonu koncentrācija",VLOOKUP(Dati!$A3220,Normas!$A:$D,2,FALSE),VLOOKUP(Dati!$A3220,Normas!$A:$D,2,FALSE)*0.3)),"")</f>
      </c>
      <c r="I3220" s="2">
        <f>IFERROR(IF(ISBLANK($A3220),"",IF($A3220="Ūdeņraža jonu koncentrācija",VLOOKUP(Dati!$A3220,Normas!$A:$D,3,FALSE),VLOOKUP(Dati!$A3220,Normas!$A:$D,3,FALSE)*0.3)),"")</f>
      </c>
    </row>
    <row r="3221" spans="2:9" x14ac:dyDescent="0.2">
      <c r="B3221">
        <f>IF(ISBLANK(A3221),"",VLOOKUP(A3221,Normas!A:D,4,FALSE))</f>
      </c>
      <c r="E3221" s="2">
        <f>IF(ISBLANK(D3221),"",INT(YEARFRAC(D3221,'Vispārīga informācija'!$B$2)))</f>
      </c>
      <c r="F3221" s="2">
        <f>IFERROR(IF(ISBLANK($A3221),"",IF($A3221="Ūdeņraža jonu koncentrācija",VLOOKUP(Dati!$A3221,Normas!$A:$D,2,FALSE),VLOOKUP(Dati!$A3221,Normas!$A:$D,2,FALSE)*0.6)),"")</f>
      </c>
      <c r="G3221" s="2">
        <f>IFERROR(IF(ISBLANK($A3221),"",IF($A3221="Ūdeņraža jonu koncentrācija",VLOOKUP(Dati!$A3221,Normas!$A:$D,3,FALSE),VLOOKUP(Dati!$A3221,Normas!$A:$D,3,FALSE)*0.6)),"")</f>
      </c>
      <c r="H3221" s="2">
        <f>IFERROR(IF(ISBLANK($A3221),"",IF($A3221="Ūdeņraža jonu koncentrācija",VLOOKUP(Dati!$A3221,Normas!$A:$D,2,FALSE),VLOOKUP(Dati!$A3221,Normas!$A:$D,2,FALSE)*0.3)),"")</f>
      </c>
      <c r="I3221" s="2">
        <f>IFERROR(IF(ISBLANK($A3221),"",IF($A3221="Ūdeņraža jonu koncentrācija",VLOOKUP(Dati!$A3221,Normas!$A:$D,3,FALSE),VLOOKUP(Dati!$A3221,Normas!$A:$D,3,FALSE)*0.3)),"")</f>
      </c>
    </row>
    <row r="3222" spans="2:9" x14ac:dyDescent="0.2">
      <c r="B3222">
        <f>IF(ISBLANK(A3222),"",VLOOKUP(A3222,Normas!A:D,4,FALSE))</f>
      </c>
      <c r="E3222" s="2">
        <f>IF(ISBLANK(D3222),"",INT(YEARFRAC(D3222,'Vispārīga informācija'!$B$2)))</f>
      </c>
      <c r="F3222" s="2">
        <f>IFERROR(IF(ISBLANK($A3222),"",IF($A3222="Ūdeņraža jonu koncentrācija",VLOOKUP(Dati!$A3222,Normas!$A:$D,2,FALSE),VLOOKUP(Dati!$A3222,Normas!$A:$D,2,FALSE)*0.6)),"")</f>
      </c>
      <c r="G3222" s="2">
        <f>IFERROR(IF(ISBLANK($A3222),"",IF($A3222="Ūdeņraža jonu koncentrācija",VLOOKUP(Dati!$A3222,Normas!$A:$D,3,FALSE),VLOOKUP(Dati!$A3222,Normas!$A:$D,3,FALSE)*0.6)),"")</f>
      </c>
      <c r="H3222" s="2">
        <f>IFERROR(IF(ISBLANK($A3222),"",IF($A3222="Ūdeņraža jonu koncentrācija",VLOOKUP(Dati!$A3222,Normas!$A:$D,2,FALSE),VLOOKUP(Dati!$A3222,Normas!$A:$D,2,FALSE)*0.3)),"")</f>
      </c>
      <c r="I3222" s="2">
        <f>IFERROR(IF(ISBLANK($A3222),"",IF($A3222="Ūdeņraža jonu koncentrācija",VLOOKUP(Dati!$A3222,Normas!$A:$D,3,FALSE),VLOOKUP(Dati!$A3222,Normas!$A:$D,3,FALSE)*0.3)),"")</f>
      </c>
    </row>
    <row r="3223" spans="2:9" x14ac:dyDescent="0.2">
      <c r="B3223">
        <f>IF(ISBLANK(A3223),"",VLOOKUP(A3223,Normas!A:D,4,FALSE))</f>
      </c>
      <c r="E3223" s="2">
        <f>IF(ISBLANK(D3223),"",INT(YEARFRAC(D3223,'Vispārīga informācija'!$B$2)))</f>
      </c>
      <c r="F3223" s="2">
        <f>IFERROR(IF(ISBLANK($A3223),"",IF($A3223="Ūdeņraža jonu koncentrācija",VLOOKUP(Dati!$A3223,Normas!$A:$D,2,FALSE),VLOOKUP(Dati!$A3223,Normas!$A:$D,2,FALSE)*0.6)),"")</f>
      </c>
      <c r="G3223" s="2">
        <f>IFERROR(IF(ISBLANK($A3223),"",IF($A3223="Ūdeņraža jonu koncentrācija",VLOOKUP(Dati!$A3223,Normas!$A:$D,3,FALSE),VLOOKUP(Dati!$A3223,Normas!$A:$D,3,FALSE)*0.6)),"")</f>
      </c>
      <c r="H3223" s="2">
        <f>IFERROR(IF(ISBLANK($A3223),"",IF($A3223="Ūdeņraža jonu koncentrācija",VLOOKUP(Dati!$A3223,Normas!$A:$D,2,FALSE),VLOOKUP(Dati!$A3223,Normas!$A:$D,2,FALSE)*0.3)),"")</f>
      </c>
      <c r="I3223" s="2">
        <f>IFERROR(IF(ISBLANK($A3223),"",IF($A3223="Ūdeņraža jonu koncentrācija",VLOOKUP(Dati!$A3223,Normas!$A:$D,3,FALSE),VLOOKUP(Dati!$A3223,Normas!$A:$D,3,FALSE)*0.3)),"")</f>
      </c>
    </row>
    <row r="3224" spans="2:9" x14ac:dyDescent="0.2">
      <c r="B3224">
        <f>IF(ISBLANK(A3224),"",VLOOKUP(A3224,Normas!A:D,4,FALSE))</f>
      </c>
      <c r="E3224" s="2">
        <f>IF(ISBLANK(D3224),"",INT(YEARFRAC(D3224,'Vispārīga informācija'!$B$2)))</f>
      </c>
      <c r="F3224" s="2">
        <f>IFERROR(IF(ISBLANK($A3224),"",IF($A3224="Ūdeņraža jonu koncentrācija",VLOOKUP(Dati!$A3224,Normas!$A:$D,2,FALSE),VLOOKUP(Dati!$A3224,Normas!$A:$D,2,FALSE)*0.6)),"")</f>
      </c>
      <c r="G3224" s="2">
        <f>IFERROR(IF(ISBLANK($A3224),"",IF($A3224="Ūdeņraža jonu koncentrācija",VLOOKUP(Dati!$A3224,Normas!$A:$D,3,FALSE),VLOOKUP(Dati!$A3224,Normas!$A:$D,3,FALSE)*0.6)),"")</f>
      </c>
      <c r="H3224" s="2">
        <f>IFERROR(IF(ISBLANK($A3224),"",IF($A3224="Ūdeņraža jonu koncentrācija",VLOOKUP(Dati!$A3224,Normas!$A:$D,2,FALSE),VLOOKUP(Dati!$A3224,Normas!$A:$D,2,FALSE)*0.3)),"")</f>
      </c>
      <c r="I3224" s="2">
        <f>IFERROR(IF(ISBLANK($A3224),"",IF($A3224="Ūdeņraža jonu koncentrācija",VLOOKUP(Dati!$A3224,Normas!$A:$D,3,FALSE),VLOOKUP(Dati!$A3224,Normas!$A:$D,3,FALSE)*0.3)),"")</f>
      </c>
    </row>
    <row r="3225" spans="2:9" x14ac:dyDescent="0.2">
      <c r="B3225">
        <f>IF(ISBLANK(A3225),"",VLOOKUP(A3225,Normas!A:D,4,FALSE))</f>
      </c>
      <c r="E3225" s="2">
        <f>IF(ISBLANK(D3225),"",INT(YEARFRAC(D3225,'Vispārīga informācija'!$B$2)))</f>
      </c>
      <c r="F3225" s="2">
        <f>IFERROR(IF(ISBLANK($A3225),"",IF($A3225="Ūdeņraža jonu koncentrācija",VLOOKUP(Dati!$A3225,Normas!$A:$D,2,FALSE),VLOOKUP(Dati!$A3225,Normas!$A:$D,2,FALSE)*0.6)),"")</f>
      </c>
      <c r="G3225" s="2">
        <f>IFERROR(IF(ISBLANK($A3225),"",IF($A3225="Ūdeņraža jonu koncentrācija",VLOOKUP(Dati!$A3225,Normas!$A:$D,3,FALSE),VLOOKUP(Dati!$A3225,Normas!$A:$D,3,FALSE)*0.6)),"")</f>
      </c>
      <c r="H3225" s="2">
        <f>IFERROR(IF(ISBLANK($A3225),"",IF($A3225="Ūdeņraža jonu koncentrācija",VLOOKUP(Dati!$A3225,Normas!$A:$D,2,FALSE),VLOOKUP(Dati!$A3225,Normas!$A:$D,2,FALSE)*0.3)),"")</f>
      </c>
      <c r="I3225" s="2">
        <f>IFERROR(IF(ISBLANK($A3225),"",IF($A3225="Ūdeņraža jonu koncentrācija",VLOOKUP(Dati!$A3225,Normas!$A:$D,3,FALSE),VLOOKUP(Dati!$A3225,Normas!$A:$D,3,FALSE)*0.3)),"")</f>
      </c>
    </row>
    <row r="3226" spans="2:9" x14ac:dyDescent="0.2">
      <c r="B3226">
        <f>IF(ISBLANK(A3226),"",VLOOKUP(A3226,Normas!A:D,4,FALSE))</f>
      </c>
      <c r="E3226" s="2">
        <f>IF(ISBLANK(D3226),"",INT(YEARFRAC(D3226,'Vispārīga informācija'!$B$2)))</f>
      </c>
      <c r="F3226" s="2">
        <f>IFERROR(IF(ISBLANK($A3226),"",IF($A3226="Ūdeņraža jonu koncentrācija",VLOOKUP(Dati!$A3226,Normas!$A:$D,2,FALSE),VLOOKUP(Dati!$A3226,Normas!$A:$D,2,FALSE)*0.6)),"")</f>
      </c>
      <c r="G3226" s="2">
        <f>IFERROR(IF(ISBLANK($A3226),"",IF($A3226="Ūdeņraža jonu koncentrācija",VLOOKUP(Dati!$A3226,Normas!$A:$D,3,FALSE),VLOOKUP(Dati!$A3226,Normas!$A:$D,3,FALSE)*0.6)),"")</f>
      </c>
      <c r="H3226" s="2">
        <f>IFERROR(IF(ISBLANK($A3226),"",IF($A3226="Ūdeņraža jonu koncentrācija",VLOOKUP(Dati!$A3226,Normas!$A:$D,2,FALSE),VLOOKUP(Dati!$A3226,Normas!$A:$D,2,FALSE)*0.3)),"")</f>
      </c>
      <c r="I3226" s="2">
        <f>IFERROR(IF(ISBLANK($A3226),"",IF($A3226="Ūdeņraža jonu koncentrācija",VLOOKUP(Dati!$A3226,Normas!$A:$D,3,FALSE),VLOOKUP(Dati!$A3226,Normas!$A:$D,3,FALSE)*0.3)),"")</f>
      </c>
    </row>
    <row r="3227" spans="2:9" x14ac:dyDescent="0.2">
      <c r="B3227">
        <f>IF(ISBLANK(A3227),"",VLOOKUP(A3227,Normas!A:D,4,FALSE))</f>
      </c>
      <c r="E3227" s="2">
        <f>IF(ISBLANK(D3227),"",INT(YEARFRAC(D3227,'Vispārīga informācija'!$B$2)))</f>
      </c>
      <c r="F3227" s="2">
        <f>IFERROR(IF(ISBLANK($A3227),"",IF($A3227="Ūdeņraža jonu koncentrācija",VLOOKUP(Dati!$A3227,Normas!$A:$D,2,FALSE),VLOOKUP(Dati!$A3227,Normas!$A:$D,2,FALSE)*0.6)),"")</f>
      </c>
      <c r="G3227" s="2">
        <f>IFERROR(IF(ISBLANK($A3227),"",IF($A3227="Ūdeņraža jonu koncentrācija",VLOOKUP(Dati!$A3227,Normas!$A:$D,3,FALSE),VLOOKUP(Dati!$A3227,Normas!$A:$D,3,FALSE)*0.6)),"")</f>
      </c>
      <c r="H3227" s="2">
        <f>IFERROR(IF(ISBLANK($A3227),"",IF($A3227="Ūdeņraža jonu koncentrācija",VLOOKUP(Dati!$A3227,Normas!$A:$D,2,FALSE),VLOOKUP(Dati!$A3227,Normas!$A:$D,2,FALSE)*0.3)),"")</f>
      </c>
      <c r="I3227" s="2">
        <f>IFERROR(IF(ISBLANK($A3227),"",IF($A3227="Ūdeņraža jonu koncentrācija",VLOOKUP(Dati!$A3227,Normas!$A:$D,3,FALSE),VLOOKUP(Dati!$A3227,Normas!$A:$D,3,FALSE)*0.3)),"")</f>
      </c>
    </row>
    <row r="3228" spans="2:9" x14ac:dyDescent="0.2">
      <c r="B3228">
        <f>IF(ISBLANK(A3228),"",VLOOKUP(A3228,Normas!A:D,4,FALSE))</f>
      </c>
      <c r="E3228" s="2">
        <f>IF(ISBLANK(D3228),"",INT(YEARFRAC(D3228,'Vispārīga informācija'!$B$2)))</f>
      </c>
      <c r="F3228" s="2">
        <f>IFERROR(IF(ISBLANK($A3228),"",IF($A3228="Ūdeņraža jonu koncentrācija",VLOOKUP(Dati!$A3228,Normas!$A:$D,2,FALSE),VLOOKUP(Dati!$A3228,Normas!$A:$D,2,FALSE)*0.6)),"")</f>
      </c>
      <c r="G3228" s="2">
        <f>IFERROR(IF(ISBLANK($A3228),"",IF($A3228="Ūdeņraža jonu koncentrācija",VLOOKUP(Dati!$A3228,Normas!$A:$D,3,FALSE),VLOOKUP(Dati!$A3228,Normas!$A:$D,3,FALSE)*0.6)),"")</f>
      </c>
      <c r="H3228" s="2">
        <f>IFERROR(IF(ISBLANK($A3228),"",IF($A3228="Ūdeņraža jonu koncentrācija",VLOOKUP(Dati!$A3228,Normas!$A:$D,2,FALSE),VLOOKUP(Dati!$A3228,Normas!$A:$D,2,FALSE)*0.3)),"")</f>
      </c>
      <c r="I3228" s="2">
        <f>IFERROR(IF(ISBLANK($A3228),"",IF($A3228="Ūdeņraža jonu koncentrācija",VLOOKUP(Dati!$A3228,Normas!$A:$D,3,FALSE),VLOOKUP(Dati!$A3228,Normas!$A:$D,3,FALSE)*0.3)),"")</f>
      </c>
    </row>
    <row r="3229" spans="2:9" x14ac:dyDescent="0.2">
      <c r="B3229">
        <f>IF(ISBLANK(A3229),"",VLOOKUP(A3229,Normas!A:D,4,FALSE))</f>
      </c>
      <c r="E3229" s="2">
        <f>IF(ISBLANK(D3229),"",INT(YEARFRAC(D3229,'Vispārīga informācija'!$B$2)))</f>
      </c>
      <c r="F3229" s="2">
        <f>IFERROR(IF(ISBLANK($A3229),"",IF($A3229="Ūdeņraža jonu koncentrācija",VLOOKUP(Dati!$A3229,Normas!$A:$D,2,FALSE),VLOOKUP(Dati!$A3229,Normas!$A:$D,2,FALSE)*0.6)),"")</f>
      </c>
      <c r="G3229" s="2">
        <f>IFERROR(IF(ISBLANK($A3229),"",IF($A3229="Ūdeņraža jonu koncentrācija",VLOOKUP(Dati!$A3229,Normas!$A:$D,3,FALSE),VLOOKUP(Dati!$A3229,Normas!$A:$D,3,FALSE)*0.6)),"")</f>
      </c>
      <c r="H3229" s="2">
        <f>IFERROR(IF(ISBLANK($A3229),"",IF($A3229="Ūdeņraža jonu koncentrācija",VLOOKUP(Dati!$A3229,Normas!$A:$D,2,FALSE),VLOOKUP(Dati!$A3229,Normas!$A:$D,2,FALSE)*0.3)),"")</f>
      </c>
      <c r="I3229" s="2">
        <f>IFERROR(IF(ISBLANK($A3229),"",IF($A3229="Ūdeņraža jonu koncentrācija",VLOOKUP(Dati!$A3229,Normas!$A:$D,3,FALSE),VLOOKUP(Dati!$A3229,Normas!$A:$D,3,FALSE)*0.3)),"")</f>
      </c>
    </row>
    <row r="3230" spans="2:9" x14ac:dyDescent="0.2">
      <c r="B3230">
        <f>IF(ISBLANK(A3230),"",VLOOKUP(A3230,Normas!A:D,4,FALSE))</f>
      </c>
      <c r="E3230" s="2">
        <f>IF(ISBLANK(D3230),"",INT(YEARFRAC(D3230,'Vispārīga informācija'!$B$2)))</f>
      </c>
      <c r="F3230" s="2">
        <f>IFERROR(IF(ISBLANK($A3230),"",IF($A3230="Ūdeņraža jonu koncentrācija",VLOOKUP(Dati!$A3230,Normas!$A:$D,2,FALSE),VLOOKUP(Dati!$A3230,Normas!$A:$D,2,FALSE)*0.6)),"")</f>
      </c>
      <c r="G3230" s="2">
        <f>IFERROR(IF(ISBLANK($A3230),"",IF($A3230="Ūdeņraža jonu koncentrācija",VLOOKUP(Dati!$A3230,Normas!$A:$D,3,FALSE),VLOOKUP(Dati!$A3230,Normas!$A:$D,3,FALSE)*0.6)),"")</f>
      </c>
      <c r="H3230" s="2">
        <f>IFERROR(IF(ISBLANK($A3230),"",IF($A3230="Ūdeņraža jonu koncentrācija",VLOOKUP(Dati!$A3230,Normas!$A:$D,2,FALSE),VLOOKUP(Dati!$A3230,Normas!$A:$D,2,FALSE)*0.3)),"")</f>
      </c>
      <c r="I3230" s="2">
        <f>IFERROR(IF(ISBLANK($A3230),"",IF($A3230="Ūdeņraža jonu koncentrācija",VLOOKUP(Dati!$A3230,Normas!$A:$D,3,FALSE),VLOOKUP(Dati!$A3230,Normas!$A:$D,3,FALSE)*0.3)),"")</f>
      </c>
    </row>
    <row r="3231" spans="2:9" x14ac:dyDescent="0.2">
      <c r="B3231">
        <f>IF(ISBLANK(A3231),"",VLOOKUP(A3231,Normas!A:D,4,FALSE))</f>
      </c>
      <c r="E3231" s="2">
        <f>IF(ISBLANK(D3231),"",INT(YEARFRAC(D3231,'Vispārīga informācija'!$B$2)))</f>
      </c>
      <c r="F3231" s="2">
        <f>IFERROR(IF(ISBLANK($A3231),"",IF($A3231="Ūdeņraža jonu koncentrācija",VLOOKUP(Dati!$A3231,Normas!$A:$D,2,FALSE),VLOOKUP(Dati!$A3231,Normas!$A:$D,2,FALSE)*0.6)),"")</f>
      </c>
      <c r="G3231" s="2">
        <f>IFERROR(IF(ISBLANK($A3231),"",IF($A3231="Ūdeņraža jonu koncentrācija",VLOOKUP(Dati!$A3231,Normas!$A:$D,3,FALSE),VLOOKUP(Dati!$A3231,Normas!$A:$D,3,FALSE)*0.6)),"")</f>
      </c>
      <c r="H3231" s="2">
        <f>IFERROR(IF(ISBLANK($A3231),"",IF($A3231="Ūdeņraža jonu koncentrācija",VLOOKUP(Dati!$A3231,Normas!$A:$D,2,FALSE),VLOOKUP(Dati!$A3231,Normas!$A:$D,2,FALSE)*0.3)),"")</f>
      </c>
      <c r="I3231" s="2">
        <f>IFERROR(IF(ISBLANK($A3231),"",IF($A3231="Ūdeņraža jonu koncentrācija",VLOOKUP(Dati!$A3231,Normas!$A:$D,3,FALSE),VLOOKUP(Dati!$A3231,Normas!$A:$D,3,FALSE)*0.3)),"")</f>
      </c>
    </row>
    <row r="3232" spans="2:9" x14ac:dyDescent="0.2">
      <c r="B3232">
        <f>IF(ISBLANK(A3232),"",VLOOKUP(A3232,Normas!A:D,4,FALSE))</f>
      </c>
      <c r="E3232" s="2">
        <f>IF(ISBLANK(D3232),"",INT(YEARFRAC(D3232,'Vispārīga informācija'!$B$2)))</f>
      </c>
      <c r="F3232" s="2">
        <f>IFERROR(IF(ISBLANK($A3232),"",IF($A3232="Ūdeņraža jonu koncentrācija",VLOOKUP(Dati!$A3232,Normas!$A:$D,2,FALSE),VLOOKUP(Dati!$A3232,Normas!$A:$D,2,FALSE)*0.6)),"")</f>
      </c>
      <c r="G3232" s="2">
        <f>IFERROR(IF(ISBLANK($A3232),"",IF($A3232="Ūdeņraža jonu koncentrācija",VLOOKUP(Dati!$A3232,Normas!$A:$D,3,FALSE),VLOOKUP(Dati!$A3232,Normas!$A:$D,3,FALSE)*0.6)),"")</f>
      </c>
      <c r="H3232" s="2">
        <f>IFERROR(IF(ISBLANK($A3232),"",IF($A3232="Ūdeņraža jonu koncentrācija",VLOOKUP(Dati!$A3232,Normas!$A:$D,2,FALSE),VLOOKUP(Dati!$A3232,Normas!$A:$D,2,FALSE)*0.3)),"")</f>
      </c>
      <c r="I3232" s="2">
        <f>IFERROR(IF(ISBLANK($A3232),"",IF($A3232="Ūdeņraža jonu koncentrācija",VLOOKUP(Dati!$A3232,Normas!$A:$D,3,FALSE),VLOOKUP(Dati!$A3232,Normas!$A:$D,3,FALSE)*0.3)),"")</f>
      </c>
    </row>
    <row r="3233" spans="2:9" x14ac:dyDescent="0.2">
      <c r="B3233">
        <f>IF(ISBLANK(A3233),"",VLOOKUP(A3233,Normas!A:D,4,FALSE))</f>
      </c>
      <c r="E3233" s="2">
        <f>IF(ISBLANK(D3233),"",INT(YEARFRAC(D3233,'Vispārīga informācija'!$B$2)))</f>
      </c>
      <c r="F3233" s="2">
        <f>IFERROR(IF(ISBLANK($A3233),"",IF($A3233="Ūdeņraža jonu koncentrācija",VLOOKUP(Dati!$A3233,Normas!$A:$D,2,FALSE),VLOOKUP(Dati!$A3233,Normas!$A:$D,2,FALSE)*0.6)),"")</f>
      </c>
      <c r="G3233" s="2">
        <f>IFERROR(IF(ISBLANK($A3233),"",IF($A3233="Ūdeņraža jonu koncentrācija",VLOOKUP(Dati!$A3233,Normas!$A:$D,3,FALSE),VLOOKUP(Dati!$A3233,Normas!$A:$D,3,FALSE)*0.6)),"")</f>
      </c>
      <c r="H3233" s="2">
        <f>IFERROR(IF(ISBLANK($A3233),"",IF($A3233="Ūdeņraža jonu koncentrācija",VLOOKUP(Dati!$A3233,Normas!$A:$D,2,FALSE),VLOOKUP(Dati!$A3233,Normas!$A:$D,2,FALSE)*0.3)),"")</f>
      </c>
      <c r="I3233" s="2">
        <f>IFERROR(IF(ISBLANK($A3233),"",IF($A3233="Ūdeņraža jonu koncentrācija",VLOOKUP(Dati!$A3233,Normas!$A:$D,3,FALSE),VLOOKUP(Dati!$A3233,Normas!$A:$D,3,FALSE)*0.3)),"")</f>
      </c>
    </row>
    <row r="3234" spans="2:9" x14ac:dyDescent="0.2">
      <c r="B3234">
        <f>IF(ISBLANK(A3234),"",VLOOKUP(A3234,Normas!A:D,4,FALSE))</f>
      </c>
      <c r="E3234" s="2">
        <f>IF(ISBLANK(D3234),"",INT(YEARFRAC(D3234,'Vispārīga informācija'!$B$2)))</f>
      </c>
      <c r="F3234" s="2">
        <f>IFERROR(IF(ISBLANK($A3234),"",IF($A3234="Ūdeņraža jonu koncentrācija",VLOOKUP(Dati!$A3234,Normas!$A:$D,2,FALSE),VLOOKUP(Dati!$A3234,Normas!$A:$D,2,FALSE)*0.6)),"")</f>
      </c>
      <c r="G3234" s="2">
        <f>IFERROR(IF(ISBLANK($A3234),"",IF($A3234="Ūdeņraža jonu koncentrācija",VLOOKUP(Dati!$A3234,Normas!$A:$D,3,FALSE),VLOOKUP(Dati!$A3234,Normas!$A:$D,3,FALSE)*0.6)),"")</f>
      </c>
      <c r="H3234" s="2">
        <f>IFERROR(IF(ISBLANK($A3234),"",IF($A3234="Ūdeņraža jonu koncentrācija",VLOOKUP(Dati!$A3234,Normas!$A:$D,2,FALSE),VLOOKUP(Dati!$A3234,Normas!$A:$D,2,FALSE)*0.3)),"")</f>
      </c>
      <c r="I3234" s="2">
        <f>IFERROR(IF(ISBLANK($A3234),"",IF($A3234="Ūdeņraža jonu koncentrācija",VLOOKUP(Dati!$A3234,Normas!$A:$D,3,FALSE),VLOOKUP(Dati!$A3234,Normas!$A:$D,3,FALSE)*0.3)),"")</f>
      </c>
    </row>
    <row r="3235" spans="2:9" x14ac:dyDescent="0.2">
      <c r="B3235">
        <f>IF(ISBLANK(A3235),"",VLOOKUP(A3235,Normas!A:D,4,FALSE))</f>
      </c>
      <c r="E3235" s="2">
        <f>IF(ISBLANK(D3235),"",INT(YEARFRAC(D3235,'Vispārīga informācija'!$B$2)))</f>
      </c>
      <c r="F3235" s="2">
        <f>IFERROR(IF(ISBLANK($A3235),"",IF($A3235="Ūdeņraža jonu koncentrācija",VLOOKUP(Dati!$A3235,Normas!$A:$D,2,FALSE),VLOOKUP(Dati!$A3235,Normas!$A:$D,2,FALSE)*0.6)),"")</f>
      </c>
      <c r="G3235" s="2">
        <f>IFERROR(IF(ISBLANK($A3235),"",IF($A3235="Ūdeņraža jonu koncentrācija",VLOOKUP(Dati!$A3235,Normas!$A:$D,3,FALSE),VLOOKUP(Dati!$A3235,Normas!$A:$D,3,FALSE)*0.6)),"")</f>
      </c>
      <c r="H3235" s="2">
        <f>IFERROR(IF(ISBLANK($A3235),"",IF($A3235="Ūdeņraža jonu koncentrācija",VLOOKUP(Dati!$A3235,Normas!$A:$D,2,FALSE),VLOOKUP(Dati!$A3235,Normas!$A:$D,2,FALSE)*0.3)),"")</f>
      </c>
      <c r="I3235" s="2">
        <f>IFERROR(IF(ISBLANK($A3235),"",IF($A3235="Ūdeņraža jonu koncentrācija",VLOOKUP(Dati!$A3235,Normas!$A:$D,3,FALSE),VLOOKUP(Dati!$A3235,Normas!$A:$D,3,FALSE)*0.3)),"")</f>
      </c>
    </row>
    <row r="3236" spans="2:9" x14ac:dyDescent="0.2">
      <c r="B3236">
        <f>IF(ISBLANK(A3236),"",VLOOKUP(A3236,Normas!A:D,4,FALSE))</f>
      </c>
      <c r="E3236" s="2">
        <f>IF(ISBLANK(D3236),"",INT(YEARFRAC(D3236,'Vispārīga informācija'!$B$2)))</f>
      </c>
      <c r="F3236" s="2">
        <f>IFERROR(IF(ISBLANK($A3236),"",IF($A3236="Ūdeņraža jonu koncentrācija",VLOOKUP(Dati!$A3236,Normas!$A:$D,2,FALSE),VLOOKUP(Dati!$A3236,Normas!$A:$D,2,FALSE)*0.6)),"")</f>
      </c>
      <c r="G3236" s="2">
        <f>IFERROR(IF(ISBLANK($A3236),"",IF($A3236="Ūdeņraža jonu koncentrācija",VLOOKUP(Dati!$A3236,Normas!$A:$D,3,FALSE),VLOOKUP(Dati!$A3236,Normas!$A:$D,3,FALSE)*0.6)),"")</f>
      </c>
      <c r="H3236" s="2">
        <f>IFERROR(IF(ISBLANK($A3236),"",IF($A3236="Ūdeņraža jonu koncentrācija",VLOOKUP(Dati!$A3236,Normas!$A:$D,2,FALSE),VLOOKUP(Dati!$A3236,Normas!$A:$D,2,FALSE)*0.3)),"")</f>
      </c>
      <c r="I3236" s="2">
        <f>IFERROR(IF(ISBLANK($A3236),"",IF($A3236="Ūdeņraža jonu koncentrācija",VLOOKUP(Dati!$A3236,Normas!$A:$D,3,FALSE),VLOOKUP(Dati!$A3236,Normas!$A:$D,3,FALSE)*0.3)),"")</f>
      </c>
    </row>
    <row r="3237" spans="2:9" x14ac:dyDescent="0.2">
      <c r="B3237">
        <f>IF(ISBLANK(A3237),"",VLOOKUP(A3237,Normas!A:D,4,FALSE))</f>
      </c>
      <c r="E3237" s="2">
        <f>IF(ISBLANK(D3237),"",INT(YEARFRAC(D3237,'Vispārīga informācija'!$B$2)))</f>
      </c>
      <c r="F3237" s="2">
        <f>IFERROR(IF(ISBLANK($A3237),"",IF($A3237="Ūdeņraža jonu koncentrācija",VLOOKUP(Dati!$A3237,Normas!$A:$D,2,FALSE),VLOOKUP(Dati!$A3237,Normas!$A:$D,2,FALSE)*0.6)),"")</f>
      </c>
      <c r="G3237" s="2">
        <f>IFERROR(IF(ISBLANK($A3237),"",IF($A3237="Ūdeņraža jonu koncentrācija",VLOOKUP(Dati!$A3237,Normas!$A:$D,3,FALSE),VLOOKUP(Dati!$A3237,Normas!$A:$D,3,FALSE)*0.6)),"")</f>
      </c>
      <c r="H3237" s="2">
        <f>IFERROR(IF(ISBLANK($A3237),"",IF($A3237="Ūdeņraža jonu koncentrācija",VLOOKUP(Dati!$A3237,Normas!$A:$D,2,FALSE),VLOOKUP(Dati!$A3237,Normas!$A:$D,2,FALSE)*0.3)),"")</f>
      </c>
      <c r="I3237" s="2">
        <f>IFERROR(IF(ISBLANK($A3237),"",IF($A3237="Ūdeņraža jonu koncentrācija",VLOOKUP(Dati!$A3237,Normas!$A:$D,3,FALSE),VLOOKUP(Dati!$A3237,Normas!$A:$D,3,FALSE)*0.3)),"")</f>
      </c>
    </row>
    <row r="3238" spans="2:9" x14ac:dyDescent="0.2">
      <c r="B3238">
        <f>IF(ISBLANK(A3238),"",VLOOKUP(A3238,Normas!A:D,4,FALSE))</f>
      </c>
      <c r="E3238" s="2">
        <f>IF(ISBLANK(D3238),"",INT(YEARFRAC(D3238,'Vispārīga informācija'!$B$2)))</f>
      </c>
      <c r="F3238" s="2">
        <f>IFERROR(IF(ISBLANK($A3238),"",IF($A3238="Ūdeņraža jonu koncentrācija",VLOOKUP(Dati!$A3238,Normas!$A:$D,2,FALSE),VLOOKUP(Dati!$A3238,Normas!$A:$D,2,FALSE)*0.6)),"")</f>
      </c>
      <c r="G3238" s="2">
        <f>IFERROR(IF(ISBLANK($A3238),"",IF($A3238="Ūdeņraža jonu koncentrācija",VLOOKUP(Dati!$A3238,Normas!$A:$D,3,FALSE),VLOOKUP(Dati!$A3238,Normas!$A:$D,3,FALSE)*0.6)),"")</f>
      </c>
      <c r="H3238" s="2">
        <f>IFERROR(IF(ISBLANK($A3238),"",IF($A3238="Ūdeņraža jonu koncentrācija",VLOOKUP(Dati!$A3238,Normas!$A:$D,2,FALSE),VLOOKUP(Dati!$A3238,Normas!$A:$D,2,FALSE)*0.3)),"")</f>
      </c>
      <c r="I3238" s="2">
        <f>IFERROR(IF(ISBLANK($A3238),"",IF($A3238="Ūdeņraža jonu koncentrācija",VLOOKUP(Dati!$A3238,Normas!$A:$D,3,FALSE),VLOOKUP(Dati!$A3238,Normas!$A:$D,3,FALSE)*0.3)),"")</f>
      </c>
    </row>
    <row r="3239" spans="2:9" x14ac:dyDescent="0.2">
      <c r="B3239">
        <f>IF(ISBLANK(A3239),"",VLOOKUP(A3239,Normas!A:D,4,FALSE))</f>
      </c>
      <c r="E3239" s="2">
        <f>IF(ISBLANK(D3239),"",INT(YEARFRAC(D3239,'Vispārīga informācija'!$B$2)))</f>
      </c>
      <c r="F3239" s="2">
        <f>IFERROR(IF(ISBLANK($A3239),"",IF($A3239="Ūdeņraža jonu koncentrācija",VLOOKUP(Dati!$A3239,Normas!$A:$D,2,FALSE),VLOOKUP(Dati!$A3239,Normas!$A:$D,2,FALSE)*0.6)),"")</f>
      </c>
      <c r="G3239" s="2">
        <f>IFERROR(IF(ISBLANK($A3239),"",IF($A3239="Ūdeņraža jonu koncentrācija",VLOOKUP(Dati!$A3239,Normas!$A:$D,3,FALSE),VLOOKUP(Dati!$A3239,Normas!$A:$D,3,FALSE)*0.6)),"")</f>
      </c>
      <c r="H3239" s="2">
        <f>IFERROR(IF(ISBLANK($A3239),"",IF($A3239="Ūdeņraža jonu koncentrācija",VLOOKUP(Dati!$A3239,Normas!$A:$D,2,FALSE),VLOOKUP(Dati!$A3239,Normas!$A:$D,2,FALSE)*0.3)),"")</f>
      </c>
      <c r="I3239" s="2">
        <f>IFERROR(IF(ISBLANK($A3239),"",IF($A3239="Ūdeņraža jonu koncentrācija",VLOOKUP(Dati!$A3239,Normas!$A:$D,3,FALSE),VLOOKUP(Dati!$A3239,Normas!$A:$D,3,FALSE)*0.3)),"")</f>
      </c>
    </row>
    <row r="3240" spans="2:9" x14ac:dyDescent="0.2">
      <c r="B3240">
        <f>IF(ISBLANK(A3240),"",VLOOKUP(A3240,Normas!A:D,4,FALSE))</f>
      </c>
      <c r="E3240" s="2">
        <f>IF(ISBLANK(D3240),"",INT(YEARFRAC(D3240,'Vispārīga informācija'!$B$2)))</f>
      </c>
      <c r="F3240" s="2">
        <f>IFERROR(IF(ISBLANK($A3240),"",IF($A3240="Ūdeņraža jonu koncentrācija",VLOOKUP(Dati!$A3240,Normas!$A:$D,2,FALSE),VLOOKUP(Dati!$A3240,Normas!$A:$D,2,FALSE)*0.6)),"")</f>
      </c>
      <c r="G3240" s="2">
        <f>IFERROR(IF(ISBLANK($A3240),"",IF($A3240="Ūdeņraža jonu koncentrācija",VLOOKUP(Dati!$A3240,Normas!$A:$D,3,FALSE),VLOOKUP(Dati!$A3240,Normas!$A:$D,3,FALSE)*0.6)),"")</f>
      </c>
      <c r="H3240" s="2">
        <f>IFERROR(IF(ISBLANK($A3240),"",IF($A3240="Ūdeņraža jonu koncentrācija",VLOOKUP(Dati!$A3240,Normas!$A:$D,2,FALSE),VLOOKUP(Dati!$A3240,Normas!$A:$D,2,FALSE)*0.3)),"")</f>
      </c>
      <c r="I3240" s="2">
        <f>IFERROR(IF(ISBLANK($A3240),"",IF($A3240="Ūdeņraža jonu koncentrācija",VLOOKUP(Dati!$A3240,Normas!$A:$D,3,FALSE),VLOOKUP(Dati!$A3240,Normas!$A:$D,3,FALSE)*0.3)),"")</f>
      </c>
    </row>
    <row r="3241" spans="2:9" x14ac:dyDescent="0.2">
      <c r="B3241">
        <f>IF(ISBLANK(A3241),"",VLOOKUP(A3241,Normas!A:D,4,FALSE))</f>
      </c>
      <c r="E3241" s="2">
        <f>IF(ISBLANK(D3241),"",INT(YEARFRAC(D3241,'Vispārīga informācija'!$B$2)))</f>
      </c>
      <c r="F3241" s="2">
        <f>IFERROR(IF(ISBLANK($A3241),"",IF($A3241="Ūdeņraža jonu koncentrācija",VLOOKUP(Dati!$A3241,Normas!$A:$D,2,FALSE),VLOOKUP(Dati!$A3241,Normas!$A:$D,2,FALSE)*0.6)),"")</f>
      </c>
      <c r="G3241" s="2">
        <f>IFERROR(IF(ISBLANK($A3241),"",IF($A3241="Ūdeņraža jonu koncentrācija",VLOOKUP(Dati!$A3241,Normas!$A:$D,3,FALSE),VLOOKUP(Dati!$A3241,Normas!$A:$D,3,FALSE)*0.6)),"")</f>
      </c>
      <c r="H3241" s="2">
        <f>IFERROR(IF(ISBLANK($A3241),"",IF($A3241="Ūdeņraža jonu koncentrācija",VLOOKUP(Dati!$A3241,Normas!$A:$D,2,FALSE),VLOOKUP(Dati!$A3241,Normas!$A:$D,2,FALSE)*0.3)),"")</f>
      </c>
      <c r="I3241" s="2">
        <f>IFERROR(IF(ISBLANK($A3241),"",IF($A3241="Ūdeņraža jonu koncentrācija",VLOOKUP(Dati!$A3241,Normas!$A:$D,3,FALSE),VLOOKUP(Dati!$A3241,Normas!$A:$D,3,FALSE)*0.3)),"")</f>
      </c>
    </row>
    <row r="3242" spans="2:9" x14ac:dyDescent="0.2">
      <c r="B3242">
        <f>IF(ISBLANK(A3242),"",VLOOKUP(A3242,Normas!A:D,4,FALSE))</f>
      </c>
      <c r="E3242" s="2">
        <f>IF(ISBLANK(D3242),"",INT(YEARFRAC(D3242,'Vispārīga informācija'!$B$2)))</f>
      </c>
      <c r="F3242" s="2">
        <f>IFERROR(IF(ISBLANK($A3242),"",IF($A3242="Ūdeņraža jonu koncentrācija",VLOOKUP(Dati!$A3242,Normas!$A:$D,2,FALSE),VLOOKUP(Dati!$A3242,Normas!$A:$D,2,FALSE)*0.6)),"")</f>
      </c>
      <c r="G3242" s="2">
        <f>IFERROR(IF(ISBLANK($A3242),"",IF($A3242="Ūdeņraža jonu koncentrācija",VLOOKUP(Dati!$A3242,Normas!$A:$D,3,FALSE),VLOOKUP(Dati!$A3242,Normas!$A:$D,3,FALSE)*0.6)),"")</f>
      </c>
      <c r="H3242" s="2">
        <f>IFERROR(IF(ISBLANK($A3242),"",IF($A3242="Ūdeņraža jonu koncentrācija",VLOOKUP(Dati!$A3242,Normas!$A:$D,2,FALSE),VLOOKUP(Dati!$A3242,Normas!$A:$D,2,FALSE)*0.3)),"")</f>
      </c>
      <c r="I3242" s="2">
        <f>IFERROR(IF(ISBLANK($A3242),"",IF($A3242="Ūdeņraža jonu koncentrācija",VLOOKUP(Dati!$A3242,Normas!$A:$D,3,FALSE),VLOOKUP(Dati!$A3242,Normas!$A:$D,3,FALSE)*0.3)),"")</f>
      </c>
    </row>
    <row r="3243" spans="2:9" x14ac:dyDescent="0.2">
      <c r="B3243">
        <f>IF(ISBLANK(A3243),"",VLOOKUP(A3243,Normas!A:D,4,FALSE))</f>
      </c>
      <c r="E3243" s="2">
        <f>IF(ISBLANK(D3243),"",INT(YEARFRAC(D3243,'Vispārīga informācija'!$B$2)))</f>
      </c>
      <c r="F3243" s="2">
        <f>IFERROR(IF(ISBLANK($A3243),"",IF($A3243="Ūdeņraža jonu koncentrācija",VLOOKUP(Dati!$A3243,Normas!$A:$D,2,FALSE),VLOOKUP(Dati!$A3243,Normas!$A:$D,2,FALSE)*0.6)),"")</f>
      </c>
      <c r="G3243" s="2">
        <f>IFERROR(IF(ISBLANK($A3243),"",IF($A3243="Ūdeņraža jonu koncentrācija",VLOOKUP(Dati!$A3243,Normas!$A:$D,3,FALSE),VLOOKUP(Dati!$A3243,Normas!$A:$D,3,FALSE)*0.6)),"")</f>
      </c>
      <c r="H3243" s="2">
        <f>IFERROR(IF(ISBLANK($A3243),"",IF($A3243="Ūdeņraža jonu koncentrācija",VLOOKUP(Dati!$A3243,Normas!$A:$D,2,FALSE),VLOOKUP(Dati!$A3243,Normas!$A:$D,2,FALSE)*0.3)),"")</f>
      </c>
      <c r="I3243" s="2">
        <f>IFERROR(IF(ISBLANK($A3243),"",IF($A3243="Ūdeņraža jonu koncentrācija",VLOOKUP(Dati!$A3243,Normas!$A:$D,3,FALSE),VLOOKUP(Dati!$A3243,Normas!$A:$D,3,FALSE)*0.3)),"")</f>
      </c>
    </row>
    <row r="3244" spans="2:9" x14ac:dyDescent="0.2">
      <c r="B3244">
        <f>IF(ISBLANK(A3244),"",VLOOKUP(A3244,Normas!A:D,4,FALSE))</f>
      </c>
      <c r="E3244" s="2">
        <f>IF(ISBLANK(D3244),"",INT(YEARFRAC(D3244,'Vispārīga informācija'!$B$2)))</f>
      </c>
      <c r="F3244" s="2">
        <f>IFERROR(IF(ISBLANK($A3244),"",IF($A3244="Ūdeņraža jonu koncentrācija",VLOOKUP(Dati!$A3244,Normas!$A:$D,2,FALSE),VLOOKUP(Dati!$A3244,Normas!$A:$D,2,FALSE)*0.6)),"")</f>
      </c>
      <c r="G3244" s="2">
        <f>IFERROR(IF(ISBLANK($A3244),"",IF($A3244="Ūdeņraža jonu koncentrācija",VLOOKUP(Dati!$A3244,Normas!$A:$D,3,FALSE),VLOOKUP(Dati!$A3244,Normas!$A:$D,3,FALSE)*0.6)),"")</f>
      </c>
      <c r="H3244" s="2">
        <f>IFERROR(IF(ISBLANK($A3244),"",IF($A3244="Ūdeņraža jonu koncentrācija",VLOOKUP(Dati!$A3244,Normas!$A:$D,2,FALSE),VLOOKUP(Dati!$A3244,Normas!$A:$D,2,FALSE)*0.3)),"")</f>
      </c>
      <c r="I3244" s="2">
        <f>IFERROR(IF(ISBLANK($A3244),"",IF($A3244="Ūdeņraža jonu koncentrācija",VLOOKUP(Dati!$A3244,Normas!$A:$D,3,FALSE),VLOOKUP(Dati!$A3244,Normas!$A:$D,3,FALSE)*0.3)),"")</f>
      </c>
    </row>
    <row r="3245" spans="2:9" x14ac:dyDescent="0.2">
      <c r="B3245">
        <f>IF(ISBLANK(A3245),"",VLOOKUP(A3245,Normas!A:D,4,FALSE))</f>
      </c>
      <c r="E3245" s="2">
        <f>IF(ISBLANK(D3245),"",INT(YEARFRAC(D3245,'Vispārīga informācija'!$B$2)))</f>
      </c>
      <c r="F3245" s="2">
        <f>IFERROR(IF(ISBLANK($A3245),"",IF($A3245="Ūdeņraža jonu koncentrācija",VLOOKUP(Dati!$A3245,Normas!$A:$D,2,FALSE),VLOOKUP(Dati!$A3245,Normas!$A:$D,2,FALSE)*0.6)),"")</f>
      </c>
      <c r="G3245" s="2">
        <f>IFERROR(IF(ISBLANK($A3245),"",IF($A3245="Ūdeņraža jonu koncentrācija",VLOOKUP(Dati!$A3245,Normas!$A:$D,3,FALSE),VLOOKUP(Dati!$A3245,Normas!$A:$D,3,FALSE)*0.6)),"")</f>
      </c>
      <c r="H3245" s="2">
        <f>IFERROR(IF(ISBLANK($A3245),"",IF($A3245="Ūdeņraža jonu koncentrācija",VLOOKUP(Dati!$A3245,Normas!$A:$D,2,FALSE),VLOOKUP(Dati!$A3245,Normas!$A:$D,2,FALSE)*0.3)),"")</f>
      </c>
      <c r="I3245" s="2">
        <f>IFERROR(IF(ISBLANK($A3245),"",IF($A3245="Ūdeņraža jonu koncentrācija",VLOOKUP(Dati!$A3245,Normas!$A:$D,3,FALSE),VLOOKUP(Dati!$A3245,Normas!$A:$D,3,FALSE)*0.3)),"")</f>
      </c>
    </row>
    <row r="3246" spans="2:9" x14ac:dyDescent="0.2">
      <c r="B3246">
        <f>IF(ISBLANK(A3246),"",VLOOKUP(A3246,Normas!A:D,4,FALSE))</f>
      </c>
      <c r="E3246" s="2">
        <f>IF(ISBLANK(D3246),"",INT(YEARFRAC(D3246,'Vispārīga informācija'!$B$2)))</f>
      </c>
      <c r="F3246" s="2">
        <f>IFERROR(IF(ISBLANK($A3246),"",IF($A3246="Ūdeņraža jonu koncentrācija",VLOOKUP(Dati!$A3246,Normas!$A:$D,2,FALSE),VLOOKUP(Dati!$A3246,Normas!$A:$D,2,FALSE)*0.6)),"")</f>
      </c>
      <c r="G3246" s="2">
        <f>IFERROR(IF(ISBLANK($A3246),"",IF($A3246="Ūdeņraža jonu koncentrācija",VLOOKUP(Dati!$A3246,Normas!$A:$D,3,FALSE),VLOOKUP(Dati!$A3246,Normas!$A:$D,3,FALSE)*0.6)),"")</f>
      </c>
      <c r="H3246" s="2">
        <f>IFERROR(IF(ISBLANK($A3246),"",IF($A3246="Ūdeņraža jonu koncentrācija",VLOOKUP(Dati!$A3246,Normas!$A:$D,2,FALSE),VLOOKUP(Dati!$A3246,Normas!$A:$D,2,FALSE)*0.3)),"")</f>
      </c>
      <c r="I3246" s="2">
        <f>IFERROR(IF(ISBLANK($A3246),"",IF($A3246="Ūdeņraža jonu koncentrācija",VLOOKUP(Dati!$A3246,Normas!$A:$D,3,FALSE),VLOOKUP(Dati!$A3246,Normas!$A:$D,3,FALSE)*0.3)),"")</f>
      </c>
    </row>
    <row r="3247" spans="2:9" x14ac:dyDescent="0.2">
      <c r="B3247">
        <f>IF(ISBLANK(A3247),"",VLOOKUP(A3247,Normas!A:D,4,FALSE))</f>
      </c>
      <c r="E3247" s="2">
        <f>IF(ISBLANK(D3247),"",INT(YEARFRAC(D3247,'Vispārīga informācija'!$B$2)))</f>
      </c>
      <c r="F3247" s="2">
        <f>IFERROR(IF(ISBLANK($A3247),"",IF($A3247="Ūdeņraža jonu koncentrācija",VLOOKUP(Dati!$A3247,Normas!$A:$D,2,FALSE),VLOOKUP(Dati!$A3247,Normas!$A:$D,2,FALSE)*0.6)),"")</f>
      </c>
      <c r="G3247" s="2">
        <f>IFERROR(IF(ISBLANK($A3247),"",IF($A3247="Ūdeņraža jonu koncentrācija",VLOOKUP(Dati!$A3247,Normas!$A:$D,3,FALSE),VLOOKUP(Dati!$A3247,Normas!$A:$D,3,FALSE)*0.6)),"")</f>
      </c>
      <c r="H3247" s="2">
        <f>IFERROR(IF(ISBLANK($A3247),"",IF($A3247="Ūdeņraža jonu koncentrācija",VLOOKUP(Dati!$A3247,Normas!$A:$D,2,FALSE),VLOOKUP(Dati!$A3247,Normas!$A:$D,2,FALSE)*0.3)),"")</f>
      </c>
      <c r="I3247" s="2">
        <f>IFERROR(IF(ISBLANK($A3247),"",IF($A3247="Ūdeņraža jonu koncentrācija",VLOOKUP(Dati!$A3247,Normas!$A:$D,3,FALSE),VLOOKUP(Dati!$A3247,Normas!$A:$D,3,FALSE)*0.3)),"")</f>
      </c>
    </row>
    <row r="3248" spans="2:9" x14ac:dyDescent="0.2">
      <c r="B3248">
        <f>IF(ISBLANK(A3248),"",VLOOKUP(A3248,Normas!A:D,4,FALSE))</f>
      </c>
      <c r="E3248" s="2">
        <f>IF(ISBLANK(D3248),"",INT(YEARFRAC(D3248,'Vispārīga informācija'!$B$2)))</f>
      </c>
      <c r="F3248" s="2">
        <f>IFERROR(IF(ISBLANK($A3248),"",IF($A3248="Ūdeņraža jonu koncentrācija",VLOOKUP(Dati!$A3248,Normas!$A:$D,2,FALSE),VLOOKUP(Dati!$A3248,Normas!$A:$D,2,FALSE)*0.6)),"")</f>
      </c>
      <c r="G3248" s="2">
        <f>IFERROR(IF(ISBLANK($A3248),"",IF($A3248="Ūdeņraža jonu koncentrācija",VLOOKUP(Dati!$A3248,Normas!$A:$D,3,FALSE),VLOOKUP(Dati!$A3248,Normas!$A:$D,3,FALSE)*0.6)),"")</f>
      </c>
      <c r="H3248" s="2">
        <f>IFERROR(IF(ISBLANK($A3248),"",IF($A3248="Ūdeņraža jonu koncentrācija",VLOOKUP(Dati!$A3248,Normas!$A:$D,2,FALSE),VLOOKUP(Dati!$A3248,Normas!$A:$D,2,FALSE)*0.3)),"")</f>
      </c>
      <c r="I3248" s="2">
        <f>IFERROR(IF(ISBLANK($A3248),"",IF($A3248="Ūdeņraža jonu koncentrācija",VLOOKUP(Dati!$A3248,Normas!$A:$D,3,FALSE),VLOOKUP(Dati!$A3248,Normas!$A:$D,3,FALSE)*0.3)),"")</f>
      </c>
    </row>
    <row r="3249" spans="2:9" x14ac:dyDescent="0.2">
      <c r="B3249">
        <f>IF(ISBLANK(A3249),"",VLOOKUP(A3249,Normas!A:D,4,FALSE))</f>
      </c>
      <c r="E3249" s="2">
        <f>IF(ISBLANK(D3249),"",INT(YEARFRAC(D3249,'Vispārīga informācija'!$B$2)))</f>
      </c>
      <c r="F3249" s="2">
        <f>IFERROR(IF(ISBLANK($A3249),"",IF($A3249="Ūdeņraža jonu koncentrācija",VLOOKUP(Dati!$A3249,Normas!$A:$D,2,FALSE),VLOOKUP(Dati!$A3249,Normas!$A:$D,2,FALSE)*0.6)),"")</f>
      </c>
      <c r="G3249" s="2">
        <f>IFERROR(IF(ISBLANK($A3249),"",IF($A3249="Ūdeņraža jonu koncentrācija",VLOOKUP(Dati!$A3249,Normas!$A:$D,3,FALSE),VLOOKUP(Dati!$A3249,Normas!$A:$D,3,FALSE)*0.6)),"")</f>
      </c>
      <c r="H3249" s="2">
        <f>IFERROR(IF(ISBLANK($A3249),"",IF($A3249="Ūdeņraža jonu koncentrācija",VLOOKUP(Dati!$A3249,Normas!$A:$D,2,FALSE),VLOOKUP(Dati!$A3249,Normas!$A:$D,2,FALSE)*0.3)),"")</f>
      </c>
      <c r="I3249" s="2">
        <f>IFERROR(IF(ISBLANK($A3249),"",IF($A3249="Ūdeņraža jonu koncentrācija",VLOOKUP(Dati!$A3249,Normas!$A:$D,3,FALSE),VLOOKUP(Dati!$A3249,Normas!$A:$D,3,FALSE)*0.3)),"")</f>
      </c>
    </row>
    <row r="3250" spans="2:9" x14ac:dyDescent="0.2">
      <c r="B3250">
        <f>IF(ISBLANK(A3250),"",VLOOKUP(A3250,Normas!A:D,4,FALSE))</f>
      </c>
      <c r="E3250" s="2">
        <f>IF(ISBLANK(D3250),"",INT(YEARFRAC(D3250,'Vispārīga informācija'!$B$2)))</f>
      </c>
      <c r="F3250" s="2">
        <f>IFERROR(IF(ISBLANK($A3250),"",IF($A3250="Ūdeņraža jonu koncentrācija",VLOOKUP(Dati!$A3250,Normas!$A:$D,2,FALSE),VLOOKUP(Dati!$A3250,Normas!$A:$D,2,FALSE)*0.6)),"")</f>
      </c>
      <c r="G3250" s="2">
        <f>IFERROR(IF(ISBLANK($A3250),"",IF($A3250="Ūdeņraža jonu koncentrācija",VLOOKUP(Dati!$A3250,Normas!$A:$D,3,FALSE),VLOOKUP(Dati!$A3250,Normas!$A:$D,3,FALSE)*0.6)),"")</f>
      </c>
      <c r="H3250" s="2">
        <f>IFERROR(IF(ISBLANK($A3250),"",IF($A3250="Ūdeņraža jonu koncentrācija",VLOOKUP(Dati!$A3250,Normas!$A:$D,2,FALSE),VLOOKUP(Dati!$A3250,Normas!$A:$D,2,FALSE)*0.3)),"")</f>
      </c>
      <c r="I3250" s="2">
        <f>IFERROR(IF(ISBLANK($A3250),"",IF($A3250="Ūdeņraža jonu koncentrācija",VLOOKUP(Dati!$A3250,Normas!$A:$D,3,FALSE),VLOOKUP(Dati!$A3250,Normas!$A:$D,3,FALSE)*0.3)),"")</f>
      </c>
    </row>
    <row r="3251" spans="2:9" x14ac:dyDescent="0.2">
      <c r="B3251">
        <f>IF(ISBLANK(A3251),"",VLOOKUP(A3251,Normas!A:D,4,FALSE))</f>
      </c>
      <c r="E3251" s="2">
        <f>IF(ISBLANK(D3251),"",INT(YEARFRAC(D3251,'Vispārīga informācija'!$B$2)))</f>
      </c>
      <c r="F3251" s="2">
        <f>IFERROR(IF(ISBLANK($A3251),"",IF($A3251="Ūdeņraža jonu koncentrācija",VLOOKUP(Dati!$A3251,Normas!$A:$D,2,FALSE),VLOOKUP(Dati!$A3251,Normas!$A:$D,2,FALSE)*0.6)),"")</f>
      </c>
      <c r="G3251" s="2">
        <f>IFERROR(IF(ISBLANK($A3251),"",IF($A3251="Ūdeņraža jonu koncentrācija",VLOOKUP(Dati!$A3251,Normas!$A:$D,3,FALSE),VLOOKUP(Dati!$A3251,Normas!$A:$D,3,FALSE)*0.6)),"")</f>
      </c>
      <c r="H3251" s="2">
        <f>IFERROR(IF(ISBLANK($A3251),"",IF($A3251="Ūdeņraža jonu koncentrācija",VLOOKUP(Dati!$A3251,Normas!$A:$D,2,FALSE),VLOOKUP(Dati!$A3251,Normas!$A:$D,2,FALSE)*0.3)),"")</f>
      </c>
      <c r="I3251" s="2">
        <f>IFERROR(IF(ISBLANK($A3251),"",IF($A3251="Ūdeņraža jonu koncentrācija",VLOOKUP(Dati!$A3251,Normas!$A:$D,3,FALSE),VLOOKUP(Dati!$A3251,Normas!$A:$D,3,FALSE)*0.3)),"")</f>
      </c>
    </row>
    <row r="3252" spans="2:9" x14ac:dyDescent="0.2">
      <c r="B3252">
        <f>IF(ISBLANK(A3252),"",VLOOKUP(A3252,Normas!A:D,4,FALSE))</f>
      </c>
      <c r="E3252" s="2">
        <f>IF(ISBLANK(D3252),"",INT(YEARFRAC(D3252,'Vispārīga informācija'!$B$2)))</f>
      </c>
      <c r="F3252" s="2">
        <f>IFERROR(IF(ISBLANK($A3252),"",IF($A3252="Ūdeņraža jonu koncentrācija",VLOOKUP(Dati!$A3252,Normas!$A:$D,2,FALSE),VLOOKUP(Dati!$A3252,Normas!$A:$D,2,FALSE)*0.6)),"")</f>
      </c>
      <c r="G3252" s="2">
        <f>IFERROR(IF(ISBLANK($A3252),"",IF($A3252="Ūdeņraža jonu koncentrācija",VLOOKUP(Dati!$A3252,Normas!$A:$D,3,FALSE),VLOOKUP(Dati!$A3252,Normas!$A:$D,3,FALSE)*0.6)),"")</f>
      </c>
      <c r="H3252" s="2">
        <f>IFERROR(IF(ISBLANK($A3252),"",IF($A3252="Ūdeņraža jonu koncentrācija",VLOOKUP(Dati!$A3252,Normas!$A:$D,2,FALSE),VLOOKUP(Dati!$A3252,Normas!$A:$D,2,FALSE)*0.3)),"")</f>
      </c>
      <c r="I3252" s="2">
        <f>IFERROR(IF(ISBLANK($A3252),"",IF($A3252="Ūdeņraža jonu koncentrācija",VLOOKUP(Dati!$A3252,Normas!$A:$D,3,FALSE),VLOOKUP(Dati!$A3252,Normas!$A:$D,3,FALSE)*0.3)),"")</f>
      </c>
    </row>
    <row r="3253" spans="2:9" x14ac:dyDescent="0.2">
      <c r="B3253">
        <f>IF(ISBLANK(A3253),"",VLOOKUP(A3253,Normas!A:D,4,FALSE))</f>
      </c>
      <c r="E3253" s="2">
        <f>IF(ISBLANK(D3253),"",INT(YEARFRAC(D3253,'Vispārīga informācija'!$B$2)))</f>
      </c>
      <c r="F3253" s="2">
        <f>IFERROR(IF(ISBLANK($A3253),"",IF($A3253="Ūdeņraža jonu koncentrācija",VLOOKUP(Dati!$A3253,Normas!$A:$D,2,FALSE),VLOOKUP(Dati!$A3253,Normas!$A:$D,2,FALSE)*0.6)),"")</f>
      </c>
      <c r="G3253" s="2">
        <f>IFERROR(IF(ISBLANK($A3253),"",IF($A3253="Ūdeņraža jonu koncentrācija",VLOOKUP(Dati!$A3253,Normas!$A:$D,3,FALSE),VLOOKUP(Dati!$A3253,Normas!$A:$D,3,FALSE)*0.6)),"")</f>
      </c>
      <c r="H3253" s="2">
        <f>IFERROR(IF(ISBLANK($A3253),"",IF($A3253="Ūdeņraža jonu koncentrācija",VLOOKUP(Dati!$A3253,Normas!$A:$D,2,FALSE),VLOOKUP(Dati!$A3253,Normas!$A:$D,2,FALSE)*0.3)),"")</f>
      </c>
      <c r="I3253" s="2">
        <f>IFERROR(IF(ISBLANK($A3253),"",IF($A3253="Ūdeņraža jonu koncentrācija",VLOOKUP(Dati!$A3253,Normas!$A:$D,3,FALSE),VLOOKUP(Dati!$A3253,Normas!$A:$D,3,FALSE)*0.3)),"")</f>
      </c>
    </row>
    <row r="3254" spans="2:9" x14ac:dyDescent="0.2">
      <c r="B3254">
        <f>IF(ISBLANK(A3254),"",VLOOKUP(A3254,Normas!A:D,4,FALSE))</f>
      </c>
      <c r="E3254" s="2">
        <f>IF(ISBLANK(D3254),"",INT(YEARFRAC(D3254,'Vispārīga informācija'!$B$2)))</f>
      </c>
      <c r="F3254" s="2">
        <f>IFERROR(IF(ISBLANK($A3254),"",IF($A3254="Ūdeņraža jonu koncentrācija",VLOOKUP(Dati!$A3254,Normas!$A:$D,2,FALSE),VLOOKUP(Dati!$A3254,Normas!$A:$D,2,FALSE)*0.6)),"")</f>
      </c>
      <c r="G3254" s="2">
        <f>IFERROR(IF(ISBLANK($A3254),"",IF($A3254="Ūdeņraža jonu koncentrācija",VLOOKUP(Dati!$A3254,Normas!$A:$D,3,FALSE),VLOOKUP(Dati!$A3254,Normas!$A:$D,3,FALSE)*0.6)),"")</f>
      </c>
      <c r="H3254" s="2">
        <f>IFERROR(IF(ISBLANK($A3254),"",IF($A3254="Ūdeņraža jonu koncentrācija",VLOOKUP(Dati!$A3254,Normas!$A:$D,2,FALSE),VLOOKUP(Dati!$A3254,Normas!$A:$D,2,FALSE)*0.3)),"")</f>
      </c>
      <c r="I3254" s="2">
        <f>IFERROR(IF(ISBLANK($A3254),"",IF($A3254="Ūdeņraža jonu koncentrācija",VLOOKUP(Dati!$A3254,Normas!$A:$D,3,FALSE),VLOOKUP(Dati!$A3254,Normas!$A:$D,3,FALSE)*0.3)),"")</f>
      </c>
    </row>
    <row r="3255" spans="2:9" x14ac:dyDescent="0.2">
      <c r="B3255">
        <f>IF(ISBLANK(A3255),"",VLOOKUP(A3255,Normas!A:D,4,FALSE))</f>
      </c>
      <c r="E3255" s="2">
        <f>IF(ISBLANK(D3255),"",INT(YEARFRAC(D3255,'Vispārīga informācija'!$B$2)))</f>
      </c>
      <c r="F3255" s="2">
        <f>IFERROR(IF(ISBLANK($A3255),"",IF($A3255="Ūdeņraža jonu koncentrācija",VLOOKUP(Dati!$A3255,Normas!$A:$D,2,FALSE),VLOOKUP(Dati!$A3255,Normas!$A:$D,2,FALSE)*0.6)),"")</f>
      </c>
      <c r="G3255" s="2">
        <f>IFERROR(IF(ISBLANK($A3255),"",IF($A3255="Ūdeņraža jonu koncentrācija",VLOOKUP(Dati!$A3255,Normas!$A:$D,3,FALSE),VLOOKUP(Dati!$A3255,Normas!$A:$D,3,FALSE)*0.6)),"")</f>
      </c>
      <c r="H3255" s="2">
        <f>IFERROR(IF(ISBLANK($A3255),"",IF($A3255="Ūdeņraža jonu koncentrācija",VLOOKUP(Dati!$A3255,Normas!$A:$D,2,FALSE),VLOOKUP(Dati!$A3255,Normas!$A:$D,2,FALSE)*0.3)),"")</f>
      </c>
      <c r="I3255" s="2">
        <f>IFERROR(IF(ISBLANK($A3255),"",IF($A3255="Ūdeņraža jonu koncentrācija",VLOOKUP(Dati!$A3255,Normas!$A:$D,3,FALSE),VLOOKUP(Dati!$A3255,Normas!$A:$D,3,FALSE)*0.3)),"")</f>
      </c>
    </row>
    <row r="3256" spans="2:9" x14ac:dyDescent="0.2">
      <c r="B3256">
        <f>IF(ISBLANK(A3256),"",VLOOKUP(A3256,Normas!A:D,4,FALSE))</f>
      </c>
      <c r="E3256" s="2">
        <f>IF(ISBLANK(D3256),"",INT(YEARFRAC(D3256,'Vispārīga informācija'!$B$2)))</f>
      </c>
      <c r="F3256" s="2">
        <f>IFERROR(IF(ISBLANK($A3256),"",IF($A3256="Ūdeņraža jonu koncentrācija",VLOOKUP(Dati!$A3256,Normas!$A:$D,2,FALSE),VLOOKUP(Dati!$A3256,Normas!$A:$D,2,FALSE)*0.6)),"")</f>
      </c>
      <c r="G3256" s="2">
        <f>IFERROR(IF(ISBLANK($A3256),"",IF($A3256="Ūdeņraža jonu koncentrācija",VLOOKUP(Dati!$A3256,Normas!$A:$D,3,FALSE),VLOOKUP(Dati!$A3256,Normas!$A:$D,3,FALSE)*0.6)),"")</f>
      </c>
      <c r="H3256" s="2">
        <f>IFERROR(IF(ISBLANK($A3256),"",IF($A3256="Ūdeņraža jonu koncentrācija",VLOOKUP(Dati!$A3256,Normas!$A:$D,2,FALSE),VLOOKUP(Dati!$A3256,Normas!$A:$D,2,FALSE)*0.3)),"")</f>
      </c>
      <c r="I3256" s="2">
        <f>IFERROR(IF(ISBLANK($A3256),"",IF($A3256="Ūdeņraža jonu koncentrācija",VLOOKUP(Dati!$A3256,Normas!$A:$D,3,FALSE),VLOOKUP(Dati!$A3256,Normas!$A:$D,3,FALSE)*0.3)),"")</f>
      </c>
    </row>
    <row r="3257" spans="2:9" x14ac:dyDescent="0.2">
      <c r="B3257">
        <f>IF(ISBLANK(A3257),"",VLOOKUP(A3257,Normas!A:D,4,FALSE))</f>
      </c>
      <c r="E3257" s="2">
        <f>IF(ISBLANK(D3257),"",INT(YEARFRAC(D3257,'Vispārīga informācija'!$B$2)))</f>
      </c>
      <c r="F3257" s="2">
        <f>IFERROR(IF(ISBLANK($A3257),"",IF($A3257="Ūdeņraža jonu koncentrācija",VLOOKUP(Dati!$A3257,Normas!$A:$D,2,FALSE),VLOOKUP(Dati!$A3257,Normas!$A:$D,2,FALSE)*0.6)),"")</f>
      </c>
      <c r="G3257" s="2">
        <f>IFERROR(IF(ISBLANK($A3257),"",IF($A3257="Ūdeņraža jonu koncentrācija",VLOOKUP(Dati!$A3257,Normas!$A:$D,3,FALSE),VLOOKUP(Dati!$A3257,Normas!$A:$D,3,FALSE)*0.6)),"")</f>
      </c>
      <c r="H3257" s="2">
        <f>IFERROR(IF(ISBLANK($A3257),"",IF($A3257="Ūdeņraža jonu koncentrācija",VLOOKUP(Dati!$A3257,Normas!$A:$D,2,FALSE),VLOOKUP(Dati!$A3257,Normas!$A:$D,2,FALSE)*0.3)),"")</f>
      </c>
      <c r="I3257" s="2">
        <f>IFERROR(IF(ISBLANK($A3257),"",IF($A3257="Ūdeņraža jonu koncentrācija",VLOOKUP(Dati!$A3257,Normas!$A:$D,3,FALSE),VLOOKUP(Dati!$A3257,Normas!$A:$D,3,FALSE)*0.3)),"")</f>
      </c>
    </row>
    <row r="3258" spans="2:9" x14ac:dyDescent="0.2">
      <c r="B3258">
        <f>IF(ISBLANK(A3258),"",VLOOKUP(A3258,Normas!A:D,4,FALSE))</f>
      </c>
      <c r="E3258" s="2">
        <f>IF(ISBLANK(D3258),"",INT(YEARFRAC(D3258,'Vispārīga informācija'!$B$2)))</f>
      </c>
      <c r="F3258" s="2">
        <f>IFERROR(IF(ISBLANK($A3258),"",IF($A3258="Ūdeņraža jonu koncentrācija",VLOOKUP(Dati!$A3258,Normas!$A:$D,2,FALSE),VLOOKUP(Dati!$A3258,Normas!$A:$D,2,FALSE)*0.6)),"")</f>
      </c>
      <c r="G3258" s="2">
        <f>IFERROR(IF(ISBLANK($A3258),"",IF($A3258="Ūdeņraža jonu koncentrācija",VLOOKUP(Dati!$A3258,Normas!$A:$D,3,FALSE),VLOOKUP(Dati!$A3258,Normas!$A:$D,3,FALSE)*0.6)),"")</f>
      </c>
      <c r="H3258" s="2">
        <f>IFERROR(IF(ISBLANK($A3258),"",IF($A3258="Ūdeņraža jonu koncentrācija",VLOOKUP(Dati!$A3258,Normas!$A:$D,2,FALSE),VLOOKUP(Dati!$A3258,Normas!$A:$D,2,FALSE)*0.3)),"")</f>
      </c>
      <c r="I3258" s="2">
        <f>IFERROR(IF(ISBLANK($A3258),"",IF($A3258="Ūdeņraža jonu koncentrācija",VLOOKUP(Dati!$A3258,Normas!$A:$D,3,FALSE),VLOOKUP(Dati!$A3258,Normas!$A:$D,3,FALSE)*0.3)),"")</f>
      </c>
    </row>
    <row r="3259" spans="2:9" x14ac:dyDescent="0.2">
      <c r="B3259">
        <f>IF(ISBLANK(A3259),"",VLOOKUP(A3259,Normas!A:D,4,FALSE))</f>
      </c>
      <c r="E3259" s="2">
        <f>IF(ISBLANK(D3259),"",INT(YEARFRAC(D3259,'Vispārīga informācija'!$B$2)))</f>
      </c>
      <c r="F3259" s="2">
        <f>IFERROR(IF(ISBLANK($A3259),"",IF($A3259="Ūdeņraža jonu koncentrācija",VLOOKUP(Dati!$A3259,Normas!$A:$D,2,FALSE),VLOOKUP(Dati!$A3259,Normas!$A:$D,2,FALSE)*0.6)),"")</f>
      </c>
      <c r="G3259" s="2">
        <f>IFERROR(IF(ISBLANK($A3259),"",IF($A3259="Ūdeņraža jonu koncentrācija",VLOOKUP(Dati!$A3259,Normas!$A:$D,3,FALSE),VLOOKUP(Dati!$A3259,Normas!$A:$D,3,FALSE)*0.6)),"")</f>
      </c>
      <c r="H3259" s="2">
        <f>IFERROR(IF(ISBLANK($A3259),"",IF($A3259="Ūdeņraža jonu koncentrācija",VLOOKUP(Dati!$A3259,Normas!$A:$D,2,FALSE),VLOOKUP(Dati!$A3259,Normas!$A:$D,2,FALSE)*0.3)),"")</f>
      </c>
      <c r="I3259" s="2">
        <f>IFERROR(IF(ISBLANK($A3259),"",IF($A3259="Ūdeņraža jonu koncentrācija",VLOOKUP(Dati!$A3259,Normas!$A:$D,3,FALSE),VLOOKUP(Dati!$A3259,Normas!$A:$D,3,FALSE)*0.3)),"")</f>
      </c>
    </row>
    <row r="3260" spans="2:9" x14ac:dyDescent="0.2">
      <c r="B3260">
        <f>IF(ISBLANK(A3260),"",VLOOKUP(A3260,Normas!A:D,4,FALSE))</f>
      </c>
      <c r="E3260" s="2">
        <f>IF(ISBLANK(D3260),"",INT(YEARFRAC(D3260,'Vispārīga informācija'!$B$2)))</f>
      </c>
      <c r="F3260" s="2">
        <f>IFERROR(IF(ISBLANK($A3260),"",IF($A3260="Ūdeņraža jonu koncentrācija",VLOOKUP(Dati!$A3260,Normas!$A:$D,2,FALSE),VLOOKUP(Dati!$A3260,Normas!$A:$D,2,FALSE)*0.6)),"")</f>
      </c>
      <c r="G3260" s="2">
        <f>IFERROR(IF(ISBLANK($A3260),"",IF($A3260="Ūdeņraža jonu koncentrācija",VLOOKUP(Dati!$A3260,Normas!$A:$D,3,FALSE),VLOOKUP(Dati!$A3260,Normas!$A:$D,3,FALSE)*0.6)),"")</f>
      </c>
      <c r="H3260" s="2">
        <f>IFERROR(IF(ISBLANK($A3260),"",IF($A3260="Ūdeņraža jonu koncentrācija",VLOOKUP(Dati!$A3260,Normas!$A:$D,2,FALSE),VLOOKUP(Dati!$A3260,Normas!$A:$D,2,FALSE)*0.3)),"")</f>
      </c>
      <c r="I3260" s="2">
        <f>IFERROR(IF(ISBLANK($A3260),"",IF($A3260="Ūdeņraža jonu koncentrācija",VLOOKUP(Dati!$A3260,Normas!$A:$D,3,FALSE),VLOOKUP(Dati!$A3260,Normas!$A:$D,3,FALSE)*0.3)),"")</f>
      </c>
    </row>
    <row r="3261" spans="2:9" x14ac:dyDescent="0.2">
      <c r="B3261">
        <f>IF(ISBLANK(A3261),"",VLOOKUP(A3261,Normas!A:D,4,FALSE))</f>
      </c>
      <c r="E3261" s="2">
        <f>IF(ISBLANK(D3261),"",INT(YEARFRAC(D3261,'Vispārīga informācija'!$B$2)))</f>
      </c>
      <c r="F3261" s="2">
        <f>IFERROR(IF(ISBLANK($A3261),"",IF($A3261="Ūdeņraža jonu koncentrācija",VLOOKUP(Dati!$A3261,Normas!$A:$D,2,FALSE),VLOOKUP(Dati!$A3261,Normas!$A:$D,2,FALSE)*0.6)),"")</f>
      </c>
      <c r="G3261" s="2">
        <f>IFERROR(IF(ISBLANK($A3261),"",IF($A3261="Ūdeņraža jonu koncentrācija",VLOOKUP(Dati!$A3261,Normas!$A:$D,3,FALSE),VLOOKUP(Dati!$A3261,Normas!$A:$D,3,FALSE)*0.6)),"")</f>
      </c>
      <c r="H3261" s="2">
        <f>IFERROR(IF(ISBLANK($A3261),"",IF($A3261="Ūdeņraža jonu koncentrācija",VLOOKUP(Dati!$A3261,Normas!$A:$D,2,FALSE),VLOOKUP(Dati!$A3261,Normas!$A:$D,2,FALSE)*0.3)),"")</f>
      </c>
      <c r="I3261" s="2">
        <f>IFERROR(IF(ISBLANK($A3261),"",IF($A3261="Ūdeņraža jonu koncentrācija",VLOOKUP(Dati!$A3261,Normas!$A:$D,3,FALSE),VLOOKUP(Dati!$A3261,Normas!$A:$D,3,FALSE)*0.3)),"")</f>
      </c>
    </row>
    <row r="3262" spans="2:9" x14ac:dyDescent="0.2">
      <c r="B3262">
        <f>IF(ISBLANK(A3262),"",VLOOKUP(A3262,Normas!A:D,4,FALSE))</f>
      </c>
      <c r="E3262" s="2">
        <f>IF(ISBLANK(D3262),"",INT(YEARFRAC(D3262,'Vispārīga informācija'!$B$2)))</f>
      </c>
      <c r="F3262" s="2">
        <f>IFERROR(IF(ISBLANK($A3262),"",IF($A3262="Ūdeņraža jonu koncentrācija",VLOOKUP(Dati!$A3262,Normas!$A:$D,2,FALSE),VLOOKUP(Dati!$A3262,Normas!$A:$D,2,FALSE)*0.6)),"")</f>
      </c>
      <c r="G3262" s="2">
        <f>IFERROR(IF(ISBLANK($A3262),"",IF($A3262="Ūdeņraža jonu koncentrācija",VLOOKUP(Dati!$A3262,Normas!$A:$D,3,FALSE),VLOOKUP(Dati!$A3262,Normas!$A:$D,3,FALSE)*0.6)),"")</f>
      </c>
      <c r="H3262" s="2">
        <f>IFERROR(IF(ISBLANK($A3262),"",IF($A3262="Ūdeņraža jonu koncentrācija",VLOOKUP(Dati!$A3262,Normas!$A:$D,2,FALSE),VLOOKUP(Dati!$A3262,Normas!$A:$D,2,FALSE)*0.3)),"")</f>
      </c>
      <c r="I3262" s="2">
        <f>IFERROR(IF(ISBLANK($A3262),"",IF($A3262="Ūdeņraža jonu koncentrācija",VLOOKUP(Dati!$A3262,Normas!$A:$D,3,FALSE),VLOOKUP(Dati!$A3262,Normas!$A:$D,3,FALSE)*0.3)),"")</f>
      </c>
    </row>
    <row r="3263" spans="2:9" x14ac:dyDescent="0.2">
      <c r="B3263">
        <f>IF(ISBLANK(A3263),"",VLOOKUP(A3263,Normas!A:D,4,FALSE))</f>
      </c>
      <c r="E3263" s="2">
        <f>IF(ISBLANK(D3263),"",INT(YEARFRAC(D3263,'Vispārīga informācija'!$B$2)))</f>
      </c>
      <c r="F3263" s="2">
        <f>IFERROR(IF(ISBLANK($A3263),"",IF($A3263="Ūdeņraža jonu koncentrācija",VLOOKUP(Dati!$A3263,Normas!$A:$D,2,FALSE),VLOOKUP(Dati!$A3263,Normas!$A:$D,2,FALSE)*0.6)),"")</f>
      </c>
      <c r="G3263" s="2">
        <f>IFERROR(IF(ISBLANK($A3263),"",IF($A3263="Ūdeņraža jonu koncentrācija",VLOOKUP(Dati!$A3263,Normas!$A:$D,3,FALSE),VLOOKUP(Dati!$A3263,Normas!$A:$D,3,FALSE)*0.6)),"")</f>
      </c>
      <c r="H3263" s="2">
        <f>IFERROR(IF(ISBLANK($A3263),"",IF($A3263="Ūdeņraža jonu koncentrācija",VLOOKUP(Dati!$A3263,Normas!$A:$D,2,FALSE),VLOOKUP(Dati!$A3263,Normas!$A:$D,2,FALSE)*0.3)),"")</f>
      </c>
      <c r="I3263" s="2">
        <f>IFERROR(IF(ISBLANK($A3263),"",IF($A3263="Ūdeņraža jonu koncentrācija",VLOOKUP(Dati!$A3263,Normas!$A:$D,3,FALSE),VLOOKUP(Dati!$A3263,Normas!$A:$D,3,FALSE)*0.3)),"")</f>
      </c>
    </row>
    <row r="3264" spans="2:9" x14ac:dyDescent="0.2">
      <c r="B3264">
        <f>IF(ISBLANK(A3264),"",VLOOKUP(A3264,Normas!A:D,4,FALSE))</f>
      </c>
      <c r="E3264" s="2">
        <f>IF(ISBLANK(D3264),"",INT(YEARFRAC(D3264,'Vispārīga informācija'!$B$2)))</f>
      </c>
      <c r="F3264" s="2">
        <f>IFERROR(IF(ISBLANK($A3264),"",IF($A3264="Ūdeņraža jonu koncentrācija",VLOOKUP(Dati!$A3264,Normas!$A:$D,2,FALSE),VLOOKUP(Dati!$A3264,Normas!$A:$D,2,FALSE)*0.6)),"")</f>
      </c>
      <c r="G3264" s="2">
        <f>IFERROR(IF(ISBLANK($A3264),"",IF($A3264="Ūdeņraža jonu koncentrācija",VLOOKUP(Dati!$A3264,Normas!$A:$D,3,FALSE),VLOOKUP(Dati!$A3264,Normas!$A:$D,3,FALSE)*0.6)),"")</f>
      </c>
      <c r="H3264" s="2">
        <f>IFERROR(IF(ISBLANK($A3264),"",IF($A3264="Ūdeņraža jonu koncentrācija",VLOOKUP(Dati!$A3264,Normas!$A:$D,2,FALSE),VLOOKUP(Dati!$A3264,Normas!$A:$D,2,FALSE)*0.3)),"")</f>
      </c>
      <c r="I3264" s="2">
        <f>IFERROR(IF(ISBLANK($A3264),"",IF($A3264="Ūdeņraža jonu koncentrācija",VLOOKUP(Dati!$A3264,Normas!$A:$D,3,FALSE),VLOOKUP(Dati!$A3264,Normas!$A:$D,3,FALSE)*0.3)),"")</f>
      </c>
    </row>
    <row r="3265" spans="2:9" x14ac:dyDescent="0.2">
      <c r="B3265">
        <f>IF(ISBLANK(A3265),"",VLOOKUP(A3265,Normas!A:D,4,FALSE))</f>
      </c>
      <c r="E3265" s="2">
        <f>IF(ISBLANK(D3265),"",INT(YEARFRAC(D3265,'Vispārīga informācija'!$B$2)))</f>
      </c>
      <c r="F3265" s="2">
        <f>IFERROR(IF(ISBLANK($A3265),"",IF($A3265="Ūdeņraža jonu koncentrācija",VLOOKUP(Dati!$A3265,Normas!$A:$D,2,FALSE),VLOOKUP(Dati!$A3265,Normas!$A:$D,2,FALSE)*0.6)),"")</f>
      </c>
      <c r="G3265" s="2">
        <f>IFERROR(IF(ISBLANK($A3265),"",IF($A3265="Ūdeņraža jonu koncentrācija",VLOOKUP(Dati!$A3265,Normas!$A:$D,3,FALSE),VLOOKUP(Dati!$A3265,Normas!$A:$D,3,FALSE)*0.6)),"")</f>
      </c>
      <c r="H3265" s="2">
        <f>IFERROR(IF(ISBLANK($A3265),"",IF($A3265="Ūdeņraža jonu koncentrācija",VLOOKUP(Dati!$A3265,Normas!$A:$D,2,FALSE),VLOOKUP(Dati!$A3265,Normas!$A:$D,2,FALSE)*0.3)),"")</f>
      </c>
      <c r="I3265" s="2">
        <f>IFERROR(IF(ISBLANK($A3265),"",IF($A3265="Ūdeņraža jonu koncentrācija",VLOOKUP(Dati!$A3265,Normas!$A:$D,3,FALSE),VLOOKUP(Dati!$A3265,Normas!$A:$D,3,FALSE)*0.3)),"")</f>
      </c>
    </row>
    <row r="3266" spans="2:9" x14ac:dyDescent="0.2">
      <c r="B3266">
        <f>IF(ISBLANK(A3266),"",VLOOKUP(A3266,Normas!A:D,4,FALSE))</f>
      </c>
      <c r="E3266" s="2">
        <f>IF(ISBLANK(D3266),"",INT(YEARFRAC(D3266,'Vispārīga informācija'!$B$2)))</f>
      </c>
      <c r="F3266" s="2">
        <f>IFERROR(IF(ISBLANK($A3266),"",IF($A3266="Ūdeņraža jonu koncentrācija",VLOOKUP(Dati!$A3266,Normas!$A:$D,2,FALSE),VLOOKUP(Dati!$A3266,Normas!$A:$D,2,FALSE)*0.6)),"")</f>
      </c>
      <c r="G3266" s="2">
        <f>IFERROR(IF(ISBLANK($A3266),"",IF($A3266="Ūdeņraža jonu koncentrācija",VLOOKUP(Dati!$A3266,Normas!$A:$D,3,FALSE),VLOOKUP(Dati!$A3266,Normas!$A:$D,3,FALSE)*0.6)),"")</f>
      </c>
      <c r="H3266" s="2">
        <f>IFERROR(IF(ISBLANK($A3266),"",IF($A3266="Ūdeņraža jonu koncentrācija",VLOOKUP(Dati!$A3266,Normas!$A:$D,2,FALSE),VLOOKUP(Dati!$A3266,Normas!$A:$D,2,FALSE)*0.3)),"")</f>
      </c>
      <c r="I3266" s="2">
        <f>IFERROR(IF(ISBLANK($A3266),"",IF($A3266="Ūdeņraža jonu koncentrācija",VLOOKUP(Dati!$A3266,Normas!$A:$D,3,FALSE),VLOOKUP(Dati!$A3266,Normas!$A:$D,3,FALSE)*0.3)),"")</f>
      </c>
    </row>
    <row r="3267" spans="2:9" x14ac:dyDescent="0.2">
      <c r="B3267">
        <f>IF(ISBLANK(A3267),"",VLOOKUP(A3267,Normas!A:D,4,FALSE))</f>
      </c>
      <c r="E3267" s="2">
        <f>IF(ISBLANK(D3267),"",INT(YEARFRAC(D3267,'Vispārīga informācija'!$B$2)))</f>
      </c>
      <c r="F3267" s="2">
        <f>IFERROR(IF(ISBLANK($A3267),"",IF($A3267="Ūdeņraža jonu koncentrācija",VLOOKUP(Dati!$A3267,Normas!$A:$D,2,FALSE),VLOOKUP(Dati!$A3267,Normas!$A:$D,2,FALSE)*0.6)),"")</f>
      </c>
      <c r="G3267" s="2">
        <f>IFERROR(IF(ISBLANK($A3267),"",IF($A3267="Ūdeņraža jonu koncentrācija",VLOOKUP(Dati!$A3267,Normas!$A:$D,3,FALSE),VLOOKUP(Dati!$A3267,Normas!$A:$D,3,FALSE)*0.6)),"")</f>
      </c>
      <c r="H3267" s="2">
        <f>IFERROR(IF(ISBLANK($A3267),"",IF($A3267="Ūdeņraža jonu koncentrācija",VLOOKUP(Dati!$A3267,Normas!$A:$D,2,FALSE),VLOOKUP(Dati!$A3267,Normas!$A:$D,2,FALSE)*0.3)),"")</f>
      </c>
      <c r="I3267" s="2">
        <f>IFERROR(IF(ISBLANK($A3267),"",IF($A3267="Ūdeņraža jonu koncentrācija",VLOOKUP(Dati!$A3267,Normas!$A:$D,3,FALSE),VLOOKUP(Dati!$A3267,Normas!$A:$D,3,FALSE)*0.3)),"")</f>
      </c>
    </row>
    <row r="3268" spans="2:9" x14ac:dyDescent="0.2">
      <c r="B3268">
        <f>IF(ISBLANK(A3268),"",VLOOKUP(A3268,Normas!A:D,4,FALSE))</f>
      </c>
      <c r="E3268" s="2">
        <f>IF(ISBLANK(D3268),"",INT(YEARFRAC(D3268,'Vispārīga informācija'!$B$2)))</f>
      </c>
      <c r="F3268" s="2">
        <f>IFERROR(IF(ISBLANK($A3268),"",IF($A3268="Ūdeņraža jonu koncentrācija",VLOOKUP(Dati!$A3268,Normas!$A:$D,2,FALSE),VLOOKUP(Dati!$A3268,Normas!$A:$D,2,FALSE)*0.6)),"")</f>
      </c>
      <c r="G3268" s="2">
        <f>IFERROR(IF(ISBLANK($A3268),"",IF($A3268="Ūdeņraža jonu koncentrācija",VLOOKUP(Dati!$A3268,Normas!$A:$D,3,FALSE),VLOOKUP(Dati!$A3268,Normas!$A:$D,3,FALSE)*0.6)),"")</f>
      </c>
      <c r="H3268" s="2">
        <f>IFERROR(IF(ISBLANK($A3268),"",IF($A3268="Ūdeņraža jonu koncentrācija",VLOOKUP(Dati!$A3268,Normas!$A:$D,2,FALSE),VLOOKUP(Dati!$A3268,Normas!$A:$D,2,FALSE)*0.3)),"")</f>
      </c>
      <c r="I3268" s="2">
        <f>IFERROR(IF(ISBLANK($A3268),"",IF($A3268="Ūdeņraža jonu koncentrācija",VLOOKUP(Dati!$A3268,Normas!$A:$D,3,FALSE),VLOOKUP(Dati!$A3268,Normas!$A:$D,3,FALSE)*0.3)),"")</f>
      </c>
    </row>
    <row r="3269" spans="2:9" x14ac:dyDescent="0.2">
      <c r="B3269">
        <f>IF(ISBLANK(A3269),"",VLOOKUP(A3269,Normas!A:D,4,FALSE))</f>
      </c>
      <c r="E3269" s="2">
        <f>IF(ISBLANK(D3269),"",INT(YEARFRAC(D3269,'Vispārīga informācija'!$B$2)))</f>
      </c>
      <c r="F3269" s="2">
        <f>IFERROR(IF(ISBLANK($A3269),"",IF($A3269="Ūdeņraža jonu koncentrācija",VLOOKUP(Dati!$A3269,Normas!$A:$D,2,FALSE),VLOOKUP(Dati!$A3269,Normas!$A:$D,2,FALSE)*0.6)),"")</f>
      </c>
      <c r="G3269" s="2">
        <f>IFERROR(IF(ISBLANK($A3269),"",IF($A3269="Ūdeņraža jonu koncentrācija",VLOOKUP(Dati!$A3269,Normas!$A:$D,3,FALSE),VLOOKUP(Dati!$A3269,Normas!$A:$D,3,FALSE)*0.6)),"")</f>
      </c>
      <c r="H3269" s="2">
        <f>IFERROR(IF(ISBLANK($A3269),"",IF($A3269="Ūdeņraža jonu koncentrācija",VLOOKUP(Dati!$A3269,Normas!$A:$D,2,FALSE),VLOOKUP(Dati!$A3269,Normas!$A:$D,2,FALSE)*0.3)),"")</f>
      </c>
      <c r="I3269" s="2">
        <f>IFERROR(IF(ISBLANK($A3269),"",IF($A3269="Ūdeņraža jonu koncentrācija",VLOOKUP(Dati!$A3269,Normas!$A:$D,3,FALSE),VLOOKUP(Dati!$A3269,Normas!$A:$D,3,FALSE)*0.3)),"")</f>
      </c>
    </row>
    <row r="3270" spans="2:9" x14ac:dyDescent="0.2">
      <c r="B3270">
        <f>IF(ISBLANK(A3270),"",VLOOKUP(A3270,Normas!A:D,4,FALSE))</f>
      </c>
      <c r="E3270" s="2">
        <f>IF(ISBLANK(D3270),"",INT(YEARFRAC(D3270,'Vispārīga informācija'!$B$2)))</f>
      </c>
      <c r="F3270" s="2">
        <f>IFERROR(IF(ISBLANK($A3270),"",IF($A3270="Ūdeņraža jonu koncentrācija",VLOOKUP(Dati!$A3270,Normas!$A:$D,2,FALSE),VLOOKUP(Dati!$A3270,Normas!$A:$D,2,FALSE)*0.6)),"")</f>
      </c>
      <c r="G3270" s="2">
        <f>IFERROR(IF(ISBLANK($A3270),"",IF($A3270="Ūdeņraža jonu koncentrācija",VLOOKUP(Dati!$A3270,Normas!$A:$D,3,FALSE),VLOOKUP(Dati!$A3270,Normas!$A:$D,3,FALSE)*0.6)),"")</f>
      </c>
      <c r="H3270" s="2">
        <f>IFERROR(IF(ISBLANK($A3270),"",IF($A3270="Ūdeņraža jonu koncentrācija",VLOOKUP(Dati!$A3270,Normas!$A:$D,2,FALSE),VLOOKUP(Dati!$A3270,Normas!$A:$D,2,FALSE)*0.3)),"")</f>
      </c>
      <c r="I3270" s="2">
        <f>IFERROR(IF(ISBLANK($A3270),"",IF($A3270="Ūdeņraža jonu koncentrācija",VLOOKUP(Dati!$A3270,Normas!$A:$D,3,FALSE),VLOOKUP(Dati!$A3270,Normas!$A:$D,3,FALSE)*0.3)),"")</f>
      </c>
    </row>
    <row r="3271" spans="2:9" x14ac:dyDescent="0.2">
      <c r="B3271">
        <f>IF(ISBLANK(A3271),"",VLOOKUP(A3271,Normas!A:D,4,FALSE))</f>
      </c>
      <c r="E3271" s="2">
        <f>IF(ISBLANK(D3271),"",INT(YEARFRAC(D3271,'Vispārīga informācija'!$B$2)))</f>
      </c>
      <c r="F3271" s="2">
        <f>IFERROR(IF(ISBLANK($A3271),"",IF($A3271="Ūdeņraža jonu koncentrācija",VLOOKUP(Dati!$A3271,Normas!$A:$D,2,FALSE),VLOOKUP(Dati!$A3271,Normas!$A:$D,2,FALSE)*0.6)),"")</f>
      </c>
      <c r="G3271" s="2">
        <f>IFERROR(IF(ISBLANK($A3271),"",IF($A3271="Ūdeņraža jonu koncentrācija",VLOOKUP(Dati!$A3271,Normas!$A:$D,3,FALSE),VLOOKUP(Dati!$A3271,Normas!$A:$D,3,FALSE)*0.6)),"")</f>
      </c>
      <c r="H3271" s="2">
        <f>IFERROR(IF(ISBLANK($A3271),"",IF($A3271="Ūdeņraža jonu koncentrācija",VLOOKUP(Dati!$A3271,Normas!$A:$D,2,FALSE),VLOOKUP(Dati!$A3271,Normas!$A:$D,2,FALSE)*0.3)),"")</f>
      </c>
      <c r="I3271" s="2">
        <f>IFERROR(IF(ISBLANK($A3271),"",IF($A3271="Ūdeņraža jonu koncentrācija",VLOOKUP(Dati!$A3271,Normas!$A:$D,3,FALSE),VLOOKUP(Dati!$A3271,Normas!$A:$D,3,FALSE)*0.3)),"")</f>
      </c>
    </row>
    <row r="3272" spans="2:9" x14ac:dyDescent="0.2">
      <c r="B3272">
        <f>IF(ISBLANK(A3272),"",VLOOKUP(A3272,Normas!A:D,4,FALSE))</f>
      </c>
      <c r="E3272" s="2">
        <f>IF(ISBLANK(D3272),"",INT(YEARFRAC(D3272,'Vispārīga informācija'!$B$2)))</f>
      </c>
      <c r="F3272" s="2">
        <f>IFERROR(IF(ISBLANK($A3272),"",IF($A3272="Ūdeņraža jonu koncentrācija",VLOOKUP(Dati!$A3272,Normas!$A:$D,2,FALSE),VLOOKUP(Dati!$A3272,Normas!$A:$D,2,FALSE)*0.6)),"")</f>
      </c>
      <c r="G3272" s="2">
        <f>IFERROR(IF(ISBLANK($A3272),"",IF($A3272="Ūdeņraža jonu koncentrācija",VLOOKUP(Dati!$A3272,Normas!$A:$D,3,FALSE),VLOOKUP(Dati!$A3272,Normas!$A:$D,3,FALSE)*0.6)),"")</f>
      </c>
      <c r="H3272" s="2">
        <f>IFERROR(IF(ISBLANK($A3272),"",IF($A3272="Ūdeņraža jonu koncentrācija",VLOOKUP(Dati!$A3272,Normas!$A:$D,2,FALSE),VLOOKUP(Dati!$A3272,Normas!$A:$D,2,FALSE)*0.3)),"")</f>
      </c>
      <c r="I3272" s="2">
        <f>IFERROR(IF(ISBLANK($A3272),"",IF($A3272="Ūdeņraža jonu koncentrācija",VLOOKUP(Dati!$A3272,Normas!$A:$D,3,FALSE),VLOOKUP(Dati!$A3272,Normas!$A:$D,3,FALSE)*0.3)),"")</f>
      </c>
    </row>
    <row r="3273" spans="2:9" x14ac:dyDescent="0.2">
      <c r="B3273">
        <f>IF(ISBLANK(A3273),"",VLOOKUP(A3273,Normas!A:D,4,FALSE))</f>
      </c>
      <c r="E3273" s="2">
        <f>IF(ISBLANK(D3273),"",INT(YEARFRAC(D3273,'Vispārīga informācija'!$B$2)))</f>
      </c>
      <c r="F3273" s="2">
        <f>IFERROR(IF(ISBLANK($A3273),"",IF($A3273="Ūdeņraža jonu koncentrācija",VLOOKUP(Dati!$A3273,Normas!$A:$D,2,FALSE),VLOOKUP(Dati!$A3273,Normas!$A:$D,2,FALSE)*0.6)),"")</f>
      </c>
      <c r="G3273" s="2">
        <f>IFERROR(IF(ISBLANK($A3273),"",IF($A3273="Ūdeņraža jonu koncentrācija",VLOOKUP(Dati!$A3273,Normas!$A:$D,3,FALSE),VLOOKUP(Dati!$A3273,Normas!$A:$D,3,FALSE)*0.6)),"")</f>
      </c>
      <c r="H3273" s="2">
        <f>IFERROR(IF(ISBLANK($A3273),"",IF($A3273="Ūdeņraža jonu koncentrācija",VLOOKUP(Dati!$A3273,Normas!$A:$D,2,FALSE),VLOOKUP(Dati!$A3273,Normas!$A:$D,2,FALSE)*0.3)),"")</f>
      </c>
      <c r="I3273" s="2">
        <f>IFERROR(IF(ISBLANK($A3273),"",IF($A3273="Ūdeņraža jonu koncentrācija",VLOOKUP(Dati!$A3273,Normas!$A:$D,3,FALSE),VLOOKUP(Dati!$A3273,Normas!$A:$D,3,FALSE)*0.3)),"")</f>
      </c>
    </row>
    <row r="3274" spans="2:9" x14ac:dyDescent="0.2">
      <c r="B3274">
        <f>IF(ISBLANK(A3274),"",VLOOKUP(A3274,Normas!A:D,4,FALSE))</f>
      </c>
      <c r="E3274" s="2">
        <f>IF(ISBLANK(D3274),"",INT(YEARFRAC(D3274,'Vispārīga informācija'!$B$2)))</f>
      </c>
      <c r="F3274" s="2">
        <f>IFERROR(IF(ISBLANK($A3274),"",IF($A3274="Ūdeņraža jonu koncentrācija",VLOOKUP(Dati!$A3274,Normas!$A:$D,2,FALSE),VLOOKUP(Dati!$A3274,Normas!$A:$D,2,FALSE)*0.6)),"")</f>
      </c>
      <c r="G3274" s="2">
        <f>IFERROR(IF(ISBLANK($A3274),"",IF($A3274="Ūdeņraža jonu koncentrācija",VLOOKUP(Dati!$A3274,Normas!$A:$D,3,FALSE),VLOOKUP(Dati!$A3274,Normas!$A:$D,3,FALSE)*0.6)),"")</f>
      </c>
      <c r="H3274" s="2">
        <f>IFERROR(IF(ISBLANK($A3274),"",IF($A3274="Ūdeņraža jonu koncentrācija",VLOOKUP(Dati!$A3274,Normas!$A:$D,2,FALSE),VLOOKUP(Dati!$A3274,Normas!$A:$D,2,FALSE)*0.3)),"")</f>
      </c>
      <c r="I3274" s="2">
        <f>IFERROR(IF(ISBLANK($A3274),"",IF($A3274="Ūdeņraža jonu koncentrācija",VLOOKUP(Dati!$A3274,Normas!$A:$D,3,FALSE),VLOOKUP(Dati!$A3274,Normas!$A:$D,3,FALSE)*0.3)),"")</f>
      </c>
    </row>
    <row r="3275" spans="2:9" x14ac:dyDescent="0.2">
      <c r="B3275">
        <f>IF(ISBLANK(A3275),"",VLOOKUP(A3275,Normas!A:D,4,FALSE))</f>
      </c>
      <c r="E3275" s="2">
        <f>IF(ISBLANK(D3275),"",INT(YEARFRAC(D3275,'Vispārīga informācija'!$B$2)))</f>
      </c>
      <c r="F3275" s="2">
        <f>IFERROR(IF(ISBLANK($A3275),"",IF($A3275="Ūdeņraža jonu koncentrācija",VLOOKUP(Dati!$A3275,Normas!$A:$D,2,FALSE),VLOOKUP(Dati!$A3275,Normas!$A:$D,2,FALSE)*0.6)),"")</f>
      </c>
      <c r="G3275" s="2">
        <f>IFERROR(IF(ISBLANK($A3275),"",IF($A3275="Ūdeņraža jonu koncentrācija",VLOOKUP(Dati!$A3275,Normas!$A:$D,3,FALSE),VLOOKUP(Dati!$A3275,Normas!$A:$D,3,FALSE)*0.6)),"")</f>
      </c>
      <c r="H3275" s="2">
        <f>IFERROR(IF(ISBLANK($A3275),"",IF($A3275="Ūdeņraža jonu koncentrācija",VLOOKUP(Dati!$A3275,Normas!$A:$D,2,FALSE),VLOOKUP(Dati!$A3275,Normas!$A:$D,2,FALSE)*0.3)),"")</f>
      </c>
      <c r="I3275" s="2">
        <f>IFERROR(IF(ISBLANK($A3275),"",IF($A3275="Ūdeņraža jonu koncentrācija",VLOOKUP(Dati!$A3275,Normas!$A:$D,3,FALSE),VLOOKUP(Dati!$A3275,Normas!$A:$D,3,FALSE)*0.3)),"")</f>
      </c>
    </row>
    <row r="3276" spans="2:9" x14ac:dyDescent="0.2">
      <c r="B3276">
        <f>IF(ISBLANK(A3276),"",VLOOKUP(A3276,Normas!A:D,4,FALSE))</f>
      </c>
      <c r="E3276" s="2">
        <f>IF(ISBLANK(D3276),"",INT(YEARFRAC(D3276,'Vispārīga informācija'!$B$2)))</f>
      </c>
      <c r="F3276" s="2">
        <f>IFERROR(IF(ISBLANK($A3276),"",IF($A3276="Ūdeņraža jonu koncentrācija",VLOOKUP(Dati!$A3276,Normas!$A:$D,2,FALSE),VLOOKUP(Dati!$A3276,Normas!$A:$D,2,FALSE)*0.6)),"")</f>
      </c>
      <c r="G3276" s="2">
        <f>IFERROR(IF(ISBLANK($A3276),"",IF($A3276="Ūdeņraža jonu koncentrācija",VLOOKUP(Dati!$A3276,Normas!$A:$D,3,FALSE),VLOOKUP(Dati!$A3276,Normas!$A:$D,3,FALSE)*0.6)),"")</f>
      </c>
      <c r="H3276" s="2">
        <f>IFERROR(IF(ISBLANK($A3276),"",IF($A3276="Ūdeņraža jonu koncentrācija",VLOOKUP(Dati!$A3276,Normas!$A:$D,2,FALSE),VLOOKUP(Dati!$A3276,Normas!$A:$D,2,FALSE)*0.3)),"")</f>
      </c>
      <c r="I3276" s="2">
        <f>IFERROR(IF(ISBLANK($A3276),"",IF($A3276="Ūdeņraža jonu koncentrācija",VLOOKUP(Dati!$A3276,Normas!$A:$D,3,FALSE),VLOOKUP(Dati!$A3276,Normas!$A:$D,3,FALSE)*0.3)),"")</f>
      </c>
    </row>
    <row r="3277" spans="2:9" x14ac:dyDescent="0.2">
      <c r="B3277">
        <f>IF(ISBLANK(A3277),"",VLOOKUP(A3277,Normas!A:D,4,FALSE))</f>
      </c>
      <c r="E3277" s="2">
        <f>IF(ISBLANK(D3277),"",INT(YEARFRAC(D3277,'Vispārīga informācija'!$B$2)))</f>
      </c>
      <c r="F3277" s="2">
        <f>IFERROR(IF(ISBLANK($A3277),"",IF($A3277="Ūdeņraža jonu koncentrācija",VLOOKUP(Dati!$A3277,Normas!$A:$D,2,FALSE),VLOOKUP(Dati!$A3277,Normas!$A:$D,2,FALSE)*0.6)),"")</f>
      </c>
      <c r="G3277" s="2">
        <f>IFERROR(IF(ISBLANK($A3277),"",IF($A3277="Ūdeņraža jonu koncentrācija",VLOOKUP(Dati!$A3277,Normas!$A:$D,3,FALSE),VLOOKUP(Dati!$A3277,Normas!$A:$D,3,FALSE)*0.6)),"")</f>
      </c>
      <c r="H3277" s="2">
        <f>IFERROR(IF(ISBLANK($A3277),"",IF($A3277="Ūdeņraža jonu koncentrācija",VLOOKUP(Dati!$A3277,Normas!$A:$D,2,FALSE),VLOOKUP(Dati!$A3277,Normas!$A:$D,2,FALSE)*0.3)),"")</f>
      </c>
      <c r="I3277" s="2">
        <f>IFERROR(IF(ISBLANK($A3277),"",IF($A3277="Ūdeņraža jonu koncentrācija",VLOOKUP(Dati!$A3277,Normas!$A:$D,3,FALSE),VLOOKUP(Dati!$A3277,Normas!$A:$D,3,FALSE)*0.3)),"")</f>
      </c>
    </row>
    <row r="3278" spans="2:9" x14ac:dyDescent="0.2">
      <c r="B3278">
        <f>IF(ISBLANK(A3278),"",VLOOKUP(A3278,Normas!A:D,4,FALSE))</f>
      </c>
      <c r="E3278" s="2">
        <f>IF(ISBLANK(D3278),"",INT(YEARFRAC(D3278,'Vispārīga informācija'!$B$2)))</f>
      </c>
      <c r="F3278" s="2">
        <f>IFERROR(IF(ISBLANK($A3278),"",IF($A3278="Ūdeņraža jonu koncentrācija",VLOOKUP(Dati!$A3278,Normas!$A:$D,2,FALSE),VLOOKUP(Dati!$A3278,Normas!$A:$D,2,FALSE)*0.6)),"")</f>
      </c>
      <c r="G3278" s="2">
        <f>IFERROR(IF(ISBLANK($A3278),"",IF($A3278="Ūdeņraža jonu koncentrācija",VLOOKUP(Dati!$A3278,Normas!$A:$D,3,FALSE),VLOOKUP(Dati!$A3278,Normas!$A:$D,3,FALSE)*0.6)),"")</f>
      </c>
      <c r="H3278" s="2">
        <f>IFERROR(IF(ISBLANK($A3278),"",IF($A3278="Ūdeņraža jonu koncentrācija",VLOOKUP(Dati!$A3278,Normas!$A:$D,2,FALSE),VLOOKUP(Dati!$A3278,Normas!$A:$D,2,FALSE)*0.3)),"")</f>
      </c>
      <c r="I3278" s="2">
        <f>IFERROR(IF(ISBLANK($A3278),"",IF($A3278="Ūdeņraža jonu koncentrācija",VLOOKUP(Dati!$A3278,Normas!$A:$D,3,FALSE),VLOOKUP(Dati!$A3278,Normas!$A:$D,3,FALSE)*0.3)),"")</f>
      </c>
    </row>
    <row r="3279" spans="2:9" x14ac:dyDescent="0.2">
      <c r="B3279">
        <f>IF(ISBLANK(A3279),"",VLOOKUP(A3279,Normas!A:D,4,FALSE))</f>
      </c>
      <c r="E3279" s="2">
        <f>IF(ISBLANK(D3279),"",INT(YEARFRAC(D3279,'Vispārīga informācija'!$B$2)))</f>
      </c>
      <c r="F3279" s="2">
        <f>IFERROR(IF(ISBLANK($A3279),"",IF($A3279="Ūdeņraža jonu koncentrācija",VLOOKUP(Dati!$A3279,Normas!$A:$D,2,FALSE),VLOOKUP(Dati!$A3279,Normas!$A:$D,2,FALSE)*0.6)),"")</f>
      </c>
      <c r="G3279" s="2">
        <f>IFERROR(IF(ISBLANK($A3279),"",IF($A3279="Ūdeņraža jonu koncentrācija",VLOOKUP(Dati!$A3279,Normas!$A:$D,3,FALSE),VLOOKUP(Dati!$A3279,Normas!$A:$D,3,FALSE)*0.6)),"")</f>
      </c>
      <c r="H3279" s="2">
        <f>IFERROR(IF(ISBLANK($A3279),"",IF($A3279="Ūdeņraža jonu koncentrācija",VLOOKUP(Dati!$A3279,Normas!$A:$D,2,FALSE),VLOOKUP(Dati!$A3279,Normas!$A:$D,2,FALSE)*0.3)),"")</f>
      </c>
      <c r="I3279" s="2">
        <f>IFERROR(IF(ISBLANK($A3279),"",IF($A3279="Ūdeņraža jonu koncentrācija",VLOOKUP(Dati!$A3279,Normas!$A:$D,3,FALSE),VLOOKUP(Dati!$A3279,Normas!$A:$D,3,FALSE)*0.3)),"")</f>
      </c>
    </row>
    <row r="3280" spans="2:9" x14ac:dyDescent="0.2">
      <c r="B3280">
        <f>IF(ISBLANK(A3280),"",VLOOKUP(A3280,Normas!A:D,4,FALSE))</f>
      </c>
      <c r="E3280" s="2">
        <f>IF(ISBLANK(D3280),"",INT(YEARFRAC(D3280,'Vispārīga informācija'!$B$2)))</f>
      </c>
      <c r="F3280" s="2">
        <f>IFERROR(IF(ISBLANK($A3280),"",IF($A3280="Ūdeņraža jonu koncentrācija",VLOOKUP(Dati!$A3280,Normas!$A:$D,2,FALSE),VLOOKUP(Dati!$A3280,Normas!$A:$D,2,FALSE)*0.6)),"")</f>
      </c>
      <c r="G3280" s="2">
        <f>IFERROR(IF(ISBLANK($A3280),"",IF($A3280="Ūdeņraža jonu koncentrācija",VLOOKUP(Dati!$A3280,Normas!$A:$D,3,FALSE),VLOOKUP(Dati!$A3280,Normas!$A:$D,3,FALSE)*0.6)),"")</f>
      </c>
      <c r="H3280" s="2">
        <f>IFERROR(IF(ISBLANK($A3280),"",IF($A3280="Ūdeņraža jonu koncentrācija",VLOOKUP(Dati!$A3280,Normas!$A:$D,2,FALSE),VLOOKUP(Dati!$A3280,Normas!$A:$D,2,FALSE)*0.3)),"")</f>
      </c>
      <c r="I3280" s="2">
        <f>IFERROR(IF(ISBLANK($A3280),"",IF($A3280="Ūdeņraža jonu koncentrācija",VLOOKUP(Dati!$A3280,Normas!$A:$D,3,FALSE),VLOOKUP(Dati!$A3280,Normas!$A:$D,3,FALSE)*0.3)),"")</f>
      </c>
    </row>
    <row r="3281" spans="2:9" x14ac:dyDescent="0.2">
      <c r="B3281">
        <f>IF(ISBLANK(A3281),"",VLOOKUP(A3281,Normas!A:D,4,FALSE))</f>
      </c>
      <c r="E3281" s="2">
        <f>IF(ISBLANK(D3281),"",INT(YEARFRAC(D3281,'Vispārīga informācija'!$B$2)))</f>
      </c>
      <c r="F3281" s="2">
        <f>IFERROR(IF(ISBLANK($A3281),"",IF($A3281="Ūdeņraža jonu koncentrācija",VLOOKUP(Dati!$A3281,Normas!$A:$D,2,FALSE),VLOOKUP(Dati!$A3281,Normas!$A:$D,2,FALSE)*0.6)),"")</f>
      </c>
      <c r="G3281" s="2">
        <f>IFERROR(IF(ISBLANK($A3281),"",IF($A3281="Ūdeņraža jonu koncentrācija",VLOOKUP(Dati!$A3281,Normas!$A:$D,3,FALSE),VLOOKUP(Dati!$A3281,Normas!$A:$D,3,FALSE)*0.6)),"")</f>
      </c>
      <c r="H3281" s="2">
        <f>IFERROR(IF(ISBLANK($A3281),"",IF($A3281="Ūdeņraža jonu koncentrācija",VLOOKUP(Dati!$A3281,Normas!$A:$D,2,FALSE),VLOOKUP(Dati!$A3281,Normas!$A:$D,2,FALSE)*0.3)),"")</f>
      </c>
      <c r="I3281" s="2">
        <f>IFERROR(IF(ISBLANK($A3281),"",IF($A3281="Ūdeņraža jonu koncentrācija",VLOOKUP(Dati!$A3281,Normas!$A:$D,3,FALSE),VLOOKUP(Dati!$A3281,Normas!$A:$D,3,FALSE)*0.3)),"")</f>
      </c>
    </row>
    <row r="3282" spans="2:9" x14ac:dyDescent="0.2">
      <c r="B3282">
        <f>IF(ISBLANK(A3282),"",VLOOKUP(A3282,Normas!A:D,4,FALSE))</f>
      </c>
      <c r="E3282" s="2">
        <f>IF(ISBLANK(D3282),"",INT(YEARFRAC(D3282,'Vispārīga informācija'!$B$2)))</f>
      </c>
      <c r="F3282" s="2">
        <f>IFERROR(IF(ISBLANK($A3282),"",IF($A3282="Ūdeņraža jonu koncentrācija",VLOOKUP(Dati!$A3282,Normas!$A:$D,2,FALSE),VLOOKUP(Dati!$A3282,Normas!$A:$D,2,FALSE)*0.6)),"")</f>
      </c>
      <c r="G3282" s="2">
        <f>IFERROR(IF(ISBLANK($A3282),"",IF($A3282="Ūdeņraža jonu koncentrācija",VLOOKUP(Dati!$A3282,Normas!$A:$D,3,FALSE),VLOOKUP(Dati!$A3282,Normas!$A:$D,3,FALSE)*0.6)),"")</f>
      </c>
      <c r="H3282" s="2">
        <f>IFERROR(IF(ISBLANK($A3282),"",IF($A3282="Ūdeņraža jonu koncentrācija",VLOOKUP(Dati!$A3282,Normas!$A:$D,2,FALSE),VLOOKUP(Dati!$A3282,Normas!$A:$D,2,FALSE)*0.3)),"")</f>
      </c>
      <c r="I3282" s="2">
        <f>IFERROR(IF(ISBLANK($A3282),"",IF($A3282="Ūdeņraža jonu koncentrācija",VLOOKUP(Dati!$A3282,Normas!$A:$D,3,FALSE),VLOOKUP(Dati!$A3282,Normas!$A:$D,3,FALSE)*0.3)),"")</f>
      </c>
    </row>
    <row r="3283" spans="2:9" x14ac:dyDescent="0.2">
      <c r="B3283">
        <f>IF(ISBLANK(A3283),"",VLOOKUP(A3283,Normas!A:D,4,FALSE))</f>
      </c>
      <c r="E3283" s="2">
        <f>IF(ISBLANK(D3283),"",INT(YEARFRAC(D3283,'Vispārīga informācija'!$B$2)))</f>
      </c>
      <c r="F3283" s="2">
        <f>IFERROR(IF(ISBLANK($A3283),"",IF($A3283="Ūdeņraža jonu koncentrācija",VLOOKUP(Dati!$A3283,Normas!$A:$D,2,FALSE),VLOOKUP(Dati!$A3283,Normas!$A:$D,2,FALSE)*0.6)),"")</f>
      </c>
      <c r="G3283" s="2">
        <f>IFERROR(IF(ISBLANK($A3283),"",IF($A3283="Ūdeņraža jonu koncentrācija",VLOOKUP(Dati!$A3283,Normas!$A:$D,3,FALSE),VLOOKUP(Dati!$A3283,Normas!$A:$D,3,FALSE)*0.6)),"")</f>
      </c>
      <c r="H3283" s="2">
        <f>IFERROR(IF(ISBLANK($A3283),"",IF($A3283="Ūdeņraža jonu koncentrācija",VLOOKUP(Dati!$A3283,Normas!$A:$D,2,FALSE),VLOOKUP(Dati!$A3283,Normas!$A:$D,2,FALSE)*0.3)),"")</f>
      </c>
      <c r="I3283" s="2">
        <f>IFERROR(IF(ISBLANK($A3283),"",IF($A3283="Ūdeņraža jonu koncentrācija",VLOOKUP(Dati!$A3283,Normas!$A:$D,3,FALSE),VLOOKUP(Dati!$A3283,Normas!$A:$D,3,FALSE)*0.3)),"")</f>
      </c>
    </row>
    <row r="3284" spans="2:9" x14ac:dyDescent="0.2">
      <c r="B3284">
        <f>IF(ISBLANK(A3284),"",VLOOKUP(A3284,Normas!A:D,4,FALSE))</f>
      </c>
      <c r="E3284" s="2">
        <f>IF(ISBLANK(D3284),"",INT(YEARFRAC(D3284,'Vispārīga informācija'!$B$2)))</f>
      </c>
      <c r="F3284" s="2">
        <f>IFERROR(IF(ISBLANK($A3284),"",IF($A3284="Ūdeņraža jonu koncentrācija",VLOOKUP(Dati!$A3284,Normas!$A:$D,2,FALSE),VLOOKUP(Dati!$A3284,Normas!$A:$D,2,FALSE)*0.6)),"")</f>
      </c>
      <c r="G3284" s="2">
        <f>IFERROR(IF(ISBLANK($A3284),"",IF($A3284="Ūdeņraža jonu koncentrācija",VLOOKUP(Dati!$A3284,Normas!$A:$D,3,FALSE),VLOOKUP(Dati!$A3284,Normas!$A:$D,3,FALSE)*0.6)),"")</f>
      </c>
      <c r="H3284" s="2">
        <f>IFERROR(IF(ISBLANK($A3284),"",IF($A3284="Ūdeņraža jonu koncentrācija",VLOOKUP(Dati!$A3284,Normas!$A:$D,2,FALSE),VLOOKUP(Dati!$A3284,Normas!$A:$D,2,FALSE)*0.3)),"")</f>
      </c>
      <c r="I3284" s="2">
        <f>IFERROR(IF(ISBLANK($A3284),"",IF($A3284="Ūdeņraža jonu koncentrācija",VLOOKUP(Dati!$A3284,Normas!$A:$D,3,FALSE),VLOOKUP(Dati!$A3284,Normas!$A:$D,3,FALSE)*0.3)),"")</f>
      </c>
    </row>
    <row r="3285" spans="2:9" x14ac:dyDescent="0.2">
      <c r="B3285">
        <f>IF(ISBLANK(A3285),"",VLOOKUP(A3285,Normas!A:D,4,FALSE))</f>
      </c>
      <c r="E3285" s="2">
        <f>IF(ISBLANK(D3285),"",INT(YEARFRAC(D3285,'Vispārīga informācija'!$B$2)))</f>
      </c>
      <c r="F3285" s="2">
        <f>IFERROR(IF(ISBLANK($A3285),"",IF($A3285="Ūdeņraža jonu koncentrācija",VLOOKUP(Dati!$A3285,Normas!$A:$D,2,FALSE),VLOOKUP(Dati!$A3285,Normas!$A:$D,2,FALSE)*0.6)),"")</f>
      </c>
      <c r="G3285" s="2">
        <f>IFERROR(IF(ISBLANK($A3285),"",IF($A3285="Ūdeņraža jonu koncentrācija",VLOOKUP(Dati!$A3285,Normas!$A:$D,3,FALSE),VLOOKUP(Dati!$A3285,Normas!$A:$D,3,FALSE)*0.6)),"")</f>
      </c>
      <c r="H3285" s="2">
        <f>IFERROR(IF(ISBLANK($A3285),"",IF($A3285="Ūdeņraža jonu koncentrācija",VLOOKUP(Dati!$A3285,Normas!$A:$D,2,FALSE),VLOOKUP(Dati!$A3285,Normas!$A:$D,2,FALSE)*0.3)),"")</f>
      </c>
      <c r="I3285" s="2">
        <f>IFERROR(IF(ISBLANK($A3285),"",IF($A3285="Ūdeņraža jonu koncentrācija",VLOOKUP(Dati!$A3285,Normas!$A:$D,3,FALSE),VLOOKUP(Dati!$A3285,Normas!$A:$D,3,FALSE)*0.3)),"")</f>
      </c>
    </row>
    <row r="3286" spans="2:9" x14ac:dyDescent="0.2">
      <c r="B3286">
        <f>IF(ISBLANK(A3286),"",VLOOKUP(A3286,Normas!A:D,4,FALSE))</f>
      </c>
      <c r="E3286" s="2">
        <f>IF(ISBLANK(D3286),"",INT(YEARFRAC(D3286,'Vispārīga informācija'!$B$2)))</f>
      </c>
      <c r="F3286" s="2">
        <f>IFERROR(IF(ISBLANK($A3286),"",IF($A3286="Ūdeņraža jonu koncentrācija",VLOOKUP(Dati!$A3286,Normas!$A:$D,2,FALSE),VLOOKUP(Dati!$A3286,Normas!$A:$D,2,FALSE)*0.6)),"")</f>
      </c>
      <c r="G3286" s="2">
        <f>IFERROR(IF(ISBLANK($A3286),"",IF($A3286="Ūdeņraža jonu koncentrācija",VLOOKUP(Dati!$A3286,Normas!$A:$D,3,FALSE),VLOOKUP(Dati!$A3286,Normas!$A:$D,3,FALSE)*0.6)),"")</f>
      </c>
      <c r="H3286" s="2">
        <f>IFERROR(IF(ISBLANK($A3286),"",IF($A3286="Ūdeņraža jonu koncentrācija",VLOOKUP(Dati!$A3286,Normas!$A:$D,2,FALSE),VLOOKUP(Dati!$A3286,Normas!$A:$D,2,FALSE)*0.3)),"")</f>
      </c>
      <c r="I3286" s="2">
        <f>IFERROR(IF(ISBLANK($A3286),"",IF($A3286="Ūdeņraža jonu koncentrācija",VLOOKUP(Dati!$A3286,Normas!$A:$D,3,FALSE),VLOOKUP(Dati!$A3286,Normas!$A:$D,3,FALSE)*0.3)),"")</f>
      </c>
    </row>
    <row r="3287" spans="2:9" x14ac:dyDescent="0.2">
      <c r="B3287">
        <f>IF(ISBLANK(A3287),"",VLOOKUP(A3287,Normas!A:D,4,FALSE))</f>
      </c>
      <c r="E3287" s="2">
        <f>IF(ISBLANK(D3287),"",INT(YEARFRAC(D3287,'Vispārīga informācija'!$B$2)))</f>
      </c>
      <c r="F3287" s="2">
        <f>IFERROR(IF(ISBLANK($A3287),"",IF($A3287="Ūdeņraža jonu koncentrācija",VLOOKUP(Dati!$A3287,Normas!$A:$D,2,FALSE),VLOOKUP(Dati!$A3287,Normas!$A:$D,2,FALSE)*0.6)),"")</f>
      </c>
      <c r="G3287" s="2">
        <f>IFERROR(IF(ISBLANK($A3287),"",IF($A3287="Ūdeņraža jonu koncentrācija",VLOOKUP(Dati!$A3287,Normas!$A:$D,3,FALSE),VLOOKUP(Dati!$A3287,Normas!$A:$D,3,FALSE)*0.6)),"")</f>
      </c>
      <c r="H3287" s="2">
        <f>IFERROR(IF(ISBLANK($A3287),"",IF($A3287="Ūdeņraža jonu koncentrācija",VLOOKUP(Dati!$A3287,Normas!$A:$D,2,FALSE),VLOOKUP(Dati!$A3287,Normas!$A:$D,2,FALSE)*0.3)),"")</f>
      </c>
      <c r="I3287" s="2">
        <f>IFERROR(IF(ISBLANK($A3287),"",IF($A3287="Ūdeņraža jonu koncentrācija",VLOOKUP(Dati!$A3287,Normas!$A:$D,3,FALSE),VLOOKUP(Dati!$A3287,Normas!$A:$D,3,FALSE)*0.3)),"")</f>
      </c>
    </row>
    <row r="3288" spans="2:9" x14ac:dyDescent="0.2">
      <c r="B3288">
        <f>IF(ISBLANK(A3288),"",VLOOKUP(A3288,Normas!A:D,4,FALSE))</f>
      </c>
      <c r="E3288" s="2">
        <f>IF(ISBLANK(D3288),"",INT(YEARFRAC(D3288,'Vispārīga informācija'!$B$2)))</f>
      </c>
      <c r="F3288" s="2">
        <f>IFERROR(IF(ISBLANK($A3288),"",IF($A3288="Ūdeņraža jonu koncentrācija",VLOOKUP(Dati!$A3288,Normas!$A:$D,2,FALSE),VLOOKUP(Dati!$A3288,Normas!$A:$D,2,FALSE)*0.6)),"")</f>
      </c>
      <c r="G3288" s="2">
        <f>IFERROR(IF(ISBLANK($A3288),"",IF($A3288="Ūdeņraža jonu koncentrācija",VLOOKUP(Dati!$A3288,Normas!$A:$D,3,FALSE),VLOOKUP(Dati!$A3288,Normas!$A:$D,3,FALSE)*0.6)),"")</f>
      </c>
      <c r="H3288" s="2">
        <f>IFERROR(IF(ISBLANK($A3288),"",IF($A3288="Ūdeņraža jonu koncentrācija",VLOOKUP(Dati!$A3288,Normas!$A:$D,2,FALSE),VLOOKUP(Dati!$A3288,Normas!$A:$D,2,FALSE)*0.3)),"")</f>
      </c>
      <c r="I3288" s="2">
        <f>IFERROR(IF(ISBLANK($A3288),"",IF($A3288="Ūdeņraža jonu koncentrācija",VLOOKUP(Dati!$A3288,Normas!$A:$D,3,FALSE),VLOOKUP(Dati!$A3288,Normas!$A:$D,3,FALSE)*0.3)),"")</f>
      </c>
    </row>
    <row r="3289" spans="2:9" x14ac:dyDescent="0.2">
      <c r="B3289">
        <f>IF(ISBLANK(A3289),"",VLOOKUP(A3289,Normas!A:D,4,FALSE))</f>
      </c>
      <c r="E3289" s="2">
        <f>IF(ISBLANK(D3289),"",INT(YEARFRAC(D3289,'Vispārīga informācija'!$B$2)))</f>
      </c>
      <c r="F3289" s="2">
        <f>IFERROR(IF(ISBLANK($A3289),"",IF($A3289="Ūdeņraža jonu koncentrācija",VLOOKUP(Dati!$A3289,Normas!$A:$D,2,FALSE),VLOOKUP(Dati!$A3289,Normas!$A:$D,2,FALSE)*0.6)),"")</f>
      </c>
      <c r="G3289" s="2">
        <f>IFERROR(IF(ISBLANK($A3289),"",IF($A3289="Ūdeņraža jonu koncentrācija",VLOOKUP(Dati!$A3289,Normas!$A:$D,3,FALSE),VLOOKUP(Dati!$A3289,Normas!$A:$D,3,FALSE)*0.6)),"")</f>
      </c>
      <c r="H3289" s="2">
        <f>IFERROR(IF(ISBLANK($A3289),"",IF($A3289="Ūdeņraža jonu koncentrācija",VLOOKUP(Dati!$A3289,Normas!$A:$D,2,FALSE),VLOOKUP(Dati!$A3289,Normas!$A:$D,2,FALSE)*0.3)),"")</f>
      </c>
      <c r="I3289" s="2">
        <f>IFERROR(IF(ISBLANK($A3289),"",IF($A3289="Ūdeņraža jonu koncentrācija",VLOOKUP(Dati!$A3289,Normas!$A:$D,3,FALSE),VLOOKUP(Dati!$A3289,Normas!$A:$D,3,FALSE)*0.3)),"")</f>
      </c>
    </row>
    <row r="3290" spans="2:9" x14ac:dyDescent="0.2">
      <c r="B3290">
        <f>IF(ISBLANK(A3290),"",VLOOKUP(A3290,Normas!A:D,4,FALSE))</f>
      </c>
      <c r="E3290" s="2">
        <f>IF(ISBLANK(D3290),"",INT(YEARFRAC(D3290,'Vispārīga informācija'!$B$2)))</f>
      </c>
      <c r="F3290" s="2">
        <f>IFERROR(IF(ISBLANK($A3290),"",IF($A3290="Ūdeņraža jonu koncentrācija",VLOOKUP(Dati!$A3290,Normas!$A:$D,2,FALSE),VLOOKUP(Dati!$A3290,Normas!$A:$D,2,FALSE)*0.6)),"")</f>
      </c>
      <c r="G3290" s="2">
        <f>IFERROR(IF(ISBLANK($A3290),"",IF($A3290="Ūdeņraža jonu koncentrācija",VLOOKUP(Dati!$A3290,Normas!$A:$D,3,FALSE),VLOOKUP(Dati!$A3290,Normas!$A:$D,3,FALSE)*0.6)),"")</f>
      </c>
      <c r="H3290" s="2">
        <f>IFERROR(IF(ISBLANK($A3290),"",IF($A3290="Ūdeņraža jonu koncentrācija",VLOOKUP(Dati!$A3290,Normas!$A:$D,2,FALSE),VLOOKUP(Dati!$A3290,Normas!$A:$D,2,FALSE)*0.3)),"")</f>
      </c>
      <c r="I3290" s="2">
        <f>IFERROR(IF(ISBLANK($A3290),"",IF($A3290="Ūdeņraža jonu koncentrācija",VLOOKUP(Dati!$A3290,Normas!$A:$D,3,FALSE),VLOOKUP(Dati!$A3290,Normas!$A:$D,3,FALSE)*0.3)),"")</f>
      </c>
    </row>
    <row r="3291" spans="2:9" x14ac:dyDescent="0.2">
      <c r="B3291">
        <f>IF(ISBLANK(A3291),"",VLOOKUP(A3291,Normas!A:D,4,FALSE))</f>
      </c>
      <c r="E3291" s="2">
        <f>IF(ISBLANK(D3291),"",INT(YEARFRAC(D3291,'Vispārīga informācija'!$B$2)))</f>
      </c>
      <c r="F3291" s="2">
        <f>IFERROR(IF(ISBLANK($A3291),"",IF($A3291="Ūdeņraža jonu koncentrācija",VLOOKUP(Dati!$A3291,Normas!$A:$D,2,FALSE),VLOOKUP(Dati!$A3291,Normas!$A:$D,2,FALSE)*0.6)),"")</f>
      </c>
      <c r="G3291" s="2">
        <f>IFERROR(IF(ISBLANK($A3291),"",IF($A3291="Ūdeņraža jonu koncentrācija",VLOOKUP(Dati!$A3291,Normas!$A:$D,3,FALSE),VLOOKUP(Dati!$A3291,Normas!$A:$D,3,FALSE)*0.6)),"")</f>
      </c>
      <c r="H3291" s="2">
        <f>IFERROR(IF(ISBLANK($A3291),"",IF($A3291="Ūdeņraža jonu koncentrācija",VLOOKUP(Dati!$A3291,Normas!$A:$D,2,FALSE),VLOOKUP(Dati!$A3291,Normas!$A:$D,2,FALSE)*0.3)),"")</f>
      </c>
      <c r="I3291" s="2">
        <f>IFERROR(IF(ISBLANK($A3291),"",IF($A3291="Ūdeņraža jonu koncentrācija",VLOOKUP(Dati!$A3291,Normas!$A:$D,3,FALSE),VLOOKUP(Dati!$A3291,Normas!$A:$D,3,FALSE)*0.3)),"")</f>
      </c>
    </row>
    <row r="3292" spans="2:9" x14ac:dyDescent="0.2">
      <c r="B3292">
        <f>IF(ISBLANK(A3292),"",VLOOKUP(A3292,Normas!A:D,4,FALSE))</f>
      </c>
      <c r="E3292" s="2">
        <f>IF(ISBLANK(D3292),"",INT(YEARFRAC(D3292,'Vispārīga informācija'!$B$2)))</f>
      </c>
      <c r="F3292" s="2">
        <f>IFERROR(IF(ISBLANK($A3292),"",IF($A3292="Ūdeņraža jonu koncentrācija",VLOOKUP(Dati!$A3292,Normas!$A:$D,2,FALSE),VLOOKUP(Dati!$A3292,Normas!$A:$D,2,FALSE)*0.6)),"")</f>
      </c>
      <c r="G3292" s="2">
        <f>IFERROR(IF(ISBLANK($A3292),"",IF($A3292="Ūdeņraža jonu koncentrācija",VLOOKUP(Dati!$A3292,Normas!$A:$D,3,FALSE),VLOOKUP(Dati!$A3292,Normas!$A:$D,3,FALSE)*0.6)),"")</f>
      </c>
      <c r="H3292" s="2">
        <f>IFERROR(IF(ISBLANK($A3292),"",IF($A3292="Ūdeņraža jonu koncentrācija",VLOOKUP(Dati!$A3292,Normas!$A:$D,2,FALSE),VLOOKUP(Dati!$A3292,Normas!$A:$D,2,FALSE)*0.3)),"")</f>
      </c>
      <c r="I3292" s="2">
        <f>IFERROR(IF(ISBLANK($A3292),"",IF($A3292="Ūdeņraža jonu koncentrācija",VLOOKUP(Dati!$A3292,Normas!$A:$D,3,FALSE),VLOOKUP(Dati!$A3292,Normas!$A:$D,3,FALSE)*0.3)),"")</f>
      </c>
    </row>
    <row r="3293" spans="2:9" x14ac:dyDescent="0.2">
      <c r="B3293">
        <f>IF(ISBLANK(A3293),"",VLOOKUP(A3293,Normas!A:D,4,FALSE))</f>
      </c>
      <c r="E3293" s="2">
        <f>IF(ISBLANK(D3293),"",INT(YEARFRAC(D3293,'Vispārīga informācija'!$B$2)))</f>
      </c>
      <c r="F3293" s="2">
        <f>IFERROR(IF(ISBLANK($A3293),"",IF($A3293="Ūdeņraža jonu koncentrācija",VLOOKUP(Dati!$A3293,Normas!$A:$D,2,FALSE),VLOOKUP(Dati!$A3293,Normas!$A:$D,2,FALSE)*0.6)),"")</f>
      </c>
      <c r="G3293" s="2">
        <f>IFERROR(IF(ISBLANK($A3293),"",IF($A3293="Ūdeņraža jonu koncentrācija",VLOOKUP(Dati!$A3293,Normas!$A:$D,3,FALSE),VLOOKUP(Dati!$A3293,Normas!$A:$D,3,FALSE)*0.6)),"")</f>
      </c>
      <c r="H3293" s="2">
        <f>IFERROR(IF(ISBLANK($A3293),"",IF($A3293="Ūdeņraža jonu koncentrācija",VLOOKUP(Dati!$A3293,Normas!$A:$D,2,FALSE),VLOOKUP(Dati!$A3293,Normas!$A:$D,2,FALSE)*0.3)),"")</f>
      </c>
      <c r="I3293" s="2">
        <f>IFERROR(IF(ISBLANK($A3293),"",IF($A3293="Ūdeņraža jonu koncentrācija",VLOOKUP(Dati!$A3293,Normas!$A:$D,3,FALSE),VLOOKUP(Dati!$A3293,Normas!$A:$D,3,FALSE)*0.3)),"")</f>
      </c>
    </row>
    <row r="3294" spans="2:9" x14ac:dyDescent="0.2">
      <c r="B3294">
        <f>IF(ISBLANK(A3294),"",VLOOKUP(A3294,Normas!A:D,4,FALSE))</f>
      </c>
      <c r="E3294" s="2">
        <f>IF(ISBLANK(D3294),"",INT(YEARFRAC(D3294,'Vispārīga informācija'!$B$2)))</f>
      </c>
      <c r="F3294" s="2">
        <f>IFERROR(IF(ISBLANK($A3294),"",IF($A3294="Ūdeņraža jonu koncentrācija",VLOOKUP(Dati!$A3294,Normas!$A:$D,2,FALSE),VLOOKUP(Dati!$A3294,Normas!$A:$D,2,FALSE)*0.6)),"")</f>
      </c>
      <c r="G3294" s="2">
        <f>IFERROR(IF(ISBLANK($A3294),"",IF($A3294="Ūdeņraža jonu koncentrācija",VLOOKUP(Dati!$A3294,Normas!$A:$D,3,FALSE),VLOOKUP(Dati!$A3294,Normas!$A:$D,3,FALSE)*0.6)),"")</f>
      </c>
      <c r="H3294" s="2">
        <f>IFERROR(IF(ISBLANK($A3294),"",IF($A3294="Ūdeņraža jonu koncentrācija",VLOOKUP(Dati!$A3294,Normas!$A:$D,2,FALSE),VLOOKUP(Dati!$A3294,Normas!$A:$D,2,FALSE)*0.3)),"")</f>
      </c>
      <c r="I3294" s="2">
        <f>IFERROR(IF(ISBLANK($A3294),"",IF($A3294="Ūdeņraža jonu koncentrācija",VLOOKUP(Dati!$A3294,Normas!$A:$D,3,FALSE),VLOOKUP(Dati!$A3294,Normas!$A:$D,3,FALSE)*0.3)),"")</f>
      </c>
    </row>
    <row r="3295" spans="2:9" x14ac:dyDescent="0.2">
      <c r="B3295">
        <f>IF(ISBLANK(A3295),"",VLOOKUP(A3295,Normas!A:D,4,FALSE))</f>
      </c>
      <c r="E3295" s="2">
        <f>IF(ISBLANK(D3295),"",INT(YEARFRAC(D3295,'Vispārīga informācija'!$B$2)))</f>
      </c>
      <c r="F3295" s="2">
        <f>IFERROR(IF(ISBLANK($A3295),"",IF($A3295="Ūdeņraža jonu koncentrācija",VLOOKUP(Dati!$A3295,Normas!$A:$D,2,FALSE),VLOOKUP(Dati!$A3295,Normas!$A:$D,2,FALSE)*0.6)),"")</f>
      </c>
      <c r="G3295" s="2">
        <f>IFERROR(IF(ISBLANK($A3295),"",IF($A3295="Ūdeņraža jonu koncentrācija",VLOOKUP(Dati!$A3295,Normas!$A:$D,3,FALSE),VLOOKUP(Dati!$A3295,Normas!$A:$D,3,FALSE)*0.6)),"")</f>
      </c>
      <c r="H3295" s="2">
        <f>IFERROR(IF(ISBLANK($A3295),"",IF($A3295="Ūdeņraža jonu koncentrācija",VLOOKUP(Dati!$A3295,Normas!$A:$D,2,FALSE),VLOOKUP(Dati!$A3295,Normas!$A:$D,2,FALSE)*0.3)),"")</f>
      </c>
      <c r="I3295" s="2">
        <f>IFERROR(IF(ISBLANK($A3295),"",IF($A3295="Ūdeņraža jonu koncentrācija",VLOOKUP(Dati!$A3295,Normas!$A:$D,3,FALSE),VLOOKUP(Dati!$A3295,Normas!$A:$D,3,FALSE)*0.3)),"")</f>
      </c>
    </row>
    <row r="3296" spans="2:9" x14ac:dyDescent="0.2">
      <c r="B3296">
        <f>IF(ISBLANK(A3296),"",VLOOKUP(A3296,Normas!A:D,4,FALSE))</f>
      </c>
      <c r="E3296" s="2">
        <f>IF(ISBLANK(D3296),"",INT(YEARFRAC(D3296,'Vispārīga informācija'!$B$2)))</f>
      </c>
      <c r="F3296" s="2">
        <f>IFERROR(IF(ISBLANK($A3296),"",IF($A3296="Ūdeņraža jonu koncentrācija",VLOOKUP(Dati!$A3296,Normas!$A:$D,2,FALSE),VLOOKUP(Dati!$A3296,Normas!$A:$D,2,FALSE)*0.6)),"")</f>
      </c>
      <c r="G3296" s="2">
        <f>IFERROR(IF(ISBLANK($A3296),"",IF($A3296="Ūdeņraža jonu koncentrācija",VLOOKUP(Dati!$A3296,Normas!$A:$D,3,FALSE),VLOOKUP(Dati!$A3296,Normas!$A:$D,3,FALSE)*0.6)),"")</f>
      </c>
      <c r="H3296" s="2">
        <f>IFERROR(IF(ISBLANK($A3296),"",IF($A3296="Ūdeņraža jonu koncentrācija",VLOOKUP(Dati!$A3296,Normas!$A:$D,2,FALSE),VLOOKUP(Dati!$A3296,Normas!$A:$D,2,FALSE)*0.3)),"")</f>
      </c>
      <c r="I3296" s="2">
        <f>IFERROR(IF(ISBLANK($A3296),"",IF($A3296="Ūdeņraža jonu koncentrācija",VLOOKUP(Dati!$A3296,Normas!$A:$D,3,FALSE),VLOOKUP(Dati!$A3296,Normas!$A:$D,3,FALSE)*0.3)),"")</f>
      </c>
    </row>
    <row r="3297" spans="2:9" x14ac:dyDescent="0.2">
      <c r="B3297">
        <f>IF(ISBLANK(A3297),"",VLOOKUP(A3297,Normas!A:D,4,FALSE))</f>
      </c>
      <c r="E3297" s="2">
        <f>IF(ISBLANK(D3297),"",INT(YEARFRAC(D3297,'Vispārīga informācija'!$B$2)))</f>
      </c>
      <c r="F3297" s="2">
        <f>IFERROR(IF(ISBLANK($A3297),"",IF($A3297="Ūdeņraža jonu koncentrācija",VLOOKUP(Dati!$A3297,Normas!$A:$D,2,FALSE),VLOOKUP(Dati!$A3297,Normas!$A:$D,2,FALSE)*0.6)),"")</f>
      </c>
      <c r="G3297" s="2">
        <f>IFERROR(IF(ISBLANK($A3297),"",IF($A3297="Ūdeņraža jonu koncentrācija",VLOOKUP(Dati!$A3297,Normas!$A:$D,3,FALSE),VLOOKUP(Dati!$A3297,Normas!$A:$D,3,FALSE)*0.6)),"")</f>
      </c>
      <c r="H3297" s="2">
        <f>IFERROR(IF(ISBLANK($A3297),"",IF($A3297="Ūdeņraža jonu koncentrācija",VLOOKUP(Dati!$A3297,Normas!$A:$D,2,FALSE),VLOOKUP(Dati!$A3297,Normas!$A:$D,2,FALSE)*0.3)),"")</f>
      </c>
      <c r="I3297" s="2">
        <f>IFERROR(IF(ISBLANK($A3297),"",IF($A3297="Ūdeņraža jonu koncentrācija",VLOOKUP(Dati!$A3297,Normas!$A:$D,3,FALSE),VLOOKUP(Dati!$A3297,Normas!$A:$D,3,FALSE)*0.3)),"")</f>
      </c>
    </row>
    <row r="3298" spans="2:9" x14ac:dyDescent="0.2">
      <c r="B3298">
        <f>IF(ISBLANK(A3298),"",VLOOKUP(A3298,Normas!A:D,4,FALSE))</f>
      </c>
      <c r="E3298" s="2">
        <f>IF(ISBLANK(D3298),"",INT(YEARFRAC(D3298,'Vispārīga informācija'!$B$2)))</f>
      </c>
      <c r="F3298" s="2">
        <f>IFERROR(IF(ISBLANK($A3298),"",IF($A3298="Ūdeņraža jonu koncentrācija",VLOOKUP(Dati!$A3298,Normas!$A:$D,2,FALSE),VLOOKUP(Dati!$A3298,Normas!$A:$D,2,FALSE)*0.6)),"")</f>
      </c>
      <c r="G3298" s="2">
        <f>IFERROR(IF(ISBLANK($A3298),"",IF($A3298="Ūdeņraža jonu koncentrācija",VLOOKUP(Dati!$A3298,Normas!$A:$D,3,FALSE),VLOOKUP(Dati!$A3298,Normas!$A:$D,3,FALSE)*0.6)),"")</f>
      </c>
      <c r="H3298" s="2">
        <f>IFERROR(IF(ISBLANK($A3298),"",IF($A3298="Ūdeņraža jonu koncentrācija",VLOOKUP(Dati!$A3298,Normas!$A:$D,2,FALSE),VLOOKUP(Dati!$A3298,Normas!$A:$D,2,FALSE)*0.3)),"")</f>
      </c>
      <c r="I3298" s="2">
        <f>IFERROR(IF(ISBLANK($A3298),"",IF($A3298="Ūdeņraža jonu koncentrācija",VLOOKUP(Dati!$A3298,Normas!$A:$D,3,FALSE),VLOOKUP(Dati!$A3298,Normas!$A:$D,3,FALSE)*0.3)),"")</f>
      </c>
    </row>
    <row r="3299" spans="2:9" x14ac:dyDescent="0.2">
      <c r="B3299">
        <f>IF(ISBLANK(A3299),"",VLOOKUP(A3299,Normas!A:D,4,FALSE))</f>
      </c>
      <c r="E3299" s="2">
        <f>IF(ISBLANK(D3299),"",INT(YEARFRAC(D3299,'Vispārīga informācija'!$B$2)))</f>
      </c>
      <c r="F3299" s="2">
        <f>IFERROR(IF(ISBLANK($A3299),"",IF($A3299="Ūdeņraža jonu koncentrācija",VLOOKUP(Dati!$A3299,Normas!$A:$D,2,FALSE),VLOOKUP(Dati!$A3299,Normas!$A:$D,2,FALSE)*0.6)),"")</f>
      </c>
      <c r="G3299" s="2">
        <f>IFERROR(IF(ISBLANK($A3299),"",IF($A3299="Ūdeņraža jonu koncentrācija",VLOOKUP(Dati!$A3299,Normas!$A:$D,3,FALSE),VLOOKUP(Dati!$A3299,Normas!$A:$D,3,FALSE)*0.6)),"")</f>
      </c>
      <c r="H3299" s="2">
        <f>IFERROR(IF(ISBLANK($A3299),"",IF($A3299="Ūdeņraža jonu koncentrācija",VLOOKUP(Dati!$A3299,Normas!$A:$D,2,FALSE),VLOOKUP(Dati!$A3299,Normas!$A:$D,2,FALSE)*0.3)),"")</f>
      </c>
      <c r="I3299" s="2">
        <f>IFERROR(IF(ISBLANK($A3299),"",IF($A3299="Ūdeņraža jonu koncentrācija",VLOOKUP(Dati!$A3299,Normas!$A:$D,3,FALSE),VLOOKUP(Dati!$A3299,Normas!$A:$D,3,FALSE)*0.3)),"")</f>
      </c>
    </row>
    <row r="3300" spans="2:9" x14ac:dyDescent="0.2">
      <c r="B3300">
        <f>IF(ISBLANK(A3300),"",VLOOKUP(A3300,Normas!A:D,4,FALSE))</f>
      </c>
      <c r="E3300" s="2">
        <f>IF(ISBLANK(D3300),"",INT(YEARFRAC(D3300,'Vispārīga informācija'!$B$2)))</f>
      </c>
      <c r="F3300" s="2">
        <f>IFERROR(IF(ISBLANK($A3300),"",IF($A3300="Ūdeņraža jonu koncentrācija",VLOOKUP(Dati!$A3300,Normas!$A:$D,2,FALSE),VLOOKUP(Dati!$A3300,Normas!$A:$D,2,FALSE)*0.6)),"")</f>
      </c>
      <c r="G3300" s="2">
        <f>IFERROR(IF(ISBLANK($A3300),"",IF($A3300="Ūdeņraža jonu koncentrācija",VLOOKUP(Dati!$A3300,Normas!$A:$D,3,FALSE),VLOOKUP(Dati!$A3300,Normas!$A:$D,3,FALSE)*0.6)),"")</f>
      </c>
      <c r="H3300" s="2">
        <f>IFERROR(IF(ISBLANK($A3300),"",IF($A3300="Ūdeņraža jonu koncentrācija",VLOOKUP(Dati!$A3300,Normas!$A:$D,2,FALSE),VLOOKUP(Dati!$A3300,Normas!$A:$D,2,FALSE)*0.3)),"")</f>
      </c>
      <c r="I3300" s="2">
        <f>IFERROR(IF(ISBLANK($A3300),"",IF($A3300="Ūdeņraža jonu koncentrācija",VLOOKUP(Dati!$A3300,Normas!$A:$D,3,FALSE),VLOOKUP(Dati!$A3300,Normas!$A:$D,3,FALSE)*0.3)),"")</f>
      </c>
    </row>
    <row r="3301" spans="2:9" x14ac:dyDescent="0.2">
      <c r="B3301">
        <f>IF(ISBLANK(A3301),"",VLOOKUP(A3301,Normas!A:D,4,FALSE))</f>
      </c>
      <c r="E3301" s="2">
        <f>IF(ISBLANK(D3301),"",INT(YEARFRAC(D3301,'Vispārīga informācija'!$B$2)))</f>
      </c>
      <c r="F3301" s="2">
        <f>IFERROR(IF(ISBLANK($A3301),"",IF($A3301="Ūdeņraža jonu koncentrācija",VLOOKUP(Dati!$A3301,Normas!$A:$D,2,FALSE),VLOOKUP(Dati!$A3301,Normas!$A:$D,2,FALSE)*0.6)),"")</f>
      </c>
      <c r="G3301" s="2">
        <f>IFERROR(IF(ISBLANK($A3301),"",IF($A3301="Ūdeņraža jonu koncentrācija",VLOOKUP(Dati!$A3301,Normas!$A:$D,3,FALSE),VLOOKUP(Dati!$A3301,Normas!$A:$D,3,FALSE)*0.6)),"")</f>
      </c>
      <c r="H3301" s="2">
        <f>IFERROR(IF(ISBLANK($A3301),"",IF($A3301="Ūdeņraža jonu koncentrācija",VLOOKUP(Dati!$A3301,Normas!$A:$D,2,FALSE),VLOOKUP(Dati!$A3301,Normas!$A:$D,2,FALSE)*0.3)),"")</f>
      </c>
      <c r="I3301" s="2">
        <f>IFERROR(IF(ISBLANK($A3301),"",IF($A3301="Ūdeņraža jonu koncentrācija",VLOOKUP(Dati!$A3301,Normas!$A:$D,3,FALSE),VLOOKUP(Dati!$A3301,Normas!$A:$D,3,FALSE)*0.3)),"")</f>
      </c>
    </row>
    <row r="3302" spans="2:9" x14ac:dyDescent="0.2">
      <c r="B3302">
        <f>IF(ISBLANK(A3302),"",VLOOKUP(A3302,Normas!A:D,4,FALSE))</f>
      </c>
      <c r="E3302" s="2">
        <f>IF(ISBLANK(D3302),"",INT(YEARFRAC(D3302,'Vispārīga informācija'!$B$2)))</f>
      </c>
      <c r="F3302" s="2">
        <f>IFERROR(IF(ISBLANK($A3302),"",IF($A3302="Ūdeņraža jonu koncentrācija",VLOOKUP(Dati!$A3302,Normas!$A:$D,2,FALSE),VLOOKUP(Dati!$A3302,Normas!$A:$D,2,FALSE)*0.6)),"")</f>
      </c>
      <c r="G3302" s="2">
        <f>IFERROR(IF(ISBLANK($A3302),"",IF($A3302="Ūdeņraža jonu koncentrācija",VLOOKUP(Dati!$A3302,Normas!$A:$D,3,FALSE),VLOOKUP(Dati!$A3302,Normas!$A:$D,3,FALSE)*0.6)),"")</f>
      </c>
      <c r="H3302" s="2">
        <f>IFERROR(IF(ISBLANK($A3302),"",IF($A3302="Ūdeņraža jonu koncentrācija",VLOOKUP(Dati!$A3302,Normas!$A:$D,2,FALSE),VLOOKUP(Dati!$A3302,Normas!$A:$D,2,FALSE)*0.3)),"")</f>
      </c>
      <c r="I3302" s="2">
        <f>IFERROR(IF(ISBLANK($A3302),"",IF($A3302="Ūdeņraža jonu koncentrācija",VLOOKUP(Dati!$A3302,Normas!$A:$D,3,FALSE),VLOOKUP(Dati!$A3302,Normas!$A:$D,3,FALSE)*0.3)),"")</f>
      </c>
    </row>
    <row r="3303" spans="2:9" x14ac:dyDescent="0.2">
      <c r="B3303">
        <f>IF(ISBLANK(A3303),"",VLOOKUP(A3303,Normas!A:D,4,FALSE))</f>
      </c>
      <c r="E3303" s="2">
        <f>IF(ISBLANK(D3303),"",INT(YEARFRAC(D3303,'Vispārīga informācija'!$B$2)))</f>
      </c>
      <c r="F3303" s="2">
        <f>IFERROR(IF(ISBLANK($A3303),"",IF($A3303="Ūdeņraža jonu koncentrācija",VLOOKUP(Dati!$A3303,Normas!$A:$D,2,FALSE),VLOOKUP(Dati!$A3303,Normas!$A:$D,2,FALSE)*0.6)),"")</f>
      </c>
      <c r="G3303" s="2">
        <f>IFERROR(IF(ISBLANK($A3303),"",IF($A3303="Ūdeņraža jonu koncentrācija",VLOOKUP(Dati!$A3303,Normas!$A:$D,3,FALSE),VLOOKUP(Dati!$A3303,Normas!$A:$D,3,FALSE)*0.6)),"")</f>
      </c>
      <c r="H3303" s="2">
        <f>IFERROR(IF(ISBLANK($A3303),"",IF($A3303="Ūdeņraža jonu koncentrācija",VLOOKUP(Dati!$A3303,Normas!$A:$D,2,FALSE),VLOOKUP(Dati!$A3303,Normas!$A:$D,2,FALSE)*0.3)),"")</f>
      </c>
      <c r="I3303" s="2">
        <f>IFERROR(IF(ISBLANK($A3303),"",IF($A3303="Ūdeņraža jonu koncentrācija",VLOOKUP(Dati!$A3303,Normas!$A:$D,3,FALSE),VLOOKUP(Dati!$A3303,Normas!$A:$D,3,FALSE)*0.3)),"")</f>
      </c>
    </row>
    <row r="3304" spans="2:9" x14ac:dyDescent="0.2">
      <c r="B3304">
        <f>IF(ISBLANK(A3304),"",VLOOKUP(A3304,Normas!A:D,4,FALSE))</f>
      </c>
      <c r="E3304" s="2">
        <f>IF(ISBLANK(D3304),"",INT(YEARFRAC(D3304,'Vispārīga informācija'!$B$2)))</f>
      </c>
      <c r="F3304" s="2">
        <f>IFERROR(IF(ISBLANK($A3304),"",IF($A3304="Ūdeņraža jonu koncentrācija",VLOOKUP(Dati!$A3304,Normas!$A:$D,2,FALSE),VLOOKUP(Dati!$A3304,Normas!$A:$D,2,FALSE)*0.6)),"")</f>
      </c>
      <c r="G3304" s="2">
        <f>IFERROR(IF(ISBLANK($A3304),"",IF($A3304="Ūdeņraža jonu koncentrācija",VLOOKUP(Dati!$A3304,Normas!$A:$D,3,FALSE),VLOOKUP(Dati!$A3304,Normas!$A:$D,3,FALSE)*0.6)),"")</f>
      </c>
      <c r="H3304" s="2">
        <f>IFERROR(IF(ISBLANK($A3304),"",IF($A3304="Ūdeņraža jonu koncentrācija",VLOOKUP(Dati!$A3304,Normas!$A:$D,2,FALSE),VLOOKUP(Dati!$A3304,Normas!$A:$D,2,FALSE)*0.3)),"")</f>
      </c>
      <c r="I3304" s="2">
        <f>IFERROR(IF(ISBLANK($A3304),"",IF($A3304="Ūdeņraža jonu koncentrācija",VLOOKUP(Dati!$A3304,Normas!$A:$D,3,FALSE),VLOOKUP(Dati!$A3304,Normas!$A:$D,3,FALSE)*0.3)),"")</f>
      </c>
    </row>
    <row r="3305" spans="2:9" x14ac:dyDescent="0.2">
      <c r="B3305">
        <f>IF(ISBLANK(A3305),"",VLOOKUP(A3305,Normas!A:D,4,FALSE))</f>
      </c>
      <c r="E3305" s="2">
        <f>IF(ISBLANK(D3305),"",INT(YEARFRAC(D3305,'Vispārīga informācija'!$B$2)))</f>
      </c>
      <c r="F3305" s="2">
        <f>IFERROR(IF(ISBLANK($A3305),"",IF($A3305="Ūdeņraža jonu koncentrācija",VLOOKUP(Dati!$A3305,Normas!$A:$D,2,FALSE),VLOOKUP(Dati!$A3305,Normas!$A:$D,2,FALSE)*0.6)),"")</f>
      </c>
      <c r="G3305" s="2">
        <f>IFERROR(IF(ISBLANK($A3305),"",IF($A3305="Ūdeņraža jonu koncentrācija",VLOOKUP(Dati!$A3305,Normas!$A:$D,3,FALSE),VLOOKUP(Dati!$A3305,Normas!$A:$D,3,FALSE)*0.6)),"")</f>
      </c>
      <c r="H3305" s="2">
        <f>IFERROR(IF(ISBLANK($A3305),"",IF($A3305="Ūdeņraža jonu koncentrācija",VLOOKUP(Dati!$A3305,Normas!$A:$D,2,FALSE),VLOOKUP(Dati!$A3305,Normas!$A:$D,2,FALSE)*0.3)),"")</f>
      </c>
      <c r="I3305" s="2">
        <f>IFERROR(IF(ISBLANK($A3305),"",IF($A3305="Ūdeņraža jonu koncentrācija",VLOOKUP(Dati!$A3305,Normas!$A:$D,3,FALSE),VLOOKUP(Dati!$A3305,Normas!$A:$D,3,FALSE)*0.3)),"")</f>
      </c>
    </row>
    <row r="3306" spans="2:9" x14ac:dyDescent="0.2">
      <c r="B3306">
        <f>IF(ISBLANK(A3306),"",VLOOKUP(A3306,Normas!A:D,4,FALSE))</f>
      </c>
      <c r="E3306" s="2">
        <f>IF(ISBLANK(D3306),"",INT(YEARFRAC(D3306,'Vispārīga informācija'!$B$2)))</f>
      </c>
      <c r="F3306" s="2">
        <f>IFERROR(IF(ISBLANK($A3306),"",IF($A3306="Ūdeņraža jonu koncentrācija",VLOOKUP(Dati!$A3306,Normas!$A:$D,2,FALSE),VLOOKUP(Dati!$A3306,Normas!$A:$D,2,FALSE)*0.6)),"")</f>
      </c>
      <c r="G3306" s="2">
        <f>IFERROR(IF(ISBLANK($A3306),"",IF($A3306="Ūdeņraža jonu koncentrācija",VLOOKUP(Dati!$A3306,Normas!$A:$D,3,FALSE),VLOOKUP(Dati!$A3306,Normas!$A:$D,3,FALSE)*0.6)),"")</f>
      </c>
      <c r="H3306" s="2">
        <f>IFERROR(IF(ISBLANK($A3306),"",IF($A3306="Ūdeņraža jonu koncentrācija",VLOOKUP(Dati!$A3306,Normas!$A:$D,2,FALSE),VLOOKUP(Dati!$A3306,Normas!$A:$D,2,FALSE)*0.3)),"")</f>
      </c>
      <c r="I3306" s="2">
        <f>IFERROR(IF(ISBLANK($A3306),"",IF($A3306="Ūdeņraža jonu koncentrācija",VLOOKUP(Dati!$A3306,Normas!$A:$D,3,FALSE),VLOOKUP(Dati!$A3306,Normas!$A:$D,3,FALSE)*0.3)),"")</f>
      </c>
    </row>
    <row r="3307" spans="2:9" x14ac:dyDescent="0.2">
      <c r="B3307">
        <f>IF(ISBLANK(A3307),"",VLOOKUP(A3307,Normas!A:D,4,FALSE))</f>
      </c>
      <c r="E3307" s="2">
        <f>IF(ISBLANK(D3307),"",INT(YEARFRAC(D3307,'Vispārīga informācija'!$B$2)))</f>
      </c>
      <c r="F3307" s="2">
        <f>IFERROR(IF(ISBLANK($A3307),"",IF($A3307="Ūdeņraža jonu koncentrācija",VLOOKUP(Dati!$A3307,Normas!$A:$D,2,FALSE),VLOOKUP(Dati!$A3307,Normas!$A:$D,2,FALSE)*0.6)),"")</f>
      </c>
      <c r="G3307" s="2">
        <f>IFERROR(IF(ISBLANK($A3307),"",IF($A3307="Ūdeņraža jonu koncentrācija",VLOOKUP(Dati!$A3307,Normas!$A:$D,3,FALSE),VLOOKUP(Dati!$A3307,Normas!$A:$D,3,FALSE)*0.6)),"")</f>
      </c>
      <c r="H3307" s="2">
        <f>IFERROR(IF(ISBLANK($A3307),"",IF($A3307="Ūdeņraža jonu koncentrācija",VLOOKUP(Dati!$A3307,Normas!$A:$D,2,FALSE),VLOOKUP(Dati!$A3307,Normas!$A:$D,2,FALSE)*0.3)),"")</f>
      </c>
      <c r="I3307" s="2">
        <f>IFERROR(IF(ISBLANK($A3307),"",IF($A3307="Ūdeņraža jonu koncentrācija",VLOOKUP(Dati!$A3307,Normas!$A:$D,3,FALSE),VLOOKUP(Dati!$A3307,Normas!$A:$D,3,FALSE)*0.3)),"")</f>
      </c>
    </row>
    <row r="3308" spans="2:9" x14ac:dyDescent="0.2">
      <c r="B3308">
        <f>IF(ISBLANK(A3308),"",VLOOKUP(A3308,Normas!A:D,4,FALSE))</f>
      </c>
      <c r="E3308" s="2">
        <f>IF(ISBLANK(D3308),"",INT(YEARFRAC(D3308,'Vispārīga informācija'!$B$2)))</f>
      </c>
      <c r="F3308" s="2">
        <f>IFERROR(IF(ISBLANK($A3308),"",IF($A3308="Ūdeņraža jonu koncentrācija",VLOOKUP(Dati!$A3308,Normas!$A:$D,2,FALSE),VLOOKUP(Dati!$A3308,Normas!$A:$D,2,FALSE)*0.6)),"")</f>
      </c>
      <c r="G3308" s="2">
        <f>IFERROR(IF(ISBLANK($A3308),"",IF($A3308="Ūdeņraža jonu koncentrācija",VLOOKUP(Dati!$A3308,Normas!$A:$D,3,FALSE),VLOOKUP(Dati!$A3308,Normas!$A:$D,3,FALSE)*0.6)),"")</f>
      </c>
      <c r="H3308" s="2">
        <f>IFERROR(IF(ISBLANK($A3308),"",IF($A3308="Ūdeņraža jonu koncentrācija",VLOOKUP(Dati!$A3308,Normas!$A:$D,2,FALSE),VLOOKUP(Dati!$A3308,Normas!$A:$D,2,FALSE)*0.3)),"")</f>
      </c>
      <c r="I3308" s="2">
        <f>IFERROR(IF(ISBLANK($A3308),"",IF($A3308="Ūdeņraža jonu koncentrācija",VLOOKUP(Dati!$A3308,Normas!$A:$D,3,FALSE),VLOOKUP(Dati!$A3308,Normas!$A:$D,3,FALSE)*0.3)),"")</f>
      </c>
    </row>
    <row r="3309" spans="2:9" x14ac:dyDescent="0.2">
      <c r="B3309">
        <f>IF(ISBLANK(A3309),"",VLOOKUP(A3309,Normas!A:D,4,FALSE))</f>
      </c>
      <c r="E3309" s="2">
        <f>IF(ISBLANK(D3309),"",INT(YEARFRAC(D3309,'Vispārīga informācija'!$B$2)))</f>
      </c>
      <c r="F3309" s="2">
        <f>IFERROR(IF(ISBLANK($A3309),"",IF($A3309="Ūdeņraža jonu koncentrācija",VLOOKUP(Dati!$A3309,Normas!$A:$D,2,FALSE),VLOOKUP(Dati!$A3309,Normas!$A:$D,2,FALSE)*0.6)),"")</f>
      </c>
      <c r="G3309" s="2">
        <f>IFERROR(IF(ISBLANK($A3309),"",IF($A3309="Ūdeņraža jonu koncentrācija",VLOOKUP(Dati!$A3309,Normas!$A:$D,3,FALSE),VLOOKUP(Dati!$A3309,Normas!$A:$D,3,FALSE)*0.6)),"")</f>
      </c>
      <c r="H3309" s="2">
        <f>IFERROR(IF(ISBLANK($A3309),"",IF($A3309="Ūdeņraža jonu koncentrācija",VLOOKUP(Dati!$A3309,Normas!$A:$D,2,FALSE),VLOOKUP(Dati!$A3309,Normas!$A:$D,2,FALSE)*0.3)),"")</f>
      </c>
      <c r="I3309" s="2">
        <f>IFERROR(IF(ISBLANK($A3309),"",IF($A3309="Ūdeņraža jonu koncentrācija",VLOOKUP(Dati!$A3309,Normas!$A:$D,3,FALSE),VLOOKUP(Dati!$A3309,Normas!$A:$D,3,FALSE)*0.3)),"")</f>
      </c>
    </row>
    <row r="3310" spans="2:9" x14ac:dyDescent="0.2">
      <c r="B3310">
        <f>IF(ISBLANK(A3310),"",VLOOKUP(A3310,Normas!A:D,4,FALSE))</f>
      </c>
      <c r="E3310" s="2">
        <f>IF(ISBLANK(D3310),"",INT(YEARFRAC(D3310,'Vispārīga informācija'!$B$2)))</f>
      </c>
      <c r="F3310" s="2">
        <f>IFERROR(IF(ISBLANK($A3310),"",IF($A3310="Ūdeņraža jonu koncentrācija",VLOOKUP(Dati!$A3310,Normas!$A:$D,2,FALSE),VLOOKUP(Dati!$A3310,Normas!$A:$D,2,FALSE)*0.6)),"")</f>
      </c>
      <c r="G3310" s="2">
        <f>IFERROR(IF(ISBLANK($A3310),"",IF($A3310="Ūdeņraža jonu koncentrācija",VLOOKUP(Dati!$A3310,Normas!$A:$D,3,FALSE),VLOOKUP(Dati!$A3310,Normas!$A:$D,3,FALSE)*0.6)),"")</f>
      </c>
      <c r="H3310" s="2">
        <f>IFERROR(IF(ISBLANK($A3310),"",IF($A3310="Ūdeņraža jonu koncentrācija",VLOOKUP(Dati!$A3310,Normas!$A:$D,2,FALSE),VLOOKUP(Dati!$A3310,Normas!$A:$D,2,FALSE)*0.3)),"")</f>
      </c>
      <c r="I3310" s="2">
        <f>IFERROR(IF(ISBLANK($A3310),"",IF($A3310="Ūdeņraža jonu koncentrācija",VLOOKUP(Dati!$A3310,Normas!$A:$D,3,FALSE),VLOOKUP(Dati!$A3310,Normas!$A:$D,3,FALSE)*0.3)),"")</f>
      </c>
    </row>
    <row r="3311" spans="2:9" x14ac:dyDescent="0.2">
      <c r="B3311">
        <f>IF(ISBLANK(A3311),"",VLOOKUP(A3311,Normas!A:D,4,FALSE))</f>
      </c>
      <c r="E3311" s="2">
        <f>IF(ISBLANK(D3311),"",INT(YEARFRAC(D3311,'Vispārīga informācija'!$B$2)))</f>
      </c>
      <c r="F3311" s="2">
        <f>IFERROR(IF(ISBLANK($A3311),"",IF($A3311="Ūdeņraža jonu koncentrācija",VLOOKUP(Dati!$A3311,Normas!$A:$D,2,FALSE),VLOOKUP(Dati!$A3311,Normas!$A:$D,2,FALSE)*0.6)),"")</f>
      </c>
      <c r="G3311" s="2">
        <f>IFERROR(IF(ISBLANK($A3311),"",IF($A3311="Ūdeņraža jonu koncentrācija",VLOOKUP(Dati!$A3311,Normas!$A:$D,3,FALSE),VLOOKUP(Dati!$A3311,Normas!$A:$D,3,FALSE)*0.6)),"")</f>
      </c>
      <c r="H3311" s="2">
        <f>IFERROR(IF(ISBLANK($A3311),"",IF($A3311="Ūdeņraža jonu koncentrācija",VLOOKUP(Dati!$A3311,Normas!$A:$D,2,FALSE),VLOOKUP(Dati!$A3311,Normas!$A:$D,2,FALSE)*0.3)),"")</f>
      </c>
      <c r="I3311" s="2">
        <f>IFERROR(IF(ISBLANK($A3311),"",IF($A3311="Ūdeņraža jonu koncentrācija",VLOOKUP(Dati!$A3311,Normas!$A:$D,3,FALSE),VLOOKUP(Dati!$A3311,Normas!$A:$D,3,FALSE)*0.3)),"")</f>
      </c>
    </row>
    <row r="3312" spans="2:9" x14ac:dyDescent="0.2">
      <c r="B3312">
        <f>IF(ISBLANK(A3312),"",VLOOKUP(A3312,Normas!A:D,4,FALSE))</f>
      </c>
      <c r="E3312" s="2">
        <f>IF(ISBLANK(D3312),"",INT(YEARFRAC(D3312,'Vispārīga informācija'!$B$2)))</f>
      </c>
      <c r="F3312" s="2">
        <f>IFERROR(IF(ISBLANK($A3312),"",IF($A3312="Ūdeņraža jonu koncentrācija",VLOOKUP(Dati!$A3312,Normas!$A:$D,2,FALSE),VLOOKUP(Dati!$A3312,Normas!$A:$D,2,FALSE)*0.6)),"")</f>
      </c>
      <c r="G3312" s="2">
        <f>IFERROR(IF(ISBLANK($A3312),"",IF($A3312="Ūdeņraža jonu koncentrācija",VLOOKUP(Dati!$A3312,Normas!$A:$D,3,FALSE),VLOOKUP(Dati!$A3312,Normas!$A:$D,3,FALSE)*0.6)),"")</f>
      </c>
      <c r="H3312" s="2">
        <f>IFERROR(IF(ISBLANK($A3312),"",IF($A3312="Ūdeņraža jonu koncentrācija",VLOOKUP(Dati!$A3312,Normas!$A:$D,2,FALSE),VLOOKUP(Dati!$A3312,Normas!$A:$D,2,FALSE)*0.3)),"")</f>
      </c>
      <c r="I3312" s="2">
        <f>IFERROR(IF(ISBLANK($A3312),"",IF($A3312="Ūdeņraža jonu koncentrācija",VLOOKUP(Dati!$A3312,Normas!$A:$D,3,FALSE),VLOOKUP(Dati!$A3312,Normas!$A:$D,3,FALSE)*0.3)),"")</f>
      </c>
    </row>
    <row r="3313" spans="2:9" x14ac:dyDescent="0.2">
      <c r="B3313">
        <f>IF(ISBLANK(A3313),"",VLOOKUP(A3313,Normas!A:D,4,FALSE))</f>
      </c>
      <c r="E3313" s="2">
        <f>IF(ISBLANK(D3313),"",INT(YEARFRAC(D3313,'Vispārīga informācija'!$B$2)))</f>
      </c>
      <c r="F3313" s="2">
        <f>IFERROR(IF(ISBLANK($A3313),"",IF($A3313="Ūdeņraža jonu koncentrācija",VLOOKUP(Dati!$A3313,Normas!$A:$D,2,FALSE),VLOOKUP(Dati!$A3313,Normas!$A:$D,2,FALSE)*0.6)),"")</f>
      </c>
      <c r="G3313" s="2">
        <f>IFERROR(IF(ISBLANK($A3313),"",IF($A3313="Ūdeņraža jonu koncentrācija",VLOOKUP(Dati!$A3313,Normas!$A:$D,3,FALSE),VLOOKUP(Dati!$A3313,Normas!$A:$D,3,FALSE)*0.6)),"")</f>
      </c>
      <c r="H3313" s="2">
        <f>IFERROR(IF(ISBLANK($A3313),"",IF($A3313="Ūdeņraža jonu koncentrācija",VLOOKUP(Dati!$A3313,Normas!$A:$D,2,FALSE),VLOOKUP(Dati!$A3313,Normas!$A:$D,2,FALSE)*0.3)),"")</f>
      </c>
      <c r="I3313" s="2">
        <f>IFERROR(IF(ISBLANK($A3313),"",IF($A3313="Ūdeņraža jonu koncentrācija",VLOOKUP(Dati!$A3313,Normas!$A:$D,3,FALSE),VLOOKUP(Dati!$A3313,Normas!$A:$D,3,FALSE)*0.3)),"")</f>
      </c>
    </row>
    <row r="3314" spans="2:9" x14ac:dyDescent="0.2">
      <c r="B3314">
        <f>IF(ISBLANK(A3314),"",VLOOKUP(A3314,Normas!A:D,4,FALSE))</f>
      </c>
      <c r="E3314" s="2">
        <f>IF(ISBLANK(D3314),"",INT(YEARFRAC(D3314,'Vispārīga informācija'!$B$2)))</f>
      </c>
      <c r="F3314" s="2">
        <f>IFERROR(IF(ISBLANK($A3314),"",IF($A3314="Ūdeņraža jonu koncentrācija",VLOOKUP(Dati!$A3314,Normas!$A:$D,2,FALSE),VLOOKUP(Dati!$A3314,Normas!$A:$D,2,FALSE)*0.6)),"")</f>
      </c>
      <c r="G3314" s="2">
        <f>IFERROR(IF(ISBLANK($A3314),"",IF($A3314="Ūdeņraža jonu koncentrācija",VLOOKUP(Dati!$A3314,Normas!$A:$D,3,FALSE),VLOOKUP(Dati!$A3314,Normas!$A:$D,3,FALSE)*0.6)),"")</f>
      </c>
      <c r="H3314" s="2">
        <f>IFERROR(IF(ISBLANK($A3314),"",IF($A3314="Ūdeņraža jonu koncentrācija",VLOOKUP(Dati!$A3314,Normas!$A:$D,2,FALSE),VLOOKUP(Dati!$A3314,Normas!$A:$D,2,FALSE)*0.3)),"")</f>
      </c>
      <c r="I3314" s="2">
        <f>IFERROR(IF(ISBLANK($A3314),"",IF($A3314="Ūdeņraža jonu koncentrācija",VLOOKUP(Dati!$A3314,Normas!$A:$D,3,FALSE),VLOOKUP(Dati!$A3314,Normas!$A:$D,3,FALSE)*0.3)),"")</f>
      </c>
    </row>
    <row r="3315" spans="2:9" x14ac:dyDescent="0.2">
      <c r="B3315">
        <f>IF(ISBLANK(A3315),"",VLOOKUP(A3315,Normas!A:D,4,FALSE))</f>
      </c>
      <c r="E3315" s="2">
        <f>IF(ISBLANK(D3315),"",INT(YEARFRAC(D3315,'Vispārīga informācija'!$B$2)))</f>
      </c>
      <c r="F3315" s="2">
        <f>IFERROR(IF(ISBLANK($A3315),"",IF($A3315="Ūdeņraža jonu koncentrācija",VLOOKUP(Dati!$A3315,Normas!$A:$D,2,FALSE),VLOOKUP(Dati!$A3315,Normas!$A:$D,2,FALSE)*0.6)),"")</f>
      </c>
      <c r="G3315" s="2">
        <f>IFERROR(IF(ISBLANK($A3315),"",IF($A3315="Ūdeņraža jonu koncentrācija",VLOOKUP(Dati!$A3315,Normas!$A:$D,3,FALSE),VLOOKUP(Dati!$A3315,Normas!$A:$D,3,FALSE)*0.6)),"")</f>
      </c>
      <c r="H3315" s="2">
        <f>IFERROR(IF(ISBLANK($A3315),"",IF($A3315="Ūdeņraža jonu koncentrācija",VLOOKUP(Dati!$A3315,Normas!$A:$D,2,FALSE),VLOOKUP(Dati!$A3315,Normas!$A:$D,2,FALSE)*0.3)),"")</f>
      </c>
      <c r="I3315" s="2">
        <f>IFERROR(IF(ISBLANK($A3315),"",IF($A3315="Ūdeņraža jonu koncentrācija",VLOOKUP(Dati!$A3315,Normas!$A:$D,3,FALSE),VLOOKUP(Dati!$A3315,Normas!$A:$D,3,FALSE)*0.3)),"")</f>
      </c>
    </row>
    <row r="3316" spans="2:9" x14ac:dyDescent="0.2">
      <c r="B3316">
        <f>IF(ISBLANK(A3316),"",VLOOKUP(A3316,Normas!A:D,4,FALSE))</f>
      </c>
      <c r="E3316" s="2">
        <f>IF(ISBLANK(D3316),"",INT(YEARFRAC(D3316,'Vispārīga informācija'!$B$2)))</f>
      </c>
      <c r="F3316" s="2">
        <f>IFERROR(IF(ISBLANK($A3316),"",IF($A3316="Ūdeņraža jonu koncentrācija",VLOOKUP(Dati!$A3316,Normas!$A:$D,2,FALSE),VLOOKUP(Dati!$A3316,Normas!$A:$D,2,FALSE)*0.6)),"")</f>
      </c>
      <c r="G3316" s="2">
        <f>IFERROR(IF(ISBLANK($A3316),"",IF($A3316="Ūdeņraža jonu koncentrācija",VLOOKUP(Dati!$A3316,Normas!$A:$D,3,FALSE),VLOOKUP(Dati!$A3316,Normas!$A:$D,3,FALSE)*0.6)),"")</f>
      </c>
      <c r="H3316" s="2">
        <f>IFERROR(IF(ISBLANK($A3316),"",IF($A3316="Ūdeņraža jonu koncentrācija",VLOOKUP(Dati!$A3316,Normas!$A:$D,2,FALSE),VLOOKUP(Dati!$A3316,Normas!$A:$D,2,FALSE)*0.3)),"")</f>
      </c>
      <c r="I3316" s="2">
        <f>IFERROR(IF(ISBLANK($A3316),"",IF($A3316="Ūdeņraža jonu koncentrācija",VLOOKUP(Dati!$A3316,Normas!$A:$D,3,FALSE),VLOOKUP(Dati!$A3316,Normas!$A:$D,3,FALSE)*0.3)),"")</f>
      </c>
    </row>
    <row r="3317" spans="2:9" x14ac:dyDescent="0.2">
      <c r="B3317">
        <f>IF(ISBLANK(A3317),"",VLOOKUP(A3317,Normas!A:D,4,FALSE))</f>
      </c>
      <c r="E3317" s="2">
        <f>IF(ISBLANK(D3317),"",INT(YEARFRAC(D3317,'Vispārīga informācija'!$B$2)))</f>
      </c>
      <c r="F3317" s="2">
        <f>IFERROR(IF(ISBLANK($A3317),"",IF($A3317="Ūdeņraža jonu koncentrācija",VLOOKUP(Dati!$A3317,Normas!$A:$D,2,FALSE),VLOOKUP(Dati!$A3317,Normas!$A:$D,2,FALSE)*0.6)),"")</f>
      </c>
      <c r="G3317" s="2">
        <f>IFERROR(IF(ISBLANK($A3317),"",IF($A3317="Ūdeņraža jonu koncentrācija",VLOOKUP(Dati!$A3317,Normas!$A:$D,3,FALSE),VLOOKUP(Dati!$A3317,Normas!$A:$D,3,FALSE)*0.6)),"")</f>
      </c>
      <c r="H3317" s="2">
        <f>IFERROR(IF(ISBLANK($A3317),"",IF($A3317="Ūdeņraža jonu koncentrācija",VLOOKUP(Dati!$A3317,Normas!$A:$D,2,FALSE),VLOOKUP(Dati!$A3317,Normas!$A:$D,2,FALSE)*0.3)),"")</f>
      </c>
      <c r="I3317" s="2">
        <f>IFERROR(IF(ISBLANK($A3317),"",IF($A3317="Ūdeņraža jonu koncentrācija",VLOOKUP(Dati!$A3317,Normas!$A:$D,3,FALSE),VLOOKUP(Dati!$A3317,Normas!$A:$D,3,FALSE)*0.3)),"")</f>
      </c>
    </row>
    <row r="3318" spans="2:9" x14ac:dyDescent="0.2">
      <c r="B3318">
        <f>IF(ISBLANK(A3318),"",VLOOKUP(A3318,Normas!A:D,4,FALSE))</f>
      </c>
      <c r="E3318" s="2">
        <f>IF(ISBLANK(D3318),"",INT(YEARFRAC(D3318,'Vispārīga informācija'!$B$2)))</f>
      </c>
      <c r="F3318" s="2">
        <f>IFERROR(IF(ISBLANK($A3318),"",IF($A3318="Ūdeņraža jonu koncentrācija",VLOOKUP(Dati!$A3318,Normas!$A:$D,2,FALSE),VLOOKUP(Dati!$A3318,Normas!$A:$D,2,FALSE)*0.6)),"")</f>
      </c>
      <c r="G3318" s="2">
        <f>IFERROR(IF(ISBLANK($A3318),"",IF($A3318="Ūdeņraža jonu koncentrācija",VLOOKUP(Dati!$A3318,Normas!$A:$D,3,FALSE),VLOOKUP(Dati!$A3318,Normas!$A:$D,3,FALSE)*0.6)),"")</f>
      </c>
      <c r="H3318" s="2">
        <f>IFERROR(IF(ISBLANK($A3318),"",IF($A3318="Ūdeņraža jonu koncentrācija",VLOOKUP(Dati!$A3318,Normas!$A:$D,2,FALSE),VLOOKUP(Dati!$A3318,Normas!$A:$D,2,FALSE)*0.3)),"")</f>
      </c>
      <c r="I3318" s="2">
        <f>IFERROR(IF(ISBLANK($A3318),"",IF($A3318="Ūdeņraža jonu koncentrācija",VLOOKUP(Dati!$A3318,Normas!$A:$D,3,FALSE),VLOOKUP(Dati!$A3318,Normas!$A:$D,3,FALSE)*0.3)),"")</f>
      </c>
    </row>
    <row r="3319" spans="2:9" x14ac:dyDescent="0.2">
      <c r="B3319">
        <f>IF(ISBLANK(A3319),"",VLOOKUP(A3319,Normas!A:D,4,FALSE))</f>
      </c>
      <c r="E3319" s="2">
        <f>IF(ISBLANK(D3319),"",INT(YEARFRAC(D3319,'Vispārīga informācija'!$B$2)))</f>
      </c>
      <c r="F3319" s="2">
        <f>IFERROR(IF(ISBLANK($A3319),"",IF($A3319="Ūdeņraža jonu koncentrācija",VLOOKUP(Dati!$A3319,Normas!$A:$D,2,FALSE),VLOOKUP(Dati!$A3319,Normas!$A:$D,2,FALSE)*0.6)),"")</f>
      </c>
      <c r="G3319" s="2">
        <f>IFERROR(IF(ISBLANK($A3319),"",IF($A3319="Ūdeņraža jonu koncentrācija",VLOOKUP(Dati!$A3319,Normas!$A:$D,3,FALSE),VLOOKUP(Dati!$A3319,Normas!$A:$D,3,FALSE)*0.6)),"")</f>
      </c>
      <c r="H3319" s="2">
        <f>IFERROR(IF(ISBLANK($A3319),"",IF($A3319="Ūdeņraža jonu koncentrācija",VLOOKUP(Dati!$A3319,Normas!$A:$D,2,FALSE),VLOOKUP(Dati!$A3319,Normas!$A:$D,2,FALSE)*0.3)),"")</f>
      </c>
      <c r="I3319" s="2">
        <f>IFERROR(IF(ISBLANK($A3319),"",IF($A3319="Ūdeņraža jonu koncentrācija",VLOOKUP(Dati!$A3319,Normas!$A:$D,3,FALSE),VLOOKUP(Dati!$A3319,Normas!$A:$D,3,FALSE)*0.3)),"")</f>
      </c>
    </row>
    <row r="3320" spans="2:9" x14ac:dyDescent="0.2">
      <c r="B3320">
        <f>IF(ISBLANK(A3320),"",VLOOKUP(A3320,Normas!A:D,4,FALSE))</f>
      </c>
      <c r="E3320" s="2">
        <f>IF(ISBLANK(D3320),"",INT(YEARFRAC(D3320,'Vispārīga informācija'!$B$2)))</f>
      </c>
      <c r="F3320" s="2">
        <f>IFERROR(IF(ISBLANK($A3320),"",IF($A3320="Ūdeņraža jonu koncentrācija",VLOOKUP(Dati!$A3320,Normas!$A:$D,2,FALSE),VLOOKUP(Dati!$A3320,Normas!$A:$D,2,FALSE)*0.6)),"")</f>
      </c>
      <c r="G3320" s="2">
        <f>IFERROR(IF(ISBLANK($A3320),"",IF($A3320="Ūdeņraža jonu koncentrācija",VLOOKUP(Dati!$A3320,Normas!$A:$D,3,FALSE),VLOOKUP(Dati!$A3320,Normas!$A:$D,3,FALSE)*0.6)),"")</f>
      </c>
      <c r="H3320" s="2">
        <f>IFERROR(IF(ISBLANK($A3320),"",IF($A3320="Ūdeņraža jonu koncentrācija",VLOOKUP(Dati!$A3320,Normas!$A:$D,2,FALSE),VLOOKUP(Dati!$A3320,Normas!$A:$D,2,FALSE)*0.3)),"")</f>
      </c>
      <c r="I3320" s="2">
        <f>IFERROR(IF(ISBLANK($A3320),"",IF($A3320="Ūdeņraža jonu koncentrācija",VLOOKUP(Dati!$A3320,Normas!$A:$D,3,FALSE),VLOOKUP(Dati!$A3320,Normas!$A:$D,3,FALSE)*0.3)),"")</f>
      </c>
    </row>
    <row r="3321" spans="2:9" x14ac:dyDescent="0.2">
      <c r="B3321">
        <f>IF(ISBLANK(A3321),"",VLOOKUP(A3321,Normas!A:D,4,FALSE))</f>
      </c>
      <c r="E3321" s="2">
        <f>IF(ISBLANK(D3321),"",INT(YEARFRAC(D3321,'Vispārīga informācija'!$B$2)))</f>
      </c>
      <c r="F3321" s="2">
        <f>IFERROR(IF(ISBLANK($A3321),"",IF($A3321="Ūdeņraža jonu koncentrācija",VLOOKUP(Dati!$A3321,Normas!$A:$D,2,FALSE),VLOOKUP(Dati!$A3321,Normas!$A:$D,2,FALSE)*0.6)),"")</f>
      </c>
      <c r="G3321" s="2">
        <f>IFERROR(IF(ISBLANK($A3321),"",IF($A3321="Ūdeņraža jonu koncentrācija",VLOOKUP(Dati!$A3321,Normas!$A:$D,3,FALSE),VLOOKUP(Dati!$A3321,Normas!$A:$D,3,FALSE)*0.6)),"")</f>
      </c>
      <c r="H3321" s="2">
        <f>IFERROR(IF(ISBLANK($A3321),"",IF($A3321="Ūdeņraža jonu koncentrācija",VLOOKUP(Dati!$A3321,Normas!$A:$D,2,FALSE),VLOOKUP(Dati!$A3321,Normas!$A:$D,2,FALSE)*0.3)),"")</f>
      </c>
      <c r="I3321" s="2">
        <f>IFERROR(IF(ISBLANK($A3321),"",IF($A3321="Ūdeņraža jonu koncentrācija",VLOOKUP(Dati!$A3321,Normas!$A:$D,3,FALSE),VLOOKUP(Dati!$A3321,Normas!$A:$D,3,FALSE)*0.3)),"")</f>
      </c>
    </row>
    <row r="3322" spans="2:9" x14ac:dyDescent="0.2">
      <c r="B3322">
        <f>IF(ISBLANK(A3322),"",VLOOKUP(A3322,Normas!A:D,4,FALSE))</f>
      </c>
      <c r="E3322" s="2">
        <f>IF(ISBLANK(D3322),"",INT(YEARFRAC(D3322,'Vispārīga informācija'!$B$2)))</f>
      </c>
      <c r="F3322" s="2">
        <f>IFERROR(IF(ISBLANK($A3322),"",IF($A3322="Ūdeņraža jonu koncentrācija",VLOOKUP(Dati!$A3322,Normas!$A:$D,2,FALSE),VLOOKUP(Dati!$A3322,Normas!$A:$D,2,FALSE)*0.6)),"")</f>
      </c>
      <c r="G3322" s="2">
        <f>IFERROR(IF(ISBLANK($A3322),"",IF($A3322="Ūdeņraža jonu koncentrācija",VLOOKUP(Dati!$A3322,Normas!$A:$D,3,FALSE),VLOOKUP(Dati!$A3322,Normas!$A:$D,3,FALSE)*0.6)),"")</f>
      </c>
      <c r="H3322" s="2">
        <f>IFERROR(IF(ISBLANK($A3322),"",IF($A3322="Ūdeņraža jonu koncentrācija",VLOOKUP(Dati!$A3322,Normas!$A:$D,2,FALSE),VLOOKUP(Dati!$A3322,Normas!$A:$D,2,FALSE)*0.3)),"")</f>
      </c>
      <c r="I3322" s="2">
        <f>IFERROR(IF(ISBLANK($A3322),"",IF($A3322="Ūdeņraža jonu koncentrācija",VLOOKUP(Dati!$A3322,Normas!$A:$D,3,FALSE),VLOOKUP(Dati!$A3322,Normas!$A:$D,3,FALSE)*0.3)),"")</f>
      </c>
    </row>
    <row r="3323" spans="2:9" x14ac:dyDescent="0.2">
      <c r="B3323">
        <f>IF(ISBLANK(A3323),"",VLOOKUP(A3323,Normas!A:D,4,FALSE))</f>
      </c>
      <c r="E3323" s="2">
        <f>IF(ISBLANK(D3323),"",INT(YEARFRAC(D3323,'Vispārīga informācija'!$B$2)))</f>
      </c>
      <c r="F3323" s="2">
        <f>IFERROR(IF(ISBLANK($A3323),"",IF($A3323="Ūdeņraža jonu koncentrācija",VLOOKUP(Dati!$A3323,Normas!$A:$D,2,FALSE),VLOOKUP(Dati!$A3323,Normas!$A:$D,2,FALSE)*0.6)),"")</f>
      </c>
      <c r="G3323" s="2">
        <f>IFERROR(IF(ISBLANK($A3323),"",IF($A3323="Ūdeņraža jonu koncentrācija",VLOOKUP(Dati!$A3323,Normas!$A:$D,3,FALSE),VLOOKUP(Dati!$A3323,Normas!$A:$D,3,FALSE)*0.6)),"")</f>
      </c>
      <c r="H3323" s="2">
        <f>IFERROR(IF(ISBLANK($A3323),"",IF($A3323="Ūdeņraža jonu koncentrācija",VLOOKUP(Dati!$A3323,Normas!$A:$D,2,FALSE),VLOOKUP(Dati!$A3323,Normas!$A:$D,2,FALSE)*0.3)),"")</f>
      </c>
      <c r="I3323" s="2">
        <f>IFERROR(IF(ISBLANK($A3323),"",IF($A3323="Ūdeņraža jonu koncentrācija",VLOOKUP(Dati!$A3323,Normas!$A:$D,3,FALSE),VLOOKUP(Dati!$A3323,Normas!$A:$D,3,FALSE)*0.3)),"")</f>
      </c>
    </row>
    <row r="3324" spans="2:9" x14ac:dyDescent="0.2">
      <c r="B3324">
        <f>IF(ISBLANK(A3324),"",VLOOKUP(A3324,Normas!A:D,4,FALSE))</f>
      </c>
      <c r="E3324" s="2">
        <f>IF(ISBLANK(D3324),"",INT(YEARFRAC(D3324,'Vispārīga informācija'!$B$2)))</f>
      </c>
      <c r="F3324" s="2">
        <f>IFERROR(IF(ISBLANK($A3324),"",IF($A3324="Ūdeņraža jonu koncentrācija",VLOOKUP(Dati!$A3324,Normas!$A:$D,2,FALSE),VLOOKUP(Dati!$A3324,Normas!$A:$D,2,FALSE)*0.6)),"")</f>
      </c>
      <c r="G3324" s="2">
        <f>IFERROR(IF(ISBLANK($A3324),"",IF($A3324="Ūdeņraža jonu koncentrācija",VLOOKUP(Dati!$A3324,Normas!$A:$D,3,FALSE),VLOOKUP(Dati!$A3324,Normas!$A:$D,3,FALSE)*0.6)),"")</f>
      </c>
      <c r="H3324" s="2">
        <f>IFERROR(IF(ISBLANK($A3324),"",IF($A3324="Ūdeņraža jonu koncentrācija",VLOOKUP(Dati!$A3324,Normas!$A:$D,2,FALSE),VLOOKUP(Dati!$A3324,Normas!$A:$D,2,FALSE)*0.3)),"")</f>
      </c>
      <c r="I3324" s="2">
        <f>IFERROR(IF(ISBLANK($A3324),"",IF($A3324="Ūdeņraža jonu koncentrācija",VLOOKUP(Dati!$A3324,Normas!$A:$D,3,FALSE),VLOOKUP(Dati!$A3324,Normas!$A:$D,3,FALSE)*0.3)),"")</f>
      </c>
    </row>
    <row r="3325" spans="2:9" x14ac:dyDescent="0.2">
      <c r="B3325">
        <f>IF(ISBLANK(A3325),"",VLOOKUP(A3325,Normas!A:D,4,FALSE))</f>
      </c>
      <c r="E3325" s="2">
        <f>IF(ISBLANK(D3325),"",INT(YEARFRAC(D3325,'Vispārīga informācija'!$B$2)))</f>
      </c>
      <c r="F3325" s="2">
        <f>IFERROR(IF(ISBLANK($A3325),"",IF($A3325="Ūdeņraža jonu koncentrācija",VLOOKUP(Dati!$A3325,Normas!$A:$D,2,FALSE),VLOOKUP(Dati!$A3325,Normas!$A:$D,2,FALSE)*0.6)),"")</f>
      </c>
      <c r="G3325" s="2">
        <f>IFERROR(IF(ISBLANK($A3325),"",IF($A3325="Ūdeņraža jonu koncentrācija",VLOOKUP(Dati!$A3325,Normas!$A:$D,3,FALSE),VLOOKUP(Dati!$A3325,Normas!$A:$D,3,FALSE)*0.6)),"")</f>
      </c>
      <c r="H3325" s="2">
        <f>IFERROR(IF(ISBLANK($A3325),"",IF($A3325="Ūdeņraža jonu koncentrācija",VLOOKUP(Dati!$A3325,Normas!$A:$D,2,FALSE),VLOOKUP(Dati!$A3325,Normas!$A:$D,2,FALSE)*0.3)),"")</f>
      </c>
      <c r="I3325" s="2">
        <f>IFERROR(IF(ISBLANK($A3325),"",IF($A3325="Ūdeņraža jonu koncentrācija",VLOOKUP(Dati!$A3325,Normas!$A:$D,3,FALSE),VLOOKUP(Dati!$A3325,Normas!$A:$D,3,FALSE)*0.3)),"")</f>
      </c>
    </row>
    <row r="3326" spans="2:9" x14ac:dyDescent="0.2">
      <c r="B3326">
        <f>IF(ISBLANK(A3326),"",VLOOKUP(A3326,Normas!A:D,4,FALSE))</f>
      </c>
      <c r="E3326" s="2">
        <f>IF(ISBLANK(D3326),"",INT(YEARFRAC(D3326,'Vispārīga informācija'!$B$2)))</f>
      </c>
      <c r="F3326" s="2">
        <f>IFERROR(IF(ISBLANK($A3326),"",IF($A3326="Ūdeņraža jonu koncentrācija",VLOOKUP(Dati!$A3326,Normas!$A:$D,2,FALSE),VLOOKUP(Dati!$A3326,Normas!$A:$D,2,FALSE)*0.6)),"")</f>
      </c>
      <c r="G3326" s="2">
        <f>IFERROR(IF(ISBLANK($A3326),"",IF($A3326="Ūdeņraža jonu koncentrācija",VLOOKUP(Dati!$A3326,Normas!$A:$D,3,FALSE),VLOOKUP(Dati!$A3326,Normas!$A:$D,3,FALSE)*0.6)),"")</f>
      </c>
      <c r="H3326" s="2">
        <f>IFERROR(IF(ISBLANK($A3326),"",IF($A3326="Ūdeņraža jonu koncentrācija",VLOOKUP(Dati!$A3326,Normas!$A:$D,2,FALSE),VLOOKUP(Dati!$A3326,Normas!$A:$D,2,FALSE)*0.3)),"")</f>
      </c>
      <c r="I3326" s="2">
        <f>IFERROR(IF(ISBLANK($A3326),"",IF($A3326="Ūdeņraža jonu koncentrācija",VLOOKUP(Dati!$A3326,Normas!$A:$D,3,FALSE),VLOOKUP(Dati!$A3326,Normas!$A:$D,3,FALSE)*0.3)),"")</f>
      </c>
    </row>
    <row r="3327" spans="2:9" x14ac:dyDescent="0.2">
      <c r="B3327">
        <f>IF(ISBLANK(A3327),"",VLOOKUP(A3327,Normas!A:D,4,FALSE))</f>
      </c>
      <c r="E3327" s="2">
        <f>IF(ISBLANK(D3327),"",INT(YEARFRAC(D3327,'Vispārīga informācija'!$B$2)))</f>
      </c>
      <c r="F3327" s="2">
        <f>IFERROR(IF(ISBLANK($A3327),"",IF($A3327="Ūdeņraža jonu koncentrācija",VLOOKUP(Dati!$A3327,Normas!$A:$D,2,FALSE),VLOOKUP(Dati!$A3327,Normas!$A:$D,2,FALSE)*0.6)),"")</f>
      </c>
      <c r="G3327" s="2">
        <f>IFERROR(IF(ISBLANK($A3327),"",IF($A3327="Ūdeņraža jonu koncentrācija",VLOOKUP(Dati!$A3327,Normas!$A:$D,3,FALSE),VLOOKUP(Dati!$A3327,Normas!$A:$D,3,FALSE)*0.6)),"")</f>
      </c>
      <c r="H3327" s="2">
        <f>IFERROR(IF(ISBLANK($A3327),"",IF($A3327="Ūdeņraža jonu koncentrācija",VLOOKUP(Dati!$A3327,Normas!$A:$D,2,FALSE),VLOOKUP(Dati!$A3327,Normas!$A:$D,2,FALSE)*0.3)),"")</f>
      </c>
      <c r="I3327" s="2">
        <f>IFERROR(IF(ISBLANK($A3327),"",IF($A3327="Ūdeņraža jonu koncentrācija",VLOOKUP(Dati!$A3327,Normas!$A:$D,3,FALSE),VLOOKUP(Dati!$A3327,Normas!$A:$D,3,FALSE)*0.3)),"")</f>
      </c>
    </row>
    <row r="3328" spans="2:9" x14ac:dyDescent="0.2">
      <c r="B3328">
        <f>IF(ISBLANK(A3328),"",VLOOKUP(A3328,Normas!A:D,4,FALSE))</f>
      </c>
      <c r="E3328" s="2">
        <f>IF(ISBLANK(D3328),"",INT(YEARFRAC(D3328,'Vispārīga informācija'!$B$2)))</f>
      </c>
      <c r="F3328" s="2">
        <f>IFERROR(IF(ISBLANK($A3328),"",IF($A3328="Ūdeņraža jonu koncentrācija",VLOOKUP(Dati!$A3328,Normas!$A:$D,2,FALSE),VLOOKUP(Dati!$A3328,Normas!$A:$D,2,FALSE)*0.6)),"")</f>
      </c>
      <c r="G3328" s="2">
        <f>IFERROR(IF(ISBLANK($A3328),"",IF($A3328="Ūdeņraža jonu koncentrācija",VLOOKUP(Dati!$A3328,Normas!$A:$D,3,FALSE),VLOOKUP(Dati!$A3328,Normas!$A:$D,3,FALSE)*0.6)),"")</f>
      </c>
      <c r="H3328" s="2">
        <f>IFERROR(IF(ISBLANK($A3328),"",IF($A3328="Ūdeņraža jonu koncentrācija",VLOOKUP(Dati!$A3328,Normas!$A:$D,2,FALSE),VLOOKUP(Dati!$A3328,Normas!$A:$D,2,FALSE)*0.3)),"")</f>
      </c>
      <c r="I3328" s="2">
        <f>IFERROR(IF(ISBLANK($A3328),"",IF($A3328="Ūdeņraža jonu koncentrācija",VLOOKUP(Dati!$A3328,Normas!$A:$D,3,FALSE),VLOOKUP(Dati!$A3328,Normas!$A:$D,3,FALSE)*0.3)),"")</f>
      </c>
    </row>
    <row r="3329" spans="2:9" x14ac:dyDescent="0.2">
      <c r="B3329">
        <f>IF(ISBLANK(A3329),"",VLOOKUP(A3329,Normas!A:D,4,FALSE))</f>
      </c>
      <c r="E3329" s="2">
        <f>IF(ISBLANK(D3329),"",INT(YEARFRAC(D3329,'Vispārīga informācija'!$B$2)))</f>
      </c>
      <c r="F3329" s="2">
        <f>IFERROR(IF(ISBLANK($A3329),"",IF($A3329="Ūdeņraža jonu koncentrācija",VLOOKUP(Dati!$A3329,Normas!$A:$D,2,FALSE),VLOOKUP(Dati!$A3329,Normas!$A:$D,2,FALSE)*0.6)),"")</f>
      </c>
      <c r="G3329" s="2">
        <f>IFERROR(IF(ISBLANK($A3329),"",IF($A3329="Ūdeņraža jonu koncentrācija",VLOOKUP(Dati!$A3329,Normas!$A:$D,3,FALSE),VLOOKUP(Dati!$A3329,Normas!$A:$D,3,FALSE)*0.6)),"")</f>
      </c>
      <c r="H3329" s="2">
        <f>IFERROR(IF(ISBLANK($A3329),"",IF($A3329="Ūdeņraža jonu koncentrācija",VLOOKUP(Dati!$A3329,Normas!$A:$D,2,FALSE),VLOOKUP(Dati!$A3329,Normas!$A:$D,2,FALSE)*0.3)),"")</f>
      </c>
      <c r="I3329" s="2">
        <f>IFERROR(IF(ISBLANK($A3329),"",IF($A3329="Ūdeņraža jonu koncentrācija",VLOOKUP(Dati!$A3329,Normas!$A:$D,3,FALSE),VLOOKUP(Dati!$A3329,Normas!$A:$D,3,FALSE)*0.3)),"")</f>
      </c>
    </row>
    <row r="3330" spans="2:9" x14ac:dyDescent="0.2">
      <c r="B3330">
        <f>IF(ISBLANK(A3330),"",VLOOKUP(A3330,Normas!A:D,4,FALSE))</f>
      </c>
      <c r="E3330" s="2">
        <f>IF(ISBLANK(D3330),"",INT(YEARFRAC(D3330,'Vispārīga informācija'!$B$2)))</f>
      </c>
      <c r="F3330" s="2">
        <f>IFERROR(IF(ISBLANK($A3330),"",IF($A3330="Ūdeņraža jonu koncentrācija",VLOOKUP(Dati!$A3330,Normas!$A:$D,2,FALSE),VLOOKUP(Dati!$A3330,Normas!$A:$D,2,FALSE)*0.6)),"")</f>
      </c>
      <c r="G3330" s="2">
        <f>IFERROR(IF(ISBLANK($A3330),"",IF($A3330="Ūdeņraža jonu koncentrācija",VLOOKUP(Dati!$A3330,Normas!$A:$D,3,FALSE),VLOOKUP(Dati!$A3330,Normas!$A:$D,3,FALSE)*0.6)),"")</f>
      </c>
      <c r="H3330" s="2">
        <f>IFERROR(IF(ISBLANK($A3330),"",IF($A3330="Ūdeņraža jonu koncentrācija",VLOOKUP(Dati!$A3330,Normas!$A:$D,2,FALSE),VLOOKUP(Dati!$A3330,Normas!$A:$D,2,FALSE)*0.3)),"")</f>
      </c>
      <c r="I3330" s="2">
        <f>IFERROR(IF(ISBLANK($A3330),"",IF($A3330="Ūdeņraža jonu koncentrācija",VLOOKUP(Dati!$A3330,Normas!$A:$D,3,FALSE),VLOOKUP(Dati!$A3330,Normas!$A:$D,3,FALSE)*0.3)),"")</f>
      </c>
    </row>
    <row r="3331" spans="2:9" x14ac:dyDescent="0.2">
      <c r="B3331">
        <f>IF(ISBLANK(A3331),"",VLOOKUP(A3331,Normas!A:D,4,FALSE))</f>
      </c>
      <c r="E3331" s="2">
        <f>IF(ISBLANK(D3331),"",INT(YEARFRAC(D3331,'Vispārīga informācija'!$B$2)))</f>
      </c>
      <c r="F3331" s="2">
        <f>IFERROR(IF(ISBLANK($A3331),"",IF($A3331="Ūdeņraža jonu koncentrācija",VLOOKUP(Dati!$A3331,Normas!$A:$D,2,FALSE),VLOOKUP(Dati!$A3331,Normas!$A:$D,2,FALSE)*0.6)),"")</f>
      </c>
      <c r="G3331" s="2">
        <f>IFERROR(IF(ISBLANK($A3331),"",IF($A3331="Ūdeņraža jonu koncentrācija",VLOOKUP(Dati!$A3331,Normas!$A:$D,3,FALSE),VLOOKUP(Dati!$A3331,Normas!$A:$D,3,FALSE)*0.6)),"")</f>
      </c>
      <c r="H3331" s="2">
        <f>IFERROR(IF(ISBLANK($A3331),"",IF($A3331="Ūdeņraža jonu koncentrācija",VLOOKUP(Dati!$A3331,Normas!$A:$D,2,FALSE),VLOOKUP(Dati!$A3331,Normas!$A:$D,2,FALSE)*0.3)),"")</f>
      </c>
      <c r="I3331" s="2">
        <f>IFERROR(IF(ISBLANK($A3331),"",IF($A3331="Ūdeņraža jonu koncentrācija",VLOOKUP(Dati!$A3331,Normas!$A:$D,3,FALSE),VLOOKUP(Dati!$A3331,Normas!$A:$D,3,FALSE)*0.3)),"")</f>
      </c>
    </row>
    <row r="3332" spans="2:9" x14ac:dyDescent="0.2">
      <c r="B3332">
        <f>IF(ISBLANK(A3332),"",VLOOKUP(A3332,Normas!A:D,4,FALSE))</f>
      </c>
      <c r="E3332" s="2">
        <f>IF(ISBLANK(D3332),"",INT(YEARFRAC(D3332,'Vispārīga informācija'!$B$2)))</f>
      </c>
      <c r="F3332" s="2">
        <f>IFERROR(IF(ISBLANK($A3332),"",IF($A3332="Ūdeņraža jonu koncentrācija",VLOOKUP(Dati!$A3332,Normas!$A:$D,2,FALSE),VLOOKUP(Dati!$A3332,Normas!$A:$D,2,FALSE)*0.6)),"")</f>
      </c>
      <c r="G3332" s="2">
        <f>IFERROR(IF(ISBLANK($A3332),"",IF($A3332="Ūdeņraža jonu koncentrācija",VLOOKUP(Dati!$A3332,Normas!$A:$D,3,FALSE),VLOOKUP(Dati!$A3332,Normas!$A:$D,3,FALSE)*0.6)),"")</f>
      </c>
      <c r="H3332" s="2">
        <f>IFERROR(IF(ISBLANK($A3332),"",IF($A3332="Ūdeņraža jonu koncentrācija",VLOOKUP(Dati!$A3332,Normas!$A:$D,2,FALSE),VLOOKUP(Dati!$A3332,Normas!$A:$D,2,FALSE)*0.3)),"")</f>
      </c>
      <c r="I3332" s="2">
        <f>IFERROR(IF(ISBLANK($A3332),"",IF($A3332="Ūdeņraža jonu koncentrācija",VLOOKUP(Dati!$A3332,Normas!$A:$D,3,FALSE),VLOOKUP(Dati!$A3332,Normas!$A:$D,3,FALSE)*0.3)),"")</f>
      </c>
    </row>
    <row r="3333" spans="2:9" x14ac:dyDescent="0.2">
      <c r="B3333">
        <f>IF(ISBLANK(A3333),"",VLOOKUP(A3333,Normas!A:D,4,FALSE))</f>
      </c>
      <c r="E3333" s="2">
        <f>IF(ISBLANK(D3333),"",INT(YEARFRAC(D3333,'Vispārīga informācija'!$B$2)))</f>
      </c>
      <c r="F3333" s="2">
        <f>IFERROR(IF(ISBLANK($A3333),"",IF($A3333="Ūdeņraža jonu koncentrācija",VLOOKUP(Dati!$A3333,Normas!$A:$D,2,FALSE),VLOOKUP(Dati!$A3333,Normas!$A:$D,2,FALSE)*0.6)),"")</f>
      </c>
      <c r="G3333" s="2">
        <f>IFERROR(IF(ISBLANK($A3333),"",IF($A3333="Ūdeņraža jonu koncentrācija",VLOOKUP(Dati!$A3333,Normas!$A:$D,3,FALSE),VLOOKUP(Dati!$A3333,Normas!$A:$D,3,FALSE)*0.6)),"")</f>
      </c>
      <c r="H3333" s="2">
        <f>IFERROR(IF(ISBLANK($A3333),"",IF($A3333="Ūdeņraža jonu koncentrācija",VLOOKUP(Dati!$A3333,Normas!$A:$D,2,FALSE),VLOOKUP(Dati!$A3333,Normas!$A:$D,2,FALSE)*0.3)),"")</f>
      </c>
      <c r="I3333" s="2">
        <f>IFERROR(IF(ISBLANK($A3333),"",IF($A3333="Ūdeņraža jonu koncentrācija",VLOOKUP(Dati!$A3333,Normas!$A:$D,3,FALSE),VLOOKUP(Dati!$A3333,Normas!$A:$D,3,FALSE)*0.3)),"")</f>
      </c>
    </row>
    <row r="3334" spans="2:9" x14ac:dyDescent="0.2">
      <c r="B3334">
        <f>IF(ISBLANK(A3334),"",VLOOKUP(A3334,Normas!A:D,4,FALSE))</f>
      </c>
      <c r="E3334" s="2">
        <f>IF(ISBLANK(D3334),"",INT(YEARFRAC(D3334,'Vispārīga informācija'!$B$2)))</f>
      </c>
      <c r="F3334" s="2">
        <f>IFERROR(IF(ISBLANK($A3334),"",IF($A3334="Ūdeņraža jonu koncentrācija",VLOOKUP(Dati!$A3334,Normas!$A:$D,2,FALSE),VLOOKUP(Dati!$A3334,Normas!$A:$D,2,FALSE)*0.6)),"")</f>
      </c>
      <c r="G3334" s="2">
        <f>IFERROR(IF(ISBLANK($A3334),"",IF($A3334="Ūdeņraža jonu koncentrācija",VLOOKUP(Dati!$A3334,Normas!$A:$D,3,FALSE),VLOOKUP(Dati!$A3334,Normas!$A:$D,3,FALSE)*0.6)),"")</f>
      </c>
      <c r="H3334" s="2">
        <f>IFERROR(IF(ISBLANK($A3334),"",IF($A3334="Ūdeņraža jonu koncentrācija",VLOOKUP(Dati!$A3334,Normas!$A:$D,2,FALSE),VLOOKUP(Dati!$A3334,Normas!$A:$D,2,FALSE)*0.3)),"")</f>
      </c>
      <c r="I3334" s="2">
        <f>IFERROR(IF(ISBLANK($A3334),"",IF($A3334="Ūdeņraža jonu koncentrācija",VLOOKUP(Dati!$A3334,Normas!$A:$D,3,FALSE),VLOOKUP(Dati!$A3334,Normas!$A:$D,3,FALSE)*0.3)),"")</f>
      </c>
    </row>
    <row r="3335" spans="2:9" x14ac:dyDescent="0.2">
      <c r="B3335">
        <f>IF(ISBLANK(A3335),"",VLOOKUP(A3335,Normas!A:D,4,FALSE))</f>
      </c>
      <c r="E3335" s="2">
        <f>IF(ISBLANK(D3335),"",INT(YEARFRAC(D3335,'Vispārīga informācija'!$B$2)))</f>
      </c>
      <c r="F3335" s="2">
        <f>IFERROR(IF(ISBLANK($A3335),"",IF($A3335="Ūdeņraža jonu koncentrācija",VLOOKUP(Dati!$A3335,Normas!$A:$D,2,FALSE),VLOOKUP(Dati!$A3335,Normas!$A:$D,2,FALSE)*0.6)),"")</f>
      </c>
      <c r="G3335" s="2">
        <f>IFERROR(IF(ISBLANK($A3335),"",IF($A3335="Ūdeņraža jonu koncentrācija",VLOOKUP(Dati!$A3335,Normas!$A:$D,3,FALSE),VLOOKUP(Dati!$A3335,Normas!$A:$D,3,FALSE)*0.6)),"")</f>
      </c>
      <c r="H3335" s="2">
        <f>IFERROR(IF(ISBLANK($A3335),"",IF($A3335="Ūdeņraža jonu koncentrācija",VLOOKUP(Dati!$A3335,Normas!$A:$D,2,FALSE),VLOOKUP(Dati!$A3335,Normas!$A:$D,2,FALSE)*0.3)),"")</f>
      </c>
      <c r="I3335" s="2">
        <f>IFERROR(IF(ISBLANK($A3335),"",IF($A3335="Ūdeņraža jonu koncentrācija",VLOOKUP(Dati!$A3335,Normas!$A:$D,3,FALSE),VLOOKUP(Dati!$A3335,Normas!$A:$D,3,FALSE)*0.3)),"")</f>
      </c>
    </row>
    <row r="3336" spans="2:9" x14ac:dyDescent="0.2">
      <c r="B3336">
        <f>IF(ISBLANK(A3336),"",VLOOKUP(A3336,Normas!A:D,4,FALSE))</f>
      </c>
      <c r="E3336" s="2">
        <f>IF(ISBLANK(D3336),"",INT(YEARFRAC(D3336,'Vispārīga informācija'!$B$2)))</f>
      </c>
      <c r="F3336" s="2">
        <f>IFERROR(IF(ISBLANK($A3336),"",IF($A3336="Ūdeņraža jonu koncentrācija",VLOOKUP(Dati!$A3336,Normas!$A:$D,2,FALSE),VLOOKUP(Dati!$A3336,Normas!$A:$D,2,FALSE)*0.6)),"")</f>
      </c>
      <c r="G3336" s="2">
        <f>IFERROR(IF(ISBLANK($A3336),"",IF($A3336="Ūdeņraža jonu koncentrācija",VLOOKUP(Dati!$A3336,Normas!$A:$D,3,FALSE),VLOOKUP(Dati!$A3336,Normas!$A:$D,3,FALSE)*0.6)),"")</f>
      </c>
      <c r="H3336" s="2">
        <f>IFERROR(IF(ISBLANK($A3336),"",IF($A3336="Ūdeņraža jonu koncentrācija",VLOOKUP(Dati!$A3336,Normas!$A:$D,2,FALSE),VLOOKUP(Dati!$A3336,Normas!$A:$D,2,FALSE)*0.3)),"")</f>
      </c>
      <c r="I3336" s="2">
        <f>IFERROR(IF(ISBLANK($A3336),"",IF($A3336="Ūdeņraža jonu koncentrācija",VLOOKUP(Dati!$A3336,Normas!$A:$D,3,FALSE),VLOOKUP(Dati!$A3336,Normas!$A:$D,3,FALSE)*0.3)),"")</f>
      </c>
    </row>
    <row r="3337" spans="2:9" x14ac:dyDescent="0.2">
      <c r="B3337">
        <f>IF(ISBLANK(A3337),"",VLOOKUP(A3337,Normas!A:D,4,FALSE))</f>
      </c>
      <c r="E3337" s="2">
        <f>IF(ISBLANK(D3337),"",INT(YEARFRAC(D3337,'Vispārīga informācija'!$B$2)))</f>
      </c>
      <c r="F3337" s="2">
        <f>IFERROR(IF(ISBLANK($A3337),"",IF($A3337="Ūdeņraža jonu koncentrācija",VLOOKUP(Dati!$A3337,Normas!$A:$D,2,FALSE),VLOOKUP(Dati!$A3337,Normas!$A:$D,2,FALSE)*0.6)),"")</f>
      </c>
      <c r="G3337" s="2">
        <f>IFERROR(IF(ISBLANK($A3337),"",IF($A3337="Ūdeņraža jonu koncentrācija",VLOOKUP(Dati!$A3337,Normas!$A:$D,3,FALSE),VLOOKUP(Dati!$A3337,Normas!$A:$D,3,FALSE)*0.6)),"")</f>
      </c>
      <c r="H3337" s="2">
        <f>IFERROR(IF(ISBLANK($A3337),"",IF($A3337="Ūdeņraža jonu koncentrācija",VLOOKUP(Dati!$A3337,Normas!$A:$D,2,FALSE),VLOOKUP(Dati!$A3337,Normas!$A:$D,2,FALSE)*0.3)),"")</f>
      </c>
      <c r="I3337" s="2">
        <f>IFERROR(IF(ISBLANK($A3337),"",IF($A3337="Ūdeņraža jonu koncentrācija",VLOOKUP(Dati!$A3337,Normas!$A:$D,3,FALSE),VLOOKUP(Dati!$A3337,Normas!$A:$D,3,FALSE)*0.3)),"")</f>
      </c>
    </row>
    <row r="3338" spans="2:9" x14ac:dyDescent="0.2">
      <c r="B3338">
        <f>IF(ISBLANK(A3338),"",VLOOKUP(A3338,Normas!A:D,4,FALSE))</f>
      </c>
      <c r="E3338" s="2">
        <f>IF(ISBLANK(D3338),"",INT(YEARFRAC(D3338,'Vispārīga informācija'!$B$2)))</f>
      </c>
      <c r="F3338" s="2">
        <f>IFERROR(IF(ISBLANK($A3338),"",IF($A3338="Ūdeņraža jonu koncentrācija",VLOOKUP(Dati!$A3338,Normas!$A:$D,2,FALSE),VLOOKUP(Dati!$A3338,Normas!$A:$D,2,FALSE)*0.6)),"")</f>
      </c>
      <c r="G3338" s="2">
        <f>IFERROR(IF(ISBLANK($A3338),"",IF($A3338="Ūdeņraža jonu koncentrācija",VLOOKUP(Dati!$A3338,Normas!$A:$D,3,FALSE),VLOOKUP(Dati!$A3338,Normas!$A:$D,3,FALSE)*0.6)),"")</f>
      </c>
      <c r="H3338" s="2">
        <f>IFERROR(IF(ISBLANK($A3338),"",IF($A3338="Ūdeņraža jonu koncentrācija",VLOOKUP(Dati!$A3338,Normas!$A:$D,2,FALSE),VLOOKUP(Dati!$A3338,Normas!$A:$D,2,FALSE)*0.3)),"")</f>
      </c>
      <c r="I3338" s="2">
        <f>IFERROR(IF(ISBLANK($A3338),"",IF($A3338="Ūdeņraža jonu koncentrācija",VLOOKUP(Dati!$A3338,Normas!$A:$D,3,FALSE),VLOOKUP(Dati!$A3338,Normas!$A:$D,3,FALSE)*0.3)),"")</f>
      </c>
    </row>
    <row r="3339" spans="2:9" x14ac:dyDescent="0.2">
      <c r="B3339">
        <f>IF(ISBLANK(A3339),"",VLOOKUP(A3339,Normas!A:D,4,FALSE))</f>
      </c>
      <c r="E3339" s="2">
        <f>IF(ISBLANK(D3339),"",INT(YEARFRAC(D3339,'Vispārīga informācija'!$B$2)))</f>
      </c>
      <c r="F3339" s="2">
        <f>IFERROR(IF(ISBLANK($A3339),"",IF($A3339="Ūdeņraža jonu koncentrācija",VLOOKUP(Dati!$A3339,Normas!$A:$D,2,FALSE),VLOOKUP(Dati!$A3339,Normas!$A:$D,2,FALSE)*0.6)),"")</f>
      </c>
      <c r="G3339" s="2">
        <f>IFERROR(IF(ISBLANK($A3339),"",IF($A3339="Ūdeņraža jonu koncentrācija",VLOOKUP(Dati!$A3339,Normas!$A:$D,3,FALSE),VLOOKUP(Dati!$A3339,Normas!$A:$D,3,FALSE)*0.6)),"")</f>
      </c>
      <c r="H3339" s="2">
        <f>IFERROR(IF(ISBLANK($A3339),"",IF($A3339="Ūdeņraža jonu koncentrācija",VLOOKUP(Dati!$A3339,Normas!$A:$D,2,FALSE),VLOOKUP(Dati!$A3339,Normas!$A:$D,2,FALSE)*0.3)),"")</f>
      </c>
      <c r="I3339" s="2">
        <f>IFERROR(IF(ISBLANK($A3339),"",IF($A3339="Ūdeņraža jonu koncentrācija",VLOOKUP(Dati!$A3339,Normas!$A:$D,3,FALSE),VLOOKUP(Dati!$A3339,Normas!$A:$D,3,FALSE)*0.3)),"")</f>
      </c>
    </row>
    <row r="3340" spans="2:9" x14ac:dyDescent="0.2">
      <c r="B3340">
        <f>IF(ISBLANK(A3340),"",VLOOKUP(A3340,Normas!A:D,4,FALSE))</f>
      </c>
      <c r="E3340" s="2">
        <f>IF(ISBLANK(D3340),"",INT(YEARFRAC(D3340,'Vispārīga informācija'!$B$2)))</f>
      </c>
      <c r="F3340" s="2">
        <f>IFERROR(IF(ISBLANK($A3340),"",IF($A3340="Ūdeņraža jonu koncentrācija",VLOOKUP(Dati!$A3340,Normas!$A:$D,2,FALSE),VLOOKUP(Dati!$A3340,Normas!$A:$D,2,FALSE)*0.6)),"")</f>
      </c>
      <c r="G3340" s="2">
        <f>IFERROR(IF(ISBLANK($A3340),"",IF($A3340="Ūdeņraža jonu koncentrācija",VLOOKUP(Dati!$A3340,Normas!$A:$D,3,FALSE),VLOOKUP(Dati!$A3340,Normas!$A:$D,3,FALSE)*0.6)),"")</f>
      </c>
      <c r="H3340" s="2">
        <f>IFERROR(IF(ISBLANK($A3340),"",IF($A3340="Ūdeņraža jonu koncentrācija",VLOOKUP(Dati!$A3340,Normas!$A:$D,2,FALSE),VLOOKUP(Dati!$A3340,Normas!$A:$D,2,FALSE)*0.3)),"")</f>
      </c>
      <c r="I3340" s="2">
        <f>IFERROR(IF(ISBLANK($A3340),"",IF($A3340="Ūdeņraža jonu koncentrācija",VLOOKUP(Dati!$A3340,Normas!$A:$D,3,FALSE),VLOOKUP(Dati!$A3340,Normas!$A:$D,3,FALSE)*0.3)),"")</f>
      </c>
    </row>
    <row r="3341" spans="2:9" x14ac:dyDescent="0.2">
      <c r="B3341">
        <f>IF(ISBLANK(A3341),"",VLOOKUP(A3341,Normas!A:D,4,FALSE))</f>
      </c>
      <c r="E3341" s="2">
        <f>IF(ISBLANK(D3341),"",INT(YEARFRAC(D3341,'Vispārīga informācija'!$B$2)))</f>
      </c>
      <c r="F3341" s="2">
        <f>IFERROR(IF(ISBLANK($A3341),"",IF($A3341="Ūdeņraža jonu koncentrācija",VLOOKUP(Dati!$A3341,Normas!$A:$D,2,FALSE),VLOOKUP(Dati!$A3341,Normas!$A:$D,2,FALSE)*0.6)),"")</f>
      </c>
      <c r="G3341" s="2">
        <f>IFERROR(IF(ISBLANK($A3341),"",IF($A3341="Ūdeņraža jonu koncentrācija",VLOOKUP(Dati!$A3341,Normas!$A:$D,3,FALSE),VLOOKUP(Dati!$A3341,Normas!$A:$D,3,FALSE)*0.6)),"")</f>
      </c>
      <c r="H3341" s="2">
        <f>IFERROR(IF(ISBLANK($A3341),"",IF($A3341="Ūdeņraža jonu koncentrācija",VLOOKUP(Dati!$A3341,Normas!$A:$D,2,FALSE),VLOOKUP(Dati!$A3341,Normas!$A:$D,2,FALSE)*0.3)),"")</f>
      </c>
      <c r="I3341" s="2">
        <f>IFERROR(IF(ISBLANK($A3341),"",IF($A3341="Ūdeņraža jonu koncentrācija",VLOOKUP(Dati!$A3341,Normas!$A:$D,3,FALSE),VLOOKUP(Dati!$A3341,Normas!$A:$D,3,FALSE)*0.3)),"")</f>
      </c>
    </row>
    <row r="3342" spans="2:9" x14ac:dyDescent="0.2">
      <c r="B3342">
        <f>IF(ISBLANK(A3342),"",VLOOKUP(A3342,Normas!A:D,4,FALSE))</f>
      </c>
      <c r="E3342" s="2">
        <f>IF(ISBLANK(D3342),"",INT(YEARFRAC(D3342,'Vispārīga informācija'!$B$2)))</f>
      </c>
      <c r="F3342" s="2">
        <f>IFERROR(IF(ISBLANK($A3342),"",IF($A3342="Ūdeņraža jonu koncentrācija",VLOOKUP(Dati!$A3342,Normas!$A:$D,2,FALSE),VLOOKUP(Dati!$A3342,Normas!$A:$D,2,FALSE)*0.6)),"")</f>
      </c>
      <c r="G3342" s="2">
        <f>IFERROR(IF(ISBLANK($A3342),"",IF($A3342="Ūdeņraža jonu koncentrācija",VLOOKUP(Dati!$A3342,Normas!$A:$D,3,FALSE),VLOOKUP(Dati!$A3342,Normas!$A:$D,3,FALSE)*0.6)),"")</f>
      </c>
      <c r="H3342" s="2">
        <f>IFERROR(IF(ISBLANK($A3342),"",IF($A3342="Ūdeņraža jonu koncentrācija",VLOOKUP(Dati!$A3342,Normas!$A:$D,2,FALSE),VLOOKUP(Dati!$A3342,Normas!$A:$D,2,FALSE)*0.3)),"")</f>
      </c>
      <c r="I3342" s="2">
        <f>IFERROR(IF(ISBLANK($A3342),"",IF($A3342="Ūdeņraža jonu koncentrācija",VLOOKUP(Dati!$A3342,Normas!$A:$D,3,FALSE),VLOOKUP(Dati!$A3342,Normas!$A:$D,3,FALSE)*0.3)),"")</f>
      </c>
    </row>
    <row r="3343" spans="2:9" x14ac:dyDescent="0.2">
      <c r="B3343">
        <f>IF(ISBLANK(A3343),"",VLOOKUP(A3343,Normas!A:D,4,FALSE))</f>
      </c>
      <c r="E3343" s="2">
        <f>IF(ISBLANK(D3343),"",INT(YEARFRAC(D3343,'Vispārīga informācija'!$B$2)))</f>
      </c>
      <c r="F3343" s="2">
        <f>IFERROR(IF(ISBLANK($A3343),"",IF($A3343="Ūdeņraža jonu koncentrācija",VLOOKUP(Dati!$A3343,Normas!$A:$D,2,FALSE),VLOOKUP(Dati!$A3343,Normas!$A:$D,2,FALSE)*0.6)),"")</f>
      </c>
      <c r="G3343" s="2">
        <f>IFERROR(IF(ISBLANK($A3343),"",IF($A3343="Ūdeņraža jonu koncentrācija",VLOOKUP(Dati!$A3343,Normas!$A:$D,3,FALSE),VLOOKUP(Dati!$A3343,Normas!$A:$D,3,FALSE)*0.6)),"")</f>
      </c>
      <c r="H3343" s="2">
        <f>IFERROR(IF(ISBLANK($A3343),"",IF($A3343="Ūdeņraža jonu koncentrācija",VLOOKUP(Dati!$A3343,Normas!$A:$D,2,FALSE),VLOOKUP(Dati!$A3343,Normas!$A:$D,2,FALSE)*0.3)),"")</f>
      </c>
      <c r="I3343" s="2">
        <f>IFERROR(IF(ISBLANK($A3343),"",IF($A3343="Ūdeņraža jonu koncentrācija",VLOOKUP(Dati!$A3343,Normas!$A:$D,3,FALSE),VLOOKUP(Dati!$A3343,Normas!$A:$D,3,FALSE)*0.3)),"")</f>
      </c>
    </row>
    <row r="3344" spans="2:9" x14ac:dyDescent="0.2">
      <c r="B3344">
        <f>IF(ISBLANK(A3344),"",VLOOKUP(A3344,Normas!A:D,4,FALSE))</f>
      </c>
      <c r="E3344" s="2">
        <f>IF(ISBLANK(D3344),"",INT(YEARFRAC(D3344,'Vispārīga informācija'!$B$2)))</f>
      </c>
      <c r="F3344" s="2">
        <f>IFERROR(IF(ISBLANK($A3344),"",IF($A3344="Ūdeņraža jonu koncentrācija",VLOOKUP(Dati!$A3344,Normas!$A:$D,2,FALSE),VLOOKUP(Dati!$A3344,Normas!$A:$D,2,FALSE)*0.6)),"")</f>
      </c>
      <c r="G3344" s="2">
        <f>IFERROR(IF(ISBLANK($A3344),"",IF($A3344="Ūdeņraža jonu koncentrācija",VLOOKUP(Dati!$A3344,Normas!$A:$D,3,FALSE),VLOOKUP(Dati!$A3344,Normas!$A:$D,3,FALSE)*0.6)),"")</f>
      </c>
      <c r="H3344" s="2">
        <f>IFERROR(IF(ISBLANK($A3344),"",IF($A3344="Ūdeņraža jonu koncentrācija",VLOOKUP(Dati!$A3344,Normas!$A:$D,2,FALSE),VLOOKUP(Dati!$A3344,Normas!$A:$D,2,FALSE)*0.3)),"")</f>
      </c>
      <c r="I3344" s="2">
        <f>IFERROR(IF(ISBLANK($A3344),"",IF($A3344="Ūdeņraža jonu koncentrācija",VLOOKUP(Dati!$A3344,Normas!$A:$D,3,FALSE),VLOOKUP(Dati!$A3344,Normas!$A:$D,3,FALSE)*0.3)),"")</f>
      </c>
    </row>
    <row r="3345" spans="2:9" x14ac:dyDescent="0.2">
      <c r="B3345">
        <f>IF(ISBLANK(A3345),"",VLOOKUP(A3345,Normas!A:D,4,FALSE))</f>
      </c>
      <c r="E3345" s="2">
        <f>IF(ISBLANK(D3345),"",INT(YEARFRAC(D3345,'Vispārīga informācija'!$B$2)))</f>
      </c>
      <c r="F3345" s="2">
        <f>IFERROR(IF(ISBLANK($A3345),"",IF($A3345="Ūdeņraža jonu koncentrācija",VLOOKUP(Dati!$A3345,Normas!$A:$D,2,FALSE),VLOOKUP(Dati!$A3345,Normas!$A:$D,2,FALSE)*0.6)),"")</f>
      </c>
      <c r="G3345" s="2">
        <f>IFERROR(IF(ISBLANK($A3345),"",IF($A3345="Ūdeņraža jonu koncentrācija",VLOOKUP(Dati!$A3345,Normas!$A:$D,3,FALSE),VLOOKUP(Dati!$A3345,Normas!$A:$D,3,FALSE)*0.6)),"")</f>
      </c>
      <c r="H3345" s="2">
        <f>IFERROR(IF(ISBLANK($A3345),"",IF($A3345="Ūdeņraža jonu koncentrācija",VLOOKUP(Dati!$A3345,Normas!$A:$D,2,FALSE),VLOOKUP(Dati!$A3345,Normas!$A:$D,2,FALSE)*0.3)),"")</f>
      </c>
      <c r="I3345" s="2">
        <f>IFERROR(IF(ISBLANK($A3345),"",IF($A3345="Ūdeņraža jonu koncentrācija",VLOOKUP(Dati!$A3345,Normas!$A:$D,3,FALSE),VLOOKUP(Dati!$A3345,Normas!$A:$D,3,FALSE)*0.3)),"")</f>
      </c>
    </row>
    <row r="3346" spans="2:9" x14ac:dyDescent="0.2">
      <c r="B3346">
        <f>IF(ISBLANK(A3346),"",VLOOKUP(A3346,Normas!A:D,4,FALSE))</f>
      </c>
      <c r="E3346" s="2">
        <f>IF(ISBLANK(D3346),"",INT(YEARFRAC(D3346,'Vispārīga informācija'!$B$2)))</f>
      </c>
      <c r="F3346" s="2">
        <f>IFERROR(IF(ISBLANK($A3346),"",IF($A3346="Ūdeņraža jonu koncentrācija",VLOOKUP(Dati!$A3346,Normas!$A:$D,2,FALSE),VLOOKUP(Dati!$A3346,Normas!$A:$D,2,FALSE)*0.6)),"")</f>
      </c>
      <c r="G3346" s="2">
        <f>IFERROR(IF(ISBLANK($A3346),"",IF($A3346="Ūdeņraža jonu koncentrācija",VLOOKUP(Dati!$A3346,Normas!$A:$D,3,FALSE),VLOOKUP(Dati!$A3346,Normas!$A:$D,3,FALSE)*0.6)),"")</f>
      </c>
      <c r="H3346" s="2">
        <f>IFERROR(IF(ISBLANK($A3346),"",IF($A3346="Ūdeņraža jonu koncentrācija",VLOOKUP(Dati!$A3346,Normas!$A:$D,2,FALSE),VLOOKUP(Dati!$A3346,Normas!$A:$D,2,FALSE)*0.3)),"")</f>
      </c>
      <c r="I3346" s="2">
        <f>IFERROR(IF(ISBLANK($A3346),"",IF($A3346="Ūdeņraža jonu koncentrācija",VLOOKUP(Dati!$A3346,Normas!$A:$D,3,FALSE),VLOOKUP(Dati!$A3346,Normas!$A:$D,3,FALSE)*0.3)),"")</f>
      </c>
    </row>
    <row r="3347" spans="2:9" x14ac:dyDescent="0.2">
      <c r="B3347">
        <f>IF(ISBLANK(A3347),"",VLOOKUP(A3347,Normas!A:D,4,FALSE))</f>
      </c>
      <c r="E3347" s="2">
        <f>IF(ISBLANK(D3347),"",INT(YEARFRAC(D3347,'Vispārīga informācija'!$B$2)))</f>
      </c>
      <c r="F3347" s="2">
        <f>IFERROR(IF(ISBLANK($A3347),"",IF($A3347="Ūdeņraža jonu koncentrācija",VLOOKUP(Dati!$A3347,Normas!$A:$D,2,FALSE),VLOOKUP(Dati!$A3347,Normas!$A:$D,2,FALSE)*0.6)),"")</f>
      </c>
      <c r="G3347" s="2">
        <f>IFERROR(IF(ISBLANK($A3347),"",IF($A3347="Ūdeņraža jonu koncentrācija",VLOOKUP(Dati!$A3347,Normas!$A:$D,3,FALSE),VLOOKUP(Dati!$A3347,Normas!$A:$D,3,FALSE)*0.6)),"")</f>
      </c>
      <c r="H3347" s="2">
        <f>IFERROR(IF(ISBLANK($A3347),"",IF($A3347="Ūdeņraža jonu koncentrācija",VLOOKUP(Dati!$A3347,Normas!$A:$D,2,FALSE),VLOOKUP(Dati!$A3347,Normas!$A:$D,2,FALSE)*0.3)),"")</f>
      </c>
      <c r="I3347" s="2">
        <f>IFERROR(IF(ISBLANK($A3347),"",IF($A3347="Ūdeņraža jonu koncentrācija",VLOOKUP(Dati!$A3347,Normas!$A:$D,3,FALSE),VLOOKUP(Dati!$A3347,Normas!$A:$D,3,FALSE)*0.3)),"")</f>
      </c>
    </row>
    <row r="3348" spans="2:9" x14ac:dyDescent="0.2">
      <c r="B3348">
        <f>IF(ISBLANK(A3348),"",VLOOKUP(A3348,Normas!A:D,4,FALSE))</f>
      </c>
      <c r="E3348" s="2">
        <f>IF(ISBLANK(D3348),"",INT(YEARFRAC(D3348,'Vispārīga informācija'!$B$2)))</f>
      </c>
      <c r="F3348" s="2">
        <f>IFERROR(IF(ISBLANK($A3348),"",IF($A3348="Ūdeņraža jonu koncentrācija",VLOOKUP(Dati!$A3348,Normas!$A:$D,2,FALSE),VLOOKUP(Dati!$A3348,Normas!$A:$D,2,FALSE)*0.6)),"")</f>
      </c>
      <c r="G3348" s="2">
        <f>IFERROR(IF(ISBLANK($A3348),"",IF($A3348="Ūdeņraža jonu koncentrācija",VLOOKUP(Dati!$A3348,Normas!$A:$D,3,FALSE),VLOOKUP(Dati!$A3348,Normas!$A:$D,3,FALSE)*0.6)),"")</f>
      </c>
      <c r="H3348" s="2">
        <f>IFERROR(IF(ISBLANK($A3348),"",IF($A3348="Ūdeņraža jonu koncentrācija",VLOOKUP(Dati!$A3348,Normas!$A:$D,2,FALSE),VLOOKUP(Dati!$A3348,Normas!$A:$D,2,FALSE)*0.3)),"")</f>
      </c>
      <c r="I3348" s="2">
        <f>IFERROR(IF(ISBLANK($A3348),"",IF($A3348="Ūdeņraža jonu koncentrācija",VLOOKUP(Dati!$A3348,Normas!$A:$D,3,FALSE),VLOOKUP(Dati!$A3348,Normas!$A:$D,3,FALSE)*0.3)),"")</f>
      </c>
    </row>
    <row r="3349" spans="2:9" x14ac:dyDescent="0.2">
      <c r="B3349">
        <f>IF(ISBLANK(A3349),"",VLOOKUP(A3349,Normas!A:D,4,FALSE))</f>
      </c>
      <c r="E3349" s="2">
        <f>IF(ISBLANK(D3349),"",INT(YEARFRAC(D3349,'Vispārīga informācija'!$B$2)))</f>
      </c>
      <c r="F3349" s="2">
        <f>IFERROR(IF(ISBLANK($A3349),"",IF($A3349="Ūdeņraža jonu koncentrācija",VLOOKUP(Dati!$A3349,Normas!$A:$D,2,FALSE),VLOOKUP(Dati!$A3349,Normas!$A:$D,2,FALSE)*0.6)),"")</f>
      </c>
      <c r="G3349" s="2">
        <f>IFERROR(IF(ISBLANK($A3349),"",IF($A3349="Ūdeņraža jonu koncentrācija",VLOOKUP(Dati!$A3349,Normas!$A:$D,3,FALSE),VLOOKUP(Dati!$A3349,Normas!$A:$D,3,FALSE)*0.6)),"")</f>
      </c>
      <c r="H3349" s="2">
        <f>IFERROR(IF(ISBLANK($A3349),"",IF($A3349="Ūdeņraža jonu koncentrācija",VLOOKUP(Dati!$A3349,Normas!$A:$D,2,FALSE),VLOOKUP(Dati!$A3349,Normas!$A:$D,2,FALSE)*0.3)),"")</f>
      </c>
      <c r="I3349" s="2">
        <f>IFERROR(IF(ISBLANK($A3349),"",IF($A3349="Ūdeņraža jonu koncentrācija",VLOOKUP(Dati!$A3349,Normas!$A:$D,3,FALSE),VLOOKUP(Dati!$A3349,Normas!$A:$D,3,FALSE)*0.3)),"")</f>
      </c>
    </row>
    <row r="3350" spans="2:9" x14ac:dyDescent="0.2">
      <c r="B3350">
        <f>IF(ISBLANK(A3350),"",VLOOKUP(A3350,Normas!A:D,4,FALSE))</f>
      </c>
      <c r="E3350" s="2">
        <f>IF(ISBLANK(D3350),"",INT(YEARFRAC(D3350,'Vispārīga informācija'!$B$2)))</f>
      </c>
      <c r="F3350" s="2">
        <f>IFERROR(IF(ISBLANK($A3350),"",IF($A3350="Ūdeņraža jonu koncentrācija",VLOOKUP(Dati!$A3350,Normas!$A:$D,2,FALSE),VLOOKUP(Dati!$A3350,Normas!$A:$D,2,FALSE)*0.6)),"")</f>
      </c>
      <c r="G3350" s="2">
        <f>IFERROR(IF(ISBLANK($A3350),"",IF($A3350="Ūdeņraža jonu koncentrācija",VLOOKUP(Dati!$A3350,Normas!$A:$D,3,FALSE),VLOOKUP(Dati!$A3350,Normas!$A:$D,3,FALSE)*0.6)),"")</f>
      </c>
      <c r="H3350" s="2">
        <f>IFERROR(IF(ISBLANK($A3350),"",IF($A3350="Ūdeņraža jonu koncentrācija",VLOOKUP(Dati!$A3350,Normas!$A:$D,2,FALSE),VLOOKUP(Dati!$A3350,Normas!$A:$D,2,FALSE)*0.3)),"")</f>
      </c>
      <c r="I3350" s="2">
        <f>IFERROR(IF(ISBLANK($A3350),"",IF($A3350="Ūdeņraža jonu koncentrācija",VLOOKUP(Dati!$A3350,Normas!$A:$D,3,FALSE),VLOOKUP(Dati!$A3350,Normas!$A:$D,3,FALSE)*0.3)),"")</f>
      </c>
    </row>
    <row r="3351" spans="2:9" x14ac:dyDescent="0.2">
      <c r="B3351">
        <f>IF(ISBLANK(A3351),"",VLOOKUP(A3351,Normas!A:D,4,FALSE))</f>
      </c>
      <c r="E3351" s="2">
        <f>IF(ISBLANK(D3351),"",INT(YEARFRAC(D3351,'Vispārīga informācija'!$B$2)))</f>
      </c>
      <c r="F3351" s="2">
        <f>IFERROR(IF(ISBLANK($A3351),"",IF($A3351="Ūdeņraža jonu koncentrācija",VLOOKUP(Dati!$A3351,Normas!$A:$D,2,FALSE),VLOOKUP(Dati!$A3351,Normas!$A:$D,2,FALSE)*0.6)),"")</f>
      </c>
      <c r="G3351" s="2">
        <f>IFERROR(IF(ISBLANK($A3351),"",IF($A3351="Ūdeņraža jonu koncentrācija",VLOOKUP(Dati!$A3351,Normas!$A:$D,3,FALSE),VLOOKUP(Dati!$A3351,Normas!$A:$D,3,FALSE)*0.6)),"")</f>
      </c>
      <c r="H3351" s="2">
        <f>IFERROR(IF(ISBLANK($A3351),"",IF($A3351="Ūdeņraža jonu koncentrācija",VLOOKUP(Dati!$A3351,Normas!$A:$D,2,FALSE),VLOOKUP(Dati!$A3351,Normas!$A:$D,2,FALSE)*0.3)),"")</f>
      </c>
      <c r="I3351" s="2">
        <f>IFERROR(IF(ISBLANK($A3351),"",IF($A3351="Ūdeņraža jonu koncentrācija",VLOOKUP(Dati!$A3351,Normas!$A:$D,3,FALSE),VLOOKUP(Dati!$A3351,Normas!$A:$D,3,FALSE)*0.3)),"")</f>
      </c>
    </row>
    <row r="3352" spans="2:9" x14ac:dyDescent="0.2">
      <c r="B3352">
        <f>IF(ISBLANK(A3352),"",VLOOKUP(A3352,Normas!A:D,4,FALSE))</f>
      </c>
      <c r="E3352" s="2">
        <f>IF(ISBLANK(D3352),"",INT(YEARFRAC(D3352,'Vispārīga informācija'!$B$2)))</f>
      </c>
      <c r="F3352" s="2">
        <f>IFERROR(IF(ISBLANK($A3352),"",IF($A3352="Ūdeņraža jonu koncentrācija",VLOOKUP(Dati!$A3352,Normas!$A:$D,2,FALSE),VLOOKUP(Dati!$A3352,Normas!$A:$D,2,FALSE)*0.6)),"")</f>
      </c>
      <c r="G3352" s="2">
        <f>IFERROR(IF(ISBLANK($A3352),"",IF($A3352="Ūdeņraža jonu koncentrācija",VLOOKUP(Dati!$A3352,Normas!$A:$D,3,FALSE),VLOOKUP(Dati!$A3352,Normas!$A:$D,3,FALSE)*0.6)),"")</f>
      </c>
      <c r="H3352" s="2">
        <f>IFERROR(IF(ISBLANK($A3352),"",IF($A3352="Ūdeņraža jonu koncentrācija",VLOOKUP(Dati!$A3352,Normas!$A:$D,2,FALSE),VLOOKUP(Dati!$A3352,Normas!$A:$D,2,FALSE)*0.3)),"")</f>
      </c>
      <c r="I3352" s="2">
        <f>IFERROR(IF(ISBLANK($A3352),"",IF($A3352="Ūdeņraža jonu koncentrācija",VLOOKUP(Dati!$A3352,Normas!$A:$D,3,FALSE),VLOOKUP(Dati!$A3352,Normas!$A:$D,3,FALSE)*0.3)),"")</f>
      </c>
    </row>
    <row r="3353" spans="2:9" x14ac:dyDescent="0.2">
      <c r="B3353">
        <f>IF(ISBLANK(A3353),"",VLOOKUP(A3353,Normas!A:D,4,FALSE))</f>
      </c>
      <c r="E3353" s="2">
        <f>IF(ISBLANK(D3353),"",INT(YEARFRAC(D3353,'Vispārīga informācija'!$B$2)))</f>
      </c>
      <c r="F3353" s="2">
        <f>IFERROR(IF(ISBLANK($A3353),"",IF($A3353="Ūdeņraža jonu koncentrācija",VLOOKUP(Dati!$A3353,Normas!$A:$D,2,FALSE),VLOOKUP(Dati!$A3353,Normas!$A:$D,2,FALSE)*0.6)),"")</f>
      </c>
      <c r="G3353" s="2">
        <f>IFERROR(IF(ISBLANK($A3353),"",IF($A3353="Ūdeņraža jonu koncentrācija",VLOOKUP(Dati!$A3353,Normas!$A:$D,3,FALSE),VLOOKUP(Dati!$A3353,Normas!$A:$D,3,FALSE)*0.6)),"")</f>
      </c>
      <c r="H3353" s="2">
        <f>IFERROR(IF(ISBLANK($A3353),"",IF($A3353="Ūdeņraža jonu koncentrācija",VLOOKUP(Dati!$A3353,Normas!$A:$D,2,FALSE),VLOOKUP(Dati!$A3353,Normas!$A:$D,2,FALSE)*0.3)),"")</f>
      </c>
      <c r="I3353" s="2">
        <f>IFERROR(IF(ISBLANK($A3353),"",IF($A3353="Ūdeņraža jonu koncentrācija",VLOOKUP(Dati!$A3353,Normas!$A:$D,3,FALSE),VLOOKUP(Dati!$A3353,Normas!$A:$D,3,FALSE)*0.3)),"")</f>
      </c>
    </row>
    <row r="3354" spans="2:9" x14ac:dyDescent="0.2">
      <c r="B3354">
        <f>IF(ISBLANK(A3354),"",VLOOKUP(A3354,Normas!A:D,4,FALSE))</f>
      </c>
      <c r="E3354" s="2">
        <f>IF(ISBLANK(D3354),"",INT(YEARFRAC(D3354,'Vispārīga informācija'!$B$2)))</f>
      </c>
      <c r="F3354" s="2">
        <f>IFERROR(IF(ISBLANK($A3354),"",IF($A3354="Ūdeņraža jonu koncentrācija",VLOOKUP(Dati!$A3354,Normas!$A:$D,2,FALSE),VLOOKUP(Dati!$A3354,Normas!$A:$D,2,FALSE)*0.6)),"")</f>
      </c>
      <c r="G3354" s="2">
        <f>IFERROR(IF(ISBLANK($A3354),"",IF($A3354="Ūdeņraža jonu koncentrācija",VLOOKUP(Dati!$A3354,Normas!$A:$D,3,FALSE),VLOOKUP(Dati!$A3354,Normas!$A:$D,3,FALSE)*0.6)),"")</f>
      </c>
      <c r="H3354" s="2">
        <f>IFERROR(IF(ISBLANK($A3354),"",IF($A3354="Ūdeņraža jonu koncentrācija",VLOOKUP(Dati!$A3354,Normas!$A:$D,2,FALSE),VLOOKUP(Dati!$A3354,Normas!$A:$D,2,FALSE)*0.3)),"")</f>
      </c>
      <c r="I3354" s="2">
        <f>IFERROR(IF(ISBLANK($A3354),"",IF($A3354="Ūdeņraža jonu koncentrācija",VLOOKUP(Dati!$A3354,Normas!$A:$D,3,FALSE),VLOOKUP(Dati!$A3354,Normas!$A:$D,3,FALSE)*0.3)),"")</f>
      </c>
    </row>
    <row r="3355" spans="2:9" x14ac:dyDescent="0.2">
      <c r="B3355">
        <f>IF(ISBLANK(A3355),"",VLOOKUP(A3355,Normas!A:D,4,FALSE))</f>
      </c>
      <c r="E3355" s="2">
        <f>IF(ISBLANK(D3355),"",INT(YEARFRAC(D3355,'Vispārīga informācija'!$B$2)))</f>
      </c>
      <c r="F3355" s="2">
        <f>IFERROR(IF(ISBLANK($A3355),"",IF($A3355="Ūdeņraža jonu koncentrācija",VLOOKUP(Dati!$A3355,Normas!$A:$D,2,FALSE),VLOOKUP(Dati!$A3355,Normas!$A:$D,2,FALSE)*0.6)),"")</f>
      </c>
      <c r="G3355" s="2">
        <f>IFERROR(IF(ISBLANK($A3355),"",IF($A3355="Ūdeņraža jonu koncentrācija",VLOOKUP(Dati!$A3355,Normas!$A:$D,3,FALSE),VLOOKUP(Dati!$A3355,Normas!$A:$D,3,FALSE)*0.6)),"")</f>
      </c>
      <c r="H3355" s="2">
        <f>IFERROR(IF(ISBLANK($A3355),"",IF($A3355="Ūdeņraža jonu koncentrācija",VLOOKUP(Dati!$A3355,Normas!$A:$D,2,FALSE),VLOOKUP(Dati!$A3355,Normas!$A:$D,2,FALSE)*0.3)),"")</f>
      </c>
      <c r="I3355" s="2">
        <f>IFERROR(IF(ISBLANK($A3355),"",IF($A3355="Ūdeņraža jonu koncentrācija",VLOOKUP(Dati!$A3355,Normas!$A:$D,3,FALSE),VLOOKUP(Dati!$A3355,Normas!$A:$D,3,FALSE)*0.3)),"")</f>
      </c>
    </row>
    <row r="3356" spans="2:9" x14ac:dyDescent="0.2">
      <c r="B3356">
        <f>IF(ISBLANK(A3356),"",VLOOKUP(A3356,Normas!A:D,4,FALSE))</f>
      </c>
      <c r="E3356" s="2">
        <f>IF(ISBLANK(D3356),"",INT(YEARFRAC(D3356,'Vispārīga informācija'!$B$2)))</f>
      </c>
      <c r="F3356" s="2">
        <f>IFERROR(IF(ISBLANK($A3356),"",IF($A3356="Ūdeņraža jonu koncentrācija",VLOOKUP(Dati!$A3356,Normas!$A:$D,2,FALSE),VLOOKUP(Dati!$A3356,Normas!$A:$D,2,FALSE)*0.6)),"")</f>
      </c>
      <c r="G3356" s="2">
        <f>IFERROR(IF(ISBLANK($A3356),"",IF($A3356="Ūdeņraža jonu koncentrācija",VLOOKUP(Dati!$A3356,Normas!$A:$D,3,FALSE),VLOOKUP(Dati!$A3356,Normas!$A:$D,3,FALSE)*0.6)),"")</f>
      </c>
      <c r="H3356" s="2">
        <f>IFERROR(IF(ISBLANK($A3356),"",IF($A3356="Ūdeņraža jonu koncentrācija",VLOOKUP(Dati!$A3356,Normas!$A:$D,2,FALSE),VLOOKUP(Dati!$A3356,Normas!$A:$D,2,FALSE)*0.3)),"")</f>
      </c>
      <c r="I3356" s="2">
        <f>IFERROR(IF(ISBLANK($A3356),"",IF($A3356="Ūdeņraža jonu koncentrācija",VLOOKUP(Dati!$A3356,Normas!$A:$D,3,FALSE),VLOOKUP(Dati!$A3356,Normas!$A:$D,3,FALSE)*0.3)),"")</f>
      </c>
    </row>
    <row r="3357" spans="2:9" x14ac:dyDescent="0.2">
      <c r="B3357">
        <f>IF(ISBLANK(A3357),"",VLOOKUP(A3357,Normas!A:D,4,FALSE))</f>
      </c>
      <c r="E3357" s="2">
        <f>IF(ISBLANK(D3357),"",INT(YEARFRAC(D3357,'Vispārīga informācija'!$B$2)))</f>
      </c>
      <c r="F3357" s="2">
        <f>IFERROR(IF(ISBLANK($A3357),"",IF($A3357="Ūdeņraža jonu koncentrācija",VLOOKUP(Dati!$A3357,Normas!$A:$D,2,FALSE),VLOOKUP(Dati!$A3357,Normas!$A:$D,2,FALSE)*0.6)),"")</f>
      </c>
      <c r="G3357" s="2">
        <f>IFERROR(IF(ISBLANK($A3357),"",IF($A3357="Ūdeņraža jonu koncentrācija",VLOOKUP(Dati!$A3357,Normas!$A:$D,3,FALSE),VLOOKUP(Dati!$A3357,Normas!$A:$D,3,FALSE)*0.6)),"")</f>
      </c>
      <c r="H3357" s="2">
        <f>IFERROR(IF(ISBLANK($A3357),"",IF($A3357="Ūdeņraža jonu koncentrācija",VLOOKUP(Dati!$A3357,Normas!$A:$D,2,FALSE),VLOOKUP(Dati!$A3357,Normas!$A:$D,2,FALSE)*0.3)),"")</f>
      </c>
      <c r="I3357" s="2">
        <f>IFERROR(IF(ISBLANK($A3357),"",IF($A3357="Ūdeņraža jonu koncentrācija",VLOOKUP(Dati!$A3357,Normas!$A:$D,3,FALSE),VLOOKUP(Dati!$A3357,Normas!$A:$D,3,FALSE)*0.3)),"")</f>
      </c>
    </row>
    <row r="3358" spans="2:9" x14ac:dyDescent="0.2">
      <c r="B3358">
        <f>IF(ISBLANK(A3358),"",VLOOKUP(A3358,Normas!A:D,4,FALSE))</f>
      </c>
      <c r="E3358" s="2">
        <f>IF(ISBLANK(D3358),"",INT(YEARFRAC(D3358,'Vispārīga informācija'!$B$2)))</f>
      </c>
      <c r="F3358" s="2">
        <f>IFERROR(IF(ISBLANK($A3358),"",IF($A3358="Ūdeņraža jonu koncentrācija",VLOOKUP(Dati!$A3358,Normas!$A:$D,2,FALSE),VLOOKUP(Dati!$A3358,Normas!$A:$D,2,FALSE)*0.6)),"")</f>
      </c>
      <c r="G3358" s="2">
        <f>IFERROR(IF(ISBLANK($A3358),"",IF($A3358="Ūdeņraža jonu koncentrācija",VLOOKUP(Dati!$A3358,Normas!$A:$D,3,FALSE),VLOOKUP(Dati!$A3358,Normas!$A:$D,3,FALSE)*0.6)),"")</f>
      </c>
      <c r="H3358" s="2">
        <f>IFERROR(IF(ISBLANK($A3358),"",IF($A3358="Ūdeņraža jonu koncentrācija",VLOOKUP(Dati!$A3358,Normas!$A:$D,2,FALSE),VLOOKUP(Dati!$A3358,Normas!$A:$D,2,FALSE)*0.3)),"")</f>
      </c>
      <c r="I3358" s="2">
        <f>IFERROR(IF(ISBLANK($A3358),"",IF($A3358="Ūdeņraža jonu koncentrācija",VLOOKUP(Dati!$A3358,Normas!$A:$D,3,FALSE),VLOOKUP(Dati!$A3358,Normas!$A:$D,3,FALSE)*0.3)),"")</f>
      </c>
    </row>
    <row r="3359" spans="2:9" x14ac:dyDescent="0.2">
      <c r="B3359">
        <f>IF(ISBLANK(A3359),"",VLOOKUP(A3359,Normas!A:D,4,FALSE))</f>
      </c>
      <c r="E3359" s="2">
        <f>IF(ISBLANK(D3359),"",INT(YEARFRAC(D3359,'Vispārīga informācija'!$B$2)))</f>
      </c>
      <c r="F3359" s="2">
        <f>IFERROR(IF(ISBLANK($A3359),"",IF($A3359="Ūdeņraža jonu koncentrācija",VLOOKUP(Dati!$A3359,Normas!$A:$D,2,FALSE),VLOOKUP(Dati!$A3359,Normas!$A:$D,2,FALSE)*0.6)),"")</f>
      </c>
      <c r="G3359" s="2">
        <f>IFERROR(IF(ISBLANK($A3359),"",IF($A3359="Ūdeņraža jonu koncentrācija",VLOOKUP(Dati!$A3359,Normas!$A:$D,3,FALSE),VLOOKUP(Dati!$A3359,Normas!$A:$D,3,FALSE)*0.6)),"")</f>
      </c>
      <c r="H3359" s="2">
        <f>IFERROR(IF(ISBLANK($A3359),"",IF($A3359="Ūdeņraža jonu koncentrācija",VLOOKUP(Dati!$A3359,Normas!$A:$D,2,FALSE),VLOOKUP(Dati!$A3359,Normas!$A:$D,2,FALSE)*0.3)),"")</f>
      </c>
      <c r="I3359" s="2">
        <f>IFERROR(IF(ISBLANK($A3359),"",IF($A3359="Ūdeņraža jonu koncentrācija",VLOOKUP(Dati!$A3359,Normas!$A:$D,3,FALSE),VLOOKUP(Dati!$A3359,Normas!$A:$D,3,FALSE)*0.3)),"")</f>
      </c>
    </row>
    <row r="3360" spans="2:9" x14ac:dyDescent="0.2">
      <c r="B3360">
        <f>IF(ISBLANK(A3360),"",VLOOKUP(A3360,Normas!A:D,4,FALSE))</f>
      </c>
      <c r="E3360" s="2">
        <f>IF(ISBLANK(D3360),"",INT(YEARFRAC(D3360,'Vispārīga informācija'!$B$2)))</f>
      </c>
      <c r="F3360" s="2">
        <f>IFERROR(IF(ISBLANK($A3360),"",IF($A3360="Ūdeņraža jonu koncentrācija",VLOOKUP(Dati!$A3360,Normas!$A:$D,2,FALSE),VLOOKUP(Dati!$A3360,Normas!$A:$D,2,FALSE)*0.6)),"")</f>
      </c>
      <c r="G3360" s="2">
        <f>IFERROR(IF(ISBLANK($A3360),"",IF($A3360="Ūdeņraža jonu koncentrācija",VLOOKUP(Dati!$A3360,Normas!$A:$D,3,FALSE),VLOOKUP(Dati!$A3360,Normas!$A:$D,3,FALSE)*0.6)),"")</f>
      </c>
      <c r="H3360" s="2">
        <f>IFERROR(IF(ISBLANK($A3360),"",IF($A3360="Ūdeņraža jonu koncentrācija",VLOOKUP(Dati!$A3360,Normas!$A:$D,2,FALSE),VLOOKUP(Dati!$A3360,Normas!$A:$D,2,FALSE)*0.3)),"")</f>
      </c>
      <c r="I3360" s="2">
        <f>IFERROR(IF(ISBLANK($A3360),"",IF($A3360="Ūdeņraža jonu koncentrācija",VLOOKUP(Dati!$A3360,Normas!$A:$D,3,FALSE),VLOOKUP(Dati!$A3360,Normas!$A:$D,3,FALSE)*0.3)),"")</f>
      </c>
    </row>
    <row r="3361" spans="2:9" x14ac:dyDescent="0.2">
      <c r="B3361">
        <f>IF(ISBLANK(A3361),"",VLOOKUP(A3361,Normas!A:D,4,FALSE))</f>
      </c>
      <c r="E3361" s="2">
        <f>IF(ISBLANK(D3361),"",INT(YEARFRAC(D3361,'Vispārīga informācija'!$B$2)))</f>
      </c>
      <c r="F3361" s="2">
        <f>IFERROR(IF(ISBLANK($A3361),"",IF($A3361="Ūdeņraža jonu koncentrācija",VLOOKUP(Dati!$A3361,Normas!$A:$D,2,FALSE),VLOOKUP(Dati!$A3361,Normas!$A:$D,2,FALSE)*0.6)),"")</f>
      </c>
      <c r="G3361" s="2">
        <f>IFERROR(IF(ISBLANK($A3361),"",IF($A3361="Ūdeņraža jonu koncentrācija",VLOOKUP(Dati!$A3361,Normas!$A:$D,3,FALSE),VLOOKUP(Dati!$A3361,Normas!$A:$D,3,FALSE)*0.6)),"")</f>
      </c>
      <c r="H3361" s="2">
        <f>IFERROR(IF(ISBLANK($A3361),"",IF($A3361="Ūdeņraža jonu koncentrācija",VLOOKUP(Dati!$A3361,Normas!$A:$D,2,FALSE),VLOOKUP(Dati!$A3361,Normas!$A:$D,2,FALSE)*0.3)),"")</f>
      </c>
      <c r="I3361" s="2">
        <f>IFERROR(IF(ISBLANK($A3361),"",IF($A3361="Ūdeņraža jonu koncentrācija",VLOOKUP(Dati!$A3361,Normas!$A:$D,3,FALSE),VLOOKUP(Dati!$A3361,Normas!$A:$D,3,FALSE)*0.3)),"")</f>
      </c>
    </row>
    <row r="3362" spans="2:9" x14ac:dyDescent="0.2">
      <c r="B3362">
        <f>IF(ISBLANK(A3362),"",VLOOKUP(A3362,Normas!A:D,4,FALSE))</f>
      </c>
      <c r="E3362" s="2">
        <f>IF(ISBLANK(D3362),"",INT(YEARFRAC(D3362,'Vispārīga informācija'!$B$2)))</f>
      </c>
      <c r="F3362" s="2">
        <f>IFERROR(IF(ISBLANK($A3362),"",IF($A3362="Ūdeņraža jonu koncentrācija",VLOOKUP(Dati!$A3362,Normas!$A:$D,2,FALSE),VLOOKUP(Dati!$A3362,Normas!$A:$D,2,FALSE)*0.6)),"")</f>
      </c>
      <c r="G3362" s="2">
        <f>IFERROR(IF(ISBLANK($A3362),"",IF($A3362="Ūdeņraža jonu koncentrācija",VLOOKUP(Dati!$A3362,Normas!$A:$D,3,FALSE),VLOOKUP(Dati!$A3362,Normas!$A:$D,3,FALSE)*0.6)),"")</f>
      </c>
      <c r="H3362" s="2">
        <f>IFERROR(IF(ISBLANK($A3362),"",IF($A3362="Ūdeņraža jonu koncentrācija",VLOOKUP(Dati!$A3362,Normas!$A:$D,2,FALSE),VLOOKUP(Dati!$A3362,Normas!$A:$D,2,FALSE)*0.3)),"")</f>
      </c>
      <c r="I3362" s="2">
        <f>IFERROR(IF(ISBLANK($A3362),"",IF($A3362="Ūdeņraža jonu koncentrācija",VLOOKUP(Dati!$A3362,Normas!$A:$D,3,FALSE),VLOOKUP(Dati!$A3362,Normas!$A:$D,3,FALSE)*0.3)),"")</f>
      </c>
    </row>
    <row r="3363" spans="2:9" x14ac:dyDescent="0.2">
      <c r="B3363">
        <f>IF(ISBLANK(A3363),"",VLOOKUP(A3363,Normas!A:D,4,FALSE))</f>
      </c>
      <c r="E3363" s="2">
        <f>IF(ISBLANK(D3363),"",INT(YEARFRAC(D3363,'Vispārīga informācija'!$B$2)))</f>
      </c>
      <c r="F3363" s="2">
        <f>IFERROR(IF(ISBLANK($A3363),"",IF($A3363="Ūdeņraža jonu koncentrācija",VLOOKUP(Dati!$A3363,Normas!$A:$D,2,FALSE),VLOOKUP(Dati!$A3363,Normas!$A:$D,2,FALSE)*0.6)),"")</f>
      </c>
      <c r="G3363" s="2">
        <f>IFERROR(IF(ISBLANK($A3363),"",IF($A3363="Ūdeņraža jonu koncentrācija",VLOOKUP(Dati!$A3363,Normas!$A:$D,3,FALSE),VLOOKUP(Dati!$A3363,Normas!$A:$D,3,FALSE)*0.6)),"")</f>
      </c>
      <c r="H3363" s="2">
        <f>IFERROR(IF(ISBLANK($A3363),"",IF($A3363="Ūdeņraža jonu koncentrācija",VLOOKUP(Dati!$A3363,Normas!$A:$D,2,FALSE),VLOOKUP(Dati!$A3363,Normas!$A:$D,2,FALSE)*0.3)),"")</f>
      </c>
      <c r="I3363" s="2">
        <f>IFERROR(IF(ISBLANK($A3363),"",IF($A3363="Ūdeņraža jonu koncentrācija",VLOOKUP(Dati!$A3363,Normas!$A:$D,3,FALSE),VLOOKUP(Dati!$A3363,Normas!$A:$D,3,FALSE)*0.3)),"")</f>
      </c>
    </row>
    <row r="3364" spans="2:9" x14ac:dyDescent="0.2">
      <c r="B3364">
        <f>IF(ISBLANK(A3364),"",VLOOKUP(A3364,Normas!A:D,4,FALSE))</f>
      </c>
      <c r="E3364" s="2">
        <f>IF(ISBLANK(D3364),"",INT(YEARFRAC(D3364,'Vispārīga informācija'!$B$2)))</f>
      </c>
      <c r="F3364" s="2">
        <f>IFERROR(IF(ISBLANK($A3364),"",IF($A3364="Ūdeņraža jonu koncentrācija",VLOOKUP(Dati!$A3364,Normas!$A:$D,2,FALSE),VLOOKUP(Dati!$A3364,Normas!$A:$D,2,FALSE)*0.6)),"")</f>
      </c>
      <c r="G3364" s="2">
        <f>IFERROR(IF(ISBLANK($A3364),"",IF($A3364="Ūdeņraža jonu koncentrācija",VLOOKUP(Dati!$A3364,Normas!$A:$D,3,FALSE),VLOOKUP(Dati!$A3364,Normas!$A:$D,3,FALSE)*0.6)),"")</f>
      </c>
      <c r="H3364" s="2">
        <f>IFERROR(IF(ISBLANK($A3364),"",IF($A3364="Ūdeņraža jonu koncentrācija",VLOOKUP(Dati!$A3364,Normas!$A:$D,2,FALSE),VLOOKUP(Dati!$A3364,Normas!$A:$D,2,FALSE)*0.3)),"")</f>
      </c>
      <c r="I3364" s="2">
        <f>IFERROR(IF(ISBLANK($A3364),"",IF($A3364="Ūdeņraža jonu koncentrācija",VLOOKUP(Dati!$A3364,Normas!$A:$D,3,FALSE),VLOOKUP(Dati!$A3364,Normas!$A:$D,3,FALSE)*0.3)),"")</f>
      </c>
    </row>
    <row r="3365" spans="2:9" x14ac:dyDescent="0.2">
      <c r="B3365">
        <f>IF(ISBLANK(A3365),"",VLOOKUP(A3365,Normas!A:D,4,FALSE))</f>
      </c>
      <c r="E3365" s="2">
        <f>IF(ISBLANK(D3365),"",INT(YEARFRAC(D3365,'Vispārīga informācija'!$B$2)))</f>
      </c>
      <c r="F3365" s="2">
        <f>IFERROR(IF(ISBLANK($A3365),"",IF($A3365="Ūdeņraža jonu koncentrācija",VLOOKUP(Dati!$A3365,Normas!$A:$D,2,FALSE),VLOOKUP(Dati!$A3365,Normas!$A:$D,2,FALSE)*0.6)),"")</f>
      </c>
      <c r="G3365" s="2">
        <f>IFERROR(IF(ISBLANK($A3365),"",IF($A3365="Ūdeņraža jonu koncentrācija",VLOOKUP(Dati!$A3365,Normas!$A:$D,3,FALSE),VLOOKUP(Dati!$A3365,Normas!$A:$D,3,FALSE)*0.6)),"")</f>
      </c>
      <c r="H3365" s="2">
        <f>IFERROR(IF(ISBLANK($A3365),"",IF($A3365="Ūdeņraža jonu koncentrācija",VLOOKUP(Dati!$A3365,Normas!$A:$D,2,FALSE),VLOOKUP(Dati!$A3365,Normas!$A:$D,2,FALSE)*0.3)),"")</f>
      </c>
      <c r="I3365" s="2">
        <f>IFERROR(IF(ISBLANK($A3365),"",IF($A3365="Ūdeņraža jonu koncentrācija",VLOOKUP(Dati!$A3365,Normas!$A:$D,3,FALSE),VLOOKUP(Dati!$A3365,Normas!$A:$D,3,FALSE)*0.3)),"")</f>
      </c>
    </row>
    <row r="3366" spans="2:9" x14ac:dyDescent="0.2">
      <c r="B3366">
        <f>IF(ISBLANK(A3366),"",VLOOKUP(A3366,Normas!A:D,4,FALSE))</f>
      </c>
      <c r="E3366" s="2">
        <f>IF(ISBLANK(D3366),"",INT(YEARFRAC(D3366,'Vispārīga informācija'!$B$2)))</f>
      </c>
      <c r="F3366" s="2">
        <f>IFERROR(IF(ISBLANK($A3366),"",IF($A3366="Ūdeņraža jonu koncentrācija",VLOOKUP(Dati!$A3366,Normas!$A:$D,2,FALSE),VLOOKUP(Dati!$A3366,Normas!$A:$D,2,FALSE)*0.6)),"")</f>
      </c>
      <c r="G3366" s="2">
        <f>IFERROR(IF(ISBLANK($A3366),"",IF($A3366="Ūdeņraža jonu koncentrācija",VLOOKUP(Dati!$A3366,Normas!$A:$D,3,FALSE),VLOOKUP(Dati!$A3366,Normas!$A:$D,3,FALSE)*0.6)),"")</f>
      </c>
      <c r="H3366" s="2">
        <f>IFERROR(IF(ISBLANK($A3366),"",IF($A3366="Ūdeņraža jonu koncentrācija",VLOOKUP(Dati!$A3366,Normas!$A:$D,2,FALSE),VLOOKUP(Dati!$A3366,Normas!$A:$D,2,FALSE)*0.3)),"")</f>
      </c>
      <c r="I3366" s="2">
        <f>IFERROR(IF(ISBLANK($A3366),"",IF($A3366="Ūdeņraža jonu koncentrācija",VLOOKUP(Dati!$A3366,Normas!$A:$D,3,FALSE),VLOOKUP(Dati!$A3366,Normas!$A:$D,3,FALSE)*0.3)),"")</f>
      </c>
    </row>
    <row r="3367" spans="2:9" x14ac:dyDescent="0.2">
      <c r="B3367">
        <f>IF(ISBLANK(A3367),"",VLOOKUP(A3367,Normas!A:D,4,FALSE))</f>
      </c>
      <c r="E3367" s="2">
        <f>IF(ISBLANK(D3367),"",INT(YEARFRAC(D3367,'Vispārīga informācija'!$B$2)))</f>
      </c>
      <c r="F3367" s="2">
        <f>IFERROR(IF(ISBLANK($A3367),"",IF($A3367="Ūdeņraža jonu koncentrācija",VLOOKUP(Dati!$A3367,Normas!$A:$D,2,FALSE),VLOOKUP(Dati!$A3367,Normas!$A:$D,2,FALSE)*0.6)),"")</f>
      </c>
      <c r="G3367" s="2">
        <f>IFERROR(IF(ISBLANK($A3367),"",IF($A3367="Ūdeņraža jonu koncentrācija",VLOOKUP(Dati!$A3367,Normas!$A:$D,3,FALSE),VLOOKUP(Dati!$A3367,Normas!$A:$D,3,FALSE)*0.6)),"")</f>
      </c>
      <c r="H3367" s="2">
        <f>IFERROR(IF(ISBLANK($A3367),"",IF($A3367="Ūdeņraža jonu koncentrācija",VLOOKUP(Dati!$A3367,Normas!$A:$D,2,FALSE),VLOOKUP(Dati!$A3367,Normas!$A:$D,2,FALSE)*0.3)),"")</f>
      </c>
      <c r="I3367" s="2">
        <f>IFERROR(IF(ISBLANK($A3367),"",IF($A3367="Ūdeņraža jonu koncentrācija",VLOOKUP(Dati!$A3367,Normas!$A:$D,3,FALSE),VLOOKUP(Dati!$A3367,Normas!$A:$D,3,FALSE)*0.3)),"")</f>
      </c>
    </row>
    <row r="3368" spans="2:9" x14ac:dyDescent="0.2">
      <c r="B3368">
        <f>IF(ISBLANK(A3368),"",VLOOKUP(A3368,Normas!A:D,4,FALSE))</f>
      </c>
      <c r="E3368" s="2">
        <f>IF(ISBLANK(D3368),"",INT(YEARFRAC(D3368,'Vispārīga informācija'!$B$2)))</f>
      </c>
      <c r="F3368" s="2">
        <f>IFERROR(IF(ISBLANK($A3368),"",IF($A3368="Ūdeņraža jonu koncentrācija",VLOOKUP(Dati!$A3368,Normas!$A:$D,2,FALSE),VLOOKUP(Dati!$A3368,Normas!$A:$D,2,FALSE)*0.6)),"")</f>
      </c>
      <c r="G3368" s="2">
        <f>IFERROR(IF(ISBLANK($A3368),"",IF($A3368="Ūdeņraža jonu koncentrācija",VLOOKUP(Dati!$A3368,Normas!$A:$D,3,FALSE),VLOOKUP(Dati!$A3368,Normas!$A:$D,3,FALSE)*0.6)),"")</f>
      </c>
      <c r="H3368" s="2">
        <f>IFERROR(IF(ISBLANK($A3368),"",IF($A3368="Ūdeņraža jonu koncentrācija",VLOOKUP(Dati!$A3368,Normas!$A:$D,2,FALSE),VLOOKUP(Dati!$A3368,Normas!$A:$D,2,FALSE)*0.3)),"")</f>
      </c>
      <c r="I3368" s="2">
        <f>IFERROR(IF(ISBLANK($A3368),"",IF($A3368="Ūdeņraža jonu koncentrācija",VLOOKUP(Dati!$A3368,Normas!$A:$D,3,FALSE),VLOOKUP(Dati!$A3368,Normas!$A:$D,3,FALSE)*0.3)),"")</f>
      </c>
    </row>
    <row r="3369" spans="2:9" x14ac:dyDescent="0.2">
      <c r="B3369">
        <f>IF(ISBLANK(A3369),"",VLOOKUP(A3369,Normas!A:D,4,FALSE))</f>
      </c>
      <c r="E3369" s="2">
        <f>IF(ISBLANK(D3369),"",INT(YEARFRAC(D3369,'Vispārīga informācija'!$B$2)))</f>
      </c>
      <c r="F3369" s="2">
        <f>IFERROR(IF(ISBLANK($A3369),"",IF($A3369="Ūdeņraža jonu koncentrācija",VLOOKUP(Dati!$A3369,Normas!$A:$D,2,FALSE),VLOOKUP(Dati!$A3369,Normas!$A:$D,2,FALSE)*0.6)),"")</f>
      </c>
      <c r="G3369" s="2">
        <f>IFERROR(IF(ISBLANK($A3369),"",IF($A3369="Ūdeņraža jonu koncentrācija",VLOOKUP(Dati!$A3369,Normas!$A:$D,3,FALSE),VLOOKUP(Dati!$A3369,Normas!$A:$D,3,FALSE)*0.6)),"")</f>
      </c>
      <c r="H3369" s="2">
        <f>IFERROR(IF(ISBLANK($A3369),"",IF($A3369="Ūdeņraža jonu koncentrācija",VLOOKUP(Dati!$A3369,Normas!$A:$D,2,FALSE),VLOOKUP(Dati!$A3369,Normas!$A:$D,2,FALSE)*0.3)),"")</f>
      </c>
      <c r="I3369" s="2">
        <f>IFERROR(IF(ISBLANK($A3369),"",IF($A3369="Ūdeņraža jonu koncentrācija",VLOOKUP(Dati!$A3369,Normas!$A:$D,3,FALSE),VLOOKUP(Dati!$A3369,Normas!$A:$D,3,FALSE)*0.3)),"")</f>
      </c>
    </row>
    <row r="3370" spans="2:9" x14ac:dyDescent="0.2">
      <c r="B3370">
        <f>IF(ISBLANK(A3370),"",VLOOKUP(A3370,Normas!A:D,4,FALSE))</f>
      </c>
      <c r="E3370" s="2">
        <f>IF(ISBLANK(D3370),"",INT(YEARFRAC(D3370,'Vispārīga informācija'!$B$2)))</f>
      </c>
      <c r="F3370" s="2">
        <f>IFERROR(IF(ISBLANK($A3370),"",IF($A3370="Ūdeņraža jonu koncentrācija",VLOOKUP(Dati!$A3370,Normas!$A:$D,2,FALSE),VLOOKUP(Dati!$A3370,Normas!$A:$D,2,FALSE)*0.6)),"")</f>
      </c>
      <c r="G3370" s="2">
        <f>IFERROR(IF(ISBLANK($A3370),"",IF($A3370="Ūdeņraža jonu koncentrācija",VLOOKUP(Dati!$A3370,Normas!$A:$D,3,FALSE),VLOOKUP(Dati!$A3370,Normas!$A:$D,3,FALSE)*0.6)),"")</f>
      </c>
      <c r="H3370" s="2">
        <f>IFERROR(IF(ISBLANK($A3370),"",IF($A3370="Ūdeņraža jonu koncentrācija",VLOOKUP(Dati!$A3370,Normas!$A:$D,2,FALSE),VLOOKUP(Dati!$A3370,Normas!$A:$D,2,FALSE)*0.3)),"")</f>
      </c>
      <c r="I3370" s="2">
        <f>IFERROR(IF(ISBLANK($A3370),"",IF($A3370="Ūdeņraža jonu koncentrācija",VLOOKUP(Dati!$A3370,Normas!$A:$D,3,FALSE),VLOOKUP(Dati!$A3370,Normas!$A:$D,3,FALSE)*0.3)),"")</f>
      </c>
    </row>
    <row r="3371" spans="2:9" x14ac:dyDescent="0.2">
      <c r="B3371">
        <f>IF(ISBLANK(A3371),"",VLOOKUP(A3371,Normas!A:D,4,FALSE))</f>
      </c>
      <c r="E3371" s="2">
        <f>IF(ISBLANK(D3371),"",INT(YEARFRAC(D3371,'Vispārīga informācija'!$B$2)))</f>
      </c>
      <c r="F3371" s="2">
        <f>IFERROR(IF(ISBLANK($A3371),"",IF($A3371="Ūdeņraža jonu koncentrācija",VLOOKUP(Dati!$A3371,Normas!$A:$D,2,FALSE),VLOOKUP(Dati!$A3371,Normas!$A:$D,2,FALSE)*0.6)),"")</f>
      </c>
      <c r="G3371" s="2">
        <f>IFERROR(IF(ISBLANK($A3371),"",IF($A3371="Ūdeņraža jonu koncentrācija",VLOOKUP(Dati!$A3371,Normas!$A:$D,3,FALSE),VLOOKUP(Dati!$A3371,Normas!$A:$D,3,FALSE)*0.6)),"")</f>
      </c>
      <c r="H3371" s="2">
        <f>IFERROR(IF(ISBLANK($A3371),"",IF($A3371="Ūdeņraža jonu koncentrācija",VLOOKUP(Dati!$A3371,Normas!$A:$D,2,FALSE),VLOOKUP(Dati!$A3371,Normas!$A:$D,2,FALSE)*0.3)),"")</f>
      </c>
      <c r="I3371" s="2">
        <f>IFERROR(IF(ISBLANK($A3371),"",IF($A3371="Ūdeņraža jonu koncentrācija",VLOOKUP(Dati!$A3371,Normas!$A:$D,3,FALSE),VLOOKUP(Dati!$A3371,Normas!$A:$D,3,FALSE)*0.3)),"")</f>
      </c>
    </row>
    <row r="3372" spans="2:9" x14ac:dyDescent="0.2">
      <c r="B3372">
        <f>IF(ISBLANK(A3372),"",VLOOKUP(A3372,Normas!A:D,4,FALSE))</f>
      </c>
      <c r="E3372" s="2">
        <f>IF(ISBLANK(D3372),"",INT(YEARFRAC(D3372,'Vispārīga informācija'!$B$2)))</f>
      </c>
      <c r="F3372" s="2">
        <f>IFERROR(IF(ISBLANK($A3372),"",IF($A3372="Ūdeņraža jonu koncentrācija",VLOOKUP(Dati!$A3372,Normas!$A:$D,2,FALSE),VLOOKUP(Dati!$A3372,Normas!$A:$D,2,FALSE)*0.6)),"")</f>
      </c>
      <c r="G3372" s="2">
        <f>IFERROR(IF(ISBLANK($A3372),"",IF($A3372="Ūdeņraža jonu koncentrācija",VLOOKUP(Dati!$A3372,Normas!$A:$D,3,FALSE),VLOOKUP(Dati!$A3372,Normas!$A:$D,3,FALSE)*0.6)),"")</f>
      </c>
      <c r="H3372" s="2">
        <f>IFERROR(IF(ISBLANK($A3372),"",IF($A3372="Ūdeņraža jonu koncentrācija",VLOOKUP(Dati!$A3372,Normas!$A:$D,2,FALSE),VLOOKUP(Dati!$A3372,Normas!$A:$D,2,FALSE)*0.3)),"")</f>
      </c>
      <c r="I3372" s="2">
        <f>IFERROR(IF(ISBLANK($A3372),"",IF($A3372="Ūdeņraža jonu koncentrācija",VLOOKUP(Dati!$A3372,Normas!$A:$D,3,FALSE),VLOOKUP(Dati!$A3372,Normas!$A:$D,3,FALSE)*0.3)),"")</f>
      </c>
    </row>
    <row r="3373" spans="2:9" x14ac:dyDescent="0.2">
      <c r="B3373">
        <f>IF(ISBLANK(A3373),"",VLOOKUP(A3373,Normas!A:D,4,FALSE))</f>
      </c>
      <c r="E3373" s="2">
        <f>IF(ISBLANK(D3373),"",INT(YEARFRAC(D3373,'Vispārīga informācija'!$B$2)))</f>
      </c>
      <c r="F3373" s="2">
        <f>IFERROR(IF(ISBLANK($A3373),"",IF($A3373="Ūdeņraža jonu koncentrācija",VLOOKUP(Dati!$A3373,Normas!$A:$D,2,FALSE),VLOOKUP(Dati!$A3373,Normas!$A:$D,2,FALSE)*0.6)),"")</f>
      </c>
      <c r="G3373" s="2">
        <f>IFERROR(IF(ISBLANK($A3373),"",IF($A3373="Ūdeņraža jonu koncentrācija",VLOOKUP(Dati!$A3373,Normas!$A:$D,3,FALSE),VLOOKUP(Dati!$A3373,Normas!$A:$D,3,FALSE)*0.6)),"")</f>
      </c>
      <c r="H3373" s="2">
        <f>IFERROR(IF(ISBLANK($A3373),"",IF($A3373="Ūdeņraža jonu koncentrācija",VLOOKUP(Dati!$A3373,Normas!$A:$D,2,FALSE),VLOOKUP(Dati!$A3373,Normas!$A:$D,2,FALSE)*0.3)),"")</f>
      </c>
      <c r="I3373" s="2">
        <f>IFERROR(IF(ISBLANK($A3373),"",IF($A3373="Ūdeņraža jonu koncentrācija",VLOOKUP(Dati!$A3373,Normas!$A:$D,3,FALSE),VLOOKUP(Dati!$A3373,Normas!$A:$D,3,FALSE)*0.3)),"")</f>
      </c>
    </row>
    <row r="3374" spans="2:9" x14ac:dyDescent="0.2">
      <c r="B3374">
        <f>IF(ISBLANK(A3374),"",VLOOKUP(A3374,Normas!A:D,4,FALSE))</f>
      </c>
      <c r="E3374" s="2">
        <f>IF(ISBLANK(D3374),"",INT(YEARFRAC(D3374,'Vispārīga informācija'!$B$2)))</f>
      </c>
      <c r="F3374" s="2">
        <f>IFERROR(IF(ISBLANK($A3374),"",IF($A3374="Ūdeņraža jonu koncentrācija",VLOOKUP(Dati!$A3374,Normas!$A:$D,2,FALSE),VLOOKUP(Dati!$A3374,Normas!$A:$D,2,FALSE)*0.6)),"")</f>
      </c>
      <c r="G3374" s="2">
        <f>IFERROR(IF(ISBLANK($A3374),"",IF($A3374="Ūdeņraža jonu koncentrācija",VLOOKUP(Dati!$A3374,Normas!$A:$D,3,FALSE),VLOOKUP(Dati!$A3374,Normas!$A:$D,3,FALSE)*0.6)),"")</f>
      </c>
      <c r="H3374" s="2">
        <f>IFERROR(IF(ISBLANK($A3374),"",IF($A3374="Ūdeņraža jonu koncentrācija",VLOOKUP(Dati!$A3374,Normas!$A:$D,2,FALSE),VLOOKUP(Dati!$A3374,Normas!$A:$D,2,FALSE)*0.3)),"")</f>
      </c>
      <c r="I3374" s="2">
        <f>IFERROR(IF(ISBLANK($A3374),"",IF($A3374="Ūdeņraža jonu koncentrācija",VLOOKUP(Dati!$A3374,Normas!$A:$D,3,FALSE),VLOOKUP(Dati!$A3374,Normas!$A:$D,3,FALSE)*0.3)),"")</f>
      </c>
    </row>
    <row r="3375" spans="2:9" x14ac:dyDescent="0.2">
      <c r="B3375">
        <f>IF(ISBLANK(A3375),"",VLOOKUP(A3375,Normas!A:D,4,FALSE))</f>
      </c>
      <c r="E3375" s="2">
        <f>IF(ISBLANK(D3375),"",INT(YEARFRAC(D3375,'Vispārīga informācija'!$B$2)))</f>
      </c>
      <c r="F3375" s="2">
        <f>IFERROR(IF(ISBLANK($A3375),"",IF($A3375="Ūdeņraža jonu koncentrācija",VLOOKUP(Dati!$A3375,Normas!$A:$D,2,FALSE),VLOOKUP(Dati!$A3375,Normas!$A:$D,2,FALSE)*0.6)),"")</f>
      </c>
      <c r="G3375" s="2">
        <f>IFERROR(IF(ISBLANK($A3375),"",IF($A3375="Ūdeņraža jonu koncentrācija",VLOOKUP(Dati!$A3375,Normas!$A:$D,3,FALSE),VLOOKUP(Dati!$A3375,Normas!$A:$D,3,FALSE)*0.6)),"")</f>
      </c>
      <c r="H3375" s="2">
        <f>IFERROR(IF(ISBLANK($A3375),"",IF($A3375="Ūdeņraža jonu koncentrācija",VLOOKUP(Dati!$A3375,Normas!$A:$D,2,FALSE),VLOOKUP(Dati!$A3375,Normas!$A:$D,2,FALSE)*0.3)),"")</f>
      </c>
      <c r="I3375" s="2">
        <f>IFERROR(IF(ISBLANK($A3375),"",IF($A3375="Ūdeņraža jonu koncentrācija",VLOOKUP(Dati!$A3375,Normas!$A:$D,3,FALSE),VLOOKUP(Dati!$A3375,Normas!$A:$D,3,FALSE)*0.3)),"")</f>
      </c>
    </row>
    <row r="3376" spans="2:9" x14ac:dyDescent="0.2">
      <c r="B3376">
        <f>IF(ISBLANK(A3376),"",VLOOKUP(A3376,Normas!A:D,4,FALSE))</f>
      </c>
      <c r="E3376" s="2">
        <f>IF(ISBLANK(D3376),"",INT(YEARFRAC(D3376,'Vispārīga informācija'!$B$2)))</f>
      </c>
      <c r="F3376" s="2">
        <f>IFERROR(IF(ISBLANK($A3376),"",IF($A3376="Ūdeņraža jonu koncentrācija",VLOOKUP(Dati!$A3376,Normas!$A:$D,2,FALSE),VLOOKUP(Dati!$A3376,Normas!$A:$D,2,FALSE)*0.6)),"")</f>
      </c>
      <c r="G3376" s="2">
        <f>IFERROR(IF(ISBLANK($A3376),"",IF($A3376="Ūdeņraža jonu koncentrācija",VLOOKUP(Dati!$A3376,Normas!$A:$D,3,FALSE),VLOOKUP(Dati!$A3376,Normas!$A:$D,3,FALSE)*0.6)),"")</f>
      </c>
      <c r="H3376" s="2">
        <f>IFERROR(IF(ISBLANK($A3376),"",IF($A3376="Ūdeņraža jonu koncentrācija",VLOOKUP(Dati!$A3376,Normas!$A:$D,2,FALSE),VLOOKUP(Dati!$A3376,Normas!$A:$D,2,FALSE)*0.3)),"")</f>
      </c>
      <c r="I3376" s="2">
        <f>IFERROR(IF(ISBLANK($A3376),"",IF($A3376="Ūdeņraža jonu koncentrācija",VLOOKUP(Dati!$A3376,Normas!$A:$D,3,FALSE),VLOOKUP(Dati!$A3376,Normas!$A:$D,3,FALSE)*0.3)),"")</f>
      </c>
    </row>
    <row r="3377" spans="2:9" x14ac:dyDescent="0.2">
      <c r="B3377">
        <f>IF(ISBLANK(A3377),"",VLOOKUP(A3377,Normas!A:D,4,FALSE))</f>
      </c>
      <c r="E3377" s="2">
        <f>IF(ISBLANK(D3377),"",INT(YEARFRAC(D3377,'Vispārīga informācija'!$B$2)))</f>
      </c>
      <c r="F3377" s="2">
        <f>IFERROR(IF(ISBLANK($A3377),"",IF($A3377="Ūdeņraža jonu koncentrācija",VLOOKUP(Dati!$A3377,Normas!$A:$D,2,FALSE),VLOOKUP(Dati!$A3377,Normas!$A:$D,2,FALSE)*0.6)),"")</f>
      </c>
      <c r="G3377" s="2">
        <f>IFERROR(IF(ISBLANK($A3377),"",IF($A3377="Ūdeņraža jonu koncentrācija",VLOOKUP(Dati!$A3377,Normas!$A:$D,3,FALSE),VLOOKUP(Dati!$A3377,Normas!$A:$D,3,FALSE)*0.6)),"")</f>
      </c>
      <c r="H3377" s="2">
        <f>IFERROR(IF(ISBLANK($A3377),"",IF($A3377="Ūdeņraža jonu koncentrācija",VLOOKUP(Dati!$A3377,Normas!$A:$D,2,FALSE),VLOOKUP(Dati!$A3377,Normas!$A:$D,2,FALSE)*0.3)),"")</f>
      </c>
      <c r="I3377" s="2">
        <f>IFERROR(IF(ISBLANK($A3377),"",IF($A3377="Ūdeņraža jonu koncentrācija",VLOOKUP(Dati!$A3377,Normas!$A:$D,3,FALSE),VLOOKUP(Dati!$A3377,Normas!$A:$D,3,FALSE)*0.3)),"")</f>
      </c>
    </row>
    <row r="3378" spans="2:9" x14ac:dyDescent="0.2">
      <c r="B3378">
        <f>IF(ISBLANK(A3378),"",VLOOKUP(A3378,Normas!A:D,4,FALSE))</f>
      </c>
      <c r="E3378" s="2">
        <f>IF(ISBLANK(D3378),"",INT(YEARFRAC(D3378,'Vispārīga informācija'!$B$2)))</f>
      </c>
      <c r="F3378" s="2">
        <f>IFERROR(IF(ISBLANK($A3378),"",IF($A3378="Ūdeņraža jonu koncentrācija",VLOOKUP(Dati!$A3378,Normas!$A:$D,2,FALSE),VLOOKUP(Dati!$A3378,Normas!$A:$D,2,FALSE)*0.6)),"")</f>
      </c>
      <c r="G3378" s="2">
        <f>IFERROR(IF(ISBLANK($A3378),"",IF($A3378="Ūdeņraža jonu koncentrācija",VLOOKUP(Dati!$A3378,Normas!$A:$D,3,FALSE),VLOOKUP(Dati!$A3378,Normas!$A:$D,3,FALSE)*0.6)),"")</f>
      </c>
      <c r="H3378" s="2">
        <f>IFERROR(IF(ISBLANK($A3378),"",IF($A3378="Ūdeņraža jonu koncentrācija",VLOOKUP(Dati!$A3378,Normas!$A:$D,2,FALSE),VLOOKUP(Dati!$A3378,Normas!$A:$D,2,FALSE)*0.3)),"")</f>
      </c>
      <c r="I3378" s="2">
        <f>IFERROR(IF(ISBLANK($A3378),"",IF($A3378="Ūdeņraža jonu koncentrācija",VLOOKUP(Dati!$A3378,Normas!$A:$D,3,FALSE),VLOOKUP(Dati!$A3378,Normas!$A:$D,3,FALSE)*0.3)),"")</f>
      </c>
    </row>
    <row r="3379" spans="2:9" x14ac:dyDescent="0.2">
      <c r="B3379">
        <f>IF(ISBLANK(A3379),"",VLOOKUP(A3379,Normas!A:D,4,FALSE))</f>
      </c>
      <c r="E3379" s="2">
        <f>IF(ISBLANK(D3379),"",INT(YEARFRAC(D3379,'Vispārīga informācija'!$B$2)))</f>
      </c>
      <c r="F3379" s="2">
        <f>IFERROR(IF(ISBLANK($A3379),"",IF($A3379="Ūdeņraža jonu koncentrācija",VLOOKUP(Dati!$A3379,Normas!$A:$D,2,FALSE),VLOOKUP(Dati!$A3379,Normas!$A:$D,2,FALSE)*0.6)),"")</f>
      </c>
      <c r="G3379" s="2">
        <f>IFERROR(IF(ISBLANK($A3379),"",IF($A3379="Ūdeņraža jonu koncentrācija",VLOOKUP(Dati!$A3379,Normas!$A:$D,3,FALSE),VLOOKUP(Dati!$A3379,Normas!$A:$D,3,FALSE)*0.6)),"")</f>
      </c>
      <c r="H3379" s="2">
        <f>IFERROR(IF(ISBLANK($A3379),"",IF($A3379="Ūdeņraža jonu koncentrācija",VLOOKUP(Dati!$A3379,Normas!$A:$D,2,FALSE),VLOOKUP(Dati!$A3379,Normas!$A:$D,2,FALSE)*0.3)),"")</f>
      </c>
      <c r="I3379" s="2">
        <f>IFERROR(IF(ISBLANK($A3379),"",IF($A3379="Ūdeņraža jonu koncentrācija",VLOOKUP(Dati!$A3379,Normas!$A:$D,3,FALSE),VLOOKUP(Dati!$A3379,Normas!$A:$D,3,FALSE)*0.3)),"")</f>
      </c>
    </row>
    <row r="3380" spans="2:9" x14ac:dyDescent="0.2">
      <c r="B3380">
        <f>IF(ISBLANK(A3380),"",VLOOKUP(A3380,Normas!A:D,4,FALSE))</f>
      </c>
      <c r="E3380" s="2">
        <f>IF(ISBLANK(D3380),"",INT(YEARFRAC(D3380,'Vispārīga informācija'!$B$2)))</f>
      </c>
      <c r="F3380" s="2">
        <f>IFERROR(IF(ISBLANK($A3380),"",IF($A3380="Ūdeņraža jonu koncentrācija",VLOOKUP(Dati!$A3380,Normas!$A:$D,2,FALSE),VLOOKUP(Dati!$A3380,Normas!$A:$D,2,FALSE)*0.6)),"")</f>
      </c>
      <c r="G3380" s="2">
        <f>IFERROR(IF(ISBLANK($A3380),"",IF($A3380="Ūdeņraža jonu koncentrācija",VLOOKUP(Dati!$A3380,Normas!$A:$D,3,FALSE),VLOOKUP(Dati!$A3380,Normas!$A:$D,3,FALSE)*0.6)),"")</f>
      </c>
      <c r="H3380" s="2">
        <f>IFERROR(IF(ISBLANK($A3380),"",IF($A3380="Ūdeņraža jonu koncentrācija",VLOOKUP(Dati!$A3380,Normas!$A:$D,2,FALSE),VLOOKUP(Dati!$A3380,Normas!$A:$D,2,FALSE)*0.3)),"")</f>
      </c>
      <c r="I3380" s="2">
        <f>IFERROR(IF(ISBLANK($A3380),"",IF($A3380="Ūdeņraža jonu koncentrācija",VLOOKUP(Dati!$A3380,Normas!$A:$D,3,FALSE),VLOOKUP(Dati!$A3380,Normas!$A:$D,3,FALSE)*0.3)),"")</f>
      </c>
    </row>
    <row r="3381" spans="2:9" x14ac:dyDescent="0.2">
      <c r="B3381">
        <f>IF(ISBLANK(A3381),"",VLOOKUP(A3381,Normas!A:D,4,FALSE))</f>
      </c>
      <c r="E3381" s="2">
        <f>IF(ISBLANK(D3381),"",INT(YEARFRAC(D3381,'Vispārīga informācija'!$B$2)))</f>
      </c>
      <c r="F3381" s="2">
        <f>IFERROR(IF(ISBLANK($A3381),"",IF($A3381="Ūdeņraža jonu koncentrācija",VLOOKUP(Dati!$A3381,Normas!$A:$D,2,FALSE),VLOOKUP(Dati!$A3381,Normas!$A:$D,2,FALSE)*0.6)),"")</f>
      </c>
      <c r="G3381" s="2">
        <f>IFERROR(IF(ISBLANK($A3381),"",IF($A3381="Ūdeņraža jonu koncentrācija",VLOOKUP(Dati!$A3381,Normas!$A:$D,3,FALSE),VLOOKUP(Dati!$A3381,Normas!$A:$D,3,FALSE)*0.6)),"")</f>
      </c>
      <c r="H3381" s="2">
        <f>IFERROR(IF(ISBLANK($A3381),"",IF($A3381="Ūdeņraža jonu koncentrācija",VLOOKUP(Dati!$A3381,Normas!$A:$D,2,FALSE),VLOOKUP(Dati!$A3381,Normas!$A:$D,2,FALSE)*0.3)),"")</f>
      </c>
      <c r="I3381" s="2">
        <f>IFERROR(IF(ISBLANK($A3381),"",IF($A3381="Ūdeņraža jonu koncentrācija",VLOOKUP(Dati!$A3381,Normas!$A:$D,3,FALSE),VLOOKUP(Dati!$A3381,Normas!$A:$D,3,FALSE)*0.3)),"")</f>
      </c>
    </row>
    <row r="3382" spans="2:9" x14ac:dyDescent="0.2">
      <c r="B3382">
        <f>IF(ISBLANK(A3382),"",VLOOKUP(A3382,Normas!A:D,4,FALSE))</f>
      </c>
      <c r="E3382" s="2">
        <f>IF(ISBLANK(D3382),"",INT(YEARFRAC(D3382,'Vispārīga informācija'!$B$2)))</f>
      </c>
      <c r="F3382" s="2">
        <f>IFERROR(IF(ISBLANK($A3382),"",IF($A3382="Ūdeņraža jonu koncentrācija",VLOOKUP(Dati!$A3382,Normas!$A:$D,2,FALSE),VLOOKUP(Dati!$A3382,Normas!$A:$D,2,FALSE)*0.6)),"")</f>
      </c>
      <c r="G3382" s="2">
        <f>IFERROR(IF(ISBLANK($A3382),"",IF($A3382="Ūdeņraža jonu koncentrācija",VLOOKUP(Dati!$A3382,Normas!$A:$D,3,FALSE),VLOOKUP(Dati!$A3382,Normas!$A:$D,3,FALSE)*0.6)),"")</f>
      </c>
      <c r="H3382" s="2">
        <f>IFERROR(IF(ISBLANK($A3382),"",IF($A3382="Ūdeņraža jonu koncentrācija",VLOOKUP(Dati!$A3382,Normas!$A:$D,2,FALSE),VLOOKUP(Dati!$A3382,Normas!$A:$D,2,FALSE)*0.3)),"")</f>
      </c>
      <c r="I3382" s="2">
        <f>IFERROR(IF(ISBLANK($A3382),"",IF($A3382="Ūdeņraža jonu koncentrācija",VLOOKUP(Dati!$A3382,Normas!$A:$D,3,FALSE),VLOOKUP(Dati!$A3382,Normas!$A:$D,3,FALSE)*0.3)),"")</f>
      </c>
    </row>
    <row r="3383" spans="2:9" x14ac:dyDescent="0.2">
      <c r="B3383">
        <f>IF(ISBLANK(A3383),"",VLOOKUP(A3383,Normas!A:D,4,FALSE))</f>
      </c>
      <c r="E3383" s="2">
        <f>IF(ISBLANK(D3383),"",INT(YEARFRAC(D3383,'Vispārīga informācija'!$B$2)))</f>
      </c>
      <c r="F3383" s="2">
        <f>IFERROR(IF(ISBLANK($A3383),"",IF($A3383="Ūdeņraža jonu koncentrācija",VLOOKUP(Dati!$A3383,Normas!$A:$D,2,FALSE),VLOOKUP(Dati!$A3383,Normas!$A:$D,2,FALSE)*0.6)),"")</f>
      </c>
      <c r="G3383" s="2">
        <f>IFERROR(IF(ISBLANK($A3383),"",IF($A3383="Ūdeņraža jonu koncentrācija",VLOOKUP(Dati!$A3383,Normas!$A:$D,3,FALSE),VLOOKUP(Dati!$A3383,Normas!$A:$D,3,FALSE)*0.6)),"")</f>
      </c>
      <c r="H3383" s="2">
        <f>IFERROR(IF(ISBLANK($A3383),"",IF($A3383="Ūdeņraža jonu koncentrācija",VLOOKUP(Dati!$A3383,Normas!$A:$D,2,FALSE),VLOOKUP(Dati!$A3383,Normas!$A:$D,2,FALSE)*0.3)),"")</f>
      </c>
      <c r="I3383" s="2">
        <f>IFERROR(IF(ISBLANK($A3383),"",IF($A3383="Ūdeņraža jonu koncentrācija",VLOOKUP(Dati!$A3383,Normas!$A:$D,3,FALSE),VLOOKUP(Dati!$A3383,Normas!$A:$D,3,FALSE)*0.3)),"")</f>
      </c>
    </row>
    <row r="3384" spans="2:9" x14ac:dyDescent="0.2">
      <c r="B3384">
        <f>IF(ISBLANK(A3384),"",VLOOKUP(A3384,Normas!A:D,4,FALSE))</f>
      </c>
      <c r="E3384" s="2">
        <f>IF(ISBLANK(D3384),"",INT(YEARFRAC(D3384,'Vispārīga informācija'!$B$2)))</f>
      </c>
      <c r="F3384" s="2">
        <f>IFERROR(IF(ISBLANK($A3384),"",IF($A3384="Ūdeņraža jonu koncentrācija",VLOOKUP(Dati!$A3384,Normas!$A:$D,2,FALSE),VLOOKUP(Dati!$A3384,Normas!$A:$D,2,FALSE)*0.6)),"")</f>
      </c>
      <c r="G3384" s="2">
        <f>IFERROR(IF(ISBLANK($A3384),"",IF($A3384="Ūdeņraža jonu koncentrācija",VLOOKUP(Dati!$A3384,Normas!$A:$D,3,FALSE),VLOOKUP(Dati!$A3384,Normas!$A:$D,3,FALSE)*0.6)),"")</f>
      </c>
      <c r="H3384" s="2">
        <f>IFERROR(IF(ISBLANK($A3384),"",IF($A3384="Ūdeņraža jonu koncentrācija",VLOOKUP(Dati!$A3384,Normas!$A:$D,2,FALSE),VLOOKUP(Dati!$A3384,Normas!$A:$D,2,FALSE)*0.3)),"")</f>
      </c>
      <c r="I3384" s="2">
        <f>IFERROR(IF(ISBLANK($A3384),"",IF($A3384="Ūdeņraža jonu koncentrācija",VLOOKUP(Dati!$A3384,Normas!$A:$D,3,FALSE),VLOOKUP(Dati!$A3384,Normas!$A:$D,3,FALSE)*0.3)),"")</f>
      </c>
    </row>
    <row r="3385" spans="2:9" x14ac:dyDescent="0.2">
      <c r="B3385">
        <f>IF(ISBLANK(A3385),"",VLOOKUP(A3385,Normas!A:D,4,FALSE))</f>
      </c>
      <c r="E3385" s="2">
        <f>IF(ISBLANK(D3385),"",INT(YEARFRAC(D3385,'Vispārīga informācija'!$B$2)))</f>
      </c>
      <c r="F3385" s="2">
        <f>IFERROR(IF(ISBLANK($A3385),"",IF($A3385="Ūdeņraža jonu koncentrācija",VLOOKUP(Dati!$A3385,Normas!$A:$D,2,FALSE),VLOOKUP(Dati!$A3385,Normas!$A:$D,2,FALSE)*0.6)),"")</f>
      </c>
      <c r="G3385" s="2">
        <f>IFERROR(IF(ISBLANK($A3385),"",IF($A3385="Ūdeņraža jonu koncentrācija",VLOOKUP(Dati!$A3385,Normas!$A:$D,3,FALSE),VLOOKUP(Dati!$A3385,Normas!$A:$D,3,FALSE)*0.6)),"")</f>
      </c>
      <c r="H3385" s="2">
        <f>IFERROR(IF(ISBLANK($A3385),"",IF($A3385="Ūdeņraža jonu koncentrācija",VLOOKUP(Dati!$A3385,Normas!$A:$D,2,FALSE),VLOOKUP(Dati!$A3385,Normas!$A:$D,2,FALSE)*0.3)),"")</f>
      </c>
      <c r="I3385" s="2">
        <f>IFERROR(IF(ISBLANK($A3385),"",IF($A3385="Ūdeņraža jonu koncentrācija",VLOOKUP(Dati!$A3385,Normas!$A:$D,3,FALSE),VLOOKUP(Dati!$A3385,Normas!$A:$D,3,FALSE)*0.3)),"")</f>
      </c>
    </row>
    <row r="3386" spans="2:9" x14ac:dyDescent="0.2">
      <c r="B3386">
        <f>IF(ISBLANK(A3386),"",VLOOKUP(A3386,Normas!A:D,4,FALSE))</f>
      </c>
      <c r="E3386" s="2">
        <f>IF(ISBLANK(D3386),"",INT(YEARFRAC(D3386,'Vispārīga informācija'!$B$2)))</f>
      </c>
      <c r="F3386" s="2">
        <f>IFERROR(IF(ISBLANK($A3386),"",IF($A3386="Ūdeņraža jonu koncentrācija",VLOOKUP(Dati!$A3386,Normas!$A:$D,2,FALSE),VLOOKUP(Dati!$A3386,Normas!$A:$D,2,FALSE)*0.6)),"")</f>
      </c>
      <c r="G3386" s="2">
        <f>IFERROR(IF(ISBLANK($A3386),"",IF($A3386="Ūdeņraža jonu koncentrācija",VLOOKUP(Dati!$A3386,Normas!$A:$D,3,FALSE),VLOOKUP(Dati!$A3386,Normas!$A:$D,3,FALSE)*0.6)),"")</f>
      </c>
      <c r="H3386" s="2">
        <f>IFERROR(IF(ISBLANK($A3386),"",IF($A3386="Ūdeņraža jonu koncentrācija",VLOOKUP(Dati!$A3386,Normas!$A:$D,2,FALSE),VLOOKUP(Dati!$A3386,Normas!$A:$D,2,FALSE)*0.3)),"")</f>
      </c>
      <c r="I3386" s="2">
        <f>IFERROR(IF(ISBLANK($A3386),"",IF($A3386="Ūdeņraža jonu koncentrācija",VLOOKUP(Dati!$A3386,Normas!$A:$D,3,FALSE),VLOOKUP(Dati!$A3386,Normas!$A:$D,3,FALSE)*0.3)),"")</f>
      </c>
    </row>
    <row r="3387" spans="2:9" x14ac:dyDescent="0.2">
      <c r="B3387">
        <f>IF(ISBLANK(A3387),"",VLOOKUP(A3387,Normas!A:D,4,FALSE))</f>
      </c>
      <c r="E3387" s="2">
        <f>IF(ISBLANK(D3387),"",INT(YEARFRAC(D3387,'Vispārīga informācija'!$B$2)))</f>
      </c>
      <c r="F3387" s="2">
        <f>IFERROR(IF(ISBLANK($A3387),"",IF($A3387="Ūdeņraža jonu koncentrācija",VLOOKUP(Dati!$A3387,Normas!$A:$D,2,FALSE),VLOOKUP(Dati!$A3387,Normas!$A:$D,2,FALSE)*0.6)),"")</f>
      </c>
      <c r="G3387" s="2">
        <f>IFERROR(IF(ISBLANK($A3387),"",IF($A3387="Ūdeņraža jonu koncentrācija",VLOOKUP(Dati!$A3387,Normas!$A:$D,3,FALSE),VLOOKUP(Dati!$A3387,Normas!$A:$D,3,FALSE)*0.6)),"")</f>
      </c>
      <c r="H3387" s="2">
        <f>IFERROR(IF(ISBLANK($A3387),"",IF($A3387="Ūdeņraža jonu koncentrācija",VLOOKUP(Dati!$A3387,Normas!$A:$D,2,FALSE),VLOOKUP(Dati!$A3387,Normas!$A:$D,2,FALSE)*0.3)),"")</f>
      </c>
      <c r="I3387" s="2">
        <f>IFERROR(IF(ISBLANK($A3387),"",IF($A3387="Ūdeņraža jonu koncentrācija",VLOOKUP(Dati!$A3387,Normas!$A:$D,3,FALSE),VLOOKUP(Dati!$A3387,Normas!$A:$D,3,FALSE)*0.3)),"")</f>
      </c>
    </row>
    <row r="3388" spans="2:9" x14ac:dyDescent="0.2">
      <c r="B3388">
        <f>IF(ISBLANK(A3388),"",VLOOKUP(A3388,Normas!A:D,4,FALSE))</f>
      </c>
      <c r="E3388" s="2">
        <f>IF(ISBLANK(D3388),"",INT(YEARFRAC(D3388,'Vispārīga informācija'!$B$2)))</f>
      </c>
      <c r="F3388" s="2">
        <f>IFERROR(IF(ISBLANK($A3388),"",IF($A3388="Ūdeņraža jonu koncentrācija",VLOOKUP(Dati!$A3388,Normas!$A:$D,2,FALSE),VLOOKUP(Dati!$A3388,Normas!$A:$D,2,FALSE)*0.6)),"")</f>
      </c>
      <c r="G3388" s="2">
        <f>IFERROR(IF(ISBLANK($A3388),"",IF($A3388="Ūdeņraža jonu koncentrācija",VLOOKUP(Dati!$A3388,Normas!$A:$D,3,FALSE),VLOOKUP(Dati!$A3388,Normas!$A:$D,3,FALSE)*0.6)),"")</f>
      </c>
      <c r="H3388" s="2">
        <f>IFERROR(IF(ISBLANK($A3388),"",IF($A3388="Ūdeņraža jonu koncentrācija",VLOOKUP(Dati!$A3388,Normas!$A:$D,2,FALSE),VLOOKUP(Dati!$A3388,Normas!$A:$D,2,FALSE)*0.3)),"")</f>
      </c>
      <c r="I3388" s="2">
        <f>IFERROR(IF(ISBLANK($A3388),"",IF($A3388="Ūdeņraža jonu koncentrācija",VLOOKUP(Dati!$A3388,Normas!$A:$D,3,FALSE),VLOOKUP(Dati!$A3388,Normas!$A:$D,3,FALSE)*0.3)),"")</f>
      </c>
    </row>
    <row r="3389" spans="2:9" x14ac:dyDescent="0.2">
      <c r="B3389">
        <f>IF(ISBLANK(A3389),"",VLOOKUP(A3389,Normas!A:D,4,FALSE))</f>
      </c>
      <c r="E3389" s="2">
        <f>IF(ISBLANK(D3389),"",INT(YEARFRAC(D3389,'Vispārīga informācija'!$B$2)))</f>
      </c>
      <c r="F3389" s="2">
        <f>IFERROR(IF(ISBLANK($A3389),"",IF($A3389="Ūdeņraža jonu koncentrācija",VLOOKUP(Dati!$A3389,Normas!$A:$D,2,FALSE),VLOOKUP(Dati!$A3389,Normas!$A:$D,2,FALSE)*0.6)),"")</f>
      </c>
      <c r="G3389" s="2">
        <f>IFERROR(IF(ISBLANK($A3389),"",IF($A3389="Ūdeņraža jonu koncentrācija",VLOOKUP(Dati!$A3389,Normas!$A:$D,3,FALSE),VLOOKUP(Dati!$A3389,Normas!$A:$D,3,FALSE)*0.6)),"")</f>
      </c>
      <c r="H3389" s="2">
        <f>IFERROR(IF(ISBLANK($A3389),"",IF($A3389="Ūdeņraža jonu koncentrācija",VLOOKUP(Dati!$A3389,Normas!$A:$D,2,FALSE),VLOOKUP(Dati!$A3389,Normas!$A:$D,2,FALSE)*0.3)),"")</f>
      </c>
      <c r="I3389" s="2">
        <f>IFERROR(IF(ISBLANK($A3389),"",IF($A3389="Ūdeņraža jonu koncentrācija",VLOOKUP(Dati!$A3389,Normas!$A:$D,3,FALSE),VLOOKUP(Dati!$A3389,Normas!$A:$D,3,FALSE)*0.3)),"")</f>
      </c>
    </row>
    <row r="3390" spans="2:9" x14ac:dyDescent="0.2">
      <c r="B3390">
        <f>IF(ISBLANK(A3390),"",VLOOKUP(A3390,Normas!A:D,4,FALSE))</f>
      </c>
      <c r="E3390" s="2">
        <f>IF(ISBLANK(D3390),"",INT(YEARFRAC(D3390,'Vispārīga informācija'!$B$2)))</f>
      </c>
      <c r="F3390" s="2">
        <f>IFERROR(IF(ISBLANK($A3390),"",IF($A3390="Ūdeņraža jonu koncentrācija",VLOOKUP(Dati!$A3390,Normas!$A:$D,2,FALSE),VLOOKUP(Dati!$A3390,Normas!$A:$D,2,FALSE)*0.6)),"")</f>
      </c>
      <c r="G3390" s="2">
        <f>IFERROR(IF(ISBLANK($A3390),"",IF($A3390="Ūdeņraža jonu koncentrācija",VLOOKUP(Dati!$A3390,Normas!$A:$D,3,FALSE),VLOOKUP(Dati!$A3390,Normas!$A:$D,3,FALSE)*0.6)),"")</f>
      </c>
      <c r="H3390" s="2">
        <f>IFERROR(IF(ISBLANK($A3390),"",IF($A3390="Ūdeņraža jonu koncentrācija",VLOOKUP(Dati!$A3390,Normas!$A:$D,2,FALSE),VLOOKUP(Dati!$A3390,Normas!$A:$D,2,FALSE)*0.3)),"")</f>
      </c>
      <c r="I3390" s="2">
        <f>IFERROR(IF(ISBLANK($A3390),"",IF($A3390="Ūdeņraža jonu koncentrācija",VLOOKUP(Dati!$A3390,Normas!$A:$D,3,FALSE),VLOOKUP(Dati!$A3390,Normas!$A:$D,3,FALSE)*0.3)),"")</f>
      </c>
    </row>
    <row r="3391" spans="2:9" x14ac:dyDescent="0.2">
      <c r="B3391">
        <f>IF(ISBLANK(A3391),"",VLOOKUP(A3391,Normas!A:D,4,FALSE))</f>
      </c>
      <c r="E3391" s="2">
        <f>IF(ISBLANK(D3391),"",INT(YEARFRAC(D3391,'Vispārīga informācija'!$B$2)))</f>
      </c>
      <c r="F3391" s="2">
        <f>IFERROR(IF(ISBLANK($A3391),"",IF($A3391="Ūdeņraža jonu koncentrācija",VLOOKUP(Dati!$A3391,Normas!$A:$D,2,FALSE),VLOOKUP(Dati!$A3391,Normas!$A:$D,2,FALSE)*0.6)),"")</f>
      </c>
      <c r="G3391" s="2">
        <f>IFERROR(IF(ISBLANK($A3391),"",IF($A3391="Ūdeņraža jonu koncentrācija",VLOOKUP(Dati!$A3391,Normas!$A:$D,3,FALSE),VLOOKUP(Dati!$A3391,Normas!$A:$D,3,FALSE)*0.6)),"")</f>
      </c>
      <c r="H3391" s="2">
        <f>IFERROR(IF(ISBLANK($A3391),"",IF($A3391="Ūdeņraža jonu koncentrācija",VLOOKUP(Dati!$A3391,Normas!$A:$D,2,FALSE),VLOOKUP(Dati!$A3391,Normas!$A:$D,2,FALSE)*0.3)),"")</f>
      </c>
      <c r="I3391" s="2">
        <f>IFERROR(IF(ISBLANK($A3391),"",IF($A3391="Ūdeņraža jonu koncentrācija",VLOOKUP(Dati!$A3391,Normas!$A:$D,3,FALSE),VLOOKUP(Dati!$A3391,Normas!$A:$D,3,FALSE)*0.3)),"")</f>
      </c>
    </row>
    <row r="3392" spans="2:9" x14ac:dyDescent="0.2">
      <c r="B3392">
        <f>IF(ISBLANK(A3392),"",VLOOKUP(A3392,Normas!A:D,4,FALSE))</f>
      </c>
      <c r="E3392" s="2">
        <f>IF(ISBLANK(D3392),"",INT(YEARFRAC(D3392,'Vispārīga informācija'!$B$2)))</f>
      </c>
      <c r="F3392" s="2">
        <f>IFERROR(IF(ISBLANK($A3392),"",IF($A3392="Ūdeņraža jonu koncentrācija",VLOOKUP(Dati!$A3392,Normas!$A:$D,2,FALSE),VLOOKUP(Dati!$A3392,Normas!$A:$D,2,FALSE)*0.6)),"")</f>
      </c>
      <c r="G3392" s="2">
        <f>IFERROR(IF(ISBLANK($A3392),"",IF($A3392="Ūdeņraža jonu koncentrācija",VLOOKUP(Dati!$A3392,Normas!$A:$D,3,FALSE),VLOOKUP(Dati!$A3392,Normas!$A:$D,3,FALSE)*0.6)),"")</f>
      </c>
      <c r="H3392" s="2">
        <f>IFERROR(IF(ISBLANK($A3392),"",IF($A3392="Ūdeņraža jonu koncentrācija",VLOOKUP(Dati!$A3392,Normas!$A:$D,2,FALSE),VLOOKUP(Dati!$A3392,Normas!$A:$D,2,FALSE)*0.3)),"")</f>
      </c>
      <c r="I3392" s="2">
        <f>IFERROR(IF(ISBLANK($A3392),"",IF($A3392="Ūdeņraža jonu koncentrācija",VLOOKUP(Dati!$A3392,Normas!$A:$D,3,FALSE),VLOOKUP(Dati!$A3392,Normas!$A:$D,3,FALSE)*0.3)),"")</f>
      </c>
    </row>
    <row r="3393" spans="2:9" x14ac:dyDescent="0.2">
      <c r="B3393">
        <f>IF(ISBLANK(A3393),"",VLOOKUP(A3393,Normas!A:D,4,FALSE))</f>
      </c>
      <c r="E3393" s="2">
        <f>IF(ISBLANK(D3393),"",INT(YEARFRAC(D3393,'Vispārīga informācija'!$B$2)))</f>
      </c>
      <c r="F3393" s="2">
        <f>IFERROR(IF(ISBLANK($A3393),"",IF($A3393="Ūdeņraža jonu koncentrācija",VLOOKUP(Dati!$A3393,Normas!$A:$D,2,FALSE),VLOOKUP(Dati!$A3393,Normas!$A:$D,2,FALSE)*0.6)),"")</f>
      </c>
      <c r="G3393" s="2">
        <f>IFERROR(IF(ISBLANK($A3393),"",IF($A3393="Ūdeņraža jonu koncentrācija",VLOOKUP(Dati!$A3393,Normas!$A:$D,3,FALSE),VLOOKUP(Dati!$A3393,Normas!$A:$D,3,FALSE)*0.6)),"")</f>
      </c>
      <c r="H3393" s="2">
        <f>IFERROR(IF(ISBLANK($A3393),"",IF($A3393="Ūdeņraža jonu koncentrācija",VLOOKUP(Dati!$A3393,Normas!$A:$D,2,FALSE),VLOOKUP(Dati!$A3393,Normas!$A:$D,2,FALSE)*0.3)),"")</f>
      </c>
      <c r="I3393" s="2">
        <f>IFERROR(IF(ISBLANK($A3393),"",IF($A3393="Ūdeņraža jonu koncentrācija",VLOOKUP(Dati!$A3393,Normas!$A:$D,3,FALSE),VLOOKUP(Dati!$A3393,Normas!$A:$D,3,FALSE)*0.3)),"")</f>
      </c>
    </row>
    <row r="3394" spans="2:9" x14ac:dyDescent="0.2">
      <c r="B3394">
        <f>IF(ISBLANK(A3394),"",VLOOKUP(A3394,Normas!A:D,4,FALSE))</f>
      </c>
      <c r="E3394" s="2">
        <f>IF(ISBLANK(D3394),"",INT(YEARFRAC(D3394,'Vispārīga informācija'!$B$2)))</f>
      </c>
      <c r="F3394" s="2">
        <f>IFERROR(IF(ISBLANK($A3394),"",IF($A3394="Ūdeņraža jonu koncentrācija",VLOOKUP(Dati!$A3394,Normas!$A:$D,2,FALSE),VLOOKUP(Dati!$A3394,Normas!$A:$D,2,FALSE)*0.6)),"")</f>
      </c>
      <c r="G3394" s="2">
        <f>IFERROR(IF(ISBLANK($A3394),"",IF($A3394="Ūdeņraža jonu koncentrācija",VLOOKUP(Dati!$A3394,Normas!$A:$D,3,FALSE),VLOOKUP(Dati!$A3394,Normas!$A:$D,3,FALSE)*0.6)),"")</f>
      </c>
      <c r="H3394" s="2">
        <f>IFERROR(IF(ISBLANK($A3394),"",IF($A3394="Ūdeņraža jonu koncentrācija",VLOOKUP(Dati!$A3394,Normas!$A:$D,2,FALSE),VLOOKUP(Dati!$A3394,Normas!$A:$D,2,FALSE)*0.3)),"")</f>
      </c>
      <c r="I3394" s="2">
        <f>IFERROR(IF(ISBLANK($A3394),"",IF($A3394="Ūdeņraža jonu koncentrācija",VLOOKUP(Dati!$A3394,Normas!$A:$D,3,FALSE),VLOOKUP(Dati!$A3394,Normas!$A:$D,3,FALSE)*0.3)),"")</f>
      </c>
    </row>
    <row r="3395" spans="2:9" x14ac:dyDescent="0.2">
      <c r="B3395">
        <f>IF(ISBLANK(A3395),"",VLOOKUP(A3395,Normas!A:D,4,FALSE))</f>
      </c>
      <c r="E3395" s="2">
        <f>IF(ISBLANK(D3395),"",INT(YEARFRAC(D3395,'Vispārīga informācija'!$B$2)))</f>
      </c>
      <c r="F3395" s="2">
        <f>IFERROR(IF(ISBLANK($A3395),"",IF($A3395="Ūdeņraža jonu koncentrācija",VLOOKUP(Dati!$A3395,Normas!$A:$D,2,FALSE),VLOOKUP(Dati!$A3395,Normas!$A:$D,2,FALSE)*0.6)),"")</f>
      </c>
      <c r="G3395" s="2">
        <f>IFERROR(IF(ISBLANK($A3395),"",IF($A3395="Ūdeņraža jonu koncentrācija",VLOOKUP(Dati!$A3395,Normas!$A:$D,3,FALSE),VLOOKUP(Dati!$A3395,Normas!$A:$D,3,FALSE)*0.6)),"")</f>
      </c>
      <c r="H3395" s="2">
        <f>IFERROR(IF(ISBLANK($A3395),"",IF($A3395="Ūdeņraža jonu koncentrācija",VLOOKUP(Dati!$A3395,Normas!$A:$D,2,FALSE),VLOOKUP(Dati!$A3395,Normas!$A:$D,2,FALSE)*0.3)),"")</f>
      </c>
      <c r="I3395" s="2">
        <f>IFERROR(IF(ISBLANK($A3395),"",IF($A3395="Ūdeņraža jonu koncentrācija",VLOOKUP(Dati!$A3395,Normas!$A:$D,3,FALSE),VLOOKUP(Dati!$A3395,Normas!$A:$D,3,FALSE)*0.3)),"")</f>
      </c>
    </row>
    <row r="3396" spans="2:9" x14ac:dyDescent="0.2">
      <c r="B3396">
        <f>IF(ISBLANK(A3396),"",VLOOKUP(A3396,Normas!A:D,4,FALSE))</f>
      </c>
      <c r="E3396" s="2">
        <f>IF(ISBLANK(D3396),"",INT(YEARFRAC(D3396,'Vispārīga informācija'!$B$2)))</f>
      </c>
      <c r="F3396" s="2">
        <f>IFERROR(IF(ISBLANK($A3396),"",IF($A3396="Ūdeņraža jonu koncentrācija",VLOOKUP(Dati!$A3396,Normas!$A:$D,2,FALSE),VLOOKUP(Dati!$A3396,Normas!$A:$D,2,FALSE)*0.6)),"")</f>
      </c>
      <c r="G3396" s="2">
        <f>IFERROR(IF(ISBLANK($A3396),"",IF($A3396="Ūdeņraža jonu koncentrācija",VLOOKUP(Dati!$A3396,Normas!$A:$D,3,FALSE),VLOOKUP(Dati!$A3396,Normas!$A:$D,3,FALSE)*0.6)),"")</f>
      </c>
      <c r="H3396" s="2">
        <f>IFERROR(IF(ISBLANK($A3396),"",IF($A3396="Ūdeņraža jonu koncentrācija",VLOOKUP(Dati!$A3396,Normas!$A:$D,2,FALSE),VLOOKUP(Dati!$A3396,Normas!$A:$D,2,FALSE)*0.3)),"")</f>
      </c>
      <c r="I3396" s="2">
        <f>IFERROR(IF(ISBLANK($A3396),"",IF($A3396="Ūdeņraža jonu koncentrācija",VLOOKUP(Dati!$A3396,Normas!$A:$D,3,FALSE),VLOOKUP(Dati!$A3396,Normas!$A:$D,3,FALSE)*0.3)),"")</f>
      </c>
    </row>
    <row r="3397" spans="2:9" x14ac:dyDescent="0.2">
      <c r="B3397">
        <f>IF(ISBLANK(A3397),"",VLOOKUP(A3397,Normas!A:D,4,FALSE))</f>
      </c>
      <c r="E3397" s="2">
        <f>IF(ISBLANK(D3397),"",INT(YEARFRAC(D3397,'Vispārīga informācija'!$B$2)))</f>
      </c>
      <c r="F3397" s="2">
        <f>IFERROR(IF(ISBLANK($A3397),"",IF($A3397="Ūdeņraža jonu koncentrācija",VLOOKUP(Dati!$A3397,Normas!$A:$D,2,FALSE),VLOOKUP(Dati!$A3397,Normas!$A:$D,2,FALSE)*0.6)),"")</f>
      </c>
      <c r="G3397" s="2">
        <f>IFERROR(IF(ISBLANK($A3397),"",IF($A3397="Ūdeņraža jonu koncentrācija",VLOOKUP(Dati!$A3397,Normas!$A:$D,3,FALSE),VLOOKUP(Dati!$A3397,Normas!$A:$D,3,FALSE)*0.6)),"")</f>
      </c>
      <c r="H3397" s="2">
        <f>IFERROR(IF(ISBLANK($A3397),"",IF($A3397="Ūdeņraža jonu koncentrācija",VLOOKUP(Dati!$A3397,Normas!$A:$D,2,FALSE),VLOOKUP(Dati!$A3397,Normas!$A:$D,2,FALSE)*0.3)),"")</f>
      </c>
      <c r="I3397" s="2">
        <f>IFERROR(IF(ISBLANK($A3397),"",IF($A3397="Ūdeņraža jonu koncentrācija",VLOOKUP(Dati!$A3397,Normas!$A:$D,3,FALSE),VLOOKUP(Dati!$A3397,Normas!$A:$D,3,FALSE)*0.3)),"")</f>
      </c>
    </row>
    <row r="3398" spans="2:9" x14ac:dyDescent="0.2">
      <c r="B3398">
        <f>IF(ISBLANK(A3398),"",VLOOKUP(A3398,Normas!A:D,4,FALSE))</f>
      </c>
      <c r="E3398" s="2">
        <f>IF(ISBLANK(D3398),"",INT(YEARFRAC(D3398,'Vispārīga informācija'!$B$2)))</f>
      </c>
      <c r="F3398" s="2">
        <f>IFERROR(IF(ISBLANK($A3398),"",IF($A3398="Ūdeņraža jonu koncentrācija",VLOOKUP(Dati!$A3398,Normas!$A:$D,2,FALSE),VLOOKUP(Dati!$A3398,Normas!$A:$D,2,FALSE)*0.6)),"")</f>
      </c>
      <c r="G3398" s="2">
        <f>IFERROR(IF(ISBLANK($A3398),"",IF($A3398="Ūdeņraža jonu koncentrācija",VLOOKUP(Dati!$A3398,Normas!$A:$D,3,FALSE),VLOOKUP(Dati!$A3398,Normas!$A:$D,3,FALSE)*0.6)),"")</f>
      </c>
      <c r="H3398" s="2">
        <f>IFERROR(IF(ISBLANK($A3398),"",IF($A3398="Ūdeņraža jonu koncentrācija",VLOOKUP(Dati!$A3398,Normas!$A:$D,2,FALSE),VLOOKUP(Dati!$A3398,Normas!$A:$D,2,FALSE)*0.3)),"")</f>
      </c>
      <c r="I3398" s="2">
        <f>IFERROR(IF(ISBLANK($A3398),"",IF($A3398="Ūdeņraža jonu koncentrācija",VLOOKUP(Dati!$A3398,Normas!$A:$D,3,FALSE),VLOOKUP(Dati!$A3398,Normas!$A:$D,3,FALSE)*0.3)),"")</f>
      </c>
    </row>
    <row r="3399" spans="2:9" x14ac:dyDescent="0.2">
      <c r="B3399">
        <f>IF(ISBLANK(A3399),"",VLOOKUP(A3399,Normas!A:D,4,FALSE))</f>
      </c>
      <c r="E3399" s="2">
        <f>IF(ISBLANK(D3399),"",INT(YEARFRAC(D3399,'Vispārīga informācija'!$B$2)))</f>
      </c>
      <c r="F3399" s="2">
        <f>IFERROR(IF(ISBLANK($A3399),"",IF($A3399="Ūdeņraža jonu koncentrācija",VLOOKUP(Dati!$A3399,Normas!$A:$D,2,FALSE),VLOOKUP(Dati!$A3399,Normas!$A:$D,2,FALSE)*0.6)),"")</f>
      </c>
      <c r="G3399" s="2">
        <f>IFERROR(IF(ISBLANK($A3399),"",IF($A3399="Ūdeņraža jonu koncentrācija",VLOOKUP(Dati!$A3399,Normas!$A:$D,3,FALSE),VLOOKUP(Dati!$A3399,Normas!$A:$D,3,FALSE)*0.6)),"")</f>
      </c>
      <c r="H3399" s="2">
        <f>IFERROR(IF(ISBLANK($A3399),"",IF($A3399="Ūdeņraža jonu koncentrācija",VLOOKUP(Dati!$A3399,Normas!$A:$D,2,FALSE),VLOOKUP(Dati!$A3399,Normas!$A:$D,2,FALSE)*0.3)),"")</f>
      </c>
      <c r="I3399" s="2">
        <f>IFERROR(IF(ISBLANK($A3399),"",IF($A3399="Ūdeņraža jonu koncentrācija",VLOOKUP(Dati!$A3399,Normas!$A:$D,3,FALSE),VLOOKUP(Dati!$A3399,Normas!$A:$D,3,FALSE)*0.3)),"")</f>
      </c>
    </row>
    <row r="3400" spans="2:9" x14ac:dyDescent="0.2">
      <c r="B3400">
        <f>IF(ISBLANK(A3400),"",VLOOKUP(A3400,Normas!A:D,4,FALSE))</f>
      </c>
      <c r="E3400" s="2">
        <f>IF(ISBLANK(D3400),"",INT(YEARFRAC(D3400,'Vispārīga informācija'!$B$2)))</f>
      </c>
      <c r="F3400" s="2">
        <f>IFERROR(IF(ISBLANK($A3400),"",IF($A3400="Ūdeņraža jonu koncentrācija",VLOOKUP(Dati!$A3400,Normas!$A:$D,2,FALSE),VLOOKUP(Dati!$A3400,Normas!$A:$D,2,FALSE)*0.6)),"")</f>
      </c>
      <c r="G3400" s="2">
        <f>IFERROR(IF(ISBLANK($A3400),"",IF($A3400="Ūdeņraža jonu koncentrācija",VLOOKUP(Dati!$A3400,Normas!$A:$D,3,FALSE),VLOOKUP(Dati!$A3400,Normas!$A:$D,3,FALSE)*0.6)),"")</f>
      </c>
      <c r="H3400" s="2">
        <f>IFERROR(IF(ISBLANK($A3400),"",IF($A3400="Ūdeņraža jonu koncentrācija",VLOOKUP(Dati!$A3400,Normas!$A:$D,2,FALSE),VLOOKUP(Dati!$A3400,Normas!$A:$D,2,FALSE)*0.3)),"")</f>
      </c>
      <c r="I3400" s="2">
        <f>IFERROR(IF(ISBLANK($A3400),"",IF($A3400="Ūdeņraža jonu koncentrācija",VLOOKUP(Dati!$A3400,Normas!$A:$D,3,FALSE),VLOOKUP(Dati!$A3400,Normas!$A:$D,3,FALSE)*0.3)),"")</f>
      </c>
    </row>
    <row r="3401" spans="2:9" x14ac:dyDescent="0.2">
      <c r="B3401">
        <f>IF(ISBLANK(A3401),"",VLOOKUP(A3401,Normas!A:D,4,FALSE))</f>
      </c>
      <c r="E3401" s="2">
        <f>IF(ISBLANK(D3401),"",INT(YEARFRAC(D3401,'Vispārīga informācija'!$B$2)))</f>
      </c>
      <c r="F3401" s="2">
        <f>IFERROR(IF(ISBLANK($A3401),"",IF($A3401="Ūdeņraža jonu koncentrācija",VLOOKUP(Dati!$A3401,Normas!$A:$D,2,FALSE),VLOOKUP(Dati!$A3401,Normas!$A:$D,2,FALSE)*0.6)),"")</f>
      </c>
      <c r="G3401" s="2">
        <f>IFERROR(IF(ISBLANK($A3401),"",IF($A3401="Ūdeņraža jonu koncentrācija",VLOOKUP(Dati!$A3401,Normas!$A:$D,3,FALSE),VLOOKUP(Dati!$A3401,Normas!$A:$D,3,FALSE)*0.6)),"")</f>
      </c>
      <c r="H3401" s="2">
        <f>IFERROR(IF(ISBLANK($A3401),"",IF($A3401="Ūdeņraža jonu koncentrācija",VLOOKUP(Dati!$A3401,Normas!$A:$D,2,FALSE),VLOOKUP(Dati!$A3401,Normas!$A:$D,2,FALSE)*0.3)),"")</f>
      </c>
      <c r="I3401" s="2">
        <f>IFERROR(IF(ISBLANK($A3401),"",IF($A3401="Ūdeņraža jonu koncentrācija",VLOOKUP(Dati!$A3401,Normas!$A:$D,3,FALSE),VLOOKUP(Dati!$A3401,Normas!$A:$D,3,FALSE)*0.3)),"")</f>
      </c>
    </row>
    <row r="3402" spans="2:9" x14ac:dyDescent="0.2">
      <c r="B3402">
        <f>IF(ISBLANK(A3402),"",VLOOKUP(A3402,Normas!A:D,4,FALSE))</f>
      </c>
      <c r="E3402" s="2">
        <f>IF(ISBLANK(D3402),"",INT(YEARFRAC(D3402,'Vispārīga informācija'!$B$2)))</f>
      </c>
      <c r="F3402" s="2">
        <f>IFERROR(IF(ISBLANK($A3402),"",IF($A3402="Ūdeņraža jonu koncentrācija",VLOOKUP(Dati!$A3402,Normas!$A:$D,2,FALSE),VLOOKUP(Dati!$A3402,Normas!$A:$D,2,FALSE)*0.6)),"")</f>
      </c>
      <c r="G3402" s="2">
        <f>IFERROR(IF(ISBLANK($A3402),"",IF($A3402="Ūdeņraža jonu koncentrācija",VLOOKUP(Dati!$A3402,Normas!$A:$D,3,FALSE),VLOOKUP(Dati!$A3402,Normas!$A:$D,3,FALSE)*0.6)),"")</f>
      </c>
      <c r="H3402" s="2">
        <f>IFERROR(IF(ISBLANK($A3402),"",IF($A3402="Ūdeņraža jonu koncentrācija",VLOOKUP(Dati!$A3402,Normas!$A:$D,2,FALSE),VLOOKUP(Dati!$A3402,Normas!$A:$D,2,FALSE)*0.3)),"")</f>
      </c>
      <c r="I3402" s="2">
        <f>IFERROR(IF(ISBLANK($A3402),"",IF($A3402="Ūdeņraža jonu koncentrācija",VLOOKUP(Dati!$A3402,Normas!$A:$D,3,FALSE),VLOOKUP(Dati!$A3402,Normas!$A:$D,3,FALSE)*0.3)),"")</f>
      </c>
    </row>
    <row r="3403" spans="2:9" x14ac:dyDescent="0.2">
      <c r="B3403">
        <f>IF(ISBLANK(A3403),"",VLOOKUP(A3403,Normas!A:D,4,FALSE))</f>
      </c>
      <c r="E3403" s="2">
        <f>IF(ISBLANK(D3403),"",INT(YEARFRAC(D3403,'Vispārīga informācija'!$B$2)))</f>
      </c>
      <c r="F3403" s="2">
        <f>IFERROR(IF(ISBLANK($A3403),"",IF($A3403="Ūdeņraža jonu koncentrācija",VLOOKUP(Dati!$A3403,Normas!$A:$D,2,FALSE),VLOOKUP(Dati!$A3403,Normas!$A:$D,2,FALSE)*0.6)),"")</f>
      </c>
      <c r="G3403" s="2">
        <f>IFERROR(IF(ISBLANK($A3403),"",IF($A3403="Ūdeņraža jonu koncentrācija",VLOOKUP(Dati!$A3403,Normas!$A:$D,3,FALSE),VLOOKUP(Dati!$A3403,Normas!$A:$D,3,FALSE)*0.6)),"")</f>
      </c>
      <c r="H3403" s="2">
        <f>IFERROR(IF(ISBLANK($A3403),"",IF($A3403="Ūdeņraža jonu koncentrācija",VLOOKUP(Dati!$A3403,Normas!$A:$D,2,FALSE),VLOOKUP(Dati!$A3403,Normas!$A:$D,2,FALSE)*0.3)),"")</f>
      </c>
      <c r="I3403" s="2">
        <f>IFERROR(IF(ISBLANK($A3403),"",IF($A3403="Ūdeņraža jonu koncentrācija",VLOOKUP(Dati!$A3403,Normas!$A:$D,3,FALSE),VLOOKUP(Dati!$A3403,Normas!$A:$D,3,FALSE)*0.3)),"")</f>
      </c>
    </row>
    <row r="3404" spans="2:9" x14ac:dyDescent="0.2">
      <c r="B3404">
        <f>IF(ISBLANK(A3404),"",VLOOKUP(A3404,Normas!A:D,4,FALSE))</f>
      </c>
      <c r="E3404" s="2">
        <f>IF(ISBLANK(D3404),"",INT(YEARFRAC(D3404,'Vispārīga informācija'!$B$2)))</f>
      </c>
      <c r="F3404" s="2">
        <f>IFERROR(IF(ISBLANK($A3404),"",IF($A3404="Ūdeņraža jonu koncentrācija",VLOOKUP(Dati!$A3404,Normas!$A:$D,2,FALSE),VLOOKUP(Dati!$A3404,Normas!$A:$D,2,FALSE)*0.6)),"")</f>
      </c>
      <c r="G3404" s="2">
        <f>IFERROR(IF(ISBLANK($A3404),"",IF($A3404="Ūdeņraža jonu koncentrācija",VLOOKUP(Dati!$A3404,Normas!$A:$D,3,FALSE),VLOOKUP(Dati!$A3404,Normas!$A:$D,3,FALSE)*0.6)),"")</f>
      </c>
      <c r="H3404" s="2">
        <f>IFERROR(IF(ISBLANK($A3404),"",IF($A3404="Ūdeņraža jonu koncentrācija",VLOOKUP(Dati!$A3404,Normas!$A:$D,2,FALSE),VLOOKUP(Dati!$A3404,Normas!$A:$D,2,FALSE)*0.3)),"")</f>
      </c>
      <c r="I3404" s="2">
        <f>IFERROR(IF(ISBLANK($A3404),"",IF($A3404="Ūdeņraža jonu koncentrācija",VLOOKUP(Dati!$A3404,Normas!$A:$D,3,FALSE),VLOOKUP(Dati!$A3404,Normas!$A:$D,3,FALSE)*0.3)),"")</f>
      </c>
    </row>
    <row r="3405" spans="2:9" x14ac:dyDescent="0.2">
      <c r="B3405">
        <f>IF(ISBLANK(A3405),"",VLOOKUP(A3405,Normas!A:D,4,FALSE))</f>
      </c>
      <c r="E3405" s="2">
        <f>IF(ISBLANK(D3405),"",INT(YEARFRAC(D3405,'Vispārīga informācija'!$B$2)))</f>
      </c>
      <c r="F3405" s="2">
        <f>IFERROR(IF(ISBLANK($A3405),"",IF($A3405="Ūdeņraža jonu koncentrācija",VLOOKUP(Dati!$A3405,Normas!$A:$D,2,FALSE),VLOOKUP(Dati!$A3405,Normas!$A:$D,2,FALSE)*0.6)),"")</f>
      </c>
      <c r="G3405" s="2">
        <f>IFERROR(IF(ISBLANK($A3405),"",IF($A3405="Ūdeņraža jonu koncentrācija",VLOOKUP(Dati!$A3405,Normas!$A:$D,3,FALSE),VLOOKUP(Dati!$A3405,Normas!$A:$D,3,FALSE)*0.6)),"")</f>
      </c>
      <c r="H3405" s="2">
        <f>IFERROR(IF(ISBLANK($A3405),"",IF($A3405="Ūdeņraža jonu koncentrācija",VLOOKUP(Dati!$A3405,Normas!$A:$D,2,FALSE),VLOOKUP(Dati!$A3405,Normas!$A:$D,2,FALSE)*0.3)),"")</f>
      </c>
      <c r="I3405" s="2">
        <f>IFERROR(IF(ISBLANK($A3405),"",IF($A3405="Ūdeņraža jonu koncentrācija",VLOOKUP(Dati!$A3405,Normas!$A:$D,3,FALSE),VLOOKUP(Dati!$A3405,Normas!$A:$D,3,FALSE)*0.3)),"")</f>
      </c>
    </row>
    <row r="3406" spans="2:9" x14ac:dyDescent="0.2">
      <c r="B3406">
        <f>IF(ISBLANK(A3406),"",VLOOKUP(A3406,Normas!A:D,4,FALSE))</f>
      </c>
      <c r="E3406" s="2">
        <f>IF(ISBLANK(D3406),"",INT(YEARFRAC(D3406,'Vispārīga informācija'!$B$2)))</f>
      </c>
      <c r="F3406" s="2">
        <f>IFERROR(IF(ISBLANK($A3406),"",IF($A3406="Ūdeņraža jonu koncentrācija",VLOOKUP(Dati!$A3406,Normas!$A:$D,2,FALSE),VLOOKUP(Dati!$A3406,Normas!$A:$D,2,FALSE)*0.6)),"")</f>
      </c>
      <c r="G3406" s="2">
        <f>IFERROR(IF(ISBLANK($A3406),"",IF($A3406="Ūdeņraža jonu koncentrācija",VLOOKUP(Dati!$A3406,Normas!$A:$D,3,FALSE),VLOOKUP(Dati!$A3406,Normas!$A:$D,3,FALSE)*0.6)),"")</f>
      </c>
      <c r="H3406" s="2">
        <f>IFERROR(IF(ISBLANK($A3406),"",IF($A3406="Ūdeņraža jonu koncentrācija",VLOOKUP(Dati!$A3406,Normas!$A:$D,2,FALSE),VLOOKUP(Dati!$A3406,Normas!$A:$D,2,FALSE)*0.3)),"")</f>
      </c>
      <c r="I3406" s="2">
        <f>IFERROR(IF(ISBLANK($A3406),"",IF($A3406="Ūdeņraža jonu koncentrācija",VLOOKUP(Dati!$A3406,Normas!$A:$D,3,FALSE),VLOOKUP(Dati!$A3406,Normas!$A:$D,3,FALSE)*0.3)),"")</f>
      </c>
    </row>
    <row r="3407" spans="2:9" x14ac:dyDescent="0.2">
      <c r="B3407">
        <f>IF(ISBLANK(A3407),"",VLOOKUP(A3407,Normas!A:D,4,FALSE))</f>
      </c>
      <c r="E3407" s="2">
        <f>IF(ISBLANK(D3407),"",INT(YEARFRAC(D3407,'Vispārīga informācija'!$B$2)))</f>
      </c>
      <c r="F3407" s="2">
        <f>IFERROR(IF(ISBLANK($A3407),"",IF($A3407="Ūdeņraža jonu koncentrācija",VLOOKUP(Dati!$A3407,Normas!$A:$D,2,FALSE),VLOOKUP(Dati!$A3407,Normas!$A:$D,2,FALSE)*0.6)),"")</f>
      </c>
      <c r="G3407" s="2">
        <f>IFERROR(IF(ISBLANK($A3407),"",IF($A3407="Ūdeņraža jonu koncentrācija",VLOOKUP(Dati!$A3407,Normas!$A:$D,3,FALSE),VLOOKUP(Dati!$A3407,Normas!$A:$D,3,FALSE)*0.6)),"")</f>
      </c>
      <c r="H3407" s="2">
        <f>IFERROR(IF(ISBLANK($A3407),"",IF($A3407="Ūdeņraža jonu koncentrācija",VLOOKUP(Dati!$A3407,Normas!$A:$D,2,FALSE),VLOOKUP(Dati!$A3407,Normas!$A:$D,2,FALSE)*0.3)),"")</f>
      </c>
      <c r="I3407" s="2">
        <f>IFERROR(IF(ISBLANK($A3407),"",IF($A3407="Ūdeņraža jonu koncentrācija",VLOOKUP(Dati!$A3407,Normas!$A:$D,3,FALSE),VLOOKUP(Dati!$A3407,Normas!$A:$D,3,FALSE)*0.3)),"")</f>
      </c>
    </row>
    <row r="3408" spans="2:9" x14ac:dyDescent="0.2">
      <c r="B3408">
        <f>IF(ISBLANK(A3408),"",VLOOKUP(A3408,Normas!A:D,4,FALSE))</f>
      </c>
      <c r="E3408" s="2">
        <f>IF(ISBLANK(D3408),"",INT(YEARFRAC(D3408,'Vispārīga informācija'!$B$2)))</f>
      </c>
      <c r="F3408" s="2">
        <f>IFERROR(IF(ISBLANK($A3408),"",IF($A3408="Ūdeņraža jonu koncentrācija",VLOOKUP(Dati!$A3408,Normas!$A:$D,2,FALSE),VLOOKUP(Dati!$A3408,Normas!$A:$D,2,FALSE)*0.6)),"")</f>
      </c>
      <c r="G3408" s="2">
        <f>IFERROR(IF(ISBLANK($A3408),"",IF($A3408="Ūdeņraža jonu koncentrācija",VLOOKUP(Dati!$A3408,Normas!$A:$D,3,FALSE),VLOOKUP(Dati!$A3408,Normas!$A:$D,3,FALSE)*0.6)),"")</f>
      </c>
      <c r="H3408" s="2">
        <f>IFERROR(IF(ISBLANK($A3408),"",IF($A3408="Ūdeņraža jonu koncentrācija",VLOOKUP(Dati!$A3408,Normas!$A:$D,2,FALSE),VLOOKUP(Dati!$A3408,Normas!$A:$D,2,FALSE)*0.3)),"")</f>
      </c>
      <c r="I3408" s="2">
        <f>IFERROR(IF(ISBLANK($A3408),"",IF($A3408="Ūdeņraža jonu koncentrācija",VLOOKUP(Dati!$A3408,Normas!$A:$D,3,FALSE),VLOOKUP(Dati!$A3408,Normas!$A:$D,3,FALSE)*0.3)),"")</f>
      </c>
    </row>
    <row r="3409" spans="2:9" x14ac:dyDescent="0.2">
      <c r="B3409">
        <f>IF(ISBLANK(A3409),"",VLOOKUP(A3409,Normas!A:D,4,FALSE))</f>
      </c>
      <c r="E3409" s="2">
        <f>IF(ISBLANK(D3409),"",INT(YEARFRAC(D3409,'Vispārīga informācija'!$B$2)))</f>
      </c>
      <c r="F3409" s="2">
        <f>IFERROR(IF(ISBLANK($A3409),"",IF($A3409="Ūdeņraža jonu koncentrācija",VLOOKUP(Dati!$A3409,Normas!$A:$D,2,FALSE),VLOOKUP(Dati!$A3409,Normas!$A:$D,2,FALSE)*0.6)),"")</f>
      </c>
      <c r="G3409" s="2">
        <f>IFERROR(IF(ISBLANK($A3409),"",IF($A3409="Ūdeņraža jonu koncentrācija",VLOOKUP(Dati!$A3409,Normas!$A:$D,3,FALSE),VLOOKUP(Dati!$A3409,Normas!$A:$D,3,FALSE)*0.6)),"")</f>
      </c>
      <c r="H3409" s="2">
        <f>IFERROR(IF(ISBLANK($A3409),"",IF($A3409="Ūdeņraža jonu koncentrācija",VLOOKUP(Dati!$A3409,Normas!$A:$D,2,FALSE),VLOOKUP(Dati!$A3409,Normas!$A:$D,2,FALSE)*0.3)),"")</f>
      </c>
      <c r="I3409" s="2">
        <f>IFERROR(IF(ISBLANK($A3409),"",IF($A3409="Ūdeņraža jonu koncentrācija",VLOOKUP(Dati!$A3409,Normas!$A:$D,3,FALSE),VLOOKUP(Dati!$A3409,Normas!$A:$D,3,FALSE)*0.3)),"")</f>
      </c>
    </row>
    <row r="3410" spans="2:9" x14ac:dyDescent="0.2">
      <c r="B3410">
        <f>IF(ISBLANK(A3410),"",VLOOKUP(A3410,Normas!A:D,4,FALSE))</f>
      </c>
      <c r="E3410" s="2">
        <f>IF(ISBLANK(D3410),"",INT(YEARFRAC(D3410,'Vispārīga informācija'!$B$2)))</f>
      </c>
      <c r="F3410" s="2">
        <f>IFERROR(IF(ISBLANK($A3410),"",IF($A3410="Ūdeņraža jonu koncentrācija",VLOOKUP(Dati!$A3410,Normas!$A:$D,2,FALSE),VLOOKUP(Dati!$A3410,Normas!$A:$D,2,FALSE)*0.6)),"")</f>
      </c>
      <c r="G3410" s="2">
        <f>IFERROR(IF(ISBLANK($A3410),"",IF($A3410="Ūdeņraža jonu koncentrācija",VLOOKUP(Dati!$A3410,Normas!$A:$D,3,FALSE),VLOOKUP(Dati!$A3410,Normas!$A:$D,3,FALSE)*0.6)),"")</f>
      </c>
      <c r="H3410" s="2">
        <f>IFERROR(IF(ISBLANK($A3410),"",IF($A3410="Ūdeņraža jonu koncentrācija",VLOOKUP(Dati!$A3410,Normas!$A:$D,2,FALSE),VLOOKUP(Dati!$A3410,Normas!$A:$D,2,FALSE)*0.3)),"")</f>
      </c>
      <c r="I3410" s="2">
        <f>IFERROR(IF(ISBLANK($A3410),"",IF($A3410="Ūdeņraža jonu koncentrācija",VLOOKUP(Dati!$A3410,Normas!$A:$D,3,FALSE),VLOOKUP(Dati!$A3410,Normas!$A:$D,3,FALSE)*0.3)),"")</f>
      </c>
    </row>
    <row r="3411" spans="2:9" x14ac:dyDescent="0.2">
      <c r="B3411">
        <f>IF(ISBLANK(A3411),"",VLOOKUP(A3411,Normas!A:D,4,FALSE))</f>
      </c>
      <c r="E3411" s="2">
        <f>IF(ISBLANK(D3411),"",INT(YEARFRAC(D3411,'Vispārīga informācija'!$B$2)))</f>
      </c>
      <c r="F3411" s="2">
        <f>IFERROR(IF(ISBLANK($A3411),"",IF($A3411="Ūdeņraža jonu koncentrācija",VLOOKUP(Dati!$A3411,Normas!$A:$D,2,FALSE),VLOOKUP(Dati!$A3411,Normas!$A:$D,2,FALSE)*0.6)),"")</f>
      </c>
      <c r="G3411" s="2">
        <f>IFERROR(IF(ISBLANK($A3411),"",IF($A3411="Ūdeņraža jonu koncentrācija",VLOOKUP(Dati!$A3411,Normas!$A:$D,3,FALSE),VLOOKUP(Dati!$A3411,Normas!$A:$D,3,FALSE)*0.6)),"")</f>
      </c>
      <c r="H3411" s="2">
        <f>IFERROR(IF(ISBLANK($A3411),"",IF($A3411="Ūdeņraža jonu koncentrācija",VLOOKUP(Dati!$A3411,Normas!$A:$D,2,FALSE),VLOOKUP(Dati!$A3411,Normas!$A:$D,2,FALSE)*0.3)),"")</f>
      </c>
      <c r="I3411" s="2">
        <f>IFERROR(IF(ISBLANK($A3411),"",IF($A3411="Ūdeņraža jonu koncentrācija",VLOOKUP(Dati!$A3411,Normas!$A:$D,3,FALSE),VLOOKUP(Dati!$A3411,Normas!$A:$D,3,FALSE)*0.3)),"")</f>
      </c>
    </row>
    <row r="3412" spans="2:9" x14ac:dyDescent="0.2">
      <c r="B3412">
        <f>IF(ISBLANK(A3412),"",VLOOKUP(A3412,Normas!A:D,4,FALSE))</f>
      </c>
      <c r="E3412" s="2">
        <f>IF(ISBLANK(D3412),"",INT(YEARFRAC(D3412,'Vispārīga informācija'!$B$2)))</f>
      </c>
      <c r="F3412" s="2">
        <f>IFERROR(IF(ISBLANK($A3412),"",IF($A3412="Ūdeņraža jonu koncentrācija",VLOOKUP(Dati!$A3412,Normas!$A:$D,2,FALSE),VLOOKUP(Dati!$A3412,Normas!$A:$D,2,FALSE)*0.6)),"")</f>
      </c>
      <c r="G3412" s="2">
        <f>IFERROR(IF(ISBLANK($A3412),"",IF($A3412="Ūdeņraža jonu koncentrācija",VLOOKUP(Dati!$A3412,Normas!$A:$D,3,FALSE),VLOOKUP(Dati!$A3412,Normas!$A:$D,3,FALSE)*0.6)),"")</f>
      </c>
      <c r="H3412" s="2">
        <f>IFERROR(IF(ISBLANK($A3412),"",IF($A3412="Ūdeņraža jonu koncentrācija",VLOOKUP(Dati!$A3412,Normas!$A:$D,2,FALSE),VLOOKUP(Dati!$A3412,Normas!$A:$D,2,FALSE)*0.3)),"")</f>
      </c>
      <c r="I3412" s="2">
        <f>IFERROR(IF(ISBLANK($A3412),"",IF($A3412="Ūdeņraža jonu koncentrācija",VLOOKUP(Dati!$A3412,Normas!$A:$D,3,FALSE),VLOOKUP(Dati!$A3412,Normas!$A:$D,3,FALSE)*0.3)),"")</f>
      </c>
    </row>
    <row r="3413" spans="2:9" x14ac:dyDescent="0.2">
      <c r="B3413">
        <f>IF(ISBLANK(A3413),"",VLOOKUP(A3413,Normas!A:D,4,FALSE))</f>
      </c>
      <c r="E3413" s="2">
        <f>IF(ISBLANK(D3413),"",INT(YEARFRAC(D3413,'Vispārīga informācija'!$B$2)))</f>
      </c>
      <c r="F3413" s="2">
        <f>IFERROR(IF(ISBLANK($A3413),"",IF($A3413="Ūdeņraža jonu koncentrācija",VLOOKUP(Dati!$A3413,Normas!$A:$D,2,FALSE),VLOOKUP(Dati!$A3413,Normas!$A:$D,2,FALSE)*0.6)),"")</f>
      </c>
      <c r="G3413" s="2">
        <f>IFERROR(IF(ISBLANK($A3413),"",IF($A3413="Ūdeņraža jonu koncentrācija",VLOOKUP(Dati!$A3413,Normas!$A:$D,3,FALSE),VLOOKUP(Dati!$A3413,Normas!$A:$D,3,FALSE)*0.6)),"")</f>
      </c>
      <c r="H3413" s="2">
        <f>IFERROR(IF(ISBLANK($A3413),"",IF($A3413="Ūdeņraža jonu koncentrācija",VLOOKUP(Dati!$A3413,Normas!$A:$D,2,FALSE),VLOOKUP(Dati!$A3413,Normas!$A:$D,2,FALSE)*0.3)),"")</f>
      </c>
      <c r="I3413" s="2">
        <f>IFERROR(IF(ISBLANK($A3413),"",IF($A3413="Ūdeņraža jonu koncentrācija",VLOOKUP(Dati!$A3413,Normas!$A:$D,3,FALSE),VLOOKUP(Dati!$A3413,Normas!$A:$D,3,FALSE)*0.3)),"")</f>
      </c>
    </row>
    <row r="3414" spans="2:9" x14ac:dyDescent="0.2">
      <c r="B3414">
        <f>IF(ISBLANK(A3414),"",VLOOKUP(A3414,Normas!A:D,4,FALSE))</f>
      </c>
      <c r="E3414" s="2">
        <f>IF(ISBLANK(D3414),"",INT(YEARFRAC(D3414,'Vispārīga informācija'!$B$2)))</f>
      </c>
      <c r="F3414" s="2">
        <f>IFERROR(IF(ISBLANK($A3414),"",IF($A3414="Ūdeņraža jonu koncentrācija",VLOOKUP(Dati!$A3414,Normas!$A:$D,2,FALSE),VLOOKUP(Dati!$A3414,Normas!$A:$D,2,FALSE)*0.6)),"")</f>
      </c>
      <c r="G3414" s="2">
        <f>IFERROR(IF(ISBLANK($A3414),"",IF($A3414="Ūdeņraža jonu koncentrācija",VLOOKUP(Dati!$A3414,Normas!$A:$D,3,FALSE),VLOOKUP(Dati!$A3414,Normas!$A:$D,3,FALSE)*0.6)),"")</f>
      </c>
      <c r="H3414" s="2">
        <f>IFERROR(IF(ISBLANK($A3414),"",IF($A3414="Ūdeņraža jonu koncentrācija",VLOOKUP(Dati!$A3414,Normas!$A:$D,2,FALSE),VLOOKUP(Dati!$A3414,Normas!$A:$D,2,FALSE)*0.3)),"")</f>
      </c>
      <c r="I3414" s="2">
        <f>IFERROR(IF(ISBLANK($A3414),"",IF($A3414="Ūdeņraža jonu koncentrācija",VLOOKUP(Dati!$A3414,Normas!$A:$D,3,FALSE),VLOOKUP(Dati!$A3414,Normas!$A:$D,3,FALSE)*0.3)),"")</f>
      </c>
    </row>
    <row r="3415" spans="2:9" x14ac:dyDescent="0.2">
      <c r="B3415">
        <f>IF(ISBLANK(A3415),"",VLOOKUP(A3415,Normas!A:D,4,FALSE))</f>
      </c>
      <c r="E3415" s="2">
        <f>IF(ISBLANK(D3415),"",INT(YEARFRAC(D3415,'Vispārīga informācija'!$B$2)))</f>
      </c>
      <c r="F3415" s="2">
        <f>IFERROR(IF(ISBLANK($A3415),"",IF($A3415="Ūdeņraža jonu koncentrācija",VLOOKUP(Dati!$A3415,Normas!$A:$D,2,FALSE),VLOOKUP(Dati!$A3415,Normas!$A:$D,2,FALSE)*0.6)),"")</f>
      </c>
      <c r="G3415" s="2">
        <f>IFERROR(IF(ISBLANK($A3415),"",IF($A3415="Ūdeņraža jonu koncentrācija",VLOOKUP(Dati!$A3415,Normas!$A:$D,3,FALSE),VLOOKUP(Dati!$A3415,Normas!$A:$D,3,FALSE)*0.6)),"")</f>
      </c>
      <c r="H3415" s="2">
        <f>IFERROR(IF(ISBLANK($A3415),"",IF($A3415="Ūdeņraža jonu koncentrācija",VLOOKUP(Dati!$A3415,Normas!$A:$D,2,FALSE),VLOOKUP(Dati!$A3415,Normas!$A:$D,2,FALSE)*0.3)),"")</f>
      </c>
      <c r="I3415" s="2">
        <f>IFERROR(IF(ISBLANK($A3415),"",IF($A3415="Ūdeņraža jonu koncentrācija",VLOOKUP(Dati!$A3415,Normas!$A:$D,3,FALSE),VLOOKUP(Dati!$A3415,Normas!$A:$D,3,FALSE)*0.3)),"")</f>
      </c>
    </row>
    <row r="3416" spans="2:9" x14ac:dyDescent="0.2">
      <c r="B3416">
        <f>IF(ISBLANK(A3416),"",VLOOKUP(A3416,Normas!A:D,4,FALSE))</f>
      </c>
      <c r="E3416" s="2">
        <f>IF(ISBLANK(D3416),"",INT(YEARFRAC(D3416,'Vispārīga informācija'!$B$2)))</f>
      </c>
      <c r="F3416" s="2">
        <f>IFERROR(IF(ISBLANK($A3416),"",IF($A3416="Ūdeņraža jonu koncentrācija",VLOOKUP(Dati!$A3416,Normas!$A:$D,2,FALSE),VLOOKUP(Dati!$A3416,Normas!$A:$D,2,FALSE)*0.6)),"")</f>
      </c>
      <c r="G3416" s="2">
        <f>IFERROR(IF(ISBLANK($A3416),"",IF($A3416="Ūdeņraža jonu koncentrācija",VLOOKUP(Dati!$A3416,Normas!$A:$D,3,FALSE),VLOOKUP(Dati!$A3416,Normas!$A:$D,3,FALSE)*0.6)),"")</f>
      </c>
      <c r="H3416" s="2">
        <f>IFERROR(IF(ISBLANK($A3416),"",IF($A3416="Ūdeņraža jonu koncentrācija",VLOOKUP(Dati!$A3416,Normas!$A:$D,2,FALSE),VLOOKUP(Dati!$A3416,Normas!$A:$D,2,FALSE)*0.3)),"")</f>
      </c>
      <c r="I3416" s="2">
        <f>IFERROR(IF(ISBLANK($A3416),"",IF($A3416="Ūdeņraža jonu koncentrācija",VLOOKUP(Dati!$A3416,Normas!$A:$D,3,FALSE),VLOOKUP(Dati!$A3416,Normas!$A:$D,3,FALSE)*0.3)),"")</f>
      </c>
    </row>
    <row r="3417" spans="2:9" x14ac:dyDescent="0.2">
      <c r="B3417">
        <f>IF(ISBLANK(A3417),"",VLOOKUP(A3417,Normas!A:D,4,FALSE))</f>
      </c>
      <c r="E3417" s="2">
        <f>IF(ISBLANK(D3417),"",INT(YEARFRAC(D3417,'Vispārīga informācija'!$B$2)))</f>
      </c>
      <c r="F3417" s="2">
        <f>IFERROR(IF(ISBLANK($A3417),"",IF($A3417="Ūdeņraža jonu koncentrācija",VLOOKUP(Dati!$A3417,Normas!$A:$D,2,FALSE),VLOOKUP(Dati!$A3417,Normas!$A:$D,2,FALSE)*0.6)),"")</f>
      </c>
      <c r="G3417" s="2">
        <f>IFERROR(IF(ISBLANK($A3417),"",IF($A3417="Ūdeņraža jonu koncentrācija",VLOOKUP(Dati!$A3417,Normas!$A:$D,3,FALSE),VLOOKUP(Dati!$A3417,Normas!$A:$D,3,FALSE)*0.6)),"")</f>
      </c>
      <c r="H3417" s="2">
        <f>IFERROR(IF(ISBLANK($A3417),"",IF($A3417="Ūdeņraža jonu koncentrācija",VLOOKUP(Dati!$A3417,Normas!$A:$D,2,FALSE),VLOOKUP(Dati!$A3417,Normas!$A:$D,2,FALSE)*0.3)),"")</f>
      </c>
      <c r="I3417" s="2">
        <f>IFERROR(IF(ISBLANK($A3417),"",IF($A3417="Ūdeņraža jonu koncentrācija",VLOOKUP(Dati!$A3417,Normas!$A:$D,3,FALSE),VLOOKUP(Dati!$A3417,Normas!$A:$D,3,FALSE)*0.3)),"")</f>
      </c>
    </row>
    <row r="3418" spans="2:9" x14ac:dyDescent="0.2">
      <c r="B3418">
        <f>IF(ISBLANK(A3418),"",VLOOKUP(A3418,Normas!A:D,4,FALSE))</f>
      </c>
      <c r="E3418" s="2">
        <f>IF(ISBLANK(D3418),"",INT(YEARFRAC(D3418,'Vispārīga informācija'!$B$2)))</f>
      </c>
      <c r="F3418" s="2">
        <f>IFERROR(IF(ISBLANK($A3418),"",IF($A3418="Ūdeņraža jonu koncentrācija",VLOOKUP(Dati!$A3418,Normas!$A:$D,2,FALSE),VLOOKUP(Dati!$A3418,Normas!$A:$D,2,FALSE)*0.6)),"")</f>
      </c>
      <c r="G3418" s="2">
        <f>IFERROR(IF(ISBLANK($A3418),"",IF($A3418="Ūdeņraža jonu koncentrācija",VLOOKUP(Dati!$A3418,Normas!$A:$D,3,FALSE),VLOOKUP(Dati!$A3418,Normas!$A:$D,3,FALSE)*0.6)),"")</f>
      </c>
      <c r="H3418" s="2">
        <f>IFERROR(IF(ISBLANK($A3418),"",IF($A3418="Ūdeņraža jonu koncentrācija",VLOOKUP(Dati!$A3418,Normas!$A:$D,2,FALSE),VLOOKUP(Dati!$A3418,Normas!$A:$D,2,FALSE)*0.3)),"")</f>
      </c>
      <c r="I3418" s="2">
        <f>IFERROR(IF(ISBLANK($A3418),"",IF($A3418="Ūdeņraža jonu koncentrācija",VLOOKUP(Dati!$A3418,Normas!$A:$D,3,FALSE),VLOOKUP(Dati!$A3418,Normas!$A:$D,3,FALSE)*0.3)),"")</f>
      </c>
    </row>
    <row r="3419" spans="2:9" x14ac:dyDescent="0.2">
      <c r="B3419">
        <f>IF(ISBLANK(A3419),"",VLOOKUP(A3419,Normas!A:D,4,FALSE))</f>
      </c>
      <c r="E3419" s="2">
        <f>IF(ISBLANK(D3419),"",INT(YEARFRAC(D3419,'Vispārīga informācija'!$B$2)))</f>
      </c>
      <c r="F3419" s="2">
        <f>IFERROR(IF(ISBLANK($A3419),"",IF($A3419="Ūdeņraža jonu koncentrācija",VLOOKUP(Dati!$A3419,Normas!$A:$D,2,FALSE),VLOOKUP(Dati!$A3419,Normas!$A:$D,2,FALSE)*0.6)),"")</f>
      </c>
      <c r="G3419" s="2">
        <f>IFERROR(IF(ISBLANK($A3419),"",IF($A3419="Ūdeņraža jonu koncentrācija",VLOOKUP(Dati!$A3419,Normas!$A:$D,3,FALSE),VLOOKUP(Dati!$A3419,Normas!$A:$D,3,FALSE)*0.6)),"")</f>
      </c>
      <c r="H3419" s="2">
        <f>IFERROR(IF(ISBLANK($A3419),"",IF($A3419="Ūdeņraža jonu koncentrācija",VLOOKUP(Dati!$A3419,Normas!$A:$D,2,FALSE),VLOOKUP(Dati!$A3419,Normas!$A:$D,2,FALSE)*0.3)),"")</f>
      </c>
      <c r="I3419" s="2">
        <f>IFERROR(IF(ISBLANK($A3419),"",IF($A3419="Ūdeņraža jonu koncentrācija",VLOOKUP(Dati!$A3419,Normas!$A:$D,3,FALSE),VLOOKUP(Dati!$A3419,Normas!$A:$D,3,FALSE)*0.3)),"")</f>
      </c>
    </row>
    <row r="3420" spans="2:9" x14ac:dyDescent="0.2">
      <c r="B3420">
        <f>IF(ISBLANK(A3420),"",VLOOKUP(A3420,Normas!A:D,4,FALSE))</f>
      </c>
      <c r="E3420" s="2">
        <f>IF(ISBLANK(D3420),"",INT(YEARFRAC(D3420,'Vispārīga informācija'!$B$2)))</f>
      </c>
      <c r="F3420" s="2">
        <f>IFERROR(IF(ISBLANK($A3420),"",IF($A3420="Ūdeņraža jonu koncentrācija",VLOOKUP(Dati!$A3420,Normas!$A:$D,2,FALSE),VLOOKUP(Dati!$A3420,Normas!$A:$D,2,FALSE)*0.6)),"")</f>
      </c>
      <c r="G3420" s="2">
        <f>IFERROR(IF(ISBLANK($A3420),"",IF($A3420="Ūdeņraža jonu koncentrācija",VLOOKUP(Dati!$A3420,Normas!$A:$D,3,FALSE),VLOOKUP(Dati!$A3420,Normas!$A:$D,3,FALSE)*0.6)),"")</f>
      </c>
      <c r="H3420" s="2">
        <f>IFERROR(IF(ISBLANK($A3420),"",IF($A3420="Ūdeņraža jonu koncentrācija",VLOOKUP(Dati!$A3420,Normas!$A:$D,2,FALSE),VLOOKUP(Dati!$A3420,Normas!$A:$D,2,FALSE)*0.3)),"")</f>
      </c>
      <c r="I3420" s="2">
        <f>IFERROR(IF(ISBLANK($A3420),"",IF($A3420="Ūdeņraža jonu koncentrācija",VLOOKUP(Dati!$A3420,Normas!$A:$D,3,FALSE),VLOOKUP(Dati!$A3420,Normas!$A:$D,3,FALSE)*0.3)),"")</f>
      </c>
    </row>
    <row r="3421" spans="2:9" x14ac:dyDescent="0.2">
      <c r="B3421">
        <f>IF(ISBLANK(A3421),"",VLOOKUP(A3421,Normas!A:D,4,FALSE))</f>
      </c>
      <c r="E3421" s="2">
        <f>IF(ISBLANK(D3421),"",INT(YEARFRAC(D3421,'Vispārīga informācija'!$B$2)))</f>
      </c>
      <c r="F3421" s="2">
        <f>IFERROR(IF(ISBLANK($A3421),"",IF($A3421="Ūdeņraža jonu koncentrācija",VLOOKUP(Dati!$A3421,Normas!$A:$D,2,FALSE),VLOOKUP(Dati!$A3421,Normas!$A:$D,2,FALSE)*0.6)),"")</f>
      </c>
      <c r="G3421" s="2">
        <f>IFERROR(IF(ISBLANK($A3421),"",IF($A3421="Ūdeņraža jonu koncentrācija",VLOOKUP(Dati!$A3421,Normas!$A:$D,3,FALSE),VLOOKUP(Dati!$A3421,Normas!$A:$D,3,FALSE)*0.6)),"")</f>
      </c>
      <c r="H3421" s="2">
        <f>IFERROR(IF(ISBLANK($A3421),"",IF($A3421="Ūdeņraža jonu koncentrācija",VLOOKUP(Dati!$A3421,Normas!$A:$D,2,FALSE),VLOOKUP(Dati!$A3421,Normas!$A:$D,2,FALSE)*0.3)),"")</f>
      </c>
      <c r="I3421" s="2">
        <f>IFERROR(IF(ISBLANK($A3421),"",IF($A3421="Ūdeņraža jonu koncentrācija",VLOOKUP(Dati!$A3421,Normas!$A:$D,3,FALSE),VLOOKUP(Dati!$A3421,Normas!$A:$D,3,FALSE)*0.3)),"")</f>
      </c>
    </row>
    <row r="3422" spans="2:9" x14ac:dyDescent="0.2">
      <c r="B3422">
        <f>IF(ISBLANK(A3422),"",VLOOKUP(A3422,Normas!A:D,4,FALSE))</f>
      </c>
      <c r="E3422" s="2">
        <f>IF(ISBLANK(D3422),"",INT(YEARFRAC(D3422,'Vispārīga informācija'!$B$2)))</f>
      </c>
      <c r="F3422" s="2">
        <f>IFERROR(IF(ISBLANK($A3422),"",IF($A3422="Ūdeņraža jonu koncentrācija",VLOOKUP(Dati!$A3422,Normas!$A:$D,2,FALSE),VLOOKUP(Dati!$A3422,Normas!$A:$D,2,FALSE)*0.6)),"")</f>
      </c>
      <c r="G3422" s="2">
        <f>IFERROR(IF(ISBLANK($A3422),"",IF($A3422="Ūdeņraža jonu koncentrācija",VLOOKUP(Dati!$A3422,Normas!$A:$D,3,FALSE),VLOOKUP(Dati!$A3422,Normas!$A:$D,3,FALSE)*0.6)),"")</f>
      </c>
      <c r="H3422" s="2">
        <f>IFERROR(IF(ISBLANK($A3422),"",IF($A3422="Ūdeņraža jonu koncentrācija",VLOOKUP(Dati!$A3422,Normas!$A:$D,2,FALSE),VLOOKUP(Dati!$A3422,Normas!$A:$D,2,FALSE)*0.3)),"")</f>
      </c>
      <c r="I3422" s="2">
        <f>IFERROR(IF(ISBLANK($A3422),"",IF($A3422="Ūdeņraža jonu koncentrācija",VLOOKUP(Dati!$A3422,Normas!$A:$D,3,FALSE),VLOOKUP(Dati!$A3422,Normas!$A:$D,3,FALSE)*0.3)),"")</f>
      </c>
    </row>
    <row r="3423" spans="2:9" x14ac:dyDescent="0.2">
      <c r="B3423">
        <f>IF(ISBLANK(A3423),"",VLOOKUP(A3423,Normas!A:D,4,FALSE))</f>
      </c>
      <c r="E3423" s="2">
        <f>IF(ISBLANK(D3423),"",INT(YEARFRAC(D3423,'Vispārīga informācija'!$B$2)))</f>
      </c>
      <c r="F3423" s="2">
        <f>IFERROR(IF(ISBLANK($A3423),"",IF($A3423="Ūdeņraža jonu koncentrācija",VLOOKUP(Dati!$A3423,Normas!$A:$D,2,FALSE),VLOOKUP(Dati!$A3423,Normas!$A:$D,2,FALSE)*0.6)),"")</f>
      </c>
      <c r="G3423" s="2">
        <f>IFERROR(IF(ISBLANK($A3423),"",IF($A3423="Ūdeņraža jonu koncentrācija",VLOOKUP(Dati!$A3423,Normas!$A:$D,3,FALSE),VLOOKUP(Dati!$A3423,Normas!$A:$D,3,FALSE)*0.6)),"")</f>
      </c>
      <c r="H3423" s="2">
        <f>IFERROR(IF(ISBLANK($A3423),"",IF($A3423="Ūdeņraža jonu koncentrācija",VLOOKUP(Dati!$A3423,Normas!$A:$D,2,FALSE),VLOOKUP(Dati!$A3423,Normas!$A:$D,2,FALSE)*0.3)),"")</f>
      </c>
      <c r="I3423" s="2">
        <f>IFERROR(IF(ISBLANK($A3423),"",IF($A3423="Ūdeņraža jonu koncentrācija",VLOOKUP(Dati!$A3423,Normas!$A:$D,3,FALSE),VLOOKUP(Dati!$A3423,Normas!$A:$D,3,FALSE)*0.3)),"")</f>
      </c>
    </row>
    <row r="3424" spans="2:9" x14ac:dyDescent="0.2">
      <c r="B3424">
        <f>IF(ISBLANK(A3424),"",VLOOKUP(A3424,Normas!A:D,4,FALSE))</f>
      </c>
      <c r="E3424" s="2">
        <f>IF(ISBLANK(D3424),"",INT(YEARFRAC(D3424,'Vispārīga informācija'!$B$2)))</f>
      </c>
      <c r="F3424" s="2">
        <f>IFERROR(IF(ISBLANK($A3424),"",IF($A3424="Ūdeņraža jonu koncentrācija",VLOOKUP(Dati!$A3424,Normas!$A:$D,2,FALSE),VLOOKUP(Dati!$A3424,Normas!$A:$D,2,FALSE)*0.6)),"")</f>
      </c>
      <c r="G3424" s="2">
        <f>IFERROR(IF(ISBLANK($A3424),"",IF($A3424="Ūdeņraža jonu koncentrācija",VLOOKUP(Dati!$A3424,Normas!$A:$D,3,FALSE),VLOOKUP(Dati!$A3424,Normas!$A:$D,3,FALSE)*0.6)),"")</f>
      </c>
      <c r="H3424" s="2">
        <f>IFERROR(IF(ISBLANK($A3424),"",IF($A3424="Ūdeņraža jonu koncentrācija",VLOOKUP(Dati!$A3424,Normas!$A:$D,2,FALSE),VLOOKUP(Dati!$A3424,Normas!$A:$D,2,FALSE)*0.3)),"")</f>
      </c>
      <c r="I3424" s="2">
        <f>IFERROR(IF(ISBLANK($A3424),"",IF($A3424="Ūdeņraža jonu koncentrācija",VLOOKUP(Dati!$A3424,Normas!$A:$D,3,FALSE),VLOOKUP(Dati!$A3424,Normas!$A:$D,3,FALSE)*0.3)),"")</f>
      </c>
    </row>
    <row r="3425" spans="2:9" x14ac:dyDescent="0.2">
      <c r="B3425">
        <f>IF(ISBLANK(A3425),"",VLOOKUP(A3425,Normas!A:D,4,FALSE))</f>
      </c>
      <c r="E3425" s="2">
        <f>IF(ISBLANK(D3425),"",INT(YEARFRAC(D3425,'Vispārīga informācija'!$B$2)))</f>
      </c>
      <c r="F3425" s="2">
        <f>IFERROR(IF(ISBLANK($A3425),"",IF($A3425="Ūdeņraža jonu koncentrācija",VLOOKUP(Dati!$A3425,Normas!$A:$D,2,FALSE),VLOOKUP(Dati!$A3425,Normas!$A:$D,2,FALSE)*0.6)),"")</f>
      </c>
      <c r="G3425" s="2">
        <f>IFERROR(IF(ISBLANK($A3425),"",IF($A3425="Ūdeņraža jonu koncentrācija",VLOOKUP(Dati!$A3425,Normas!$A:$D,3,FALSE),VLOOKUP(Dati!$A3425,Normas!$A:$D,3,FALSE)*0.6)),"")</f>
      </c>
      <c r="H3425" s="2">
        <f>IFERROR(IF(ISBLANK($A3425),"",IF($A3425="Ūdeņraža jonu koncentrācija",VLOOKUP(Dati!$A3425,Normas!$A:$D,2,FALSE),VLOOKUP(Dati!$A3425,Normas!$A:$D,2,FALSE)*0.3)),"")</f>
      </c>
      <c r="I3425" s="2">
        <f>IFERROR(IF(ISBLANK($A3425),"",IF($A3425="Ūdeņraža jonu koncentrācija",VLOOKUP(Dati!$A3425,Normas!$A:$D,3,FALSE),VLOOKUP(Dati!$A3425,Normas!$A:$D,3,FALSE)*0.3)),"")</f>
      </c>
    </row>
    <row r="3426" spans="2:9" x14ac:dyDescent="0.2">
      <c r="B3426">
        <f>IF(ISBLANK(A3426),"",VLOOKUP(A3426,Normas!A:D,4,FALSE))</f>
      </c>
      <c r="E3426" s="2">
        <f>IF(ISBLANK(D3426),"",INT(YEARFRAC(D3426,'Vispārīga informācija'!$B$2)))</f>
      </c>
      <c r="F3426" s="2">
        <f>IFERROR(IF(ISBLANK($A3426),"",IF($A3426="Ūdeņraža jonu koncentrācija",VLOOKUP(Dati!$A3426,Normas!$A:$D,2,FALSE),VLOOKUP(Dati!$A3426,Normas!$A:$D,2,FALSE)*0.6)),"")</f>
      </c>
      <c r="G3426" s="2">
        <f>IFERROR(IF(ISBLANK($A3426),"",IF($A3426="Ūdeņraža jonu koncentrācija",VLOOKUP(Dati!$A3426,Normas!$A:$D,3,FALSE),VLOOKUP(Dati!$A3426,Normas!$A:$D,3,FALSE)*0.6)),"")</f>
      </c>
      <c r="H3426" s="2">
        <f>IFERROR(IF(ISBLANK($A3426),"",IF($A3426="Ūdeņraža jonu koncentrācija",VLOOKUP(Dati!$A3426,Normas!$A:$D,2,FALSE),VLOOKUP(Dati!$A3426,Normas!$A:$D,2,FALSE)*0.3)),"")</f>
      </c>
      <c r="I3426" s="2">
        <f>IFERROR(IF(ISBLANK($A3426),"",IF($A3426="Ūdeņraža jonu koncentrācija",VLOOKUP(Dati!$A3426,Normas!$A:$D,3,FALSE),VLOOKUP(Dati!$A3426,Normas!$A:$D,3,FALSE)*0.3)),"")</f>
      </c>
    </row>
    <row r="3427" spans="2:9" x14ac:dyDescent="0.2">
      <c r="B3427">
        <f>IF(ISBLANK(A3427),"",VLOOKUP(A3427,Normas!A:D,4,FALSE))</f>
      </c>
      <c r="E3427" s="2">
        <f>IF(ISBLANK(D3427),"",INT(YEARFRAC(D3427,'Vispārīga informācija'!$B$2)))</f>
      </c>
      <c r="F3427" s="2">
        <f>IFERROR(IF(ISBLANK($A3427),"",IF($A3427="Ūdeņraža jonu koncentrācija",VLOOKUP(Dati!$A3427,Normas!$A:$D,2,FALSE),VLOOKUP(Dati!$A3427,Normas!$A:$D,2,FALSE)*0.6)),"")</f>
      </c>
      <c r="G3427" s="2">
        <f>IFERROR(IF(ISBLANK($A3427),"",IF($A3427="Ūdeņraža jonu koncentrācija",VLOOKUP(Dati!$A3427,Normas!$A:$D,3,FALSE),VLOOKUP(Dati!$A3427,Normas!$A:$D,3,FALSE)*0.6)),"")</f>
      </c>
      <c r="H3427" s="2">
        <f>IFERROR(IF(ISBLANK($A3427),"",IF($A3427="Ūdeņraža jonu koncentrācija",VLOOKUP(Dati!$A3427,Normas!$A:$D,2,FALSE),VLOOKUP(Dati!$A3427,Normas!$A:$D,2,FALSE)*0.3)),"")</f>
      </c>
      <c r="I3427" s="2">
        <f>IFERROR(IF(ISBLANK($A3427),"",IF($A3427="Ūdeņraža jonu koncentrācija",VLOOKUP(Dati!$A3427,Normas!$A:$D,3,FALSE),VLOOKUP(Dati!$A3427,Normas!$A:$D,3,FALSE)*0.3)),"")</f>
      </c>
    </row>
    <row r="3428" spans="2:9" x14ac:dyDescent="0.2">
      <c r="B3428">
        <f>IF(ISBLANK(A3428),"",VLOOKUP(A3428,Normas!A:D,4,FALSE))</f>
      </c>
      <c r="E3428" s="2">
        <f>IF(ISBLANK(D3428),"",INT(YEARFRAC(D3428,'Vispārīga informācija'!$B$2)))</f>
      </c>
      <c r="F3428" s="2">
        <f>IFERROR(IF(ISBLANK($A3428),"",IF($A3428="Ūdeņraža jonu koncentrācija",VLOOKUP(Dati!$A3428,Normas!$A:$D,2,FALSE),VLOOKUP(Dati!$A3428,Normas!$A:$D,2,FALSE)*0.6)),"")</f>
      </c>
      <c r="G3428" s="2">
        <f>IFERROR(IF(ISBLANK($A3428),"",IF($A3428="Ūdeņraža jonu koncentrācija",VLOOKUP(Dati!$A3428,Normas!$A:$D,3,FALSE),VLOOKUP(Dati!$A3428,Normas!$A:$D,3,FALSE)*0.6)),"")</f>
      </c>
      <c r="H3428" s="2">
        <f>IFERROR(IF(ISBLANK($A3428),"",IF($A3428="Ūdeņraža jonu koncentrācija",VLOOKUP(Dati!$A3428,Normas!$A:$D,2,FALSE),VLOOKUP(Dati!$A3428,Normas!$A:$D,2,FALSE)*0.3)),"")</f>
      </c>
      <c r="I3428" s="2">
        <f>IFERROR(IF(ISBLANK($A3428),"",IF($A3428="Ūdeņraža jonu koncentrācija",VLOOKUP(Dati!$A3428,Normas!$A:$D,3,FALSE),VLOOKUP(Dati!$A3428,Normas!$A:$D,3,FALSE)*0.3)),"")</f>
      </c>
    </row>
    <row r="3429" spans="2:9" x14ac:dyDescent="0.2">
      <c r="B3429">
        <f>IF(ISBLANK(A3429),"",VLOOKUP(A3429,Normas!A:D,4,FALSE))</f>
      </c>
      <c r="E3429" s="2">
        <f>IF(ISBLANK(D3429),"",INT(YEARFRAC(D3429,'Vispārīga informācija'!$B$2)))</f>
      </c>
      <c r="F3429" s="2">
        <f>IFERROR(IF(ISBLANK($A3429),"",IF($A3429="Ūdeņraža jonu koncentrācija",VLOOKUP(Dati!$A3429,Normas!$A:$D,2,FALSE),VLOOKUP(Dati!$A3429,Normas!$A:$D,2,FALSE)*0.6)),"")</f>
      </c>
      <c r="G3429" s="2">
        <f>IFERROR(IF(ISBLANK($A3429),"",IF($A3429="Ūdeņraža jonu koncentrācija",VLOOKUP(Dati!$A3429,Normas!$A:$D,3,FALSE),VLOOKUP(Dati!$A3429,Normas!$A:$D,3,FALSE)*0.6)),"")</f>
      </c>
      <c r="H3429" s="2">
        <f>IFERROR(IF(ISBLANK($A3429),"",IF($A3429="Ūdeņraža jonu koncentrācija",VLOOKUP(Dati!$A3429,Normas!$A:$D,2,FALSE),VLOOKUP(Dati!$A3429,Normas!$A:$D,2,FALSE)*0.3)),"")</f>
      </c>
      <c r="I3429" s="2">
        <f>IFERROR(IF(ISBLANK($A3429),"",IF($A3429="Ūdeņraža jonu koncentrācija",VLOOKUP(Dati!$A3429,Normas!$A:$D,3,FALSE),VLOOKUP(Dati!$A3429,Normas!$A:$D,3,FALSE)*0.3)),"")</f>
      </c>
    </row>
    <row r="3430" spans="2:9" x14ac:dyDescent="0.2">
      <c r="B3430">
        <f>IF(ISBLANK(A3430),"",VLOOKUP(A3430,Normas!A:D,4,FALSE))</f>
      </c>
      <c r="E3430" s="2">
        <f>IF(ISBLANK(D3430),"",INT(YEARFRAC(D3430,'Vispārīga informācija'!$B$2)))</f>
      </c>
      <c r="F3430" s="2">
        <f>IFERROR(IF(ISBLANK($A3430),"",IF($A3430="Ūdeņraža jonu koncentrācija",VLOOKUP(Dati!$A3430,Normas!$A:$D,2,FALSE),VLOOKUP(Dati!$A3430,Normas!$A:$D,2,FALSE)*0.6)),"")</f>
      </c>
      <c r="G3430" s="2">
        <f>IFERROR(IF(ISBLANK($A3430),"",IF($A3430="Ūdeņraža jonu koncentrācija",VLOOKUP(Dati!$A3430,Normas!$A:$D,3,FALSE),VLOOKUP(Dati!$A3430,Normas!$A:$D,3,FALSE)*0.6)),"")</f>
      </c>
      <c r="H3430" s="2">
        <f>IFERROR(IF(ISBLANK($A3430),"",IF($A3430="Ūdeņraža jonu koncentrācija",VLOOKUP(Dati!$A3430,Normas!$A:$D,2,FALSE),VLOOKUP(Dati!$A3430,Normas!$A:$D,2,FALSE)*0.3)),"")</f>
      </c>
      <c r="I3430" s="2">
        <f>IFERROR(IF(ISBLANK($A3430),"",IF($A3430="Ūdeņraža jonu koncentrācija",VLOOKUP(Dati!$A3430,Normas!$A:$D,3,FALSE),VLOOKUP(Dati!$A3430,Normas!$A:$D,3,FALSE)*0.3)),"")</f>
      </c>
    </row>
    <row r="3431" spans="2:9" x14ac:dyDescent="0.2">
      <c r="B3431">
        <f>IF(ISBLANK(A3431),"",VLOOKUP(A3431,Normas!A:D,4,FALSE))</f>
      </c>
      <c r="E3431" s="2">
        <f>IF(ISBLANK(D3431),"",INT(YEARFRAC(D3431,'Vispārīga informācija'!$B$2)))</f>
      </c>
      <c r="F3431" s="2">
        <f>IFERROR(IF(ISBLANK($A3431),"",IF($A3431="Ūdeņraža jonu koncentrācija",VLOOKUP(Dati!$A3431,Normas!$A:$D,2,FALSE),VLOOKUP(Dati!$A3431,Normas!$A:$D,2,FALSE)*0.6)),"")</f>
      </c>
      <c r="G3431" s="2">
        <f>IFERROR(IF(ISBLANK($A3431),"",IF($A3431="Ūdeņraža jonu koncentrācija",VLOOKUP(Dati!$A3431,Normas!$A:$D,3,FALSE),VLOOKUP(Dati!$A3431,Normas!$A:$D,3,FALSE)*0.6)),"")</f>
      </c>
      <c r="H3431" s="2">
        <f>IFERROR(IF(ISBLANK($A3431),"",IF($A3431="Ūdeņraža jonu koncentrācija",VLOOKUP(Dati!$A3431,Normas!$A:$D,2,FALSE),VLOOKUP(Dati!$A3431,Normas!$A:$D,2,FALSE)*0.3)),"")</f>
      </c>
      <c r="I3431" s="2">
        <f>IFERROR(IF(ISBLANK($A3431),"",IF($A3431="Ūdeņraža jonu koncentrācija",VLOOKUP(Dati!$A3431,Normas!$A:$D,3,FALSE),VLOOKUP(Dati!$A3431,Normas!$A:$D,3,FALSE)*0.3)),"")</f>
      </c>
    </row>
    <row r="3432" spans="2:9" x14ac:dyDescent="0.2">
      <c r="B3432">
        <f>IF(ISBLANK(A3432),"",VLOOKUP(A3432,Normas!A:D,4,FALSE))</f>
      </c>
      <c r="E3432" s="2">
        <f>IF(ISBLANK(D3432),"",INT(YEARFRAC(D3432,'Vispārīga informācija'!$B$2)))</f>
      </c>
      <c r="F3432" s="2">
        <f>IFERROR(IF(ISBLANK($A3432),"",IF($A3432="Ūdeņraža jonu koncentrācija",VLOOKUP(Dati!$A3432,Normas!$A:$D,2,FALSE),VLOOKUP(Dati!$A3432,Normas!$A:$D,2,FALSE)*0.6)),"")</f>
      </c>
      <c r="G3432" s="2">
        <f>IFERROR(IF(ISBLANK($A3432),"",IF($A3432="Ūdeņraža jonu koncentrācija",VLOOKUP(Dati!$A3432,Normas!$A:$D,3,FALSE),VLOOKUP(Dati!$A3432,Normas!$A:$D,3,FALSE)*0.6)),"")</f>
      </c>
      <c r="H3432" s="2">
        <f>IFERROR(IF(ISBLANK($A3432),"",IF($A3432="Ūdeņraža jonu koncentrācija",VLOOKUP(Dati!$A3432,Normas!$A:$D,2,FALSE),VLOOKUP(Dati!$A3432,Normas!$A:$D,2,FALSE)*0.3)),"")</f>
      </c>
      <c r="I3432" s="2">
        <f>IFERROR(IF(ISBLANK($A3432),"",IF($A3432="Ūdeņraža jonu koncentrācija",VLOOKUP(Dati!$A3432,Normas!$A:$D,3,FALSE),VLOOKUP(Dati!$A3432,Normas!$A:$D,3,FALSE)*0.3)),"")</f>
      </c>
    </row>
    <row r="3433" spans="2:9" x14ac:dyDescent="0.2">
      <c r="B3433">
        <f>IF(ISBLANK(A3433),"",VLOOKUP(A3433,Normas!A:D,4,FALSE))</f>
      </c>
      <c r="E3433" s="2">
        <f>IF(ISBLANK(D3433),"",INT(YEARFRAC(D3433,'Vispārīga informācija'!$B$2)))</f>
      </c>
      <c r="F3433" s="2">
        <f>IFERROR(IF(ISBLANK($A3433),"",IF($A3433="Ūdeņraža jonu koncentrācija",VLOOKUP(Dati!$A3433,Normas!$A:$D,2,FALSE),VLOOKUP(Dati!$A3433,Normas!$A:$D,2,FALSE)*0.6)),"")</f>
      </c>
      <c r="G3433" s="2">
        <f>IFERROR(IF(ISBLANK($A3433),"",IF($A3433="Ūdeņraža jonu koncentrācija",VLOOKUP(Dati!$A3433,Normas!$A:$D,3,FALSE),VLOOKUP(Dati!$A3433,Normas!$A:$D,3,FALSE)*0.6)),"")</f>
      </c>
      <c r="H3433" s="2">
        <f>IFERROR(IF(ISBLANK($A3433),"",IF($A3433="Ūdeņraža jonu koncentrācija",VLOOKUP(Dati!$A3433,Normas!$A:$D,2,FALSE),VLOOKUP(Dati!$A3433,Normas!$A:$D,2,FALSE)*0.3)),"")</f>
      </c>
      <c r="I3433" s="2">
        <f>IFERROR(IF(ISBLANK($A3433),"",IF($A3433="Ūdeņraža jonu koncentrācija",VLOOKUP(Dati!$A3433,Normas!$A:$D,3,FALSE),VLOOKUP(Dati!$A3433,Normas!$A:$D,3,FALSE)*0.3)),"")</f>
      </c>
    </row>
    <row r="3434" spans="2:9" x14ac:dyDescent="0.2">
      <c r="B3434">
        <f>IF(ISBLANK(A3434),"",VLOOKUP(A3434,Normas!A:D,4,FALSE))</f>
      </c>
      <c r="E3434" s="2">
        <f>IF(ISBLANK(D3434),"",INT(YEARFRAC(D3434,'Vispārīga informācija'!$B$2)))</f>
      </c>
      <c r="F3434" s="2">
        <f>IFERROR(IF(ISBLANK($A3434),"",IF($A3434="Ūdeņraža jonu koncentrācija",VLOOKUP(Dati!$A3434,Normas!$A:$D,2,FALSE),VLOOKUP(Dati!$A3434,Normas!$A:$D,2,FALSE)*0.6)),"")</f>
      </c>
      <c r="G3434" s="2">
        <f>IFERROR(IF(ISBLANK($A3434),"",IF($A3434="Ūdeņraža jonu koncentrācija",VLOOKUP(Dati!$A3434,Normas!$A:$D,3,FALSE),VLOOKUP(Dati!$A3434,Normas!$A:$D,3,FALSE)*0.6)),"")</f>
      </c>
      <c r="H3434" s="2">
        <f>IFERROR(IF(ISBLANK($A3434),"",IF($A3434="Ūdeņraža jonu koncentrācija",VLOOKUP(Dati!$A3434,Normas!$A:$D,2,FALSE),VLOOKUP(Dati!$A3434,Normas!$A:$D,2,FALSE)*0.3)),"")</f>
      </c>
      <c r="I3434" s="2">
        <f>IFERROR(IF(ISBLANK($A3434),"",IF($A3434="Ūdeņraža jonu koncentrācija",VLOOKUP(Dati!$A3434,Normas!$A:$D,3,FALSE),VLOOKUP(Dati!$A3434,Normas!$A:$D,3,FALSE)*0.3)),"")</f>
      </c>
    </row>
    <row r="3435" spans="2:9" x14ac:dyDescent="0.2">
      <c r="B3435">
        <f>IF(ISBLANK(A3435),"",VLOOKUP(A3435,Normas!A:D,4,FALSE))</f>
      </c>
      <c r="E3435" s="2">
        <f>IF(ISBLANK(D3435),"",INT(YEARFRAC(D3435,'Vispārīga informācija'!$B$2)))</f>
      </c>
      <c r="F3435" s="2">
        <f>IFERROR(IF(ISBLANK($A3435),"",IF($A3435="Ūdeņraža jonu koncentrācija",VLOOKUP(Dati!$A3435,Normas!$A:$D,2,FALSE),VLOOKUP(Dati!$A3435,Normas!$A:$D,2,FALSE)*0.6)),"")</f>
      </c>
      <c r="G3435" s="2">
        <f>IFERROR(IF(ISBLANK($A3435),"",IF($A3435="Ūdeņraža jonu koncentrācija",VLOOKUP(Dati!$A3435,Normas!$A:$D,3,FALSE),VLOOKUP(Dati!$A3435,Normas!$A:$D,3,FALSE)*0.6)),"")</f>
      </c>
      <c r="H3435" s="2">
        <f>IFERROR(IF(ISBLANK($A3435),"",IF($A3435="Ūdeņraža jonu koncentrācija",VLOOKUP(Dati!$A3435,Normas!$A:$D,2,FALSE),VLOOKUP(Dati!$A3435,Normas!$A:$D,2,FALSE)*0.3)),"")</f>
      </c>
      <c r="I3435" s="2">
        <f>IFERROR(IF(ISBLANK($A3435),"",IF($A3435="Ūdeņraža jonu koncentrācija",VLOOKUP(Dati!$A3435,Normas!$A:$D,3,FALSE),VLOOKUP(Dati!$A3435,Normas!$A:$D,3,FALSE)*0.3)),"")</f>
      </c>
    </row>
    <row r="3436" spans="2:9" x14ac:dyDescent="0.2">
      <c r="B3436">
        <f>IF(ISBLANK(A3436),"",VLOOKUP(A3436,Normas!A:D,4,FALSE))</f>
      </c>
      <c r="E3436" s="2">
        <f>IF(ISBLANK(D3436),"",INT(YEARFRAC(D3436,'Vispārīga informācija'!$B$2)))</f>
      </c>
      <c r="F3436" s="2">
        <f>IFERROR(IF(ISBLANK($A3436),"",IF($A3436="Ūdeņraža jonu koncentrācija",VLOOKUP(Dati!$A3436,Normas!$A:$D,2,FALSE),VLOOKUP(Dati!$A3436,Normas!$A:$D,2,FALSE)*0.6)),"")</f>
      </c>
      <c r="G3436" s="2">
        <f>IFERROR(IF(ISBLANK($A3436),"",IF($A3436="Ūdeņraža jonu koncentrācija",VLOOKUP(Dati!$A3436,Normas!$A:$D,3,FALSE),VLOOKUP(Dati!$A3436,Normas!$A:$D,3,FALSE)*0.6)),"")</f>
      </c>
      <c r="H3436" s="2">
        <f>IFERROR(IF(ISBLANK($A3436),"",IF($A3436="Ūdeņraža jonu koncentrācija",VLOOKUP(Dati!$A3436,Normas!$A:$D,2,FALSE),VLOOKUP(Dati!$A3436,Normas!$A:$D,2,FALSE)*0.3)),"")</f>
      </c>
      <c r="I3436" s="2">
        <f>IFERROR(IF(ISBLANK($A3436),"",IF($A3436="Ūdeņraža jonu koncentrācija",VLOOKUP(Dati!$A3436,Normas!$A:$D,3,FALSE),VLOOKUP(Dati!$A3436,Normas!$A:$D,3,FALSE)*0.3)),"")</f>
      </c>
    </row>
    <row r="3437" spans="2:9" x14ac:dyDescent="0.2">
      <c r="B3437">
        <f>IF(ISBLANK(A3437),"",VLOOKUP(A3437,Normas!A:D,4,FALSE))</f>
      </c>
      <c r="E3437" s="2">
        <f>IF(ISBLANK(D3437),"",INT(YEARFRAC(D3437,'Vispārīga informācija'!$B$2)))</f>
      </c>
      <c r="F3437" s="2">
        <f>IFERROR(IF(ISBLANK($A3437),"",IF($A3437="Ūdeņraža jonu koncentrācija",VLOOKUP(Dati!$A3437,Normas!$A:$D,2,FALSE),VLOOKUP(Dati!$A3437,Normas!$A:$D,2,FALSE)*0.6)),"")</f>
      </c>
      <c r="G3437" s="2">
        <f>IFERROR(IF(ISBLANK($A3437),"",IF($A3437="Ūdeņraža jonu koncentrācija",VLOOKUP(Dati!$A3437,Normas!$A:$D,3,FALSE),VLOOKUP(Dati!$A3437,Normas!$A:$D,3,FALSE)*0.6)),"")</f>
      </c>
      <c r="H3437" s="2">
        <f>IFERROR(IF(ISBLANK($A3437),"",IF($A3437="Ūdeņraža jonu koncentrācija",VLOOKUP(Dati!$A3437,Normas!$A:$D,2,FALSE),VLOOKUP(Dati!$A3437,Normas!$A:$D,2,FALSE)*0.3)),"")</f>
      </c>
      <c r="I3437" s="2">
        <f>IFERROR(IF(ISBLANK($A3437),"",IF($A3437="Ūdeņraža jonu koncentrācija",VLOOKUP(Dati!$A3437,Normas!$A:$D,3,FALSE),VLOOKUP(Dati!$A3437,Normas!$A:$D,3,FALSE)*0.3)),"")</f>
      </c>
    </row>
    <row r="3438" spans="2:9" x14ac:dyDescent="0.2">
      <c r="B3438">
        <f>IF(ISBLANK(A3438),"",VLOOKUP(A3438,Normas!A:D,4,FALSE))</f>
      </c>
      <c r="E3438" s="2">
        <f>IF(ISBLANK(D3438),"",INT(YEARFRAC(D3438,'Vispārīga informācija'!$B$2)))</f>
      </c>
      <c r="F3438" s="2">
        <f>IFERROR(IF(ISBLANK($A3438),"",IF($A3438="Ūdeņraža jonu koncentrācija",VLOOKUP(Dati!$A3438,Normas!$A:$D,2,FALSE),VLOOKUP(Dati!$A3438,Normas!$A:$D,2,FALSE)*0.6)),"")</f>
      </c>
      <c r="G3438" s="2">
        <f>IFERROR(IF(ISBLANK($A3438),"",IF($A3438="Ūdeņraža jonu koncentrācija",VLOOKUP(Dati!$A3438,Normas!$A:$D,3,FALSE),VLOOKUP(Dati!$A3438,Normas!$A:$D,3,FALSE)*0.6)),"")</f>
      </c>
      <c r="H3438" s="2">
        <f>IFERROR(IF(ISBLANK($A3438),"",IF($A3438="Ūdeņraža jonu koncentrācija",VLOOKUP(Dati!$A3438,Normas!$A:$D,2,FALSE),VLOOKUP(Dati!$A3438,Normas!$A:$D,2,FALSE)*0.3)),"")</f>
      </c>
      <c r="I3438" s="2">
        <f>IFERROR(IF(ISBLANK($A3438),"",IF($A3438="Ūdeņraža jonu koncentrācija",VLOOKUP(Dati!$A3438,Normas!$A:$D,3,FALSE),VLOOKUP(Dati!$A3438,Normas!$A:$D,3,FALSE)*0.3)),"")</f>
      </c>
    </row>
    <row r="3439" spans="2:9" x14ac:dyDescent="0.2">
      <c r="B3439">
        <f>IF(ISBLANK(A3439),"",VLOOKUP(A3439,Normas!A:D,4,FALSE))</f>
      </c>
      <c r="E3439" s="2">
        <f>IF(ISBLANK(D3439),"",INT(YEARFRAC(D3439,'Vispārīga informācija'!$B$2)))</f>
      </c>
      <c r="F3439" s="2">
        <f>IFERROR(IF(ISBLANK($A3439),"",IF($A3439="Ūdeņraža jonu koncentrācija",VLOOKUP(Dati!$A3439,Normas!$A:$D,2,FALSE),VLOOKUP(Dati!$A3439,Normas!$A:$D,2,FALSE)*0.6)),"")</f>
      </c>
      <c r="G3439" s="2">
        <f>IFERROR(IF(ISBLANK($A3439),"",IF($A3439="Ūdeņraža jonu koncentrācija",VLOOKUP(Dati!$A3439,Normas!$A:$D,3,FALSE),VLOOKUP(Dati!$A3439,Normas!$A:$D,3,FALSE)*0.6)),"")</f>
      </c>
      <c r="H3439" s="2">
        <f>IFERROR(IF(ISBLANK($A3439),"",IF($A3439="Ūdeņraža jonu koncentrācija",VLOOKUP(Dati!$A3439,Normas!$A:$D,2,FALSE),VLOOKUP(Dati!$A3439,Normas!$A:$D,2,FALSE)*0.3)),"")</f>
      </c>
      <c r="I3439" s="2">
        <f>IFERROR(IF(ISBLANK($A3439),"",IF($A3439="Ūdeņraža jonu koncentrācija",VLOOKUP(Dati!$A3439,Normas!$A:$D,3,FALSE),VLOOKUP(Dati!$A3439,Normas!$A:$D,3,FALSE)*0.3)),"")</f>
      </c>
    </row>
    <row r="3440" spans="2:9" x14ac:dyDescent="0.2">
      <c r="B3440">
        <f>IF(ISBLANK(A3440),"",VLOOKUP(A3440,Normas!A:D,4,FALSE))</f>
      </c>
      <c r="E3440" s="2">
        <f>IF(ISBLANK(D3440),"",INT(YEARFRAC(D3440,'Vispārīga informācija'!$B$2)))</f>
      </c>
      <c r="F3440" s="2">
        <f>IFERROR(IF(ISBLANK($A3440),"",IF($A3440="Ūdeņraža jonu koncentrācija",VLOOKUP(Dati!$A3440,Normas!$A:$D,2,FALSE),VLOOKUP(Dati!$A3440,Normas!$A:$D,2,FALSE)*0.6)),"")</f>
      </c>
      <c r="G3440" s="2">
        <f>IFERROR(IF(ISBLANK($A3440),"",IF($A3440="Ūdeņraža jonu koncentrācija",VLOOKUP(Dati!$A3440,Normas!$A:$D,3,FALSE),VLOOKUP(Dati!$A3440,Normas!$A:$D,3,FALSE)*0.6)),"")</f>
      </c>
      <c r="H3440" s="2">
        <f>IFERROR(IF(ISBLANK($A3440),"",IF($A3440="Ūdeņraža jonu koncentrācija",VLOOKUP(Dati!$A3440,Normas!$A:$D,2,FALSE),VLOOKUP(Dati!$A3440,Normas!$A:$D,2,FALSE)*0.3)),"")</f>
      </c>
      <c r="I3440" s="2">
        <f>IFERROR(IF(ISBLANK($A3440),"",IF($A3440="Ūdeņraža jonu koncentrācija",VLOOKUP(Dati!$A3440,Normas!$A:$D,3,FALSE),VLOOKUP(Dati!$A3440,Normas!$A:$D,3,FALSE)*0.3)),"")</f>
      </c>
    </row>
    <row r="3441" spans="2:9" x14ac:dyDescent="0.2">
      <c r="B3441">
        <f>IF(ISBLANK(A3441),"",VLOOKUP(A3441,Normas!A:D,4,FALSE))</f>
      </c>
      <c r="E3441" s="2">
        <f>IF(ISBLANK(D3441),"",INT(YEARFRAC(D3441,'Vispārīga informācija'!$B$2)))</f>
      </c>
      <c r="F3441" s="2">
        <f>IFERROR(IF(ISBLANK($A3441),"",IF($A3441="Ūdeņraža jonu koncentrācija",VLOOKUP(Dati!$A3441,Normas!$A:$D,2,FALSE),VLOOKUP(Dati!$A3441,Normas!$A:$D,2,FALSE)*0.6)),"")</f>
      </c>
      <c r="G3441" s="2">
        <f>IFERROR(IF(ISBLANK($A3441),"",IF($A3441="Ūdeņraža jonu koncentrācija",VLOOKUP(Dati!$A3441,Normas!$A:$D,3,FALSE),VLOOKUP(Dati!$A3441,Normas!$A:$D,3,FALSE)*0.6)),"")</f>
      </c>
      <c r="H3441" s="2">
        <f>IFERROR(IF(ISBLANK($A3441),"",IF($A3441="Ūdeņraža jonu koncentrācija",VLOOKUP(Dati!$A3441,Normas!$A:$D,2,FALSE),VLOOKUP(Dati!$A3441,Normas!$A:$D,2,FALSE)*0.3)),"")</f>
      </c>
      <c r="I3441" s="2">
        <f>IFERROR(IF(ISBLANK($A3441),"",IF($A3441="Ūdeņraža jonu koncentrācija",VLOOKUP(Dati!$A3441,Normas!$A:$D,3,FALSE),VLOOKUP(Dati!$A3441,Normas!$A:$D,3,FALSE)*0.3)),"")</f>
      </c>
    </row>
    <row r="3442" spans="2:9" x14ac:dyDescent="0.2">
      <c r="B3442">
        <f>IF(ISBLANK(A3442),"",VLOOKUP(A3442,Normas!A:D,4,FALSE))</f>
      </c>
      <c r="E3442" s="2">
        <f>IF(ISBLANK(D3442),"",INT(YEARFRAC(D3442,'Vispārīga informācija'!$B$2)))</f>
      </c>
      <c r="F3442" s="2">
        <f>IFERROR(IF(ISBLANK($A3442),"",IF($A3442="Ūdeņraža jonu koncentrācija",VLOOKUP(Dati!$A3442,Normas!$A:$D,2,FALSE),VLOOKUP(Dati!$A3442,Normas!$A:$D,2,FALSE)*0.6)),"")</f>
      </c>
      <c r="G3442" s="2">
        <f>IFERROR(IF(ISBLANK($A3442),"",IF($A3442="Ūdeņraža jonu koncentrācija",VLOOKUP(Dati!$A3442,Normas!$A:$D,3,FALSE),VLOOKUP(Dati!$A3442,Normas!$A:$D,3,FALSE)*0.6)),"")</f>
      </c>
      <c r="H3442" s="2">
        <f>IFERROR(IF(ISBLANK($A3442),"",IF($A3442="Ūdeņraža jonu koncentrācija",VLOOKUP(Dati!$A3442,Normas!$A:$D,2,FALSE),VLOOKUP(Dati!$A3442,Normas!$A:$D,2,FALSE)*0.3)),"")</f>
      </c>
      <c r="I3442" s="2">
        <f>IFERROR(IF(ISBLANK($A3442),"",IF($A3442="Ūdeņraža jonu koncentrācija",VLOOKUP(Dati!$A3442,Normas!$A:$D,3,FALSE),VLOOKUP(Dati!$A3442,Normas!$A:$D,3,FALSE)*0.3)),"")</f>
      </c>
    </row>
    <row r="3443" spans="2:9" x14ac:dyDescent="0.2">
      <c r="B3443">
        <f>IF(ISBLANK(A3443),"",VLOOKUP(A3443,Normas!A:D,4,FALSE))</f>
      </c>
      <c r="E3443" s="2">
        <f>IF(ISBLANK(D3443),"",INT(YEARFRAC(D3443,'Vispārīga informācija'!$B$2)))</f>
      </c>
      <c r="F3443" s="2">
        <f>IFERROR(IF(ISBLANK($A3443),"",IF($A3443="Ūdeņraža jonu koncentrācija",VLOOKUP(Dati!$A3443,Normas!$A:$D,2,FALSE),VLOOKUP(Dati!$A3443,Normas!$A:$D,2,FALSE)*0.6)),"")</f>
      </c>
      <c r="G3443" s="2">
        <f>IFERROR(IF(ISBLANK($A3443),"",IF($A3443="Ūdeņraža jonu koncentrācija",VLOOKUP(Dati!$A3443,Normas!$A:$D,3,FALSE),VLOOKUP(Dati!$A3443,Normas!$A:$D,3,FALSE)*0.6)),"")</f>
      </c>
      <c r="H3443" s="2">
        <f>IFERROR(IF(ISBLANK($A3443),"",IF($A3443="Ūdeņraža jonu koncentrācija",VLOOKUP(Dati!$A3443,Normas!$A:$D,2,FALSE),VLOOKUP(Dati!$A3443,Normas!$A:$D,2,FALSE)*0.3)),"")</f>
      </c>
      <c r="I3443" s="2">
        <f>IFERROR(IF(ISBLANK($A3443),"",IF($A3443="Ūdeņraža jonu koncentrācija",VLOOKUP(Dati!$A3443,Normas!$A:$D,3,FALSE),VLOOKUP(Dati!$A3443,Normas!$A:$D,3,FALSE)*0.3)),"")</f>
      </c>
    </row>
    <row r="3444" spans="2:9" x14ac:dyDescent="0.2">
      <c r="B3444">
        <f>IF(ISBLANK(A3444),"",VLOOKUP(A3444,Normas!A:D,4,FALSE))</f>
      </c>
      <c r="E3444" s="2">
        <f>IF(ISBLANK(D3444),"",INT(YEARFRAC(D3444,'Vispārīga informācija'!$B$2)))</f>
      </c>
      <c r="F3444" s="2">
        <f>IFERROR(IF(ISBLANK($A3444),"",IF($A3444="Ūdeņraža jonu koncentrācija",VLOOKUP(Dati!$A3444,Normas!$A:$D,2,FALSE),VLOOKUP(Dati!$A3444,Normas!$A:$D,2,FALSE)*0.6)),"")</f>
      </c>
      <c r="G3444" s="2">
        <f>IFERROR(IF(ISBLANK($A3444),"",IF($A3444="Ūdeņraža jonu koncentrācija",VLOOKUP(Dati!$A3444,Normas!$A:$D,3,FALSE),VLOOKUP(Dati!$A3444,Normas!$A:$D,3,FALSE)*0.6)),"")</f>
      </c>
      <c r="H3444" s="2">
        <f>IFERROR(IF(ISBLANK($A3444),"",IF($A3444="Ūdeņraža jonu koncentrācija",VLOOKUP(Dati!$A3444,Normas!$A:$D,2,FALSE),VLOOKUP(Dati!$A3444,Normas!$A:$D,2,FALSE)*0.3)),"")</f>
      </c>
      <c r="I3444" s="2">
        <f>IFERROR(IF(ISBLANK($A3444),"",IF($A3444="Ūdeņraža jonu koncentrācija",VLOOKUP(Dati!$A3444,Normas!$A:$D,3,FALSE),VLOOKUP(Dati!$A3444,Normas!$A:$D,3,FALSE)*0.3)),"")</f>
      </c>
    </row>
    <row r="3445" spans="2:9" x14ac:dyDescent="0.2">
      <c r="B3445">
        <f>IF(ISBLANK(A3445),"",VLOOKUP(A3445,Normas!A:D,4,FALSE))</f>
      </c>
      <c r="E3445" s="2">
        <f>IF(ISBLANK(D3445),"",INT(YEARFRAC(D3445,'Vispārīga informācija'!$B$2)))</f>
      </c>
      <c r="F3445" s="2">
        <f>IFERROR(IF(ISBLANK($A3445),"",IF($A3445="Ūdeņraža jonu koncentrācija",VLOOKUP(Dati!$A3445,Normas!$A:$D,2,FALSE),VLOOKUP(Dati!$A3445,Normas!$A:$D,2,FALSE)*0.6)),"")</f>
      </c>
      <c r="G3445" s="2">
        <f>IFERROR(IF(ISBLANK($A3445),"",IF($A3445="Ūdeņraža jonu koncentrācija",VLOOKUP(Dati!$A3445,Normas!$A:$D,3,FALSE),VLOOKUP(Dati!$A3445,Normas!$A:$D,3,FALSE)*0.6)),"")</f>
      </c>
      <c r="H3445" s="2">
        <f>IFERROR(IF(ISBLANK($A3445),"",IF($A3445="Ūdeņraža jonu koncentrācija",VLOOKUP(Dati!$A3445,Normas!$A:$D,2,FALSE),VLOOKUP(Dati!$A3445,Normas!$A:$D,2,FALSE)*0.3)),"")</f>
      </c>
      <c r="I3445" s="2">
        <f>IFERROR(IF(ISBLANK($A3445),"",IF($A3445="Ūdeņraža jonu koncentrācija",VLOOKUP(Dati!$A3445,Normas!$A:$D,3,FALSE),VLOOKUP(Dati!$A3445,Normas!$A:$D,3,FALSE)*0.3)),"")</f>
      </c>
    </row>
    <row r="3446" spans="2:9" x14ac:dyDescent="0.2">
      <c r="B3446">
        <f>IF(ISBLANK(A3446),"",VLOOKUP(A3446,Normas!A:D,4,FALSE))</f>
      </c>
      <c r="E3446" s="2">
        <f>IF(ISBLANK(D3446),"",INT(YEARFRAC(D3446,'Vispārīga informācija'!$B$2)))</f>
      </c>
      <c r="F3446" s="2">
        <f>IFERROR(IF(ISBLANK($A3446),"",IF($A3446="Ūdeņraža jonu koncentrācija",VLOOKUP(Dati!$A3446,Normas!$A:$D,2,FALSE),VLOOKUP(Dati!$A3446,Normas!$A:$D,2,FALSE)*0.6)),"")</f>
      </c>
      <c r="G3446" s="2">
        <f>IFERROR(IF(ISBLANK($A3446),"",IF($A3446="Ūdeņraža jonu koncentrācija",VLOOKUP(Dati!$A3446,Normas!$A:$D,3,FALSE),VLOOKUP(Dati!$A3446,Normas!$A:$D,3,FALSE)*0.6)),"")</f>
      </c>
      <c r="H3446" s="2">
        <f>IFERROR(IF(ISBLANK($A3446),"",IF($A3446="Ūdeņraža jonu koncentrācija",VLOOKUP(Dati!$A3446,Normas!$A:$D,2,FALSE),VLOOKUP(Dati!$A3446,Normas!$A:$D,2,FALSE)*0.3)),"")</f>
      </c>
      <c r="I3446" s="2">
        <f>IFERROR(IF(ISBLANK($A3446),"",IF($A3446="Ūdeņraža jonu koncentrācija",VLOOKUP(Dati!$A3446,Normas!$A:$D,3,FALSE),VLOOKUP(Dati!$A3446,Normas!$A:$D,3,FALSE)*0.3)),"")</f>
      </c>
    </row>
    <row r="3447" spans="2:9" x14ac:dyDescent="0.2">
      <c r="B3447">
        <f>IF(ISBLANK(A3447),"",VLOOKUP(A3447,Normas!A:D,4,FALSE))</f>
      </c>
      <c r="E3447" s="2">
        <f>IF(ISBLANK(D3447),"",INT(YEARFRAC(D3447,'Vispārīga informācija'!$B$2)))</f>
      </c>
      <c r="F3447" s="2">
        <f>IFERROR(IF(ISBLANK($A3447),"",IF($A3447="Ūdeņraža jonu koncentrācija",VLOOKUP(Dati!$A3447,Normas!$A:$D,2,FALSE),VLOOKUP(Dati!$A3447,Normas!$A:$D,2,FALSE)*0.6)),"")</f>
      </c>
      <c r="G3447" s="2">
        <f>IFERROR(IF(ISBLANK($A3447),"",IF($A3447="Ūdeņraža jonu koncentrācija",VLOOKUP(Dati!$A3447,Normas!$A:$D,3,FALSE),VLOOKUP(Dati!$A3447,Normas!$A:$D,3,FALSE)*0.6)),"")</f>
      </c>
      <c r="H3447" s="2">
        <f>IFERROR(IF(ISBLANK($A3447),"",IF($A3447="Ūdeņraža jonu koncentrācija",VLOOKUP(Dati!$A3447,Normas!$A:$D,2,FALSE),VLOOKUP(Dati!$A3447,Normas!$A:$D,2,FALSE)*0.3)),"")</f>
      </c>
      <c r="I3447" s="2">
        <f>IFERROR(IF(ISBLANK($A3447),"",IF($A3447="Ūdeņraža jonu koncentrācija",VLOOKUP(Dati!$A3447,Normas!$A:$D,3,FALSE),VLOOKUP(Dati!$A3447,Normas!$A:$D,3,FALSE)*0.3)),"")</f>
      </c>
    </row>
    <row r="3448" spans="2:9" x14ac:dyDescent="0.2">
      <c r="B3448">
        <f>IF(ISBLANK(A3448),"",VLOOKUP(A3448,Normas!A:D,4,FALSE))</f>
      </c>
      <c r="E3448" s="2">
        <f>IF(ISBLANK(D3448),"",INT(YEARFRAC(D3448,'Vispārīga informācija'!$B$2)))</f>
      </c>
      <c r="F3448" s="2">
        <f>IFERROR(IF(ISBLANK($A3448),"",IF($A3448="Ūdeņraža jonu koncentrācija",VLOOKUP(Dati!$A3448,Normas!$A:$D,2,FALSE),VLOOKUP(Dati!$A3448,Normas!$A:$D,2,FALSE)*0.6)),"")</f>
      </c>
      <c r="G3448" s="2">
        <f>IFERROR(IF(ISBLANK($A3448),"",IF($A3448="Ūdeņraža jonu koncentrācija",VLOOKUP(Dati!$A3448,Normas!$A:$D,3,FALSE),VLOOKUP(Dati!$A3448,Normas!$A:$D,3,FALSE)*0.6)),"")</f>
      </c>
      <c r="H3448" s="2">
        <f>IFERROR(IF(ISBLANK($A3448),"",IF($A3448="Ūdeņraža jonu koncentrācija",VLOOKUP(Dati!$A3448,Normas!$A:$D,2,FALSE),VLOOKUP(Dati!$A3448,Normas!$A:$D,2,FALSE)*0.3)),"")</f>
      </c>
      <c r="I3448" s="2">
        <f>IFERROR(IF(ISBLANK($A3448),"",IF($A3448="Ūdeņraža jonu koncentrācija",VLOOKUP(Dati!$A3448,Normas!$A:$D,3,FALSE),VLOOKUP(Dati!$A3448,Normas!$A:$D,3,FALSE)*0.3)),"")</f>
      </c>
    </row>
    <row r="3449" spans="2:9" x14ac:dyDescent="0.2">
      <c r="B3449">
        <f>IF(ISBLANK(A3449),"",VLOOKUP(A3449,Normas!A:D,4,FALSE))</f>
      </c>
      <c r="E3449" s="2">
        <f>IF(ISBLANK(D3449),"",INT(YEARFRAC(D3449,'Vispārīga informācija'!$B$2)))</f>
      </c>
      <c r="F3449" s="2">
        <f>IFERROR(IF(ISBLANK($A3449),"",IF($A3449="Ūdeņraža jonu koncentrācija",VLOOKUP(Dati!$A3449,Normas!$A:$D,2,FALSE),VLOOKUP(Dati!$A3449,Normas!$A:$D,2,FALSE)*0.6)),"")</f>
      </c>
      <c r="G3449" s="2">
        <f>IFERROR(IF(ISBLANK($A3449),"",IF($A3449="Ūdeņraža jonu koncentrācija",VLOOKUP(Dati!$A3449,Normas!$A:$D,3,FALSE),VLOOKUP(Dati!$A3449,Normas!$A:$D,3,FALSE)*0.6)),"")</f>
      </c>
      <c r="H3449" s="2">
        <f>IFERROR(IF(ISBLANK($A3449),"",IF($A3449="Ūdeņraža jonu koncentrācija",VLOOKUP(Dati!$A3449,Normas!$A:$D,2,FALSE),VLOOKUP(Dati!$A3449,Normas!$A:$D,2,FALSE)*0.3)),"")</f>
      </c>
      <c r="I3449" s="2">
        <f>IFERROR(IF(ISBLANK($A3449),"",IF($A3449="Ūdeņraža jonu koncentrācija",VLOOKUP(Dati!$A3449,Normas!$A:$D,3,FALSE),VLOOKUP(Dati!$A3449,Normas!$A:$D,3,FALSE)*0.3)),"")</f>
      </c>
    </row>
    <row r="3450" spans="2:9" x14ac:dyDescent="0.2">
      <c r="B3450">
        <f>IF(ISBLANK(A3450),"",VLOOKUP(A3450,Normas!A:D,4,FALSE))</f>
      </c>
      <c r="E3450" s="2">
        <f>IF(ISBLANK(D3450),"",INT(YEARFRAC(D3450,'Vispārīga informācija'!$B$2)))</f>
      </c>
      <c r="F3450" s="2">
        <f>IFERROR(IF(ISBLANK($A3450),"",IF($A3450="Ūdeņraža jonu koncentrācija",VLOOKUP(Dati!$A3450,Normas!$A:$D,2,FALSE),VLOOKUP(Dati!$A3450,Normas!$A:$D,2,FALSE)*0.6)),"")</f>
      </c>
      <c r="G3450" s="2">
        <f>IFERROR(IF(ISBLANK($A3450),"",IF($A3450="Ūdeņraža jonu koncentrācija",VLOOKUP(Dati!$A3450,Normas!$A:$D,3,FALSE),VLOOKUP(Dati!$A3450,Normas!$A:$D,3,FALSE)*0.6)),"")</f>
      </c>
      <c r="H3450" s="2">
        <f>IFERROR(IF(ISBLANK($A3450),"",IF($A3450="Ūdeņraža jonu koncentrācija",VLOOKUP(Dati!$A3450,Normas!$A:$D,2,FALSE),VLOOKUP(Dati!$A3450,Normas!$A:$D,2,FALSE)*0.3)),"")</f>
      </c>
      <c r="I3450" s="2">
        <f>IFERROR(IF(ISBLANK($A3450),"",IF($A3450="Ūdeņraža jonu koncentrācija",VLOOKUP(Dati!$A3450,Normas!$A:$D,3,FALSE),VLOOKUP(Dati!$A3450,Normas!$A:$D,3,FALSE)*0.3)),"")</f>
      </c>
    </row>
    <row r="3451" spans="2:9" x14ac:dyDescent="0.2">
      <c r="B3451">
        <f>IF(ISBLANK(A3451),"",VLOOKUP(A3451,Normas!A:D,4,FALSE))</f>
      </c>
      <c r="E3451" s="2">
        <f>IF(ISBLANK(D3451),"",INT(YEARFRAC(D3451,'Vispārīga informācija'!$B$2)))</f>
      </c>
      <c r="F3451" s="2">
        <f>IFERROR(IF(ISBLANK($A3451),"",IF($A3451="Ūdeņraža jonu koncentrācija",VLOOKUP(Dati!$A3451,Normas!$A:$D,2,FALSE),VLOOKUP(Dati!$A3451,Normas!$A:$D,2,FALSE)*0.6)),"")</f>
      </c>
      <c r="G3451" s="2">
        <f>IFERROR(IF(ISBLANK($A3451),"",IF($A3451="Ūdeņraža jonu koncentrācija",VLOOKUP(Dati!$A3451,Normas!$A:$D,3,FALSE),VLOOKUP(Dati!$A3451,Normas!$A:$D,3,FALSE)*0.6)),"")</f>
      </c>
      <c r="H3451" s="2">
        <f>IFERROR(IF(ISBLANK($A3451),"",IF($A3451="Ūdeņraža jonu koncentrācija",VLOOKUP(Dati!$A3451,Normas!$A:$D,2,FALSE),VLOOKUP(Dati!$A3451,Normas!$A:$D,2,FALSE)*0.3)),"")</f>
      </c>
      <c r="I3451" s="2">
        <f>IFERROR(IF(ISBLANK($A3451),"",IF($A3451="Ūdeņraža jonu koncentrācija",VLOOKUP(Dati!$A3451,Normas!$A:$D,3,FALSE),VLOOKUP(Dati!$A3451,Normas!$A:$D,3,FALSE)*0.3)),"")</f>
      </c>
    </row>
    <row r="3452" spans="2:9" x14ac:dyDescent="0.2">
      <c r="B3452">
        <f>IF(ISBLANK(A3452),"",VLOOKUP(A3452,Normas!A:D,4,FALSE))</f>
      </c>
      <c r="E3452" s="2">
        <f>IF(ISBLANK(D3452),"",INT(YEARFRAC(D3452,'Vispārīga informācija'!$B$2)))</f>
      </c>
      <c r="F3452" s="2">
        <f>IFERROR(IF(ISBLANK($A3452),"",IF($A3452="Ūdeņraža jonu koncentrācija",VLOOKUP(Dati!$A3452,Normas!$A:$D,2,FALSE),VLOOKUP(Dati!$A3452,Normas!$A:$D,2,FALSE)*0.6)),"")</f>
      </c>
      <c r="G3452" s="2">
        <f>IFERROR(IF(ISBLANK($A3452),"",IF($A3452="Ūdeņraža jonu koncentrācija",VLOOKUP(Dati!$A3452,Normas!$A:$D,3,FALSE),VLOOKUP(Dati!$A3452,Normas!$A:$D,3,FALSE)*0.6)),"")</f>
      </c>
      <c r="H3452" s="2">
        <f>IFERROR(IF(ISBLANK($A3452),"",IF($A3452="Ūdeņraža jonu koncentrācija",VLOOKUP(Dati!$A3452,Normas!$A:$D,2,FALSE),VLOOKUP(Dati!$A3452,Normas!$A:$D,2,FALSE)*0.3)),"")</f>
      </c>
      <c r="I3452" s="2">
        <f>IFERROR(IF(ISBLANK($A3452),"",IF($A3452="Ūdeņraža jonu koncentrācija",VLOOKUP(Dati!$A3452,Normas!$A:$D,3,FALSE),VLOOKUP(Dati!$A3452,Normas!$A:$D,3,FALSE)*0.3)),"")</f>
      </c>
    </row>
    <row r="3453" spans="2:9" x14ac:dyDescent="0.2">
      <c r="B3453">
        <f>IF(ISBLANK(A3453),"",VLOOKUP(A3453,Normas!A:D,4,FALSE))</f>
      </c>
      <c r="E3453" s="2">
        <f>IF(ISBLANK(D3453),"",INT(YEARFRAC(D3453,'Vispārīga informācija'!$B$2)))</f>
      </c>
      <c r="F3453" s="2">
        <f>IFERROR(IF(ISBLANK($A3453),"",IF($A3453="Ūdeņraža jonu koncentrācija",VLOOKUP(Dati!$A3453,Normas!$A:$D,2,FALSE),VLOOKUP(Dati!$A3453,Normas!$A:$D,2,FALSE)*0.6)),"")</f>
      </c>
      <c r="G3453" s="2">
        <f>IFERROR(IF(ISBLANK($A3453),"",IF($A3453="Ūdeņraža jonu koncentrācija",VLOOKUP(Dati!$A3453,Normas!$A:$D,3,FALSE),VLOOKUP(Dati!$A3453,Normas!$A:$D,3,FALSE)*0.6)),"")</f>
      </c>
      <c r="H3453" s="2">
        <f>IFERROR(IF(ISBLANK($A3453),"",IF($A3453="Ūdeņraža jonu koncentrācija",VLOOKUP(Dati!$A3453,Normas!$A:$D,2,FALSE),VLOOKUP(Dati!$A3453,Normas!$A:$D,2,FALSE)*0.3)),"")</f>
      </c>
      <c r="I3453" s="2">
        <f>IFERROR(IF(ISBLANK($A3453),"",IF($A3453="Ūdeņraža jonu koncentrācija",VLOOKUP(Dati!$A3453,Normas!$A:$D,3,FALSE),VLOOKUP(Dati!$A3453,Normas!$A:$D,3,FALSE)*0.3)),"")</f>
      </c>
    </row>
    <row r="3454" spans="2:9" x14ac:dyDescent="0.2">
      <c r="B3454">
        <f>IF(ISBLANK(A3454),"",VLOOKUP(A3454,Normas!A:D,4,FALSE))</f>
      </c>
      <c r="E3454" s="2">
        <f>IF(ISBLANK(D3454),"",INT(YEARFRAC(D3454,'Vispārīga informācija'!$B$2)))</f>
      </c>
      <c r="F3454" s="2">
        <f>IFERROR(IF(ISBLANK($A3454),"",IF($A3454="Ūdeņraža jonu koncentrācija",VLOOKUP(Dati!$A3454,Normas!$A:$D,2,FALSE),VLOOKUP(Dati!$A3454,Normas!$A:$D,2,FALSE)*0.6)),"")</f>
      </c>
      <c r="G3454" s="2">
        <f>IFERROR(IF(ISBLANK($A3454),"",IF($A3454="Ūdeņraža jonu koncentrācija",VLOOKUP(Dati!$A3454,Normas!$A:$D,3,FALSE),VLOOKUP(Dati!$A3454,Normas!$A:$D,3,FALSE)*0.6)),"")</f>
      </c>
      <c r="H3454" s="2">
        <f>IFERROR(IF(ISBLANK($A3454),"",IF($A3454="Ūdeņraža jonu koncentrācija",VLOOKUP(Dati!$A3454,Normas!$A:$D,2,FALSE),VLOOKUP(Dati!$A3454,Normas!$A:$D,2,FALSE)*0.3)),"")</f>
      </c>
      <c r="I3454" s="2">
        <f>IFERROR(IF(ISBLANK($A3454),"",IF($A3454="Ūdeņraža jonu koncentrācija",VLOOKUP(Dati!$A3454,Normas!$A:$D,3,FALSE),VLOOKUP(Dati!$A3454,Normas!$A:$D,3,FALSE)*0.3)),"")</f>
      </c>
    </row>
    <row r="3455" spans="2:9" x14ac:dyDescent="0.2">
      <c r="B3455">
        <f>IF(ISBLANK(A3455),"",VLOOKUP(A3455,Normas!A:D,4,FALSE))</f>
      </c>
      <c r="E3455" s="2">
        <f>IF(ISBLANK(D3455),"",INT(YEARFRAC(D3455,'Vispārīga informācija'!$B$2)))</f>
      </c>
      <c r="F3455" s="2">
        <f>IFERROR(IF(ISBLANK($A3455),"",IF($A3455="Ūdeņraža jonu koncentrācija",VLOOKUP(Dati!$A3455,Normas!$A:$D,2,FALSE),VLOOKUP(Dati!$A3455,Normas!$A:$D,2,FALSE)*0.6)),"")</f>
      </c>
      <c r="G3455" s="2">
        <f>IFERROR(IF(ISBLANK($A3455),"",IF($A3455="Ūdeņraža jonu koncentrācija",VLOOKUP(Dati!$A3455,Normas!$A:$D,3,FALSE),VLOOKUP(Dati!$A3455,Normas!$A:$D,3,FALSE)*0.6)),"")</f>
      </c>
      <c r="H3455" s="2">
        <f>IFERROR(IF(ISBLANK($A3455),"",IF($A3455="Ūdeņraža jonu koncentrācija",VLOOKUP(Dati!$A3455,Normas!$A:$D,2,FALSE),VLOOKUP(Dati!$A3455,Normas!$A:$D,2,FALSE)*0.3)),"")</f>
      </c>
      <c r="I3455" s="2">
        <f>IFERROR(IF(ISBLANK($A3455),"",IF($A3455="Ūdeņraža jonu koncentrācija",VLOOKUP(Dati!$A3455,Normas!$A:$D,3,FALSE),VLOOKUP(Dati!$A3455,Normas!$A:$D,3,FALSE)*0.3)),"")</f>
      </c>
    </row>
    <row r="3456" spans="2:9" x14ac:dyDescent="0.2">
      <c r="B3456">
        <f>IF(ISBLANK(A3456),"",VLOOKUP(A3456,Normas!A:D,4,FALSE))</f>
      </c>
      <c r="E3456" s="2">
        <f>IF(ISBLANK(D3456),"",INT(YEARFRAC(D3456,'Vispārīga informācija'!$B$2)))</f>
      </c>
      <c r="F3456" s="2">
        <f>IFERROR(IF(ISBLANK($A3456),"",IF($A3456="Ūdeņraža jonu koncentrācija",VLOOKUP(Dati!$A3456,Normas!$A:$D,2,FALSE),VLOOKUP(Dati!$A3456,Normas!$A:$D,2,FALSE)*0.6)),"")</f>
      </c>
      <c r="G3456" s="2">
        <f>IFERROR(IF(ISBLANK($A3456),"",IF($A3456="Ūdeņraža jonu koncentrācija",VLOOKUP(Dati!$A3456,Normas!$A:$D,3,FALSE),VLOOKUP(Dati!$A3456,Normas!$A:$D,3,FALSE)*0.6)),"")</f>
      </c>
      <c r="H3456" s="2">
        <f>IFERROR(IF(ISBLANK($A3456),"",IF($A3456="Ūdeņraža jonu koncentrācija",VLOOKUP(Dati!$A3456,Normas!$A:$D,2,FALSE),VLOOKUP(Dati!$A3456,Normas!$A:$D,2,FALSE)*0.3)),"")</f>
      </c>
      <c r="I3456" s="2">
        <f>IFERROR(IF(ISBLANK($A3456),"",IF($A3456="Ūdeņraža jonu koncentrācija",VLOOKUP(Dati!$A3456,Normas!$A:$D,3,FALSE),VLOOKUP(Dati!$A3456,Normas!$A:$D,3,FALSE)*0.3)),"")</f>
      </c>
    </row>
    <row r="3457" spans="2:9" x14ac:dyDescent="0.2">
      <c r="B3457">
        <f>IF(ISBLANK(A3457),"",VLOOKUP(A3457,Normas!A:D,4,FALSE))</f>
      </c>
      <c r="E3457" s="2">
        <f>IF(ISBLANK(D3457),"",INT(YEARFRAC(D3457,'Vispārīga informācija'!$B$2)))</f>
      </c>
      <c r="F3457" s="2">
        <f>IFERROR(IF(ISBLANK($A3457),"",IF($A3457="Ūdeņraža jonu koncentrācija",VLOOKUP(Dati!$A3457,Normas!$A:$D,2,FALSE),VLOOKUP(Dati!$A3457,Normas!$A:$D,2,FALSE)*0.6)),"")</f>
      </c>
      <c r="G3457" s="2">
        <f>IFERROR(IF(ISBLANK($A3457),"",IF($A3457="Ūdeņraža jonu koncentrācija",VLOOKUP(Dati!$A3457,Normas!$A:$D,3,FALSE),VLOOKUP(Dati!$A3457,Normas!$A:$D,3,FALSE)*0.6)),"")</f>
      </c>
      <c r="H3457" s="2">
        <f>IFERROR(IF(ISBLANK($A3457),"",IF($A3457="Ūdeņraža jonu koncentrācija",VLOOKUP(Dati!$A3457,Normas!$A:$D,2,FALSE),VLOOKUP(Dati!$A3457,Normas!$A:$D,2,FALSE)*0.3)),"")</f>
      </c>
      <c r="I3457" s="2">
        <f>IFERROR(IF(ISBLANK($A3457),"",IF($A3457="Ūdeņraža jonu koncentrācija",VLOOKUP(Dati!$A3457,Normas!$A:$D,3,FALSE),VLOOKUP(Dati!$A3457,Normas!$A:$D,3,FALSE)*0.3)),"")</f>
      </c>
    </row>
    <row r="3458" spans="2:9" x14ac:dyDescent="0.2">
      <c r="B3458">
        <f>IF(ISBLANK(A3458),"",VLOOKUP(A3458,Normas!A:D,4,FALSE))</f>
      </c>
      <c r="E3458" s="2">
        <f>IF(ISBLANK(D3458),"",INT(YEARFRAC(D3458,'Vispārīga informācija'!$B$2)))</f>
      </c>
      <c r="F3458" s="2">
        <f>IFERROR(IF(ISBLANK($A3458),"",IF($A3458="Ūdeņraža jonu koncentrācija",VLOOKUP(Dati!$A3458,Normas!$A:$D,2,FALSE),VLOOKUP(Dati!$A3458,Normas!$A:$D,2,FALSE)*0.6)),"")</f>
      </c>
      <c r="G3458" s="2">
        <f>IFERROR(IF(ISBLANK($A3458),"",IF($A3458="Ūdeņraža jonu koncentrācija",VLOOKUP(Dati!$A3458,Normas!$A:$D,3,FALSE),VLOOKUP(Dati!$A3458,Normas!$A:$D,3,FALSE)*0.6)),"")</f>
      </c>
      <c r="H3458" s="2">
        <f>IFERROR(IF(ISBLANK($A3458),"",IF($A3458="Ūdeņraža jonu koncentrācija",VLOOKUP(Dati!$A3458,Normas!$A:$D,2,FALSE),VLOOKUP(Dati!$A3458,Normas!$A:$D,2,FALSE)*0.3)),"")</f>
      </c>
      <c r="I3458" s="2">
        <f>IFERROR(IF(ISBLANK($A3458),"",IF($A3458="Ūdeņraža jonu koncentrācija",VLOOKUP(Dati!$A3458,Normas!$A:$D,3,FALSE),VLOOKUP(Dati!$A3458,Normas!$A:$D,3,FALSE)*0.3)),"")</f>
      </c>
    </row>
    <row r="3459" spans="2:9" x14ac:dyDescent="0.2">
      <c r="B3459">
        <f>IF(ISBLANK(A3459),"",VLOOKUP(A3459,Normas!A:D,4,FALSE))</f>
      </c>
      <c r="E3459" s="2">
        <f>IF(ISBLANK(D3459),"",INT(YEARFRAC(D3459,'Vispārīga informācija'!$B$2)))</f>
      </c>
      <c r="F3459" s="2">
        <f>IFERROR(IF(ISBLANK($A3459),"",IF($A3459="Ūdeņraža jonu koncentrācija",VLOOKUP(Dati!$A3459,Normas!$A:$D,2,FALSE),VLOOKUP(Dati!$A3459,Normas!$A:$D,2,FALSE)*0.6)),"")</f>
      </c>
      <c r="G3459" s="2">
        <f>IFERROR(IF(ISBLANK($A3459),"",IF($A3459="Ūdeņraža jonu koncentrācija",VLOOKUP(Dati!$A3459,Normas!$A:$D,3,FALSE),VLOOKUP(Dati!$A3459,Normas!$A:$D,3,FALSE)*0.6)),"")</f>
      </c>
      <c r="H3459" s="2">
        <f>IFERROR(IF(ISBLANK($A3459),"",IF($A3459="Ūdeņraža jonu koncentrācija",VLOOKUP(Dati!$A3459,Normas!$A:$D,2,FALSE),VLOOKUP(Dati!$A3459,Normas!$A:$D,2,FALSE)*0.3)),"")</f>
      </c>
      <c r="I3459" s="2">
        <f>IFERROR(IF(ISBLANK($A3459),"",IF($A3459="Ūdeņraža jonu koncentrācija",VLOOKUP(Dati!$A3459,Normas!$A:$D,3,FALSE),VLOOKUP(Dati!$A3459,Normas!$A:$D,3,FALSE)*0.3)),"")</f>
      </c>
    </row>
    <row r="3460" spans="2:9" x14ac:dyDescent="0.2">
      <c r="B3460">
        <f>IF(ISBLANK(A3460),"",VLOOKUP(A3460,Normas!A:D,4,FALSE))</f>
      </c>
      <c r="E3460" s="2">
        <f>IF(ISBLANK(D3460),"",INT(YEARFRAC(D3460,'Vispārīga informācija'!$B$2)))</f>
      </c>
      <c r="F3460" s="2">
        <f>IFERROR(IF(ISBLANK($A3460),"",IF($A3460="Ūdeņraža jonu koncentrācija",VLOOKUP(Dati!$A3460,Normas!$A:$D,2,FALSE),VLOOKUP(Dati!$A3460,Normas!$A:$D,2,FALSE)*0.6)),"")</f>
      </c>
      <c r="G3460" s="2">
        <f>IFERROR(IF(ISBLANK($A3460),"",IF($A3460="Ūdeņraža jonu koncentrācija",VLOOKUP(Dati!$A3460,Normas!$A:$D,3,FALSE),VLOOKUP(Dati!$A3460,Normas!$A:$D,3,FALSE)*0.6)),"")</f>
      </c>
      <c r="H3460" s="2">
        <f>IFERROR(IF(ISBLANK($A3460),"",IF($A3460="Ūdeņraža jonu koncentrācija",VLOOKUP(Dati!$A3460,Normas!$A:$D,2,FALSE),VLOOKUP(Dati!$A3460,Normas!$A:$D,2,FALSE)*0.3)),"")</f>
      </c>
      <c r="I3460" s="2">
        <f>IFERROR(IF(ISBLANK($A3460),"",IF($A3460="Ūdeņraža jonu koncentrācija",VLOOKUP(Dati!$A3460,Normas!$A:$D,3,FALSE),VLOOKUP(Dati!$A3460,Normas!$A:$D,3,FALSE)*0.3)),"")</f>
      </c>
    </row>
    <row r="3461" spans="2:9" x14ac:dyDescent="0.2">
      <c r="B3461">
        <f>IF(ISBLANK(A3461),"",VLOOKUP(A3461,Normas!A:D,4,FALSE))</f>
      </c>
      <c r="E3461" s="2">
        <f>IF(ISBLANK(D3461),"",INT(YEARFRAC(D3461,'Vispārīga informācija'!$B$2)))</f>
      </c>
      <c r="F3461" s="2">
        <f>IFERROR(IF(ISBLANK($A3461),"",IF($A3461="Ūdeņraža jonu koncentrācija",VLOOKUP(Dati!$A3461,Normas!$A:$D,2,FALSE),VLOOKUP(Dati!$A3461,Normas!$A:$D,2,FALSE)*0.6)),"")</f>
      </c>
      <c r="G3461" s="2">
        <f>IFERROR(IF(ISBLANK($A3461),"",IF($A3461="Ūdeņraža jonu koncentrācija",VLOOKUP(Dati!$A3461,Normas!$A:$D,3,FALSE),VLOOKUP(Dati!$A3461,Normas!$A:$D,3,FALSE)*0.6)),"")</f>
      </c>
      <c r="H3461" s="2">
        <f>IFERROR(IF(ISBLANK($A3461),"",IF($A3461="Ūdeņraža jonu koncentrācija",VLOOKUP(Dati!$A3461,Normas!$A:$D,2,FALSE),VLOOKUP(Dati!$A3461,Normas!$A:$D,2,FALSE)*0.3)),"")</f>
      </c>
      <c r="I3461" s="2">
        <f>IFERROR(IF(ISBLANK($A3461),"",IF($A3461="Ūdeņraža jonu koncentrācija",VLOOKUP(Dati!$A3461,Normas!$A:$D,3,FALSE),VLOOKUP(Dati!$A3461,Normas!$A:$D,3,FALSE)*0.3)),"")</f>
      </c>
    </row>
    <row r="3462" spans="2:9" x14ac:dyDescent="0.2">
      <c r="B3462">
        <f>IF(ISBLANK(A3462),"",VLOOKUP(A3462,Normas!A:D,4,FALSE))</f>
      </c>
      <c r="E3462" s="2">
        <f>IF(ISBLANK(D3462),"",INT(YEARFRAC(D3462,'Vispārīga informācija'!$B$2)))</f>
      </c>
      <c r="F3462" s="2">
        <f>IFERROR(IF(ISBLANK($A3462),"",IF($A3462="Ūdeņraža jonu koncentrācija",VLOOKUP(Dati!$A3462,Normas!$A:$D,2,FALSE),VLOOKUP(Dati!$A3462,Normas!$A:$D,2,FALSE)*0.6)),"")</f>
      </c>
      <c r="G3462" s="2">
        <f>IFERROR(IF(ISBLANK($A3462),"",IF($A3462="Ūdeņraža jonu koncentrācija",VLOOKUP(Dati!$A3462,Normas!$A:$D,3,FALSE),VLOOKUP(Dati!$A3462,Normas!$A:$D,3,FALSE)*0.6)),"")</f>
      </c>
      <c r="H3462" s="2">
        <f>IFERROR(IF(ISBLANK($A3462),"",IF($A3462="Ūdeņraža jonu koncentrācija",VLOOKUP(Dati!$A3462,Normas!$A:$D,2,FALSE),VLOOKUP(Dati!$A3462,Normas!$A:$D,2,FALSE)*0.3)),"")</f>
      </c>
      <c r="I3462" s="2">
        <f>IFERROR(IF(ISBLANK($A3462),"",IF($A3462="Ūdeņraža jonu koncentrācija",VLOOKUP(Dati!$A3462,Normas!$A:$D,3,FALSE),VLOOKUP(Dati!$A3462,Normas!$A:$D,3,FALSE)*0.3)),"")</f>
      </c>
    </row>
    <row r="3463" spans="2:9" x14ac:dyDescent="0.2">
      <c r="B3463">
        <f>IF(ISBLANK(A3463),"",VLOOKUP(A3463,Normas!A:D,4,FALSE))</f>
      </c>
      <c r="E3463" s="2">
        <f>IF(ISBLANK(D3463),"",INT(YEARFRAC(D3463,'Vispārīga informācija'!$B$2)))</f>
      </c>
      <c r="F3463" s="2">
        <f>IFERROR(IF(ISBLANK($A3463),"",IF($A3463="Ūdeņraža jonu koncentrācija",VLOOKUP(Dati!$A3463,Normas!$A:$D,2,FALSE),VLOOKUP(Dati!$A3463,Normas!$A:$D,2,FALSE)*0.6)),"")</f>
      </c>
      <c r="G3463" s="2">
        <f>IFERROR(IF(ISBLANK($A3463),"",IF($A3463="Ūdeņraža jonu koncentrācija",VLOOKUP(Dati!$A3463,Normas!$A:$D,3,FALSE),VLOOKUP(Dati!$A3463,Normas!$A:$D,3,FALSE)*0.6)),"")</f>
      </c>
      <c r="H3463" s="2">
        <f>IFERROR(IF(ISBLANK($A3463),"",IF($A3463="Ūdeņraža jonu koncentrācija",VLOOKUP(Dati!$A3463,Normas!$A:$D,2,FALSE),VLOOKUP(Dati!$A3463,Normas!$A:$D,2,FALSE)*0.3)),"")</f>
      </c>
      <c r="I3463" s="2">
        <f>IFERROR(IF(ISBLANK($A3463),"",IF($A3463="Ūdeņraža jonu koncentrācija",VLOOKUP(Dati!$A3463,Normas!$A:$D,3,FALSE),VLOOKUP(Dati!$A3463,Normas!$A:$D,3,FALSE)*0.3)),"")</f>
      </c>
    </row>
    <row r="3464" spans="2:9" x14ac:dyDescent="0.2">
      <c r="B3464">
        <f>IF(ISBLANK(A3464),"",VLOOKUP(A3464,Normas!A:D,4,FALSE))</f>
      </c>
      <c r="E3464" s="2">
        <f>IF(ISBLANK(D3464),"",INT(YEARFRAC(D3464,'Vispārīga informācija'!$B$2)))</f>
      </c>
      <c r="F3464" s="2">
        <f>IFERROR(IF(ISBLANK($A3464),"",IF($A3464="Ūdeņraža jonu koncentrācija",VLOOKUP(Dati!$A3464,Normas!$A:$D,2,FALSE),VLOOKUP(Dati!$A3464,Normas!$A:$D,2,FALSE)*0.6)),"")</f>
      </c>
      <c r="G3464" s="2">
        <f>IFERROR(IF(ISBLANK($A3464),"",IF($A3464="Ūdeņraža jonu koncentrācija",VLOOKUP(Dati!$A3464,Normas!$A:$D,3,FALSE),VLOOKUP(Dati!$A3464,Normas!$A:$D,3,FALSE)*0.6)),"")</f>
      </c>
      <c r="H3464" s="2">
        <f>IFERROR(IF(ISBLANK($A3464),"",IF($A3464="Ūdeņraža jonu koncentrācija",VLOOKUP(Dati!$A3464,Normas!$A:$D,2,FALSE),VLOOKUP(Dati!$A3464,Normas!$A:$D,2,FALSE)*0.3)),"")</f>
      </c>
      <c r="I3464" s="2">
        <f>IFERROR(IF(ISBLANK($A3464),"",IF($A3464="Ūdeņraža jonu koncentrācija",VLOOKUP(Dati!$A3464,Normas!$A:$D,3,FALSE),VLOOKUP(Dati!$A3464,Normas!$A:$D,3,FALSE)*0.3)),"")</f>
      </c>
    </row>
    <row r="3465" spans="2:9" x14ac:dyDescent="0.2">
      <c r="B3465">
        <f>IF(ISBLANK(A3465),"",VLOOKUP(A3465,Normas!A:D,4,FALSE))</f>
      </c>
      <c r="E3465" s="2">
        <f>IF(ISBLANK(D3465),"",INT(YEARFRAC(D3465,'Vispārīga informācija'!$B$2)))</f>
      </c>
      <c r="F3465" s="2">
        <f>IFERROR(IF(ISBLANK($A3465),"",IF($A3465="Ūdeņraža jonu koncentrācija",VLOOKUP(Dati!$A3465,Normas!$A:$D,2,FALSE),VLOOKUP(Dati!$A3465,Normas!$A:$D,2,FALSE)*0.6)),"")</f>
      </c>
      <c r="G3465" s="2">
        <f>IFERROR(IF(ISBLANK($A3465),"",IF($A3465="Ūdeņraža jonu koncentrācija",VLOOKUP(Dati!$A3465,Normas!$A:$D,3,FALSE),VLOOKUP(Dati!$A3465,Normas!$A:$D,3,FALSE)*0.6)),"")</f>
      </c>
      <c r="H3465" s="2">
        <f>IFERROR(IF(ISBLANK($A3465),"",IF($A3465="Ūdeņraža jonu koncentrācija",VLOOKUP(Dati!$A3465,Normas!$A:$D,2,FALSE),VLOOKUP(Dati!$A3465,Normas!$A:$D,2,FALSE)*0.3)),"")</f>
      </c>
      <c r="I3465" s="2">
        <f>IFERROR(IF(ISBLANK($A3465),"",IF($A3465="Ūdeņraža jonu koncentrācija",VLOOKUP(Dati!$A3465,Normas!$A:$D,3,FALSE),VLOOKUP(Dati!$A3465,Normas!$A:$D,3,FALSE)*0.3)),"")</f>
      </c>
    </row>
    <row r="3466" spans="2:9" x14ac:dyDescent="0.2">
      <c r="B3466">
        <f>IF(ISBLANK(A3466),"",VLOOKUP(A3466,Normas!A:D,4,FALSE))</f>
      </c>
      <c r="E3466" s="2">
        <f>IF(ISBLANK(D3466),"",INT(YEARFRAC(D3466,'Vispārīga informācija'!$B$2)))</f>
      </c>
      <c r="F3466" s="2">
        <f>IFERROR(IF(ISBLANK($A3466),"",IF($A3466="Ūdeņraža jonu koncentrācija",VLOOKUP(Dati!$A3466,Normas!$A:$D,2,FALSE),VLOOKUP(Dati!$A3466,Normas!$A:$D,2,FALSE)*0.6)),"")</f>
      </c>
      <c r="G3466" s="2">
        <f>IFERROR(IF(ISBLANK($A3466),"",IF($A3466="Ūdeņraža jonu koncentrācija",VLOOKUP(Dati!$A3466,Normas!$A:$D,3,FALSE),VLOOKUP(Dati!$A3466,Normas!$A:$D,3,FALSE)*0.6)),"")</f>
      </c>
      <c r="H3466" s="2">
        <f>IFERROR(IF(ISBLANK($A3466),"",IF($A3466="Ūdeņraža jonu koncentrācija",VLOOKUP(Dati!$A3466,Normas!$A:$D,2,FALSE),VLOOKUP(Dati!$A3466,Normas!$A:$D,2,FALSE)*0.3)),"")</f>
      </c>
      <c r="I3466" s="2">
        <f>IFERROR(IF(ISBLANK($A3466),"",IF($A3466="Ūdeņraža jonu koncentrācija",VLOOKUP(Dati!$A3466,Normas!$A:$D,3,FALSE),VLOOKUP(Dati!$A3466,Normas!$A:$D,3,FALSE)*0.3)),"")</f>
      </c>
    </row>
    <row r="3467" spans="2:9" x14ac:dyDescent="0.2">
      <c r="B3467">
        <f>IF(ISBLANK(A3467),"",VLOOKUP(A3467,Normas!A:D,4,FALSE))</f>
      </c>
      <c r="E3467" s="2">
        <f>IF(ISBLANK(D3467),"",INT(YEARFRAC(D3467,'Vispārīga informācija'!$B$2)))</f>
      </c>
      <c r="F3467" s="2">
        <f>IFERROR(IF(ISBLANK($A3467),"",IF($A3467="Ūdeņraža jonu koncentrācija",VLOOKUP(Dati!$A3467,Normas!$A:$D,2,FALSE),VLOOKUP(Dati!$A3467,Normas!$A:$D,2,FALSE)*0.6)),"")</f>
      </c>
      <c r="G3467" s="2">
        <f>IFERROR(IF(ISBLANK($A3467),"",IF($A3467="Ūdeņraža jonu koncentrācija",VLOOKUP(Dati!$A3467,Normas!$A:$D,3,FALSE),VLOOKUP(Dati!$A3467,Normas!$A:$D,3,FALSE)*0.6)),"")</f>
      </c>
      <c r="H3467" s="2">
        <f>IFERROR(IF(ISBLANK($A3467),"",IF($A3467="Ūdeņraža jonu koncentrācija",VLOOKUP(Dati!$A3467,Normas!$A:$D,2,FALSE),VLOOKUP(Dati!$A3467,Normas!$A:$D,2,FALSE)*0.3)),"")</f>
      </c>
      <c r="I3467" s="2">
        <f>IFERROR(IF(ISBLANK($A3467),"",IF($A3467="Ūdeņraža jonu koncentrācija",VLOOKUP(Dati!$A3467,Normas!$A:$D,3,FALSE),VLOOKUP(Dati!$A3467,Normas!$A:$D,3,FALSE)*0.3)),"")</f>
      </c>
    </row>
    <row r="3468" spans="2:9" x14ac:dyDescent="0.2">
      <c r="B3468">
        <f>IF(ISBLANK(A3468),"",VLOOKUP(A3468,Normas!A:D,4,FALSE))</f>
      </c>
      <c r="E3468" s="2">
        <f>IF(ISBLANK(D3468),"",INT(YEARFRAC(D3468,'Vispārīga informācija'!$B$2)))</f>
      </c>
      <c r="F3468" s="2">
        <f>IFERROR(IF(ISBLANK($A3468),"",IF($A3468="Ūdeņraža jonu koncentrācija",VLOOKUP(Dati!$A3468,Normas!$A:$D,2,FALSE),VLOOKUP(Dati!$A3468,Normas!$A:$D,2,FALSE)*0.6)),"")</f>
      </c>
      <c r="G3468" s="2">
        <f>IFERROR(IF(ISBLANK($A3468),"",IF($A3468="Ūdeņraža jonu koncentrācija",VLOOKUP(Dati!$A3468,Normas!$A:$D,3,FALSE),VLOOKUP(Dati!$A3468,Normas!$A:$D,3,FALSE)*0.6)),"")</f>
      </c>
      <c r="H3468" s="2">
        <f>IFERROR(IF(ISBLANK($A3468),"",IF($A3468="Ūdeņraža jonu koncentrācija",VLOOKUP(Dati!$A3468,Normas!$A:$D,2,FALSE),VLOOKUP(Dati!$A3468,Normas!$A:$D,2,FALSE)*0.3)),"")</f>
      </c>
      <c r="I3468" s="2">
        <f>IFERROR(IF(ISBLANK($A3468),"",IF($A3468="Ūdeņraža jonu koncentrācija",VLOOKUP(Dati!$A3468,Normas!$A:$D,3,FALSE),VLOOKUP(Dati!$A3468,Normas!$A:$D,3,FALSE)*0.3)),"")</f>
      </c>
    </row>
    <row r="3469" spans="2:9" x14ac:dyDescent="0.2">
      <c r="B3469">
        <f>IF(ISBLANK(A3469),"",VLOOKUP(A3469,Normas!A:D,4,FALSE))</f>
      </c>
      <c r="E3469" s="2">
        <f>IF(ISBLANK(D3469),"",INT(YEARFRAC(D3469,'Vispārīga informācija'!$B$2)))</f>
      </c>
      <c r="F3469" s="2">
        <f>IFERROR(IF(ISBLANK($A3469),"",IF($A3469="Ūdeņraža jonu koncentrācija",VLOOKUP(Dati!$A3469,Normas!$A:$D,2,FALSE),VLOOKUP(Dati!$A3469,Normas!$A:$D,2,FALSE)*0.6)),"")</f>
      </c>
      <c r="G3469" s="2">
        <f>IFERROR(IF(ISBLANK($A3469),"",IF($A3469="Ūdeņraža jonu koncentrācija",VLOOKUP(Dati!$A3469,Normas!$A:$D,3,FALSE),VLOOKUP(Dati!$A3469,Normas!$A:$D,3,FALSE)*0.6)),"")</f>
      </c>
      <c r="H3469" s="2">
        <f>IFERROR(IF(ISBLANK($A3469),"",IF($A3469="Ūdeņraža jonu koncentrācija",VLOOKUP(Dati!$A3469,Normas!$A:$D,2,FALSE),VLOOKUP(Dati!$A3469,Normas!$A:$D,2,FALSE)*0.3)),"")</f>
      </c>
      <c r="I3469" s="2">
        <f>IFERROR(IF(ISBLANK($A3469),"",IF($A3469="Ūdeņraža jonu koncentrācija",VLOOKUP(Dati!$A3469,Normas!$A:$D,3,FALSE),VLOOKUP(Dati!$A3469,Normas!$A:$D,3,FALSE)*0.3)),"")</f>
      </c>
    </row>
    <row r="3470" spans="2:9" x14ac:dyDescent="0.2">
      <c r="B3470">
        <f>IF(ISBLANK(A3470),"",VLOOKUP(A3470,Normas!A:D,4,FALSE))</f>
      </c>
      <c r="E3470" s="2">
        <f>IF(ISBLANK(D3470),"",INT(YEARFRAC(D3470,'Vispārīga informācija'!$B$2)))</f>
      </c>
      <c r="F3470" s="2">
        <f>IFERROR(IF(ISBLANK($A3470),"",IF($A3470="Ūdeņraža jonu koncentrācija",VLOOKUP(Dati!$A3470,Normas!$A:$D,2,FALSE),VLOOKUP(Dati!$A3470,Normas!$A:$D,2,FALSE)*0.6)),"")</f>
      </c>
      <c r="G3470" s="2">
        <f>IFERROR(IF(ISBLANK($A3470),"",IF($A3470="Ūdeņraža jonu koncentrācija",VLOOKUP(Dati!$A3470,Normas!$A:$D,3,FALSE),VLOOKUP(Dati!$A3470,Normas!$A:$D,3,FALSE)*0.6)),"")</f>
      </c>
      <c r="H3470" s="2">
        <f>IFERROR(IF(ISBLANK($A3470),"",IF($A3470="Ūdeņraža jonu koncentrācija",VLOOKUP(Dati!$A3470,Normas!$A:$D,2,FALSE),VLOOKUP(Dati!$A3470,Normas!$A:$D,2,FALSE)*0.3)),"")</f>
      </c>
      <c r="I3470" s="2">
        <f>IFERROR(IF(ISBLANK($A3470),"",IF($A3470="Ūdeņraža jonu koncentrācija",VLOOKUP(Dati!$A3470,Normas!$A:$D,3,FALSE),VLOOKUP(Dati!$A3470,Normas!$A:$D,3,FALSE)*0.3)),"")</f>
      </c>
    </row>
    <row r="3471" spans="2:9" x14ac:dyDescent="0.2">
      <c r="B3471">
        <f>IF(ISBLANK(A3471),"",VLOOKUP(A3471,Normas!A:D,4,FALSE))</f>
      </c>
      <c r="E3471" s="2">
        <f>IF(ISBLANK(D3471),"",INT(YEARFRAC(D3471,'Vispārīga informācija'!$B$2)))</f>
      </c>
      <c r="F3471" s="2">
        <f>IFERROR(IF(ISBLANK($A3471),"",IF($A3471="Ūdeņraža jonu koncentrācija",VLOOKUP(Dati!$A3471,Normas!$A:$D,2,FALSE),VLOOKUP(Dati!$A3471,Normas!$A:$D,2,FALSE)*0.6)),"")</f>
      </c>
      <c r="G3471" s="2">
        <f>IFERROR(IF(ISBLANK($A3471),"",IF($A3471="Ūdeņraža jonu koncentrācija",VLOOKUP(Dati!$A3471,Normas!$A:$D,3,FALSE),VLOOKUP(Dati!$A3471,Normas!$A:$D,3,FALSE)*0.6)),"")</f>
      </c>
      <c r="H3471" s="2">
        <f>IFERROR(IF(ISBLANK($A3471),"",IF($A3471="Ūdeņraža jonu koncentrācija",VLOOKUP(Dati!$A3471,Normas!$A:$D,2,FALSE),VLOOKUP(Dati!$A3471,Normas!$A:$D,2,FALSE)*0.3)),"")</f>
      </c>
      <c r="I3471" s="2">
        <f>IFERROR(IF(ISBLANK($A3471),"",IF($A3471="Ūdeņraža jonu koncentrācija",VLOOKUP(Dati!$A3471,Normas!$A:$D,3,FALSE),VLOOKUP(Dati!$A3471,Normas!$A:$D,3,FALSE)*0.3)),"")</f>
      </c>
    </row>
    <row r="3472" spans="2:9" x14ac:dyDescent="0.2">
      <c r="B3472">
        <f>IF(ISBLANK(A3472),"",VLOOKUP(A3472,Normas!A:D,4,FALSE))</f>
      </c>
      <c r="E3472" s="2">
        <f>IF(ISBLANK(D3472),"",INT(YEARFRAC(D3472,'Vispārīga informācija'!$B$2)))</f>
      </c>
      <c r="F3472" s="2">
        <f>IFERROR(IF(ISBLANK($A3472),"",IF($A3472="Ūdeņraža jonu koncentrācija",VLOOKUP(Dati!$A3472,Normas!$A:$D,2,FALSE),VLOOKUP(Dati!$A3472,Normas!$A:$D,2,FALSE)*0.6)),"")</f>
      </c>
      <c r="G3472" s="2">
        <f>IFERROR(IF(ISBLANK($A3472),"",IF($A3472="Ūdeņraža jonu koncentrācija",VLOOKUP(Dati!$A3472,Normas!$A:$D,3,FALSE),VLOOKUP(Dati!$A3472,Normas!$A:$D,3,FALSE)*0.6)),"")</f>
      </c>
      <c r="H3472" s="2">
        <f>IFERROR(IF(ISBLANK($A3472),"",IF($A3472="Ūdeņraža jonu koncentrācija",VLOOKUP(Dati!$A3472,Normas!$A:$D,2,FALSE),VLOOKUP(Dati!$A3472,Normas!$A:$D,2,FALSE)*0.3)),"")</f>
      </c>
      <c r="I3472" s="2">
        <f>IFERROR(IF(ISBLANK($A3472),"",IF($A3472="Ūdeņraža jonu koncentrācija",VLOOKUP(Dati!$A3472,Normas!$A:$D,3,FALSE),VLOOKUP(Dati!$A3472,Normas!$A:$D,3,FALSE)*0.3)),"")</f>
      </c>
    </row>
    <row r="3473" spans="2:9" x14ac:dyDescent="0.2">
      <c r="B3473">
        <f>IF(ISBLANK(A3473),"",VLOOKUP(A3473,Normas!A:D,4,FALSE))</f>
      </c>
      <c r="E3473" s="2">
        <f>IF(ISBLANK(D3473),"",INT(YEARFRAC(D3473,'Vispārīga informācija'!$B$2)))</f>
      </c>
      <c r="F3473" s="2">
        <f>IFERROR(IF(ISBLANK($A3473),"",IF($A3473="Ūdeņraža jonu koncentrācija",VLOOKUP(Dati!$A3473,Normas!$A:$D,2,FALSE),VLOOKUP(Dati!$A3473,Normas!$A:$D,2,FALSE)*0.6)),"")</f>
      </c>
      <c r="G3473" s="2">
        <f>IFERROR(IF(ISBLANK($A3473),"",IF($A3473="Ūdeņraža jonu koncentrācija",VLOOKUP(Dati!$A3473,Normas!$A:$D,3,FALSE),VLOOKUP(Dati!$A3473,Normas!$A:$D,3,FALSE)*0.6)),"")</f>
      </c>
      <c r="H3473" s="2">
        <f>IFERROR(IF(ISBLANK($A3473),"",IF($A3473="Ūdeņraža jonu koncentrācija",VLOOKUP(Dati!$A3473,Normas!$A:$D,2,FALSE),VLOOKUP(Dati!$A3473,Normas!$A:$D,2,FALSE)*0.3)),"")</f>
      </c>
      <c r="I3473" s="2">
        <f>IFERROR(IF(ISBLANK($A3473),"",IF($A3473="Ūdeņraža jonu koncentrācija",VLOOKUP(Dati!$A3473,Normas!$A:$D,3,FALSE),VLOOKUP(Dati!$A3473,Normas!$A:$D,3,FALSE)*0.3)),"")</f>
      </c>
    </row>
    <row r="3474" spans="2:9" x14ac:dyDescent="0.2">
      <c r="B3474">
        <f>IF(ISBLANK(A3474),"",VLOOKUP(A3474,Normas!A:D,4,FALSE))</f>
      </c>
      <c r="E3474" s="2">
        <f>IF(ISBLANK(D3474),"",INT(YEARFRAC(D3474,'Vispārīga informācija'!$B$2)))</f>
      </c>
      <c r="F3474" s="2">
        <f>IFERROR(IF(ISBLANK($A3474),"",IF($A3474="Ūdeņraža jonu koncentrācija",VLOOKUP(Dati!$A3474,Normas!$A:$D,2,FALSE),VLOOKUP(Dati!$A3474,Normas!$A:$D,2,FALSE)*0.6)),"")</f>
      </c>
      <c r="G3474" s="2">
        <f>IFERROR(IF(ISBLANK($A3474),"",IF($A3474="Ūdeņraža jonu koncentrācija",VLOOKUP(Dati!$A3474,Normas!$A:$D,3,FALSE),VLOOKUP(Dati!$A3474,Normas!$A:$D,3,FALSE)*0.6)),"")</f>
      </c>
      <c r="H3474" s="2">
        <f>IFERROR(IF(ISBLANK($A3474),"",IF($A3474="Ūdeņraža jonu koncentrācija",VLOOKUP(Dati!$A3474,Normas!$A:$D,2,FALSE),VLOOKUP(Dati!$A3474,Normas!$A:$D,2,FALSE)*0.3)),"")</f>
      </c>
      <c r="I3474" s="2">
        <f>IFERROR(IF(ISBLANK($A3474),"",IF($A3474="Ūdeņraža jonu koncentrācija",VLOOKUP(Dati!$A3474,Normas!$A:$D,3,FALSE),VLOOKUP(Dati!$A3474,Normas!$A:$D,3,FALSE)*0.3)),"")</f>
      </c>
    </row>
    <row r="3475" spans="2:9" x14ac:dyDescent="0.2">
      <c r="B3475">
        <f>IF(ISBLANK(A3475),"",VLOOKUP(A3475,Normas!A:D,4,FALSE))</f>
      </c>
      <c r="E3475" s="2">
        <f>IF(ISBLANK(D3475),"",INT(YEARFRAC(D3475,'Vispārīga informācija'!$B$2)))</f>
      </c>
      <c r="F3475" s="2">
        <f>IFERROR(IF(ISBLANK($A3475),"",IF($A3475="Ūdeņraža jonu koncentrācija",VLOOKUP(Dati!$A3475,Normas!$A:$D,2,FALSE),VLOOKUP(Dati!$A3475,Normas!$A:$D,2,FALSE)*0.6)),"")</f>
      </c>
      <c r="G3475" s="2">
        <f>IFERROR(IF(ISBLANK($A3475),"",IF($A3475="Ūdeņraža jonu koncentrācija",VLOOKUP(Dati!$A3475,Normas!$A:$D,3,FALSE),VLOOKUP(Dati!$A3475,Normas!$A:$D,3,FALSE)*0.6)),"")</f>
      </c>
      <c r="H3475" s="2">
        <f>IFERROR(IF(ISBLANK($A3475),"",IF($A3475="Ūdeņraža jonu koncentrācija",VLOOKUP(Dati!$A3475,Normas!$A:$D,2,FALSE),VLOOKUP(Dati!$A3475,Normas!$A:$D,2,FALSE)*0.3)),"")</f>
      </c>
      <c r="I3475" s="2">
        <f>IFERROR(IF(ISBLANK($A3475),"",IF($A3475="Ūdeņraža jonu koncentrācija",VLOOKUP(Dati!$A3475,Normas!$A:$D,3,FALSE),VLOOKUP(Dati!$A3475,Normas!$A:$D,3,FALSE)*0.3)),"")</f>
      </c>
    </row>
    <row r="3476" spans="2:9" x14ac:dyDescent="0.2">
      <c r="B3476">
        <f>IF(ISBLANK(A3476),"",VLOOKUP(A3476,Normas!A:D,4,FALSE))</f>
      </c>
      <c r="E3476" s="2">
        <f>IF(ISBLANK(D3476),"",INT(YEARFRAC(D3476,'Vispārīga informācija'!$B$2)))</f>
      </c>
      <c r="F3476" s="2">
        <f>IFERROR(IF(ISBLANK($A3476),"",IF($A3476="Ūdeņraža jonu koncentrācija",VLOOKUP(Dati!$A3476,Normas!$A:$D,2,FALSE),VLOOKUP(Dati!$A3476,Normas!$A:$D,2,FALSE)*0.6)),"")</f>
      </c>
      <c r="G3476" s="2">
        <f>IFERROR(IF(ISBLANK($A3476),"",IF($A3476="Ūdeņraža jonu koncentrācija",VLOOKUP(Dati!$A3476,Normas!$A:$D,3,FALSE),VLOOKUP(Dati!$A3476,Normas!$A:$D,3,FALSE)*0.6)),"")</f>
      </c>
      <c r="H3476" s="2">
        <f>IFERROR(IF(ISBLANK($A3476),"",IF($A3476="Ūdeņraža jonu koncentrācija",VLOOKUP(Dati!$A3476,Normas!$A:$D,2,FALSE),VLOOKUP(Dati!$A3476,Normas!$A:$D,2,FALSE)*0.3)),"")</f>
      </c>
      <c r="I3476" s="2">
        <f>IFERROR(IF(ISBLANK($A3476),"",IF($A3476="Ūdeņraža jonu koncentrācija",VLOOKUP(Dati!$A3476,Normas!$A:$D,3,FALSE),VLOOKUP(Dati!$A3476,Normas!$A:$D,3,FALSE)*0.3)),"")</f>
      </c>
    </row>
    <row r="3477" spans="2:9" x14ac:dyDescent="0.2">
      <c r="B3477">
        <f>IF(ISBLANK(A3477),"",VLOOKUP(A3477,Normas!A:D,4,FALSE))</f>
      </c>
      <c r="E3477" s="2">
        <f>IF(ISBLANK(D3477),"",INT(YEARFRAC(D3477,'Vispārīga informācija'!$B$2)))</f>
      </c>
      <c r="F3477" s="2">
        <f>IFERROR(IF(ISBLANK($A3477),"",IF($A3477="Ūdeņraža jonu koncentrācija",VLOOKUP(Dati!$A3477,Normas!$A:$D,2,FALSE),VLOOKUP(Dati!$A3477,Normas!$A:$D,2,FALSE)*0.6)),"")</f>
      </c>
      <c r="G3477" s="2">
        <f>IFERROR(IF(ISBLANK($A3477),"",IF($A3477="Ūdeņraža jonu koncentrācija",VLOOKUP(Dati!$A3477,Normas!$A:$D,3,FALSE),VLOOKUP(Dati!$A3477,Normas!$A:$D,3,FALSE)*0.6)),"")</f>
      </c>
      <c r="H3477" s="2">
        <f>IFERROR(IF(ISBLANK($A3477),"",IF($A3477="Ūdeņraža jonu koncentrācija",VLOOKUP(Dati!$A3477,Normas!$A:$D,2,FALSE),VLOOKUP(Dati!$A3477,Normas!$A:$D,2,FALSE)*0.3)),"")</f>
      </c>
      <c r="I3477" s="2">
        <f>IFERROR(IF(ISBLANK($A3477),"",IF($A3477="Ūdeņraža jonu koncentrācija",VLOOKUP(Dati!$A3477,Normas!$A:$D,3,FALSE),VLOOKUP(Dati!$A3477,Normas!$A:$D,3,FALSE)*0.3)),"")</f>
      </c>
    </row>
    <row r="3478" spans="2:9" x14ac:dyDescent="0.2">
      <c r="B3478">
        <f>IF(ISBLANK(A3478),"",VLOOKUP(A3478,Normas!A:D,4,FALSE))</f>
      </c>
      <c r="E3478" s="2">
        <f>IF(ISBLANK(D3478),"",INT(YEARFRAC(D3478,'Vispārīga informācija'!$B$2)))</f>
      </c>
      <c r="F3478" s="2">
        <f>IFERROR(IF(ISBLANK($A3478),"",IF($A3478="Ūdeņraža jonu koncentrācija",VLOOKUP(Dati!$A3478,Normas!$A:$D,2,FALSE),VLOOKUP(Dati!$A3478,Normas!$A:$D,2,FALSE)*0.6)),"")</f>
      </c>
      <c r="G3478" s="2">
        <f>IFERROR(IF(ISBLANK($A3478),"",IF($A3478="Ūdeņraža jonu koncentrācija",VLOOKUP(Dati!$A3478,Normas!$A:$D,3,FALSE),VLOOKUP(Dati!$A3478,Normas!$A:$D,3,FALSE)*0.6)),"")</f>
      </c>
      <c r="H3478" s="2">
        <f>IFERROR(IF(ISBLANK($A3478),"",IF($A3478="Ūdeņraža jonu koncentrācija",VLOOKUP(Dati!$A3478,Normas!$A:$D,2,FALSE),VLOOKUP(Dati!$A3478,Normas!$A:$D,2,FALSE)*0.3)),"")</f>
      </c>
      <c r="I3478" s="2">
        <f>IFERROR(IF(ISBLANK($A3478),"",IF($A3478="Ūdeņraža jonu koncentrācija",VLOOKUP(Dati!$A3478,Normas!$A:$D,3,FALSE),VLOOKUP(Dati!$A3478,Normas!$A:$D,3,FALSE)*0.3)),"")</f>
      </c>
    </row>
    <row r="3479" spans="2:9" x14ac:dyDescent="0.2">
      <c r="B3479">
        <f>IF(ISBLANK(A3479),"",VLOOKUP(A3479,Normas!A:D,4,FALSE))</f>
      </c>
      <c r="E3479" s="2">
        <f>IF(ISBLANK(D3479),"",INT(YEARFRAC(D3479,'Vispārīga informācija'!$B$2)))</f>
      </c>
      <c r="F3479" s="2">
        <f>IFERROR(IF(ISBLANK($A3479),"",IF($A3479="Ūdeņraža jonu koncentrācija",VLOOKUP(Dati!$A3479,Normas!$A:$D,2,FALSE),VLOOKUP(Dati!$A3479,Normas!$A:$D,2,FALSE)*0.6)),"")</f>
      </c>
      <c r="G3479" s="2">
        <f>IFERROR(IF(ISBLANK($A3479),"",IF($A3479="Ūdeņraža jonu koncentrācija",VLOOKUP(Dati!$A3479,Normas!$A:$D,3,FALSE),VLOOKUP(Dati!$A3479,Normas!$A:$D,3,FALSE)*0.6)),"")</f>
      </c>
      <c r="H3479" s="2">
        <f>IFERROR(IF(ISBLANK($A3479),"",IF($A3479="Ūdeņraža jonu koncentrācija",VLOOKUP(Dati!$A3479,Normas!$A:$D,2,FALSE),VLOOKUP(Dati!$A3479,Normas!$A:$D,2,FALSE)*0.3)),"")</f>
      </c>
      <c r="I3479" s="2">
        <f>IFERROR(IF(ISBLANK($A3479),"",IF($A3479="Ūdeņraža jonu koncentrācija",VLOOKUP(Dati!$A3479,Normas!$A:$D,3,FALSE),VLOOKUP(Dati!$A3479,Normas!$A:$D,3,FALSE)*0.3)),"")</f>
      </c>
    </row>
    <row r="3480" spans="2:9" x14ac:dyDescent="0.2">
      <c r="B3480">
        <f>IF(ISBLANK(A3480),"",VLOOKUP(A3480,Normas!A:D,4,FALSE))</f>
      </c>
      <c r="E3480" s="2">
        <f>IF(ISBLANK(D3480),"",INT(YEARFRAC(D3480,'Vispārīga informācija'!$B$2)))</f>
      </c>
      <c r="F3480" s="2">
        <f>IFERROR(IF(ISBLANK($A3480),"",IF($A3480="Ūdeņraža jonu koncentrācija",VLOOKUP(Dati!$A3480,Normas!$A:$D,2,FALSE),VLOOKUP(Dati!$A3480,Normas!$A:$D,2,FALSE)*0.6)),"")</f>
      </c>
      <c r="G3480" s="2">
        <f>IFERROR(IF(ISBLANK($A3480),"",IF($A3480="Ūdeņraža jonu koncentrācija",VLOOKUP(Dati!$A3480,Normas!$A:$D,3,FALSE),VLOOKUP(Dati!$A3480,Normas!$A:$D,3,FALSE)*0.6)),"")</f>
      </c>
      <c r="H3480" s="2">
        <f>IFERROR(IF(ISBLANK($A3480),"",IF($A3480="Ūdeņraža jonu koncentrācija",VLOOKUP(Dati!$A3480,Normas!$A:$D,2,FALSE),VLOOKUP(Dati!$A3480,Normas!$A:$D,2,FALSE)*0.3)),"")</f>
      </c>
      <c r="I3480" s="2">
        <f>IFERROR(IF(ISBLANK($A3480),"",IF($A3480="Ūdeņraža jonu koncentrācija",VLOOKUP(Dati!$A3480,Normas!$A:$D,3,FALSE),VLOOKUP(Dati!$A3480,Normas!$A:$D,3,FALSE)*0.3)),"")</f>
      </c>
    </row>
    <row r="3481" spans="2:9" x14ac:dyDescent="0.2">
      <c r="B3481">
        <f>IF(ISBLANK(A3481),"",VLOOKUP(A3481,Normas!A:D,4,FALSE))</f>
      </c>
      <c r="E3481" s="2">
        <f>IF(ISBLANK(D3481),"",INT(YEARFRAC(D3481,'Vispārīga informācija'!$B$2)))</f>
      </c>
      <c r="F3481" s="2">
        <f>IFERROR(IF(ISBLANK($A3481),"",IF($A3481="Ūdeņraža jonu koncentrācija",VLOOKUP(Dati!$A3481,Normas!$A:$D,2,FALSE),VLOOKUP(Dati!$A3481,Normas!$A:$D,2,FALSE)*0.6)),"")</f>
      </c>
      <c r="G3481" s="2">
        <f>IFERROR(IF(ISBLANK($A3481),"",IF($A3481="Ūdeņraža jonu koncentrācija",VLOOKUP(Dati!$A3481,Normas!$A:$D,3,FALSE),VLOOKUP(Dati!$A3481,Normas!$A:$D,3,FALSE)*0.6)),"")</f>
      </c>
      <c r="H3481" s="2">
        <f>IFERROR(IF(ISBLANK($A3481),"",IF($A3481="Ūdeņraža jonu koncentrācija",VLOOKUP(Dati!$A3481,Normas!$A:$D,2,FALSE),VLOOKUP(Dati!$A3481,Normas!$A:$D,2,FALSE)*0.3)),"")</f>
      </c>
      <c r="I3481" s="2">
        <f>IFERROR(IF(ISBLANK($A3481),"",IF($A3481="Ūdeņraža jonu koncentrācija",VLOOKUP(Dati!$A3481,Normas!$A:$D,3,FALSE),VLOOKUP(Dati!$A3481,Normas!$A:$D,3,FALSE)*0.3)),"")</f>
      </c>
    </row>
    <row r="3482" spans="2:9" x14ac:dyDescent="0.2">
      <c r="B3482">
        <f>IF(ISBLANK(A3482),"",VLOOKUP(A3482,Normas!A:D,4,FALSE))</f>
      </c>
      <c r="E3482" s="2">
        <f>IF(ISBLANK(D3482),"",INT(YEARFRAC(D3482,'Vispārīga informācija'!$B$2)))</f>
      </c>
      <c r="F3482" s="2">
        <f>IFERROR(IF(ISBLANK($A3482),"",IF($A3482="Ūdeņraža jonu koncentrācija",VLOOKUP(Dati!$A3482,Normas!$A:$D,2,FALSE),VLOOKUP(Dati!$A3482,Normas!$A:$D,2,FALSE)*0.6)),"")</f>
      </c>
      <c r="G3482" s="2">
        <f>IFERROR(IF(ISBLANK($A3482),"",IF($A3482="Ūdeņraža jonu koncentrācija",VLOOKUP(Dati!$A3482,Normas!$A:$D,3,FALSE),VLOOKUP(Dati!$A3482,Normas!$A:$D,3,FALSE)*0.6)),"")</f>
      </c>
      <c r="H3482" s="2">
        <f>IFERROR(IF(ISBLANK($A3482),"",IF($A3482="Ūdeņraža jonu koncentrācija",VLOOKUP(Dati!$A3482,Normas!$A:$D,2,FALSE),VLOOKUP(Dati!$A3482,Normas!$A:$D,2,FALSE)*0.3)),"")</f>
      </c>
      <c r="I3482" s="2">
        <f>IFERROR(IF(ISBLANK($A3482),"",IF($A3482="Ūdeņraža jonu koncentrācija",VLOOKUP(Dati!$A3482,Normas!$A:$D,3,FALSE),VLOOKUP(Dati!$A3482,Normas!$A:$D,3,FALSE)*0.3)),"")</f>
      </c>
    </row>
    <row r="3483" spans="2:9" x14ac:dyDescent="0.2">
      <c r="B3483">
        <f>IF(ISBLANK(A3483),"",VLOOKUP(A3483,Normas!A:D,4,FALSE))</f>
      </c>
      <c r="E3483" s="2">
        <f>IF(ISBLANK(D3483),"",INT(YEARFRAC(D3483,'Vispārīga informācija'!$B$2)))</f>
      </c>
      <c r="F3483" s="2">
        <f>IFERROR(IF(ISBLANK($A3483),"",IF($A3483="Ūdeņraža jonu koncentrācija",VLOOKUP(Dati!$A3483,Normas!$A:$D,2,FALSE),VLOOKUP(Dati!$A3483,Normas!$A:$D,2,FALSE)*0.6)),"")</f>
      </c>
      <c r="G3483" s="2">
        <f>IFERROR(IF(ISBLANK($A3483),"",IF($A3483="Ūdeņraža jonu koncentrācija",VLOOKUP(Dati!$A3483,Normas!$A:$D,3,FALSE),VLOOKUP(Dati!$A3483,Normas!$A:$D,3,FALSE)*0.6)),"")</f>
      </c>
      <c r="H3483" s="2">
        <f>IFERROR(IF(ISBLANK($A3483),"",IF($A3483="Ūdeņraža jonu koncentrācija",VLOOKUP(Dati!$A3483,Normas!$A:$D,2,FALSE),VLOOKUP(Dati!$A3483,Normas!$A:$D,2,FALSE)*0.3)),"")</f>
      </c>
      <c r="I3483" s="2">
        <f>IFERROR(IF(ISBLANK($A3483),"",IF($A3483="Ūdeņraža jonu koncentrācija",VLOOKUP(Dati!$A3483,Normas!$A:$D,3,FALSE),VLOOKUP(Dati!$A3483,Normas!$A:$D,3,FALSE)*0.3)),"")</f>
      </c>
    </row>
    <row r="3484" spans="2:9" x14ac:dyDescent="0.2">
      <c r="B3484">
        <f>IF(ISBLANK(A3484),"",VLOOKUP(A3484,Normas!A:D,4,FALSE))</f>
      </c>
      <c r="E3484" s="2">
        <f>IF(ISBLANK(D3484),"",INT(YEARFRAC(D3484,'Vispārīga informācija'!$B$2)))</f>
      </c>
      <c r="F3484" s="2">
        <f>IFERROR(IF(ISBLANK($A3484),"",IF($A3484="Ūdeņraža jonu koncentrācija",VLOOKUP(Dati!$A3484,Normas!$A:$D,2,FALSE),VLOOKUP(Dati!$A3484,Normas!$A:$D,2,FALSE)*0.6)),"")</f>
      </c>
      <c r="G3484" s="2">
        <f>IFERROR(IF(ISBLANK($A3484),"",IF($A3484="Ūdeņraža jonu koncentrācija",VLOOKUP(Dati!$A3484,Normas!$A:$D,3,FALSE),VLOOKUP(Dati!$A3484,Normas!$A:$D,3,FALSE)*0.6)),"")</f>
      </c>
      <c r="H3484" s="2">
        <f>IFERROR(IF(ISBLANK($A3484),"",IF($A3484="Ūdeņraža jonu koncentrācija",VLOOKUP(Dati!$A3484,Normas!$A:$D,2,FALSE),VLOOKUP(Dati!$A3484,Normas!$A:$D,2,FALSE)*0.3)),"")</f>
      </c>
      <c r="I3484" s="2">
        <f>IFERROR(IF(ISBLANK($A3484),"",IF($A3484="Ūdeņraža jonu koncentrācija",VLOOKUP(Dati!$A3484,Normas!$A:$D,3,FALSE),VLOOKUP(Dati!$A3484,Normas!$A:$D,3,FALSE)*0.3)),"")</f>
      </c>
    </row>
    <row r="3485" spans="2:9" x14ac:dyDescent="0.2">
      <c r="B3485">
        <f>IF(ISBLANK(A3485),"",VLOOKUP(A3485,Normas!A:D,4,FALSE))</f>
      </c>
      <c r="E3485" s="2">
        <f>IF(ISBLANK(D3485),"",INT(YEARFRAC(D3485,'Vispārīga informācija'!$B$2)))</f>
      </c>
      <c r="F3485" s="2">
        <f>IFERROR(IF(ISBLANK($A3485),"",IF($A3485="Ūdeņraža jonu koncentrācija",VLOOKUP(Dati!$A3485,Normas!$A:$D,2,FALSE),VLOOKUP(Dati!$A3485,Normas!$A:$D,2,FALSE)*0.6)),"")</f>
      </c>
      <c r="G3485" s="2">
        <f>IFERROR(IF(ISBLANK($A3485),"",IF($A3485="Ūdeņraža jonu koncentrācija",VLOOKUP(Dati!$A3485,Normas!$A:$D,3,FALSE),VLOOKUP(Dati!$A3485,Normas!$A:$D,3,FALSE)*0.6)),"")</f>
      </c>
      <c r="H3485" s="2">
        <f>IFERROR(IF(ISBLANK($A3485),"",IF($A3485="Ūdeņraža jonu koncentrācija",VLOOKUP(Dati!$A3485,Normas!$A:$D,2,FALSE),VLOOKUP(Dati!$A3485,Normas!$A:$D,2,FALSE)*0.3)),"")</f>
      </c>
      <c r="I3485" s="2">
        <f>IFERROR(IF(ISBLANK($A3485),"",IF($A3485="Ūdeņraža jonu koncentrācija",VLOOKUP(Dati!$A3485,Normas!$A:$D,3,FALSE),VLOOKUP(Dati!$A3485,Normas!$A:$D,3,FALSE)*0.3)),"")</f>
      </c>
    </row>
    <row r="3486" spans="2:9" x14ac:dyDescent="0.2">
      <c r="B3486">
        <f>IF(ISBLANK(A3486),"",VLOOKUP(A3486,Normas!A:D,4,FALSE))</f>
      </c>
      <c r="E3486" s="2">
        <f>IF(ISBLANK(D3486),"",INT(YEARFRAC(D3486,'Vispārīga informācija'!$B$2)))</f>
      </c>
      <c r="F3486" s="2">
        <f>IFERROR(IF(ISBLANK($A3486),"",IF($A3486="Ūdeņraža jonu koncentrācija",VLOOKUP(Dati!$A3486,Normas!$A:$D,2,FALSE),VLOOKUP(Dati!$A3486,Normas!$A:$D,2,FALSE)*0.6)),"")</f>
      </c>
      <c r="G3486" s="2">
        <f>IFERROR(IF(ISBLANK($A3486),"",IF($A3486="Ūdeņraža jonu koncentrācija",VLOOKUP(Dati!$A3486,Normas!$A:$D,3,FALSE),VLOOKUP(Dati!$A3486,Normas!$A:$D,3,FALSE)*0.6)),"")</f>
      </c>
      <c r="H3486" s="2">
        <f>IFERROR(IF(ISBLANK($A3486),"",IF($A3486="Ūdeņraža jonu koncentrācija",VLOOKUP(Dati!$A3486,Normas!$A:$D,2,FALSE),VLOOKUP(Dati!$A3486,Normas!$A:$D,2,FALSE)*0.3)),"")</f>
      </c>
      <c r="I3486" s="2">
        <f>IFERROR(IF(ISBLANK($A3486),"",IF($A3486="Ūdeņraža jonu koncentrācija",VLOOKUP(Dati!$A3486,Normas!$A:$D,3,FALSE),VLOOKUP(Dati!$A3486,Normas!$A:$D,3,FALSE)*0.3)),"")</f>
      </c>
    </row>
    <row r="3487" spans="2:9" x14ac:dyDescent="0.2">
      <c r="B3487">
        <f>IF(ISBLANK(A3487),"",VLOOKUP(A3487,Normas!A:D,4,FALSE))</f>
      </c>
      <c r="E3487" s="2">
        <f>IF(ISBLANK(D3487),"",INT(YEARFRAC(D3487,'Vispārīga informācija'!$B$2)))</f>
      </c>
      <c r="F3487" s="2">
        <f>IFERROR(IF(ISBLANK($A3487),"",IF($A3487="Ūdeņraža jonu koncentrācija",VLOOKUP(Dati!$A3487,Normas!$A:$D,2,FALSE),VLOOKUP(Dati!$A3487,Normas!$A:$D,2,FALSE)*0.6)),"")</f>
      </c>
      <c r="G3487" s="2">
        <f>IFERROR(IF(ISBLANK($A3487),"",IF($A3487="Ūdeņraža jonu koncentrācija",VLOOKUP(Dati!$A3487,Normas!$A:$D,3,FALSE),VLOOKUP(Dati!$A3487,Normas!$A:$D,3,FALSE)*0.6)),"")</f>
      </c>
      <c r="H3487" s="2">
        <f>IFERROR(IF(ISBLANK($A3487),"",IF($A3487="Ūdeņraža jonu koncentrācija",VLOOKUP(Dati!$A3487,Normas!$A:$D,2,FALSE),VLOOKUP(Dati!$A3487,Normas!$A:$D,2,FALSE)*0.3)),"")</f>
      </c>
      <c r="I3487" s="2">
        <f>IFERROR(IF(ISBLANK($A3487),"",IF($A3487="Ūdeņraža jonu koncentrācija",VLOOKUP(Dati!$A3487,Normas!$A:$D,3,FALSE),VLOOKUP(Dati!$A3487,Normas!$A:$D,3,FALSE)*0.3)),"")</f>
      </c>
    </row>
    <row r="3488" spans="2:9" x14ac:dyDescent="0.2">
      <c r="B3488">
        <f>IF(ISBLANK(A3488),"",VLOOKUP(A3488,Normas!A:D,4,FALSE))</f>
      </c>
      <c r="E3488" s="2">
        <f>IF(ISBLANK(D3488),"",INT(YEARFRAC(D3488,'Vispārīga informācija'!$B$2)))</f>
      </c>
      <c r="F3488" s="2">
        <f>IFERROR(IF(ISBLANK($A3488),"",IF($A3488="Ūdeņraža jonu koncentrācija",VLOOKUP(Dati!$A3488,Normas!$A:$D,2,FALSE),VLOOKUP(Dati!$A3488,Normas!$A:$D,2,FALSE)*0.6)),"")</f>
      </c>
      <c r="G3488" s="2">
        <f>IFERROR(IF(ISBLANK($A3488),"",IF($A3488="Ūdeņraža jonu koncentrācija",VLOOKUP(Dati!$A3488,Normas!$A:$D,3,FALSE),VLOOKUP(Dati!$A3488,Normas!$A:$D,3,FALSE)*0.6)),"")</f>
      </c>
      <c r="H3488" s="2">
        <f>IFERROR(IF(ISBLANK($A3488),"",IF($A3488="Ūdeņraža jonu koncentrācija",VLOOKUP(Dati!$A3488,Normas!$A:$D,2,FALSE),VLOOKUP(Dati!$A3488,Normas!$A:$D,2,FALSE)*0.3)),"")</f>
      </c>
      <c r="I3488" s="2">
        <f>IFERROR(IF(ISBLANK($A3488),"",IF($A3488="Ūdeņraža jonu koncentrācija",VLOOKUP(Dati!$A3488,Normas!$A:$D,3,FALSE),VLOOKUP(Dati!$A3488,Normas!$A:$D,3,FALSE)*0.3)),"")</f>
      </c>
    </row>
    <row r="3489" spans="2:9" x14ac:dyDescent="0.2">
      <c r="B3489">
        <f>IF(ISBLANK(A3489),"",VLOOKUP(A3489,Normas!A:D,4,FALSE))</f>
      </c>
      <c r="E3489" s="2">
        <f>IF(ISBLANK(D3489),"",INT(YEARFRAC(D3489,'Vispārīga informācija'!$B$2)))</f>
      </c>
      <c r="F3489" s="2">
        <f>IFERROR(IF(ISBLANK($A3489),"",IF($A3489="Ūdeņraža jonu koncentrācija",VLOOKUP(Dati!$A3489,Normas!$A:$D,2,FALSE),VLOOKUP(Dati!$A3489,Normas!$A:$D,2,FALSE)*0.6)),"")</f>
      </c>
      <c r="G3489" s="2">
        <f>IFERROR(IF(ISBLANK($A3489),"",IF($A3489="Ūdeņraža jonu koncentrācija",VLOOKUP(Dati!$A3489,Normas!$A:$D,3,FALSE),VLOOKUP(Dati!$A3489,Normas!$A:$D,3,FALSE)*0.6)),"")</f>
      </c>
      <c r="H3489" s="2">
        <f>IFERROR(IF(ISBLANK($A3489),"",IF($A3489="Ūdeņraža jonu koncentrācija",VLOOKUP(Dati!$A3489,Normas!$A:$D,2,FALSE),VLOOKUP(Dati!$A3489,Normas!$A:$D,2,FALSE)*0.3)),"")</f>
      </c>
      <c r="I3489" s="2">
        <f>IFERROR(IF(ISBLANK($A3489),"",IF($A3489="Ūdeņraža jonu koncentrācija",VLOOKUP(Dati!$A3489,Normas!$A:$D,3,FALSE),VLOOKUP(Dati!$A3489,Normas!$A:$D,3,FALSE)*0.3)),"")</f>
      </c>
    </row>
    <row r="3490" spans="2:9" x14ac:dyDescent="0.2">
      <c r="B3490">
        <f>IF(ISBLANK(A3490),"",VLOOKUP(A3490,Normas!A:D,4,FALSE))</f>
      </c>
      <c r="E3490" s="2">
        <f>IF(ISBLANK(D3490),"",INT(YEARFRAC(D3490,'Vispārīga informācija'!$B$2)))</f>
      </c>
      <c r="F3490" s="2">
        <f>IFERROR(IF(ISBLANK($A3490),"",IF($A3490="Ūdeņraža jonu koncentrācija",VLOOKUP(Dati!$A3490,Normas!$A:$D,2,FALSE),VLOOKUP(Dati!$A3490,Normas!$A:$D,2,FALSE)*0.6)),"")</f>
      </c>
      <c r="G3490" s="2">
        <f>IFERROR(IF(ISBLANK($A3490),"",IF($A3490="Ūdeņraža jonu koncentrācija",VLOOKUP(Dati!$A3490,Normas!$A:$D,3,FALSE),VLOOKUP(Dati!$A3490,Normas!$A:$D,3,FALSE)*0.6)),"")</f>
      </c>
      <c r="H3490" s="2">
        <f>IFERROR(IF(ISBLANK($A3490),"",IF($A3490="Ūdeņraža jonu koncentrācija",VLOOKUP(Dati!$A3490,Normas!$A:$D,2,FALSE),VLOOKUP(Dati!$A3490,Normas!$A:$D,2,FALSE)*0.3)),"")</f>
      </c>
      <c r="I3490" s="2">
        <f>IFERROR(IF(ISBLANK($A3490),"",IF($A3490="Ūdeņraža jonu koncentrācija",VLOOKUP(Dati!$A3490,Normas!$A:$D,3,FALSE),VLOOKUP(Dati!$A3490,Normas!$A:$D,3,FALSE)*0.3)),"")</f>
      </c>
    </row>
    <row r="3491" spans="2:9" x14ac:dyDescent="0.2">
      <c r="B3491">
        <f>IF(ISBLANK(A3491),"",VLOOKUP(A3491,Normas!A:D,4,FALSE))</f>
      </c>
      <c r="E3491" s="2">
        <f>IF(ISBLANK(D3491),"",INT(YEARFRAC(D3491,'Vispārīga informācija'!$B$2)))</f>
      </c>
      <c r="F3491" s="2">
        <f>IFERROR(IF(ISBLANK($A3491),"",IF($A3491="Ūdeņraža jonu koncentrācija",VLOOKUP(Dati!$A3491,Normas!$A:$D,2,FALSE),VLOOKUP(Dati!$A3491,Normas!$A:$D,2,FALSE)*0.6)),"")</f>
      </c>
      <c r="G3491" s="2">
        <f>IFERROR(IF(ISBLANK($A3491),"",IF($A3491="Ūdeņraža jonu koncentrācija",VLOOKUP(Dati!$A3491,Normas!$A:$D,3,FALSE),VLOOKUP(Dati!$A3491,Normas!$A:$D,3,FALSE)*0.6)),"")</f>
      </c>
      <c r="H3491" s="2">
        <f>IFERROR(IF(ISBLANK($A3491),"",IF($A3491="Ūdeņraža jonu koncentrācija",VLOOKUP(Dati!$A3491,Normas!$A:$D,2,FALSE),VLOOKUP(Dati!$A3491,Normas!$A:$D,2,FALSE)*0.3)),"")</f>
      </c>
      <c r="I3491" s="2">
        <f>IFERROR(IF(ISBLANK($A3491),"",IF($A3491="Ūdeņraža jonu koncentrācija",VLOOKUP(Dati!$A3491,Normas!$A:$D,3,FALSE),VLOOKUP(Dati!$A3491,Normas!$A:$D,3,FALSE)*0.3)),"")</f>
      </c>
    </row>
    <row r="3492" spans="2:9" x14ac:dyDescent="0.2">
      <c r="B3492">
        <f>IF(ISBLANK(A3492),"",VLOOKUP(A3492,Normas!A:D,4,FALSE))</f>
      </c>
      <c r="E3492" s="2">
        <f>IF(ISBLANK(D3492),"",INT(YEARFRAC(D3492,'Vispārīga informācija'!$B$2)))</f>
      </c>
      <c r="F3492" s="2">
        <f>IFERROR(IF(ISBLANK($A3492),"",IF($A3492="Ūdeņraža jonu koncentrācija",VLOOKUP(Dati!$A3492,Normas!$A:$D,2,FALSE),VLOOKUP(Dati!$A3492,Normas!$A:$D,2,FALSE)*0.6)),"")</f>
      </c>
      <c r="G3492" s="2">
        <f>IFERROR(IF(ISBLANK($A3492),"",IF($A3492="Ūdeņraža jonu koncentrācija",VLOOKUP(Dati!$A3492,Normas!$A:$D,3,FALSE),VLOOKUP(Dati!$A3492,Normas!$A:$D,3,FALSE)*0.6)),"")</f>
      </c>
      <c r="H3492" s="2">
        <f>IFERROR(IF(ISBLANK($A3492),"",IF($A3492="Ūdeņraža jonu koncentrācija",VLOOKUP(Dati!$A3492,Normas!$A:$D,2,FALSE),VLOOKUP(Dati!$A3492,Normas!$A:$D,2,FALSE)*0.3)),"")</f>
      </c>
      <c r="I3492" s="2">
        <f>IFERROR(IF(ISBLANK($A3492),"",IF($A3492="Ūdeņraža jonu koncentrācija",VLOOKUP(Dati!$A3492,Normas!$A:$D,3,FALSE),VLOOKUP(Dati!$A3492,Normas!$A:$D,3,FALSE)*0.3)),"")</f>
      </c>
    </row>
    <row r="3493" spans="2:9" x14ac:dyDescent="0.2">
      <c r="B3493">
        <f>IF(ISBLANK(A3493),"",VLOOKUP(A3493,Normas!A:D,4,FALSE))</f>
      </c>
      <c r="E3493" s="2">
        <f>IF(ISBLANK(D3493),"",INT(YEARFRAC(D3493,'Vispārīga informācija'!$B$2)))</f>
      </c>
      <c r="F3493" s="2">
        <f>IFERROR(IF(ISBLANK($A3493),"",IF($A3493="Ūdeņraža jonu koncentrācija",VLOOKUP(Dati!$A3493,Normas!$A:$D,2,FALSE),VLOOKUP(Dati!$A3493,Normas!$A:$D,2,FALSE)*0.6)),"")</f>
      </c>
      <c r="G3493" s="2">
        <f>IFERROR(IF(ISBLANK($A3493),"",IF($A3493="Ūdeņraža jonu koncentrācija",VLOOKUP(Dati!$A3493,Normas!$A:$D,3,FALSE),VLOOKUP(Dati!$A3493,Normas!$A:$D,3,FALSE)*0.6)),"")</f>
      </c>
      <c r="H3493" s="2">
        <f>IFERROR(IF(ISBLANK($A3493),"",IF($A3493="Ūdeņraža jonu koncentrācija",VLOOKUP(Dati!$A3493,Normas!$A:$D,2,FALSE),VLOOKUP(Dati!$A3493,Normas!$A:$D,2,FALSE)*0.3)),"")</f>
      </c>
      <c r="I3493" s="2">
        <f>IFERROR(IF(ISBLANK($A3493),"",IF($A3493="Ūdeņraža jonu koncentrācija",VLOOKUP(Dati!$A3493,Normas!$A:$D,3,FALSE),VLOOKUP(Dati!$A3493,Normas!$A:$D,3,FALSE)*0.3)),"")</f>
      </c>
    </row>
    <row r="3494" spans="2:9" x14ac:dyDescent="0.2">
      <c r="B3494">
        <f>IF(ISBLANK(A3494),"",VLOOKUP(A3494,Normas!A:D,4,FALSE))</f>
      </c>
      <c r="E3494" s="2">
        <f>IF(ISBLANK(D3494),"",INT(YEARFRAC(D3494,'Vispārīga informācija'!$B$2)))</f>
      </c>
      <c r="F3494" s="2">
        <f>IFERROR(IF(ISBLANK($A3494),"",IF($A3494="Ūdeņraža jonu koncentrācija",VLOOKUP(Dati!$A3494,Normas!$A:$D,2,FALSE),VLOOKUP(Dati!$A3494,Normas!$A:$D,2,FALSE)*0.6)),"")</f>
      </c>
      <c r="G3494" s="2">
        <f>IFERROR(IF(ISBLANK($A3494),"",IF($A3494="Ūdeņraža jonu koncentrācija",VLOOKUP(Dati!$A3494,Normas!$A:$D,3,FALSE),VLOOKUP(Dati!$A3494,Normas!$A:$D,3,FALSE)*0.6)),"")</f>
      </c>
      <c r="H3494" s="2">
        <f>IFERROR(IF(ISBLANK($A3494),"",IF($A3494="Ūdeņraža jonu koncentrācija",VLOOKUP(Dati!$A3494,Normas!$A:$D,2,FALSE),VLOOKUP(Dati!$A3494,Normas!$A:$D,2,FALSE)*0.3)),"")</f>
      </c>
      <c r="I3494" s="2">
        <f>IFERROR(IF(ISBLANK($A3494),"",IF($A3494="Ūdeņraža jonu koncentrācija",VLOOKUP(Dati!$A3494,Normas!$A:$D,3,FALSE),VLOOKUP(Dati!$A3494,Normas!$A:$D,3,FALSE)*0.3)),"")</f>
      </c>
    </row>
    <row r="3495" spans="2:9" x14ac:dyDescent="0.2">
      <c r="B3495">
        <f>IF(ISBLANK(A3495),"",VLOOKUP(A3495,Normas!A:D,4,FALSE))</f>
      </c>
      <c r="E3495" s="2">
        <f>IF(ISBLANK(D3495),"",INT(YEARFRAC(D3495,'Vispārīga informācija'!$B$2)))</f>
      </c>
      <c r="F3495" s="2">
        <f>IFERROR(IF(ISBLANK($A3495),"",IF($A3495="Ūdeņraža jonu koncentrācija",VLOOKUP(Dati!$A3495,Normas!$A:$D,2,FALSE),VLOOKUP(Dati!$A3495,Normas!$A:$D,2,FALSE)*0.6)),"")</f>
      </c>
      <c r="G3495" s="2">
        <f>IFERROR(IF(ISBLANK($A3495),"",IF($A3495="Ūdeņraža jonu koncentrācija",VLOOKUP(Dati!$A3495,Normas!$A:$D,3,FALSE),VLOOKUP(Dati!$A3495,Normas!$A:$D,3,FALSE)*0.6)),"")</f>
      </c>
      <c r="H3495" s="2">
        <f>IFERROR(IF(ISBLANK($A3495),"",IF($A3495="Ūdeņraža jonu koncentrācija",VLOOKUP(Dati!$A3495,Normas!$A:$D,2,FALSE),VLOOKUP(Dati!$A3495,Normas!$A:$D,2,FALSE)*0.3)),"")</f>
      </c>
      <c r="I3495" s="2">
        <f>IFERROR(IF(ISBLANK($A3495),"",IF($A3495="Ūdeņraža jonu koncentrācija",VLOOKUP(Dati!$A3495,Normas!$A:$D,3,FALSE),VLOOKUP(Dati!$A3495,Normas!$A:$D,3,FALSE)*0.3)),"")</f>
      </c>
    </row>
    <row r="3496" spans="2:9" x14ac:dyDescent="0.2">
      <c r="B3496">
        <f>IF(ISBLANK(A3496),"",VLOOKUP(A3496,Normas!A:D,4,FALSE))</f>
      </c>
      <c r="E3496" s="2">
        <f>IF(ISBLANK(D3496),"",INT(YEARFRAC(D3496,'Vispārīga informācija'!$B$2)))</f>
      </c>
      <c r="F3496" s="2">
        <f>IFERROR(IF(ISBLANK($A3496),"",IF($A3496="Ūdeņraža jonu koncentrācija",VLOOKUP(Dati!$A3496,Normas!$A:$D,2,FALSE),VLOOKUP(Dati!$A3496,Normas!$A:$D,2,FALSE)*0.6)),"")</f>
      </c>
      <c r="G3496" s="2">
        <f>IFERROR(IF(ISBLANK($A3496),"",IF($A3496="Ūdeņraža jonu koncentrācija",VLOOKUP(Dati!$A3496,Normas!$A:$D,3,FALSE),VLOOKUP(Dati!$A3496,Normas!$A:$D,3,FALSE)*0.6)),"")</f>
      </c>
      <c r="H3496" s="2">
        <f>IFERROR(IF(ISBLANK($A3496),"",IF($A3496="Ūdeņraža jonu koncentrācija",VLOOKUP(Dati!$A3496,Normas!$A:$D,2,FALSE),VLOOKUP(Dati!$A3496,Normas!$A:$D,2,FALSE)*0.3)),"")</f>
      </c>
      <c r="I3496" s="2">
        <f>IFERROR(IF(ISBLANK($A3496),"",IF($A3496="Ūdeņraža jonu koncentrācija",VLOOKUP(Dati!$A3496,Normas!$A:$D,3,FALSE),VLOOKUP(Dati!$A3496,Normas!$A:$D,3,FALSE)*0.3)),"")</f>
      </c>
    </row>
    <row r="3497" spans="2:9" x14ac:dyDescent="0.2">
      <c r="B3497">
        <f>IF(ISBLANK(A3497),"",VLOOKUP(A3497,Normas!A:D,4,FALSE))</f>
      </c>
      <c r="E3497" s="2">
        <f>IF(ISBLANK(D3497),"",INT(YEARFRAC(D3497,'Vispārīga informācija'!$B$2)))</f>
      </c>
      <c r="F3497" s="2">
        <f>IFERROR(IF(ISBLANK($A3497),"",IF($A3497="Ūdeņraža jonu koncentrācija",VLOOKUP(Dati!$A3497,Normas!$A:$D,2,FALSE),VLOOKUP(Dati!$A3497,Normas!$A:$D,2,FALSE)*0.6)),"")</f>
      </c>
      <c r="G3497" s="2">
        <f>IFERROR(IF(ISBLANK($A3497),"",IF($A3497="Ūdeņraža jonu koncentrācija",VLOOKUP(Dati!$A3497,Normas!$A:$D,3,FALSE),VLOOKUP(Dati!$A3497,Normas!$A:$D,3,FALSE)*0.6)),"")</f>
      </c>
      <c r="H3497" s="2">
        <f>IFERROR(IF(ISBLANK($A3497),"",IF($A3497="Ūdeņraža jonu koncentrācija",VLOOKUP(Dati!$A3497,Normas!$A:$D,2,FALSE),VLOOKUP(Dati!$A3497,Normas!$A:$D,2,FALSE)*0.3)),"")</f>
      </c>
      <c r="I3497" s="2">
        <f>IFERROR(IF(ISBLANK($A3497),"",IF($A3497="Ūdeņraža jonu koncentrācija",VLOOKUP(Dati!$A3497,Normas!$A:$D,3,FALSE),VLOOKUP(Dati!$A3497,Normas!$A:$D,3,FALSE)*0.3)),"")</f>
      </c>
    </row>
    <row r="3498" spans="2:9" x14ac:dyDescent="0.2">
      <c r="B3498">
        <f>IF(ISBLANK(A3498),"",VLOOKUP(A3498,Normas!A:D,4,FALSE))</f>
      </c>
      <c r="E3498" s="2">
        <f>IF(ISBLANK(D3498),"",INT(YEARFRAC(D3498,'Vispārīga informācija'!$B$2)))</f>
      </c>
      <c r="F3498" s="2">
        <f>IFERROR(IF(ISBLANK($A3498),"",IF($A3498="Ūdeņraža jonu koncentrācija",VLOOKUP(Dati!$A3498,Normas!$A:$D,2,FALSE),VLOOKUP(Dati!$A3498,Normas!$A:$D,2,FALSE)*0.6)),"")</f>
      </c>
      <c r="G3498" s="2">
        <f>IFERROR(IF(ISBLANK($A3498),"",IF($A3498="Ūdeņraža jonu koncentrācija",VLOOKUP(Dati!$A3498,Normas!$A:$D,3,FALSE),VLOOKUP(Dati!$A3498,Normas!$A:$D,3,FALSE)*0.6)),"")</f>
      </c>
      <c r="H3498" s="2">
        <f>IFERROR(IF(ISBLANK($A3498),"",IF($A3498="Ūdeņraža jonu koncentrācija",VLOOKUP(Dati!$A3498,Normas!$A:$D,2,FALSE),VLOOKUP(Dati!$A3498,Normas!$A:$D,2,FALSE)*0.3)),"")</f>
      </c>
      <c r="I3498" s="2">
        <f>IFERROR(IF(ISBLANK($A3498),"",IF($A3498="Ūdeņraža jonu koncentrācija",VLOOKUP(Dati!$A3498,Normas!$A:$D,3,FALSE),VLOOKUP(Dati!$A3498,Normas!$A:$D,3,FALSE)*0.3)),"")</f>
      </c>
    </row>
    <row r="3499" spans="2:9" x14ac:dyDescent="0.2">
      <c r="B3499">
        <f>IF(ISBLANK(A3499),"",VLOOKUP(A3499,Normas!A:D,4,FALSE))</f>
      </c>
      <c r="E3499" s="2">
        <f>IF(ISBLANK(D3499),"",INT(YEARFRAC(D3499,'Vispārīga informācija'!$B$2)))</f>
      </c>
      <c r="F3499" s="2">
        <f>IFERROR(IF(ISBLANK($A3499),"",IF($A3499="Ūdeņraža jonu koncentrācija",VLOOKUP(Dati!$A3499,Normas!$A:$D,2,FALSE),VLOOKUP(Dati!$A3499,Normas!$A:$D,2,FALSE)*0.6)),"")</f>
      </c>
      <c r="G3499" s="2">
        <f>IFERROR(IF(ISBLANK($A3499),"",IF($A3499="Ūdeņraža jonu koncentrācija",VLOOKUP(Dati!$A3499,Normas!$A:$D,3,FALSE),VLOOKUP(Dati!$A3499,Normas!$A:$D,3,FALSE)*0.6)),"")</f>
      </c>
      <c r="H3499" s="2">
        <f>IFERROR(IF(ISBLANK($A3499),"",IF($A3499="Ūdeņraža jonu koncentrācija",VLOOKUP(Dati!$A3499,Normas!$A:$D,2,FALSE),VLOOKUP(Dati!$A3499,Normas!$A:$D,2,FALSE)*0.3)),"")</f>
      </c>
      <c r="I3499" s="2">
        <f>IFERROR(IF(ISBLANK($A3499),"",IF($A3499="Ūdeņraža jonu koncentrācija",VLOOKUP(Dati!$A3499,Normas!$A:$D,3,FALSE),VLOOKUP(Dati!$A3499,Normas!$A:$D,3,FALSE)*0.3)),"")</f>
      </c>
    </row>
    <row r="3500" spans="2:9" x14ac:dyDescent="0.2">
      <c r="B3500">
        <f>IF(ISBLANK(A3500),"",VLOOKUP(A3500,Normas!A:D,4,FALSE))</f>
      </c>
      <c r="E3500" s="2">
        <f>IF(ISBLANK(D3500),"",INT(YEARFRAC(D3500,'Vispārīga informācija'!$B$2)))</f>
      </c>
      <c r="F3500" s="2">
        <f>IFERROR(IF(ISBLANK($A3500),"",IF($A3500="Ūdeņraža jonu koncentrācija",VLOOKUP(Dati!$A3500,Normas!$A:$D,2,FALSE),VLOOKUP(Dati!$A3500,Normas!$A:$D,2,FALSE)*0.6)),"")</f>
      </c>
      <c r="G3500" s="2">
        <f>IFERROR(IF(ISBLANK($A3500),"",IF($A3500="Ūdeņraža jonu koncentrācija",VLOOKUP(Dati!$A3500,Normas!$A:$D,3,FALSE),VLOOKUP(Dati!$A3500,Normas!$A:$D,3,FALSE)*0.6)),"")</f>
      </c>
      <c r="H3500" s="2">
        <f>IFERROR(IF(ISBLANK($A3500),"",IF($A3500="Ūdeņraža jonu koncentrācija",VLOOKUP(Dati!$A3500,Normas!$A:$D,2,FALSE),VLOOKUP(Dati!$A3500,Normas!$A:$D,2,FALSE)*0.3)),"")</f>
      </c>
      <c r="I3500" s="2">
        <f>IFERROR(IF(ISBLANK($A3500),"",IF($A3500="Ūdeņraža jonu koncentrācija",VLOOKUP(Dati!$A3500,Normas!$A:$D,3,FALSE),VLOOKUP(Dati!$A3500,Normas!$A:$D,3,FALSE)*0.3)),"")</f>
      </c>
    </row>
    <row r="3501" spans="2:9" x14ac:dyDescent="0.2">
      <c r="B3501">
        <f>IF(ISBLANK(A3501),"",VLOOKUP(A3501,Normas!A:D,4,FALSE))</f>
      </c>
      <c r="E3501" s="2">
        <f>IF(ISBLANK(D3501),"",INT(YEARFRAC(D3501,'Vispārīga informācija'!$B$2)))</f>
      </c>
      <c r="F3501" s="2">
        <f>IFERROR(IF(ISBLANK($A3501),"",IF($A3501="Ūdeņraža jonu koncentrācija",VLOOKUP(Dati!$A3501,Normas!$A:$D,2,FALSE),VLOOKUP(Dati!$A3501,Normas!$A:$D,2,FALSE)*0.6)),"")</f>
      </c>
      <c r="G3501" s="2">
        <f>IFERROR(IF(ISBLANK($A3501),"",IF($A3501="Ūdeņraža jonu koncentrācija",VLOOKUP(Dati!$A3501,Normas!$A:$D,3,FALSE),VLOOKUP(Dati!$A3501,Normas!$A:$D,3,FALSE)*0.6)),"")</f>
      </c>
      <c r="H3501" s="2">
        <f>IFERROR(IF(ISBLANK($A3501),"",IF($A3501="Ūdeņraža jonu koncentrācija",VLOOKUP(Dati!$A3501,Normas!$A:$D,2,FALSE),VLOOKUP(Dati!$A3501,Normas!$A:$D,2,FALSE)*0.3)),"")</f>
      </c>
      <c r="I3501" s="2">
        <f>IFERROR(IF(ISBLANK($A3501),"",IF($A3501="Ūdeņraža jonu koncentrācija",VLOOKUP(Dati!$A3501,Normas!$A:$D,3,FALSE),VLOOKUP(Dati!$A3501,Normas!$A:$D,3,FALSE)*0.3)),"")</f>
      </c>
    </row>
    <row r="3502" spans="2:9" x14ac:dyDescent="0.2">
      <c r="B3502">
        <f>IF(ISBLANK(A3502),"",VLOOKUP(A3502,Normas!A:D,4,FALSE))</f>
      </c>
      <c r="E3502" s="2">
        <f>IF(ISBLANK(D3502),"",INT(YEARFRAC(D3502,'Vispārīga informācija'!$B$2)))</f>
      </c>
      <c r="F3502" s="2">
        <f>IFERROR(IF(ISBLANK($A3502),"",IF($A3502="Ūdeņraža jonu koncentrācija",VLOOKUP(Dati!$A3502,Normas!$A:$D,2,FALSE),VLOOKUP(Dati!$A3502,Normas!$A:$D,2,FALSE)*0.6)),"")</f>
      </c>
      <c r="G3502" s="2">
        <f>IFERROR(IF(ISBLANK($A3502),"",IF($A3502="Ūdeņraža jonu koncentrācija",VLOOKUP(Dati!$A3502,Normas!$A:$D,3,FALSE),VLOOKUP(Dati!$A3502,Normas!$A:$D,3,FALSE)*0.6)),"")</f>
      </c>
      <c r="H3502" s="2">
        <f>IFERROR(IF(ISBLANK($A3502),"",IF($A3502="Ūdeņraža jonu koncentrācija",VLOOKUP(Dati!$A3502,Normas!$A:$D,2,FALSE),VLOOKUP(Dati!$A3502,Normas!$A:$D,2,FALSE)*0.3)),"")</f>
      </c>
      <c r="I3502" s="2">
        <f>IFERROR(IF(ISBLANK($A3502),"",IF($A3502="Ūdeņraža jonu koncentrācija",VLOOKUP(Dati!$A3502,Normas!$A:$D,3,FALSE),VLOOKUP(Dati!$A3502,Normas!$A:$D,3,FALSE)*0.3)),"")</f>
      </c>
    </row>
    <row r="3503" spans="2:9" x14ac:dyDescent="0.2">
      <c r="B3503">
        <f>IF(ISBLANK(A3503),"",VLOOKUP(A3503,Normas!A:D,4,FALSE))</f>
      </c>
      <c r="E3503" s="2">
        <f>IF(ISBLANK(D3503),"",INT(YEARFRAC(D3503,'Vispārīga informācija'!$B$2)))</f>
      </c>
      <c r="F3503" s="2">
        <f>IFERROR(IF(ISBLANK($A3503),"",IF($A3503="Ūdeņraža jonu koncentrācija",VLOOKUP(Dati!$A3503,Normas!$A:$D,2,FALSE),VLOOKUP(Dati!$A3503,Normas!$A:$D,2,FALSE)*0.6)),"")</f>
      </c>
      <c r="G3503" s="2">
        <f>IFERROR(IF(ISBLANK($A3503),"",IF($A3503="Ūdeņraža jonu koncentrācija",VLOOKUP(Dati!$A3503,Normas!$A:$D,3,FALSE),VLOOKUP(Dati!$A3503,Normas!$A:$D,3,FALSE)*0.6)),"")</f>
      </c>
      <c r="H3503" s="2">
        <f>IFERROR(IF(ISBLANK($A3503),"",IF($A3503="Ūdeņraža jonu koncentrācija",VLOOKUP(Dati!$A3503,Normas!$A:$D,2,FALSE),VLOOKUP(Dati!$A3503,Normas!$A:$D,2,FALSE)*0.3)),"")</f>
      </c>
      <c r="I3503" s="2">
        <f>IFERROR(IF(ISBLANK($A3503),"",IF($A3503="Ūdeņraža jonu koncentrācija",VLOOKUP(Dati!$A3503,Normas!$A:$D,3,FALSE),VLOOKUP(Dati!$A3503,Normas!$A:$D,3,FALSE)*0.3)),"")</f>
      </c>
    </row>
    <row r="3504" spans="2:9" x14ac:dyDescent="0.2">
      <c r="B3504">
        <f>IF(ISBLANK(A3504),"",VLOOKUP(A3504,Normas!A:D,4,FALSE))</f>
      </c>
      <c r="E3504" s="2">
        <f>IF(ISBLANK(D3504),"",INT(YEARFRAC(D3504,'Vispārīga informācija'!$B$2)))</f>
      </c>
      <c r="F3504" s="2">
        <f>IFERROR(IF(ISBLANK($A3504),"",IF($A3504="Ūdeņraža jonu koncentrācija",VLOOKUP(Dati!$A3504,Normas!$A:$D,2,FALSE),VLOOKUP(Dati!$A3504,Normas!$A:$D,2,FALSE)*0.6)),"")</f>
      </c>
      <c r="G3504" s="2">
        <f>IFERROR(IF(ISBLANK($A3504),"",IF($A3504="Ūdeņraža jonu koncentrācija",VLOOKUP(Dati!$A3504,Normas!$A:$D,3,FALSE),VLOOKUP(Dati!$A3504,Normas!$A:$D,3,FALSE)*0.6)),"")</f>
      </c>
      <c r="H3504" s="2">
        <f>IFERROR(IF(ISBLANK($A3504),"",IF($A3504="Ūdeņraža jonu koncentrācija",VLOOKUP(Dati!$A3504,Normas!$A:$D,2,FALSE),VLOOKUP(Dati!$A3504,Normas!$A:$D,2,FALSE)*0.3)),"")</f>
      </c>
      <c r="I3504" s="2">
        <f>IFERROR(IF(ISBLANK($A3504),"",IF($A3504="Ūdeņraža jonu koncentrācija",VLOOKUP(Dati!$A3504,Normas!$A:$D,3,FALSE),VLOOKUP(Dati!$A3504,Normas!$A:$D,3,FALSE)*0.3)),"")</f>
      </c>
    </row>
    <row r="3505" spans="2:9" x14ac:dyDescent="0.2">
      <c r="B3505">
        <f>IF(ISBLANK(A3505),"",VLOOKUP(A3505,Normas!A:D,4,FALSE))</f>
      </c>
      <c r="E3505" s="2">
        <f>IF(ISBLANK(D3505),"",INT(YEARFRAC(D3505,'Vispārīga informācija'!$B$2)))</f>
      </c>
      <c r="F3505" s="2">
        <f>IFERROR(IF(ISBLANK($A3505),"",IF($A3505="Ūdeņraža jonu koncentrācija",VLOOKUP(Dati!$A3505,Normas!$A:$D,2,FALSE),VLOOKUP(Dati!$A3505,Normas!$A:$D,2,FALSE)*0.6)),"")</f>
      </c>
      <c r="G3505" s="2">
        <f>IFERROR(IF(ISBLANK($A3505),"",IF($A3505="Ūdeņraža jonu koncentrācija",VLOOKUP(Dati!$A3505,Normas!$A:$D,3,FALSE),VLOOKUP(Dati!$A3505,Normas!$A:$D,3,FALSE)*0.6)),"")</f>
      </c>
      <c r="H3505" s="2">
        <f>IFERROR(IF(ISBLANK($A3505),"",IF($A3505="Ūdeņraža jonu koncentrācija",VLOOKUP(Dati!$A3505,Normas!$A:$D,2,FALSE),VLOOKUP(Dati!$A3505,Normas!$A:$D,2,FALSE)*0.3)),"")</f>
      </c>
      <c r="I3505" s="2">
        <f>IFERROR(IF(ISBLANK($A3505),"",IF($A3505="Ūdeņraža jonu koncentrācija",VLOOKUP(Dati!$A3505,Normas!$A:$D,3,FALSE),VLOOKUP(Dati!$A3505,Normas!$A:$D,3,FALSE)*0.3)),"")</f>
      </c>
    </row>
    <row r="3506" spans="2:9" x14ac:dyDescent="0.2">
      <c r="B3506">
        <f>IF(ISBLANK(A3506),"",VLOOKUP(A3506,Normas!A:D,4,FALSE))</f>
      </c>
      <c r="E3506" s="2">
        <f>IF(ISBLANK(D3506),"",INT(YEARFRAC(D3506,'Vispārīga informācija'!$B$2)))</f>
      </c>
      <c r="F3506" s="2">
        <f>IFERROR(IF(ISBLANK($A3506),"",IF($A3506="Ūdeņraža jonu koncentrācija",VLOOKUP(Dati!$A3506,Normas!$A:$D,2,FALSE),VLOOKUP(Dati!$A3506,Normas!$A:$D,2,FALSE)*0.6)),"")</f>
      </c>
      <c r="G3506" s="2">
        <f>IFERROR(IF(ISBLANK($A3506),"",IF($A3506="Ūdeņraža jonu koncentrācija",VLOOKUP(Dati!$A3506,Normas!$A:$D,3,FALSE),VLOOKUP(Dati!$A3506,Normas!$A:$D,3,FALSE)*0.6)),"")</f>
      </c>
      <c r="H3506" s="2">
        <f>IFERROR(IF(ISBLANK($A3506),"",IF($A3506="Ūdeņraža jonu koncentrācija",VLOOKUP(Dati!$A3506,Normas!$A:$D,2,FALSE),VLOOKUP(Dati!$A3506,Normas!$A:$D,2,FALSE)*0.3)),"")</f>
      </c>
      <c r="I3506" s="2">
        <f>IFERROR(IF(ISBLANK($A3506),"",IF($A3506="Ūdeņraža jonu koncentrācija",VLOOKUP(Dati!$A3506,Normas!$A:$D,3,FALSE),VLOOKUP(Dati!$A3506,Normas!$A:$D,3,FALSE)*0.3)),"")</f>
      </c>
    </row>
    <row r="3507" spans="2:9" x14ac:dyDescent="0.2">
      <c r="B3507">
        <f>IF(ISBLANK(A3507),"",VLOOKUP(A3507,Normas!A:D,4,FALSE))</f>
      </c>
      <c r="E3507" s="2">
        <f>IF(ISBLANK(D3507),"",INT(YEARFRAC(D3507,'Vispārīga informācija'!$B$2)))</f>
      </c>
      <c r="F3507" s="2">
        <f>IFERROR(IF(ISBLANK($A3507),"",IF($A3507="Ūdeņraža jonu koncentrācija",VLOOKUP(Dati!$A3507,Normas!$A:$D,2,FALSE),VLOOKUP(Dati!$A3507,Normas!$A:$D,2,FALSE)*0.6)),"")</f>
      </c>
      <c r="G3507" s="2">
        <f>IFERROR(IF(ISBLANK($A3507),"",IF($A3507="Ūdeņraža jonu koncentrācija",VLOOKUP(Dati!$A3507,Normas!$A:$D,3,FALSE),VLOOKUP(Dati!$A3507,Normas!$A:$D,3,FALSE)*0.6)),"")</f>
      </c>
      <c r="H3507" s="2">
        <f>IFERROR(IF(ISBLANK($A3507),"",IF($A3507="Ūdeņraža jonu koncentrācija",VLOOKUP(Dati!$A3507,Normas!$A:$D,2,FALSE),VLOOKUP(Dati!$A3507,Normas!$A:$D,2,FALSE)*0.3)),"")</f>
      </c>
      <c r="I3507" s="2">
        <f>IFERROR(IF(ISBLANK($A3507),"",IF($A3507="Ūdeņraža jonu koncentrācija",VLOOKUP(Dati!$A3507,Normas!$A:$D,3,FALSE),VLOOKUP(Dati!$A3507,Normas!$A:$D,3,FALSE)*0.3)),"")</f>
      </c>
    </row>
    <row r="3508" spans="2:9" x14ac:dyDescent="0.2">
      <c r="B3508">
        <f>IF(ISBLANK(A3508),"",VLOOKUP(A3508,Normas!A:D,4,FALSE))</f>
      </c>
      <c r="E3508" s="2">
        <f>IF(ISBLANK(D3508),"",INT(YEARFRAC(D3508,'Vispārīga informācija'!$B$2)))</f>
      </c>
      <c r="F3508" s="2">
        <f>IFERROR(IF(ISBLANK($A3508),"",IF($A3508="Ūdeņraža jonu koncentrācija",VLOOKUP(Dati!$A3508,Normas!$A:$D,2,FALSE),VLOOKUP(Dati!$A3508,Normas!$A:$D,2,FALSE)*0.6)),"")</f>
      </c>
      <c r="G3508" s="2">
        <f>IFERROR(IF(ISBLANK($A3508),"",IF($A3508="Ūdeņraža jonu koncentrācija",VLOOKUP(Dati!$A3508,Normas!$A:$D,3,FALSE),VLOOKUP(Dati!$A3508,Normas!$A:$D,3,FALSE)*0.6)),"")</f>
      </c>
      <c r="H3508" s="2">
        <f>IFERROR(IF(ISBLANK($A3508),"",IF($A3508="Ūdeņraža jonu koncentrācija",VLOOKUP(Dati!$A3508,Normas!$A:$D,2,FALSE),VLOOKUP(Dati!$A3508,Normas!$A:$D,2,FALSE)*0.3)),"")</f>
      </c>
      <c r="I3508" s="2">
        <f>IFERROR(IF(ISBLANK($A3508),"",IF($A3508="Ūdeņraža jonu koncentrācija",VLOOKUP(Dati!$A3508,Normas!$A:$D,3,FALSE),VLOOKUP(Dati!$A3508,Normas!$A:$D,3,FALSE)*0.3)),"")</f>
      </c>
    </row>
    <row r="3509" spans="2:9" x14ac:dyDescent="0.2">
      <c r="B3509">
        <f>IF(ISBLANK(A3509),"",VLOOKUP(A3509,Normas!A:D,4,FALSE))</f>
      </c>
      <c r="E3509" s="2">
        <f>IF(ISBLANK(D3509),"",INT(YEARFRAC(D3509,'Vispārīga informācija'!$B$2)))</f>
      </c>
      <c r="F3509" s="2">
        <f>IFERROR(IF(ISBLANK($A3509),"",IF($A3509="Ūdeņraža jonu koncentrācija",VLOOKUP(Dati!$A3509,Normas!$A:$D,2,FALSE),VLOOKUP(Dati!$A3509,Normas!$A:$D,2,FALSE)*0.6)),"")</f>
      </c>
      <c r="G3509" s="2">
        <f>IFERROR(IF(ISBLANK($A3509),"",IF($A3509="Ūdeņraža jonu koncentrācija",VLOOKUP(Dati!$A3509,Normas!$A:$D,3,FALSE),VLOOKUP(Dati!$A3509,Normas!$A:$D,3,FALSE)*0.6)),"")</f>
      </c>
      <c r="H3509" s="2">
        <f>IFERROR(IF(ISBLANK($A3509),"",IF($A3509="Ūdeņraža jonu koncentrācija",VLOOKUP(Dati!$A3509,Normas!$A:$D,2,FALSE),VLOOKUP(Dati!$A3509,Normas!$A:$D,2,FALSE)*0.3)),"")</f>
      </c>
      <c r="I3509" s="2">
        <f>IFERROR(IF(ISBLANK($A3509),"",IF($A3509="Ūdeņraža jonu koncentrācija",VLOOKUP(Dati!$A3509,Normas!$A:$D,3,FALSE),VLOOKUP(Dati!$A3509,Normas!$A:$D,3,FALSE)*0.3)),"")</f>
      </c>
    </row>
    <row r="3510" spans="2:9" x14ac:dyDescent="0.2">
      <c r="B3510">
        <f>IF(ISBLANK(A3510),"",VLOOKUP(A3510,Normas!A:D,4,FALSE))</f>
      </c>
      <c r="E3510" s="2">
        <f>IF(ISBLANK(D3510),"",INT(YEARFRAC(D3510,'Vispārīga informācija'!$B$2)))</f>
      </c>
      <c r="F3510" s="2">
        <f>IFERROR(IF(ISBLANK($A3510),"",IF($A3510="Ūdeņraža jonu koncentrācija",VLOOKUP(Dati!$A3510,Normas!$A:$D,2,FALSE),VLOOKUP(Dati!$A3510,Normas!$A:$D,2,FALSE)*0.6)),"")</f>
      </c>
      <c r="G3510" s="2">
        <f>IFERROR(IF(ISBLANK($A3510),"",IF($A3510="Ūdeņraža jonu koncentrācija",VLOOKUP(Dati!$A3510,Normas!$A:$D,3,FALSE),VLOOKUP(Dati!$A3510,Normas!$A:$D,3,FALSE)*0.6)),"")</f>
      </c>
      <c r="H3510" s="2">
        <f>IFERROR(IF(ISBLANK($A3510),"",IF($A3510="Ūdeņraža jonu koncentrācija",VLOOKUP(Dati!$A3510,Normas!$A:$D,2,FALSE),VLOOKUP(Dati!$A3510,Normas!$A:$D,2,FALSE)*0.3)),"")</f>
      </c>
      <c r="I3510" s="2">
        <f>IFERROR(IF(ISBLANK($A3510),"",IF($A3510="Ūdeņraža jonu koncentrācija",VLOOKUP(Dati!$A3510,Normas!$A:$D,3,FALSE),VLOOKUP(Dati!$A3510,Normas!$A:$D,3,FALSE)*0.3)),"")</f>
      </c>
    </row>
    <row r="3511" spans="2:9" x14ac:dyDescent="0.2">
      <c r="B3511">
        <f>IF(ISBLANK(A3511),"",VLOOKUP(A3511,Normas!A:D,4,FALSE))</f>
      </c>
      <c r="E3511" s="2">
        <f>IF(ISBLANK(D3511),"",INT(YEARFRAC(D3511,'Vispārīga informācija'!$B$2)))</f>
      </c>
      <c r="F3511" s="2">
        <f>IFERROR(IF(ISBLANK($A3511),"",IF($A3511="Ūdeņraža jonu koncentrācija",VLOOKUP(Dati!$A3511,Normas!$A:$D,2,FALSE),VLOOKUP(Dati!$A3511,Normas!$A:$D,2,FALSE)*0.6)),"")</f>
      </c>
      <c r="G3511" s="2">
        <f>IFERROR(IF(ISBLANK($A3511),"",IF($A3511="Ūdeņraža jonu koncentrācija",VLOOKUP(Dati!$A3511,Normas!$A:$D,3,FALSE),VLOOKUP(Dati!$A3511,Normas!$A:$D,3,FALSE)*0.6)),"")</f>
      </c>
      <c r="H3511" s="2">
        <f>IFERROR(IF(ISBLANK($A3511),"",IF($A3511="Ūdeņraža jonu koncentrācija",VLOOKUP(Dati!$A3511,Normas!$A:$D,2,FALSE),VLOOKUP(Dati!$A3511,Normas!$A:$D,2,FALSE)*0.3)),"")</f>
      </c>
      <c r="I3511" s="2">
        <f>IFERROR(IF(ISBLANK($A3511),"",IF($A3511="Ūdeņraža jonu koncentrācija",VLOOKUP(Dati!$A3511,Normas!$A:$D,3,FALSE),VLOOKUP(Dati!$A3511,Normas!$A:$D,3,FALSE)*0.3)),"")</f>
      </c>
    </row>
    <row r="3512" spans="2:9" x14ac:dyDescent="0.2">
      <c r="B3512">
        <f>IF(ISBLANK(A3512),"",VLOOKUP(A3512,Normas!A:D,4,FALSE))</f>
      </c>
      <c r="E3512" s="2">
        <f>IF(ISBLANK(D3512),"",INT(YEARFRAC(D3512,'Vispārīga informācija'!$B$2)))</f>
      </c>
      <c r="F3512" s="2">
        <f>IFERROR(IF(ISBLANK($A3512),"",IF($A3512="Ūdeņraža jonu koncentrācija",VLOOKUP(Dati!$A3512,Normas!$A:$D,2,FALSE),VLOOKUP(Dati!$A3512,Normas!$A:$D,2,FALSE)*0.6)),"")</f>
      </c>
      <c r="G3512" s="2">
        <f>IFERROR(IF(ISBLANK($A3512),"",IF($A3512="Ūdeņraža jonu koncentrācija",VLOOKUP(Dati!$A3512,Normas!$A:$D,3,FALSE),VLOOKUP(Dati!$A3512,Normas!$A:$D,3,FALSE)*0.6)),"")</f>
      </c>
      <c r="H3512" s="2">
        <f>IFERROR(IF(ISBLANK($A3512),"",IF($A3512="Ūdeņraža jonu koncentrācija",VLOOKUP(Dati!$A3512,Normas!$A:$D,2,FALSE),VLOOKUP(Dati!$A3512,Normas!$A:$D,2,FALSE)*0.3)),"")</f>
      </c>
      <c r="I3512" s="2">
        <f>IFERROR(IF(ISBLANK($A3512),"",IF($A3512="Ūdeņraža jonu koncentrācija",VLOOKUP(Dati!$A3512,Normas!$A:$D,3,FALSE),VLOOKUP(Dati!$A3512,Normas!$A:$D,3,FALSE)*0.3)),"")</f>
      </c>
    </row>
    <row r="3513" spans="2:9" x14ac:dyDescent="0.2">
      <c r="B3513">
        <f>IF(ISBLANK(A3513),"",VLOOKUP(A3513,Normas!A:D,4,FALSE))</f>
      </c>
      <c r="E3513" s="2">
        <f>IF(ISBLANK(D3513),"",INT(YEARFRAC(D3513,'Vispārīga informācija'!$B$2)))</f>
      </c>
      <c r="F3513" s="2">
        <f>IFERROR(IF(ISBLANK($A3513),"",IF($A3513="Ūdeņraža jonu koncentrācija",VLOOKUP(Dati!$A3513,Normas!$A:$D,2,FALSE),VLOOKUP(Dati!$A3513,Normas!$A:$D,2,FALSE)*0.6)),"")</f>
      </c>
      <c r="G3513" s="2">
        <f>IFERROR(IF(ISBLANK($A3513),"",IF($A3513="Ūdeņraža jonu koncentrācija",VLOOKUP(Dati!$A3513,Normas!$A:$D,3,FALSE),VLOOKUP(Dati!$A3513,Normas!$A:$D,3,FALSE)*0.6)),"")</f>
      </c>
      <c r="H3513" s="2">
        <f>IFERROR(IF(ISBLANK($A3513),"",IF($A3513="Ūdeņraža jonu koncentrācija",VLOOKUP(Dati!$A3513,Normas!$A:$D,2,FALSE),VLOOKUP(Dati!$A3513,Normas!$A:$D,2,FALSE)*0.3)),"")</f>
      </c>
      <c r="I3513" s="2">
        <f>IFERROR(IF(ISBLANK($A3513),"",IF($A3513="Ūdeņraža jonu koncentrācija",VLOOKUP(Dati!$A3513,Normas!$A:$D,3,FALSE),VLOOKUP(Dati!$A3513,Normas!$A:$D,3,FALSE)*0.3)),"")</f>
      </c>
    </row>
    <row r="3514" spans="2:9" x14ac:dyDescent="0.2">
      <c r="B3514">
        <f>IF(ISBLANK(A3514),"",VLOOKUP(A3514,Normas!A:D,4,FALSE))</f>
      </c>
      <c r="E3514" s="2">
        <f>IF(ISBLANK(D3514),"",INT(YEARFRAC(D3514,'Vispārīga informācija'!$B$2)))</f>
      </c>
      <c r="F3514" s="2">
        <f>IFERROR(IF(ISBLANK($A3514),"",IF($A3514="Ūdeņraža jonu koncentrācija",VLOOKUP(Dati!$A3514,Normas!$A:$D,2,FALSE),VLOOKUP(Dati!$A3514,Normas!$A:$D,2,FALSE)*0.6)),"")</f>
      </c>
      <c r="G3514" s="2">
        <f>IFERROR(IF(ISBLANK($A3514),"",IF($A3514="Ūdeņraža jonu koncentrācija",VLOOKUP(Dati!$A3514,Normas!$A:$D,3,FALSE),VLOOKUP(Dati!$A3514,Normas!$A:$D,3,FALSE)*0.6)),"")</f>
      </c>
      <c r="H3514" s="2">
        <f>IFERROR(IF(ISBLANK($A3514),"",IF($A3514="Ūdeņraža jonu koncentrācija",VLOOKUP(Dati!$A3514,Normas!$A:$D,2,FALSE),VLOOKUP(Dati!$A3514,Normas!$A:$D,2,FALSE)*0.3)),"")</f>
      </c>
      <c r="I3514" s="2">
        <f>IFERROR(IF(ISBLANK($A3514),"",IF($A3514="Ūdeņraža jonu koncentrācija",VLOOKUP(Dati!$A3514,Normas!$A:$D,3,FALSE),VLOOKUP(Dati!$A3514,Normas!$A:$D,3,FALSE)*0.3)),"")</f>
      </c>
    </row>
    <row r="3515" spans="2:9" x14ac:dyDescent="0.2">
      <c r="B3515">
        <f>IF(ISBLANK(A3515),"",VLOOKUP(A3515,Normas!A:D,4,FALSE))</f>
      </c>
      <c r="E3515" s="2">
        <f>IF(ISBLANK(D3515),"",INT(YEARFRAC(D3515,'Vispārīga informācija'!$B$2)))</f>
      </c>
      <c r="F3515" s="2">
        <f>IFERROR(IF(ISBLANK($A3515),"",IF($A3515="Ūdeņraža jonu koncentrācija",VLOOKUP(Dati!$A3515,Normas!$A:$D,2,FALSE),VLOOKUP(Dati!$A3515,Normas!$A:$D,2,FALSE)*0.6)),"")</f>
      </c>
      <c r="G3515" s="2">
        <f>IFERROR(IF(ISBLANK($A3515),"",IF($A3515="Ūdeņraža jonu koncentrācija",VLOOKUP(Dati!$A3515,Normas!$A:$D,3,FALSE),VLOOKUP(Dati!$A3515,Normas!$A:$D,3,FALSE)*0.6)),"")</f>
      </c>
      <c r="H3515" s="2">
        <f>IFERROR(IF(ISBLANK($A3515),"",IF($A3515="Ūdeņraža jonu koncentrācija",VLOOKUP(Dati!$A3515,Normas!$A:$D,2,FALSE),VLOOKUP(Dati!$A3515,Normas!$A:$D,2,FALSE)*0.3)),"")</f>
      </c>
      <c r="I3515" s="2">
        <f>IFERROR(IF(ISBLANK($A3515),"",IF($A3515="Ūdeņraža jonu koncentrācija",VLOOKUP(Dati!$A3515,Normas!$A:$D,3,FALSE),VLOOKUP(Dati!$A3515,Normas!$A:$D,3,FALSE)*0.3)),"")</f>
      </c>
    </row>
    <row r="3516" spans="2:9" x14ac:dyDescent="0.2">
      <c r="B3516">
        <f>IF(ISBLANK(A3516),"",VLOOKUP(A3516,Normas!A:D,4,FALSE))</f>
      </c>
      <c r="E3516" s="2">
        <f>IF(ISBLANK(D3516),"",INT(YEARFRAC(D3516,'Vispārīga informācija'!$B$2)))</f>
      </c>
      <c r="F3516" s="2">
        <f>IFERROR(IF(ISBLANK($A3516),"",IF($A3516="Ūdeņraža jonu koncentrācija",VLOOKUP(Dati!$A3516,Normas!$A:$D,2,FALSE),VLOOKUP(Dati!$A3516,Normas!$A:$D,2,FALSE)*0.6)),"")</f>
      </c>
      <c r="G3516" s="2">
        <f>IFERROR(IF(ISBLANK($A3516),"",IF($A3516="Ūdeņraža jonu koncentrācija",VLOOKUP(Dati!$A3516,Normas!$A:$D,3,FALSE),VLOOKUP(Dati!$A3516,Normas!$A:$D,3,FALSE)*0.6)),"")</f>
      </c>
      <c r="H3516" s="2">
        <f>IFERROR(IF(ISBLANK($A3516),"",IF($A3516="Ūdeņraža jonu koncentrācija",VLOOKUP(Dati!$A3516,Normas!$A:$D,2,FALSE),VLOOKUP(Dati!$A3516,Normas!$A:$D,2,FALSE)*0.3)),"")</f>
      </c>
      <c r="I3516" s="2">
        <f>IFERROR(IF(ISBLANK($A3516),"",IF($A3516="Ūdeņraža jonu koncentrācija",VLOOKUP(Dati!$A3516,Normas!$A:$D,3,FALSE),VLOOKUP(Dati!$A3516,Normas!$A:$D,3,FALSE)*0.3)),"")</f>
      </c>
    </row>
    <row r="3517" spans="2:9" x14ac:dyDescent="0.2">
      <c r="B3517">
        <f>IF(ISBLANK(A3517),"",VLOOKUP(A3517,Normas!A:D,4,FALSE))</f>
      </c>
      <c r="E3517" s="2">
        <f>IF(ISBLANK(D3517),"",INT(YEARFRAC(D3517,'Vispārīga informācija'!$B$2)))</f>
      </c>
      <c r="F3517" s="2">
        <f>IFERROR(IF(ISBLANK($A3517),"",IF($A3517="Ūdeņraža jonu koncentrācija",VLOOKUP(Dati!$A3517,Normas!$A:$D,2,FALSE),VLOOKUP(Dati!$A3517,Normas!$A:$D,2,FALSE)*0.6)),"")</f>
      </c>
      <c r="G3517" s="2">
        <f>IFERROR(IF(ISBLANK($A3517),"",IF($A3517="Ūdeņraža jonu koncentrācija",VLOOKUP(Dati!$A3517,Normas!$A:$D,3,FALSE),VLOOKUP(Dati!$A3517,Normas!$A:$D,3,FALSE)*0.6)),"")</f>
      </c>
      <c r="H3517" s="2">
        <f>IFERROR(IF(ISBLANK($A3517),"",IF($A3517="Ūdeņraža jonu koncentrācija",VLOOKUP(Dati!$A3517,Normas!$A:$D,2,FALSE),VLOOKUP(Dati!$A3517,Normas!$A:$D,2,FALSE)*0.3)),"")</f>
      </c>
      <c r="I3517" s="2">
        <f>IFERROR(IF(ISBLANK($A3517),"",IF($A3517="Ūdeņraža jonu koncentrācija",VLOOKUP(Dati!$A3517,Normas!$A:$D,3,FALSE),VLOOKUP(Dati!$A3517,Normas!$A:$D,3,FALSE)*0.3)),"")</f>
      </c>
    </row>
    <row r="3518" spans="2:9" x14ac:dyDescent="0.2">
      <c r="B3518">
        <f>IF(ISBLANK(A3518),"",VLOOKUP(A3518,Normas!A:D,4,FALSE))</f>
      </c>
      <c r="E3518" s="2">
        <f>IF(ISBLANK(D3518),"",INT(YEARFRAC(D3518,'Vispārīga informācija'!$B$2)))</f>
      </c>
      <c r="F3518" s="2">
        <f>IFERROR(IF(ISBLANK($A3518),"",IF($A3518="Ūdeņraža jonu koncentrācija",VLOOKUP(Dati!$A3518,Normas!$A:$D,2,FALSE),VLOOKUP(Dati!$A3518,Normas!$A:$D,2,FALSE)*0.6)),"")</f>
      </c>
      <c r="G3518" s="2">
        <f>IFERROR(IF(ISBLANK($A3518),"",IF($A3518="Ūdeņraža jonu koncentrācija",VLOOKUP(Dati!$A3518,Normas!$A:$D,3,FALSE),VLOOKUP(Dati!$A3518,Normas!$A:$D,3,FALSE)*0.6)),"")</f>
      </c>
      <c r="H3518" s="2">
        <f>IFERROR(IF(ISBLANK($A3518),"",IF($A3518="Ūdeņraža jonu koncentrācija",VLOOKUP(Dati!$A3518,Normas!$A:$D,2,FALSE),VLOOKUP(Dati!$A3518,Normas!$A:$D,2,FALSE)*0.3)),"")</f>
      </c>
      <c r="I3518" s="2">
        <f>IFERROR(IF(ISBLANK($A3518),"",IF($A3518="Ūdeņraža jonu koncentrācija",VLOOKUP(Dati!$A3518,Normas!$A:$D,3,FALSE),VLOOKUP(Dati!$A3518,Normas!$A:$D,3,FALSE)*0.3)),"")</f>
      </c>
    </row>
    <row r="3519" spans="2:9" x14ac:dyDescent="0.2">
      <c r="B3519">
        <f>IF(ISBLANK(A3519),"",VLOOKUP(A3519,Normas!A:D,4,FALSE))</f>
      </c>
      <c r="E3519" s="2">
        <f>IF(ISBLANK(D3519),"",INT(YEARFRAC(D3519,'Vispārīga informācija'!$B$2)))</f>
      </c>
      <c r="F3519" s="2">
        <f>IFERROR(IF(ISBLANK($A3519),"",IF($A3519="Ūdeņraža jonu koncentrācija",VLOOKUP(Dati!$A3519,Normas!$A:$D,2,FALSE),VLOOKUP(Dati!$A3519,Normas!$A:$D,2,FALSE)*0.6)),"")</f>
      </c>
      <c r="G3519" s="2">
        <f>IFERROR(IF(ISBLANK($A3519),"",IF($A3519="Ūdeņraža jonu koncentrācija",VLOOKUP(Dati!$A3519,Normas!$A:$D,3,FALSE),VLOOKUP(Dati!$A3519,Normas!$A:$D,3,FALSE)*0.6)),"")</f>
      </c>
      <c r="H3519" s="2">
        <f>IFERROR(IF(ISBLANK($A3519),"",IF($A3519="Ūdeņraža jonu koncentrācija",VLOOKUP(Dati!$A3519,Normas!$A:$D,2,FALSE),VLOOKUP(Dati!$A3519,Normas!$A:$D,2,FALSE)*0.3)),"")</f>
      </c>
      <c r="I3519" s="2">
        <f>IFERROR(IF(ISBLANK($A3519),"",IF($A3519="Ūdeņraža jonu koncentrācija",VLOOKUP(Dati!$A3519,Normas!$A:$D,3,FALSE),VLOOKUP(Dati!$A3519,Normas!$A:$D,3,FALSE)*0.3)),"")</f>
      </c>
    </row>
    <row r="3520" spans="2:9" x14ac:dyDescent="0.2">
      <c r="B3520">
        <f>IF(ISBLANK(A3520),"",VLOOKUP(A3520,Normas!A:D,4,FALSE))</f>
      </c>
      <c r="E3520" s="2">
        <f>IF(ISBLANK(D3520),"",INT(YEARFRAC(D3520,'Vispārīga informācija'!$B$2)))</f>
      </c>
      <c r="F3520" s="2">
        <f>IFERROR(IF(ISBLANK($A3520),"",IF($A3520="Ūdeņraža jonu koncentrācija",VLOOKUP(Dati!$A3520,Normas!$A:$D,2,FALSE),VLOOKUP(Dati!$A3520,Normas!$A:$D,2,FALSE)*0.6)),"")</f>
      </c>
      <c r="G3520" s="2">
        <f>IFERROR(IF(ISBLANK($A3520),"",IF($A3520="Ūdeņraža jonu koncentrācija",VLOOKUP(Dati!$A3520,Normas!$A:$D,3,FALSE),VLOOKUP(Dati!$A3520,Normas!$A:$D,3,FALSE)*0.6)),"")</f>
      </c>
      <c r="H3520" s="2">
        <f>IFERROR(IF(ISBLANK($A3520),"",IF($A3520="Ūdeņraža jonu koncentrācija",VLOOKUP(Dati!$A3520,Normas!$A:$D,2,FALSE),VLOOKUP(Dati!$A3520,Normas!$A:$D,2,FALSE)*0.3)),"")</f>
      </c>
      <c r="I3520" s="2">
        <f>IFERROR(IF(ISBLANK($A3520),"",IF($A3520="Ūdeņraža jonu koncentrācija",VLOOKUP(Dati!$A3520,Normas!$A:$D,3,FALSE),VLOOKUP(Dati!$A3520,Normas!$A:$D,3,FALSE)*0.3)),"")</f>
      </c>
    </row>
    <row r="3521" spans="2:9" x14ac:dyDescent="0.2">
      <c r="B3521">
        <f>IF(ISBLANK(A3521),"",VLOOKUP(A3521,Normas!A:D,4,FALSE))</f>
      </c>
      <c r="E3521" s="2">
        <f>IF(ISBLANK(D3521),"",INT(YEARFRAC(D3521,'Vispārīga informācija'!$B$2)))</f>
      </c>
      <c r="F3521" s="2">
        <f>IFERROR(IF(ISBLANK($A3521),"",IF($A3521="Ūdeņraža jonu koncentrācija",VLOOKUP(Dati!$A3521,Normas!$A:$D,2,FALSE),VLOOKUP(Dati!$A3521,Normas!$A:$D,2,FALSE)*0.6)),"")</f>
      </c>
      <c r="G3521" s="2">
        <f>IFERROR(IF(ISBLANK($A3521),"",IF($A3521="Ūdeņraža jonu koncentrācija",VLOOKUP(Dati!$A3521,Normas!$A:$D,3,FALSE),VLOOKUP(Dati!$A3521,Normas!$A:$D,3,FALSE)*0.6)),"")</f>
      </c>
      <c r="H3521" s="2">
        <f>IFERROR(IF(ISBLANK($A3521),"",IF($A3521="Ūdeņraža jonu koncentrācija",VLOOKUP(Dati!$A3521,Normas!$A:$D,2,FALSE),VLOOKUP(Dati!$A3521,Normas!$A:$D,2,FALSE)*0.3)),"")</f>
      </c>
      <c r="I3521" s="2">
        <f>IFERROR(IF(ISBLANK($A3521),"",IF($A3521="Ūdeņraža jonu koncentrācija",VLOOKUP(Dati!$A3521,Normas!$A:$D,3,FALSE),VLOOKUP(Dati!$A3521,Normas!$A:$D,3,FALSE)*0.3)),"")</f>
      </c>
    </row>
    <row r="3522" spans="2:9" x14ac:dyDescent="0.2">
      <c r="B3522">
        <f>IF(ISBLANK(A3522),"",VLOOKUP(A3522,Normas!A:D,4,FALSE))</f>
      </c>
      <c r="E3522" s="2">
        <f>IF(ISBLANK(D3522),"",INT(YEARFRAC(D3522,'Vispārīga informācija'!$B$2)))</f>
      </c>
      <c r="F3522" s="2">
        <f>IFERROR(IF(ISBLANK($A3522),"",IF($A3522="Ūdeņraža jonu koncentrācija",VLOOKUP(Dati!$A3522,Normas!$A:$D,2,FALSE),VLOOKUP(Dati!$A3522,Normas!$A:$D,2,FALSE)*0.6)),"")</f>
      </c>
      <c r="G3522" s="2">
        <f>IFERROR(IF(ISBLANK($A3522),"",IF($A3522="Ūdeņraža jonu koncentrācija",VLOOKUP(Dati!$A3522,Normas!$A:$D,3,FALSE),VLOOKUP(Dati!$A3522,Normas!$A:$D,3,FALSE)*0.6)),"")</f>
      </c>
      <c r="H3522" s="2">
        <f>IFERROR(IF(ISBLANK($A3522),"",IF($A3522="Ūdeņraža jonu koncentrācija",VLOOKUP(Dati!$A3522,Normas!$A:$D,2,FALSE),VLOOKUP(Dati!$A3522,Normas!$A:$D,2,FALSE)*0.3)),"")</f>
      </c>
      <c r="I3522" s="2">
        <f>IFERROR(IF(ISBLANK($A3522),"",IF($A3522="Ūdeņraža jonu koncentrācija",VLOOKUP(Dati!$A3522,Normas!$A:$D,3,FALSE),VLOOKUP(Dati!$A3522,Normas!$A:$D,3,FALSE)*0.3)),"")</f>
      </c>
    </row>
    <row r="3523" spans="2:9" x14ac:dyDescent="0.2">
      <c r="B3523">
        <f>IF(ISBLANK(A3523),"",VLOOKUP(A3523,Normas!A:D,4,FALSE))</f>
      </c>
      <c r="E3523" s="2">
        <f>IF(ISBLANK(D3523),"",INT(YEARFRAC(D3523,'Vispārīga informācija'!$B$2)))</f>
      </c>
      <c r="F3523" s="2">
        <f>IFERROR(IF(ISBLANK($A3523),"",IF($A3523="Ūdeņraža jonu koncentrācija",VLOOKUP(Dati!$A3523,Normas!$A:$D,2,FALSE),VLOOKUP(Dati!$A3523,Normas!$A:$D,2,FALSE)*0.6)),"")</f>
      </c>
      <c r="G3523" s="2">
        <f>IFERROR(IF(ISBLANK($A3523),"",IF($A3523="Ūdeņraža jonu koncentrācija",VLOOKUP(Dati!$A3523,Normas!$A:$D,3,FALSE),VLOOKUP(Dati!$A3523,Normas!$A:$D,3,FALSE)*0.6)),"")</f>
      </c>
      <c r="H3523" s="2">
        <f>IFERROR(IF(ISBLANK($A3523),"",IF($A3523="Ūdeņraža jonu koncentrācija",VLOOKUP(Dati!$A3523,Normas!$A:$D,2,FALSE),VLOOKUP(Dati!$A3523,Normas!$A:$D,2,FALSE)*0.3)),"")</f>
      </c>
      <c r="I3523" s="2">
        <f>IFERROR(IF(ISBLANK($A3523),"",IF($A3523="Ūdeņraža jonu koncentrācija",VLOOKUP(Dati!$A3523,Normas!$A:$D,3,FALSE),VLOOKUP(Dati!$A3523,Normas!$A:$D,3,FALSE)*0.3)),"")</f>
      </c>
    </row>
    <row r="3524" spans="2:9" x14ac:dyDescent="0.2">
      <c r="B3524">
        <f>IF(ISBLANK(A3524),"",VLOOKUP(A3524,Normas!A:D,4,FALSE))</f>
      </c>
      <c r="E3524" s="2">
        <f>IF(ISBLANK(D3524),"",INT(YEARFRAC(D3524,'Vispārīga informācija'!$B$2)))</f>
      </c>
      <c r="F3524" s="2">
        <f>IFERROR(IF(ISBLANK($A3524),"",IF($A3524="Ūdeņraža jonu koncentrācija",VLOOKUP(Dati!$A3524,Normas!$A:$D,2,FALSE),VLOOKUP(Dati!$A3524,Normas!$A:$D,2,FALSE)*0.6)),"")</f>
      </c>
      <c r="G3524" s="2">
        <f>IFERROR(IF(ISBLANK($A3524),"",IF($A3524="Ūdeņraža jonu koncentrācija",VLOOKUP(Dati!$A3524,Normas!$A:$D,3,FALSE),VLOOKUP(Dati!$A3524,Normas!$A:$D,3,FALSE)*0.6)),"")</f>
      </c>
      <c r="H3524" s="2">
        <f>IFERROR(IF(ISBLANK($A3524),"",IF($A3524="Ūdeņraža jonu koncentrācija",VLOOKUP(Dati!$A3524,Normas!$A:$D,2,FALSE),VLOOKUP(Dati!$A3524,Normas!$A:$D,2,FALSE)*0.3)),"")</f>
      </c>
      <c r="I3524" s="2">
        <f>IFERROR(IF(ISBLANK($A3524),"",IF($A3524="Ūdeņraža jonu koncentrācija",VLOOKUP(Dati!$A3524,Normas!$A:$D,3,FALSE),VLOOKUP(Dati!$A3524,Normas!$A:$D,3,FALSE)*0.3)),"")</f>
      </c>
    </row>
    <row r="3525" spans="2:9" x14ac:dyDescent="0.2">
      <c r="B3525">
        <f>IF(ISBLANK(A3525),"",VLOOKUP(A3525,Normas!A:D,4,FALSE))</f>
      </c>
      <c r="E3525" s="2">
        <f>IF(ISBLANK(D3525),"",INT(YEARFRAC(D3525,'Vispārīga informācija'!$B$2)))</f>
      </c>
      <c r="F3525" s="2">
        <f>IFERROR(IF(ISBLANK($A3525),"",IF($A3525="Ūdeņraža jonu koncentrācija",VLOOKUP(Dati!$A3525,Normas!$A:$D,2,FALSE),VLOOKUP(Dati!$A3525,Normas!$A:$D,2,FALSE)*0.6)),"")</f>
      </c>
      <c r="G3525" s="2">
        <f>IFERROR(IF(ISBLANK($A3525),"",IF($A3525="Ūdeņraža jonu koncentrācija",VLOOKUP(Dati!$A3525,Normas!$A:$D,3,FALSE),VLOOKUP(Dati!$A3525,Normas!$A:$D,3,FALSE)*0.6)),"")</f>
      </c>
      <c r="H3525" s="2">
        <f>IFERROR(IF(ISBLANK($A3525),"",IF($A3525="Ūdeņraža jonu koncentrācija",VLOOKUP(Dati!$A3525,Normas!$A:$D,2,FALSE),VLOOKUP(Dati!$A3525,Normas!$A:$D,2,FALSE)*0.3)),"")</f>
      </c>
      <c r="I3525" s="2">
        <f>IFERROR(IF(ISBLANK($A3525),"",IF($A3525="Ūdeņraža jonu koncentrācija",VLOOKUP(Dati!$A3525,Normas!$A:$D,3,FALSE),VLOOKUP(Dati!$A3525,Normas!$A:$D,3,FALSE)*0.3)),"")</f>
      </c>
    </row>
    <row r="3526" spans="2:9" x14ac:dyDescent="0.2">
      <c r="B3526">
        <f>IF(ISBLANK(A3526),"",VLOOKUP(A3526,Normas!A:D,4,FALSE))</f>
      </c>
      <c r="E3526" s="2">
        <f>IF(ISBLANK(D3526),"",INT(YEARFRAC(D3526,'Vispārīga informācija'!$B$2)))</f>
      </c>
      <c r="F3526" s="2">
        <f>IFERROR(IF(ISBLANK($A3526),"",IF($A3526="Ūdeņraža jonu koncentrācija",VLOOKUP(Dati!$A3526,Normas!$A:$D,2,FALSE),VLOOKUP(Dati!$A3526,Normas!$A:$D,2,FALSE)*0.6)),"")</f>
      </c>
      <c r="G3526" s="2">
        <f>IFERROR(IF(ISBLANK($A3526),"",IF($A3526="Ūdeņraža jonu koncentrācija",VLOOKUP(Dati!$A3526,Normas!$A:$D,3,FALSE),VLOOKUP(Dati!$A3526,Normas!$A:$D,3,FALSE)*0.6)),"")</f>
      </c>
      <c r="H3526" s="2">
        <f>IFERROR(IF(ISBLANK($A3526),"",IF($A3526="Ūdeņraža jonu koncentrācija",VLOOKUP(Dati!$A3526,Normas!$A:$D,2,FALSE),VLOOKUP(Dati!$A3526,Normas!$A:$D,2,FALSE)*0.3)),"")</f>
      </c>
      <c r="I3526" s="2">
        <f>IFERROR(IF(ISBLANK($A3526),"",IF($A3526="Ūdeņraža jonu koncentrācija",VLOOKUP(Dati!$A3526,Normas!$A:$D,3,FALSE),VLOOKUP(Dati!$A3526,Normas!$A:$D,3,FALSE)*0.3)),"")</f>
      </c>
    </row>
    <row r="3527" spans="2:9" x14ac:dyDescent="0.2">
      <c r="B3527">
        <f>IF(ISBLANK(A3527),"",VLOOKUP(A3527,Normas!A:D,4,FALSE))</f>
      </c>
      <c r="E3527" s="2">
        <f>IF(ISBLANK(D3527),"",INT(YEARFRAC(D3527,'Vispārīga informācija'!$B$2)))</f>
      </c>
      <c r="F3527" s="2">
        <f>IFERROR(IF(ISBLANK($A3527),"",IF($A3527="Ūdeņraža jonu koncentrācija",VLOOKUP(Dati!$A3527,Normas!$A:$D,2,FALSE),VLOOKUP(Dati!$A3527,Normas!$A:$D,2,FALSE)*0.6)),"")</f>
      </c>
      <c r="G3527" s="2">
        <f>IFERROR(IF(ISBLANK($A3527),"",IF($A3527="Ūdeņraža jonu koncentrācija",VLOOKUP(Dati!$A3527,Normas!$A:$D,3,FALSE),VLOOKUP(Dati!$A3527,Normas!$A:$D,3,FALSE)*0.6)),"")</f>
      </c>
      <c r="H3527" s="2">
        <f>IFERROR(IF(ISBLANK($A3527),"",IF($A3527="Ūdeņraža jonu koncentrācija",VLOOKUP(Dati!$A3527,Normas!$A:$D,2,FALSE),VLOOKUP(Dati!$A3527,Normas!$A:$D,2,FALSE)*0.3)),"")</f>
      </c>
      <c r="I3527" s="2">
        <f>IFERROR(IF(ISBLANK($A3527),"",IF($A3527="Ūdeņraža jonu koncentrācija",VLOOKUP(Dati!$A3527,Normas!$A:$D,3,FALSE),VLOOKUP(Dati!$A3527,Normas!$A:$D,3,FALSE)*0.3)),"")</f>
      </c>
    </row>
    <row r="3528" spans="2:9" x14ac:dyDescent="0.2">
      <c r="B3528">
        <f>IF(ISBLANK(A3528),"",VLOOKUP(A3528,Normas!A:D,4,FALSE))</f>
      </c>
      <c r="E3528" s="2">
        <f>IF(ISBLANK(D3528),"",INT(YEARFRAC(D3528,'Vispārīga informācija'!$B$2)))</f>
      </c>
      <c r="F3528" s="2">
        <f>IFERROR(IF(ISBLANK($A3528),"",IF($A3528="Ūdeņraža jonu koncentrācija",VLOOKUP(Dati!$A3528,Normas!$A:$D,2,FALSE),VLOOKUP(Dati!$A3528,Normas!$A:$D,2,FALSE)*0.6)),"")</f>
      </c>
      <c r="G3528" s="2">
        <f>IFERROR(IF(ISBLANK($A3528),"",IF($A3528="Ūdeņraža jonu koncentrācija",VLOOKUP(Dati!$A3528,Normas!$A:$D,3,FALSE),VLOOKUP(Dati!$A3528,Normas!$A:$D,3,FALSE)*0.6)),"")</f>
      </c>
      <c r="H3528" s="2">
        <f>IFERROR(IF(ISBLANK($A3528),"",IF($A3528="Ūdeņraža jonu koncentrācija",VLOOKUP(Dati!$A3528,Normas!$A:$D,2,FALSE),VLOOKUP(Dati!$A3528,Normas!$A:$D,2,FALSE)*0.3)),"")</f>
      </c>
      <c r="I3528" s="2">
        <f>IFERROR(IF(ISBLANK($A3528),"",IF($A3528="Ūdeņraža jonu koncentrācija",VLOOKUP(Dati!$A3528,Normas!$A:$D,3,FALSE),VLOOKUP(Dati!$A3528,Normas!$A:$D,3,FALSE)*0.3)),"")</f>
      </c>
    </row>
    <row r="3529" spans="2:9" x14ac:dyDescent="0.2">
      <c r="B3529">
        <f>IF(ISBLANK(A3529),"",VLOOKUP(A3529,Normas!A:D,4,FALSE))</f>
      </c>
      <c r="E3529" s="2">
        <f>IF(ISBLANK(D3529),"",INT(YEARFRAC(D3529,'Vispārīga informācija'!$B$2)))</f>
      </c>
      <c r="F3529" s="2">
        <f>IFERROR(IF(ISBLANK($A3529),"",IF($A3529="Ūdeņraža jonu koncentrācija",VLOOKUP(Dati!$A3529,Normas!$A:$D,2,FALSE),VLOOKUP(Dati!$A3529,Normas!$A:$D,2,FALSE)*0.6)),"")</f>
      </c>
      <c r="G3529" s="2">
        <f>IFERROR(IF(ISBLANK($A3529),"",IF($A3529="Ūdeņraža jonu koncentrācija",VLOOKUP(Dati!$A3529,Normas!$A:$D,3,FALSE),VLOOKUP(Dati!$A3529,Normas!$A:$D,3,FALSE)*0.6)),"")</f>
      </c>
      <c r="H3529" s="2">
        <f>IFERROR(IF(ISBLANK($A3529),"",IF($A3529="Ūdeņraža jonu koncentrācija",VLOOKUP(Dati!$A3529,Normas!$A:$D,2,FALSE),VLOOKUP(Dati!$A3529,Normas!$A:$D,2,FALSE)*0.3)),"")</f>
      </c>
      <c r="I3529" s="2">
        <f>IFERROR(IF(ISBLANK($A3529),"",IF($A3529="Ūdeņraža jonu koncentrācija",VLOOKUP(Dati!$A3529,Normas!$A:$D,3,FALSE),VLOOKUP(Dati!$A3529,Normas!$A:$D,3,FALSE)*0.3)),"")</f>
      </c>
    </row>
    <row r="3530" spans="2:9" x14ac:dyDescent="0.2">
      <c r="B3530">
        <f>IF(ISBLANK(A3530),"",VLOOKUP(A3530,Normas!A:D,4,FALSE))</f>
      </c>
      <c r="E3530" s="2">
        <f>IF(ISBLANK(D3530),"",INT(YEARFRAC(D3530,'Vispārīga informācija'!$B$2)))</f>
      </c>
      <c r="F3530" s="2">
        <f>IFERROR(IF(ISBLANK($A3530),"",IF($A3530="Ūdeņraža jonu koncentrācija",VLOOKUP(Dati!$A3530,Normas!$A:$D,2,FALSE),VLOOKUP(Dati!$A3530,Normas!$A:$D,2,FALSE)*0.6)),"")</f>
      </c>
      <c r="G3530" s="2">
        <f>IFERROR(IF(ISBLANK($A3530),"",IF($A3530="Ūdeņraža jonu koncentrācija",VLOOKUP(Dati!$A3530,Normas!$A:$D,3,FALSE),VLOOKUP(Dati!$A3530,Normas!$A:$D,3,FALSE)*0.6)),"")</f>
      </c>
      <c r="H3530" s="2">
        <f>IFERROR(IF(ISBLANK($A3530),"",IF($A3530="Ūdeņraža jonu koncentrācija",VLOOKUP(Dati!$A3530,Normas!$A:$D,2,FALSE),VLOOKUP(Dati!$A3530,Normas!$A:$D,2,FALSE)*0.3)),"")</f>
      </c>
      <c r="I3530" s="2">
        <f>IFERROR(IF(ISBLANK($A3530),"",IF($A3530="Ūdeņraža jonu koncentrācija",VLOOKUP(Dati!$A3530,Normas!$A:$D,3,FALSE),VLOOKUP(Dati!$A3530,Normas!$A:$D,3,FALSE)*0.3)),"")</f>
      </c>
    </row>
    <row r="3531" spans="2:9" x14ac:dyDescent="0.2">
      <c r="B3531">
        <f>IF(ISBLANK(A3531),"",VLOOKUP(A3531,Normas!A:D,4,FALSE))</f>
      </c>
      <c r="E3531" s="2">
        <f>IF(ISBLANK(D3531),"",INT(YEARFRAC(D3531,'Vispārīga informācija'!$B$2)))</f>
      </c>
      <c r="F3531" s="2">
        <f>IFERROR(IF(ISBLANK($A3531),"",IF($A3531="Ūdeņraža jonu koncentrācija",VLOOKUP(Dati!$A3531,Normas!$A:$D,2,FALSE),VLOOKUP(Dati!$A3531,Normas!$A:$D,2,FALSE)*0.6)),"")</f>
      </c>
      <c r="G3531" s="2">
        <f>IFERROR(IF(ISBLANK($A3531),"",IF($A3531="Ūdeņraža jonu koncentrācija",VLOOKUP(Dati!$A3531,Normas!$A:$D,3,FALSE),VLOOKUP(Dati!$A3531,Normas!$A:$D,3,FALSE)*0.6)),"")</f>
      </c>
      <c r="H3531" s="2">
        <f>IFERROR(IF(ISBLANK($A3531),"",IF($A3531="Ūdeņraža jonu koncentrācija",VLOOKUP(Dati!$A3531,Normas!$A:$D,2,FALSE),VLOOKUP(Dati!$A3531,Normas!$A:$D,2,FALSE)*0.3)),"")</f>
      </c>
      <c r="I3531" s="2">
        <f>IFERROR(IF(ISBLANK($A3531),"",IF($A3531="Ūdeņraža jonu koncentrācija",VLOOKUP(Dati!$A3531,Normas!$A:$D,3,FALSE),VLOOKUP(Dati!$A3531,Normas!$A:$D,3,FALSE)*0.3)),"")</f>
      </c>
    </row>
    <row r="3532" spans="2:9" x14ac:dyDescent="0.2">
      <c r="B3532">
        <f>IF(ISBLANK(A3532),"",VLOOKUP(A3532,Normas!A:D,4,FALSE))</f>
      </c>
      <c r="E3532" s="2">
        <f>IF(ISBLANK(D3532),"",INT(YEARFRAC(D3532,'Vispārīga informācija'!$B$2)))</f>
      </c>
      <c r="F3532" s="2">
        <f>IFERROR(IF(ISBLANK($A3532),"",IF($A3532="Ūdeņraža jonu koncentrācija",VLOOKUP(Dati!$A3532,Normas!$A:$D,2,FALSE),VLOOKUP(Dati!$A3532,Normas!$A:$D,2,FALSE)*0.6)),"")</f>
      </c>
      <c r="G3532" s="2">
        <f>IFERROR(IF(ISBLANK($A3532),"",IF($A3532="Ūdeņraža jonu koncentrācija",VLOOKUP(Dati!$A3532,Normas!$A:$D,3,FALSE),VLOOKUP(Dati!$A3532,Normas!$A:$D,3,FALSE)*0.6)),"")</f>
      </c>
      <c r="H3532" s="2">
        <f>IFERROR(IF(ISBLANK($A3532),"",IF($A3532="Ūdeņraža jonu koncentrācija",VLOOKUP(Dati!$A3532,Normas!$A:$D,2,FALSE),VLOOKUP(Dati!$A3532,Normas!$A:$D,2,FALSE)*0.3)),"")</f>
      </c>
      <c r="I3532" s="2">
        <f>IFERROR(IF(ISBLANK($A3532),"",IF($A3532="Ūdeņraža jonu koncentrācija",VLOOKUP(Dati!$A3532,Normas!$A:$D,3,FALSE),VLOOKUP(Dati!$A3532,Normas!$A:$D,3,FALSE)*0.3)),"")</f>
      </c>
    </row>
    <row r="3533" spans="2:9" x14ac:dyDescent="0.2">
      <c r="B3533">
        <f>IF(ISBLANK(A3533),"",VLOOKUP(A3533,Normas!A:D,4,FALSE))</f>
      </c>
      <c r="E3533" s="2">
        <f>IF(ISBLANK(D3533),"",INT(YEARFRAC(D3533,'Vispārīga informācija'!$B$2)))</f>
      </c>
      <c r="F3533" s="2">
        <f>IFERROR(IF(ISBLANK($A3533),"",IF($A3533="Ūdeņraža jonu koncentrācija",VLOOKUP(Dati!$A3533,Normas!$A:$D,2,FALSE),VLOOKUP(Dati!$A3533,Normas!$A:$D,2,FALSE)*0.6)),"")</f>
      </c>
      <c r="G3533" s="2">
        <f>IFERROR(IF(ISBLANK($A3533),"",IF($A3533="Ūdeņraža jonu koncentrācija",VLOOKUP(Dati!$A3533,Normas!$A:$D,3,FALSE),VLOOKUP(Dati!$A3533,Normas!$A:$D,3,FALSE)*0.6)),"")</f>
      </c>
      <c r="H3533" s="2">
        <f>IFERROR(IF(ISBLANK($A3533),"",IF($A3533="Ūdeņraža jonu koncentrācija",VLOOKUP(Dati!$A3533,Normas!$A:$D,2,FALSE),VLOOKUP(Dati!$A3533,Normas!$A:$D,2,FALSE)*0.3)),"")</f>
      </c>
      <c r="I3533" s="2">
        <f>IFERROR(IF(ISBLANK($A3533),"",IF($A3533="Ūdeņraža jonu koncentrācija",VLOOKUP(Dati!$A3533,Normas!$A:$D,3,FALSE),VLOOKUP(Dati!$A3533,Normas!$A:$D,3,FALSE)*0.3)),"")</f>
      </c>
    </row>
    <row r="3534" spans="2:9" x14ac:dyDescent="0.2">
      <c r="B3534">
        <f>IF(ISBLANK(A3534),"",VLOOKUP(A3534,Normas!A:D,4,FALSE))</f>
      </c>
      <c r="E3534" s="2">
        <f>IF(ISBLANK(D3534),"",INT(YEARFRAC(D3534,'Vispārīga informācija'!$B$2)))</f>
      </c>
      <c r="F3534" s="2">
        <f>IFERROR(IF(ISBLANK($A3534),"",IF($A3534="Ūdeņraža jonu koncentrācija",VLOOKUP(Dati!$A3534,Normas!$A:$D,2,FALSE),VLOOKUP(Dati!$A3534,Normas!$A:$D,2,FALSE)*0.6)),"")</f>
      </c>
      <c r="G3534" s="2">
        <f>IFERROR(IF(ISBLANK($A3534),"",IF($A3534="Ūdeņraža jonu koncentrācija",VLOOKUP(Dati!$A3534,Normas!$A:$D,3,FALSE),VLOOKUP(Dati!$A3534,Normas!$A:$D,3,FALSE)*0.6)),"")</f>
      </c>
      <c r="H3534" s="2">
        <f>IFERROR(IF(ISBLANK($A3534),"",IF($A3534="Ūdeņraža jonu koncentrācija",VLOOKUP(Dati!$A3534,Normas!$A:$D,2,FALSE),VLOOKUP(Dati!$A3534,Normas!$A:$D,2,FALSE)*0.3)),"")</f>
      </c>
      <c r="I3534" s="2">
        <f>IFERROR(IF(ISBLANK($A3534),"",IF($A3534="Ūdeņraža jonu koncentrācija",VLOOKUP(Dati!$A3534,Normas!$A:$D,3,FALSE),VLOOKUP(Dati!$A3534,Normas!$A:$D,3,FALSE)*0.3)),"")</f>
      </c>
    </row>
    <row r="3535" spans="2:9" x14ac:dyDescent="0.2">
      <c r="B3535">
        <f>IF(ISBLANK(A3535),"",VLOOKUP(A3535,Normas!A:D,4,FALSE))</f>
      </c>
      <c r="E3535" s="2">
        <f>IF(ISBLANK(D3535),"",INT(YEARFRAC(D3535,'Vispārīga informācija'!$B$2)))</f>
      </c>
      <c r="F3535" s="2">
        <f>IFERROR(IF(ISBLANK($A3535),"",IF($A3535="Ūdeņraža jonu koncentrācija",VLOOKUP(Dati!$A3535,Normas!$A:$D,2,FALSE),VLOOKUP(Dati!$A3535,Normas!$A:$D,2,FALSE)*0.6)),"")</f>
      </c>
      <c r="G3535" s="2">
        <f>IFERROR(IF(ISBLANK($A3535),"",IF($A3535="Ūdeņraža jonu koncentrācija",VLOOKUP(Dati!$A3535,Normas!$A:$D,3,FALSE),VLOOKUP(Dati!$A3535,Normas!$A:$D,3,FALSE)*0.6)),"")</f>
      </c>
      <c r="H3535" s="2">
        <f>IFERROR(IF(ISBLANK($A3535),"",IF($A3535="Ūdeņraža jonu koncentrācija",VLOOKUP(Dati!$A3535,Normas!$A:$D,2,FALSE),VLOOKUP(Dati!$A3535,Normas!$A:$D,2,FALSE)*0.3)),"")</f>
      </c>
      <c r="I3535" s="2">
        <f>IFERROR(IF(ISBLANK($A3535),"",IF($A3535="Ūdeņraža jonu koncentrācija",VLOOKUP(Dati!$A3535,Normas!$A:$D,3,FALSE),VLOOKUP(Dati!$A3535,Normas!$A:$D,3,FALSE)*0.3)),"")</f>
      </c>
    </row>
    <row r="3536" spans="2:9" x14ac:dyDescent="0.2">
      <c r="B3536">
        <f>IF(ISBLANK(A3536),"",VLOOKUP(A3536,Normas!A:D,4,FALSE))</f>
      </c>
      <c r="E3536" s="2">
        <f>IF(ISBLANK(D3536),"",INT(YEARFRAC(D3536,'Vispārīga informācija'!$B$2)))</f>
      </c>
      <c r="F3536" s="2">
        <f>IFERROR(IF(ISBLANK($A3536),"",IF($A3536="Ūdeņraža jonu koncentrācija",VLOOKUP(Dati!$A3536,Normas!$A:$D,2,FALSE),VLOOKUP(Dati!$A3536,Normas!$A:$D,2,FALSE)*0.6)),"")</f>
      </c>
      <c r="G3536" s="2">
        <f>IFERROR(IF(ISBLANK($A3536),"",IF($A3536="Ūdeņraža jonu koncentrācija",VLOOKUP(Dati!$A3536,Normas!$A:$D,3,FALSE),VLOOKUP(Dati!$A3536,Normas!$A:$D,3,FALSE)*0.6)),"")</f>
      </c>
      <c r="H3536" s="2">
        <f>IFERROR(IF(ISBLANK($A3536),"",IF($A3536="Ūdeņraža jonu koncentrācija",VLOOKUP(Dati!$A3536,Normas!$A:$D,2,FALSE),VLOOKUP(Dati!$A3536,Normas!$A:$D,2,FALSE)*0.3)),"")</f>
      </c>
      <c r="I3536" s="2">
        <f>IFERROR(IF(ISBLANK($A3536),"",IF($A3536="Ūdeņraža jonu koncentrācija",VLOOKUP(Dati!$A3536,Normas!$A:$D,3,FALSE),VLOOKUP(Dati!$A3536,Normas!$A:$D,3,FALSE)*0.3)),"")</f>
      </c>
    </row>
    <row r="3537" spans="2:9" x14ac:dyDescent="0.2">
      <c r="B3537">
        <f>IF(ISBLANK(A3537),"",VLOOKUP(A3537,Normas!A:D,4,FALSE))</f>
      </c>
      <c r="E3537" s="2">
        <f>IF(ISBLANK(D3537),"",INT(YEARFRAC(D3537,'Vispārīga informācija'!$B$2)))</f>
      </c>
      <c r="F3537" s="2">
        <f>IFERROR(IF(ISBLANK($A3537),"",IF($A3537="Ūdeņraža jonu koncentrācija",VLOOKUP(Dati!$A3537,Normas!$A:$D,2,FALSE),VLOOKUP(Dati!$A3537,Normas!$A:$D,2,FALSE)*0.6)),"")</f>
      </c>
      <c r="G3537" s="2">
        <f>IFERROR(IF(ISBLANK($A3537),"",IF($A3537="Ūdeņraža jonu koncentrācija",VLOOKUP(Dati!$A3537,Normas!$A:$D,3,FALSE),VLOOKUP(Dati!$A3537,Normas!$A:$D,3,FALSE)*0.6)),"")</f>
      </c>
      <c r="H3537" s="2">
        <f>IFERROR(IF(ISBLANK($A3537),"",IF($A3537="Ūdeņraža jonu koncentrācija",VLOOKUP(Dati!$A3537,Normas!$A:$D,2,FALSE),VLOOKUP(Dati!$A3537,Normas!$A:$D,2,FALSE)*0.3)),"")</f>
      </c>
      <c r="I3537" s="2">
        <f>IFERROR(IF(ISBLANK($A3537),"",IF($A3537="Ūdeņraža jonu koncentrācija",VLOOKUP(Dati!$A3537,Normas!$A:$D,3,FALSE),VLOOKUP(Dati!$A3537,Normas!$A:$D,3,FALSE)*0.3)),"")</f>
      </c>
    </row>
    <row r="3538" spans="2:9" x14ac:dyDescent="0.2">
      <c r="B3538">
        <f>IF(ISBLANK(A3538),"",VLOOKUP(A3538,Normas!A:D,4,FALSE))</f>
      </c>
      <c r="E3538" s="2">
        <f>IF(ISBLANK(D3538),"",INT(YEARFRAC(D3538,'Vispārīga informācija'!$B$2)))</f>
      </c>
      <c r="F3538" s="2">
        <f>IFERROR(IF(ISBLANK($A3538),"",IF($A3538="Ūdeņraža jonu koncentrācija",VLOOKUP(Dati!$A3538,Normas!$A:$D,2,FALSE),VLOOKUP(Dati!$A3538,Normas!$A:$D,2,FALSE)*0.6)),"")</f>
      </c>
      <c r="G3538" s="2">
        <f>IFERROR(IF(ISBLANK($A3538),"",IF($A3538="Ūdeņraža jonu koncentrācija",VLOOKUP(Dati!$A3538,Normas!$A:$D,3,FALSE),VLOOKUP(Dati!$A3538,Normas!$A:$D,3,FALSE)*0.6)),"")</f>
      </c>
      <c r="H3538" s="2">
        <f>IFERROR(IF(ISBLANK($A3538),"",IF($A3538="Ūdeņraža jonu koncentrācija",VLOOKUP(Dati!$A3538,Normas!$A:$D,2,FALSE),VLOOKUP(Dati!$A3538,Normas!$A:$D,2,FALSE)*0.3)),"")</f>
      </c>
      <c r="I3538" s="2">
        <f>IFERROR(IF(ISBLANK($A3538),"",IF($A3538="Ūdeņraža jonu koncentrācija",VLOOKUP(Dati!$A3538,Normas!$A:$D,3,FALSE),VLOOKUP(Dati!$A3538,Normas!$A:$D,3,FALSE)*0.3)),"")</f>
      </c>
    </row>
    <row r="3539" spans="2:9" x14ac:dyDescent="0.2">
      <c r="B3539">
        <f>IF(ISBLANK(A3539),"",VLOOKUP(A3539,Normas!A:D,4,FALSE))</f>
      </c>
      <c r="E3539" s="2">
        <f>IF(ISBLANK(D3539),"",INT(YEARFRAC(D3539,'Vispārīga informācija'!$B$2)))</f>
      </c>
      <c r="F3539" s="2">
        <f>IFERROR(IF(ISBLANK($A3539),"",IF($A3539="Ūdeņraža jonu koncentrācija",VLOOKUP(Dati!$A3539,Normas!$A:$D,2,FALSE),VLOOKUP(Dati!$A3539,Normas!$A:$D,2,FALSE)*0.6)),"")</f>
      </c>
      <c r="G3539" s="2">
        <f>IFERROR(IF(ISBLANK($A3539),"",IF($A3539="Ūdeņraža jonu koncentrācija",VLOOKUP(Dati!$A3539,Normas!$A:$D,3,FALSE),VLOOKUP(Dati!$A3539,Normas!$A:$D,3,FALSE)*0.6)),"")</f>
      </c>
      <c r="H3539" s="2">
        <f>IFERROR(IF(ISBLANK($A3539),"",IF($A3539="Ūdeņraža jonu koncentrācija",VLOOKUP(Dati!$A3539,Normas!$A:$D,2,FALSE),VLOOKUP(Dati!$A3539,Normas!$A:$D,2,FALSE)*0.3)),"")</f>
      </c>
      <c r="I3539" s="2">
        <f>IFERROR(IF(ISBLANK($A3539),"",IF($A3539="Ūdeņraža jonu koncentrācija",VLOOKUP(Dati!$A3539,Normas!$A:$D,3,FALSE),VLOOKUP(Dati!$A3539,Normas!$A:$D,3,FALSE)*0.3)),"")</f>
      </c>
    </row>
    <row r="3540" spans="2:9" x14ac:dyDescent="0.2">
      <c r="B3540">
        <f>IF(ISBLANK(A3540),"",VLOOKUP(A3540,Normas!A:D,4,FALSE))</f>
      </c>
      <c r="E3540" s="2">
        <f>IF(ISBLANK(D3540),"",INT(YEARFRAC(D3540,'Vispārīga informācija'!$B$2)))</f>
      </c>
      <c r="F3540" s="2">
        <f>IFERROR(IF(ISBLANK($A3540),"",IF($A3540="Ūdeņraža jonu koncentrācija",VLOOKUP(Dati!$A3540,Normas!$A:$D,2,FALSE),VLOOKUP(Dati!$A3540,Normas!$A:$D,2,FALSE)*0.6)),"")</f>
      </c>
      <c r="G3540" s="2">
        <f>IFERROR(IF(ISBLANK($A3540),"",IF($A3540="Ūdeņraža jonu koncentrācija",VLOOKUP(Dati!$A3540,Normas!$A:$D,3,FALSE),VLOOKUP(Dati!$A3540,Normas!$A:$D,3,FALSE)*0.6)),"")</f>
      </c>
      <c r="H3540" s="2">
        <f>IFERROR(IF(ISBLANK($A3540),"",IF($A3540="Ūdeņraža jonu koncentrācija",VLOOKUP(Dati!$A3540,Normas!$A:$D,2,FALSE),VLOOKUP(Dati!$A3540,Normas!$A:$D,2,FALSE)*0.3)),"")</f>
      </c>
      <c r="I3540" s="2">
        <f>IFERROR(IF(ISBLANK($A3540),"",IF($A3540="Ūdeņraža jonu koncentrācija",VLOOKUP(Dati!$A3540,Normas!$A:$D,3,FALSE),VLOOKUP(Dati!$A3540,Normas!$A:$D,3,FALSE)*0.3)),"")</f>
      </c>
    </row>
    <row r="3541" spans="2:9" x14ac:dyDescent="0.2">
      <c r="B3541">
        <f>IF(ISBLANK(A3541),"",VLOOKUP(A3541,Normas!A:D,4,FALSE))</f>
      </c>
      <c r="E3541" s="2">
        <f>IF(ISBLANK(D3541),"",INT(YEARFRAC(D3541,'Vispārīga informācija'!$B$2)))</f>
      </c>
      <c r="F3541" s="2">
        <f>IFERROR(IF(ISBLANK($A3541),"",IF($A3541="Ūdeņraža jonu koncentrācija",VLOOKUP(Dati!$A3541,Normas!$A:$D,2,FALSE),VLOOKUP(Dati!$A3541,Normas!$A:$D,2,FALSE)*0.6)),"")</f>
      </c>
      <c r="G3541" s="2">
        <f>IFERROR(IF(ISBLANK($A3541),"",IF($A3541="Ūdeņraža jonu koncentrācija",VLOOKUP(Dati!$A3541,Normas!$A:$D,3,FALSE),VLOOKUP(Dati!$A3541,Normas!$A:$D,3,FALSE)*0.6)),"")</f>
      </c>
      <c r="H3541" s="2">
        <f>IFERROR(IF(ISBLANK($A3541),"",IF($A3541="Ūdeņraža jonu koncentrācija",VLOOKUP(Dati!$A3541,Normas!$A:$D,2,FALSE),VLOOKUP(Dati!$A3541,Normas!$A:$D,2,FALSE)*0.3)),"")</f>
      </c>
      <c r="I3541" s="2">
        <f>IFERROR(IF(ISBLANK($A3541),"",IF($A3541="Ūdeņraža jonu koncentrācija",VLOOKUP(Dati!$A3541,Normas!$A:$D,3,FALSE),VLOOKUP(Dati!$A3541,Normas!$A:$D,3,FALSE)*0.3)),"")</f>
      </c>
    </row>
    <row r="3542" spans="2:9" x14ac:dyDescent="0.2">
      <c r="B3542">
        <f>IF(ISBLANK(A3542),"",VLOOKUP(A3542,Normas!A:D,4,FALSE))</f>
      </c>
      <c r="E3542" s="2">
        <f>IF(ISBLANK(D3542),"",INT(YEARFRAC(D3542,'Vispārīga informācija'!$B$2)))</f>
      </c>
      <c r="F3542" s="2">
        <f>IFERROR(IF(ISBLANK($A3542),"",IF($A3542="Ūdeņraža jonu koncentrācija",VLOOKUP(Dati!$A3542,Normas!$A:$D,2,FALSE),VLOOKUP(Dati!$A3542,Normas!$A:$D,2,FALSE)*0.6)),"")</f>
      </c>
      <c r="G3542" s="2">
        <f>IFERROR(IF(ISBLANK($A3542),"",IF($A3542="Ūdeņraža jonu koncentrācija",VLOOKUP(Dati!$A3542,Normas!$A:$D,3,FALSE),VLOOKUP(Dati!$A3542,Normas!$A:$D,3,FALSE)*0.6)),"")</f>
      </c>
      <c r="H3542" s="2">
        <f>IFERROR(IF(ISBLANK($A3542),"",IF($A3542="Ūdeņraža jonu koncentrācija",VLOOKUP(Dati!$A3542,Normas!$A:$D,2,FALSE),VLOOKUP(Dati!$A3542,Normas!$A:$D,2,FALSE)*0.3)),"")</f>
      </c>
      <c r="I3542" s="2">
        <f>IFERROR(IF(ISBLANK($A3542),"",IF($A3542="Ūdeņraža jonu koncentrācija",VLOOKUP(Dati!$A3542,Normas!$A:$D,3,FALSE),VLOOKUP(Dati!$A3542,Normas!$A:$D,3,FALSE)*0.3)),"")</f>
      </c>
    </row>
    <row r="3543" spans="2:9" x14ac:dyDescent="0.2">
      <c r="B3543">
        <f>IF(ISBLANK(A3543),"",VLOOKUP(A3543,Normas!A:D,4,FALSE))</f>
      </c>
      <c r="E3543" s="2">
        <f>IF(ISBLANK(D3543),"",INT(YEARFRAC(D3543,'Vispārīga informācija'!$B$2)))</f>
      </c>
      <c r="F3543" s="2">
        <f>IFERROR(IF(ISBLANK($A3543),"",IF($A3543="Ūdeņraža jonu koncentrācija",VLOOKUP(Dati!$A3543,Normas!$A:$D,2,FALSE),VLOOKUP(Dati!$A3543,Normas!$A:$D,2,FALSE)*0.6)),"")</f>
      </c>
      <c r="G3543" s="2">
        <f>IFERROR(IF(ISBLANK($A3543),"",IF($A3543="Ūdeņraža jonu koncentrācija",VLOOKUP(Dati!$A3543,Normas!$A:$D,3,FALSE),VLOOKUP(Dati!$A3543,Normas!$A:$D,3,FALSE)*0.6)),"")</f>
      </c>
      <c r="H3543" s="2">
        <f>IFERROR(IF(ISBLANK($A3543),"",IF($A3543="Ūdeņraža jonu koncentrācija",VLOOKUP(Dati!$A3543,Normas!$A:$D,2,FALSE),VLOOKUP(Dati!$A3543,Normas!$A:$D,2,FALSE)*0.3)),"")</f>
      </c>
      <c r="I3543" s="2">
        <f>IFERROR(IF(ISBLANK($A3543),"",IF($A3543="Ūdeņraža jonu koncentrācija",VLOOKUP(Dati!$A3543,Normas!$A:$D,3,FALSE),VLOOKUP(Dati!$A3543,Normas!$A:$D,3,FALSE)*0.3)),"")</f>
      </c>
    </row>
    <row r="3544" spans="2:9" x14ac:dyDescent="0.2">
      <c r="B3544">
        <f>IF(ISBLANK(A3544),"",VLOOKUP(A3544,Normas!A:D,4,FALSE))</f>
      </c>
      <c r="E3544" s="2">
        <f>IF(ISBLANK(D3544),"",INT(YEARFRAC(D3544,'Vispārīga informācija'!$B$2)))</f>
      </c>
      <c r="F3544" s="2">
        <f>IFERROR(IF(ISBLANK($A3544),"",IF($A3544="Ūdeņraža jonu koncentrācija",VLOOKUP(Dati!$A3544,Normas!$A:$D,2,FALSE),VLOOKUP(Dati!$A3544,Normas!$A:$D,2,FALSE)*0.6)),"")</f>
      </c>
      <c r="G3544" s="2">
        <f>IFERROR(IF(ISBLANK($A3544),"",IF($A3544="Ūdeņraža jonu koncentrācija",VLOOKUP(Dati!$A3544,Normas!$A:$D,3,FALSE),VLOOKUP(Dati!$A3544,Normas!$A:$D,3,FALSE)*0.6)),"")</f>
      </c>
      <c r="H3544" s="2">
        <f>IFERROR(IF(ISBLANK($A3544),"",IF($A3544="Ūdeņraža jonu koncentrācija",VLOOKUP(Dati!$A3544,Normas!$A:$D,2,FALSE),VLOOKUP(Dati!$A3544,Normas!$A:$D,2,FALSE)*0.3)),"")</f>
      </c>
      <c r="I3544" s="2">
        <f>IFERROR(IF(ISBLANK($A3544),"",IF($A3544="Ūdeņraža jonu koncentrācija",VLOOKUP(Dati!$A3544,Normas!$A:$D,3,FALSE),VLOOKUP(Dati!$A3544,Normas!$A:$D,3,FALSE)*0.3)),"")</f>
      </c>
    </row>
    <row r="3545" spans="2:9" x14ac:dyDescent="0.2">
      <c r="B3545">
        <f>IF(ISBLANK(A3545),"",VLOOKUP(A3545,Normas!A:D,4,FALSE))</f>
      </c>
      <c r="E3545" s="2">
        <f>IF(ISBLANK(D3545),"",INT(YEARFRAC(D3545,'Vispārīga informācija'!$B$2)))</f>
      </c>
      <c r="F3545" s="2">
        <f>IFERROR(IF(ISBLANK($A3545),"",IF($A3545="Ūdeņraža jonu koncentrācija",VLOOKUP(Dati!$A3545,Normas!$A:$D,2,FALSE),VLOOKUP(Dati!$A3545,Normas!$A:$D,2,FALSE)*0.6)),"")</f>
      </c>
      <c r="G3545" s="2">
        <f>IFERROR(IF(ISBLANK($A3545),"",IF($A3545="Ūdeņraža jonu koncentrācija",VLOOKUP(Dati!$A3545,Normas!$A:$D,3,FALSE),VLOOKUP(Dati!$A3545,Normas!$A:$D,3,FALSE)*0.6)),"")</f>
      </c>
      <c r="H3545" s="2">
        <f>IFERROR(IF(ISBLANK($A3545),"",IF($A3545="Ūdeņraža jonu koncentrācija",VLOOKUP(Dati!$A3545,Normas!$A:$D,2,FALSE),VLOOKUP(Dati!$A3545,Normas!$A:$D,2,FALSE)*0.3)),"")</f>
      </c>
      <c r="I3545" s="2">
        <f>IFERROR(IF(ISBLANK($A3545),"",IF($A3545="Ūdeņraža jonu koncentrācija",VLOOKUP(Dati!$A3545,Normas!$A:$D,3,FALSE),VLOOKUP(Dati!$A3545,Normas!$A:$D,3,FALSE)*0.3)),"")</f>
      </c>
    </row>
    <row r="3546" spans="2:9" x14ac:dyDescent="0.2">
      <c r="B3546">
        <f>IF(ISBLANK(A3546),"",VLOOKUP(A3546,Normas!A:D,4,FALSE))</f>
      </c>
      <c r="E3546" s="2">
        <f>IF(ISBLANK(D3546),"",INT(YEARFRAC(D3546,'Vispārīga informācija'!$B$2)))</f>
      </c>
      <c r="F3546" s="2">
        <f>IFERROR(IF(ISBLANK($A3546),"",IF($A3546="Ūdeņraža jonu koncentrācija",VLOOKUP(Dati!$A3546,Normas!$A:$D,2,FALSE),VLOOKUP(Dati!$A3546,Normas!$A:$D,2,FALSE)*0.6)),"")</f>
      </c>
      <c r="G3546" s="2">
        <f>IFERROR(IF(ISBLANK($A3546),"",IF($A3546="Ūdeņraža jonu koncentrācija",VLOOKUP(Dati!$A3546,Normas!$A:$D,3,FALSE),VLOOKUP(Dati!$A3546,Normas!$A:$D,3,FALSE)*0.6)),"")</f>
      </c>
      <c r="H3546" s="2">
        <f>IFERROR(IF(ISBLANK($A3546),"",IF($A3546="Ūdeņraža jonu koncentrācija",VLOOKUP(Dati!$A3546,Normas!$A:$D,2,FALSE),VLOOKUP(Dati!$A3546,Normas!$A:$D,2,FALSE)*0.3)),"")</f>
      </c>
      <c r="I3546" s="2">
        <f>IFERROR(IF(ISBLANK($A3546),"",IF($A3546="Ūdeņraža jonu koncentrācija",VLOOKUP(Dati!$A3546,Normas!$A:$D,3,FALSE),VLOOKUP(Dati!$A3546,Normas!$A:$D,3,FALSE)*0.3)),"")</f>
      </c>
    </row>
    <row r="3547" spans="2:9" x14ac:dyDescent="0.2">
      <c r="B3547">
        <f>IF(ISBLANK(A3547),"",VLOOKUP(A3547,Normas!A:D,4,FALSE))</f>
      </c>
      <c r="E3547" s="2">
        <f>IF(ISBLANK(D3547),"",INT(YEARFRAC(D3547,'Vispārīga informācija'!$B$2)))</f>
      </c>
      <c r="F3547" s="2">
        <f>IFERROR(IF(ISBLANK($A3547),"",IF($A3547="Ūdeņraža jonu koncentrācija",VLOOKUP(Dati!$A3547,Normas!$A:$D,2,FALSE),VLOOKUP(Dati!$A3547,Normas!$A:$D,2,FALSE)*0.6)),"")</f>
      </c>
      <c r="G3547" s="2">
        <f>IFERROR(IF(ISBLANK($A3547),"",IF($A3547="Ūdeņraža jonu koncentrācija",VLOOKUP(Dati!$A3547,Normas!$A:$D,3,FALSE),VLOOKUP(Dati!$A3547,Normas!$A:$D,3,FALSE)*0.6)),"")</f>
      </c>
      <c r="H3547" s="2">
        <f>IFERROR(IF(ISBLANK($A3547),"",IF($A3547="Ūdeņraža jonu koncentrācija",VLOOKUP(Dati!$A3547,Normas!$A:$D,2,FALSE),VLOOKUP(Dati!$A3547,Normas!$A:$D,2,FALSE)*0.3)),"")</f>
      </c>
      <c r="I3547" s="2">
        <f>IFERROR(IF(ISBLANK($A3547),"",IF($A3547="Ūdeņraža jonu koncentrācija",VLOOKUP(Dati!$A3547,Normas!$A:$D,3,FALSE),VLOOKUP(Dati!$A3547,Normas!$A:$D,3,FALSE)*0.3)),"")</f>
      </c>
    </row>
    <row r="3548" spans="2:9" x14ac:dyDescent="0.2">
      <c r="B3548">
        <f>IF(ISBLANK(A3548),"",VLOOKUP(A3548,Normas!A:D,4,FALSE))</f>
      </c>
      <c r="E3548" s="2">
        <f>IF(ISBLANK(D3548),"",INT(YEARFRAC(D3548,'Vispārīga informācija'!$B$2)))</f>
      </c>
      <c r="F3548" s="2">
        <f>IFERROR(IF(ISBLANK($A3548),"",IF($A3548="Ūdeņraža jonu koncentrācija",VLOOKUP(Dati!$A3548,Normas!$A:$D,2,FALSE),VLOOKUP(Dati!$A3548,Normas!$A:$D,2,FALSE)*0.6)),"")</f>
      </c>
      <c r="G3548" s="2">
        <f>IFERROR(IF(ISBLANK($A3548),"",IF($A3548="Ūdeņraža jonu koncentrācija",VLOOKUP(Dati!$A3548,Normas!$A:$D,3,FALSE),VLOOKUP(Dati!$A3548,Normas!$A:$D,3,FALSE)*0.6)),"")</f>
      </c>
      <c r="H3548" s="2">
        <f>IFERROR(IF(ISBLANK($A3548),"",IF($A3548="Ūdeņraža jonu koncentrācija",VLOOKUP(Dati!$A3548,Normas!$A:$D,2,FALSE),VLOOKUP(Dati!$A3548,Normas!$A:$D,2,FALSE)*0.3)),"")</f>
      </c>
      <c r="I3548" s="2">
        <f>IFERROR(IF(ISBLANK($A3548),"",IF($A3548="Ūdeņraža jonu koncentrācija",VLOOKUP(Dati!$A3548,Normas!$A:$D,3,FALSE),VLOOKUP(Dati!$A3548,Normas!$A:$D,3,FALSE)*0.3)),"")</f>
      </c>
    </row>
    <row r="3549" spans="2:9" x14ac:dyDescent="0.2">
      <c r="B3549">
        <f>IF(ISBLANK(A3549),"",VLOOKUP(A3549,Normas!A:D,4,FALSE))</f>
      </c>
      <c r="E3549" s="2">
        <f>IF(ISBLANK(D3549),"",INT(YEARFRAC(D3549,'Vispārīga informācija'!$B$2)))</f>
      </c>
      <c r="F3549" s="2">
        <f>IFERROR(IF(ISBLANK($A3549),"",IF($A3549="Ūdeņraža jonu koncentrācija",VLOOKUP(Dati!$A3549,Normas!$A:$D,2,FALSE),VLOOKUP(Dati!$A3549,Normas!$A:$D,2,FALSE)*0.6)),"")</f>
      </c>
      <c r="G3549" s="2">
        <f>IFERROR(IF(ISBLANK($A3549),"",IF($A3549="Ūdeņraža jonu koncentrācija",VLOOKUP(Dati!$A3549,Normas!$A:$D,3,FALSE),VLOOKUP(Dati!$A3549,Normas!$A:$D,3,FALSE)*0.6)),"")</f>
      </c>
      <c r="H3549" s="2">
        <f>IFERROR(IF(ISBLANK($A3549),"",IF($A3549="Ūdeņraža jonu koncentrācija",VLOOKUP(Dati!$A3549,Normas!$A:$D,2,FALSE),VLOOKUP(Dati!$A3549,Normas!$A:$D,2,FALSE)*0.3)),"")</f>
      </c>
      <c r="I3549" s="2">
        <f>IFERROR(IF(ISBLANK($A3549),"",IF($A3549="Ūdeņraža jonu koncentrācija",VLOOKUP(Dati!$A3549,Normas!$A:$D,3,FALSE),VLOOKUP(Dati!$A3549,Normas!$A:$D,3,FALSE)*0.3)),"")</f>
      </c>
    </row>
    <row r="3550" spans="2:9" x14ac:dyDescent="0.2">
      <c r="B3550">
        <f>IF(ISBLANK(A3550),"",VLOOKUP(A3550,Normas!A:D,4,FALSE))</f>
      </c>
      <c r="E3550" s="2">
        <f>IF(ISBLANK(D3550),"",INT(YEARFRAC(D3550,'Vispārīga informācija'!$B$2)))</f>
      </c>
      <c r="F3550" s="2">
        <f>IFERROR(IF(ISBLANK($A3550),"",IF($A3550="Ūdeņraža jonu koncentrācija",VLOOKUP(Dati!$A3550,Normas!$A:$D,2,FALSE),VLOOKUP(Dati!$A3550,Normas!$A:$D,2,FALSE)*0.6)),"")</f>
      </c>
      <c r="G3550" s="2">
        <f>IFERROR(IF(ISBLANK($A3550),"",IF($A3550="Ūdeņraža jonu koncentrācija",VLOOKUP(Dati!$A3550,Normas!$A:$D,3,FALSE),VLOOKUP(Dati!$A3550,Normas!$A:$D,3,FALSE)*0.6)),"")</f>
      </c>
      <c r="H3550" s="2">
        <f>IFERROR(IF(ISBLANK($A3550),"",IF($A3550="Ūdeņraža jonu koncentrācija",VLOOKUP(Dati!$A3550,Normas!$A:$D,2,FALSE),VLOOKUP(Dati!$A3550,Normas!$A:$D,2,FALSE)*0.3)),"")</f>
      </c>
      <c r="I3550" s="2">
        <f>IFERROR(IF(ISBLANK($A3550),"",IF($A3550="Ūdeņraža jonu koncentrācija",VLOOKUP(Dati!$A3550,Normas!$A:$D,3,FALSE),VLOOKUP(Dati!$A3550,Normas!$A:$D,3,FALSE)*0.3)),"")</f>
      </c>
    </row>
    <row r="3551" spans="2:9" x14ac:dyDescent="0.2">
      <c r="B3551">
        <f>IF(ISBLANK(A3551),"",VLOOKUP(A3551,Normas!A:D,4,FALSE))</f>
      </c>
      <c r="E3551" s="2">
        <f>IF(ISBLANK(D3551),"",INT(YEARFRAC(D3551,'Vispārīga informācija'!$B$2)))</f>
      </c>
      <c r="F3551" s="2">
        <f>IFERROR(IF(ISBLANK($A3551),"",IF($A3551="Ūdeņraža jonu koncentrācija",VLOOKUP(Dati!$A3551,Normas!$A:$D,2,FALSE),VLOOKUP(Dati!$A3551,Normas!$A:$D,2,FALSE)*0.6)),"")</f>
      </c>
      <c r="G3551" s="2">
        <f>IFERROR(IF(ISBLANK($A3551),"",IF($A3551="Ūdeņraža jonu koncentrācija",VLOOKUP(Dati!$A3551,Normas!$A:$D,3,FALSE),VLOOKUP(Dati!$A3551,Normas!$A:$D,3,FALSE)*0.6)),"")</f>
      </c>
      <c r="H3551" s="2">
        <f>IFERROR(IF(ISBLANK($A3551),"",IF($A3551="Ūdeņraža jonu koncentrācija",VLOOKUP(Dati!$A3551,Normas!$A:$D,2,FALSE),VLOOKUP(Dati!$A3551,Normas!$A:$D,2,FALSE)*0.3)),"")</f>
      </c>
      <c r="I3551" s="2">
        <f>IFERROR(IF(ISBLANK($A3551),"",IF($A3551="Ūdeņraža jonu koncentrācija",VLOOKUP(Dati!$A3551,Normas!$A:$D,3,FALSE),VLOOKUP(Dati!$A3551,Normas!$A:$D,3,FALSE)*0.3)),"")</f>
      </c>
    </row>
    <row r="3552" spans="2:9" x14ac:dyDescent="0.2">
      <c r="B3552">
        <f>IF(ISBLANK(A3552),"",VLOOKUP(A3552,Normas!A:D,4,FALSE))</f>
      </c>
      <c r="E3552" s="2">
        <f>IF(ISBLANK(D3552),"",INT(YEARFRAC(D3552,'Vispārīga informācija'!$B$2)))</f>
      </c>
      <c r="F3552" s="2">
        <f>IFERROR(IF(ISBLANK($A3552),"",IF($A3552="Ūdeņraža jonu koncentrācija",VLOOKUP(Dati!$A3552,Normas!$A:$D,2,FALSE),VLOOKUP(Dati!$A3552,Normas!$A:$D,2,FALSE)*0.6)),"")</f>
      </c>
      <c r="G3552" s="2">
        <f>IFERROR(IF(ISBLANK($A3552),"",IF($A3552="Ūdeņraža jonu koncentrācija",VLOOKUP(Dati!$A3552,Normas!$A:$D,3,FALSE),VLOOKUP(Dati!$A3552,Normas!$A:$D,3,FALSE)*0.6)),"")</f>
      </c>
      <c r="H3552" s="2">
        <f>IFERROR(IF(ISBLANK($A3552),"",IF($A3552="Ūdeņraža jonu koncentrācija",VLOOKUP(Dati!$A3552,Normas!$A:$D,2,FALSE),VLOOKUP(Dati!$A3552,Normas!$A:$D,2,FALSE)*0.3)),"")</f>
      </c>
      <c r="I3552" s="2">
        <f>IFERROR(IF(ISBLANK($A3552),"",IF($A3552="Ūdeņraža jonu koncentrācija",VLOOKUP(Dati!$A3552,Normas!$A:$D,3,FALSE),VLOOKUP(Dati!$A3552,Normas!$A:$D,3,FALSE)*0.3)),"")</f>
      </c>
    </row>
    <row r="3553" spans="2:9" x14ac:dyDescent="0.2">
      <c r="B3553">
        <f>IF(ISBLANK(A3553),"",VLOOKUP(A3553,Normas!A:D,4,FALSE))</f>
      </c>
      <c r="E3553" s="2">
        <f>IF(ISBLANK(D3553),"",INT(YEARFRAC(D3553,'Vispārīga informācija'!$B$2)))</f>
      </c>
      <c r="F3553" s="2">
        <f>IFERROR(IF(ISBLANK($A3553),"",IF($A3553="Ūdeņraža jonu koncentrācija",VLOOKUP(Dati!$A3553,Normas!$A:$D,2,FALSE),VLOOKUP(Dati!$A3553,Normas!$A:$D,2,FALSE)*0.6)),"")</f>
      </c>
      <c r="G3553" s="2">
        <f>IFERROR(IF(ISBLANK($A3553),"",IF($A3553="Ūdeņraža jonu koncentrācija",VLOOKUP(Dati!$A3553,Normas!$A:$D,3,FALSE),VLOOKUP(Dati!$A3553,Normas!$A:$D,3,FALSE)*0.6)),"")</f>
      </c>
      <c r="H3553" s="2">
        <f>IFERROR(IF(ISBLANK($A3553),"",IF($A3553="Ūdeņraža jonu koncentrācija",VLOOKUP(Dati!$A3553,Normas!$A:$D,2,FALSE),VLOOKUP(Dati!$A3553,Normas!$A:$D,2,FALSE)*0.3)),"")</f>
      </c>
      <c r="I3553" s="2">
        <f>IFERROR(IF(ISBLANK($A3553),"",IF($A3553="Ūdeņraža jonu koncentrācija",VLOOKUP(Dati!$A3553,Normas!$A:$D,3,FALSE),VLOOKUP(Dati!$A3553,Normas!$A:$D,3,FALSE)*0.3)),"")</f>
      </c>
    </row>
    <row r="3554" spans="2:9" x14ac:dyDescent="0.2">
      <c r="B3554">
        <f>IF(ISBLANK(A3554),"",VLOOKUP(A3554,Normas!A:D,4,FALSE))</f>
      </c>
      <c r="E3554" s="2">
        <f>IF(ISBLANK(D3554),"",INT(YEARFRAC(D3554,'Vispārīga informācija'!$B$2)))</f>
      </c>
      <c r="F3554" s="2">
        <f>IFERROR(IF(ISBLANK($A3554),"",IF($A3554="Ūdeņraža jonu koncentrācija",VLOOKUP(Dati!$A3554,Normas!$A:$D,2,FALSE),VLOOKUP(Dati!$A3554,Normas!$A:$D,2,FALSE)*0.6)),"")</f>
      </c>
      <c r="G3554" s="2">
        <f>IFERROR(IF(ISBLANK($A3554),"",IF($A3554="Ūdeņraža jonu koncentrācija",VLOOKUP(Dati!$A3554,Normas!$A:$D,3,FALSE),VLOOKUP(Dati!$A3554,Normas!$A:$D,3,FALSE)*0.6)),"")</f>
      </c>
      <c r="H3554" s="2">
        <f>IFERROR(IF(ISBLANK($A3554),"",IF($A3554="Ūdeņraža jonu koncentrācija",VLOOKUP(Dati!$A3554,Normas!$A:$D,2,FALSE),VLOOKUP(Dati!$A3554,Normas!$A:$D,2,FALSE)*0.3)),"")</f>
      </c>
      <c r="I3554" s="2">
        <f>IFERROR(IF(ISBLANK($A3554),"",IF($A3554="Ūdeņraža jonu koncentrācija",VLOOKUP(Dati!$A3554,Normas!$A:$D,3,FALSE),VLOOKUP(Dati!$A3554,Normas!$A:$D,3,FALSE)*0.3)),"")</f>
      </c>
    </row>
    <row r="3555" spans="2:9" x14ac:dyDescent="0.2">
      <c r="B3555">
        <f>IF(ISBLANK(A3555),"",VLOOKUP(A3555,Normas!A:D,4,FALSE))</f>
      </c>
      <c r="E3555" s="2">
        <f>IF(ISBLANK(D3555),"",INT(YEARFRAC(D3555,'Vispārīga informācija'!$B$2)))</f>
      </c>
      <c r="F3555" s="2">
        <f>IFERROR(IF(ISBLANK($A3555),"",IF($A3555="Ūdeņraža jonu koncentrācija",VLOOKUP(Dati!$A3555,Normas!$A:$D,2,FALSE),VLOOKUP(Dati!$A3555,Normas!$A:$D,2,FALSE)*0.6)),"")</f>
      </c>
      <c r="G3555" s="2">
        <f>IFERROR(IF(ISBLANK($A3555),"",IF($A3555="Ūdeņraža jonu koncentrācija",VLOOKUP(Dati!$A3555,Normas!$A:$D,3,FALSE),VLOOKUP(Dati!$A3555,Normas!$A:$D,3,FALSE)*0.6)),"")</f>
      </c>
      <c r="H3555" s="2">
        <f>IFERROR(IF(ISBLANK($A3555),"",IF($A3555="Ūdeņraža jonu koncentrācija",VLOOKUP(Dati!$A3555,Normas!$A:$D,2,FALSE),VLOOKUP(Dati!$A3555,Normas!$A:$D,2,FALSE)*0.3)),"")</f>
      </c>
      <c r="I3555" s="2">
        <f>IFERROR(IF(ISBLANK($A3555),"",IF($A3555="Ūdeņraža jonu koncentrācija",VLOOKUP(Dati!$A3555,Normas!$A:$D,3,FALSE),VLOOKUP(Dati!$A3555,Normas!$A:$D,3,FALSE)*0.3)),"")</f>
      </c>
    </row>
    <row r="3556" spans="2:9" x14ac:dyDescent="0.2">
      <c r="B3556">
        <f>IF(ISBLANK(A3556),"",VLOOKUP(A3556,Normas!A:D,4,FALSE))</f>
      </c>
      <c r="E3556" s="2">
        <f>IF(ISBLANK(D3556),"",INT(YEARFRAC(D3556,'Vispārīga informācija'!$B$2)))</f>
      </c>
      <c r="F3556" s="2">
        <f>IFERROR(IF(ISBLANK($A3556),"",IF($A3556="Ūdeņraža jonu koncentrācija",VLOOKUP(Dati!$A3556,Normas!$A:$D,2,FALSE),VLOOKUP(Dati!$A3556,Normas!$A:$D,2,FALSE)*0.6)),"")</f>
      </c>
      <c r="G3556" s="2">
        <f>IFERROR(IF(ISBLANK($A3556),"",IF($A3556="Ūdeņraža jonu koncentrācija",VLOOKUP(Dati!$A3556,Normas!$A:$D,3,FALSE),VLOOKUP(Dati!$A3556,Normas!$A:$D,3,FALSE)*0.6)),"")</f>
      </c>
      <c r="H3556" s="2">
        <f>IFERROR(IF(ISBLANK($A3556),"",IF($A3556="Ūdeņraža jonu koncentrācija",VLOOKUP(Dati!$A3556,Normas!$A:$D,2,FALSE),VLOOKUP(Dati!$A3556,Normas!$A:$D,2,FALSE)*0.3)),"")</f>
      </c>
      <c r="I3556" s="2">
        <f>IFERROR(IF(ISBLANK($A3556),"",IF($A3556="Ūdeņraža jonu koncentrācija",VLOOKUP(Dati!$A3556,Normas!$A:$D,3,FALSE),VLOOKUP(Dati!$A3556,Normas!$A:$D,3,FALSE)*0.3)),"")</f>
      </c>
    </row>
    <row r="3557" spans="2:9" x14ac:dyDescent="0.2">
      <c r="B3557">
        <f>IF(ISBLANK(A3557),"",VLOOKUP(A3557,Normas!A:D,4,FALSE))</f>
      </c>
      <c r="E3557" s="2">
        <f>IF(ISBLANK(D3557),"",INT(YEARFRAC(D3557,'Vispārīga informācija'!$B$2)))</f>
      </c>
      <c r="F3557" s="2">
        <f>IFERROR(IF(ISBLANK($A3557),"",IF($A3557="Ūdeņraža jonu koncentrācija",VLOOKUP(Dati!$A3557,Normas!$A:$D,2,FALSE),VLOOKUP(Dati!$A3557,Normas!$A:$D,2,FALSE)*0.6)),"")</f>
      </c>
      <c r="G3557" s="2">
        <f>IFERROR(IF(ISBLANK($A3557),"",IF($A3557="Ūdeņraža jonu koncentrācija",VLOOKUP(Dati!$A3557,Normas!$A:$D,3,FALSE),VLOOKUP(Dati!$A3557,Normas!$A:$D,3,FALSE)*0.6)),"")</f>
      </c>
      <c r="H3557" s="2">
        <f>IFERROR(IF(ISBLANK($A3557),"",IF($A3557="Ūdeņraža jonu koncentrācija",VLOOKUP(Dati!$A3557,Normas!$A:$D,2,FALSE),VLOOKUP(Dati!$A3557,Normas!$A:$D,2,FALSE)*0.3)),"")</f>
      </c>
      <c r="I3557" s="2">
        <f>IFERROR(IF(ISBLANK($A3557),"",IF($A3557="Ūdeņraža jonu koncentrācija",VLOOKUP(Dati!$A3557,Normas!$A:$D,3,FALSE),VLOOKUP(Dati!$A3557,Normas!$A:$D,3,FALSE)*0.3)),"")</f>
      </c>
    </row>
    <row r="3558" spans="2:9" x14ac:dyDescent="0.2">
      <c r="B3558">
        <f>IF(ISBLANK(A3558),"",VLOOKUP(A3558,Normas!A:D,4,FALSE))</f>
      </c>
      <c r="E3558" s="2">
        <f>IF(ISBLANK(D3558),"",INT(YEARFRAC(D3558,'Vispārīga informācija'!$B$2)))</f>
      </c>
      <c r="F3558" s="2">
        <f>IFERROR(IF(ISBLANK($A3558),"",IF($A3558="Ūdeņraža jonu koncentrācija",VLOOKUP(Dati!$A3558,Normas!$A:$D,2,FALSE),VLOOKUP(Dati!$A3558,Normas!$A:$D,2,FALSE)*0.6)),"")</f>
      </c>
      <c r="G3558" s="2">
        <f>IFERROR(IF(ISBLANK($A3558),"",IF($A3558="Ūdeņraža jonu koncentrācija",VLOOKUP(Dati!$A3558,Normas!$A:$D,3,FALSE),VLOOKUP(Dati!$A3558,Normas!$A:$D,3,FALSE)*0.6)),"")</f>
      </c>
      <c r="H3558" s="2">
        <f>IFERROR(IF(ISBLANK($A3558),"",IF($A3558="Ūdeņraža jonu koncentrācija",VLOOKUP(Dati!$A3558,Normas!$A:$D,2,FALSE),VLOOKUP(Dati!$A3558,Normas!$A:$D,2,FALSE)*0.3)),"")</f>
      </c>
      <c r="I3558" s="2">
        <f>IFERROR(IF(ISBLANK($A3558),"",IF($A3558="Ūdeņraža jonu koncentrācija",VLOOKUP(Dati!$A3558,Normas!$A:$D,3,FALSE),VLOOKUP(Dati!$A3558,Normas!$A:$D,3,FALSE)*0.3)),"")</f>
      </c>
    </row>
    <row r="3559" spans="2:9" x14ac:dyDescent="0.2">
      <c r="B3559">
        <f>IF(ISBLANK(A3559),"",VLOOKUP(A3559,Normas!A:D,4,FALSE))</f>
      </c>
      <c r="E3559" s="2">
        <f>IF(ISBLANK(D3559),"",INT(YEARFRAC(D3559,'Vispārīga informācija'!$B$2)))</f>
      </c>
      <c r="F3559" s="2">
        <f>IFERROR(IF(ISBLANK($A3559),"",IF($A3559="Ūdeņraža jonu koncentrācija",VLOOKUP(Dati!$A3559,Normas!$A:$D,2,FALSE),VLOOKUP(Dati!$A3559,Normas!$A:$D,2,FALSE)*0.6)),"")</f>
      </c>
      <c r="G3559" s="2">
        <f>IFERROR(IF(ISBLANK($A3559),"",IF($A3559="Ūdeņraža jonu koncentrācija",VLOOKUP(Dati!$A3559,Normas!$A:$D,3,FALSE),VLOOKUP(Dati!$A3559,Normas!$A:$D,3,FALSE)*0.6)),"")</f>
      </c>
      <c r="H3559" s="2">
        <f>IFERROR(IF(ISBLANK($A3559),"",IF($A3559="Ūdeņraža jonu koncentrācija",VLOOKUP(Dati!$A3559,Normas!$A:$D,2,FALSE),VLOOKUP(Dati!$A3559,Normas!$A:$D,2,FALSE)*0.3)),"")</f>
      </c>
      <c r="I3559" s="2">
        <f>IFERROR(IF(ISBLANK($A3559),"",IF($A3559="Ūdeņraža jonu koncentrācija",VLOOKUP(Dati!$A3559,Normas!$A:$D,3,FALSE),VLOOKUP(Dati!$A3559,Normas!$A:$D,3,FALSE)*0.3)),"")</f>
      </c>
    </row>
    <row r="3560" spans="2:9" x14ac:dyDescent="0.2">
      <c r="B3560">
        <f>IF(ISBLANK(A3560),"",VLOOKUP(A3560,Normas!A:D,4,FALSE))</f>
      </c>
      <c r="E3560" s="2">
        <f>IF(ISBLANK(D3560),"",INT(YEARFRAC(D3560,'Vispārīga informācija'!$B$2)))</f>
      </c>
      <c r="F3560" s="2">
        <f>IFERROR(IF(ISBLANK($A3560),"",IF($A3560="Ūdeņraža jonu koncentrācija",VLOOKUP(Dati!$A3560,Normas!$A:$D,2,FALSE),VLOOKUP(Dati!$A3560,Normas!$A:$D,2,FALSE)*0.6)),"")</f>
      </c>
      <c r="G3560" s="2">
        <f>IFERROR(IF(ISBLANK($A3560),"",IF($A3560="Ūdeņraža jonu koncentrācija",VLOOKUP(Dati!$A3560,Normas!$A:$D,3,FALSE),VLOOKUP(Dati!$A3560,Normas!$A:$D,3,FALSE)*0.6)),"")</f>
      </c>
      <c r="H3560" s="2">
        <f>IFERROR(IF(ISBLANK($A3560),"",IF($A3560="Ūdeņraža jonu koncentrācija",VLOOKUP(Dati!$A3560,Normas!$A:$D,2,FALSE),VLOOKUP(Dati!$A3560,Normas!$A:$D,2,FALSE)*0.3)),"")</f>
      </c>
      <c r="I3560" s="2">
        <f>IFERROR(IF(ISBLANK($A3560),"",IF($A3560="Ūdeņraža jonu koncentrācija",VLOOKUP(Dati!$A3560,Normas!$A:$D,3,FALSE),VLOOKUP(Dati!$A3560,Normas!$A:$D,3,FALSE)*0.3)),"")</f>
      </c>
    </row>
    <row r="3561" spans="2:9" x14ac:dyDescent="0.2">
      <c r="B3561">
        <f>IF(ISBLANK(A3561),"",VLOOKUP(A3561,Normas!A:D,4,FALSE))</f>
      </c>
      <c r="E3561" s="2">
        <f>IF(ISBLANK(D3561),"",INT(YEARFRAC(D3561,'Vispārīga informācija'!$B$2)))</f>
      </c>
      <c r="F3561" s="2">
        <f>IFERROR(IF(ISBLANK($A3561),"",IF($A3561="Ūdeņraža jonu koncentrācija",VLOOKUP(Dati!$A3561,Normas!$A:$D,2,FALSE),VLOOKUP(Dati!$A3561,Normas!$A:$D,2,FALSE)*0.6)),"")</f>
      </c>
      <c r="G3561" s="2">
        <f>IFERROR(IF(ISBLANK($A3561),"",IF($A3561="Ūdeņraža jonu koncentrācija",VLOOKUP(Dati!$A3561,Normas!$A:$D,3,FALSE),VLOOKUP(Dati!$A3561,Normas!$A:$D,3,FALSE)*0.6)),"")</f>
      </c>
      <c r="H3561" s="2">
        <f>IFERROR(IF(ISBLANK($A3561),"",IF($A3561="Ūdeņraža jonu koncentrācija",VLOOKUP(Dati!$A3561,Normas!$A:$D,2,FALSE),VLOOKUP(Dati!$A3561,Normas!$A:$D,2,FALSE)*0.3)),"")</f>
      </c>
      <c r="I3561" s="2">
        <f>IFERROR(IF(ISBLANK($A3561),"",IF($A3561="Ūdeņraža jonu koncentrācija",VLOOKUP(Dati!$A3561,Normas!$A:$D,3,FALSE),VLOOKUP(Dati!$A3561,Normas!$A:$D,3,FALSE)*0.3)),"")</f>
      </c>
    </row>
    <row r="3562" spans="2:9" x14ac:dyDescent="0.2">
      <c r="B3562">
        <f>IF(ISBLANK(A3562),"",VLOOKUP(A3562,Normas!A:D,4,FALSE))</f>
      </c>
      <c r="E3562" s="2">
        <f>IF(ISBLANK(D3562),"",INT(YEARFRAC(D3562,'Vispārīga informācija'!$B$2)))</f>
      </c>
      <c r="F3562" s="2">
        <f>IFERROR(IF(ISBLANK($A3562),"",IF($A3562="Ūdeņraža jonu koncentrācija",VLOOKUP(Dati!$A3562,Normas!$A:$D,2,FALSE),VLOOKUP(Dati!$A3562,Normas!$A:$D,2,FALSE)*0.6)),"")</f>
      </c>
      <c r="G3562" s="2">
        <f>IFERROR(IF(ISBLANK($A3562),"",IF($A3562="Ūdeņraža jonu koncentrācija",VLOOKUP(Dati!$A3562,Normas!$A:$D,3,FALSE),VLOOKUP(Dati!$A3562,Normas!$A:$D,3,FALSE)*0.6)),"")</f>
      </c>
      <c r="H3562" s="2">
        <f>IFERROR(IF(ISBLANK($A3562),"",IF($A3562="Ūdeņraža jonu koncentrācija",VLOOKUP(Dati!$A3562,Normas!$A:$D,2,FALSE),VLOOKUP(Dati!$A3562,Normas!$A:$D,2,FALSE)*0.3)),"")</f>
      </c>
      <c r="I3562" s="2">
        <f>IFERROR(IF(ISBLANK($A3562),"",IF($A3562="Ūdeņraža jonu koncentrācija",VLOOKUP(Dati!$A3562,Normas!$A:$D,3,FALSE),VLOOKUP(Dati!$A3562,Normas!$A:$D,3,FALSE)*0.3)),"")</f>
      </c>
    </row>
    <row r="3563" spans="2:9" x14ac:dyDescent="0.2">
      <c r="B3563">
        <f>IF(ISBLANK(A3563),"",VLOOKUP(A3563,Normas!A:D,4,FALSE))</f>
      </c>
      <c r="E3563" s="2">
        <f>IF(ISBLANK(D3563),"",INT(YEARFRAC(D3563,'Vispārīga informācija'!$B$2)))</f>
      </c>
      <c r="F3563" s="2">
        <f>IFERROR(IF(ISBLANK($A3563),"",IF($A3563="Ūdeņraža jonu koncentrācija",VLOOKUP(Dati!$A3563,Normas!$A:$D,2,FALSE),VLOOKUP(Dati!$A3563,Normas!$A:$D,2,FALSE)*0.6)),"")</f>
      </c>
      <c r="G3563" s="2">
        <f>IFERROR(IF(ISBLANK($A3563),"",IF($A3563="Ūdeņraža jonu koncentrācija",VLOOKUP(Dati!$A3563,Normas!$A:$D,3,FALSE),VLOOKUP(Dati!$A3563,Normas!$A:$D,3,FALSE)*0.6)),"")</f>
      </c>
      <c r="H3563" s="2">
        <f>IFERROR(IF(ISBLANK($A3563),"",IF($A3563="Ūdeņraža jonu koncentrācija",VLOOKUP(Dati!$A3563,Normas!$A:$D,2,FALSE),VLOOKUP(Dati!$A3563,Normas!$A:$D,2,FALSE)*0.3)),"")</f>
      </c>
      <c r="I3563" s="2">
        <f>IFERROR(IF(ISBLANK($A3563),"",IF($A3563="Ūdeņraža jonu koncentrācija",VLOOKUP(Dati!$A3563,Normas!$A:$D,3,FALSE),VLOOKUP(Dati!$A3563,Normas!$A:$D,3,FALSE)*0.3)),"")</f>
      </c>
    </row>
    <row r="3564" spans="2:9" x14ac:dyDescent="0.2">
      <c r="B3564">
        <f>IF(ISBLANK(A3564),"",VLOOKUP(A3564,Normas!A:D,4,FALSE))</f>
      </c>
      <c r="E3564" s="2">
        <f>IF(ISBLANK(D3564),"",INT(YEARFRAC(D3564,'Vispārīga informācija'!$B$2)))</f>
      </c>
      <c r="F3564" s="2">
        <f>IFERROR(IF(ISBLANK($A3564),"",IF($A3564="Ūdeņraža jonu koncentrācija",VLOOKUP(Dati!$A3564,Normas!$A:$D,2,FALSE),VLOOKUP(Dati!$A3564,Normas!$A:$D,2,FALSE)*0.6)),"")</f>
      </c>
      <c r="G3564" s="2">
        <f>IFERROR(IF(ISBLANK($A3564),"",IF($A3564="Ūdeņraža jonu koncentrācija",VLOOKUP(Dati!$A3564,Normas!$A:$D,3,FALSE),VLOOKUP(Dati!$A3564,Normas!$A:$D,3,FALSE)*0.6)),"")</f>
      </c>
      <c r="H3564" s="2">
        <f>IFERROR(IF(ISBLANK($A3564),"",IF($A3564="Ūdeņraža jonu koncentrācija",VLOOKUP(Dati!$A3564,Normas!$A:$D,2,FALSE),VLOOKUP(Dati!$A3564,Normas!$A:$D,2,FALSE)*0.3)),"")</f>
      </c>
      <c r="I3564" s="2">
        <f>IFERROR(IF(ISBLANK($A3564),"",IF($A3564="Ūdeņraža jonu koncentrācija",VLOOKUP(Dati!$A3564,Normas!$A:$D,3,FALSE),VLOOKUP(Dati!$A3564,Normas!$A:$D,3,FALSE)*0.3)),"")</f>
      </c>
    </row>
    <row r="3565" spans="2:9" x14ac:dyDescent="0.2">
      <c r="B3565">
        <f>IF(ISBLANK(A3565),"",VLOOKUP(A3565,Normas!A:D,4,FALSE))</f>
      </c>
      <c r="E3565" s="2">
        <f>IF(ISBLANK(D3565),"",INT(YEARFRAC(D3565,'Vispārīga informācija'!$B$2)))</f>
      </c>
      <c r="F3565" s="2">
        <f>IFERROR(IF(ISBLANK($A3565),"",IF($A3565="Ūdeņraža jonu koncentrācija",VLOOKUP(Dati!$A3565,Normas!$A:$D,2,FALSE),VLOOKUP(Dati!$A3565,Normas!$A:$D,2,FALSE)*0.6)),"")</f>
      </c>
      <c r="G3565" s="2">
        <f>IFERROR(IF(ISBLANK($A3565),"",IF($A3565="Ūdeņraža jonu koncentrācija",VLOOKUP(Dati!$A3565,Normas!$A:$D,3,FALSE),VLOOKUP(Dati!$A3565,Normas!$A:$D,3,FALSE)*0.6)),"")</f>
      </c>
      <c r="H3565" s="2">
        <f>IFERROR(IF(ISBLANK($A3565),"",IF($A3565="Ūdeņraža jonu koncentrācija",VLOOKUP(Dati!$A3565,Normas!$A:$D,2,FALSE),VLOOKUP(Dati!$A3565,Normas!$A:$D,2,FALSE)*0.3)),"")</f>
      </c>
      <c r="I3565" s="2">
        <f>IFERROR(IF(ISBLANK($A3565),"",IF($A3565="Ūdeņraža jonu koncentrācija",VLOOKUP(Dati!$A3565,Normas!$A:$D,3,FALSE),VLOOKUP(Dati!$A3565,Normas!$A:$D,3,FALSE)*0.3)),"")</f>
      </c>
    </row>
    <row r="3566" spans="2:9" x14ac:dyDescent="0.2">
      <c r="B3566">
        <f>IF(ISBLANK(A3566),"",VLOOKUP(A3566,Normas!A:D,4,FALSE))</f>
      </c>
      <c r="E3566" s="2">
        <f>IF(ISBLANK(D3566),"",INT(YEARFRAC(D3566,'Vispārīga informācija'!$B$2)))</f>
      </c>
      <c r="F3566" s="2">
        <f>IFERROR(IF(ISBLANK($A3566),"",IF($A3566="Ūdeņraža jonu koncentrācija",VLOOKUP(Dati!$A3566,Normas!$A:$D,2,FALSE),VLOOKUP(Dati!$A3566,Normas!$A:$D,2,FALSE)*0.6)),"")</f>
      </c>
      <c r="G3566" s="2">
        <f>IFERROR(IF(ISBLANK($A3566),"",IF($A3566="Ūdeņraža jonu koncentrācija",VLOOKUP(Dati!$A3566,Normas!$A:$D,3,FALSE),VLOOKUP(Dati!$A3566,Normas!$A:$D,3,FALSE)*0.6)),"")</f>
      </c>
      <c r="H3566" s="2">
        <f>IFERROR(IF(ISBLANK($A3566),"",IF($A3566="Ūdeņraža jonu koncentrācija",VLOOKUP(Dati!$A3566,Normas!$A:$D,2,FALSE),VLOOKUP(Dati!$A3566,Normas!$A:$D,2,FALSE)*0.3)),"")</f>
      </c>
      <c r="I3566" s="2">
        <f>IFERROR(IF(ISBLANK($A3566),"",IF($A3566="Ūdeņraža jonu koncentrācija",VLOOKUP(Dati!$A3566,Normas!$A:$D,3,FALSE),VLOOKUP(Dati!$A3566,Normas!$A:$D,3,FALSE)*0.3)),"")</f>
      </c>
    </row>
    <row r="3567" spans="2:9" x14ac:dyDescent="0.2">
      <c r="B3567">
        <f>IF(ISBLANK(A3567),"",VLOOKUP(A3567,Normas!A:D,4,FALSE))</f>
      </c>
      <c r="E3567" s="2">
        <f>IF(ISBLANK(D3567),"",INT(YEARFRAC(D3567,'Vispārīga informācija'!$B$2)))</f>
      </c>
      <c r="F3567" s="2">
        <f>IFERROR(IF(ISBLANK($A3567),"",IF($A3567="Ūdeņraža jonu koncentrācija",VLOOKUP(Dati!$A3567,Normas!$A:$D,2,FALSE),VLOOKUP(Dati!$A3567,Normas!$A:$D,2,FALSE)*0.6)),"")</f>
      </c>
      <c r="G3567" s="2">
        <f>IFERROR(IF(ISBLANK($A3567),"",IF($A3567="Ūdeņraža jonu koncentrācija",VLOOKUP(Dati!$A3567,Normas!$A:$D,3,FALSE),VLOOKUP(Dati!$A3567,Normas!$A:$D,3,FALSE)*0.6)),"")</f>
      </c>
      <c r="H3567" s="2">
        <f>IFERROR(IF(ISBLANK($A3567),"",IF($A3567="Ūdeņraža jonu koncentrācija",VLOOKUP(Dati!$A3567,Normas!$A:$D,2,FALSE),VLOOKUP(Dati!$A3567,Normas!$A:$D,2,FALSE)*0.3)),"")</f>
      </c>
      <c r="I3567" s="2">
        <f>IFERROR(IF(ISBLANK($A3567),"",IF($A3567="Ūdeņraža jonu koncentrācija",VLOOKUP(Dati!$A3567,Normas!$A:$D,3,FALSE),VLOOKUP(Dati!$A3567,Normas!$A:$D,3,FALSE)*0.3)),"")</f>
      </c>
    </row>
    <row r="3568" spans="2:9" x14ac:dyDescent="0.2">
      <c r="B3568">
        <f>IF(ISBLANK(A3568),"",VLOOKUP(A3568,Normas!A:D,4,FALSE))</f>
      </c>
      <c r="E3568" s="2">
        <f>IF(ISBLANK(D3568),"",INT(YEARFRAC(D3568,'Vispārīga informācija'!$B$2)))</f>
      </c>
      <c r="F3568" s="2">
        <f>IFERROR(IF(ISBLANK($A3568),"",IF($A3568="Ūdeņraža jonu koncentrācija",VLOOKUP(Dati!$A3568,Normas!$A:$D,2,FALSE),VLOOKUP(Dati!$A3568,Normas!$A:$D,2,FALSE)*0.6)),"")</f>
      </c>
      <c r="G3568" s="2">
        <f>IFERROR(IF(ISBLANK($A3568),"",IF($A3568="Ūdeņraža jonu koncentrācija",VLOOKUP(Dati!$A3568,Normas!$A:$D,3,FALSE),VLOOKUP(Dati!$A3568,Normas!$A:$D,3,FALSE)*0.6)),"")</f>
      </c>
      <c r="H3568" s="2">
        <f>IFERROR(IF(ISBLANK($A3568),"",IF($A3568="Ūdeņraža jonu koncentrācija",VLOOKUP(Dati!$A3568,Normas!$A:$D,2,FALSE),VLOOKUP(Dati!$A3568,Normas!$A:$D,2,FALSE)*0.3)),"")</f>
      </c>
      <c r="I3568" s="2">
        <f>IFERROR(IF(ISBLANK($A3568),"",IF($A3568="Ūdeņraža jonu koncentrācija",VLOOKUP(Dati!$A3568,Normas!$A:$D,3,FALSE),VLOOKUP(Dati!$A3568,Normas!$A:$D,3,FALSE)*0.3)),"")</f>
      </c>
    </row>
    <row r="3569" spans="2:9" x14ac:dyDescent="0.2">
      <c r="B3569">
        <f>IF(ISBLANK(A3569),"",VLOOKUP(A3569,Normas!A:D,4,FALSE))</f>
      </c>
      <c r="E3569" s="2">
        <f>IF(ISBLANK(D3569),"",INT(YEARFRAC(D3569,'Vispārīga informācija'!$B$2)))</f>
      </c>
      <c r="F3569" s="2">
        <f>IFERROR(IF(ISBLANK($A3569),"",IF($A3569="Ūdeņraža jonu koncentrācija",VLOOKUP(Dati!$A3569,Normas!$A:$D,2,FALSE),VLOOKUP(Dati!$A3569,Normas!$A:$D,2,FALSE)*0.6)),"")</f>
      </c>
      <c r="G3569" s="2">
        <f>IFERROR(IF(ISBLANK($A3569),"",IF($A3569="Ūdeņraža jonu koncentrācija",VLOOKUP(Dati!$A3569,Normas!$A:$D,3,FALSE),VLOOKUP(Dati!$A3569,Normas!$A:$D,3,FALSE)*0.6)),"")</f>
      </c>
      <c r="H3569" s="2">
        <f>IFERROR(IF(ISBLANK($A3569),"",IF($A3569="Ūdeņraža jonu koncentrācija",VLOOKUP(Dati!$A3569,Normas!$A:$D,2,FALSE),VLOOKUP(Dati!$A3569,Normas!$A:$D,2,FALSE)*0.3)),"")</f>
      </c>
      <c r="I3569" s="2">
        <f>IFERROR(IF(ISBLANK($A3569),"",IF($A3569="Ūdeņraža jonu koncentrācija",VLOOKUP(Dati!$A3569,Normas!$A:$D,3,FALSE),VLOOKUP(Dati!$A3569,Normas!$A:$D,3,FALSE)*0.3)),"")</f>
      </c>
    </row>
    <row r="3570" spans="2:9" x14ac:dyDescent="0.2">
      <c r="B3570">
        <f>IF(ISBLANK(A3570),"",VLOOKUP(A3570,Normas!A:D,4,FALSE))</f>
      </c>
      <c r="E3570" s="2">
        <f>IF(ISBLANK(D3570),"",INT(YEARFRAC(D3570,'Vispārīga informācija'!$B$2)))</f>
      </c>
      <c r="F3570" s="2">
        <f>IFERROR(IF(ISBLANK($A3570),"",IF($A3570="Ūdeņraža jonu koncentrācija",VLOOKUP(Dati!$A3570,Normas!$A:$D,2,FALSE),VLOOKUP(Dati!$A3570,Normas!$A:$D,2,FALSE)*0.6)),"")</f>
      </c>
      <c r="G3570" s="2">
        <f>IFERROR(IF(ISBLANK($A3570),"",IF($A3570="Ūdeņraža jonu koncentrācija",VLOOKUP(Dati!$A3570,Normas!$A:$D,3,FALSE),VLOOKUP(Dati!$A3570,Normas!$A:$D,3,FALSE)*0.6)),"")</f>
      </c>
      <c r="H3570" s="2">
        <f>IFERROR(IF(ISBLANK($A3570),"",IF($A3570="Ūdeņraža jonu koncentrācija",VLOOKUP(Dati!$A3570,Normas!$A:$D,2,FALSE),VLOOKUP(Dati!$A3570,Normas!$A:$D,2,FALSE)*0.3)),"")</f>
      </c>
      <c r="I3570" s="2">
        <f>IFERROR(IF(ISBLANK($A3570),"",IF($A3570="Ūdeņraža jonu koncentrācija",VLOOKUP(Dati!$A3570,Normas!$A:$D,3,FALSE),VLOOKUP(Dati!$A3570,Normas!$A:$D,3,FALSE)*0.3)),"")</f>
      </c>
    </row>
    <row r="3571" spans="2:9" x14ac:dyDescent="0.2">
      <c r="B3571">
        <f>IF(ISBLANK(A3571),"",VLOOKUP(A3571,Normas!A:D,4,FALSE))</f>
      </c>
      <c r="E3571" s="2">
        <f>IF(ISBLANK(D3571),"",INT(YEARFRAC(D3571,'Vispārīga informācija'!$B$2)))</f>
      </c>
      <c r="F3571" s="2">
        <f>IFERROR(IF(ISBLANK($A3571),"",IF($A3571="Ūdeņraža jonu koncentrācija",VLOOKUP(Dati!$A3571,Normas!$A:$D,2,FALSE),VLOOKUP(Dati!$A3571,Normas!$A:$D,2,FALSE)*0.6)),"")</f>
      </c>
      <c r="G3571" s="2">
        <f>IFERROR(IF(ISBLANK($A3571),"",IF($A3571="Ūdeņraža jonu koncentrācija",VLOOKUP(Dati!$A3571,Normas!$A:$D,3,FALSE),VLOOKUP(Dati!$A3571,Normas!$A:$D,3,FALSE)*0.6)),"")</f>
      </c>
      <c r="H3571" s="2">
        <f>IFERROR(IF(ISBLANK($A3571),"",IF($A3571="Ūdeņraža jonu koncentrācija",VLOOKUP(Dati!$A3571,Normas!$A:$D,2,FALSE),VLOOKUP(Dati!$A3571,Normas!$A:$D,2,FALSE)*0.3)),"")</f>
      </c>
      <c r="I3571" s="2">
        <f>IFERROR(IF(ISBLANK($A3571),"",IF($A3571="Ūdeņraža jonu koncentrācija",VLOOKUP(Dati!$A3571,Normas!$A:$D,3,FALSE),VLOOKUP(Dati!$A3571,Normas!$A:$D,3,FALSE)*0.3)),"")</f>
      </c>
    </row>
    <row r="3572" spans="2:9" x14ac:dyDescent="0.2">
      <c r="B3572">
        <f>IF(ISBLANK(A3572),"",VLOOKUP(A3572,Normas!A:D,4,FALSE))</f>
      </c>
      <c r="E3572" s="2">
        <f>IF(ISBLANK(D3572),"",INT(YEARFRAC(D3572,'Vispārīga informācija'!$B$2)))</f>
      </c>
      <c r="F3572" s="2">
        <f>IFERROR(IF(ISBLANK($A3572),"",IF($A3572="Ūdeņraža jonu koncentrācija",VLOOKUP(Dati!$A3572,Normas!$A:$D,2,FALSE),VLOOKUP(Dati!$A3572,Normas!$A:$D,2,FALSE)*0.6)),"")</f>
      </c>
      <c r="G3572" s="2">
        <f>IFERROR(IF(ISBLANK($A3572),"",IF($A3572="Ūdeņraža jonu koncentrācija",VLOOKUP(Dati!$A3572,Normas!$A:$D,3,FALSE),VLOOKUP(Dati!$A3572,Normas!$A:$D,3,FALSE)*0.6)),"")</f>
      </c>
      <c r="H3572" s="2">
        <f>IFERROR(IF(ISBLANK($A3572),"",IF($A3572="Ūdeņraža jonu koncentrācija",VLOOKUP(Dati!$A3572,Normas!$A:$D,2,FALSE),VLOOKUP(Dati!$A3572,Normas!$A:$D,2,FALSE)*0.3)),"")</f>
      </c>
      <c r="I3572" s="2">
        <f>IFERROR(IF(ISBLANK($A3572),"",IF($A3572="Ūdeņraža jonu koncentrācija",VLOOKUP(Dati!$A3572,Normas!$A:$D,3,FALSE),VLOOKUP(Dati!$A3572,Normas!$A:$D,3,FALSE)*0.3)),"")</f>
      </c>
    </row>
    <row r="3573" spans="2:9" x14ac:dyDescent="0.2">
      <c r="B3573">
        <f>IF(ISBLANK(A3573),"",VLOOKUP(A3573,Normas!A:D,4,FALSE))</f>
      </c>
      <c r="E3573" s="2">
        <f>IF(ISBLANK(D3573),"",INT(YEARFRAC(D3573,'Vispārīga informācija'!$B$2)))</f>
      </c>
      <c r="F3573" s="2">
        <f>IFERROR(IF(ISBLANK($A3573),"",IF($A3573="Ūdeņraža jonu koncentrācija",VLOOKUP(Dati!$A3573,Normas!$A:$D,2,FALSE),VLOOKUP(Dati!$A3573,Normas!$A:$D,2,FALSE)*0.6)),"")</f>
      </c>
      <c r="G3573" s="2">
        <f>IFERROR(IF(ISBLANK($A3573),"",IF($A3573="Ūdeņraža jonu koncentrācija",VLOOKUP(Dati!$A3573,Normas!$A:$D,3,FALSE),VLOOKUP(Dati!$A3573,Normas!$A:$D,3,FALSE)*0.6)),"")</f>
      </c>
      <c r="H3573" s="2">
        <f>IFERROR(IF(ISBLANK($A3573),"",IF($A3573="Ūdeņraža jonu koncentrācija",VLOOKUP(Dati!$A3573,Normas!$A:$D,2,FALSE),VLOOKUP(Dati!$A3573,Normas!$A:$D,2,FALSE)*0.3)),"")</f>
      </c>
      <c r="I3573" s="2">
        <f>IFERROR(IF(ISBLANK($A3573),"",IF($A3573="Ūdeņraža jonu koncentrācija",VLOOKUP(Dati!$A3573,Normas!$A:$D,3,FALSE),VLOOKUP(Dati!$A3573,Normas!$A:$D,3,FALSE)*0.3)),"")</f>
      </c>
    </row>
    <row r="3574" spans="2:9" x14ac:dyDescent="0.2">
      <c r="B3574">
        <f>IF(ISBLANK(A3574),"",VLOOKUP(A3574,Normas!A:D,4,FALSE))</f>
      </c>
      <c r="E3574" s="2">
        <f>IF(ISBLANK(D3574),"",INT(YEARFRAC(D3574,'Vispārīga informācija'!$B$2)))</f>
      </c>
      <c r="F3574" s="2">
        <f>IFERROR(IF(ISBLANK($A3574),"",IF($A3574="Ūdeņraža jonu koncentrācija",VLOOKUP(Dati!$A3574,Normas!$A:$D,2,FALSE),VLOOKUP(Dati!$A3574,Normas!$A:$D,2,FALSE)*0.6)),"")</f>
      </c>
      <c r="G3574" s="2">
        <f>IFERROR(IF(ISBLANK($A3574),"",IF($A3574="Ūdeņraža jonu koncentrācija",VLOOKUP(Dati!$A3574,Normas!$A:$D,3,FALSE),VLOOKUP(Dati!$A3574,Normas!$A:$D,3,FALSE)*0.6)),"")</f>
      </c>
      <c r="H3574" s="2">
        <f>IFERROR(IF(ISBLANK($A3574),"",IF($A3574="Ūdeņraža jonu koncentrācija",VLOOKUP(Dati!$A3574,Normas!$A:$D,2,FALSE),VLOOKUP(Dati!$A3574,Normas!$A:$D,2,FALSE)*0.3)),"")</f>
      </c>
      <c r="I3574" s="2">
        <f>IFERROR(IF(ISBLANK($A3574),"",IF($A3574="Ūdeņraža jonu koncentrācija",VLOOKUP(Dati!$A3574,Normas!$A:$D,3,FALSE),VLOOKUP(Dati!$A3574,Normas!$A:$D,3,FALSE)*0.3)),"")</f>
      </c>
    </row>
    <row r="3575" spans="2:9" x14ac:dyDescent="0.2">
      <c r="B3575">
        <f>IF(ISBLANK(A3575),"",VLOOKUP(A3575,Normas!A:D,4,FALSE))</f>
      </c>
      <c r="E3575" s="2">
        <f>IF(ISBLANK(D3575),"",INT(YEARFRAC(D3575,'Vispārīga informācija'!$B$2)))</f>
      </c>
      <c r="F3575" s="2">
        <f>IFERROR(IF(ISBLANK($A3575),"",IF($A3575="Ūdeņraža jonu koncentrācija",VLOOKUP(Dati!$A3575,Normas!$A:$D,2,FALSE),VLOOKUP(Dati!$A3575,Normas!$A:$D,2,FALSE)*0.6)),"")</f>
      </c>
      <c r="G3575" s="2">
        <f>IFERROR(IF(ISBLANK($A3575),"",IF($A3575="Ūdeņraža jonu koncentrācija",VLOOKUP(Dati!$A3575,Normas!$A:$D,3,FALSE),VLOOKUP(Dati!$A3575,Normas!$A:$D,3,FALSE)*0.6)),"")</f>
      </c>
      <c r="H3575" s="2">
        <f>IFERROR(IF(ISBLANK($A3575),"",IF($A3575="Ūdeņraža jonu koncentrācija",VLOOKUP(Dati!$A3575,Normas!$A:$D,2,FALSE),VLOOKUP(Dati!$A3575,Normas!$A:$D,2,FALSE)*0.3)),"")</f>
      </c>
      <c r="I3575" s="2">
        <f>IFERROR(IF(ISBLANK($A3575),"",IF($A3575="Ūdeņraža jonu koncentrācija",VLOOKUP(Dati!$A3575,Normas!$A:$D,3,FALSE),VLOOKUP(Dati!$A3575,Normas!$A:$D,3,FALSE)*0.3)),"")</f>
      </c>
    </row>
    <row r="3576" spans="2:9" x14ac:dyDescent="0.2">
      <c r="B3576">
        <f>IF(ISBLANK(A3576),"",VLOOKUP(A3576,Normas!A:D,4,FALSE))</f>
      </c>
      <c r="E3576" s="2">
        <f>IF(ISBLANK(D3576),"",INT(YEARFRAC(D3576,'Vispārīga informācija'!$B$2)))</f>
      </c>
      <c r="F3576" s="2">
        <f>IFERROR(IF(ISBLANK($A3576),"",IF($A3576="Ūdeņraža jonu koncentrācija",VLOOKUP(Dati!$A3576,Normas!$A:$D,2,FALSE),VLOOKUP(Dati!$A3576,Normas!$A:$D,2,FALSE)*0.6)),"")</f>
      </c>
      <c r="G3576" s="2">
        <f>IFERROR(IF(ISBLANK($A3576),"",IF($A3576="Ūdeņraža jonu koncentrācija",VLOOKUP(Dati!$A3576,Normas!$A:$D,3,FALSE),VLOOKUP(Dati!$A3576,Normas!$A:$D,3,FALSE)*0.6)),"")</f>
      </c>
      <c r="H3576" s="2">
        <f>IFERROR(IF(ISBLANK($A3576),"",IF($A3576="Ūdeņraža jonu koncentrācija",VLOOKUP(Dati!$A3576,Normas!$A:$D,2,FALSE),VLOOKUP(Dati!$A3576,Normas!$A:$D,2,FALSE)*0.3)),"")</f>
      </c>
      <c r="I3576" s="2">
        <f>IFERROR(IF(ISBLANK($A3576),"",IF($A3576="Ūdeņraža jonu koncentrācija",VLOOKUP(Dati!$A3576,Normas!$A:$D,3,FALSE),VLOOKUP(Dati!$A3576,Normas!$A:$D,3,FALSE)*0.3)),"")</f>
      </c>
    </row>
    <row r="3577" spans="2:9" x14ac:dyDescent="0.2">
      <c r="B3577">
        <f>IF(ISBLANK(A3577),"",VLOOKUP(A3577,Normas!A:D,4,FALSE))</f>
      </c>
      <c r="E3577" s="2">
        <f>IF(ISBLANK(D3577),"",INT(YEARFRAC(D3577,'Vispārīga informācija'!$B$2)))</f>
      </c>
      <c r="F3577" s="2">
        <f>IFERROR(IF(ISBLANK($A3577),"",IF($A3577="Ūdeņraža jonu koncentrācija",VLOOKUP(Dati!$A3577,Normas!$A:$D,2,FALSE),VLOOKUP(Dati!$A3577,Normas!$A:$D,2,FALSE)*0.6)),"")</f>
      </c>
      <c r="G3577" s="2">
        <f>IFERROR(IF(ISBLANK($A3577),"",IF($A3577="Ūdeņraža jonu koncentrācija",VLOOKUP(Dati!$A3577,Normas!$A:$D,3,FALSE),VLOOKUP(Dati!$A3577,Normas!$A:$D,3,FALSE)*0.6)),"")</f>
      </c>
      <c r="H3577" s="2">
        <f>IFERROR(IF(ISBLANK($A3577),"",IF($A3577="Ūdeņraža jonu koncentrācija",VLOOKUP(Dati!$A3577,Normas!$A:$D,2,FALSE),VLOOKUP(Dati!$A3577,Normas!$A:$D,2,FALSE)*0.3)),"")</f>
      </c>
      <c r="I3577" s="2">
        <f>IFERROR(IF(ISBLANK($A3577),"",IF($A3577="Ūdeņraža jonu koncentrācija",VLOOKUP(Dati!$A3577,Normas!$A:$D,3,FALSE),VLOOKUP(Dati!$A3577,Normas!$A:$D,3,FALSE)*0.3)),"")</f>
      </c>
    </row>
    <row r="3578" spans="2:9" x14ac:dyDescent="0.2">
      <c r="B3578">
        <f>IF(ISBLANK(A3578),"",VLOOKUP(A3578,Normas!A:D,4,FALSE))</f>
      </c>
      <c r="E3578" s="2">
        <f>IF(ISBLANK(D3578),"",INT(YEARFRAC(D3578,'Vispārīga informācija'!$B$2)))</f>
      </c>
      <c r="F3578" s="2">
        <f>IFERROR(IF(ISBLANK($A3578),"",IF($A3578="Ūdeņraža jonu koncentrācija",VLOOKUP(Dati!$A3578,Normas!$A:$D,2,FALSE),VLOOKUP(Dati!$A3578,Normas!$A:$D,2,FALSE)*0.6)),"")</f>
      </c>
      <c r="G3578" s="2">
        <f>IFERROR(IF(ISBLANK($A3578),"",IF($A3578="Ūdeņraža jonu koncentrācija",VLOOKUP(Dati!$A3578,Normas!$A:$D,3,FALSE),VLOOKUP(Dati!$A3578,Normas!$A:$D,3,FALSE)*0.6)),"")</f>
      </c>
      <c r="H3578" s="2">
        <f>IFERROR(IF(ISBLANK($A3578),"",IF($A3578="Ūdeņraža jonu koncentrācija",VLOOKUP(Dati!$A3578,Normas!$A:$D,2,FALSE),VLOOKUP(Dati!$A3578,Normas!$A:$D,2,FALSE)*0.3)),"")</f>
      </c>
      <c r="I3578" s="2">
        <f>IFERROR(IF(ISBLANK($A3578),"",IF($A3578="Ūdeņraža jonu koncentrācija",VLOOKUP(Dati!$A3578,Normas!$A:$D,3,FALSE),VLOOKUP(Dati!$A3578,Normas!$A:$D,3,FALSE)*0.3)),"")</f>
      </c>
    </row>
    <row r="3579" spans="2:9" x14ac:dyDescent="0.2">
      <c r="B3579">
        <f>IF(ISBLANK(A3579),"",VLOOKUP(A3579,Normas!A:D,4,FALSE))</f>
      </c>
      <c r="E3579" s="2">
        <f>IF(ISBLANK(D3579),"",INT(YEARFRAC(D3579,'Vispārīga informācija'!$B$2)))</f>
      </c>
      <c r="F3579" s="2">
        <f>IFERROR(IF(ISBLANK($A3579),"",IF($A3579="Ūdeņraža jonu koncentrācija",VLOOKUP(Dati!$A3579,Normas!$A:$D,2,FALSE),VLOOKUP(Dati!$A3579,Normas!$A:$D,2,FALSE)*0.6)),"")</f>
      </c>
      <c r="G3579" s="2">
        <f>IFERROR(IF(ISBLANK($A3579),"",IF($A3579="Ūdeņraža jonu koncentrācija",VLOOKUP(Dati!$A3579,Normas!$A:$D,3,FALSE),VLOOKUP(Dati!$A3579,Normas!$A:$D,3,FALSE)*0.6)),"")</f>
      </c>
      <c r="H3579" s="2">
        <f>IFERROR(IF(ISBLANK($A3579),"",IF($A3579="Ūdeņraža jonu koncentrācija",VLOOKUP(Dati!$A3579,Normas!$A:$D,2,FALSE),VLOOKUP(Dati!$A3579,Normas!$A:$D,2,FALSE)*0.3)),"")</f>
      </c>
      <c r="I3579" s="2">
        <f>IFERROR(IF(ISBLANK($A3579),"",IF($A3579="Ūdeņraža jonu koncentrācija",VLOOKUP(Dati!$A3579,Normas!$A:$D,3,FALSE),VLOOKUP(Dati!$A3579,Normas!$A:$D,3,FALSE)*0.3)),"")</f>
      </c>
    </row>
    <row r="3580" spans="2:9" x14ac:dyDescent="0.2">
      <c r="B3580">
        <f>IF(ISBLANK(A3580),"",VLOOKUP(A3580,Normas!A:D,4,FALSE))</f>
      </c>
      <c r="E3580" s="2">
        <f>IF(ISBLANK(D3580),"",INT(YEARFRAC(D3580,'Vispārīga informācija'!$B$2)))</f>
      </c>
      <c r="F3580" s="2">
        <f>IFERROR(IF(ISBLANK($A3580),"",IF($A3580="Ūdeņraža jonu koncentrācija",VLOOKUP(Dati!$A3580,Normas!$A:$D,2,FALSE),VLOOKUP(Dati!$A3580,Normas!$A:$D,2,FALSE)*0.6)),"")</f>
      </c>
      <c r="G3580" s="2">
        <f>IFERROR(IF(ISBLANK($A3580),"",IF($A3580="Ūdeņraža jonu koncentrācija",VLOOKUP(Dati!$A3580,Normas!$A:$D,3,FALSE),VLOOKUP(Dati!$A3580,Normas!$A:$D,3,FALSE)*0.6)),"")</f>
      </c>
      <c r="H3580" s="2">
        <f>IFERROR(IF(ISBLANK($A3580),"",IF($A3580="Ūdeņraža jonu koncentrācija",VLOOKUP(Dati!$A3580,Normas!$A:$D,2,FALSE),VLOOKUP(Dati!$A3580,Normas!$A:$D,2,FALSE)*0.3)),"")</f>
      </c>
      <c r="I3580" s="2">
        <f>IFERROR(IF(ISBLANK($A3580),"",IF($A3580="Ūdeņraža jonu koncentrācija",VLOOKUP(Dati!$A3580,Normas!$A:$D,3,FALSE),VLOOKUP(Dati!$A3580,Normas!$A:$D,3,FALSE)*0.3)),"")</f>
      </c>
    </row>
    <row r="3581" spans="2:9" x14ac:dyDescent="0.2">
      <c r="B3581">
        <f>IF(ISBLANK(A3581),"",VLOOKUP(A3581,Normas!A:D,4,FALSE))</f>
      </c>
      <c r="E3581" s="2">
        <f>IF(ISBLANK(D3581),"",INT(YEARFRAC(D3581,'Vispārīga informācija'!$B$2)))</f>
      </c>
      <c r="F3581" s="2">
        <f>IFERROR(IF(ISBLANK($A3581),"",IF($A3581="Ūdeņraža jonu koncentrācija",VLOOKUP(Dati!$A3581,Normas!$A:$D,2,FALSE),VLOOKUP(Dati!$A3581,Normas!$A:$D,2,FALSE)*0.6)),"")</f>
      </c>
      <c r="G3581" s="2">
        <f>IFERROR(IF(ISBLANK($A3581),"",IF($A3581="Ūdeņraža jonu koncentrācija",VLOOKUP(Dati!$A3581,Normas!$A:$D,3,FALSE),VLOOKUP(Dati!$A3581,Normas!$A:$D,3,FALSE)*0.6)),"")</f>
      </c>
      <c r="H3581" s="2">
        <f>IFERROR(IF(ISBLANK($A3581),"",IF($A3581="Ūdeņraža jonu koncentrācija",VLOOKUP(Dati!$A3581,Normas!$A:$D,2,FALSE),VLOOKUP(Dati!$A3581,Normas!$A:$D,2,FALSE)*0.3)),"")</f>
      </c>
      <c r="I3581" s="2">
        <f>IFERROR(IF(ISBLANK($A3581),"",IF($A3581="Ūdeņraža jonu koncentrācija",VLOOKUP(Dati!$A3581,Normas!$A:$D,3,FALSE),VLOOKUP(Dati!$A3581,Normas!$A:$D,3,FALSE)*0.3)),"")</f>
      </c>
    </row>
    <row r="3582" spans="2:9" x14ac:dyDescent="0.2">
      <c r="B3582">
        <f>IF(ISBLANK(A3582),"",VLOOKUP(A3582,Normas!A:D,4,FALSE))</f>
      </c>
      <c r="E3582" s="2">
        <f>IF(ISBLANK(D3582),"",INT(YEARFRAC(D3582,'Vispārīga informācija'!$B$2)))</f>
      </c>
      <c r="F3582" s="2">
        <f>IFERROR(IF(ISBLANK($A3582),"",IF($A3582="Ūdeņraža jonu koncentrācija",VLOOKUP(Dati!$A3582,Normas!$A:$D,2,FALSE),VLOOKUP(Dati!$A3582,Normas!$A:$D,2,FALSE)*0.6)),"")</f>
      </c>
      <c r="G3582" s="2">
        <f>IFERROR(IF(ISBLANK($A3582),"",IF($A3582="Ūdeņraža jonu koncentrācija",VLOOKUP(Dati!$A3582,Normas!$A:$D,3,FALSE),VLOOKUP(Dati!$A3582,Normas!$A:$D,3,FALSE)*0.6)),"")</f>
      </c>
      <c r="H3582" s="2">
        <f>IFERROR(IF(ISBLANK($A3582),"",IF($A3582="Ūdeņraža jonu koncentrācija",VLOOKUP(Dati!$A3582,Normas!$A:$D,2,FALSE),VLOOKUP(Dati!$A3582,Normas!$A:$D,2,FALSE)*0.3)),"")</f>
      </c>
      <c r="I3582" s="2">
        <f>IFERROR(IF(ISBLANK($A3582),"",IF($A3582="Ūdeņraža jonu koncentrācija",VLOOKUP(Dati!$A3582,Normas!$A:$D,3,FALSE),VLOOKUP(Dati!$A3582,Normas!$A:$D,3,FALSE)*0.3)),"")</f>
      </c>
    </row>
    <row r="3583" spans="2:9" x14ac:dyDescent="0.2">
      <c r="B3583">
        <f>IF(ISBLANK(A3583),"",VLOOKUP(A3583,Normas!A:D,4,FALSE))</f>
      </c>
      <c r="E3583" s="2">
        <f>IF(ISBLANK(D3583),"",INT(YEARFRAC(D3583,'Vispārīga informācija'!$B$2)))</f>
      </c>
      <c r="F3583" s="2">
        <f>IFERROR(IF(ISBLANK($A3583),"",IF($A3583="Ūdeņraža jonu koncentrācija",VLOOKUP(Dati!$A3583,Normas!$A:$D,2,FALSE),VLOOKUP(Dati!$A3583,Normas!$A:$D,2,FALSE)*0.6)),"")</f>
      </c>
      <c r="G3583" s="2">
        <f>IFERROR(IF(ISBLANK($A3583),"",IF($A3583="Ūdeņraža jonu koncentrācija",VLOOKUP(Dati!$A3583,Normas!$A:$D,3,FALSE),VLOOKUP(Dati!$A3583,Normas!$A:$D,3,FALSE)*0.6)),"")</f>
      </c>
      <c r="H3583" s="2">
        <f>IFERROR(IF(ISBLANK($A3583),"",IF($A3583="Ūdeņraža jonu koncentrācija",VLOOKUP(Dati!$A3583,Normas!$A:$D,2,FALSE),VLOOKUP(Dati!$A3583,Normas!$A:$D,2,FALSE)*0.3)),"")</f>
      </c>
      <c r="I3583" s="2">
        <f>IFERROR(IF(ISBLANK($A3583),"",IF($A3583="Ūdeņraža jonu koncentrācija",VLOOKUP(Dati!$A3583,Normas!$A:$D,3,FALSE),VLOOKUP(Dati!$A3583,Normas!$A:$D,3,FALSE)*0.3)),"")</f>
      </c>
    </row>
    <row r="3584" spans="2:9" x14ac:dyDescent="0.2">
      <c r="B3584">
        <f>IF(ISBLANK(A3584),"",VLOOKUP(A3584,Normas!A:D,4,FALSE))</f>
      </c>
      <c r="E3584" s="2">
        <f>IF(ISBLANK(D3584),"",INT(YEARFRAC(D3584,'Vispārīga informācija'!$B$2)))</f>
      </c>
      <c r="F3584" s="2">
        <f>IFERROR(IF(ISBLANK($A3584),"",IF($A3584="Ūdeņraža jonu koncentrācija",VLOOKUP(Dati!$A3584,Normas!$A:$D,2,FALSE),VLOOKUP(Dati!$A3584,Normas!$A:$D,2,FALSE)*0.6)),"")</f>
      </c>
      <c r="G3584" s="2">
        <f>IFERROR(IF(ISBLANK($A3584),"",IF($A3584="Ūdeņraža jonu koncentrācija",VLOOKUP(Dati!$A3584,Normas!$A:$D,3,FALSE),VLOOKUP(Dati!$A3584,Normas!$A:$D,3,FALSE)*0.6)),"")</f>
      </c>
      <c r="H3584" s="2">
        <f>IFERROR(IF(ISBLANK($A3584),"",IF($A3584="Ūdeņraža jonu koncentrācija",VLOOKUP(Dati!$A3584,Normas!$A:$D,2,FALSE),VLOOKUP(Dati!$A3584,Normas!$A:$D,2,FALSE)*0.3)),"")</f>
      </c>
      <c r="I3584" s="2">
        <f>IFERROR(IF(ISBLANK($A3584),"",IF($A3584="Ūdeņraža jonu koncentrācija",VLOOKUP(Dati!$A3584,Normas!$A:$D,3,FALSE),VLOOKUP(Dati!$A3584,Normas!$A:$D,3,FALSE)*0.3)),"")</f>
      </c>
    </row>
    <row r="3585" spans="2:9" x14ac:dyDescent="0.2">
      <c r="B3585">
        <f>IF(ISBLANK(A3585),"",VLOOKUP(A3585,Normas!A:D,4,FALSE))</f>
      </c>
      <c r="E3585" s="2">
        <f>IF(ISBLANK(D3585),"",INT(YEARFRAC(D3585,'Vispārīga informācija'!$B$2)))</f>
      </c>
      <c r="F3585" s="2">
        <f>IFERROR(IF(ISBLANK($A3585),"",IF($A3585="Ūdeņraža jonu koncentrācija",VLOOKUP(Dati!$A3585,Normas!$A:$D,2,FALSE),VLOOKUP(Dati!$A3585,Normas!$A:$D,2,FALSE)*0.6)),"")</f>
      </c>
      <c r="G3585" s="2">
        <f>IFERROR(IF(ISBLANK($A3585),"",IF($A3585="Ūdeņraža jonu koncentrācija",VLOOKUP(Dati!$A3585,Normas!$A:$D,3,FALSE),VLOOKUP(Dati!$A3585,Normas!$A:$D,3,FALSE)*0.6)),"")</f>
      </c>
      <c r="H3585" s="2">
        <f>IFERROR(IF(ISBLANK($A3585),"",IF($A3585="Ūdeņraža jonu koncentrācija",VLOOKUP(Dati!$A3585,Normas!$A:$D,2,FALSE),VLOOKUP(Dati!$A3585,Normas!$A:$D,2,FALSE)*0.3)),"")</f>
      </c>
      <c r="I3585" s="2">
        <f>IFERROR(IF(ISBLANK($A3585),"",IF($A3585="Ūdeņraža jonu koncentrācija",VLOOKUP(Dati!$A3585,Normas!$A:$D,3,FALSE),VLOOKUP(Dati!$A3585,Normas!$A:$D,3,FALSE)*0.3)),"")</f>
      </c>
    </row>
    <row r="3586" spans="2:9" x14ac:dyDescent="0.2">
      <c r="B3586">
        <f>IF(ISBLANK(A3586),"",VLOOKUP(A3586,Normas!A:D,4,FALSE))</f>
      </c>
      <c r="E3586" s="2">
        <f>IF(ISBLANK(D3586),"",INT(YEARFRAC(D3586,'Vispārīga informācija'!$B$2)))</f>
      </c>
      <c r="F3586" s="2">
        <f>IFERROR(IF(ISBLANK($A3586),"",IF($A3586="Ūdeņraža jonu koncentrācija",VLOOKUP(Dati!$A3586,Normas!$A:$D,2,FALSE),VLOOKUP(Dati!$A3586,Normas!$A:$D,2,FALSE)*0.6)),"")</f>
      </c>
      <c r="G3586" s="2">
        <f>IFERROR(IF(ISBLANK($A3586),"",IF($A3586="Ūdeņraža jonu koncentrācija",VLOOKUP(Dati!$A3586,Normas!$A:$D,3,FALSE),VLOOKUP(Dati!$A3586,Normas!$A:$D,3,FALSE)*0.6)),"")</f>
      </c>
      <c r="H3586" s="2">
        <f>IFERROR(IF(ISBLANK($A3586),"",IF($A3586="Ūdeņraža jonu koncentrācija",VLOOKUP(Dati!$A3586,Normas!$A:$D,2,FALSE),VLOOKUP(Dati!$A3586,Normas!$A:$D,2,FALSE)*0.3)),"")</f>
      </c>
      <c r="I3586" s="2">
        <f>IFERROR(IF(ISBLANK($A3586),"",IF($A3586="Ūdeņraža jonu koncentrācija",VLOOKUP(Dati!$A3586,Normas!$A:$D,3,FALSE),VLOOKUP(Dati!$A3586,Normas!$A:$D,3,FALSE)*0.3)),"")</f>
      </c>
    </row>
    <row r="3587" spans="2:9" x14ac:dyDescent="0.2">
      <c r="B3587">
        <f>IF(ISBLANK(A3587),"",VLOOKUP(A3587,Normas!A:D,4,FALSE))</f>
      </c>
      <c r="E3587" s="2">
        <f>IF(ISBLANK(D3587),"",INT(YEARFRAC(D3587,'Vispārīga informācija'!$B$2)))</f>
      </c>
      <c r="F3587" s="2">
        <f>IFERROR(IF(ISBLANK($A3587),"",IF($A3587="Ūdeņraža jonu koncentrācija",VLOOKUP(Dati!$A3587,Normas!$A:$D,2,FALSE),VLOOKUP(Dati!$A3587,Normas!$A:$D,2,FALSE)*0.6)),"")</f>
      </c>
      <c r="G3587" s="2">
        <f>IFERROR(IF(ISBLANK($A3587),"",IF($A3587="Ūdeņraža jonu koncentrācija",VLOOKUP(Dati!$A3587,Normas!$A:$D,3,FALSE),VLOOKUP(Dati!$A3587,Normas!$A:$D,3,FALSE)*0.6)),"")</f>
      </c>
      <c r="H3587" s="2">
        <f>IFERROR(IF(ISBLANK($A3587),"",IF($A3587="Ūdeņraža jonu koncentrācija",VLOOKUP(Dati!$A3587,Normas!$A:$D,2,FALSE),VLOOKUP(Dati!$A3587,Normas!$A:$D,2,FALSE)*0.3)),"")</f>
      </c>
      <c r="I3587" s="2">
        <f>IFERROR(IF(ISBLANK($A3587),"",IF($A3587="Ūdeņraža jonu koncentrācija",VLOOKUP(Dati!$A3587,Normas!$A:$D,3,FALSE),VLOOKUP(Dati!$A3587,Normas!$A:$D,3,FALSE)*0.3)),"")</f>
      </c>
    </row>
    <row r="3588" spans="2:9" x14ac:dyDescent="0.2">
      <c r="B3588">
        <f>IF(ISBLANK(A3588),"",VLOOKUP(A3588,Normas!A:D,4,FALSE))</f>
      </c>
      <c r="E3588" s="2">
        <f>IF(ISBLANK(D3588),"",INT(YEARFRAC(D3588,'Vispārīga informācija'!$B$2)))</f>
      </c>
      <c r="F3588" s="2">
        <f>IFERROR(IF(ISBLANK($A3588),"",IF($A3588="Ūdeņraža jonu koncentrācija",VLOOKUP(Dati!$A3588,Normas!$A:$D,2,FALSE),VLOOKUP(Dati!$A3588,Normas!$A:$D,2,FALSE)*0.6)),"")</f>
      </c>
      <c r="G3588" s="2">
        <f>IFERROR(IF(ISBLANK($A3588),"",IF($A3588="Ūdeņraža jonu koncentrācija",VLOOKUP(Dati!$A3588,Normas!$A:$D,3,FALSE),VLOOKUP(Dati!$A3588,Normas!$A:$D,3,FALSE)*0.6)),"")</f>
      </c>
      <c r="H3588" s="2">
        <f>IFERROR(IF(ISBLANK($A3588),"",IF($A3588="Ūdeņraža jonu koncentrācija",VLOOKUP(Dati!$A3588,Normas!$A:$D,2,FALSE),VLOOKUP(Dati!$A3588,Normas!$A:$D,2,FALSE)*0.3)),"")</f>
      </c>
      <c r="I3588" s="2">
        <f>IFERROR(IF(ISBLANK($A3588),"",IF($A3588="Ūdeņraža jonu koncentrācija",VLOOKUP(Dati!$A3588,Normas!$A:$D,3,FALSE),VLOOKUP(Dati!$A3588,Normas!$A:$D,3,FALSE)*0.3)),"")</f>
      </c>
    </row>
    <row r="3589" spans="2:9" x14ac:dyDescent="0.2">
      <c r="B3589">
        <f>IF(ISBLANK(A3589),"",VLOOKUP(A3589,Normas!A:D,4,FALSE))</f>
      </c>
      <c r="E3589" s="2">
        <f>IF(ISBLANK(D3589),"",INT(YEARFRAC(D3589,'Vispārīga informācija'!$B$2)))</f>
      </c>
      <c r="F3589" s="2">
        <f>IFERROR(IF(ISBLANK($A3589),"",IF($A3589="Ūdeņraža jonu koncentrācija",VLOOKUP(Dati!$A3589,Normas!$A:$D,2,FALSE),VLOOKUP(Dati!$A3589,Normas!$A:$D,2,FALSE)*0.6)),"")</f>
      </c>
      <c r="G3589" s="2">
        <f>IFERROR(IF(ISBLANK($A3589),"",IF($A3589="Ūdeņraža jonu koncentrācija",VLOOKUP(Dati!$A3589,Normas!$A:$D,3,FALSE),VLOOKUP(Dati!$A3589,Normas!$A:$D,3,FALSE)*0.6)),"")</f>
      </c>
      <c r="H3589" s="2">
        <f>IFERROR(IF(ISBLANK($A3589),"",IF($A3589="Ūdeņraža jonu koncentrācija",VLOOKUP(Dati!$A3589,Normas!$A:$D,2,FALSE),VLOOKUP(Dati!$A3589,Normas!$A:$D,2,FALSE)*0.3)),"")</f>
      </c>
      <c r="I3589" s="2">
        <f>IFERROR(IF(ISBLANK($A3589),"",IF($A3589="Ūdeņraža jonu koncentrācija",VLOOKUP(Dati!$A3589,Normas!$A:$D,3,FALSE),VLOOKUP(Dati!$A3589,Normas!$A:$D,3,FALSE)*0.3)),"")</f>
      </c>
    </row>
    <row r="3590" spans="2:9" x14ac:dyDescent="0.2">
      <c r="B3590">
        <f>IF(ISBLANK(A3590),"",VLOOKUP(A3590,Normas!A:D,4,FALSE))</f>
      </c>
      <c r="E3590" s="2">
        <f>IF(ISBLANK(D3590),"",INT(YEARFRAC(D3590,'Vispārīga informācija'!$B$2)))</f>
      </c>
      <c r="F3590" s="2">
        <f>IFERROR(IF(ISBLANK($A3590),"",IF($A3590="Ūdeņraža jonu koncentrācija",VLOOKUP(Dati!$A3590,Normas!$A:$D,2,FALSE),VLOOKUP(Dati!$A3590,Normas!$A:$D,2,FALSE)*0.6)),"")</f>
      </c>
      <c r="G3590" s="2">
        <f>IFERROR(IF(ISBLANK($A3590),"",IF($A3590="Ūdeņraža jonu koncentrācija",VLOOKUP(Dati!$A3590,Normas!$A:$D,3,FALSE),VLOOKUP(Dati!$A3590,Normas!$A:$D,3,FALSE)*0.6)),"")</f>
      </c>
      <c r="H3590" s="2">
        <f>IFERROR(IF(ISBLANK($A3590),"",IF($A3590="Ūdeņraža jonu koncentrācija",VLOOKUP(Dati!$A3590,Normas!$A:$D,2,FALSE),VLOOKUP(Dati!$A3590,Normas!$A:$D,2,FALSE)*0.3)),"")</f>
      </c>
      <c r="I3590" s="2">
        <f>IFERROR(IF(ISBLANK($A3590),"",IF($A3590="Ūdeņraža jonu koncentrācija",VLOOKUP(Dati!$A3590,Normas!$A:$D,3,FALSE),VLOOKUP(Dati!$A3590,Normas!$A:$D,3,FALSE)*0.3)),"")</f>
      </c>
    </row>
    <row r="3591" spans="2:9" x14ac:dyDescent="0.2">
      <c r="B3591">
        <f>IF(ISBLANK(A3591),"",VLOOKUP(A3591,Normas!A:D,4,FALSE))</f>
      </c>
      <c r="E3591" s="2">
        <f>IF(ISBLANK(D3591),"",INT(YEARFRAC(D3591,'Vispārīga informācija'!$B$2)))</f>
      </c>
      <c r="F3591" s="2">
        <f>IFERROR(IF(ISBLANK($A3591),"",IF($A3591="Ūdeņraža jonu koncentrācija",VLOOKUP(Dati!$A3591,Normas!$A:$D,2,FALSE),VLOOKUP(Dati!$A3591,Normas!$A:$D,2,FALSE)*0.6)),"")</f>
      </c>
      <c r="G3591" s="2">
        <f>IFERROR(IF(ISBLANK($A3591),"",IF($A3591="Ūdeņraža jonu koncentrācija",VLOOKUP(Dati!$A3591,Normas!$A:$D,3,FALSE),VLOOKUP(Dati!$A3591,Normas!$A:$D,3,FALSE)*0.6)),"")</f>
      </c>
      <c r="H3591" s="2">
        <f>IFERROR(IF(ISBLANK($A3591),"",IF($A3591="Ūdeņraža jonu koncentrācija",VLOOKUP(Dati!$A3591,Normas!$A:$D,2,FALSE),VLOOKUP(Dati!$A3591,Normas!$A:$D,2,FALSE)*0.3)),"")</f>
      </c>
      <c r="I3591" s="2">
        <f>IFERROR(IF(ISBLANK($A3591),"",IF($A3591="Ūdeņraža jonu koncentrācija",VLOOKUP(Dati!$A3591,Normas!$A:$D,3,FALSE),VLOOKUP(Dati!$A3591,Normas!$A:$D,3,FALSE)*0.3)),"")</f>
      </c>
    </row>
    <row r="3592" spans="2:9" x14ac:dyDescent="0.2">
      <c r="B3592">
        <f>IF(ISBLANK(A3592),"",VLOOKUP(A3592,Normas!A:D,4,FALSE))</f>
      </c>
      <c r="E3592" s="2">
        <f>IF(ISBLANK(D3592),"",INT(YEARFRAC(D3592,'Vispārīga informācija'!$B$2)))</f>
      </c>
      <c r="F3592" s="2">
        <f>IFERROR(IF(ISBLANK($A3592),"",IF($A3592="Ūdeņraža jonu koncentrācija",VLOOKUP(Dati!$A3592,Normas!$A:$D,2,FALSE),VLOOKUP(Dati!$A3592,Normas!$A:$D,2,FALSE)*0.6)),"")</f>
      </c>
      <c r="G3592" s="2">
        <f>IFERROR(IF(ISBLANK($A3592),"",IF($A3592="Ūdeņraža jonu koncentrācija",VLOOKUP(Dati!$A3592,Normas!$A:$D,3,FALSE),VLOOKUP(Dati!$A3592,Normas!$A:$D,3,FALSE)*0.6)),"")</f>
      </c>
      <c r="H3592" s="2">
        <f>IFERROR(IF(ISBLANK($A3592),"",IF($A3592="Ūdeņraža jonu koncentrācija",VLOOKUP(Dati!$A3592,Normas!$A:$D,2,FALSE),VLOOKUP(Dati!$A3592,Normas!$A:$D,2,FALSE)*0.3)),"")</f>
      </c>
      <c r="I3592" s="2">
        <f>IFERROR(IF(ISBLANK($A3592),"",IF($A3592="Ūdeņraža jonu koncentrācija",VLOOKUP(Dati!$A3592,Normas!$A:$D,3,FALSE),VLOOKUP(Dati!$A3592,Normas!$A:$D,3,FALSE)*0.3)),"")</f>
      </c>
    </row>
    <row r="3593" spans="2:9" x14ac:dyDescent="0.2">
      <c r="B3593">
        <f>IF(ISBLANK(A3593),"",VLOOKUP(A3593,Normas!A:D,4,FALSE))</f>
      </c>
      <c r="E3593" s="2">
        <f>IF(ISBLANK(D3593),"",INT(YEARFRAC(D3593,'Vispārīga informācija'!$B$2)))</f>
      </c>
      <c r="F3593" s="2">
        <f>IFERROR(IF(ISBLANK($A3593),"",IF($A3593="Ūdeņraža jonu koncentrācija",VLOOKUP(Dati!$A3593,Normas!$A:$D,2,FALSE),VLOOKUP(Dati!$A3593,Normas!$A:$D,2,FALSE)*0.6)),"")</f>
      </c>
      <c r="G3593" s="2">
        <f>IFERROR(IF(ISBLANK($A3593),"",IF($A3593="Ūdeņraža jonu koncentrācija",VLOOKUP(Dati!$A3593,Normas!$A:$D,3,FALSE),VLOOKUP(Dati!$A3593,Normas!$A:$D,3,FALSE)*0.6)),"")</f>
      </c>
      <c r="H3593" s="2">
        <f>IFERROR(IF(ISBLANK($A3593),"",IF($A3593="Ūdeņraža jonu koncentrācija",VLOOKUP(Dati!$A3593,Normas!$A:$D,2,FALSE),VLOOKUP(Dati!$A3593,Normas!$A:$D,2,FALSE)*0.3)),"")</f>
      </c>
      <c r="I3593" s="2">
        <f>IFERROR(IF(ISBLANK($A3593),"",IF($A3593="Ūdeņraža jonu koncentrācija",VLOOKUP(Dati!$A3593,Normas!$A:$D,3,FALSE),VLOOKUP(Dati!$A3593,Normas!$A:$D,3,FALSE)*0.3)),"")</f>
      </c>
    </row>
    <row r="3594" spans="2:9" x14ac:dyDescent="0.2">
      <c r="B3594">
        <f>IF(ISBLANK(A3594),"",VLOOKUP(A3594,Normas!A:D,4,FALSE))</f>
      </c>
      <c r="E3594" s="2">
        <f>IF(ISBLANK(D3594),"",INT(YEARFRAC(D3594,'Vispārīga informācija'!$B$2)))</f>
      </c>
      <c r="F3594" s="2">
        <f>IFERROR(IF(ISBLANK($A3594),"",IF($A3594="Ūdeņraža jonu koncentrācija",VLOOKUP(Dati!$A3594,Normas!$A:$D,2,FALSE),VLOOKUP(Dati!$A3594,Normas!$A:$D,2,FALSE)*0.6)),"")</f>
      </c>
      <c r="G3594" s="2">
        <f>IFERROR(IF(ISBLANK($A3594),"",IF($A3594="Ūdeņraža jonu koncentrācija",VLOOKUP(Dati!$A3594,Normas!$A:$D,3,FALSE),VLOOKUP(Dati!$A3594,Normas!$A:$D,3,FALSE)*0.6)),"")</f>
      </c>
      <c r="H3594" s="2">
        <f>IFERROR(IF(ISBLANK($A3594),"",IF($A3594="Ūdeņraža jonu koncentrācija",VLOOKUP(Dati!$A3594,Normas!$A:$D,2,FALSE),VLOOKUP(Dati!$A3594,Normas!$A:$D,2,FALSE)*0.3)),"")</f>
      </c>
      <c r="I3594" s="2">
        <f>IFERROR(IF(ISBLANK($A3594),"",IF($A3594="Ūdeņraža jonu koncentrācija",VLOOKUP(Dati!$A3594,Normas!$A:$D,3,FALSE),VLOOKUP(Dati!$A3594,Normas!$A:$D,3,FALSE)*0.3)),"")</f>
      </c>
    </row>
    <row r="3595" spans="2:9" x14ac:dyDescent="0.2">
      <c r="B3595">
        <f>IF(ISBLANK(A3595),"",VLOOKUP(A3595,Normas!A:D,4,FALSE))</f>
      </c>
      <c r="E3595" s="2">
        <f>IF(ISBLANK(D3595),"",INT(YEARFRAC(D3595,'Vispārīga informācija'!$B$2)))</f>
      </c>
      <c r="F3595" s="2">
        <f>IFERROR(IF(ISBLANK($A3595),"",IF($A3595="Ūdeņraža jonu koncentrācija",VLOOKUP(Dati!$A3595,Normas!$A:$D,2,FALSE),VLOOKUP(Dati!$A3595,Normas!$A:$D,2,FALSE)*0.6)),"")</f>
      </c>
      <c r="G3595" s="2">
        <f>IFERROR(IF(ISBLANK($A3595),"",IF($A3595="Ūdeņraža jonu koncentrācija",VLOOKUP(Dati!$A3595,Normas!$A:$D,3,FALSE),VLOOKUP(Dati!$A3595,Normas!$A:$D,3,FALSE)*0.6)),"")</f>
      </c>
      <c r="H3595" s="2">
        <f>IFERROR(IF(ISBLANK($A3595),"",IF($A3595="Ūdeņraža jonu koncentrācija",VLOOKUP(Dati!$A3595,Normas!$A:$D,2,FALSE),VLOOKUP(Dati!$A3595,Normas!$A:$D,2,FALSE)*0.3)),"")</f>
      </c>
      <c r="I3595" s="2">
        <f>IFERROR(IF(ISBLANK($A3595),"",IF($A3595="Ūdeņraža jonu koncentrācija",VLOOKUP(Dati!$A3595,Normas!$A:$D,3,FALSE),VLOOKUP(Dati!$A3595,Normas!$A:$D,3,FALSE)*0.3)),"")</f>
      </c>
    </row>
    <row r="3596" spans="2:9" x14ac:dyDescent="0.2">
      <c r="B3596">
        <f>IF(ISBLANK(A3596),"",VLOOKUP(A3596,Normas!A:D,4,FALSE))</f>
      </c>
      <c r="E3596" s="2">
        <f>IF(ISBLANK(D3596),"",INT(YEARFRAC(D3596,'Vispārīga informācija'!$B$2)))</f>
      </c>
      <c r="F3596" s="2">
        <f>IFERROR(IF(ISBLANK($A3596),"",IF($A3596="Ūdeņraža jonu koncentrācija",VLOOKUP(Dati!$A3596,Normas!$A:$D,2,FALSE),VLOOKUP(Dati!$A3596,Normas!$A:$D,2,FALSE)*0.6)),"")</f>
      </c>
      <c r="G3596" s="2">
        <f>IFERROR(IF(ISBLANK($A3596),"",IF($A3596="Ūdeņraža jonu koncentrācija",VLOOKUP(Dati!$A3596,Normas!$A:$D,3,FALSE),VLOOKUP(Dati!$A3596,Normas!$A:$D,3,FALSE)*0.6)),"")</f>
      </c>
      <c r="H3596" s="2">
        <f>IFERROR(IF(ISBLANK($A3596),"",IF($A3596="Ūdeņraža jonu koncentrācija",VLOOKUP(Dati!$A3596,Normas!$A:$D,2,FALSE),VLOOKUP(Dati!$A3596,Normas!$A:$D,2,FALSE)*0.3)),"")</f>
      </c>
      <c r="I3596" s="2">
        <f>IFERROR(IF(ISBLANK($A3596),"",IF($A3596="Ūdeņraža jonu koncentrācija",VLOOKUP(Dati!$A3596,Normas!$A:$D,3,FALSE),VLOOKUP(Dati!$A3596,Normas!$A:$D,3,FALSE)*0.3)),"")</f>
      </c>
    </row>
    <row r="3597" spans="2:9" x14ac:dyDescent="0.2">
      <c r="B3597">
        <f>IF(ISBLANK(A3597),"",VLOOKUP(A3597,Normas!A:D,4,FALSE))</f>
      </c>
      <c r="E3597" s="2">
        <f>IF(ISBLANK(D3597),"",INT(YEARFRAC(D3597,'Vispārīga informācija'!$B$2)))</f>
      </c>
      <c r="F3597" s="2">
        <f>IFERROR(IF(ISBLANK($A3597),"",IF($A3597="Ūdeņraža jonu koncentrācija",VLOOKUP(Dati!$A3597,Normas!$A:$D,2,FALSE),VLOOKUP(Dati!$A3597,Normas!$A:$D,2,FALSE)*0.6)),"")</f>
      </c>
      <c r="G3597" s="2">
        <f>IFERROR(IF(ISBLANK($A3597),"",IF($A3597="Ūdeņraža jonu koncentrācija",VLOOKUP(Dati!$A3597,Normas!$A:$D,3,FALSE),VLOOKUP(Dati!$A3597,Normas!$A:$D,3,FALSE)*0.6)),"")</f>
      </c>
      <c r="H3597" s="2">
        <f>IFERROR(IF(ISBLANK($A3597),"",IF($A3597="Ūdeņraža jonu koncentrācija",VLOOKUP(Dati!$A3597,Normas!$A:$D,2,FALSE),VLOOKUP(Dati!$A3597,Normas!$A:$D,2,FALSE)*0.3)),"")</f>
      </c>
      <c r="I3597" s="2">
        <f>IFERROR(IF(ISBLANK($A3597),"",IF($A3597="Ūdeņraža jonu koncentrācija",VLOOKUP(Dati!$A3597,Normas!$A:$D,3,FALSE),VLOOKUP(Dati!$A3597,Normas!$A:$D,3,FALSE)*0.3)),"")</f>
      </c>
    </row>
    <row r="3598" spans="2:9" x14ac:dyDescent="0.2">
      <c r="B3598">
        <f>IF(ISBLANK(A3598),"",VLOOKUP(A3598,Normas!A:D,4,FALSE))</f>
      </c>
      <c r="E3598" s="2">
        <f>IF(ISBLANK(D3598),"",INT(YEARFRAC(D3598,'Vispārīga informācija'!$B$2)))</f>
      </c>
      <c r="F3598" s="2">
        <f>IFERROR(IF(ISBLANK($A3598),"",IF($A3598="Ūdeņraža jonu koncentrācija",VLOOKUP(Dati!$A3598,Normas!$A:$D,2,FALSE),VLOOKUP(Dati!$A3598,Normas!$A:$D,2,FALSE)*0.6)),"")</f>
      </c>
      <c r="G3598" s="2">
        <f>IFERROR(IF(ISBLANK($A3598),"",IF($A3598="Ūdeņraža jonu koncentrācija",VLOOKUP(Dati!$A3598,Normas!$A:$D,3,FALSE),VLOOKUP(Dati!$A3598,Normas!$A:$D,3,FALSE)*0.6)),"")</f>
      </c>
      <c r="H3598" s="2">
        <f>IFERROR(IF(ISBLANK($A3598),"",IF($A3598="Ūdeņraža jonu koncentrācija",VLOOKUP(Dati!$A3598,Normas!$A:$D,2,FALSE),VLOOKUP(Dati!$A3598,Normas!$A:$D,2,FALSE)*0.3)),"")</f>
      </c>
      <c r="I3598" s="2">
        <f>IFERROR(IF(ISBLANK($A3598),"",IF($A3598="Ūdeņraža jonu koncentrācija",VLOOKUP(Dati!$A3598,Normas!$A:$D,3,FALSE),VLOOKUP(Dati!$A3598,Normas!$A:$D,3,FALSE)*0.3)),"")</f>
      </c>
    </row>
    <row r="3599" spans="2:9" x14ac:dyDescent="0.2">
      <c r="B3599">
        <f>IF(ISBLANK(A3599),"",VLOOKUP(A3599,Normas!A:D,4,FALSE))</f>
      </c>
      <c r="E3599" s="2">
        <f>IF(ISBLANK(D3599),"",INT(YEARFRAC(D3599,'Vispārīga informācija'!$B$2)))</f>
      </c>
      <c r="F3599" s="2">
        <f>IFERROR(IF(ISBLANK($A3599),"",IF($A3599="Ūdeņraža jonu koncentrācija",VLOOKUP(Dati!$A3599,Normas!$A:$D,2,FALSE),VLOOKUP(Dati!$A3599,Normas!$A:$D,2,FALSE)*0.6)),"")</f>
      </c>
      <c r="G3599" s="2">
        <f>IFERROR(IF(ISBLANK($A3599),"",IF($A3599="Ūdeņraža jonu koncentrācija",VLOOKUP(Dati!$A3599,Normas!$A:$D,3,FALSE),VLOOKUP(Dati!$A3599,Normas!$A:$D,3,FALSE)*0.6)),"")</f>
      </c>
      <c r="H3599" s="2">
        <f>IFERROR(IF(ISBLANK($A3599),"",IF($A3599="Ūdeņraža jonu koncentrācija",VLOOKUP(Dati!$A3599,Normas!$A:$D,2,FALSE),VLOOKUP(Dati!$A3599,Normas!$A:$D,2,FALSE)*0.3)),"")</f>
      </c>
      <c r="I3599" s="2">
        <f>IFERROR(IF(ISBLANK($A3599),"",IF($A3599="Ūdeņraža jonu koncentrācija",VLOOKUP(Dati!$A3599,Normas!$A:$D,3,FALSE),VLOOKUP(Dati!$A3599,Normas!$A:$D,3,FALSE)*0.3)),"")</f>
      </c>
    </row>
    <row r="3600" spans="2:9" x14ac:dyDescent="0.2">
      <c r="B3600">
        <f>IF(ISBLANK(A3600),"",VLOOKUP(A3600,Normas!A:D,4,FALSE))</f>
      </c>
      <c r="E3600" s="2">
        <f>IF(ISBLANK(D3600),"",INT(YEARFRAC(D3600,'Vispārīga informācija'!$B$2)))</f>
      </c>
      <c r="F3600" s="2">
        <f>IFERROR(IF(ISBLANK($A3600),"",IF($A3600="Ūdeņraža jonu koncentrācija",VLOOKUP(Dati!$A3600,Normas!$A:$D,2,FALSE),VLOOKUP(Dati!$A3600,Normas!$A:$D,2,FALSE)*0.6)),"")</f>
      </c>
      <c r="G3600" s="2">
        <f>IFERROR(IF(ISBLANK($A3600),"",IF($A3600="Ūdeņraža jonu koncentrācija",VLOOKUP(Dati!$A3600,Normas!$A:$D,3,FALSE),VLOOKUP(Dati!$A3600,Normas!$A:$D,3,FALSE)*0.6)),"")</f>
      </c>
      <c r="H3600" s="2">
        <f>IFERROR(IF(ISBLANK($A3600),"",IF($A3600="Ūdeņraža jonu koncentrācija",VLOOKUP(Dati!$A3600,Normas!$A:$D,2,FALSE),VLOOKUP(Dati!$A3600,Normas!$A:$D,2,FALSE)*0.3)),"")</f>
      </c>
      <c r="I3600" s="2">
        <f>IFERROR(IF(ISBLANK($A3600),"",IF($A3600="Ūdeņraža jonu koncentrācija",VLOOKUP(Dati!$A3600,Normas!$A:$D,3,FALSE),VLOOKUP(Dati!$A3600,Normas!$A:$D,3,FALSE)*0.3)),"")</f>
      </c>
    </row>
    <row r="3601" spans="2:9" x14ac:dyDescent="0.2">
      <c r="B3601">
        <f>IF(ISBLANK(A3601),"",VLOOKUP(A3601,Normas!A:D,4,FALSE))</f>
      </c>
      <c r="E3601" s="2">
        <f>IF(ISBLANK(D3601),"",INT(YEARFRAC(D3601,'Vispārīga informācija'!$B$2)))</f>
      </c>
      <c r="F3601" s="2">
        <f>IFERROR(IF(ISBLANK($A3601),"",IF($A3601="Ūdeņraža jonu koncentrācija",VLOOKUP(Dati!$A3601,Normas!$A:$D,2,FALSE),VLOOKUP(Dati!$A3601,Normas!$A:$D,2,FALSE)*0.6)),"")</f>
      </c>
      <c r="G3601" s="2">
        <f>IFERROR(IF(ISBLANK($A3601),"",IF($A3601="Ūdeņraža jonu koncentrācija",VLOOKUP(Dati!$A3601,Normas!$A:$D,3,FALSE),VLOOKUP(Dati!$A3601,Normas!$A:$D,3,FALSE)*0.6)),"")</f>
      </c>
      <c r="H3601" s="2">
        <f>IFERROR(IF(ISBLANK($A3601),"",IF($A3601="Ūdeņraža jonu koncentrācija",VLOOKUP(Dati!$A3601,Normas!$A:$D,2,FALSE),VLOOKUP(Dati!$A3601,Normas!$A:$D,2,FALSE)*0.3)),"")</f>
      </c>
      <c r="I3601" s="2">
        <f>IFERROR(IF(ISBLANK($A3601),"",IF($A3601="Ūdeņraža jonu koncentrācija",VLOOKUP(Dati!$A3601,Normas!$A:$D,3,FALSE),VLOOKUP(Dati!$A3601,Normas!$A:$D,3,FALSE)*0.3)),"")</f>
      </c>
    </row>
    <row r="3602" spans="2:9" x14ac:dyDescent="0.2">
      <c r="B3602">
        <f>IF(ISBLANK(A3602),"",VLOOKUP(A3602,Normas!A:D,4,FALSE))</f>
      </c>
      <c r="E3602" s="2">
        <f>IF(ISBLANK(D3602),"",INT(YEARFRAC(D3602,'Vispārīga informācija'!$B$2)))</f>
      </c>
      <c r="F3602" s="2">
        <f>IFERROR(IF(ISBLANK($A3602),"",IF($A3602="Ūdeņraža jonu koncentrācija",VLOOKUP(Dati!$A3602,Normas!$A:$D,2,FALSE),VLOOKUP(Dati!$A3602,Normas!$A:$D,2,FALSE)*0.6)),"")</f>
      </c>
      <c r="G3602" s="2">
        <f>IFERROR(IF(ISBLANK($A3602),"",IF($A3602="Ūdeņraža jonu koncentrācija",VLOOKUP(Dati!$A3602,Normas!$A:$D,3,FALSE),VLOOKUP(Dati!$A3602,Normas!$A:$D,3,FALSE)*0.6)),"")</f>
      </c>
      <c r="H3602" s="2">
        <f>IFERROR(IF(ISBLANK($A3602),"",IF($A3602="Ūdeņraža jonu koncentrācija",VLOOKUP(Dati!$A3602,Normas!$A:$D,2,FALSE),VLOOKUP(Dati!$A3602,Normas!$A:$D,2,FALSE)*0.3)),"")</f>
      </c>
      <c r="I3602" s="2">
        <f>IFERROR(IF(ISBLANK($A3602),"",IF($A3602="Ūdeņraža jonu koncentrācija",VLOOKUP(Dati!$A3602,Normas!$A:$D,3,FALSE),VLOOKUP(Dati!$A3602,Normas!$A:$D,3,FALSE)*0.3)),"")</f>
      </c>
    </row>
    <row r="3603" spans="2:9" x14ac:dyDescent="0.2">
      <c r="B3603">
        <f>IF(ISBLANK(A3603),"",VLOOKUP(A3603,Normas!A:D,4,FALSE))</f>
      </c>
      <c r="E3603" s="2">
        <f>IF(ISBLANK(D3603),"",INT(YEARFRAC(D3603,'Vispārīga informācija'!$B$2)))</f>
      </c>
      <c r="F3603" s="2">
        <f>IFERROR(IF(ISBLANK($A3603),"",IF($A3603="Ūdeņraža jonu koncentrācija",VLOOKUP(Dati!$A3603,Normas!$A:$D,2,FALSE),VLOOKUP(Dati!$A3603,Normas!$A:$D,2,FALSE)*0.6)),"")</f>
      </c>
      <c r="G3603" s="2">
        <f>IFERROR(IF(ISBLANK($A3603),"",IF($A3603="Ūdeņraža jonu koncentrācija",VLOOKUP(Dati!$A3603,Normas!$A:$D,3,FALSE),VLOOKUP(Dati!$A3603,Normas!$A:$D,3,FALSE)*0.6)),"")</f>
      </c>
      <c r="H3603" s="2">
        <f>IFERROR(IF(ISBLANK($A3603),"",IF($A3603="Ūdeņraža jonu koncentrācija",VLOOKUP(Dati!$A3603,Normas!$A:$D,2,FALSE),VLOOKUP(Dati!$A3603,Normas!$A:$D,2,FALSE)*0.3)),"")</f>
      </c>
      <c r="I3603" s="2">
        <f>IFERROR(IF(ISBLANK($A3603),"",IF($A3603="Ūdeņraža jonu koncentrācija",VLOOKUP(Dati!$A3603,Normas!$A:$D,3,FALSE),VLOOKUP(Dati!$A3603,Normas!$A:$D,3,FALSE)*0.3)),"")</f>
      </c>
    </row>
    <row r="3604" spans="2:9" x14ac:dyDescent="0.2">
      <c r="B3604">
        <f>IF(ISBLANK(A3604),"",VLOOKUP(A3604,Normas!A:D,4,FALSE))</f>
      </c>
      <c r="E3604" s="2">
        <f>IF(ISBLANK(D3604),"",INT(YEARFRAC(D3604,'Vispārīga informācija'!$B$2)))</f>
      </c>
      <c r="F3604" s="2">
        <f>IFERROR(IF(ISBLANK($A3604),"",IF($A3604="Ūdeņraža jonu koncentrācija",VLOOKUP(Dati!$A3604,Normas!$A:$D,2,FALSE),VLOOKUP(Dati!$A3604,Normas!$A:$D,2,FALSE)*0.6)),"")</f>
      </c>
      <c r="G3604" s="2">
        <f>IFERROR(IF(ISBLANK($A3604),"",IF($A3604="Ūdeņraža jonu koncentrācija",VLOOKUP(Dati!$A3604,Normas!$A:$D,3,FALSE),VLOOKUP(Dati!$A3604,Normas!$A:$D,3,FALSE)*0.6)),"")</f>
      </c>
      <c r="H3604" s="2">
        <f>IFERROR(IF(ISBLANK($A3604),"",IF($A3604="Ūdeņraža jonu koncentrācija",VLOOKUP(Dati!$A3604,Normas!$A:$D,2,FALSE),VLOOKUP(Dati!$A3604,Normas!$A:$D,2,FALSE)*0.3)),"")</f>
      </c>
      <c r="I3604" s="2">
        <f>IFERROR(IF(ISBLANK($A3604),"",IF($A3604="Ūdeņraža jonu koncentrācija",VLOOKUP(Dati!$A3604,Normas!$A:$D,3,FALSE),VLOOKUP(Dati!$A3604,Normas!$A:$D,3,FALSE)*0.3)),"")</f>
      </c>
    </row>
    <row r="3605" spans="2:9" x14ac:dyDescent="0.2">
      <c r="B3605">
        <f>IF(ISBLANK(A3605),"",VLOOKUP(A3605,Normas!A:D,4,FALSE))</f>
      </c>
      <c r="E3605" s="2">
        <f>IF(ISBLANK(D3605),"",INT(YEARFRAC(D3605,'Vispārīga informācija'!$B$2)))</f>
      </c>
      <c r="F3605" s="2">
        <f>IFERROR(IF(ISBLANK($A3605),"",IF($A3605="Ūdeņraža jonu koncentrācija",VLOOKUP(Dati!$A3605,Normas!$A:$D,2,FALSE),VLOOKUP(Dati!$A3605,Normas!$A:$D,2,FALSE)*0.6)),"")</f>
      </c>
      <c r="G3605" s="2">
        <f>IFERROR(IF(ISBLANK($A3605),"",IF($A3605="Ūdeņraža jonu koncentrācija",VLOOKUP(Dati!$A3605,Normas!$A:$D,3,FALSE),VLOOKUP(Dati!$A3605,Normas!$A:$D,3,FALSE)*0.6)),"")</f>
      </c>
      <c r="H3605" s="2">
        <f>IFERROR(IF(ISBLANK($A3605),"",IF($A3605="Ūdeņraža jonu koncentrācija",VLOOKUP(Dati!$A3605,Normas!$A:$D,2,FALSE),VLOOKUP(Dati!$A3605,Normas!$A:$D,2,FALSE)*0.3)),"")</f>
      </c>
      <c r="I3605" s="2">
        <f>IFERROR(IF(ISBLANK($A3605),"",IF($A3605="Ūdeņraža jonu koncentrācija",VLOOKUP(Dati!$A3605,Normas!$A:$D,3,FALSE),VLOOKUP(Dati!$A3605,Normas!$A:$D,3,FALSE)*0.3)),"")</f>
      </c>
    </row>
    <row r="3606" spans="2:9" x14ac:dyDescent="0.2">
      <c r="B3606">
        <f>IF(ISBLANK(A3606),"",VLOOKUP(A3606,Normas!A:D,4,FALSE))</f>
      </c>
      <c r="E3606" s="2">
        <f>IF(ISBLANK(D3606),"",INT(YEARFRAC(D3606,'Vispārīga informācija'!$B$2)))</f>
      </c>
      <c r="F3606" s="2">
        <f>IFERROR(IF(ISBLANK($A3606),"",IF($A3606="Ūdeņraža jonu koncentrācija",VLOOKUP(Dati!$A3606,Normas!$A:$D,2,FALSE),VLOOKUP(Dati!$A3606,Normas!$A:$D,2,FALSE)*0.6)),"")</f>
      </c>
      <c r="G3606" s="2">
        <f>IFERROR(IF(ISBLANK($A3606),"",IF($A3606="Ūdeņraža jonu koncentrācija",VLOOKUP(Dati!$A3606,Normas!$A:$D,3,FALSE),VLOOKUP(Dati!$A3606,Normas!$A:$D,3,FALSE)*0.6)),"")</f>
      </c>
      <c r="H3606" s="2">
        <f>IFERROR(IF(ISBLANK($A3606),"",IF($A3606="Ūdeņraža jonu koncentrācija",VLOOKUP(Dati!$A3606,Normas!$A:$D,2,FALSE),VLOOKUP(Dati!$A3606,Normas!$A:$D,2,FALSE)*0.3)),"")</f>
      </c>
      <c r="I3606" s="2">
        <f>IFERROR(IF(ISBLANK($A3606),"",IF($A3606="Ūdeņraža jonu koncentrācija",VLOOKUP(Dati!$A3606,Normas!$A:$D,3,FALSE),VLOOKUP(Dati!$A3606,Normas!$A:$D,3,FALSE)*0.3)),"")</f>
      </c>
    </row>
    <row r="3607" spans="2:9" x14ac:dyDescent="0.2">
      <c r="B3607">
        <f>IF(ISBLANK(A3607),"",VLOOKUP(A3607,Normas!A:D,4,FALSE))</f>
      </c>
      <c r="E3607" s="2">
        <f>IF(ISBLANK(D3607),"",INT(YEARFRAC(D3607,'Vispārīga informācija'!$B$2)))</f>
      </c>
      <c r="F3607" s="2">
        <f>IFERROR(IF(ISBLANK($A3607),"",IF($A3607="Ūdeņraža jonu koncentrācija",VLOOKUP(Dati!$A3607,Normas!$A:$D,2,FALSE),VLOOKUP(Dati!$A3607,Normas!$A:$D,2,FALSE)*0.6)),"")</f>
      </c>
      <c r="G3607" s="2">
        <f>IFERROR(IF(ISBLANK($A3607),"",IF($A3607="Ūdeņraža jonu koncentrācija",VLOOKUP(Dati!$A3607,Normas!$A:$D,3,FALSE),VLOOKUP(Dati!$A3607,Normas!$A:$D,3,FALSE)*0.6)),"")</f>
      </c>
      <c r="H3607" s="2">
        <f>IFERROR(IF(ISBLANK($A3607),"",IF($A3607="Ūdeņraža jonu koncentrācija",VLOOKUP(Dati!$A3607,Normas!$A:$D,2,FALSE),VLOOKUP(Dati!$A3607,Normas!$A:$D,2,FALSE)*0.3)),"")</f>
      </c>
      <c r="I3607" s="2">
        <f>IFERROR(IF(ISBLANK($A3607),"",IF($A3607="Ūdeņraža jonu koncentrācija",VLOOKUP(Dati!$A3607,Normas!$A:$D,3,FALSE),VLOOKUP(Dati!$A3607,Normas!$A:$D,3,FALSE)*0.3)),"")</f>
      </c>
    </row>
    <row r="3608" spans="2:9" x14ac:dyDescent="0.2">
      <c r="B3608">
        <f>IF(ISBLANK(A3608),"",VLOOKUP(A3608,Normas!A:D,4,FALSE))</f>
      </c>
      <c r="E3608" s="2">
        <f>IF(ISBLANK(D3608),"",INT(YEARFRAC(D3608,'Vispārīga informācija'!$B$2)))</f>
      </c>
      <c r="F3608" s="2">
        <f>IFERROR(IF(ISBLANK($A3608),"",IF($A3608="Ūdeņraža jonu koncentrācija",VLOOKUP(Dati!$A3608,Normas!$A:$D,2,FALSE),VLOOKUP(Dati!$A3608,Normas!$A:$D,2,FALSE)*0.6)),"")</f>
      </c>
      <c r="G3608" s="2">
        <f>IFERROR(IF(ISBLANK($A3608),"",IF($A3608="Ūdeņraža jonu koncentrācija",VLOOKUP(Dati!$A3608,Normas!$A:$D,3,FALSE),VLOOKUP(Dati!$A3608,Normas!$A:$D,3,FALSE)*0.6)),"")</f>
      </c>
      <c r="H3608" s="2">
        <f>IFERROR(IF(ISBLANK($A3608),"",IF($A3608="Ūdeņraža jonu koncentrācija",VLOOKUP(Dati!$A3608,Normas!$A:$D,2,FALSE),VLOOKUP(Dati!$A3608,Normas!$A:$D,2,FALSE)*0.3)),"")</f>
      </c>
      <c r="I3608" s="2">
        <f>IFERROR(IF(ISBLANK($A3608),"",IF($A3608="Ūdeņraža jonu koncentrācija",VLOOKUP(Dati!$A3608,Normas!$A:$D,3,FALSE),VLOOKUP(Dati!$A3608,Normas!$A:$D,3,FALSE)*0.3)),"")</f>
      </c>
    </row>
    <row r="3609" spans="2:9" x14ac:dyDescent="0.2">
      <c r="B3609">
        <f>IF(ISBLANK(A3609),"",VLOOKUP(A3609,Normas!A:D,4,FALSE))</f>
      </c>
      <c r="E3609" s="2">
        <f>IF(ISBLANK(D3609),"",INT(YEARFRAC(D3609,'Vispārīga informācija'!$B$2)))</f>
      </c>
      <c r="F3609" s="2">
        <f>IFERROR(IF(ISBLANK($A3609),"",IF($A3609="Ūdeņraža jonu koncentrācija",VLOOKUP(Dati!$A3609,Normas!$A:$D,2,FALSE),VLOOKUP(Dati!$A3609,Normas!$A:$D,2,FALSE)*0.6)),"")</f>
      </c>
      <c r="G3609" s="2">
        <f>IFERROR(IF(ISBLANK($A3609),"",IF($A3609="Ūdeņraža jonu koncentrācija",VLOOKUP(Dati!$A3609,Normas!$A:$D,3,FALSE),VLOOKUP(Dati!$A3609,Normas!$A:$D,3,FALSE)*0.6)),"")</f>
      </c>
      <c r="H3609" s="2">
        <f>IFERROR(IF(ISBLANK($A3609),"",IF($A3609="Ūdeņraža jonu koncentrācija",VLOOKUP(Dati!$A3609,Normas!$A:$D,2,FALSE),VLOOKUP(Dati!$A3609,Normas!$A:$D,2,FALSE)*0.3)),"")</f>
      </c>
      <c r="I3609" s="2">
        <f>IFERROR(IF(ISBLANK($A3609),"",IF($A3609="Ūdeņraža jonu koncentrācija",VLOOKUP(Dati!$A3609,Normas!$A:$D,3,FALSE),VLOOKUP(Dati!$A3609,Normas!$A:$D,3,FALSE)*0.3)),"")</f>
      </c>
    </row>
    <row r="3610" spans="2:9" x14ac:dyDescent="0.2">
      <c r="B3610">
        <f>IF(ISBLANK(A3610),"",VLOOKUP(A3610,Normas!A:D,4,FALSE))</f>
      </c>
      <c r="E3610" s="2">
        <f>IF(ISBLANK(D3610),"",INT(YEARFRAC(D3610,'Vispārīga informācija'!$B$2)))</f>
      </c>
      <c r="F3610" s="2">
        <f>IFERROR(IF(ISBLANK($A3610),"",IF($A3610="Ūdeņraža jonu koncentrācija",VLOOKUP(Dati!$A3610,Normas!$A:$D,2,FALSE),VLOOKUP(Dati!$A3610,Normas!$A:$D,2,FALSE)*0.6)),"")</f>
      </c>
      <c r="G3610" s="2">
        <f>IFERROR(IF(ISBLANK($A3610),"",IF($A3610="Ūdeņraža jonu koncentrācija",VLOOKUP(Dati!$A3610,Normas!$A:$D,3,FALSE),VLOOKUP(Dati!$A3610,Normas!$A:$D,3,FALSE)*0.6)),"")</f>
      </c>
      <c r="H3610" s="2">
        <f>IFERROR(IF(ISBLANK($A3610),"",IF($A3610="Ūdeņraža jonu koncentrācija",VLOOKUP(Dati!$A3610,Normas!$A:$D,2,FALSE),VLOOKUP(Dati!$A3610,Normas!$A:$D,2,FALSE)*0.3)),"")</f>
      </c>
      <c r="I3610" s="2">
        <f>IFERROR(IF(ISBLANK($A3610),"",IF($A3610="Ūdeņraža jonu koncentrācija",VLOOKUP(Dati!$A3610,Normas!$A:$D,3,FALSE),VLOOKUP(Dati!$A3610,Normas!$A:$D,3,FALSE)*0.3)),"")</f>
      </c>
    </row>
    <row r="3611" spans="2:9" x14ac:dyDescent="0.2">
      <c r="B3611">
        <f>IF(ISBLANK(A3611),"",VLOOKUP(A3611,Normas!A:D,4,FALSE))</f>
      </c>
      <c r="E3611" s="2">
        <f>IF(ISBLANK(D3611),"",INT(YEARFRAC(D3611,'Vispārīga informācija'!$B$2)))</f>
      </c>
      <c r="F3611" s="2">
        <f>IFERROR(IF(ISBLANK($A3611),"",IF($A3611="Ūdeņraža jonu koncentrācija",VLOOKUP(Dati!$A3611,Normas!$A:$D,2,FALSE),VLOOKUP(Dati!$A3611,Normas!$A:$D,2,FALSE)*0.6)),"")</f>
      </c>
      <c r="G3611" s="2">
        <f>IFERROR(IF(ISBLANK($A3611),"",IF($A3611="Ūdeņraža jonu koncentrācija",VLOOKUP(Dati!$A3611,Normas!$A:$D,3,FALSE),VLOOKUP(Dati!$A3611,Normas!$A:$D,3,FALSE)*0.6)),"")</f>
      </c>
      <c r="H3611" s="2">
        <f>IFERROR(IF(ISBLANK($A3611),"",IF($A3611="Ūdeņraža jonu koncentrācija",VLOOKUP(Dati!$A3611,Normas!$A:$D,2,FALSE),VLOOKUP(Dati!$A3611,Normas!$A:$D,2,FALSE)*0.3)),"")</f>
      </c>
      <c r="I3611" s="2">
        <f>IFERROR(IF(ISBLANK($A3611),"",IF($A3611="Ūdeņraža jonu koncentrācija",VLOOKUP(Dati!$A3611,Normas!$A:$D,3,FALSE),VLOOKUP(Dati!$A3611,Normas!$A:$D,3,FALSE)*0.3)),"")</f>
      </c>
    </row>
    <row r="3612" spans="2:9" x14ac:dyDescent="0.2">
      <c r="B3612">
        <f>IF(ISBLANK(A3612),"",VLOOKUP(A3612,Normas!A:D,4,FALSE))</f>
      </c>
      <c r="E3612" s="2">
        <f>IF(ISBLANK(D3612),"",INT(YEARFRAC(D3612,'Vispārīga informācija'!$B$2)))</f>
      </c>
      <c r="F3612" s="2">
        <f>IFERROR(IF(ISBLANK($A3612),"",IF($A3612="Ūdeņraža jonu koncentrācija",VLOOKUP(Dati!$A3612,Normas!$A:$D,2,FALSE),VLOOKUP(Dati!$A3612,Normas!$A:$D,2,FALSE)*0.6)),"")</f>
      </c>
      <c r="G3612" s="2">
        <f>IFERROR(IF(ISBLANK($A3612),"",IF($A3612="Ūdeņraža jonu koncentrācija",VLOOKUP(Dati!$A3612,Normas!$A:$D,3,FALSE),VLOOKUP(Dati!$A3612,Normas!$A:$D,3,FALSE)*0.6)),"")</f>
      </c>
      <c r="H3612" s="2">
        <f>IFERROR(IF(ISBLANK($A3612),"",IF($A3612="Ūdeņraža jonu koncentrācija",VLOOKUP(Dati!$A3612,Normas!$A:$D,2,FALSE),VLOOKUP(Dati!$A3612,Normas!$A:$D,2,FALSE)*0.3)),"")</f>
      </c>
      <c r="I3612" s="2">
        <f>IFERROR(IF(ISBLANK($A3612),"",IF($A3612="Ūdeņraža jonu koncentrācija",VLOOKUP(Dati!$A3612,Normas!$A:$D,3,FALSE),VLOOKUP(Dati!$A3612,Normas!$A:$D,3,FALSE)*0.3)),"")</f>
      </c>
    </row>
    <row r="3613" spans="2:9" x14ac:dyDescent="0.2">
      <c r="B3613">
        <f>IF(ISBLANK(A3613),"",VLOOKUP(A3613,Normas!A:D,4,FALSE))</f>
      </c>
      <c r="E3613" s="2">
        <f>IF(ISBLANK(D3613),"",INT(YEARFRAC(D3613,'Vispārīga informācija'!$B$2)))</f>
      </c>
      <c r="F3613" s="2">
        <f>IFERROR(IF(ISBLANK($A3613),"",IF($A3613="Ūdeņraža jonu koncentrācija",VLOOKUP(Dati!$A3613,Normas!$A:$D,2,FALSE),VLOOKUP(Dati!$A3613,Normas!$A:$D,2,FALSE)*0.6)),"")</f>
      </c>
      <c r="G3613" s="2">
        <f>IFERROR(IF(ISBLANK($A3613),"",IF($A3613="Ūdeņraža jonu koncentrācija",VLOOKUP(Dati!$A3613,Normas!$A:$D,3,FALSE),VLOOKUP(Dati!$A3613,Normas!$A:$D,3,FALSE)*0.6)),"")</f>
      </c>
      <c r="H3613" s="2">
        <f>IFERROR(IF(ISBLANK($A3613),"",IF($A3613="Ūdeņraža jonu koncentrācija",VLOOKUP(Dati!$A3613,Normas!$A:$D,2,FALSE),VLOOKUP(Dati!$A3613,Normas!$A:$D,2,FALSE)*0.3)),"")</f>
      </c>
      <c r="I3613" s="2">
        <f>IFERROR(IF(ISBLANK($A3613),"",IF($A3613="Ūdeņraža jonu koncentrācija",VLOOKUP(Dati!$A3613,Normas!$A:$D,3,FALSE),VLOOKUP(Dati!$A3613,Normas!$A:$D,3,FALSE)*0.3)),"")</f>
      </c>
    </row>
    <row r="3614" spans="2:9" x14ac:dyDescent="0.2">
      <c r="B3614">
        <f>IF(ISBLANK(A3614),"",VLOOKUP(A3614,Normas!A:D,4,FALSE))</f>
      </c>
      <c r="E3614" s="2">
        <f>IF(ISBLANK(D3614),"",INT(YEARFRAC(D3614,'Vispārīga informācija'!$B$2)))</f>
      </c>
      <c r="F3614" s="2">
        <f>IFERROR(IF(ISBLANK($A3614),"",IF($A3614="Ūdeņraža jonu koncentrācija",VLOOKUP(Dati!$A3614,Normas!$A:$D,2,FALSE),VLOOKUP(Dati!$A3614,Normas!$A:$D,2,FALSE)*0.6)),"")</f>
      </c>
      <c r="G3614" s="2">
        <f>IFERROR(IF(ISBLANK($A3614),"",IF($A3614="Ūdeņraža jonu koncentrācija",VLOOKUP(Dati!$A3614,Normas!$A:$D,3,FALSE),VLOOKUP(Dati!$A3614,Normas!$A:$D,3,FALSE)*0.6)),"")</f>
      </c>
      <c r="H3614" s="2">
        <f>IFERROR(IF(ISBLANK($A3614),"",IF($A3614="Ūdeņraža jonu koncentrācija",VLOOKUP(Dati!$A3614,Normas!$A:$D,2,FALSE),VLOOKUP(Dati!$A3614,Normas!$A:$D,2,FALSE)*0.3)),"")</f>
      </c>
      <c r="I3614" s="2">
        <f>IFERROR(IF(ISBLANK($A3614),"",IF($A3614="Ūdeņraža jonu koncentrācija",VLOOKUP(Dati!$A3614,Normas!$A:$D,3,FALSE),VLOOKUP(Dati!$A3614,Normas!$A:$D,3,FALSE)*0.3)),"")</f>
      </c>
    </row>
    <row r="3615" spans="2:9" x14ac:dyDescent="0.2">
      <c r="B3615">
        <f>IF(ISBLANK(A3615),"",VLOOKUP(A3615,Normas!A:D,4,FALSE))</f>
      </c>
      <c r="E3615" s="2">
        <f>IF(ISBLANK(D3615),"",INT(YEARFRAC(D3615,'Vispārīga informācija'!$B$2)))</f>
      </c>
      <c r="F3615" s="2">
        <f>IFERROR(IF(ISBLANK($A3615),"",IF($A3615="Ūdeņraža jonu koncentrācija",VLOOKUP(Dati!$A3615,Normas!$A:$D,2,FALSE),VLOOKUP(Dati!$A3615,Normas!$A:$D,2,FALSE)*0.6)),"")</f>
      </c>
      <c r="G3615" s="2">
        <f>IFERROR(IF(ISBLANK($A3615),"",IF($A3615="Ūdeņraža jonu koncentrācija",VLOOKUP(Dati!$A3615,Normas!$A:$D,3,FALSE),VLOOKUP(Dati!$A3615,Normas!$A:$D,3,FALSE)*0.6)),"")</f>
      </c>
      <c r="H3615" s="2">
        <f>IFERROR(IF(ISBLANK($A3615),"",IF($A3615="Ūdeņraža jonu koncentrācija",VLOOKUP(Dati!$A3615,Normas!$A:$D,2,FALSE),VLOOKUP(Dati!$A3615,Normas!$A:$D,2,FALSE)*0.3)),"")</f>
      </c>
      <c r="I3615" s="2">
        <f>IFERROR(IF(ISBLANK($A3615),"",IF($A3615="Ūdeņraža jonu koncentrācija",VLOOKUP(Dati!$A3615,Normas!$A:$D,3,FALSE),VLOOKUP(Dati!$A3615,Normas!$A:$D,3,FALSE)*0.3)),"")</f>
      </c>
    </row>
    <row r="3616" spans="2:9" x14ac:dyDescent="0.2">
      <c r="B3616">
        <f>IF(ISBLANK(A3616),"",VLOOKUP(A3616,Normas!A:D,4,FALSE))</f>
      </c>
      <c r="E3616" s="2">
        <f>IF(ISBLANK(D3616),"",INT(YEARFRAC(D3616,'Vispārīga informācija'!$B$2)))</f>
      </c>
      <c r="F3616" s="2">
        <f>IFERROR(IF(ISBLANK($A3616),"",IF($A3616="Ūdeņraža jonu koncentrācija",VLOOKUP(Dati!$A3616,Normas!$A:$D,2,FALSE),VLOOKUP(Dati!$A3616,Normas!$A:$D,2,FALSE)*0.6)),"")</f>
      </c>
      <c r="G3616" s="2">
        <f>IFERROR(IF(ISBLANK($A3616),"",IF($A3616="Ūdeņraža jonu koncentrācija",VLOOKUP(Dati!$A3616,Normas!$A:$D,3,FALSE),VLOOKUP(Dati!$A3616,Normas!$A:$D,3,FALSE)*0.6)),"")</f>
      </c>
      <c r="H3616" s="2">
        <f>IFERROR(IF(ISBLANK($A3616),"",IF($A3616="Ūdeņraža jonu koncentrācija",VLOOKUP(Dati!$A3616,Normas!$A:$D,2,FALSE),VLOOKUP(Dati!$A3616,Normas!$A:$D,2,FALSE)*0.3)),"")</f>
      </c>
      <c r="I3616" s="2">
        <f>IFERROR(IF(ISBLANK($A3616),"",IF($A3616="Ūdeņraža jonu koncentrācija",VLOOKUP(Dati!$A3616,Normas!$A:$D,3,FALSE),VLOOKUP(Dati!$A3616,Normas!$A:$D,3,FALSE)*0.3)),"")</f>
      </c>
    </row>
    <row r="3617" spans="2:9" x14ac:dyDescent="0.2">
      <c r="B3617">
        <f>IF(ISBLANK(A3617),"",VLOOKUP(A3617,Normas!A:D,4,FALSE))</f>
      </c>
      <c r="E3617" s="2">
        <f>IF(ISBLANK(D3617),"",INT(YEARFRAC(D3617,'Vispārīga informācija'!$B$2)))</f>
      </c>
      <c r="F3617" s="2">
        <f>IFERROR(IF(ISBLANK($A3617),"",IF($A3617="Ūdeņraža jonu koncentrācija",VLOOKUP(Dati!$A3617,Normas!$A:$D,2,FALSE),VLOOKUP(Dati!$A3617,Normas!$A:$D,2,FALSE)*0.6)),"")</f>
      </c>
      <c r="G3617" s="2">
        <f>IFERROR(IF(ISBLANK($A3617),"",IF($A3617="Ūdeņraža jonu koncentrācija",VLOOKUP(Dati!$A3617,Normas!$A:$D,3,FALSE),VLOOKUP(Dati!$A3617,Normas!$A:$D,3,FALSE)*0.6)),"")</f>
      </c>
      <c r="H3617" s="2">
        <f>IFERROR(IF(ISBLANK($A3617),"",IF($A3617="Ūdeņraža jonu koncentrācija",VLOOKUP(Dati!$A3617,Normas!$A:$D,2,FALSE),VLOOKUP(Dati!$A3617,Normas!$A:$D,2,FALSE)*0.3)),"")</f>
      </c>
      <c r="I3617" s="2">
        <f>IFERROR(IF(ISBLANK($A3617),"",IF($A3617="Ūdeņraža jonu koncentrācija",VLOOKUP(Dati!$A3617,Normas!$A:$D,3,FALSE),VLOOKUP(Dati!$A3617,Normas!$A:$D,3,FALSE)*0.3)),"")</f>
      </c>
    </row>
    <row r="3618" spans="2:9" x14ac:dyDescent="0.2">
      <c r="B3618">
        <f>IF(ISBLANK(A3618),"",VLOOKUP(A3618,Normas!A:D,4,FALSE))</f>
      </c>
      <c r="E3618" s="2">
        <f>IF(ISBLANK(D3618),"",INT(YEARFRAC(D3618,'Vispārīga informācija'!$B$2)))</f>
      </c>
      <c r="F3618" s="2">
        <f>IFERROR(IF(ISBLANK($A3618),"",IF($A3618="Ūdeņraža jonu koncentrācija",VLOOKUP(Dati!$A3618,Normas!$A:$D,2,FALSE),VLOOKUP(Dati!$A3618,Normas!$A:$D,2,FALSE)*0.6)),"")</f>
      </c>
      <c r="G3618" s="2">
        <f>IFERROR(IF(ISBLANK($A3618),"",IF($A3618="Ūdeņraža jonu koncentrācija",VLOOKUP(Dati!$A3618,Normas!$A:$D,3,FALSE),VLOOKUP(Dati!$A3618,Normas!$A:$D,3,FALSE)*0.6)),"")</f>
      </c>
      <c r="H3618" s="2">
        <f>IFERROR(IF(ISBLANK($A3618),"",IF($A3618="Ūdeņraža jonu koncentrācija",VLOOKUP(Dati!$A3618,Normas!$A:$D,2,FALSE),VLOOKUP(Dati!$A3618,Normas!$A:$D,2,FALSE)*0.3)),"")</f>
      </c>
      <c r="I3618" s="2">
        <f>IFERROR(IF(ISBLANK($A3618),"",IF($A3618="Ūdeņraža jonu koncentrācija",VLOOKUP(Dati!$A3618,Normas!$A:$D,3,FALSE),VLOOKUP(Dati!$A3618,Normas!$A:$D,3,FALSE)*0.3)),"")</f>
      </c>
    </row>
    <row r="3619" spans="2:9" x14ac:dyDescent="0.2">
      <c r="B3619">
        <f>IF(ISBLANK(A3619),"",VLOOKUP(A3619,Normas!A:D,4,FALSE))</f>
      </c>
      <c r="E3619" s="2">
        <f>IF(ISBLANK(D3619),"",INT(YEARFRAC(D3619,'Vispārīga informācija'!$B$2)))</f>
      </c>
      <c r="F3619" s="2">
        <f>IFERROR(IF(ISBLANK($A3619),"",IF($A3619="Ūdeņraža jonu koncentrācija",VLOOKUP(Dati!$A3619,Normas!$A:$D,2,FALSE),VLOOKUP(Dati!$A3619,Normas!$A:$D,2,FALSE)*0.6)),"")</f>
      </c>
      <c r="G3619" s="2">
        <f>IFERROR(IF(ISBLANK($A3619),"",IF($A3619="Ūdeņraža jonu koncentrācija",VLOOKUP(Dati!$A3619,Normas!$A:$D,3,FALSE),VLOOKUP(Dati!$A3619,Normas!$A:$D,3,FALSE)*0.6)),"")</f>
      </c>
      <c r="H3619" s="2">
        <f>IFERROR(IF(ISBLANK($A3619),"",IF($A3619="Ūdeņraža jonu koncentrācija",VLOOKUP(Dati!$A3619,Normas!$A:$D,2,FALSE),VLOOKUP(Dati!$A3619,Normas!$A:$D,2,FALSE)*0.3)),"")</f>
      </c>
      <c r="I3619" s="2">
        <f>IFERROR(IF(ISBLANK($A3619),"",IF($A3619="Ūdeņraža jonu koncentrācija",VLOOKUP(Dati!$A3619,Normas!$A:$D,3,FALSE),VLOOKUP(Dati!$A3619,Normas!$A:$D,3,FALSE)*0.3)),"")</f>
      </c>
    </row>
    <row r="3620" spans="2:9" x14ac:dyDescent="0.2">
      <c r="B3620">
        <f>IF(ISBLANK(A3620),"",VLOOKUP(A3620,Normas!A:D,4,FALSE))</f>
      </c>
      <c r="E3620" s="2">
        <f>IF(ISBLANK(D3620),"",INT(YEARFRAC(D3620,'Vispārīga informācija'!$B$2)))</f>
      </c>
      <c r="F3620" s="2">
        <f>IFERROR(IF(ISBLANK($A3620),"",IF($A3620="Ūdeņraža jonu koncentrācija",VLOOKUP(Dati!$A3620,Normas!$A:$D,2,FALSE),VLOOKUP(Dati!$A3620,Normas!$A:$D,2,FALSE)*0.6)),"")</f>
      </c>
      <c r="G3620" s="2">
        <f>IFERROR(IF(ISBLANK($A3620),"",IF($A3620="Ūdeņraža jonu koncentrācija",VLOOKUP(Dati!$A3620,Normas!$A:$D,3,FALSE),VLOOKUP(Dati!$A3620,Normas!$A:$D,3,FALSE)*0.6)),"")</f>
      </c>
      <c r="H3620" s="2">
        <f>IFERROR(IF(ISBLANK($A3620),"",IF($A3620="Ūdeņraža jonu koncentrācija",VLOOKUP(Dati!$A3620,Normas!$A:$D,2,FALSE),VLOOKUP(Dati!$A3620,Normas!$A:$D,2,FALSE)*0.3)),"")</f>
      </c>
      <c r="I3620" s="2">
        <f>IFERROR(IF(ISBLANK($A3620),"",IF($A3620="Ūdeņraža jonu koncentrācija",VLOOKUP(Dati!$A3620,Normas!$A:$D,3,FALSE),VLOOKUP(Dati!$A3620,Normas!$A:$D,3,FALSE)*0.3)),"")</f>
      </c>
    </row>
    <row r="3621" spans="2:9" x14ac:dyDescent="0.2">
      <c r="B3621">
        <f>IF(ISBLANK(A3621),"",VLOOKUP(A3621,Normas!A:D,4,FALSE))</f>
      </c>
      <c r="E3621" s="2">
        <f>IF(ISBLANK(D3621),"",INT(YEARFRAC(D3621,'Vispārīga informācija'!$B$2)))</f>
      </c>
      <c r="F3621" s="2">
        <f>IFERROR(IF(ISBLANK($A3621),"",IF($A3621="Ūdeņraža jonu koncentrācija",VLOOKUP(Dati!$A3621,Normas!$A:$D,2,FALSE),VLOOKUP(Dati!$A3621,Normas!$A:$D,2,FALSE)*0.6)),"")</f>
      </c>
      <c r="G3621" s="2">
        <f>IFERROR(IF(ISBLANK($A3621),"",IF($A3621="Ūdeņraža jonu koncentrācija",VLOOKUP(Dati!$A3621,Normas!$A:$D,3,FALSE),VLOOKUP(Dati!$A3621,Normas!$A:$D,3,FALSE)*0.6)),"")</f>
      </c>
      <c r="H3621" s="2">
        <f>IFERROR(IF(ISBLANK($A3621),"",IF($A3621="Ūdeņraža jonu koncentrācija",VLOOKUP(Dati!$A3621,Normas!$A:$D,2,FALSE),VLOOKUP(Dati!$A3621,Normas!$A:$D,2,FALSE)*0.3)),"")</f>
      </c>
      <c r="I3621" s="2">
        <f>IFERROR(IF(ISBLANK($A3621),"",IF($A3621="Ūdeņraža jonu koncentrācija",VLOOKUP(Dati!$A3621,Normas!$A:$D,3,FALSE),VLOOKUP(Dati!$A3621,Normas!$A:$D,3,FALSE)*0.3)),"")</f>
      </c>
    </row>
    <row r="3622" spans="2:9" x14ac:dyDescent="0.2">
      <c r="B3622">
        <f>IF(ISBLANK(A3622),"",VLOOKUP(A3622,Normas!A:D,4,FALSE))</f>
      </c>
      <c r="E3622" s="2">
        <f>IF(ISBLANK(D3622),"",INT(YEARFRAC(D3622,'Vispārīga informācija'!$B$2)))</f>
      </c>
      <c r="F3622" s="2">
        <f>IFERROR(IF(ISBLANK($A3622),"",IF($A3622="Ūdeņraža jonu koncentrācija",VLOOKUP(Dati!$A3622,Normas!$A:$D,2,FALSE),VLOOKUP(Dati!$A3622,Normas!$A:$D,2,FALSE)*0.6)),"")</f>
      </c>
      <c r="G3622" s="2">
        <f>IFERROR(IF(ISBLANK($A3622),"",IF($A3622="Ūdeņraža jonu koncentrācija",VLOOKUP(Dati!$A3622,Normas!$A:$D,3,FALSE),VLOOKUP(Dati!$A3622,Normas!$A:$D,3,FALSE)*0.6)),"")</f>
      </c>
      <c r="H3622" s="2">
        <f>IFERROR(IF(ISBLANK($A3622),"",IF($A3622="Ūdeņraža jonu koncentrācija",VLOOKUP(Dati!$A3622,Normas!$A:$D,2,FALSE),VLOOKUP(Dati!$A3622,Normas!$A:$D,2,FALSE)*0.3)),"")</f>
      </c>
      <c r="I3622" s="2">
        <f>IFERROR(IF(ISBLANK($A3622),"",IF($A3622="Ūdeņraža jonu koncentrācija",VLOOKUP(Dati!$A3622,Normas!$A:$D,3,FALSE),VLOOKUP(Dati!$A3622,Normas!$A:$D,3,FALSE)*0.3)),"")</f>
      </c>
    </row>
    <row r="3623" spans="2:9" x14ac:dyDescent="0.2">
      <c r="B3623">
        <f>IF(ISBLANK(A3623),"",VLOOKUP(A3623,Normas!A:D,4,FALSE))</f>
      </c>
      <c r="E3623" s="2">
        <f>IF(ISBLANK(D3623),"",INT(YEARFRAC(D3623,'Vispārīga informācija'!$B$2)))</f>
      </c>
      <c r="F3623" s="2">
        <f>IFERROR(IF(ISBLANK($A3623),"",IF($A3623="Ūdeņraža jonu koncentrācija",VLOOKUP(Dati!$A3623,Normas!$A:$D,2,FALSE),VLOOKUP(Dati!$A3623,Normas!$A:$D,2,FALSE)*0.6)),"")</f>
      </c>
      <c r="G3623" s="2">
        <f>IFERROR(IF(ISBLANK($A3623),"",IF($A3623="Ūdeņraža jonu koncentrācija",VLOOKUP(Dati!$A3623,Normas!$A:$D,3,FALSE),VLOOKUP(Dati!$A3623,Normas!$A:$D,3,FALSE)*0.6)),"")</f>
      </c>
      <c r="H3623" s="2">
        <f>IFERROR(IF(ISBLANK($A3623),"",IF($A3623="Ūdeņraža jonu koncentrācija",VLOOKUP(Dati!$A3623,Normas!$A:$D,2,FALSE),VLOOKUP(Dati!$A3623,Normas!$A:$D,2,FALSE)*0.3)),"")</f>
      </c>
      <c r="I3623" s="2">
        <f>IFERROR(IF(ISBLANK($A3623),"",IF($A3623="Ūdeņraža jonu koncentrācija",VLOOKUP(Dati!$A3623,Normas!$A:$D,3,FALSE),VLOOKUP(Dati!$A3623,Normas!$A:$D,3,FALSE)*0.3)),"")</f>
      </c>
    </row>
    <row r="3624" spans="2:9" x14ac:dyDescent="0.2">
      <c r="B3624">
        <f>IF(ISBLANK(A3624),"",VLOOKUP(A3624,Normas!A:D,4,FALSE))</f>
      </c>
      <c r="E3624" s="2">
        <f>IF(ISBLANK(D3624),"",INT(YEARFRAC(D3624,'Vispārīga informācija'!$B$2)))</f>
      </c>
      <c r="F3624" s="2">
        <f>IFERROR(IF(ISBLANK($A3624),"",IF($A3624="Ūdeņraža jonu koncentrācija",VLOOKUP(Dati!$A3624,Normas!$A:$D,2,FALSE),VLOOKUP(Dati!$A3624,Normas!$A:$D,2,FALSE)*0.6)),"")</f>
      </c>
      <c r="G3624" s="2">
        <f>IFERROR(IF(ISBLANK($A3624),"",IF($A3624="Ūdeņraža jonu koncentrācija",VLOOKUP(Dati!$A3624,Normas!$A:$D,3,FALSE),VLOOKUP(Dati!$A3624,Normas!$A:$D,3,FALSE)*0.6)),"")</f>
      </c>
      <c r="H3624" s="2">
        <f>IFERROR(IF(ISBLANK($A3624),"",IF($A3624="Ūdeņraža jonu koncentrācija",VLOOKUP(Dati!$A3624,Normas!$A:$D,2,FALSE),VLOOKUP(Dati!$A3624,Normas!$A:$D,2,FALSE)*0.3)),"")</f>
      </c>
      <c r="I3624" s="2">
        <f>IFERROR(IF(ISBLANK($A3624),"",IF($A3624="Ūdeņraža jonu koncentrācija",VLOOKUP(Dati!$A3624,Normas!$A:$D,3,FALSE),VLOOKUP(Dati!$A3624,Normas!$A:$D,3,FALSE)*0.3)),"")</f>
      </c>
    </row>
    <row r="3625" spans="2:9" x14ac:dyDescent="0.2">
      <c r="B3625">
        <f>IF(ISBLANK(A3625),"",VLOOKUP(A3625,Normas!A:D,4,FALSE))</f>
      </c>
      <c r="E3625" s="2">
        <f>IF(ISBLANK(D3625),"",INT(YEARFRAC(D3625,'Vispārīga informācija'!$B$2)))</f>
      </c>
      <c r="F3625" s="2">
        <f>IFERROR(IF(ISBLANK($A3625),"",IF($A3625="Ūdeņraža jonu koncentrācija",VLOOKUP(Dati!$A3625,Normas!$A:$D,2,FALSE),VLOOKUP(Dati!$A3625,Normas!$A:$D,2,FALSE)*0.6)),"")</f>
      </c>
      <c r="G3625" s="2">
        <f>IFERROR(IF(ISBLANK($A3625),"",IF($A3625="Ūdeņraža jonu koncentrācija",VLOOKUP(Dati!$A3625,Normas!$A:$D,3,FALSE),VLOOKUP(Dati!$A3625,Normas!$A:$D,3,FALSE)*0.6)),"")</f>
      </c>
      <c r="H3625" s="2">
        <f>IFERROR(IF(ISBLANK($A3625),"",IF($A3625="Ūdeņraža jonu koncentrācija",VLOOKUP(Dati!$A3625,Normas!$A:$D,2,FALSE),VLOOKUP(Dati!$A3625,Normas!$A:$D,2,FALSE)*0.3)),"")</f>
      </c>
      <c r="I3625" s="2">
        <f>IFERROR(IF(ISBLANK($A3625),"",IF($A3625="Ūdeņraža jonu koncentrācija",VLOOKUP(Dati!$A3625,Normas!$A:$D,3,FALSE),VLOOKUP(Dati!$A3625,Normas!$A:$D,3,FALSE)*0.3)),"")</f>
      </c>
    </row>
    <row r="3626" spans="2:9" x14ac:dyDescent="0.2">
      <c r="B3626">
        <f>IF(ISBLANK(A3626),"",VLOOKUP(A3626,Normas!A:D,4,FALSE))</f>
      </c>
      <c r="E3626" s="2">
        <f>IF(ISBLANK(D3626),"",INT(YEARFRAC(D3626,'Vispārīga informācija'!$B$2)))</f>
      </c>
      <c r="F3626" s="2">
        <f>IFERROR(IF(ISBLANK($A3626),"",IF($A3626="Ūdeņraža jonu koncentrācija",VLOOKUP(Dati!$A3626,Normas!$A:$D,2,FALSE),VLOOKUP(Dati!$A3626,Normas!$A:$D,2,FALSE)*0.6)),"")</f>
      </c>
      <c r="G3626" s="2">
        <f>IFERROR(IF(ISBLANK($A3626),"",IF($A3626="Ūdeņraža jonu koncentrācija",VLOOKUP(Dati!$A3626,Normas!$A:$D,3,FALSE),VLOOKUP(Dati!$A3626,Normas!$A:$D,3,FALSE)*0.6)),"")</f>
      </c>
      <c r="H3626" s="2">
        <f>IFERROR(IF(ISBLANK($A3626),"",IF($A3626="Ūdeņraža jonu koncentrācija",VLOOKUP(Dati!$A3626,Normas!$A:$D,2,FALSE),VLOOKUP(Dati!$A3626,Normas!$A:$D,2,FALSE)*0.3)),"")</f>
      </c>
      <c r="I3626" s="2">
        <f>IFERROR(IF(ISBLANK($A3626),"",IF($A3626="Ūdeņraža jonu koncentrācija",VLOOKUP(Dati!$A3626,Normas!$A:$D,3,FALSE),VLOOKUP(Dati!$A3626,Normas!$A:$D,3,FALSE)*0.3)),"")</f>
      </c>
    </row>
    <row r="3627" spans="2:9" x14ac:dyDescent="0.2">
      <c r="B3627">
        <f>IF(ISBLANK(A3627),"",VLOOKUP(A3627,Normas!A:D,4,FALSE))</f>
      </c>
      <c r="E3627" s="2">
        <f>IF(ISBLANK(D3627),"",INT(YEARFRAC(D3627,'Vispārīga informācija'!$B$2)))</f>
      </c>
      <c r="F3627" s="2">
        <f>IFERROR(IF(ISBLANK($A3627),"",IF($A3627="Ūdeņraža jonu koncentrācija",VLOOKUP(Dati!$A3627,Normas!$A:$D,2,FALSE),VLOOKUP(Dati!$A3627,Normas!$A:$D,2,FALSE)*0.6)),"")</f>
      </c>
      <c r="G3627" s="2">
        <f>IFERROR(IF(ISBLANK($A3627),"",IF($A3627="Ūdeņraža jonu koncentrācija",VLOOKUP(Dati!$A3627,Normas!$A:$D,3,FALSE),VLOOKUP(Dati!$A3627,Normas!$A:$D,3,FALSE)*0.6)),"")</f>
      </c>
      <c r="H3627" s="2">
        <f>IFERROR(IF(ISBLANK($A3627),"",IF($A3627="Ūdeņraža jonu koncentrācija",VLOOKUP(Dati!$A3627,Normas!$A:$D,2,FALSE),VLOOKUP(Dati!$A3627,Normas!$A:$D,2,FALSE)*0.3)),"")</f>
      </c>
      <c r="I3627" s="2">
        <f>IFERROR(IF(ISBLANK($A3627),"",IF($A3627="Ūdeņraža jonu koncentrācija",VLOOKUP(Dati!$A3627,Normas!$A:$D,3,FALSE),VLOOKUP(Dati!$A3627,Normas!$A:$D,3,FALSE)*0.3)),"")</f>
      </c>
    </row>
    <row r="3628" spans="2:9" x14ac:dyDescent="0.2">
      <c r="B3628">
        <f>IF(ISBLANK(A3628),"",VLOOKUP(A3628,Normas!A:D,4,FALSE))</f>
      </c>
      <c r="E3628" s="2">
        <f>IF(ISBLANK(D3628),"",INT(YEARFRAC(D3628,'Vispārīga informācija'!$B$2)))</f>
      </c>
      <c r="F3628" s="2">
        <f>IFERROR(IF(ISBLANK($A3628),"",IF($A3628="Ūdeņraža jonu koncentrācija",VLOOKUP(Dati!$A3628,Normas!$A:$D,2,FALSE),VLOOKUP(Dati!$A3628,Normas!$A:$D,2,FALSE)*0.6)),"")</f>
      </c>
      <c r="G3628" s="2">
        <f>IFERROR(IF(ISBLANK($A3628),"",IF($A3628="Ūdeņraža jonu koncentrācija",VLOOKUP(Dati!$A3628,Normas!$A:$D,3,FALSE),VLOOKUP(Dati!$A3628,Normas!$A:$D,3,FALSE)*0.6)),"")</f>
      </c>
      <c r="H3628" s="2">
        <f>IFERROR(IF(ISBLANK($A3628),"",IF($A3628="Ūdeņraža jonu koncentrācija",VLOOKUP(Dati!$A3628,Normas!$A:$D,2,FALSE),VLOOKUP(Dati!$A3628,Normas!$A:$D,2,FALSE)*0.3)),"")</f>
      </c>
      <c r="I3628" s="2">
        <f>IFERROR(IF(ISBLANK($A3628),"",IF($A3628="Ūdeņraža jonu koncentrācija",VLOOKUP(Dati!$A3628,Normas!$A:$D,3,FALSE),VLOOKUP(Dati!$A3628,Normas!$A:$D,3,FALSE)*0.3)),"")</f>
      </c>
    </row>
    <row r="3629" spans="2:9" x14ac:dyDescent="0.2">
      <c r="B3629">
        <f>IF(ISBLANK(A3629),"",VLOOKUP(A3629,Normas!A:D,4,FALSE))</f>
      </c>
      <c r="E3629" s="2">
        <f>IF(ISBLANK(D3629),"",INT(YEARFRAC(D3629,'Vispārīga informācija'!$B$2)))</f>
      </c>
      <c r="F3629" s="2">
        <f>IFERROR(IF(ISBLANK($A3629),"",IF($A3629="Ūdeņraža jonu koncentrācija",VLOOKUP(Dati!$A3629,Normas!$A:$D,2,FALSE),VLOOKUP(Dati!$A3629,Normas!$A:$D,2,FALSE)*0.6)),"")</f>
      </c>
      <c r="G3629" s="2">
        <f>IFERROR(IF(ISBLANK($A3629),"",IF($A3629="Ūdeņraža jonu koncentrācija",VLOOKUP(Dati!$A3629,Normas!$A:$D,3,FALSE),VLOOKUP(Dati!$A3629,Normas!$A:$D,3,FALSE)*0.6)),"")</f>
      </c>
      <c r="H3629" s="2">
        <f>IFERROR(IF(ISBLANK($A3629),"",IF($A3629="Ūdeņraža jonu koncentrācija",VLOOKUP(Dati!$A3629,Normas!$A:$D,2,FALSE),VLOOKUP(Dati!$A3629,Normas!$A:$D,2,FALSE)*0.3)),"")</f>
      </c>
      <c r="I3629" s="2">
        <f>IFERROR(IF(ISBLANK($A3629),"",IF($A3629="Ūdeņraža jonu koncentrācija",VLOOKUP(Dati!$A3629,Normas!$A:$D,3,FALSE),VLOOKUP(Dati!$A3629,Normas!$A:$D,3,FALSE)*0.3)),"")</f>
      </c>
    </row>
    <row r="3630" spans="2:9" x14ac:dyDescent="0.2">
      <c r="B3630">
        <f>IF(ISBLANK(A3630),"",VLOOKUP(A3630,Normas!A:D,4,FALSE))</f>
      </c>
      <c r="E3630" s="2">
        <f>IF(ISBLANK(D3630),"",INT(YEARFRAC(D3630,'Vispārīga informācija'!$B$2)))</f>
      </c>
      <c r="F3630" s="2">
        <f>IFERROR(IF(ISBLANK($A3630),"",IF($A3630="Ūdeņraža jonu koncentrācija",VLOOKUP(Dati!$A3630,Normas!$A:$D,2,FALSE),VLOOKUP(Dati!$A3630,Normas!$A:$D,2,FALSE)*0.6)),"")</f>
      </c>
      <c r="G3630" s="2">
        <f>IFERROR(IF(ISBLANK($A3630),"",IF($A3630="Ūdeņraža jonu koncentrācija",VLOOKUP(Dati!$A3630,Normas!$A:$D,3,FALSE),VLOOKUP(Dati!$A3630,Normas!$A:$D,3,FALSE)*0.6)),"")</f>
      </c>
      <c r="H3630" s="2">
        <f>IFERROR(IF(ISBLANK($A3630),"",IF($A3630="Ūdeņraža jonu koncentrācija",VLOOKUP(Dati!$A3630,Normas!$A:$D,2,FALSE),VLOOKUP(Dati!$A3630,Normas!$A:$D,2,FALSE)*0.3)),"")</f>
      </c>
      <c r="I3630" s="2">
        <f>IFERROR(IF(ISBLANK($A3630),"",IF($A3630="Ūdeņraža jonu koncentrācija",VLOOKUP(Dati!$A3630,Normas!$A:$D,3,FALSE),VLOOKUP(Dati!$A3630,Normas!$A:$D,3,FALSE)*0.3)),"")</f>
      </c>
    </row>
    <row r="3631" spans="2:9" x14ac:dyDescent="0.2">
      <c r="B3631">
        <f>IF(ISBLANK(A3631),"",VLOOKUP(A3631,Normas!A:D,4,FALSE))</f>
      </c>
      <c r="E3631" s="2">
        <f>IF(ISBLANK(D3631),"",INT(YEARFRAC(D3631,'Vispārīga informācija'!$B$2)))</f>
      </c>
      <c r="F3631" s="2">
        <f>IFERROR(IF(ISBLANK($A3631),"",IF($A3631="Ūdeņraža jonu koncentrācija",VLOOKUP(Dati!$A3631,Normas!$A:$D,2,FALSE),VLOOKUP(Dati!$A3631,Normas!$A:$D,2,FALSE)*0.6)),"")</f>
      </c>
      <c r="G3631" s="2">
        <f>IFERROR(IF(ISBLANK($A3631),"",IF($A3631="Ūdeņraža jonu koncentrācija",VLOOKUP(Dati!$A3631,Normas!$A:$D,3,FALSE),VLOOKUP(Dati!$A3631,Normas!$A:$D,3,FALSE)*0.6)),"")</f>
      </c>
      <c r="H3631" s="2">
        <f>IFERROR(IF(ISBLANK($A3631),"",IF($A3631="Ūdeņraža jonu koncentrācija",VLOOKUP(Dati!$A3631,Normas!$A:$D,2,FALSE),VLOOKUP(Dati!$A3631,Normas!$A:$D,2,FALSE)*0.3)),"")</f>
      </c>
      <c r="I3631" s="2">
        <f>IFERROR(IF(ISBLANK($A3631),"",IF($A3631="Ūdeņraža jonu koncentrācija",VLOOKUP(Dati!$A3631,Normas!$A:$D,3,FALSE),VLOOKUP(Dati!$A3631,Normas!$A:$D,3,FALSE)*0.3)),"")</f>
      </c>
    </row>
    <row r="3632" spans="2:9" x14ac:dyDescent="0.2">
      <c r="B3632">
        <f>IF(ISBLANK(A3632),"",VLOOKUP(A3632,Normas!A:D,4,FALSE))</f>
      </c>
      <c r="E3632" s="2">
        <f>IF(ISBLANK(D3632),"",INT(YEARFRAC(D3632,'Vispārīga informācija'!$B$2)))</f>
      </c>
      <c r="F3632" s="2">
        <f>IFERROR(IF(ISBLANK($A3632),"",IF($A3632="Ūdeņraža jonu koncentrācija",VLOOKUP(Dati!$A3632,Normas!$A:$D,2,FALSE),VLOOKUP(Dati!$A3632,Normas!$A:$D,2,FALSE)*0.6)),"")</f>
      </c>
      <c r="G3632" s="2">
        <f>IFERROR(IF(ISBLANK($A3632),"",IF($A3632="Ūdeņraža jonu koncentrācija",VLOOKUP(Dati!$A3632,Normas!$A:$D,3,FALSE),VLOOKUP(Dati!$A3632,Normas!$A:$D,3,FALSE)*0.6)),"")</f>
      </c>
      <c r="H3632" s="2">
        <f>IFERROR(IF(ISBLANK($A3632),"",IF($A3632="Ūdeņraža jonu koncentrācija",VLOOKUP(Dati!$A3632,Normas!$A:$D,2,FALSE),VLOOKUP(Dati!$A3632,Normas!$A:$D,2,FALSE)*0.3)),"")</f>
      </c>
      <c r="I3632" s="2">
        <f>IFERROR(IF(ISBLANK($A3632),"",IF($A3632="Ūdeņraža jonu koncentrācija",VLOOKUP(Dati!$A3632,Normas!$A:$D,3,FALSE),VLOOKUP(Dati!$A3632,Normas!$A:$D,3,FALSE)*0.3)),"")</f>
      </c>
    </row>
    <row r="3633" spans="2:9" x14ac:dyDescent="0.2">
      <c r="B3633">
        <f>IF(ISBLANK(A3633),"",VLOOKUP(A3633,Normas!A:D,4,FALSE))</f>
      </c>
      <c r="E3633" s="2">
        <f>IF(ISBLANK(D3633),"",INT(YEARFRAC(D3633,'Vispārīga informācija'!$B$2)))</f>
      </c>
      <c r="F3633" s="2">
        <f>IFERROR(IF(ISBLANK($A3633),"",IF($A3633="Ūdeņraža jonu koncentrācija",VLOOKUP(Dati!$A3633,Normas!$A:$D,2,FALSE),VLOOKUP(Dati!$A3633,Normas!$A:$D,2,FALSE)*0.6)),"")</f>
      </c>
      <c r="G3633" s="2">
        <f>IFERROR(IF(ISBLANK($A3633),"",IF($A3633="Ūdeņraža jonu koncentrācija",VLOOKUP(Dati!$A3633,Normas!$A:$D,3,FALSE),VLOOKUP(Dati!$A3633,Normas!$A:$D,3,FALSE)*0.6)),"")</f>
      </c>
      <c r="H3633" s="2">
        <f>IFERROR(IF(ISBLANK($A3633),"",IF($A3633="Ūdeņraža jonu koncentrācija",VLOOKUP(Dati!$A3633,Normas!$A:$D,2,FALSE),VLOOKUP(Dati!$A3633,Normas!$A:$D,2,FALSE)*0.3)),"")</f>
      </c>
      <c r="I3633" s="2">
        <f>IFERROR(IF(ISBLANK($A3633),"",IF($A3633="Ūdeņraža jonu koncentrācija",VLOOKUP(Dati!$A3633,Normas!$A:$D,3,FALSE),VLOOKUP(Dati!$A3633,Normas!$A:$D,3,FALSE)*0.3)),"")</f>
      </c>
    </row>
    <row r="3634" spans="2:9" x14ac:dyDescent="0.2">
      <c r="B3634">
        <f>IF(ISBLANK(A3634),"",VLOOKUP(A3634,Normas!A:D,4,FALSE))</f>
      </c>
      <c r="E3634" s="2">
        <f>IF(ISBLANK(D3634),"",INT(YEARFRAC(D3634,'Vispārīga informācija'!$B$2)))</f>
      </c>
      <c r="F3634" s="2">
        <f>IFERROR(IF(ISBLANK($A3634),"",IF($A3634="Ūdeņraža jonu koncentrācija",VLOOKUP(Dati!$A3634,Normas!$A:$D,2,FALSE),VLOOKUP(Dati!$A3634,Normas!$A:$D,2,FALSE)*0.6)),"")</f>
      </c>
      <c r="G3634" s="2">
        <f>IFERROR(IF(ISBLANK($A3634),"",IF($A3634="Ūdeņraža jonu koncentrācija",VLOOKUP(Dati!$A3634,Normas!$A:$D,3,FALSE),VLOOKUP(Dati!$A3634,Normas!$A:$D,3,FALSE)*0.6)),"")</f>
      </c>
      <c r="H3634" s="2">
        <f>IFERROR(IF(ISBLANK($A3634),"",IF($A3634="Ūdeņraža jonu koncentrācija",VLOOKUP(Dati!$A3634,Normas!$A:$D,2,FALSE),VLOOKUP(Dati!$A3634,Normas!$A:$D,2,FALSE)*0.3)),"")</f>
      </c>
      <c r="I3634" s="2">
        <f>IFERROR(IF(ISBLANK($A3634),"",IF($A3634="Ūdeņraža jonu koncentrācija",VLOOKUP(Dati!$A3634,Normas!$A:$D,3,FALSE),VLOOKUP(Dati!$A3634,Normas!$A:$D,3,FALSE)*0.3)),"")</f>
      </c>
    </row>
    <row r="3635" spans="2:9" x14ac:dyDescent="0.2">
      <c r="B3635">
        <f>IF(ISBLANK(A3635),"",VLOOKUP(A3635,Normas!A:D,4,FALSE))</f>
      </c>
      <c r="E3635" s="2">
        <f>IF(ISBLANK(D3635),"",INT(YEARFRAC(D3635,'Vispārīga informācija'!$B$2)))</f>
      </c>
      <c r="F3635" s="2">
        <f>IFERROR(IF(ISBLANK($A3635),"",IF($A3635="Ūdeņraža jonu koncentrācija",VLOOKUP(Dati!$A3635,Normas!$A:$D,2,FALSE),VLOOKUP(Dati!$A3635,Normas!$A:$D,2,FALSE)*0.6)),"")</f>
      </c>
      <c r="G3635" s="2">
        <f>IFERROR(IF(ISBLANK($A3635),"",IF($A3635="Ūdeņraža jonu koncentrācija",VLOOKUP(Dati!$A3635,Normas!$A:$D,3,FALSE),VLOOKUP(Dati!$A3635,Normas!$A:$D,3,FALSE)*0.6)),"")</f>
      </c>
      <c r="H3635" s="2">
        <f>IFERROR(IF(ISBLANK($A3635),"",IF($A3635="Ūdeņraža jonu koncentrācija",VLOOKUP(Dati!$A3635,Normas!$A:$D,2,FALSE),VLOOKUP(Dati!$A3635,Normas!$A:$D,2,FALSE)*0.3)),"")</f>
      </c>
      <c r="I3635" s="2">
        <f>IFERROR(IF(ISBLANK($A3635),"",IF($A3635="Ūdeņraža jonu koncentrācija",VLOOKUP(Dati!$A3635,Normas!$A:$D,3,FALSE),VLOOKUP(Dati!$A3635,Normas!$A:$D,3,FALSE)*0.3)),"")</f>
      </c>
    </row>
    <row r="3636" spans="2:9" x14ac:dyDescent="0.2">
      <c r="B3636">
        <f>IF(ISBLANK(A3636),"",VLOOKUP(A3636,Normas!A:D,4,FALSE))</f>
      </c>
      <c r="E3636" s="2">
        <f>IF(ISBLANK(D3636),"",INT(YEARFRAC(D3636,'Vispārīga informācija'!$B$2)))</f>
      </c>
      <c r="F3636" s="2">
        <f>IFERROR(IF(ISBLANK($A3636),"",IF($A3636="Ūdeņraža jonu koncentrācija",VLOOKUP(Dati!$A3636,Normas!$A:$D,2,FALSE),VLOOKUP(Dati!$A3636,Normas!$A:$D,2,FALSE)*0.6)),"")</f>
      </c>
      <c r="G3636" s="2">
        <f>IFERROR(IF(ISBLANK($A3636),"",IF($A3636="Ūdeņraža jonu koncentrācija",VLOOKUP(Dati!$A3636,Normas!$A:$D,3,FALSE),VLOOKUP(Dati!$A3636,Normas!$A:$D,3,FALSE)*0.6)),"")</f>
      </c>
      <c r="H3636" s="2">
        <f>IFERROR(IF(ISBLANK($A3636),"",IF($A3636="Ūdeņraža jonu koncentrācija",VLOOKUP(Dati!$A3636,Normas!$A:$D,2,FALSE),VLOOKUP(Dati!$A3636,Normas!$A:$D,2,FALSE)*0.3)),"")</f>
      </c>
      <c r="I3636" s="2">
        <f>IFERROR(IF(ISBLANK($A3636),"",IF($A3636="Ūdeņraža jonu koncentrācija",VLOOKUP(Dati!$A3636,Normas!$A:$D,3,FALSE),VLOOKUP(Dati!$A3636,Normas!$A:$D,3,FALSE)*0.3)),"")</f>
      </c>
    </row>
    <row r="3637" spans="2:9" x14ac:dyDescent="0.2">
      <c r="B3637">
        <f>IF(ISBLANK(A3637),"",VLOOKUP(A3637,Normas!A:D,4,FALSE))</f>
      </c>
      <c r="E3637" s="2">
        <f>IF(ISBLANK(D3637),"",INT(YEARFRAC(D3637,'Vispārīga informācija'!$B$2)))</f>
      </c>
      <c r="F3637" s="2">
        <f>IFERROR(IF(ISBLANK($A3637),"",IF($A3637="Ūdeņraža jonu koncentrācija",VLOOKUP(Dati!$A3637,Normas!$A:$D,2,FALSE),VLOOKUP(Dati!$A3637,Normas!$A:$D,2,FALSE)*0.6)),"")</f>
      </c>
      <c r="G3637" s="2">
        <f>IFERROR(IF(ISBLANK($A3637),"",IF($A3637="Ūdeņraža jonu koncentrācija",VLOOKUP(Dati!$A3637,Normas!$A:$D,3,FALSE),VLOOKUP(Dati!$A3637,Normas!$A:$D,3,FALSE)*0.6)),"")</f>
      </c>
      <c r="H3637" s="2">
        <f>IFERROR(IF(ISBLANK($A3637),"",IF($A3637="Ūdeņraža jonu koncentrācija",VLOOKUP(Dati!$A3637,Normas!$A:$D,2,FALSE),VLOOKUP(Dati!$A3637,Normas!$A:$D,2,FALSE)*0.3)),"")</f>
      </c>
      <c r="I3637" s="2">
        <f>IFERROR(IF(ISBLANK($A3637),"",IF($A3637="Ūdeņraža jonu koncentrācija",VLOOKUP(Dati!$A3637,Normas!$A:$D,3,FALSE),VLOOKUP(Dati!$A3637,Normas!$A:$D,3,FALSE)*0.3)),"")</f>
      </c>
    </row>
    <row r="3638" spans="2:9" x14ac:dyDescent="0.2">
      <c r="B3638">
        <f>IF(ISBLANK(A3638),"",VLOOKUP(A3638,Normas!A:D,4,FALSE))</f>
      </c>
      <c r="E3638" s="2">
        <f>IF(ISBLANK(D3638),"",INT(YEARFRAC(D3638,'Vispārīga informācija'!$B$2)))</f>
      </c>
      <c r="F3638" s="2">
        <f>IFERROR(IF(ISBLANK($A3638),"",IF($A3638="Ūdeņraža jonu koncentrācija",VLOOKUP(Dati!$A3638,Normas!$A:$D,2,FALSE),VLOOKUP(Dati!$A3638,Normas!$A:$D,2,FALSE)*0.6)),"")</f>
      </c>
      <c r="G3638" s="2">
        <f>IFERROR(IF(ISBLANK($A3638),"",IF($A3638="Ūdeņraža jonu koncentrācija",VLOOKUP(Dati!$A3638,Normas!$A:$D,3,FALSE),VLOOKUP(Dati!$A3638,Normas!$A:$D,3,FALSE)*0.6)),"")</f>
      </c>
      <c r="H3638" s="2">
        <f>IFERROR(IF(ISBLANK($A3638),"",IF($A3638="Ūdeņraža jonu koncentrācija",VLOOKUP(Dati!$A3638,Normas!$A:$D,2,FALSE),VLOOKUP(Dati!$A3638,Normas!$A:$D,2,FALSE)*0.3)),"")</f>
      </c>
      <c r="I3638" s="2">
        <f>IFERROR(IF(ISBLANK($A3638),"",IF($A3638="Ūdeņraža jonu koncentrācija",VLOOKUP(Dati!$A3638,Normas!$A:$D,3,FALSE),VLOOKUP(Dati!$A3638,Normas!$A:$D,3,FALSE)*0.3)),"")</f>
      </c>
    </row>
    <row r="3639" spans="2:9" x14ac:dyDescent="0.2">
      <c r="B3639">
        <f>IF(ISBLANK(A3639),"",VLOOKUP(A3639,Normas!A:D,4,FALSE))</f>
      </c>
      <c r="E3639" s="2">
        <f>IF(ISBLANK(D3639),"",INT(YEARFRAC(D3639,'Vispārīga informācija'!$B$2)))</f>
      </c>
      <c r="F3639" s="2">
        <f>IFERROR(IF(ISBLANK($A3639),"",IF($A3639="Ūdeņraža jonu koncentrācija",VLOOKUP(Dati!$A3639,Normas!$A:$D,2,FALSE),VLOOKUP(Dati!$A3639,Normas!$A:$D,2,FALSE)*0.6)),"")</f>
      </c>
      <c r="G3639" s="2">
        <f>IFERROR(IF(ISBLANK($A3639),"",IF($A3639="Ūdeņraža jonu koncentrācija",VLOOKUP(Dati!$A3639,Normas!$A:$D,3,FALSE),VLOOKUP(Dati!$A3639,Normas!$A:$D,3,FALSE)*0.6)),"")</f>
      </c>
      <c r="H3639" s="2">
        <f>IFERROR(IF(ISBLANK($A3639),"",IF($A3639="Ūdeņraža jonu koncentrācija",VLOOKUP(Dati!$A3639,Normas!$A:$D,2,FALSE),VLOOKUP(Dati!$A3639,Normas!$A:$D,2,FALSE)*0.3)),"")</f>
      </c>
      <c r="I3639" s="2">
        <f>IFERROR(IF(ISBLANK($A3639),"",IF($A3639="Ūdeņraža jonu koncentrācija",VLOOKUP(Dati!$A3639,Normas!$A:$D,3,FALSE),VLOOKUP(Dati!$A3639,Normas!$A:$D,3,FALSE)*0.3)),"")</f>
      </c>
    </row>
    <row r="3640" spans="2:9" x14ac:dyDescent="0.2">
      <c r="B3640">
        <f>IF(ISBLANK(A3640),"",VLOOKUP(A3640,Normas!A:D,4,FALSE))</f>
      </c>
      <c r="E3640" s="2">
        <f>IF(ISBLANK(D3640),"",INT(YEARFRAC(D3640,'Vispārīga informācija'!$B$2)))</f>
      </c>
      <c r="F3640" s="2">
        <f>IFERROR(IF(ISBLANK($A3640),"",IF($A3640="Ūdeņraža jonu koncentrācija",VLOOKUP(Dati!$A3640,Normas!$A:$D,2,FALSE),VLOOKUP(Dati!$A3640,Normas!$A:$D,2,FALSE)*0.6)),"")</f>
      </c>
      <c r="G3640" s="2">
        <f>IFERROR(IF(ISBLANK($A3640),"",IF($A3640="Ūdeņraža jonu koncentrācija",VLOOKUP(Dati!$A3640,Normas!$A:$D,3,FALSE),VLOOKUP(Dati!$A3640,Normas!$A:$D,3,FALSE)*0.6)),"")</f>
      </c>
      <c r="H3640" s="2">
        <f>IFERROR(IF(ISBLANK($A3640),"",IF($A3640="Ūdeņraža jonu koncentrācija",VLOOKUP(Dati!$A3640,Normas!$A:$D,2,FALSE),VLOOKUP(Dati!$A3640,Normas!$A:$D,2,FALSE)*0.3)),"")</f>
      </c>
      <c r="I3640" s="2">
        <f>IFERROR(IF(ISBLANK($A3640),"",IF($A3640="Ūdeņraža jonu koncentrācija",VLOOKUP(Dati!$A3640,Normas!$A:$D,3,FALSE),VLOOKUP(Dati!$A3640,Normas!$A:$D,3,FALSE)*0.3)),"")</f>
      </c>
    </row>
    <row r="3641" spans="2:9" x14ac:dyDescent="0.2">
      <c r="B3641">
        <f>IF(ISBLANK(A3641),"",VLOOKUP(A3641,Normas!A:D,4,FALSE))</f>
      </c>
      <c r="E3641" s="2">
        <f>IF(ISBLANK(D3641),"",INT(YEARFRAC(D3641,'Vispārīga informācija'!$B$2)))</f>
      </c>
      <c r="F3641" s="2">
        <f>IFERROR(IF(ISBLANK($A3641),"",IF($A3641="Ūdeņraža jonu koncentrācija",VLOOKUP(Dati!$A3641,Normas!$A:$D,2,FALSE),VLOOKUP(Dati!$A3641,Normas!$A:$D,2,FALSE)*0.6)),"")</f>
      </c>
      <c r="G3641" s="2">
        <f>IFERROR(IF(ISBLANK($A3641),"",IF($A3641="Ūdeņraža jonu koncentrācija",VLOOKUP(Dati!$A3641,Normas!$A:$D,3,FALSE),VLOOKUP(Dati!$A3641,Normas!$A:$D,3,FALSE)*0.6)),"")</f>
      </c>
      <c r="H3641" s="2">
        <f>IFERROR(IF(ISBLANK($A3641),"",IF($A3641="Ūdeņraža jonu koncentrācija",VLOOKUP(Dati!$A3641,Normas!$A:$D,2,FALSE),VLOOKUP(Dati!$A3641,Normas!$A:$D,2,FALSE)*0.3)),"")</f>
      </c>
      <c r="I3641" s="2">
        <f>IFERROR(IF(ISBLANK($A3641),"",IF($A3641="Ūdeņraža jonu koncentrācija",VLOOKUP(Dati!$A3641,Normas!$A:$D,3,FALSE),VLOOKUP(Dati!$A3641,Normas!$A:$D,3,FALSE)*0.3)),"")</f>
      </c>
    </row>
    <row r="3642" spans="2:9" x14ac:dyDescent="0.2">
      <c r="B3642">
        <f>IF(ISBLANK(A3642),"",VLOOKUP(A3642,Normas!A:D,4,FALSE))</f>
      </c>
      <c r="E3642" s="2">
        <f>IF(ISBLANK(D3642),"",INT(YEARFRAC(D3642,'Vispārīga informācija'!$B$2)))</f>
      </c>
      <c r="F3642" s="2">
        <f>IFERROR(IF(ISBLANK($A3642),"",IF($A3642="Ūdeņraža jonu koncentrācija",VLOOKUP(Dati!$A3642,Normas!$A:$D,2,FALSE),VLOOKUP(Dati!$A3642,Normas!$A:$D,2,FALSE)*0.6)),"")</f>
      </c>
      <c r="G3642" s="2">
        <f>IFERROR(IF(ISBLANK($A3642),"",IF($A3642="Ūdeņraža jonu koncentrācija",VLOOKUP(Dati!$A3642,Normas!$A:$D,3,FALSE),VLOOKUP(Dati!$A3642,Normas!$A:$D,3,FALSE)*0.6)),"")</f>
      </c>
      <c r="H3642" s="2">
        <f>IFERROR(IF(ISBLANK($A3642),"",IF($A3642="Ūdeņraža jonu koncentrācija",VLOOKUP(Dati!$A3642,Normas!$A:$D,2,FALSE),VLOOKUP(Dati!$A3642,Normas!$A:$D,2,FALSE)*0.3)),"")</f>
      </c>
      <c r="I3642" s="2">
        <f>IFERROR(IF(ISBLANK($A3642),"",IF($A3642="Ūdeņraža jonu koncentrācija",VLOOKUP(Dati!$A3642,Normas!$A:$D,3,FALSE),VLOOKUP(Dati!$A3642,Normas!$A:$D,3,FALSE)*0.3)),"")</f>
      </c>
    </row>
    <row r="3643" spans="2:9" x14ac:dyDescent="0.2">
      <c r="B3643">
        <f>IF(ISBLANK(A3643),"",VLOOKUP(A3643,Normas!A:D,4,FALSE))</f>
      </c>
      <c r="E3643" s="2">
        <f>IF(ISBLANK(D3643),"",INT(YEARFRAC(D3643,'Vispārīga informācija'!$B$2)))</f>
      </c>
      <c r="F3643" s="2">
        <f>IFERROR(IF(ISBLANK($A3643),"",IF($A3643="Ūdeņraža jonu koncentrācija",VLOOKUP(Dati!$A3643,Normas!$A:$D,2,FALSE),VLOOKUP(Dati!$A3643,Normas!$A:$D,2,FALSE)*0.6)),"")</f>
      </c>
      <c r="G3643" s="2">
        <f>IFERROR(IF(ISBLANK($A3643),"",IF($A3643="Ūdeņraža jonu koncentrācija",VLOOKUP(Dati!$A3643,Normas!$A:$D,3,FALSE),VLOOKUP(Dati!$A3643,Normas!$A:$D,3,FALSE)*0.6)),"")</f>
      </c>
      <c r="H3643" s="2">
        <f>IFERROR(IF(ISBLANK($A3643),"",IF($A3643="Ūdeņraža jonu koncentrācija",VLOOKUP(Dati!$A3643,Normas!$A:$D,2,FALSE),VLOOKUP(Dati!$A3643,Normas!$A:$D,2,FALSE)*0.3)),"")</f>
      </c>
      <c r="I3643" s="2">
        <f>IFERROR(IF(ISBLANK($A3643),"",IF($A3643="Ūdeņraža jonu koncentrācija",VLOOKUP(Dati!$A3643,Normas!$A:$D,3,FALSE),VLOOKUP(Dati!$A3643,Normas!$A:$D,3,FALSE)*0.3)),"")</f>
      </c>
    </row>
    <row r="3644" spans="2:9" x14ac:dyDescent="0.2">
      <c r="B3644">
        <f>IF(ISBLANK(A3644),"",VLOOKUP(A3644,Normas!A:D,4,FALSE))</f>
      </c>
      <c r="E3644" s="2">
        <f>IF(ISBLANK(D3644),"",INT(YEARFRAC(D3644,'Vispārīga informācija'!$B$2)))</f>
      </c>
      <c r="F3644" s="2">
        <f>IFERROR(IF(ISBLANK($A3644),"",IF($A3644="Ūdeņraža jonu koncentrācija",VLOOKUP(Dati!$A3644,Normas!$A:$D,2,FALSE),VLOOKUP(Dati!$A3644,Normas!$A:$D,2,FALSE)*0.6)),"")</f>
      </c>
      <c r="G3644" s="2">
        <f>IFERROR(IF(ISBLANK($A3644),"",IF($A3644="Ūdeņraža jonu koncentrācija",VLOOKUP(Dati!$A3644,Normas!$A:$D,3,FALSE),VLOOKUP(Dati!$A3644,Normas!$A:$D,3,FALSE)*0.6)),"")</f>
      </c>
      <c r="H3644" s="2">
        <f>IFERROR(IF(ISBLANK($A3644),"",IF($A3644="Ūdeņraža jonu koncentrācija",VLOOKUP(Dati!$A3644,Normas!$A:$D,2,FALSE),VLOOKUP(Dati!$A3644,Normas!$A:$D,2,FALSE)*0.3)),"")</f>
      </c>
      <c r="I3644" s="2">
        <f>IFERROR(IF(ISBLANK($A3644),"",IF($A3644="Ūdeņraža jonu koncentrācija",VLOOKUP(Dati!$A3644,Normas!$A:$D,3,FALSE),VLOOKUP(Dati!$A3644,Normas!$A:$D,3,FALSE)*0.3)),"")</f>
      </c>
    </row>
    <row r="3645" spans="2:9" x14ac:dyDescent="0.2">
      <c r="B3645">
        <f>IF(ISBLANK(A3645),"",VLOOKUP(A3645,Normas!A:D,4,FALSE))</f>
      </c>
      <c r="E3645" s="2">
        <f>IF(ISBLANK(D3645),"",INT(YEARFRAC(D3645,'Vispārīga informācija'!$B$2)))</f>
      </c>
      <c r="F3645" s="2">
        <f>IFERROR(IF(ISBLANK($A3645),"",IF($A3645="Ūdeņraža jonu koncentrācija",VLOOKUP(Dati!$A3645,Normas!$A:$D,2,FALSE),VLOOKUP(Dati!$A3645,Normas!$A:$D,2,FALSE)*0.6)),"")</f>
      </c>
      <c r="G3645" s="2">
        <f>IFERROR(IF(ISBLANK($A3645),"",IF($A3645="Ūdeņraža jonu koncentrācija",VLOOKUP(Dati!$A3645,Normas!$A:$D,3,FALSE),VLOOKUP(Dati!$A3645,Normas!$A:$D,3,FALSE)*0.6)),"")</f>
      </c>
      <c r="H3645" s="2">
        <f>IFERROR(IF(ISBLANK($A3645),"",IF($A3645="Ūdeņraža jonu koncentrācija",VLOOKUP(Dati!$A3645,Normas!$A:$D,2,FALSE),VLOOKUP(Dati!$A3645,Normas!$A:$D,2,FALSE)*0.3)),"")</f>
      </c>
      <c r="I3645" s="2">
        <f>IFERROR(IF(ISBLANK($A3645),"",IF($A3645="Ūdeņraža jonu koncentrācija",VLOOKUP(Dati!$A3645,Normas!$A:$D,3,FALSE),VLOOKUP(Dati!$A3645,Normas!$A:$D,3,FALSE)*0.3)),"")</f>
      </c>
    </row>
    <row r="3646" spans="2:9" x14ac:dyDescent="0.2">
      <c r="B3646">
        <f>IF(ISBLANK(A3646),"",VLOOKUP(A3646,Normas!A:D,4,FALSE))</f>
      </c>
      <c r="E3646" s="2">
        <f>IF(ISBLANK(D3646),"",INT(YEARFRAC(D3646,'Vispārīga informācija'!$B$2)))</f>
      </c>
      <c r="F3646" s="2">
        <f>IFERROR(IF(ISBLANK($A3646),"",IF($A3646="Ūdeņraža jonu koncentrācija",VLOOKUP(Dati!$A3646,Normas!$A:$D,2,FALSE),VLOOKUP(Dati!$A3646,Normas!$A:$D,2,FALSE)*0.6)),"")</f>
      </c>
      <c r="G3646" s="2">
        <f>IFERROR(IF(ISBLANK($A3646),"",IF($A3646="Ūdeņraža jonu koncentrācija",VLOOKUP(Dati!$A3646,Normas!$A:$D,3,FALSE),VLOOKUP(Dati!$A3646,Normas!$A:$D,3,FALSE)*0.6)),"")</f>
      </c>
      <c r="H3646" s="2">
        <f>IFERROR(IF(ISBLANK($A3646),"",IF($A3646="Ūdeņraža jonu koncentrācija",VLOOKUP(Dati!$A3646,Normas!$A:$D,2,FALSE),VLOOKUP(Dati!$A3646,Normas!$A:$D,2,FALSE)*0.3)),"")</f>
      </c>
      <c r="I3646" s="2">
        <f>IFERROR(IF(ISBLANK($A3646),"",IF($A3646="Ūdeņraža jonu koncentrācija",VLOOKUP(Dati!$A3646,Normas!$A:$D,3,FALSE),VLOOKUP(Dati!$A3646,Normas!$A:$D,3,FALSE)*0.3)),"")</f>
      </c>
    </row>
    <row r="3647" spans="2:9" x14ac:dyDescent="0.2">
      <c r="B3647">
        <f>IF(ISBLANK(A3647),"",VLOOKUP(A3647,Normas!A:D,4,FALSE))</f>
      </c>
      <c r="E3647" s="2">
        <f>IF(ISBLANK(D3647),"",INT(YEARFRAC(D3647,'Vispārīga informācija'!$B$2)))</f>
      </c>
      <c r="F3647" s="2">
        <f>IFERROR(IF(ISBLANK($A3647),"",IF($A3647="Ūdeņraža jonu koncentrācija",VLOOKUP(Dati!$A3647,Normas!$A:$D,2,FALSE),VLOOKUP(Dati!$A3647,Normas!$A:$D,2,FALSE)*0.6)),"")</f>
      </c>
      <c r="G3647" s="2">
        <f>IFERROR(IF(ISBLANK($A3647),"",IF($A3647="Ūdeņraža jonu koncentrācija",VLOOKUP(Dati!$A3647,Normas!$A:$D,3,FALSE),VLOOKUP(Dati!$A3647,Normas!$A:$D,3,FALSE)*0.6)),"")</f>
      </c>
      <c r="H3647" s="2">
        <f>IFERROR(IF(ISBLANK($A3647),"",IF($A3647="Ūdeņraža jonu koncentrācija",VLOOKUP(Dati!$A3647,Normas!$A:$D,2,FALSE),VLOOKUP(Dati!$A3647,Normas!$A:$D,2,FALSE)*0.3)),"")</f>
      </c>
      <c r="I3647" s="2">
        <f>IFERROR(IF(ISBLANK($A3647),"",IF($A3647="Ūdeņraža jonu koncentrācija",VLOOKUP(Dati!$A3647,Normas!$A:$D,3,FALSE),VLOOKUP(Dati!$A3647,Normas!$A:$D,3,FALSE)*0.3)),"")</f>
      </c>
    </row>
    <row r="3648" spans="2:9" x14ac:dyDescent="0.2">
      <c r="B3648">
        <f>IF(ISBLANK(A3648),"",VLOOKUP(A3648,Normas!A:D,4,FALSE))</f>
      </c>
      <c r="E3648" s="2">
        <f>IF(ISBLANK(D3648),"",INT(YEARFRAC(D3648,'Vispārīga informācija'!$B$2)))</f>
      </c>
      <c r="F3648" s="2">
        <f>IFERROR(IF(ISBLANK($A3648),"",IF($A3648="Ūdeņraža jonu koncentrācija",VLOOKUP(Dati!$A3648,Normas!$A:$D,2,FALSE),VLOOKUP(Dati!$A3648,Normas!$A:$D,2,FALSE)*0.6)),"")</f>
      </c>
      <c r="G3648" s="2">
        <f>IFERROR(IF(ISBLANK($A3648),"",IF($A3648="Ūdeņraža jonu koncentrācija",VLOOKUP(Dati!$A3648,Normas!$A:$D,3,FALSE),VLOOKUP(Dati!$A3648,Normas!$A:$D,3,FALSE)*0.6)),"")</f>
      </c>
      <c r="H3648" s="2">
        <f>IFERROR(IF(ISBLANK($A3648),"",IF($A3648="Ūdeņraža jonu koncentrācija",VLOOKUP(Dati!$A3648,Normas!$A:$D,2,FALSE),VLOOKUP(Dati!$A3648,Normas!$A:$D,2,FALSE)*0.3)),"")</f>
      </c>
      <c r="I3648" s="2">
        <f>IFERROR(IF(ISBLANK($A3648),"",IF($A3648="Ūdeņraža jonu koncentrācija",VLOOKUP(Dati!$A3648,Normas!$A:$D,3,FALSE),VLOOKUP(Dati!$A3648,Normas!$A:$D,3,FALSE)*0.3)),"")</f>
      </c>
    </row>
    <row r="3649" spans="2:9" x14ac:dyDescent="0.2">
      <c r="B3649">
        <f>IF(ISBLANK(A3649),"",VLOOKUP(A3649,Normas!A:D,4,FALSE))</f>
      </c>
      <c r="E3649" s="2">
        <f>IF(ISBLANK(D3649),"",INT(YEARFRAC(D3649,'Vispārīga informācija'!$B$2)))</f>
      </c>
      <c r="F3649" s="2">
        <f>IFERROR(IF(ISBLANK($A3649),"",IF($A3649="Ūdeņraža jonu koncentrācija",VLOOKUP(Dati!$A3649,Normas!$A:$D,2,FALSE),VLOOKUP(Dati!$A3649,Normas!$A:$D,2,FALSE)*0.6)),"")</f>
      </c>
      <c r="G3649" s="2">
        <f>IFERROR(IF(ISBLANK($A3649),"",IF($A3649="Ūdeņraža jonu koncentrācija",VLOOKUP(Dati!$A3649,Normas!$A:$D,3,FALSE),VLOOKUP(Dati!$A3649,Normas!$A:$D,3,FALSE)*0.6)),"")</f>
      </c>
      <c r="H3649" s="2">
        <f>IFERROR(IF(ISBLANK($A3649),"",IF($A3649="Ūdeņraža jonu koncentrācija",VLOOKUP(Dati!$A3649,Normas!$A:$D,2,FALSE),VLOOKUP(Dati!$A3649,Normas!$A:$D,2,FALSE)*0.3)),"")</f>
      </c>
      <c r="I3649" s="2">
        <f>IFERROR(IF(ISBLANK($A3649),"",IF($A3649="Ūdeņraža jonu koncentrācija",VLOOKUP(Dati!$A3649,Normas!$A:$D,3,FALSE),VLOOKUP(Dati!$A3649,Normas!$A:$D,3,FALSE)*0.3)),"")</f>
      </c>
    </row>
    <row r="3650" spans="2:9" x14ac:dyDescent="0.2">
      <c r="B3650">
        <f>IF(ISBLANK(A3650),"",VLOOKUP(A3650,Normas!A:D,4,FALSE))</f>
      </c>
      <c r="E3650" s="2">
        <f>IF(ISBLANK(D3650),"",INT(YEARFRAC(D3650,'Vispārīga informācija'!$B$2)))</f>
      </c>
      <c r="F3650" s="2">
        <f>IFERROR(IF(ISBLANK($A3650),"",IF($A3650="Ūdeņraža jonu koncentrācija",VLOOKUP(Dati!$A3650,Normas!$A:$D,2,FALSE),VLOOKUP(Dati!$A3650,Normas!$A:$D,2,FALSE)*0.6)),"")</f>
      </c>
      <c r="G3650" s="2">
        <f>IFERROR(IF(ISBLANK($A3650),"",IF($A3650="Ūdeņraža jonu koncentrācija",VLOOKUP(Dati!$A3650,Normas!$A:$D,3,FALSE),VLOOKUP(Dati!$A3650,Normas!$A:$D,3,FALSE)*0.6)),"")</f>
      </c>
      <c r="H3650" s="2">
        <f>IFERROR(IF(ISBLANK($A3650),"",IF($A3650="Ūdeņraža jonu koncentrācija",VLOOKUP(Dati!$A3650,Normas!$A:$D,2,FALSE),VLOOKUP(Dati!$A3650,Normas!$A:$D,2,FALSE)*0.3)),"")</f>
      </c>
      <c r="I3650" s="2">
        <f>IFERROR(IF(ISBLANK($A3650),"",IF($A3650="Ūdeņraža jonu koncentrācija",VLOOKUP(Dati!$A3650,Normas!$A:$D,3,FALSE),VLOOKUP(Dati!$A3650,Normas!$A:$D,3,FALSE)*0.3)),"")</f>
      </c>
    </row>
    <row r="3651" spans="2:9" x14ac:dyDescent="0.2">
      <c r="B3651">
        <f>IF(ISBLANK(A3651),"",VLOOKUP(A3651,Normas!A:D,4,FALSE))</f>
      </c>
      <c r="E3651" s="2">
        <f>IF(ISBLANK(D3651),"",INT(YEARFRAC(D3651,'Vispārīga informācija'!$B$2)))</f>
      </c>
      <c r="F3651" s="2">
        <f>IFERROR(IF(ISBLANK($A3651),"",IF($A3651="Ūdeņraža jonu koncentrācija",VLOOKUP(Dati!$A3651,Normas!$A:$D,2,FALSE),VLOOKUP(Dati!$A3651,Normas!$A:$D,2,FALSE)*0.6)),"")</f>
      </c>
      <c r="G3651" s="2">
        <f>IFERROR(IF(ISBLANK($A3651),"",IF($A3651="Ūdeņraža jonu koncentrācija",VLOOKUP(Dati!$A3651,Normas!$A:$D,3,FALSE),VLOOKUP(Dati!$A3651,Normas!$A:$D,3,FALSE)*0.6)),"")</f>
      </c>
      <c r="H3651" s="2">
        <f>IFERROR(IF(ISBLANK($A3651),"",IF($A3651="Ūdeņraža jonu koncentrācija",VLOOKUP(Dati!$A3651,Normas!$A:$D,2,FALSE),VLOOKUP(Dati!$A3651,Normas!$A:$D,2,FALSE)*0.3)),"")</f>
      </c>
      <c r="I3651" s="2">
        <f>IFERROR(IF(ISBLANK($A3651),"",IF($A3651="Ūdeņraža jonu koncentrācija",VLOOKUP(Dati!$A3651,Normas!$A:$D,3,FALSE),VLOOKUP(Dati!$A3651,Normas!$A:$D,3,FALSE)*0.3)),"")</f>
      </c>
    </row>
    <row r="3652" spans="2:9" x14ac:dyDescent="0.2">
      <c r="B3652">
        <f>IF(ISBLANK(A3652),"",VLOOKUP(A3652,Normas!A:D,4,FALSE))</f>
      </c>
      <c r="E3652" s="2">
        <f>IF(ISBLANK(D3652),"",INT(YEARFRAC(D3652,'Vispārīga informācija'!$B$2)))</f>
      </c>
      <c r="F3652" s="2">
        <f>IFERROR(IF(ISBLANK($A3652),"",IF($A3652="Ūdeņraža jonu koncentrācija",VLOOKUP(Dati!$A3652,Normas!$A:$D,2,FALSE),VLOOKUP(Dati!$A3652,Normas!$A:$D,2,FALSE)*0.6)),"")</f>
      </c>
      <c r="G3652" s="2">
        <f>IFERROR(IF(ISBLANK($A3652),"",IF($A3652="Ūdeņraža jonu koncentrācija",VLOOKUP(Dati!$A3652,Normas!$A:$D,3,FALSE),VLOOKUP(Dati!$A3652,Normas!$A:$D,3,FALSE)*0.6)),"")</f>
      </c>
      <c r="H3652" s="2">
        <f>IFERROR(IF(ISBLANK($A3652),"",IF($A3652="Ūdeņraža jonu koncentrācija",VLOOKUP(Dati!$A3652,Normas!$A:$D,2,FALSE),VLOOKUP(Dati!$A3652,Normas!$A:$D,2,FALSE)*0.3)),"")</f>
      </c>
      <c r="I3652" s="2">
        <f>IFERROR(IF(ISBLANK($A3652),"",IF($A3652="Ūdeņraža jonu koncentrācija",VLOOKUP(Dati!$A3652,Normas!$A:$D,3,FALSE),VLOOKUP(Dati!$A3652,Normas!$A:$D,3,FALSE)*0.3)),"")</f>
      </c>
    </row>
    <row r="3653" spans="2:9" x14ac:dyDescent="0.2">
      <c r="B3653">
        <f>IF(ISBLANK(A3653),"",VLOOKUP(A3653,Normas!A:D,4,FALSE))</f>
      </c>
      <c r="E3653" s="2">
        <f>IF(ISBLANK(D3653),"",INT(YEARFRAC(D3653,'Vispārīga informācija'!$B$2)))</f>
      </c>
      <c r="F3653" s="2">
        <f>IFERROR(IF(ISBLANK($A3653),"",IF($A3653="Ūdeņraža jonu koncentrācija",VLOOKUP(Dati!$A3653,Normas!$A:$D,2,FALSE),VLOOKUP(Dati!$A3653,Normas!$A:$D,2,FALSE)*0.6)),"")</f>
      </c>
      <c r="G3653" s="2">
        <f>IFERROR(IF(ISBLANK($A3653),"",IF($A3653="Ūdeņraža jonu koncentrācija",VLOOKUP(Dati!$A3653,Normas!$A:$D,3,FALSE),VLOOKUP(Dati!$A3653,Normas!$A:$D,3,FALSE)*0.6)),"")</f>
      </c>
      <c r="H3653" s="2">
        <f>IFERROR(IF(ISBLANK($A3653),"",IF($A3653="Ūdeņraža jonu koncentrācija",VLOOKUP(Dati!$A3653,Normas!$A:$D,2,FALSE),VLOOKUP(Dati!$A3653,Normas!$A:$D,2,FALSE)*0.3)),"")</f>
      </c>
      <c r="I3653" s="2">
        <f>IFERROR(IF(ISBLANK($A3653),"",IF($A3653="Ūdeņraža jonu koncentrācija",VLOOKUP(Dati!$A3653,Normas!$A:$D,3,FALSE),VLOOKUP(Dati!$A3653,Normas!$A:$D,3,FALSE)*0.3)),"")</f>
      </c>
    </row>
    <row r="3654" spans="2:9" x14ac:dyDescent="0.2">
      <c r="B3654">
        <f>IF(ISBLANK(A3654),"",VLOOKUP(A3654,Normas!A:D,4,FALSE))</f>
      </c>
      <c r="E3654" s="2">
        <f>IF(ISBLANK(D3654),"",INT(YEARFRAC(D3654,'Vispārīga informācija'!$B$2)))</f>
      </c>
      <c r="F3654" s="2">
        <f>IFERROR(IF(ISBLANK($A3654),"",IF($A3654="Ūdeņraža jonu koncentrācija",VLOOKUP(Dati!$A3654,Normas!$A:$D,2,FALSE),VLOOKUP(Dati!$A3654,Normas!$A:$D,2,FALSE)*0.6)),"")</f>
      </c>
      <c r="G3654" s="2">
        <f>IFERROR(IF(ISBLANK($A3654),"",IF($A3654="Ūdeņraža jonu koncentrācija",VLOOKUP(Dati!$A3654,Normas!$A:$D,3,FALSE),VLOOKUP(Dati!$A3654,Normas!$A:$D,3,FALSE)*0.6)),"")</f>
      </c>
      <c r="H3654" s="2">
        <f>IFERROR(IF(ISBLANK($A3654),"",IF($A3654="Ūdeņraža jonu koncentrācija",VLOOKUP(Dati!$A3654,Normas!$A:$D,2,FALSE),VLOOKUP(Dati!$A3654,Normas!$A:$D,2,FALSE)*0.3)),"")</f>
      </c>
      <c r="I3654" s="2">
        <f>IFERROR(IF(ISBLANK($A3654),"",IF($A3654="Ūdeņraža jonu koncentrācija",VLOOKUP(Dati!$A3654,Normas!$A:$D,3,FALSE),VLOOKUP(Dati!$A3654,Normas!$A:$D,3,FALSE)*0.3)),"")</f>
      </c>
    </row>
    <row r="3655" spans="2:9" x14ac:dyDescent="0.2">
      <c r="B3655">
        <f>IF(ISBLANK(A3655),"",VLOOKUP(A3655,Normas!A:D,4,FALSE))</f>
      </c>
      <c r="E3655" s="2">
        <f>IF(ISBLANK(D3655),"",INT(YEARFRAC(D3655,'Vispārīga informācija'!$B$2)))</f>
      </c>
      <c r="F3655" s="2">
        <f>IFERROR(IF(ISBLANK($A3655),"",IF($A3655="Ūdeņraža jonu koncentrācija",VLOOKUP(Dati!$A3655,Normas!$A:$D,2,FALSE),VLOOKUP(Dati!$A3655,Normas!$A:$D,2,FALSE)*0.6)),"")</f>
      </c>
      <c r="G3655" s="2">
        <f>IFERROR(IF(ISBLANK($A3655),"",IF($A3655="Ūdeņraža jonu koncentrācija",VLOOKUP(Dati!$A3655,Normas!$A:$D,3,FALSE),VLOOKUP(Dati!$A3655,Normas!$A:$D,3,FALSE)*0.6)),"")</f>
      </c>
      <c r="H3655" s="2">
        <f>IFERROR(IF(ISBLANK($A3655),"",IF($A3655="Ūdeņraža jonu koncentrācija",VLOOKUP(Dati!$A3655,Normas!$A:$D,2,FALSE),VLOOKUP(Dati!$A3655,Normas!$A:$D,2,FALSE)*0.3)),"")</f>
      </c>
      <c r="I3655" s="2">
        <f>IFERROR(IF(ISBLANK($A3655),"",IF($A3655="Ūdeņraža jonu koncentrācija",VLOOKUP(Dati!$A3655,Normas!$A:$D,3,FALSE),VLOOKUP(Dati!$A3655,Normas!$A:$D,3,FALSE)*0.3)),"")</f>
      </c>
    </row>
    <row r="3656" spans="2:9" x14ac:dyDescent="0.2">
      <c r="B3656">
        <f>IF(ISBLANK(A3656),"",VLOOKUP(A3656,Normas!A:D,4,FALSE))</f>
      </c>
      <c r="E3656" s="2">
        <f>IF(ISBLANK(D3656),"",INT(YEARFRAC(D3656,'Vispārīga informācija'!$B$2)))</f>
      </c>
      <c r="F3656" s="2">
        <f>IFERROR(IF(ISBLANK($A3656),"",IF($A3656="Ūdeņraža jonu koncentrācija",VLOOKUP(Dati!$A3656,Normas!$A:$D,2,FALSE),VLOOKUP(Dati!$A3656,Normas!$A:$D,2,FALSE)*0.6)),"")</f>
      </c>
      <c r="G3656" s="2">
        <f>IFERROR(IF(ISBLANK($A3656),"",IF($A3656="Ūdeņraža jonu koncentrācija",VLOOKUP(Dati!$A3656,Normas!$A:$D,3,FALSE),VLOOKUP(Dati!$A3656,Normas!$A:$D,3,FALSE)*0.6)),"")</f>
      </c>
      <c r="H3656" s="2">
        <f>IFERROR(IF(ISBLANK($A3656),"",IF($A3656="Ūdeņraža jonu koncentrācija",VLOOKUP(Dati!$A3656,Normas!$A:$D,2,FALSE),VLOOKUP(Dati!$A3656,Normas!$A:$D,2,FALSE)*0.3)),"")</f>
      </c>
      <c r="I3656" s="2">
        <f>IFERROR(IF(ISBLANK($A3656),"",IF($A3656="Ūdeņraža jonu koncentrācija",VLOOKUP(Dati!$A3656,Normas!$A:$D,3,FALSE),VLOOKUP(Dati!$A3656,Normas!$A:$D,3,FALSE)*0.3)),"")</f>
      </c>
    </row>
    <row r="3657" spans="2:9" x14ac:dyDescent="0.2">
      <c r="B3657">
        <f>IF(ISBLANK(A3657),"",VLOOKUP(A3657,Normas!A:D,4,FALSE))</f>
      </c>
      <c r="E3657" s="2">
        <f>IF(ISBLANK(D3657),"",INT(YEARFRAC(D3657,'Vispārīga informācija'!$B$2)))</f>
      </c>
      <c r="F3657" s="2">
        <f>IFERROR(IF(ISBLANK($A3657),"",IF($A3657="Ūdeņraža jonu koncentrācija",VLOOKUP(Dati!$A3657,Normas!$A:$D,2,FALSE),VLOOKUP(Dati!$A3657,Normas!$A:$D,2,FALSE)*0.6)),"")</f>
      </c>
      <c r="G3657" s="2">
        <f>IFERROR(IF(ISBLANK($A3657),"",IF($A3657="Ūdeņraža jonu koncentrācija",VLOOKUP(Dati!$A3657,Normas!$A:$D,3,FALSE),VLOOKUP(Dati!$A3657,Normas!$A:$D,3,FALSE)*0.6)),"")</f>
      </c>
      <c r="H3657" s="2">
        <f>IFERROR(IF(ISBLANK($A3657),"",IF($A3657="Ūdeņraža jonu koncentrācija",VLOOKUP(Dati!$A3657,Normas!$A:$D,2,FALSE),VLOOKUP(Dati!$A3657,Normas!$A:$D,2,FALSE)*0.3)),"")</f>
      </c>
      <c r="I3657" s="2">
        <f>IFERROR(IF(ISBLANK($A3657),"",IF($A3657="Ūdeņraža jonu koncentrācija",VLOOKUP(Dati!$A3657,Normas!$A:$D,3,FALSE),VLOOKUP(Dati!$A3657,Normas!$A:$D,3,FALSE)*0.3)),"")</f>
      </c>
    </row>
    <row r="3658" spans="2:9" x14ac:dyDescent="0.2">
      <c r="B3658">
        <f>IF(ISBLANK(A3658),"",VLOOKUP(A3658,Normas!A:D,4,FALSE))</f>
      </c>
      <c r="E3658" s="2">
        <f>IF(ISBLANK(D3658),"",INT(YEARFRAC(D3658,'Vispārīga informācija'!$B$2)))</f>
      </c>
      <c r="F3658" s="2">
        <f>IFERROR(IF(ISBLANK($A3658),"",IF($A3658="Ūdeņraža jonu koncentrācija",VLOOKUP(Dati!$A3658,Normas!$A:$D,2,FALSE),VLOOKUP(Dati!$A3658,Normas!$A:$D,2,FALSE)*0.6)),"")</f>
      </c>
      <c r="G3658" s="2">
        <f>IFERROR(IF(ISBLANK($A3658),"",IF($A3658="Ūdeņraža jonu koncentrācija",VLOOKUP(Dati!$A3658,Normas!$A:$D,3,FALSE),VLOOKUP(Dati!$A3658,Normas!$A:$D,3,FALSE)*0.6)),"")</f>
      </c>
      <c r="H3658" s="2">
        <f>IFERROR(IF(ISBLANK($A3658),"",IF($A3658="Ūdeņraža jonu koncentrācija",VLOOKUP(Dati!$A3658,Normas!$A:$D,2,FALSE),VLOOKUP(Dati!$A3658,Normas!$A:$D,2,FALSE)*0.3)),"")</f>
      </c>
      <c r="I3658" s="2">
        <f>IFERROR(IF(ISBLANK($A3658),"",IF($A3658="Ūdeņraža jonu koncentrācija",VLOOKUP(Dati!$A3658,Normas!$A:$D,3,FALSE),VLOOKUP(Dati!$A3658,Normas!$A:$D,3,FALSE)*0.3)),"")</f>
      </c>
    </row>
    <row r="3659" spans="2:9" x14ac:dyDescent="0.2">
      <c r="B3659">
        <f>IF(ISBLANK(A3659),"",VLOOKUP(A3659,Normas!A:D,4,FALSE))</f>
      </c>
      <c r="E3659" s="2">
        <f>IF(ISBLANK(D3659),"",INT(YEARFRAC(D3659,'Vispārīga informācija'!$B$2)))</f>
      </c>
      <c r="F3659" s="2">
        <f>IFERROR(IF(ISBLANK($A3659),"",IF($A3659="Ūdeņraža jonu koncentrācija",VLOOKUP(Dati!$A3659,Normas!$A:$D,2,FALSE),VLOOKUP(Dati!$A3659,Normas!$A:$D,2,FALSE)*0.6)),"")</f>
      </c>
      <c r="G3659" s="2">
        <f>IFERROR(IF(ISBLANK($A3659),"",IF($A3659="Ūdeņraža jonu koncentrācija",VLOOKUP(Dati!$A3659,Normas!$A:$D,3,FALSE),VLOOKUP(Dati!$A3659,Normas!$A:$D,3,FALSE)*0.6)),"")</f>
      </c>
      <c r="H3659" s="2">
        <f>IFERROR(IF(ISBLANK($A3659),"",IF($A3659="Ūdeņraža jonu koncentrācija",VLOOKUP(Dati!$A3659,Normas!$A:$D,2,FALSE),VLOOKUP(Dati!$A3659,Normas!$A:$D,2,FALSE)*0.3)),"")</f>
      </c>
      <c r="I3659" s="2">
        <f>IFERROR(IF(ISBLANK($A3659),"",IF($A3659="Ūdeņraža jonu koncentrācija",VLOOKUP(Dati!$A3659,Normas!$A:$D,3,FALSE),VLOOKUP(Dati!$A3659,Normas!$A:$D,3,FALSE)*0.3)),"")</f>
      </c>
    </row>
    <row r="3660" spans="2:9" x14ac:dyDescent="0.2">
      <c r="B3660">
        <f>IF(ISBLANK(A3660),"",VLOOKUP(A3660,Normas!A:D,4,FALSE))</f>
      </c>
      <c r="E3660" s="2">
        <f>IF(ISBLANK(D3660),"",INT(YEARFRAC(D3660,'Vispārīga informācija'!$B$2)))</f>
      </c>
      <c r="F3660" s="2">
        <f>IFERROR(IF(ISBLANK($A3660),"",IF($A3660="Ūdeņraža jonu koncentrācija",VLOOKUP(Dati!$A3660,Normas!$A:$D,2,FALSE),VLOOKUP(Dati!$A3660,Normas!$A:$D,2,FALSE)*0.6)),"")</f>
      </c>
      <c r="G3660" s="2">
        <f>IFERROR(IF(ISBLANK($A3660),"",IF($A3660="Ūdeņraža jonu koncentrācija",VLOOKUP(Dati!$A3660,Normas!$A:$D,3,FALSE),VLOOKUP(Dati!$A3660,Normas!$A:$D,3,FALSE)*0.6)),"")</f>
      </c>
      <c r="H3660" s="2">
        <f>IFERROR(IF(ISBLANK($A3660),"",IF($A3660="Ūdeņraža jonu koncentrācija",VLOOKUP(Dati!$A3660,Normas!$A:$D,2,FALSE),VLOOKUP(Dati!$A3660,Normas!$A:$D,2,FALSE)*0.3)),"")</f>
      </c>
      <c r="I3660" s="2">
        <f>IFERROR(IF(ISBLANK($A3660),"",IF($A3660="Ūdeņraža jonu koncentrācija",VLOOKUP(Dati!$A3660,Normas!$A:$D,3,FALSE),VLOOKUP(Dati!$A3660,Normas!$A:$D,3,FALSE)*0.3)),"")</f>
      </c>
    </row>
    <row r="3661" spans="2:9" x14ac:dyDescent="0.2">
      <c r="B3661">
        <f>IF(ISBLANK(A3661),"",VLOOKUP(A3661,Normas!A:D,4,FALSE))</f>
      </c>
      <c r="E3661" s="2">
        <f>IF(ISBLANK(D3661),"",INT(YEARFRAC(D3661,'Vispārīga informācija'!$B$2)))</f>
      </c>
      <c r="F3661" s="2">
        <f>IFERROR(IF(ISBLANK($A3661),"",IF($A3661="Ūdeņraža jonu koncentrācija",VLOOKUP(Dati!$A3661,Normas!$A:$D,2,FALSE),VLOOKUP(Dati!$A3661,Normas!$A:$D,2,FALSE)*0.6)),"")</f>
      </c>
      <c r="G3661" s="2">
        <f>IFERROR(IF(ISBLANK($A3661),"",IF($A3661="Ūdeņraža jonu koncentrācija",VLOOKUP(Dati!$A3661,Normas!$A:$D,3,FALSE),VLOOKUP(Dati!$A3661,Normas!$A:$D,3,FALSE)*0.6)),"")</f>
      </c>
      <c r="H3661" s="2">
        <f>IFERROR(IF(ISBLANK($A3661),"",IF($A3661="Ūdeņraža jonu koncentrācija",VLOOKUP(Dati!$A3661,Normas!$A:$D,2,FALSE),VLOOKUP(Dati!$A3661,Normas!$A:$D,2,FALSE)*0.3)),"")</f>
      </c>
      <c r="I3661" s="2">
        <f>IFERROR(IF(ISBLANK($A3661),"",IF($A3661="Ūdeņraža jonu koncentrācija",VLOOKUP(Dati!$A3661,Normas!$A:$D,3,FALSE),VLOOKUP(Dati!$A3661,Normas!$A:$D,3,FALSE)*0.3)),"")</f>
      </c>
    </row>
    <row r="3662" spans="2:9" x14ac:dyDescent="0.2">
      <c r="B3662">
        <f>IF(ISBLANK(A3662),"",VLOOKUP(A3662,Normas!A:D,4,FALSE))</f>
      </c>
      <c r="E3662" s="2">
        <f>IF(ISBLANK(D3662),"",INT(YEARFRAC(D3662,'Vispārīga informācija'!$B$2)))</f>
      </c>
      <c r="F3662" s="2">
        <f>IFERROR(IF(ISBLANK($A3662),"",IF($A3662="Ūdeņraža jonu koncentrācija",VLOOKUP(Dati!$A3662,Normas!$A:$D,2,FALSE),VLOOKUP(Dati!$A3662,Normas!$A:$D,2,FALSE)*0.6)),"")</f>
      </c>
      <c r="G3662" s="2">
        <f>IFERROR(IF(ISBLANK($A3662),"",IF($A3662="Ūdeņraža jonu koncentrācija",VLOOKUP(Dati!$A3662,Normas!$A:$D,3,FALSE),VLOOKUP(Dati!$A3662,Normas!$A:$D,3,FALSE)*0.6)),"")</f>
      </c>
      <c r="H3662" s="2">
        <f>IFERROR(IF(ISBLANK($A3662),"",IF($A3662="Ūdeņraža jonu koncentrācija",VLOOKUP(Dati!$A3662,Normas!$A:$D,2,FALSE),VLOOKUP(Dati!$A3662,Normas!$A:$D,2,FALSE)*0.3)),"")</f>
      </c>
      <c r="I3662" s="2">
        <f>IFERROR(IF(ISBLANK($A3662),"",IF($A3662="Ūdeņraža jonu koncentrācija",VLOOKUP(Dati!$A3662,Normas!$A:$D,3,FALSE),VLOOKUP(Dati!$A3662,Normas!$A:$D,3,FALSE)*0.3)),"")</f>
      </c>
    </row>
    <row r="3663" spans="2:9" x14ac:dyDescent="0.2">
      <c r="B3663">
        <f>IF(ISBLANK(A3663),"",VLOOKUP(A3663,Normas!A:D,4,FALSE))</f>
      </c>
      <c r="E3663" s="2">
        <f>IF(ISBLANK(D3663),"",INT(YEARFRAC(D3663,'Vispārīga informācija'!$B$2)))</f>
      </c>
      <c r="F3663" s="2">
        <f>IFERROR(IF(ISBLANK($A3663),"",IF($A3663="Ūdeņraža jonu koncentrācija",VLOOKUP(Dati!$A3663,Normas!$A:$D,2,FALSE),VLOOKUP(Dati!$A3663,Normas!$A:$D,2,FALSE)*0.6)),"")</f>
      </c>
      <c r="G3663" s="2">
        <f>IFERROR(IF(ISBLANK($A3663),"",IF($A3663="Ūdeņraža jonu koncentrācija",VLOOKUP(Dati!$A3663,Normas!$A:$D,3,FALSE),VLOOKUP(Dati!$A3663,Normas!$A:$D,3,FALSE)*0.6)),"")</f>
      </c>
      <c r="H3663" s="2">
        <f>IFERROR(IF(ISBLANK($A3663),"",IF($A3663="Ūdeņraža jonu koncentrācija",VLOOKUP(Dati!$A3663,Normas!$A:$D,2,FALSE),VLOOKUP(Dati!$A3663,Normas!$A:$D,2,FALSE)*0.3)),"")</f>
      </c>
      <c r="I3663" s="2">
        <f>IFERROR(IF(ISBLANK($A3663),"",IF($A3663="Ūdeņraža jonu koncentrācija",VLOOKUP(Dati!$A3663,Normas!$A:$D,3,FALSE),VLOOKUP(Dati!$A3663,Normas!$A:$D,3,FALSE)*0.3)),"")</f>
      </c>
    </row>
    <row r="3664" spans="2:9" x14ac:dyDescent="0.2">
      <c r="B3664">
        <f>IF(ISBLANK(A3664),"",VLOOKUP(A3664,Normas!A:D,4,FALSE))</f>
      </c>
      <c r="E3664" s="2">
        <f>IF(ISBLANK(D3664),"",INT(YEARFRAC(D3664,'Vispārīga informācija'!$B$2)))</f>
      </c>
      <c r="F3664" s="2">
        <f>IFERROR(IF(ISBLANK($A3664),"",IF($A3664="Ūdeņraža jonu koncentrācija",VLOOKUP(Dati!$A3664,Normas!$A:$D,2,FALSE),VLOOKUP(Dati!$A3664,Normas!$A:$D,2,FALSE)*0.6)),"")</f>
      </c>
      <c r="G3664" s="2">
        <f>IFERROR(IF(ISBLANK($A3664),"",IF($A3664="Ūdeņraža jonu koncentrācija",VLOOKUP(Dati!$A3664,Normas!$A:$D,3,FALSE),VLOOKUP(Dati!$A3664,Normas!$A:$D,3,FALSE)*0.6)),"")</f>
      </c>
      <c r="H3664" s="2">
        <f>IFERROR(IF(ISBLANK($A3664),"",IF($A3664="Ūdeņraža jonu koncentrācija",VLOOKUP(Dati!$A3664,Normas!$A:$D,2,FALSE),VLOOKUP(Dati!$A3664,Normas!$A:$D,2,FALSE)*0.3)),"")</f>
      </c>
      <c r="I3664" s="2">
        <f>IFERROR(IF(ISBLANK($A3664),"",IF($A3664="Ūdeņraža jonu koncentrācija",VLOOKUP(Dati!$A3664,Normas!$A:$D,3,FALSE),VLOOKUP(Dati!$A3664,Normas!$A:$D,3,FALSE)*0.3)),"")</f>
      </c>
    </row>
    <row r="3665" spans="2:9" x14ac:dyDescent="0.2">
      <c r="B3665">
        <f>IF(ISBLANK(A3665),"",VLOOKUP(A3665,Normas!A:D,4,FALSE))</f>
      </c>
      <c r="E3665" s="2">
        <f>IF(ISBLANK(D3665),"",INT(YEARFRAC(D3665,'Vispārīga informācija'!$B$2)))</f>
      </c>
      <c r="F3665" s="2">
        <f>IFERROR(IF(ISBLANK($A3665),"",IF($A3665="Ūdeņraža jonu koncentrācija",VLOOKUP(Dati!$A3665,Normas!$A:$D,2,FALSE),VLOOKUP(Dati!$A3665,Normas!$A:$D,2,FALSE)*0.6)),"")</f>
      </c>
      <c r="G3665" s="2">
        <f>IFERROR(IF(ISBLANK($A3665),"",IF($A3665="Ūdeņraža jonu koncentrācija",VLOOKUP(Dati!$A3665,Normas!$A:$D,3,FALSE),VLOOKUP(Dati!$A3665,Normas!$A:$D,3,FALSE)*0.6)),"")</f>
      </c>
      <c r="H3665" s="2">
        <f>IFERROR(IF(ISBLANK($A3665),"",IF($A3665="Ūdeņraža jonu koncentrācija",VLOOKUP(Dati!$A3665,Normas!$A:$D,2,FALSE),VLOOKUP(Dati!$A3665,Normas!$A:$D,2,FALSE)*0.3)),"")</f>
      </c>
      <c r="I3665" s="2">
        <f>IFERROR(IF(ISBLANK($A3665),"",IF($A3665="Ūdeņraža jonu koncentrācija",VLOOKUP(Dati!$A3665,Normas!$A:$D,3,FALSE),VLOOKUP(Dati!$A3665,Normas!$A:$D,3,FALSE)*0.3)),"")</f>
      </c>
    </row>
    <row r="3666" spans="2:9" x14ac:dyDescent="0.2">
      <c r="B3666">
        <f>IF(ISBLANK(A3666),"",VLOOKUP(A3666,Normas!A:D,4,FALSE))</f>
      </c>
      <c r="E3666" s="2">
        <f>IF(ISBLANK(D3666),"",INT(YEARFRAC(D3666,'Vispārīga informācija'!$B$2)))</f>
      </c>
      <c r="F3666" s="2">
        <f>IFERROR(IF(ISBLANK($A3666),"",IF($A3666="Ūdeņraža jonu koncentrācija",VLOOKUP(Dati!$A3666,Normas!$A:$D,2,FALSE),VLOOKUP(Dati!$A3666,Normas!$A:$D,2,FALSE)*0.6)),"")</f>
      </c>
      <c r="G3666" s="2">
        <f>IFERROR(IF(ISBLANK($A3666),"",IF($A3666="Ūdeņraža jonu koncentrācija",VLOOKUP(Dati!$A3666,Normas!$A:$D,3,FALSE),VLOOKUP(Dati!$A3666,Normas!$A:$D,3,FALSE)*0.6)),"")</f>
      </c>
      <c r="H3666" s="2">
        <f>IFERROR(IF(ISBLANK($A3666),"",IF($A3666="Ūdeņraža jonu koncentrācija",VLOOKUP(Dati!$A3666,Normas!$A:$D,2,FALSE),VLOOKUP(Dati!$A3666,Normas!$A:$D,2,FALSE)*0.3)),"")</f>
      </c>
      <c r="I3666" s="2">
        <f>IFERROR(IF(ISBLANK($A3666),"",IF($A3666="Ūdeņraža jonu koncentrācija",VLOOKUP(Dati!$A3666,Normas!$A:$D,3,FALSE),VLOOKUP(Dati!$A3666,Normas!$A:$D,3,FALSE)*0.3)),"")</f>
      </c>
    </row>
    <row r="3667" spans="2:9" x14ac:dyDescent="0.2">
      <c r="B3667">
        <f>IF(ISBLANK(A3667),"",VLOOKUP(A3667,Normas!A:D,4,FALSE))</f>
      </c>
      <c r="E3667" s="2">
        <f>IF(ISBLANK(D3667),"",INT(YEARFRAC(D3667,'Vispārīga informācija'!$B$2)))</f>
      </c>
      <c r="F3667" s="2">
        <f>IFERROR(IF(ISBLANK($A3667),"",IF($A3667="Ūdeņraža jonu koncentrācija",VLOOKUP(Dati!$A3667,Normas!$A:$D,2,FALSE),VLOOKUP(Dati!$A3667,Normas!$A:$D,2,FALSE)*0.6)),"")</f>
      </c>
      <c r="G3667" s="2">
        <f>IFERROR(IF(ISBLANK($A3667),"",IF($A3667="Ūdeņraža jonu koncentrācija",VLOOKUP(Dati!$A3667,Normas!$A:$D,3,FALSE),VLOOKUP(Dati!$A3667,Normas!$A:$D,3,FALSE)*0.6)),"")</f>
      </c>
      <c r="H3667" s="2">
        <f>IFERROR(IF(ISBLANK($A3667),"",IF($A3667="Ūdeņraža jonu koncentrācija",VLOOKUP(Dati!$A3667,Normas!$A:$D,2,FALSE),VLOOKUP(Dati!$A3667,Normas!$A:$D,2,FALSE)*0.3)),"")</f>
      </c>
      <c r="I3667" s="2">
        <f>IFERROR(IF(ISBLANK($A3667),"",IF($A3667="Ūdeņraža jonu koncentrācija",VLOOKUP(Dati!$A3667,Normas!$A:$D,3,FALSE),VLOOKUP(Dati!$A3667,Normas!$A:$D,3,FALSE)*0.3)),"")</f>
      </c>
    </row>
    <row r="3668" spans="2:9" x14ac:dyDescent="0.2">
      <c r="B3668">
        <f>IF(ISBLANK(A3668),"",VLOOKUP(A3668,Normas!A:D,4,FALSE))</f>
      </c>
      <c r="E3668" s="2">
        <f>IF(ISBLANK(D3668),"",INT(YEARFRAC(D3668,'Vispārīga informācija'!$B$2)))</f>
      </c>
      <c r="F3668" s="2">
        <f>IFERROR(IF(ISBLANK($A3668),"",IF($A3668="Ūdeņraža jonu koncentrācija",VLOOKUP(Dati!$A3668,Normas!$A:$D,2,FALSE),VLOOKUP(Dati!$A3668,Normas!$A:$D,2,FALSE)*0.6)),"")</f>
      </c>
      <c r="G3668" s="2">
        <f>IFERROR(IF(ISBLANK($A3668),"",IF($A3668="Ūdeņraža jonu koncentrācija",VLOOKUP(Dati!$A3668,Normas!$A:$D,3,FALSE),VLOOKUP(Dati!$A3668,Normas!$A:$D,3,FALSE)*0.6)),"")</f>
      </c>
      <c r="H3668" s="2">
        <f>IFERROR(IF(ISBLANK($A3668),"",IF($A3668="Ūdeņraža jonu koncentrācija",VLOOKUP(Dati!$A3668,Normas!$A:$D,2,FALSE),VLOOKUP(Dati!$A3668,Normas!$A:$D,2,FALSE)*0.3)),"")</f>
      </c>
      <c r="I3668" s="2">
        <f>IFERROR(IF(ISBLANK($A3668),"",IF($A3668="Ūdeņraža jonu koncentrācija",VLOOKUP(Dati!$A3668,Normas!$A:$D,3,FALSE),VLOOKUP(Dati!$A3668,Normas!$A:$D,3,FALSE)*0.3)),"")</f>
      </c>
    </row>
    <row r="3669" spans="2:9" x14ac:dyDescent="0.2">
      <c r="B3669">
        <f>IF(ISBLANK(A3669),"",VLOOKUP(A3669,Normas!A:D,4,FALSE))</f>
      </c>
      <c r="E3669" s="2">
        <f>IF(ISBLANK(D3669),"",INT(YEARFRAC(D3669,'Vispārīga informācija'!$B$2)))</f>
      </c>
      <c r="F3669" s="2">
        <f>IFERROR(IF(ISBLANK($A3669),"",IF($A3669="Ūdeņraža jonu koncentrācija",VLOOKUP(Dati!$A3669,Normas!$A:$D,2,FALSE),VLOOKUP(Dati!$A3669,Normas!$A:$D,2,FALSE)*0.6)),"")</f>
      </c>
      <c r="G3669" s="2">
        <f>IFERROR(IF(ISBLANK($A3669),"",IF($A3669="Ūdeņraža jonu koncentrācija",VLOOKUP(Dati!$A3669,Normas!$A:$D,3,FALSE),VLOOKUP(Dati!$A3669,Normas!$A:$D,3,FALSE)*0.6)),"")</f>
      </c>
      <c r="H3669" s="2">
        <f>IFERROR(IF(ISBLANK($A3669),"",IF($A3669="Ūdeņraža jonu koncentrācija",VLOOKUP(Dati!$A3669,Normas!$A:$D,2,FALSE),VLOOKUP(Dati!$A3669,Normas!$A:$D,2,FALSE)*0.3)),"")</f>
      </c>
      <c r="I3669" s="2">
        <f>IFERROR(IF(ISBLANK($A3669),"",IF($A3669="Ūdeņraža jonu koncentrācija",VLOOKUP(Dati!$A3669,Normas!$A:$D,3,FALSE),VLOOKUP(Dati!$A3669,Normas!$A:$D,3,FALSE)*0.3)),"")</f>
      </c>
    </row>
    <row r="3670" spans="2:9" x14ac:dyDescent="0.2">
      <c r="B3670">
        <f>IF(ISBLANK(A3670),"",VLOOKUP(A3670,Normas!A:D,4,FALSE))</f>
      </c>
      <c r="E3670" s="2">
        <f>IF(ISBLANK(D3670),"",INT(YEARFRAC(D3670,'Vispārīga informācija'!$B$2)))</f>
      </c>
      <c r="F3670" s="2">
        <f>IFERROR(IF(ISBLANK($A3670),"",IF($A3670="Ūdeņraža jonu koncentrācija",VLOOKUP(Dati!$A3670,Normas!$A:$D,2,FALSE),VLOOKUP(Dati!$A3670,Normas!$A:$D,2,FALSE)*0.6)),"")</f>
      </c>
      <c r="G3670" s="2">
        <f>IFERROR(IF(ISBLANK($A3670),"",IF($A3670="Ūdeņraža jonu koncentrācija",VLOOKUP(Dati!$A3670,Normas!$A:$D,3,FALSE),VLOOKUP(Dati!$A3670,Normas!$A:$D,3,FALSE)*0.6)),"")</f>
      </c>
      <c r="H3670" s="2">
        <f>IFERROR(IF(ISBLANK($A3670),"",IF($A3670="Ūdeņraža jonu koncentrācija",VLOOKUP(Dati!$A3670,Normas!$A:$D,2,FALSE),VLOOKUP(Dati!$A3670,Normas!$A:$D,2,FALSE)*0.3)),"")</f>
      </c>
      <c r="I3670" s="2">
        <f>IFERROR(IF(ISBLANK($A3670),"",IF($A3670="Ūdeņraža jonu koncentrācija",VLOOKUP(Dati!$A3670,Normas!$A:$D,3,FALSE),VLOOKUP(Dati!$A3670,Normas!$A:$D,3,FALSE)*0.3)),"")</f>
      </c>
    </row>
    <row r="3671" spans="2:9" x14ac:dyDescent="0.2">
      <c r="B3671">
        <f>IF(ISBLANK(A3671),"",VLOOKUP(A3671,Normas!A:D,4,FALSE))</f>
      </c>
      <c r="E3671" s="2">
        <f>IF(ISBLANK(D3671),"",INT(YEARFRAC(D3671,'Vispārīga informācija'!$B$2)))</f>
      </c>
      <c r="F3671" s="2">
        <f>IFERROR(IF(ISBLANK($A3671),"",IF($A3671="Ūdeņraža jonu koncentrācija",VLOOKUP(Dati!$A3671,Normas!$A:$D,2,FALSE),VLOOKUP(Dati!$A3671,Normas!$A:$D,2,FALSE)*0.6)),"")</f>
      </c>
      <c r="G3671" s="2">
        <f>IFERROR(IF(ISBLANK($A3671),"",IF($A3671="Ūdeņraža jonu koncentrācija",VLOOKUP(Dati!$A3671,Normas!$A:$D,3,FALSE),VLOOKUP(Dati!$A3671,Normas!$A:$D,3,FALSE)*0.6)),"")</f>
      </c>
      <c r="H3671" s="2">
        <f>IFERROR(IF(ISBLANK($A3671),"",IF($A3671="Ūdeņraža jonu koncentrācija",VLOOKUP(Dati!$A3671,Normas!$A:$D,2,FALSE),VLOOKUP(Dati!$A3671,Normas!$A:$D,2,FALSE)*0.3)),"")</f>
      </c>
      <c r="I3671" s="2">
        <f>IFERROR(IF(ISBLANK($A3671),"",IF($A3671="Ūdeņraža jonu koncentrācija",VLOOKUP(Dati!$A3671,Normas!$A:$D,3,FALSE),VLOOKUP(Dati!$A3671,Normas!$A:$D,3,FALSE)*0.3)),"")</f>
      </c>
    </row>
    <row r="3672" spans="2:9" x14ac:dyDescent="0.2">
      <c r="B3672">
        <f>IF(ISBLANK(A3672),"",VLOOKUP(A3672,Normas!A:D,4,FALSE))</f>
      </c>
      <c r="E3672" s="2">
        <f>IF(ISBLANK(D3672),"",INT(YEARFRAC(D3672,'Vispārīga informācija'!$B$2)))</f>
      </c>
      <c r="F3672" s="2">
        <f>IFERROR(IF(ISBLANK($A3672),"",IF($A3672="Ūdeņraža jonu koncentrācija",VLOOKUP(Dati!$A3672,Normas!$A:$D,2,FALSE),VLOOKUP(Dati!$A3672,Normas!$A:$D,2,FALSE)*0.6)),"")</f>
      </c>
      <c r="G3672" s="2">
        <f>IFERROR(IF(ISBLANK($A3672),"",IF($A3672="Ūdeņraža jonu koncentrācija",VLOOKUP(Dati!$A3672,Normas!$A:$D,3,FALSE),VLOOKUP(Dati!$A3672,Normas!$A:$D,3,FALSE)*0.6)),"")</f>
      </c>
      <c r="H3672" s="2">
        <f>IFERROR(IF(ISBLANK($A3672),"",IF($A3672="Ūdeņraža jonu koncentrācija",VLOOKUP(Dati!$A3672,Normas!$A:$D,2,FALSE),VLOOKUP(Dati!$A3672,Normas!$A:$D,2,FALSE)*0.3)),"")</f>
      </c>
      <c r="I3672" s="2">
        <f>IFERROR(IF(ISBLANK($A3672),"",IF($A3672="Ūdeņraža jonu koncentrācija",VLOOKUP(Dati!$A3672,Normas!$A:$D,3,FALSE),VLOOKUP(Dati!$A3672,Normas!$A:$D,3,FALSE)*0.3)),"")</f>
      </c>
    </row>
    <row r="3673" spans="2:9" x14ac:dyDescent="0.2">
      <c r="B3673">
        <f>IF(ISBLANK(A3673),"",VLOOKUP(A3673,Normas!A:D,4,FALSE))</f>
      </c>
      <c r="E3673" s="2">
        <f>IF(ISBLANK(D3673),"",INT(YEARFRAC(D3673,'Vispārīga informācija'!$B$2)))</f>
      </c>
      <c r="F3673" s="2">
        <f>IFERROR(IF(ISBLANK($A3673),"",IF($A3673="Ūdeņraža jonu koncentrācija",VLOOKUP(Dati!$A3673,Normas!$A:$D,2,FALSE),VLOOKUP(Dati!$A3673,Normas!$A:$D,2,FALSE)*0.6)),"")</f>
      </c>
      <c r="G3673" s="2">
        <f>IFERROR(IF(ISBLANK($A3673),"",IF($A3673="Ūdeņraža jonu koncentrācija",VLOOKUP(Dati!$A3673,Normas!$A:$D,3,FALSE),VLOOKUP(Dati!$A3673,Normas!$A:$D,3,FALSE)*0.6)),"")</f>
      </c>
      <c r="H3673" s="2">
        <f>IFERROR(IF(ISBLANK($A3673),"",IF($A3673="Ūdeņraža jonu koncentrācija",VLOOKUP(Dati!$A3673,Normas!$A:$D,2,FALSE),VLOOKUP(Dati!$A3673,Normas!$A:$D,2,FALSE)*0.3)),"")</f>
      </c>
      <c r="I3673" s="2">
        <f>IFERROR(IF(ISBLANK($A3673),"",IF($A3673="Ūdeņraža jonu koncentrācija",VLOOKUP(Dati!$A3673,Normas!$A:$D,3,FALSE),VLOOKUP(Dati!$A3673,Normas!$A:$D,3,FALSE)*0.3)),"")</f>
      </c>
    </row>
    <row r="3674" spans="2:9" x14ac:dyDescent="0.2">
      <c r="B3674">
        <f>IF(ISBLANK(A3674),"",VLOOKUP(A3674,Normas!A:D,4,FALSE))</f>
      </c>
      <c r="E3674" s="2">
        <f>IF(ISBLANK(D3674),"",INT(YEARFRAC(D3674,'Vispārīga informācija'!$B$2)))</f>
      </c>
      <c r="F3674" s="2">
        <f>IFERROR(IF(ISBLANK($A3674),"",IF($A3674="Ūdeņraža jonu koncentrācija",VLOOKUP(Dati!$A3674,Normas!$A:$D,2,FALSE),VLOOKUP(Dati!$A3674,Normas!$A:$D,2,FALSE)*0.6)),"")</f>
      </c>
      <c r="G3674" s="2">
        <f>IFERROR(IF(ISBLANK($A3674),"",IF($A3674="Ūdeņraža jonu koncentrācija",VLOOKUP(Dati!$A3674,Normas!$A:$D,3,FALSE),VLOOKUP(Dati!$A3674,Normas!$A:$D,3,FALSE)*0.6)),"")</f>
      </c>
      <c r="H3674" s="2">
        <f>IFERROR(IF(ISBLANK($A3674),"",IF($A3674="Ūdeņraža jonu koncentrācija",VLOOKUP(Dati!$A3674,Normas!$A:$D,2,FALSE),VLOOKUP(Dati!$A3674,Normas!$A:$D,2,FALSE)*0.3)),"")</f>
      </c>
      <c r="I3674" s="2">
        <f>IFERROR(IF(ISBLANK($A3674),"",IF($A3674="Ūdeņraža jonu koncentrācija",VLOOKUP(Dati!$A3674,Normas!$A:$D,3,FALSE),VLOOKUP(Dati!$A3674,Normas!$A:$D,3,FALSE)*0.3)),"")</f>
      </c>
    </row>
    <row r="3675" spans="2:9" x14ac:dyDescent="0.2">
      <c r="B3675">
        <f>IF(ISBLANK(A3675),"",VLOOKUP(A3675,Normas!A:D,4,FALSE))</f>
      </c>
      <c r="E3675" s="2">
        <f>IF(ISBLANK(D3675),"",INT(YEARFRAC(D3675,'Vispārīga informācija'!$B$2)))</f>
      </c>
      <c r="F3675" s="2">
        <f>IFERROR(IF(ISBLANK($A3675),"",IF($A3675="Ūdeņraža jonu koncentrācija",VLOOKUP(Dati!$A3675,Normas!$A:$D,2,FALSE),VLOOKUP(Dati!$A3675,Normas!$A:$D,2,FALSE)*0.6)),"")</f>
      </c>
      <c r="G3675" s="2">
        <f>IFERROR(IF(ISBLANK($A3675),"",IF($A3675="Ūdeņraža jonu koncentrācija",VLOOKUP(Dati!$A3675,Normas!$A:$D,3,FALSE),VLOOKUP(Dati!$A3675,Normas!$A:$D,3,FALSE)*0.6)),"")</f>
      </c>
      <c r="H3675" s="2">
        <f>IFERROR(IF(ISBLANK($A3675),"",IF($A3675="Ūdeņraža jonu koncentrācija",VLOOKUP(Dati!$A3675,Normas!$A:$D,2,FALSE),VLOOKUP(Dati!$A3675,Normas!$A:$D,2,FALSE)*0.3)),"")</f>
      </c>
      <c r="I3675" s="2">
        <f>IFERROR(IF(ISBLANK($A3675),"",IF($A3675="Ūdeņraža jonu koncentrācija",VLOOKUP(Dati!$A3675,Normas!$A:$D,3,FALSE),VLOOKUP(Dati!$A3675,Normas!$A:$D,3,FALSE)*0.3)),"")</f>
      </c>
    </row>
    <row r="3676" spans="2:9" x14ac:dyDescent="0.2">
      <c r="B3676">
        <f>IF(ISBLANK(A3676),"",VLOOKUP(A3676,Normas!A:D,4,FALSE))</f>
      </c>
      <c r="E3676" s="2">
        <f>IF(ISBLANK(D3676),"",INT(YEARFRAC(D3676,'Vispārīga informācija'!$B$2)))</f>
      </c>
      <c r="F3676" s="2">
        <f>IFERROR(IF(ISBLANK($A3676),"",IF($A3676="Ūdeņraža jonu koncentrācija",VLOOKUP(Dati!$A3676,Normas!$A:$D,2,FALSE),VLOOKUP(Dati!$A3676,Normas!$A:$D,2,FALSE)*0.6)),"")</f>
      </c>
      <c r="G3676" s="2">
        <f>IFERROR(IF(ISBLANK($A3676),"",IF($A3676="Ūdeņraža jonu koncentrācija",VLOOKUP(Dati!$A3676,Normas!$A:$D,3,FALSE),VLOOKUP(Dati!$A3676,Normas!$A:$D,3,FALSE)*0.6)),"")</f>
      </c>
      <c r="H3676" s="2">
        <f>IFERROR(IF(ISBLANK($A3676),"",IF($A3676="Ūdeņraža jonu koncentrācija",VLOOKUP(Dati!$A3676,Normas!$A:$D,2,FALSE),VLOOKUP(Dati!$A3676,Normas!$A:$D,2,FALSE)*0.3)),"")</f>
      </c>
      <c r="I3676" s="2">
        <f>IFERROR(IF(ISBLANK($A3676),"",IF($A3676="Ūdeņraža jonu koncentrācija",VLOOKUP(Dati!$A3676,Normas!$A:$D,3,FALSE),VLOOKUP(Dati!$A3676,Normas!$A:$D,3,FALSE)*0.3)),"")</f>
      </c>
    </row>
    <row r="3677" spans="2:9" x14ac:dyDescent="0.2">
      <c r="B3677">
        <f>IF(ISBLANK(A3677),"",VLOOKUP(A3677,Normas!A:D,4,FALSE))</f>
      </c>
      <c r="E3677" s="2">
        <f>IF(ISBLANK(D3677),"",INT(YEARFRAC(D3677,'Vispārīga informācija'!$B$2)))</f>
      </c>
      <c r="F3677" s="2">
        <f>IFERROR(IF(ISBLANK($A3677),"",IF($A3677="Ūdeņraža jonu koncentrācija",VLOOKUP(Dati!$A3677,Normas!$A:$D,2,FALSE),VLOOKUP(Dati!$A3677,Normas!$A:$D,2,FALSE)*0.6)),"")</f>
      </c>
      <c r="G3677" s="2">
        <f>IFERROR(IF(ISBLANK($A3677),"",IF($A3677="Ūdeņraža jonu koncentrācija",VLOOKUP(Dati!$A3677,Normas!$A:$D,3,FALSE),VLOOKUP(Dati!$A3677,Normas!$A:$D,3,FALSE)*0.6)),"")</f>
      </c>
      <c r="H3677" s="2">
        <f>IFERROR(IF(ISBLANK($A3677),"",IF($A3677="Ūdeņraža jonu koncentrācija",VLOOKUP(Dati!$A3677,Normas!$A:$D,2,FALSE),VLOOKUP(Dati!$A3677,Normas!$A:$D,2,FALSE)*0.3)),"")</f>
      </c>
      <c r="I3677" s="2">
        <f>IFERROR(IF(ISBLANK($A3677),"",IF($A3677="Ūdeņraža jonu koncentrācija",VLOOKUP(Dati!$A3677,Normas!$A:$D,3,FALSE),VLOOKUP(Dati!$A3677,Normas!$A:$D,3,FALSE)*0.3)),"")</f>
      </c>
    </row>
    <row r="3678" spans="2:9" x14ac:dyDescent="0.2">
      <c r="B3678">
        <f>IF(ISBLANK(A3678),"",VLOOKUP(A3678,Normas!A:D,4,FALSE))</f>
      </c>
      <c r="E3678" s="2">
        <f>IF(ISBLANK(D3678),"",INT(YEARFRAC(D3678,'Vispārīga informācija'!$B$2)))</f>
      </c>
      <c r="F3678" s="2">
        <f>IFERROR(IF(ISBLANK($A3678),"",IF($A3678="Ūdeņraža jonu koncentrācija",VLOOKUP(Dati!$A3678,Normas!$A:$D,2,FALSE),VLOOKUP(Dati!$A3678,Normas!$A:$D,2,FALSE)*0.6)),"")</f>
      </c>
      <c r="G3678" s="2">
        <f>IFERROR(IF(ISBLANK($A3678),"",IF($A3678="Ūdeņraža jonu koncentrācija",VLOOKUP(Dati!$A3678,Normas!$A:$D,3,FALSE),VLOOKUP(Dati!$A3678,Normas!$A:$D,3,FALSE)*0.6)),"")</f>
      </c>
      <c r="H3678" s="2">
        <f>IFERROR(IF(ISBLANK($A3678),"",IF($A3678="Ūdeņraža jonu koncentrācija",VLOOKUP(Dati!$A3678,Normas!$A:$D,2,FALSE),VLOOKUP(Dati!$A3678,Normas!$A:$D,2,FALSE)*0.3)),"")</f>
      </c>
      <c r="I3678" s="2">
        <f>IFERROR(IF(ISBLANK($A3678),"",IF($A3678="Ūdeņraža jonu koncentrācija",VLOOKUP(Dati!$A3678,Normas!$A:$D,3,FALSE),VLOOKUP(Dati!$A3678,Normas!$A:$D,3,FALSE)*0.3)),"")</f>
      </c>
    </row>
    <row r="3679" spans="2:9" x14ac:dyDescent="0.2">
      <c r="B3679">
        <f>IF(ISBLANK(A3679),"",VLOOKUP(A3679,Normas!A:D,4,FALSE))</f>
      </c>
      <c r="E3679" s="2">
        <f>IF(ISBLANK(D3679),"",INT(YEARFRAC(D3679,'Vispārīga informācija'!$B$2)))</f>
      </c>
      <c r="F3679" s="2">
        <f>IFERROR(IF(ISBLANK($A3679),"",IF($A3679="Ūdeņraža jonu koncentrācija",VLOOKUP(Dati!$A3679,Normas!$A:$D,2,FALSE),VLOOKUP(Dati!$A3679,Normas!$A:$D,2,FALSE)*0.6)),"")</f>
      </c>
      <c r="G3679" s="2">
        <f>IFERROR(IF(ISBLANK($A3679),"",IF($A3679="Ūdeņraža jonu koncentrācija",VLOOKUP(Dati!$A3679,Normas!$A:$D,3,FALSE),VLOOKUP(Dati!$A3679,Normas!$A:$D,3,FALSE)*0.6)),"")</f>
      </c>
      <c r="H3679" s="2">
        <f>IFERROR(IF(ISBLANK($A3679),"",IF($A3679="Ūdeņraža jonu koncentrācija",VLOOKUP(Dati!$A3679,Normas!$A:$D,2,FALSE),VLOOKUP(Dati!$A3679,Normas!$A:$D,2,FALSE)*0.3)),"")</f>
      </c>
      <c r="I3679" s="2">
        <f>IFERROR(IF(ISBLANK($A3679),"",IF($A3679="Ūdeņraža jonu koncentrācija",VLOOKUP(Dati!$A3679,Normas!$A:$D,3,FALSE),VLOOKUP(Dati!$A3679,Normas!$A:$D,3,FALSE)*0.3)),"")</f>
      </c>
    </row>
    <row r="3680" spans="2:9" x14ac:dyDescent="0.2">
      <c r="B3680">
        <f>IF(ISBLANK(A3680),"",VLOOKUP(A3680,Normas!A:D,4,FALSE))</f>
      </c>
      <c r="E3680" s="2">
        <f>IF(ISBLANK(D3680),"",INT(YEARFRAC(D3680,'Vispārīga informācija'!$B$2)))</f>
      </c>
      <c r="F3680" s="2">
        <f>IFERROR(IF(ISBLANK($A3680),"",IF($A3680="Ūdeņraža jonu koncentrācija",VLOOKUP(Dati!$A3680,Normas!$A:$D,2,FALSE),VLOOKUP(Dati!$A3680,Normas!$A:$D,2,FALSE)*0.6)),"")</f>
      </c>
      <c r="G3680" s="2">
        <f>IFERROR(IF(ISBLANK($A3680),"",IF($A3680="Ūdeņraža jonu koncentrācija",VLOOKUP(Dati!$A3680,Normas!$A:$D,3,FALSE),VLOOKUP(Dati!$A3680,Normas!$A:$D,3,FALSE)*0.6)),"")</f>
      </c>
      <c r="H3680" s="2">
        <f>IFERROR(IF(ISBLANK($A3680),"",IF($A3680="Ūdeņraža jonu koncentrācija",VLOOKUP(Dati!$A3680,Normas!$A:$D,2,FALSE),VLOOKUP(Dati!$A3680,Normas!$A:$D,2,FALSE)*0.3)),"")</f>
      </c>
      <c r="I3680" s="2">
        <f>IFERROR(IF(ISBLANK($A3680),"",IF($A3680="Ūdeņraža jonu koncentrācija",VLOOKUP(Dati!$A3680,Normas!$A:$D,3,FALSE),VLOOKUP(Dati!$A3680,Normas!$A:$D,3,FALSE)*0.3)),"")</f>
      </c>
    </row>
    <row r="3681" spans="2:9" x14ac:dyDescent="0.2">
      <c r="B3681">
        <f>IF(ISBLANK(A3681),"",VLOOKUP(A3681,Normas!A:D,4,FALSE))</f>
      </c>
      <c r="E3681" s="2">
        <f>IF(ISBLANK(D3681),"",INT(YEARFRAC(D3681,'Vispārīga informācija'!$B$2)))</f>
      </c>
      <c r="F3681" s="2">
        <f>IFERROR(IF(ISBLANK($A3681),"",IF($A3681="Ūdeņraža jonu koncentrācija",VLOOKUP(Dati!$A3681,Normas!$A:$D,2,FALSE),VLOOKUP(Dati!$A3681,Normas!$A:$D,2,FALSE)*0.6)),"")</f>
      </c>
      <c r="G3681" s="2">
        <f>IFERROR(IF(ISBLANK($A3681),"",IF($A3681="Ūdeņraža jonu koncentrācija",VLOOKUP(Dati!$A3681,Normas!$A:$D,3,FALSE),VLOOKUP(Dati!$A3681,Normas!$A:$D,3,FALSE)*0.6)),"")</f>
      </c>
      <c r="H3681" s="2">
        <f>IFERROR(IF(ISBLANK($A3681),"",IF($A3681="Ūdeņraža jonu koncentrācija",VLOOKUP(Dati!$A3681,Normas!$A:$D,2,FALSE),VLOOKUP(Dati!$A3681,Normas!$A:$D,2,FALSE)*0.3)),"")</f>
      </c>
      <c r="I3681" s="2">
        <f>IFERROR(IF(ISBLANK($A3681),"",IF($A3681="Ūdeņraža jonu koncentrācija",VLOOKUP(Dati!$A3681,Normas!$A:$D,3,FALSE),VLOOKUP(Dati!$A3681,Normas!$A:$D,3,FALSE)*0.3)),"")</f>
      </c>
    </row>
    <row r="3682" spans="2:9" x14ac:dyDescent="0.2">
      <c r="B3682">
        <f>IF(ISBLANK(A3682),"",VLOOKUP(A3682,Normas!A:D,4,FALSE))</f>
      </c>
      <c r="E3682" s="2">
        <f>IF(ISBLANK(D3682),"",INT(YEARFRAC(D3682,'Vispārīga informācija'!$B$2)))</f>
      </c>
      <c r="F3682" s="2">
        <f>IFERROR(IF(ISBLANK($A3682),"",IF($A3682="Ūdeņraža jonu koncentrācija",VLOOKUP(Dati!$A3682,Normas!$A:$D,2,FALSE),VLOOKUP(Dati!$A3682,Normas!$A:$D,2,FALSE)*0.6)),"")</f>
      </c>
      <c r="G3682" s="2">
        <f>IFERROR(IF(ISBLANK($A3682),"",IF($A3682="Ūdeņraža jonu koncentrācija",VLOOKUP(Dati!$A3682,Normas!$A:$D,3,FALSE),VLOOKUP(Dati!$A3682,Normas!$A:$D,3,FALSE)*0.6)),"")</f>
      </c>
      <c r="H3682" s="2">
        <f>IFERROR(IF(ISBLANK($A3682),"",IF($A3682="Ūdeņraža jonu koncentrācija",VLOOKUP(Dati!$A3682,Normas!$A:$D,2,FALSE),VLOOKUP(Dati!$A3682,Normas!$A:$D,2,FALSE)*0.3)),"")</f>
      </c>
      <c r="I3682" s="2">
        <f>IFERROR(IF(ISBLANK($A3682),"",IF($A3682="Ūdeņraža jonu koncentrācija",VLOOKUP(Dati!$A3682,Normas!$A:$D,3,FALSE),VLOOKUP(Dati!$A3682,Normas!$A:$D,3,FALSE)*0.3)),"")</f>
      </c>
    </row>
    <row r="3683" spans="2:9" x14ac:dyDescent="0.2">
      <c r="B3683">
        <f>IF(ISBLANK(A3683),"",VLOOKUP(A3683,Normas!A:D,4,FALSE))</f>
      </c>
      <c r="E3683" s="2">
        <f>IF(ISBLANK(D3683),"",INT(YEARFRAC(D3683,'Vispārīga informācija'!$B$2)))</f>
      </c>
      <c r="F3683" s="2">
        <f>IFERROR(IF(ISBLANK($A3683),"",IF($A3683="Ūdeņraža jonu koncentrācija",VLOOKUP(Dati!$A3683,Normas!$A:$D,2,FALSE),VLOOKUP(Dati!$A3683,Normas!$A:$D,2,FALSE)*0.6)),"")</f>
      </c>
      <c r="G3683" s="2">
        <f>IFERROR(IF(ISBLANK($A3683),"",IF($A3683="Ūdeņraža jonu koncentrācija",VLOOKUP(Dati!$A3683,Normas!$A:$D,3,FALSE),VLOOKUP(Dati!$A3683,Normas!$A:$D,3,FALSE)*0.6)),"")</f>
      </c>
      <c r="H3683" s="2">
        <f>IFERROR(IF(ISBLANK($A3683),"",IF($A3683="Ūdeņraža jonu koncentrācija",VLOOKUP(Dati!$A3683,Normas!$A:$D,2,FALSE),VLOOKUP(Dati!$A3683,Normas!$A:$D,2,FALSE)*0.3)),"")</f>
      </c>
      <c r="I3683" s="2">
        <f>IFERROR(IF(ISBLANK($A3683),"",IF($A3683="Ūdeņraža jonu koncentrācija",VLOOKUP(Dati!$A3683,Normas!$A:$D,3,FALSE),VLOOKUP(Dati!$A3683,Normas!$A:$D,3,FALSE)*0.3)),"")</f>
      </c>
    </row>
    <row r="3684" spans="2:9" x14ac:dyDescent="0.2">
      <c r="B3684">
        <f>IF(ISBLANK(A3684),"",VLOOKUP(A3684,Normas!A:D,4,FALSE))</f>
      </c>
      <c r="E3684" s="2">
        <f>IF(ISBLANK(D3684),"",INT(YEARFRAC(D3684,'Vispārīga informācija'!$B$2)))</f>
      </c>
      <c r="F3684" s="2">
        <f>IFERROR(IF(ISBLANK($A3684),"",IF($A3684="Ūdeņraža jonu koncentrācija",VLOOKUP(Dati!$A3684,Normas!$A:$D,2,FALSE),VLOOKUP(Dati!$A3684,Normas!$A:$D,2,FALSE)*0.6)),"")</f>
      </c>
      <c r="G3684" s="2">
        <f>IFERROR(IF(ISBLANK($A3684),"",IF($A3684="Ūdeņraža jonu koncentrācija",VLOOKUP(Dati!$A3684,Normas!$A:$D,3,FALSE),VLOOKUP(Dati!$A3684,Normas!$A:$D,3,FALSE)*0.6)),"")</f>
      </c>
      <c r="H3684" s="2">
        <f>IFERROR(IF(ISBLANK($A3684),"",IF($A3684="Ūdeņraža jonu koncentrācija",VLOOKUP(Dati!$A3684,Normas!$A:$D,2,FALSE),VLOOKUP(Dati!$A3684,Normas!$A:$D,2,FALSE)*0.3)),"")</f>
      </c>
      <c r="I3684" s="2">
        <f>IFERROR(IF(ISBLANK($A3684),"",IF($A3684="Ūdeņraža jonu koncentrācija",VLOOKUP(Dati!$A3684,Normas!$A:$D,3,FALSE),VLOOKUP(Dati!$A3684,Normas!$A:$D,3,FALSE)*0.3)),"")</f>
      </c>
    </row>
    <row r="3685" spans="2:9" x14ac:dyDescent="0.2">
      <c r="B3685">
        <f>IF(ISBLANK(A3685),"",VLOOKUP(A3685,Normas!A:D,4,FALSE))</f>
      </c>
      <c r="E3685" s="2">
        <f>IF(ISBLANK(D3685),"",INT(YEARFRAC(D3685,'Vispārīga informācija'!$B$2)))</f>
      </c>
      <c r="F3685" s="2">
        <f>IFERROR(IF(ISBLANK($A3685),"",IF($A3685="Ūdeņraža jonu koncentrācija",VLOOKUP(Dati!$A3685,Normas!$A:$D,2,FALSE),VLOOKUP(Dati!$A3685,Normas!$A:$D,2,FALSE)*0.6)),"")</f>
      </c>
      <c r="G3685" s="2">
        <f>IFERROR(IF(ISBLANK($A3685),"",IF($A3685="Ūdeņraža jonu koncentrācija",VLOOKUP(Dati!$A3685,Normas!$A:$D,3,FALSE),VLOOKUP(Dati!$A3685,Normas!$A:$D,3,FALSE)*0.6)),"")</f>
      </c>
      <c r="H3685" s="2">
        <f>IFERROR(IF(ISBLANK($A3685),"",IF($A3685="Ūdeņraža jonu koncentrācija",VLOOKUP(Dati!$A3685,Normas!$A:$D,2,FALSE),VLOOKUP(Dati!$A3685,Normas!$A:$D,2,FALSE)*0.3)),"")</f>
      </c>
      <c r="I3685" s="2">
        <f>IFERROR(IF(ISBLANK($A3685),"",IF($A3685="Ūdeņraža jonu koncentrācija",VLOOKUP(Dati!$A3685,Normas!$A:$D,3,FALSE),VLOOKUP(Dati!$A3685,Normas!$A:$D,3,FALSE)*0.3)),"")</f>
      </c>
    </row>
    <row r="3686" spans="2:9" x14ac:dyDescent="0.2">
      <c r="B3686">
        <f>IF(ISBLANK(A3686),"",VLOOKUP(A3686,Normas!A:D,4,FALSE))</f>
      </c>
      <c r="E3686" s="2">
        <f>IF(ISBLANK(D3686),"",INT(YEARFRAC(D3686,'Vispārīga informācija'!$B$2)))</f>
      </c>
      <c r="F3686" s="2">
        <f>IFERROR(IF(ISBLANK($A3686),"",IF($A3686="Ūdeņraža jonu koncentrācija",VLOOKUP(Dati!$A3686,Normas!$A:$D,2,FALSE),VLOOKUP(Dati!$A3686,Normas!$A:$D,2,FALSE)*0.6)),"")</f>
      </c>
      <c r="G3686" s="2">
        <f>IFERROR(IF(ISBLANK($A3686),"",IF($A3686="Ūdeņraža jonu koncentrācija",VLOOKUP(Dati!$A3686,Normas!$A:$D,3,FALSE),VLOOKUP(Dati!$A3686,Normas!$A:$D,3,FALSE)*0.6)),"")</f>
      </c>
      <c r="H3686" s="2">
        <f>IFERROR(IF(ISBLANK($A3686),"",IF($A3686="Ūdeņraža jonu koncentrācija",VLOOKUP(Dati!$A3686,Normas!$A:$D,2,FALSE),VLOOKUP(Dati!$A3686,Normas!$A:$D,2,FALSE)*0.3)),"")</f>
      </c>
      <c r="I3686" s="2">
        <f>IFERROR(IF(ISBLANK($A3686),"",IF($A3686="Ūdeņraža jonu koncentrācija",VLOOKUP(Dati!$A3686,Normas!$A:$D,3,FALSE),VLOOKUP(Dati!$A3686,Normas!$A:$D,3,FALSE)*0.3)),"")</f>
      </c>
    </row>
    <row r="3687" spans="2:9" x14ac:dyDescent="0.2">
      <c r="B3687">
        <f>IF(ISBLANK(A3687),"",VLOOKUP(A3687,Normas!A:D,4,FALSE))</f>
      </c>
      <c r="E3687" s="2">
        <f>IF(ISBLANK(D3687),"",INT(YEARFRAC(D3687,'Vispārīga informācija'!$B$2)))</f>
      </c>
      <c r="F3687" s="2">
        <f>IFERROR(IF(ISBLANK($A3687),"",IF($A3687="Ūdeņraža jonu koncentrācija",VLOOKUP(Dati!$A3687,Normas!$A:$D,2,FALSE),VLOOKUP(Dati!$A3687,Normas!$A:$D,2,FALSE)*0.6)),"")</f>
      </c>
      <c r="G3687" s="2">
        <f>IFERROR(IF(ISBLANK($A3687),"",IF($A3687="Ūdeņraža jonu koncentrācija",VLOOKUP(Dati!$A3687,Normas!$A:$D,3,FALSE),VLOOKUP(Dati!$A3687,Normas!$A:$D,3,FALSE)*0.6)),"")</f>
      </c>
      <c r="H3687" s="2">
        <f>IFERROR(IF(ISBLANK($A3687),"",IF($A3687="Ūdeņraža jonu koncentrācija",VLOOKUP(Dati!$A3687,Normas!$A:$D,2,FALSE),VLOOKUP(Dati!$A3687,Normas!$A:$D,2,FALSE)*0.3)),"")</f>
      </c>
      <c r="I3687" s="2">
        <f>IFERROR(IF(ISBLANK($A3687),"",IF($A3687="Ūdeņraža jonu koncentrācija",VLOOKUP(Dati!$A3687,Normas!$A:$D,3,FALSE),VLOOKUP(Dati!$A3687,Normas!$A:$D,3,FALSE)*0.3)),"")</f>
      </c>
    </row>
    <row r="3688" spans="2:9" x14ac:dyDescent="0.2">
      <c r="B3688">
        <f>IF(ISBLANK(A3688),"",VLOOKUP(A3688,Normas!A:D,4,FALSE))</f>
      </c>
      <c r="E3688" s="2">
        <f>IF(ISBLANK(D3688),"",INT(YEARFRAC(D3688,'Vispārīga informācija'!$B$2)))</f>
      </c>
      <c r="F3688" s="2">
        <f>IFERROR(IF(ISBLANK($A3688),"",IF($A3688="Ūdeņraža jonu koncentrācija",VLOOKUP(Dati!$A3688,Normas!$A:$D,2,FALSE),VLOOKUP(Dati!$A3688,Normas!$A:$D,2,FALSE)*0.6)),"")</f>
      </c>
      <c r="G3688" s="2">
        <f>IFERROR(IF(ISBLANK($A3688),"",IF($A3688="Ūdeņraža jonu koncentrācija",VLOOKUP(Dati!$A3688,Normas!$A:$D,3,FALSE),VLOOKUP(Dati!$A3688,Normas!$A:$D,3,FALSE)*0.6)),"")</f>
      </c>
      <c r="H3688" s="2">
        <f>IFERROR(IF(ISBLANK($A3688),"",IF($A3688="Ūdeņraža jonu koncentrācija",VLOOKUP(Dati!$A3688,Normas!$A:$D,2,FALSE),VLOOKUP(Dati!$A3688,Normas!$A:$D,2,FALSE)*0.3)),"")</f>
      </c>
      <c r="I3688" s="2">
        <f>IFERROR(IF(ISBLANK($A3688),"",IF($A3688="Ūdeņraža jonu koncentrācija",VLOOKUP(Dati!$A3688,Normas!$A:$D,3,FALSE),VLOOKUP(Dati!$A3688,Normas!$A:$D,3,FALSE)*0.3)),"")</f>
      </c>
    </row>
    <row r="3689" spans="2:9" x14ac:dyDescent="0.2">
      <c r="B3689">
        <f>IF(ISBLANK(A3689),"",VLOOKUP(A3689,Normas!A:D,4,FALSE))</f>
      </c>
      <c r="E3689" s="2">
        <f>IF(ISBLANK(D3689),"",INT(YEARFRAC(D3689,'Vispārīga informācija'!$B$2)))</f>
      </c>
      <c r="F3689" s="2">
        <f>IFERROR(IF(ISBLANK($A3689),"",IF($A3689="Ūdeņraža jonu koncentrācija",VLOOKUP(Dati!$A3689,Normas!$A:$D,2,FALSE),VLOOKUP(Dati!$A3689,Normas!$A:$D,2,FALSE)*0.6)),"")</f>
      </c>
      <c r="G3689" s="2">
        <f>IFERROR(IF(ISBLANK($A3689),"",IF($A3689="Ūdeņraža jonu koncentrācija",VLOOKUP(Dati!$A3689,Normas!$A:$D,3,FALSE),VLOOKUP(Dati!$A3689,Normas!$A:$D,3,FALSE)*0.6)),"")</f>
      </c>
      <c r="H3689" s="2">
        <f>IFERROR(IF(ISBLANK($A3689),"",IF($A3689="Ūdeņraža jonu koncentrācija",VLOOKUP(Dati!$A3689,Normas!$A:$D,2,FALSE),VLOOKUP(Dati!$A3689,Normas!$A:$D,2,FALSE)*0.3)),"")</f>
      </c>
      <c r="I3689" s="2">
        <f>IFERROR(IF(ISBLANK($A3689),"",IF($A3689="Ūdeņraža jonu koncentrācija",VLOOKUP(Dati!$A3689,Normas!$A:$D,3,FALSE),VLOOKUP(Dati!$A3689,Normas!$A:$D,3,FALSE)*0.3)),"")</f>
      </c>
    </row>
    <row r="3690" spans="2:9" x14ac:dyDescent="0.2">
      <c r="B3690">
        <f>IF(ISBLANK(A3690),"",VLOOKUP(A3690,Normas!A:D,4,FALSE))</f>
      </c>
      <c r="E3690" s="2">
        <f>IF(ISBLANK(D3690),"",INT(YEARFRAC(D3690,'Vispārīga informācija'!$B$2)))</f>
      </c>
      <c r="F3690" s="2">
        <f>IFERROR(IF(ISBLANK($A3690),"",IF($A3690="Ūdeņraža jonu koncentrācija",VLOOKUP(Dati!$A3690,Normas!$A:$D,2,FALSE),VLOOKUP(Dati!$A3690,Normas!$A:$D,2,FALSE)*0.6)),"")</f>
      </c>
      <c r="G3690" s="2">
        <f>IFERROR(IF(ISBLANK($A3690),"",IF($A3690="Ūdeņraža jonu koncentrācija",VLOOKUP(Dati!$A3690,Normas!$A:$D,3,FALSE),VLOOKUP(Dati!$A3690,Normas!$A:$D,3,FALSE)*0.6)),"")</f>
      </c>
      <c r="H3690" s="2">
        <f>IFERROR(IF(ISBLANK($A3690),"",IF($A3690="Ūdeņraža jonu koncentrācija",VLOOKUP(Dati!$A3690,Normas!$A:$D,2,FALSE),VLOOKUP(Dati!$A3690,Normas!$A:$D,2,FALSE)*0.3)),"")</f>
      </c>
      <c r="I3690" s="2">
        <f>IFERROR(IF(ISBLANK($A3690),"",IF($A3690="Ūdeņraža jonu koncentrācija",VLOOKUP(Dati!$A3690,Normas!$A:$D,3,FALSE),VLOOKUP(Dati!$A3690,Normas!$A:$D,3,FALSE)*0.3)),"")</f>
      </c>
    </row>
    <row r="3691" spans="2:9" x14ac:dyDescent="0.2">
      <c r="B3691">
        <f>IF(ISBLANK(A3691),"",VLOOKUP(A3691,Normas!A:D,4,FALSE))</f>
      </c>
      <c r="E3691" s="2">
        <f>IF(ISBLANK(D3691),"",INT(YEARFRAC(D3691,'Vispārīga informācija'!$B$2)))</f>
      </c>
      <c r="F3691" s="2">
        <f>IFERROR(IF(ISBLANK($A3691),"",IF($A3691="Ūdeņraža jonu koncentrācija",VLOOKUP(Dati!$A3691,Normas!$A:$D,2,FALSE),VLOOKUP(Dati!$A3691,Normas!$A:$D,2,FALSE)*0.6)),"")</f>
      </c>
      <c r="G3691" s="2">
        <f>IFERROR(IF(ISBLANK($A3691),"",IF($A3691="Ūdeņraža jonu koncentrācija",VLOOKUP(Dati!$A3691,Normas!$A:$D,3,FALSE),VLOOKUP(Dati!$A3691,Normas!$A:$D,3,FALSE)*0.6)),"")</f>
      </c>
      <c r="H3691" s="2">
        <f>IFERROR(IF(ISBLANK($A3691),"",IF($A3691="Ūdeņraža jonu koncentrācija",VLOOKUP(Dati!$A3691,Normas!$A:$D,2,FALSE),VLOOKUP(Dati!$A3691,Normas!$A:$D,2,FALSE)*0.3)),"")</f>
      </c>
      <c r="I3691" s="2">
        <f>IFERROR(IF(ISBLANK($A3691),"",IF($A3691="Ūdeņraža jonu koncentrācija",VLOOKUP(Dati!$A3691,Normas!$A:$D,3,FALSE),VLOOKUP(Dati!$A3691,Normas!$A:$D,3,FALSE)*0.3)),"")</f>
      </c>
    </row>
    <row r="3692" spans="2:9" x14ac:dyDescent="0.2">
      <c r="B3692">
        <f>IF(ISBLANK(A3692),"",VLOOKUP(A3692,Normas!A:D,4,FALSE))</f>
      </c>
      <c r="E3692" s="2">
        <f>IF(ISBLANK(D3692),"",INT(YEARFRAC(D3692,'Vispārīga informācija'!$B$2)))</f>
      </c>
      <c r="F3692" s="2">
        <f>IFERROR(IF(ISBLANK($A3692),"",IF($A3692="Ūdeņraža jonu koncentrācija",VLOOKUP(Dati!$A3692,Normas!$A:$D,2,FALSE),VLOOKUP(Dati!$A3692,Normas!$A:$D,2,FALSE)*0.6)),"")</f>
      </c>
      <c r="G3692" s="2">
        <f>IFERROR(IF(ISBLANK($A3692),"",IF($A3692="Ūdeņraža jonu koncentrācija",VLOOKUP(Dati!$A3692,Normas!$A:$D,3,FALSE),VLOOKUP(Dati!$A3692,Normas!$A:$D,3,FALSE)*0.6)),"")</f>
      </c>
      <c r="H3692" s="2">
        <f>IFERROR(IF(ISBLANK($A3692),"",IF($A3692="Ūdeņraža jonu koncentrācija",VLOOKUP(Dati!$A3692,Normas!$A:$D,2,FALSE),VLOOKUP(Dati!$A3692,Normas!$A:$D,2,FALSE)*0.3)),"")</f>
      </c>
      <c r="I3692" s="2">
        <f>IFERROR(IF(ISBLANK($A3692),"",IF($A3692="Ūdeņraža jonu koncentrācija",VLOOKUP(Dati!$A3692,Normas!$A:$D,3,FALSE),VLOOKUP(Dati!$A3692,Normas!$A:$D,3,FALSE)*0.3)),"")</f>
      </c>
    </row>
    <row r="3693" spans="2:9" x14ac:dyDescent="0.2">
      <c r="B3693">
        <f>IF(ISBLANK(A3693),"",VLOOKUP(A3693,Normas!A:D,4,FALSE))</f>
      </c>
      <c r="E3693" s="2">
        <f>IF(ISBLANK(D3693),"",INT(YEARFRAC(D3693,'Vispārīga informācija'!$B$2)))</f>
      </c>
      <c r="F3693" s="2">
        <f>IFERROR(IF(ISBLANK($A3693),"",IF($A3693="Ūdeņraža jonu koncentrācija",VLOOKUP(Dati!$A3693,Normas!$A:$D,2,FALSE),VLOOKUP(Dati!$A3693,Normas!$A:$D,2,FALSE)*0.6)),"")</f>
      </c>
      <c r="G3693" s="2">
        <f>IFERROR(IF(ISBLANK($A3693),"",IF($A3693="Ūdeņraža jonu koncentrācija",VLOOKUP(Dati!$A3693,Normas!$A:$D,3,FALSE),VLOOKUP(Dati!$A3693,Normas!$A:$D,3,FALSE)*0.6)),"")</f>
      </c>
      <c r="H3693" s="2">
        <f>IFERROR(IF(ISBLANK($A3693),"",IF($A3693="Ūdeņraža jonu koncentrācija",VLOOKUP(Dati!$A3693,Normas!$A:$D,2,FALSE),VLOOKUP(Dati!$A3693,Normas!$A:$D,2,FALSE)*0.3)),"")</f>
      </c>
      <c r="I3693" s="2">
        <f>IFERROR(IF(ISBLANK($A3693),"",IF($A3693="Ūdeņraža jonu koncentrācija",VLOOKUP(Dati!$A3693,Normas!$A:$D,3,FALSE),VLOOKUP(Dati!$A3693,Normas!$A:$D,3,FALSE)*0.3)),"")</f>
      </c>
    </row>
    <row r="3694" spans="2:9" x14ac:dyDescent="0.2">
      <c r="B3694">
        <f>IF(ISBLANK(A3694),"",VLOOKUP(A3694,Normas!A:D,4,FALSE))</f>
      </c>
      <c r="E3694" s="2">
        <f>IF(ISBLANK(D3694),"",INT(YEARFRAC(D3694,'Vispārīga informācija'!$B$2)))</f>
      </c>
      <c r="F3694" s="2">
        <f>IFERROR(IF(ISBLANK($A3694),"",IF($A3694="Ūdeņraža jonu koncentrācija",VLOOKUP(Dati!$A3694,Normas!$A:$D,2,FALSE),VLOOKUP(Dati!$A3694,Normas!$A:$D,2,FALSE)*0.6)),"")</f>
      </c>
      <c r="G3694" s="2">
        <f>IFERROR(IF(ISBLANK($A3694),"",IF($A3694="Ūdeņraža jonu koncentrācija",VLOOKUP(Dati!$A3694,Normas!$A:$D,3,FALSE),VLOOKUP(Dati!$A3694,Normas!$A:$D,3,FALSE)*0.6)),"")</f>
      </c>
      <c r="H3694" s="2">
        <f>IFERROR(IF(ISBLANK($A3694),"",IF($A3694="Ūdeņraža jonu koncentrācija",VLOOKUP(Dati!$A3694,Normas!$A:$D,2,FALSE),VLOOKUP(Dati!$A3694,Normas!$A:$D,2,FALSE)*0.3)),"")</f>
      </c>
      <c r="I3694" s="2">
        <f>IFERROR(IF(ISBLANK($A3694),"",IF($A3694="Ūdeņraža jonu koncentrācija",VLOOKUP(Dati!$A3694,Normas!$A:$D,3,FALSE),VLOOKUP(Dati!$A3694,Normas!$A:$D,3,FALSE)*0.3)),"")</f>
      </c>
    </row>
    <row r="3695" spans="2:9" x14ac:dyDescent="0.2">
      <c r="B3695">
        <f>IF(ISBLANK(A3695),"",VLOOKUP(A3695,Normas!A:D,4,FALSE))</f>
      </c>
      <c r="E3695" s="2">
        <f>IF(ISBLANK(D3695),"",INT(YEARFRAC(D3695,'Vispārīga informācija'!$B$2)))</f>
      </c>
      <c r="F3695" s="2">
        <f>IFERROR(IF(ISBLANK($A3695),"",IF($A3695="Ūdeņraža jonu koncentrācija",VLOOKUP(Dati!$A3695,Normas!$A:$D,2,FALSE),VLOOKUP(Dati!$A3695,Normas!$A:$D,2,FALSE)*0.6)),"")</f>
      </c>
      <c r="G3695" s="2">
        <f>IFERROR(IF(ISBLANK($A3695),"",IF($A3695="Ūdeņraža jonu koncentrācija",VLOOKUP(Dati!$A3695,Normas!$A:$D,3,FALSE),VLOOKUP(Dati!$A3695,Normas!$A:$D,3,FALSE)*0.6)),"")</f>
      </c>
      <c r="H3695" s="2">
        <f>IFERROR(IF(ISBLANK($A3695),"",IF($A3695="Ūdeņraža jonu koncentrācija",VLOOKUP(Dati!$A3695,Normas!$A:$D,2,FALSE),VLOOKUP(Dati!$A3695,Normas!$A:$D,2,FALSE)*0.3)),"")</f>
      </c>
      <c r="I3695" s="2">
        <f>IFERROR(IF(ISBLANK($A3695),"",IF($A3695="Ūdeņraža jonu koncentrācija",VLOOKUP(Dati!$A3695,Normas!$A:$D,3,FALSE),VLOOKUP(Dati!$A3695,Normas!$A:$D,3,FALSE)*0.3)),"")</f>
      </c>
    </row>
    <row r="3696" spans="2:9" x14ac:dyDescent="0.2">
      <c r="B3696">
        <f>IF(ISBLANK(A3696),"",VLOOKUP(A3696,Normas!A:D,4,FALSE))</f>
      </c>
      <c r="E3696" s="2">
        <f>IF(ISBLANK(D3696),"",INT(YEARFRAC(D3696,'Vispārīga informācija'!$B$2)))</f>
      </c>
      <c r="F3696" s="2">
        <f>IFERROR(IF(ISBLANK($A3696),"",IF($A3696="Ūdeņraža jonu koncentrācija",VLOOKUP(Dati!$A3696,Normas!$A:$D,2,FALSE),VLOOKUP(Dati!$A3696,Normas!$A:$D,2,FALSE)*0.6)),"")</f>
      </c>
      <c r="G3696" s="2">
        <f>IFERROR(IF(ISBLANK($A3696),"",IF($A3696="Ūdeņraža jonu koncentrācija",VLOOKUP(Dati!$A3696,Normas!$A:$D,3,FALSE),VLOOKUP(Dati!$A3696,Normas!$A:$D,3,FALSE)*0.6)),"")</f>
      </c>
      <c r="H3696" s="2">
        <f>IFERROR(IF(ISBLANK($A3696),"",IF($A3696="Ūdeņraža jonu koncentrācija",VLOOKUP(Dati!$A3696,Normas!$A:$D,2,FALSE),VLOOKUP(Dati!$A3696,Normas!$A:$D,2,FALSE)*0.3)),"")</f>
      </c>
      <c r="I3696" s="2">
        <f>IFERROR(IF(ISBLANK($A3696),"",IF($A3696="Ūdeņraža jonu koncentrācija",VLOOKUP(Dati!$A3696,Normas!$A:$D,3,FALSE),VLOOKUP(Dati!$A3696,Normas!$A:$D,3,FALSE)*0.3)),"")</f>
      </c>
    </row>
    <row r="3697" spans="2:9" x14ac:dyDescent="0.2">
      <c r="B3697">
        <f>IF(ISBLANK(A3697),"",VLOOKUP(A3697,Normas!A:D,4,FALSE))</f>
      </c>
      <c r="E3697" s="2">
        <f>IF(ISBLANK(D3697),"",INT(YEARFRAC(D3697,'Vispārīga informācija'!$B$2)))</f>
      </c>
      <c r="F3697" s="2">
        <f>IFERROR(IF(ISBLANK($A3697),"",IF($A3697="Ūdeņraža jonu koncentrācija",VLOOKUP(Dati!$A3697,Normas!$A:$D,2,FALSE),VLOOKUP(Dati!$A3697,Normas!$A:$D,2,FALSE)*0.6)),"")</f>
      </c>
      <c r="G3697" s="2">
        <f>IFERROR(IF(ISBLANK($A3697),"",IF($A3697="Ūdeņraža jonu koncentrācija",VLOOKUP(Dati!$A3697,Normas!$A:$D,3,FALSE),VLOOKUP(Dati!$A3697,Normas!$A:$D,3,FALSE)*0.6)),"")</f>
      </c>
      <c r="H3697" s="2">
        <f>IFERROR(IF(ISBLANK($A3697),"",IF($A3697="Ūdeņraža jonu koncentrācija",VLOOKUP(Dati!$A3697,Normas!$A:$D,2,FALSE),VLOOKUP(Dati!$A3697,Normas!$A:$D,2,FALSE)*0.3)),"")</f>
      </c>
      <c r="I3697" s="2">
        <f>IFERROR(IF(ISBLANK($A3697),"",IF($A3697="Ūdeņraža jonu koncentrācija",VLOOKUP(Dati!$A3697,Normas!$A:$D,3,FALSE),VLOOKUP(Dati!$A3697,Normas!$A:$D,3,FALSE)*0.3)),"")</f>
      </c>
    </row>
    <row r="3698" spans="2:9" x14ac:dyDescent="0.2">
      <c r="B3698">
        <f>IF(ISBLANK(A3698),"",VLOOKUP(A3698,Normas!A:D,4,FALSE))</f>
      </c>
      <c r="E3698" s="2">
        <f>IF(ISBLANK(D3698),"",INT(YEARFRAC(D3698,'Vispārīga informācija'!$B$2)))</f>
      </c>
      <c r="F3698" s="2">
        <f>IFERROR(IF(ISBLANK($A3698),"",IF($A3698="Ūdeņraža jonu koncentrācija",VLOOKUP(Dati!$A3698,Normas!$A:$D,2,FALSE),VLOOKUP(Dati!$A3698,Normas!$A:$D,2,FALSE)*0.6)),"")</f>
      </c>
      <c r="G3698" s="2">
        <f>IFERROR(IF(ISBLANK($A3698),"",IF($A3698="Ūdeņraža jonu koncentrācija",VLOOKUP(Dati!$A3698,Normas!$A:$D,3,FALSE),VLOOKUP(Dati!$A3698,Normas!$A:$D,3,FALSE)*0.6)),"")</f>
      </c>
      <c r="H3698" s="2">
        <f>IFERROR(IF(ISBLANK($A3698),"",IF($A3698="Ūdeņraža jonu koncentrācija",VLOOKUP(Dati!$A3698,Normas!$A:$D,2,FALSE),VLOOKUP(Dati!$A3698,Normas!$A:$D,2,FALSE)*0.3)),"")</f>
      </c>
      <c r="I3698" s="2">
        <f>IFERROR(IF(ISBLANK($A3698),"",IF($A3698="Ūdeņraža jonu koncentrācija",VLOOKUP(Dati!$A3698,Normas!$A:$D,3,FALSE),VLOOKUP(Dati!$A3698,Normas!$A:$D,3,FALSE)*0.3)),"")</f>
      </c>
    </row>
    <row r="3699" spans="2:9" x14ac:dyDescent="0.2">
      <c r="B3699">
        <f>IF(ISBLANK(A3699),"",VLOOKUP(A3699,Normas!A:D,4,FALSE))</f>
      </c>
      <c r="E3699" s="2">
        <f>IF(ISBLANK(D3699),"",INT(YEARFRAC(D3699,'Vispārīga informācija'!$B$2)))</f>
      </c>
      <c r="F3699" s="2">
        <f>IFERROR(IF(ISBLANK($A3699),"",IF($A3699="Ūdeņraža jonu koncentrācija",VLOOKUP(Dati!$A3699,Normas!$A:$D,2,FALSE),VLOOKUP(Dati!$A3699,Normas!$A:$D,2,FALSE)*0.6)),"")</f>
      </c>
      <c r="G3699" s="2">
        <f>IFERROR(IF(ISBLANK($A3699),"",IF($A3699="Ūdeņraža jonu koncentrācija",VLOOKUP(Dati!$A3699,Normas!$A:$D,3,FALSE),VLOOKUP(Dati!$A3699,Normas!$A:$D,3,FALSE)*0.6)),"")</f>
      </c>
      <c r="H3699" s="2">
        <f>IFERROR(IF(ISBLANK($A3699),"",IF($A3699="Ūdeņraža jonu koncentrācija",VLOOKUP(Dati!$A3699,Normas!$A:$D,2,FALSE),VLOOKUP(Dati!$A3699,Normas!$A:$D,2,FALSE)*0.3)),"")</f>
      </c>
      <c r="I3699" s="2">
        <f>IFERROR(IF(ISBLANK($A3699),"",IF($A3699="Ūdeņraža jonu koncentrācija",VLOOKUP(Dati!$A3699,Normas!$A:$D,3,FALSE),VLOOKUP(Dati!$A3699,Normas!$A:$D,3,FALSE)*0.3)),"")</f>
      </c>
    </row>
    <row r="3700" spans="2:9" x14ac:dyDescent="0.2">
      <c r="B3700">
        <f>IF(ISBLANK(A3700),"",VLOOKUP(A3700,Normas!A:D,4,FALSE))</f>
      </c>
      <c r="E3700" s="2">
        <f>IF(ISBLANK(D3700),"",INT(YEARFRAC(D3700,'Vispārīga informācija'!$B$2)))</f>
      </c>
      <c r="F3700" s="2">
        <f>IFERROR(IF(ISBLANK($A3700),"",IF($A3700="Ūdeņraža jonu koncentrācija",VLOOKUP(Dati!$A3700,Normas!$A:$D,2,FALSE),VLOOKUP(Dati!$A3700,Normas!$A:$D,2,FALSE)*0.6)),"")</f>
      </c>
      <c r="G3700" s="2">
        <f>IFERROR(IF(ISBLANK($A3700),"",IF($A3700="Ūdeņraža jonu koncentrācija",VLOOKUP(Dati!$A3700,Normas!$A:$D,3,FALSE),VLOOKUP(Dati!$A3700,Normas!$A:$D,3,FALSE)*0.6)),"")</f>
      </c>
      <c r="H3700" s="2">
        <f>IFERROR(IF(ISBLANK($A3700),"",IF($A3700="Ūdeņraža jonu koncentrācija",VLOOKUP(Dati!$A3700,Normas!$A:$D,2,FALSE),VLOOKUP(Dati!$A3700,Normas!$A:$D,2,FALSE)*0.3)),"")</f>
      </c>
      <c r="I3700" s="2">
        <f>IFERROR(IF(ISBLANK($A3700),"",IF($A3700="Ūdeņraža jonu koncentrācija",VLOOKUP(Dati!$A3700,Normas!$A:$D,3,FALSE),VLOOKUP(Dati!$A3700,Normas!$A:$D,3,FALSE)*0.3)),"")</f>
      </c>
    </row>
    <row r="3701" spans="2:9" x14ac:dyDescent="0.2">
      <c r="B3701">
        <f>IF(ISBLANK(A3701),"",VLOOKUP(A3701,Normas!A:D,4,FALSE))</f>
      </c>
      <c r="E3701" s="2">
        <f>IF(ISBLANK(D3701),"",INT(YEARFRAC(D3701,'Vispārīga informācija'!$B$2)))</f>
      </c>
      <c r="F3701" s="2">
        <f>IFERROR(IF(ISBLANK($A3701),"",IF($A3701="Ūdeņraža jonu koncentrācija",VLOOKUP(Dati!$A3701,Normas!$A:$D,2,FALSE),VLOOKUP(Dati!$A3701,Normas!$A:$D,2,FALSE)*0.6)),"")</f>
      </c>
      <c r="G3701" s="2">
        <f>IFERROR(IF(ISBLANK($A3701),"",IF($A3701="Ūdeņraža jonu koncentrācija",VLOOKUP(Dati!$A3701,Normas!$A:$D,3,FALSE),VLOOKUP(Dati!$A3701,Normas!$A:$D,3,FALSE)*0.6)),"")</f>
      </c>
      <c r="H3701" s="2">
        <f>IFERROR(IF(ISBLANK($A3701),"",IF($A3701="Ūdeņraža jonu koncentrācija",VLOOKUP(Dati!$A3701,Normas!$A:$D,2,FALSE),VLOOKUP(Dati!$A3701,Normas!$A:$D,2,FALSE)*0.3)),"")</f>
      </c>
      <c r="I3701" s="2">
        <f>IFERROR(IF(ISBLANK($A3701),"",IF($A3701="Ūdeņraža jonu koncentrācija",VLOOKUP(Dati!$A3701,Normas!$A:$D,3,FALSE),VLOOKUP(Dati!$A3701,Normas!$A:$D,3,FALSE)*0.3)),"")</f>
      </c>
    </row>
    <row r="3702" spans="2:9" x14ac:dyDescent="0.2">
      <c r="B3702">
        <f>IF(ISBLANK(A3702),"",VLOOKUP(A3702,Normas!A:D,4,FALSE))</f>
      </c>
      <c r="E3702" s="2">
        <f>IF(ISBLANK(D3702),"",INT(YEARFRAC(D3702,'Vispārīga informācija'!$B$2)))</f>
      </c>
      <c r="F3702" s="2">
        <f>IFERROR(IF(ISBLANK($A3702),"",IF($A3702="Ūdeņraža jonu koncentrācija",VLOOKUP(Dati!$A3702,Normas!$A:$D,2,FALSE),VLOOKUP(Dati!$A3702,Normas!$A:$D,2,FALSE)*0.6)),"")</f>
      </c>
      <c r="G3702" s="2">
        <f>IFERROR(IF(ISBLANK($A3702),"",IF($A3702="Ūdeņraža jonu koncentrācija",VLOOKUP(Dati!$A3702,Normas!$A:$D,3,FALSE),VLOOKUP(Dati!$A3702,Normas!$A:$D,3,FALSE)*0.6)),"")</f>
      </c>
      <c r="H3702" s="2">
        <f>IFERROR(IF(ISBLANK($A3702),"",IF($A3702="Ūdeņraža jonu koncentrācija",VLOOKUP(Dati!$A3702,Normas!$A:$D,2,FALSE),VLOOKUP(Dati!$A3702,Normas!$A:$D,2,FALSE)*0.3)),"")</f>
      </c>
      <c r="I3702" s="2">
        <f>IFERROR(IF(ISBLANK($A3702),"",IF($A3702="Ūdeņraža jonu koncentrācija",VLOOKUP(Dati!$A3702,Normas!$A:$D,3,FALSE),VLOOKUP(Dati!$A3702,Normas!$A:$D,3,FALSE)*0.3)),"")</f>
      </c>
    </row>
    <row r="3703" spans="2:9" x14ac:dyDescent="0.2">
      <c r="B3703">
        <f>IF(ISBLANK(A3703),"",VLOOKUP(A3703,Normas!A:D,4,FALSE))</f>
      </c>
      <c r="E3703" s="2">
        <f>IF(ISBLANK(D3703),"",INT(YEARFRAC(D3703,'Vispārīga informācija'!$B$2)))</f>
      </c>
      <c r="F3703" s="2">
        <f>IFERROR(IF(ISBLANK($A3703),"",IF($A3703="Ūdeņraža jonu koncentrācija",VLOOKUP(Dati!$A3703,Normas!$A:$D,2,FALSE),VLOOKUP(Dati!$A3703,Normas!$A:$D,2,FALSE)*0.6)),"")</f>
      </c>
      <c r="G3703" s="2">
        <f>IFERROR(IF(ISBLANK($A3703),"",IF($A3703="Ūdeņraža jonu koncentrācija",VLOOKUP(Dati!$A3703,Normas!$A:$D,3,FALSE),VLOOKUP(Dati!$A3703,Normas!$A:$D,3,FALSE)*0.6)),"")</f>
      </c>
      <c r="H3703" s="2">
        <f>IFERROR(IF(ISBLANK($A3703),"",IF($A3703="Ūdeņraža jonu koncentrācija",VLOOKUP(Dati!$A3703,Normas!$A:$D,2,FALSE),VLOOKUP(Dati!$A3703,Normas!$A:$D,2,FALSE)*0.3)),"")</f>
      </c>
      <c r="I3703" s="2">
        <f>IFERROR(IF(ISBLANK($A3703),"",IF($A3703="Ūdeņraža jonu koncentrācija",VLOOKUP(Dati!$A3703,Normas!$A:$D,3,FALSE),VLOOKUP(Dati!$A3703,Normas!$A:$D,3,FALSE)*0.3)),"")</f>
      </c>
    </row>
    <row r="3704" spans="2:9" x14ac:dyDescent="0.2">
      <c r="B3704">
        <f>IF(ISBLANK(A3704),"",VLOOKUP(A3704,Normas!A:D,4,FALSE))</f>
      </c>
      <c r="E3704" s="2">
        <f>IF(ISBLANK(D3704),"",INT(YEARFRAC(D3704,'Vispārīga informācija'!$B$2)))</f>
      </c>
      <c r="F3704" s="2">
        <f>IFERROR(IF(ISBLANK($A3704),"",IF($A3704="Ūdeņraža jonu koncentrācija",VLOOKUP(Dati!$A3704,Normas!$A:$D,2,FALSE),VLOOKUP(Dati!$A3704,Normas!$A:$D,2,FALSE)*0.6)),"")</f>
      </c>
      <c r="G3704" s="2">
        <f>IFERROR(IF(ISBLANK($A3704),"",IF($A3704="Ūdeņraža jonu koncentrācija",VLOOKUP(Dati!$A3704,Normas!$A:$D,3,FALSE),VLOOKUP(Dati!$A3704,Normas!$A:$D,3,FALSE)*0.6)),"")</f>
      </c>
      <c r="H3704" s="2">
        <f>IFERROR(IF(ISBLANK($A3704),"",IF($A3704="Ūdeņraža jonu koncentrācija",VLOOKUP(Dati!$A3704,Normas!$A:$D,2,FALSE),VLOOKUP(Dati!$A3704,Normas!$A:$D,2,FALSE)*0.3)),"")</f>
      </c>
      <c r="I3704" s="2">
        <f>IFERROR(IF(ISBLANK($A3704),"",IF($A3704="Ūdeņraža jonu koncentrācija",VLOOKUP(Dati!$A3704,Normas!$A:$D,3,FALSE),VLOOKUP(Dati!$A3704,Normas!$A:$D,3,FALSE)*0.3)),"")</f>
      </c>
    </row>
    <row r="3705" spans="2:9" x14ac:dyDescent="0.2">
      <c r="B3705">
        <f>IF(ISBLANK(A3705),"",VLOOKUP(A3705,Normas!A:D,4,FALSE))</f>
      </c>
      <c r="E3705" s="2">
        <f>IF(ISBLANK(D3705),"",INT(YEARFRAC(D3705,'Vispārīga informācija'!$B$2)))</f>
      </c>
      <c r="F3705" s="2">
        <f>IFERROR(IF(ISBLANK($A3705),"",IF($A3705="Ūdeņraža jonu koncentrācija",VLOOKUP(Dati!$A3705,Normas!$A:$D,2,FALSE),VLOOKUP(Dati!$A3705,Normas!$A:$D,2,FALSE)*0.6)),"")</f>
      </c>
      <c r="G3705" s="2">
        <f>IFERROR(IF(ISBLANK($A3705),"",IF($A3705="Ūdeņraža jonu koncentrācija",VLOOKUP(Dati!$A3705,Normas!$A:$D,3,FALSE),VLOOKUP(Dati!$A3705,Normas!$A:$D,3,FALSE)*0.6)),"")</f>
      </c>
      <c r="H3705" s="2">
        <f>IFERROR(IF(ISBLANK($A3705),"",IF($A3705="Ūdeņraža jonu koncentrācija",VLOOKUP(Dati!$A3705,Normas!$A:$D,2,FALSE),VLOOKUP(Dati!$A3705,Normas!$A:$D,2,FALSE)*0.3)),"")</f>
      </c>
      <c r="I3705" s="2">
        <f>IFERROR(IF(ISBLANK($A3705),"",IF($A3705="Ūdeņraža jonu koncentrācija",VLOOKUP(Dati!$A3705,Normas!$A:$D,3,FALSE),VLOOKUP(Dati!$A3705,Normas!$A:$D,3,FALSE)*0.3)),"")</f>
      </c>
    </row>
    <row r="3706" spans="2:9" x14ac:dyDescent="0.2">
      <c r="B3706">
        <f>IF(ISBLANK(A3706),"",VLOOKUP(A3706,Normas!A:D,4,FALSE))</f>
      </c>
      <c r="E3706" s="2">
        <f>IF(ISBLANK(D3706),"",INT(YEARFRAC(D3706,'Vispārīga informācija'!$B$2)))</f>
      </c>
      <c r="F3706" s="2">
        <f>IFERROR(IF(ISBLANK($A3706),"",IF($A3706="Ūdeņraža jonu koncentrācija",VLOOKUP(Dati!$A3706,Normas!$A:$D,2,FALSE),VLOOKUP(Dati!$A3706,Normas!$A:$D,2,FALSE)*0.6)),"")</f>
      </c>
      <c r="G3706" s="2">
        <f>IFERROR(IF(ISBLANK($A3706),"",IF($A3706="Ūdeņraža jonu koncentrācija",VLOOKUP(Dati!$A3706,Normas!$A:$D,3,FALSE),VLOOKUP(Dati!$A3706,Normas!$A:$D,3,FALSE)*0.6)),"")</f>
      </c>
      <c r="H3706" s="2">
        <f>IFERROR(IF(ISBLANK($A3706),"",IF($A3706="Ūdeņraža jonu koncentrācija",VLOOKUP(Dati!$A3706,Normas!$A:$D,2,FALSE),VLOOKUP(Dati!$A3706,Normas!$A:$D,2,FALSE)*0.3)),"")</f>
      </c>
      <c r="I3706" s="2">
        <f>IFERROR(IF(ISBLANK($A3706),"",IF($A3706="Ūdeņraža jonu koncentrācija",VLOOKUP(Dati!$A3706,Normas!$A:$D,3,FALSE),VLOOKUP(Dati!$A3706,Normas!$A:$D,3,FALSE)*0.3)),"")</f>
      </c>
    </row>
    <row r="3707" spans="2:9" x14ac:dyDescent="0.2">
      <c r="B3707">
        <f>IF(ISBLANK(A3707),"",VLOOKUP(A3707,Normas!A:D,4,FALSE))</f>
      </c>
      <c r="E3707" s="2">
        <f>IF(ISBLANK(D3707),"",INT(YEARFRAC(D3707,'Vispārīga informācija'!$B$2)))</f>
      </c>
      <c r="F3707" s="2">
        <f>IFERROR(IF(ISBLANK($A3707),"",IF($A3707="Ūdeņraža jonu koncentrācija",VLOOKUP(Dati!$A3707,Normas!$A:$D,2,FALSE),VLOOKUP(Dati!$A3707,Normas!$A:$D,2,FALSE)*0.6)),"")</f>
      </c>
      <c r="G3707" s="2">
        <f>IFERROR(IF(ISBLANK($A3707),"",IF($A3707="Ūdeņraža jonu koncentrācija",VLOOKUP(Dati!$A3707,Normas!$A:$D,3,FALSE),VLOOKUP(Dati!$A3707,Normas!$A:$D,3,FALSE)*0.6)),"")</f>
      </c>
      <c r="H3707" s="2">
        <f>IFERROR(IF(ISBLANK($A3707),"",IF($A3707="Ūdeņraža jonu koncentrācija",VLOOKUP(Dati!$A3707,Normas!$A:$D,2,FALSE),VLOOKUP(Dati!$A3707,Normas!$A:$D,2,FALSE)*0.3)),"")</f>
      </c>
      <c r="I3707" s="2">
        <f>IFERROR(IF(ISBLANK($A3707),"",IF($A3707="Ūdeņraža jonu koncentrācija",VLOOKUP(Dati!$A3707,Normas!$A:$D,3,FALSE),VLOOKUP(Dati!$A3707,Normas!$A:$D,3,FALSE)*0.3)),"")</f>
      </c>
    </row>
    <row r="3708" spans="2:9" x14ac:dyDescent="0.2">
      <c r="B3708">
        <f>IF(ISBLANK(A3708),"",VLOOKUP(A3708,Normas!A:D,4,FALSE))</f>
      </c>
      <c r="E3708" s="2">
        <f>IF(ISBLANK(D3708),"",INT(YEARFRAC(D3708,'Vispārīga informācija'!$B$2)))</f>
      </c>
      <c r="F3708" s="2">
        <f>IFERROR(IF(ISBLANK($A3708),"",IF($A3708="Ūdeņraža jonu koncentrācija",VLOOKUP(Dati!$A3708,Normas!$A:$D,2,FALSE),VLOOKUP(Dati!$A3708,Normas!$A:$D,2,FALSE)*0.6)),"")</f>
      </c>
      <c r="G3708" s="2">
        <f>IFERROR(IF(ISBLANK($A3708),"",IF($A3708="Ūdeņraža jonu koncentrācija",VLOOKUP(Dati!$A3708,Normas!$A:$D,3,FALSE),VLOOKUP(Dati!$A3708,Normas!$A:$D,3,FALSE)*0.6)),"")</f>
      </c>
      <c r="H3708" s="2">
        <f>IFERROR(IF(ISBLANK($A3708),"",IF($A3708="Ūdeņraža jonu koncentrācija",VLOOKUP(Dati!$A3708,Normas!$A:$D,2,FALSE),VLOOKUP(Dati!$A3708,Normas!$A:$D,2,FALSE)*0.3)),"")</f>
      </c>
      <c r="I3708" s="2">
        <f>IFERROR(IF(ISBLANK($A3708),"",IF($A3708="Ūdeņraža jonu koncentrācija",VLOOKUP(Dati!$A3708,Normas!$A:$D,3,FALSE),VLOOKUP(Dati!$A3708,Normas!$A:$D,3,FALSE)*0.3)),"")</f>
      </c>
    </row>
    <row r="3709" spans="2:9" x14ac:dyDescent="0.2">
      <c r="B3709">
        <f>IF(ISBLANK(A3709),"",VLOOKUP(A3709,Normas!A:D,4,FALSE))</f>
      </c>
      <c r="E3709" s="2">
        <f>IF(ISBLANK(D3709),"",INT(YEARFRAC(D3709,'Vispārīga informācija'!$B$2)))</f>
      </c>
      <c r="F3709" s="2">
        <f>IFERROR(IF(ISBLANK($A3709),"",IF($A3709="Ūdeņraža jonu koncentrācija",VLOOKUP(Dati!$A3709,Normas!$A:$D,2,FALSE),VLOOKUP(Dati!$A3709,Normas!$A:$D,2,FALSE)*0.6)),"")</f>
      </c>
      <c r="G3709" s="2">
        <f>IFERROR(IF(ISBLANK($A3709),"",IF($A3709="Ūdeņraža jonu koncentrācija",VLOOKUP(Dati!$A3709,Normas!$A:$D,3,FALSE),VLOOKUP(Dati!$A3709,Normas!$A:$D,3,FALSE)*0.6)),"")</f>
      </c>
      <c r="H3709" s="2">
        <f>IFERROR(IF(ISBLANK($A3709),"",IF($A3709="Ūdeņraža jonu koncentrācija",VLOOKUP(Dati!$A3709,Normas!$A:$D,2,FALSE),VLOOKUP(Dati!$A3709,Normas!$A:$D,2,FALSE)*0.3)),"")</f>
      </c>
      <c r="I3709" s="2">
        <f>IFERROR(IF(ISBLANK($A3709),"",IF($A3709="Ūdeņraža jonu koncentrācija",VLOOKUP(Dati!$A3709,Normas!$A:$D,3,FALSE),VLOOKUP(Dati!$A3709,Normas!$A:$D,3,FALSE)*0.3)),"")</f>
      </c>
    </row>
    <row r="3710" spans="2:9" x14ac:dyDescent="0.2">
      <c r="B3710">
        <f>IF(ISBLANK(A3710),"",VLOOKUP(A3710,Normas!A:D,4,FALSE))</f>
      </c>
      <c r="E3710" s="2">
        <f>IF(ISBLANK(D3710),"",INT(YEARFRAC(D3710,'Vispārīga informācija'!$B$2)))</f>
      </c>
      <c r="F3710" s="2">
        <f>IFERROR(IF(ISBLANK($A3710),"",IF($A3710="Ūdeņraža jonu koncentrācija",VLOOKUP(Dati!$A3710,Normas!$A:$D,2,FALSE),VLOOKUP(Dati!$A3710,Normas!$A:$D,2,FALSE)*0.6)),"")</f>
      </c>
      <c r="G3710" s="2">
        <f>IFERROR(IF(ISBLANK($A3710),"",IF($A3710="Ūdeņraža jonu koncentrācija",VLOOKUP(Dati!$A3710,Normas!$A:$D,3,FALSE),VLOOKUP(Dati!$A3710,Normas!$A:$D,3,FALSE)*0.6)),"")</f>
      </c>
      <c r="H3710" s="2">
        <f>IFERROR(IF(ISBLANK($A3710),"",IF($A3710="Ūdeņraža jonu koncentrācija",VLOOKUP(Dati!$A3710,Normas!$A:$D,2,FALSE),VLOOKUP(Dati!$A3710,Normas!$A:$D,2,FALSE)*0.3)),"")</f>
      </c>
      <c r="I3710" s="2">
        <f>IFERROR(IF(ISBLANK($A3710),"",IF($A3710="Ūdeņraža jonu koncentrācija",VLOOKUP(Dati!$A3710,Normas!$A:$D,3,FALSE),VLOOKUP(Dati!$A3710,Normas!$A:$D,3,FALSE)*0.3)),"")</f>
      </c>
    </row>
    <row r="3711" spans="2:9" x14ac:dyDescent="0.2">
      <c r="B3711">
        <f>IF(ISBLANK(A3711),"",VLOOKUP(A3711,Normas!A:D,4,FALSE))</f>
      </c>
      <c r="E3711" s="2">
        <f>IF(ISBLANK(D3711),"",INT(YEARFRAC(D3711,'Vispārīga informācija'!$B$2)))</f>
      </c>
      <c r="F3711" s="2">
        <f>IFERROR(IF(ISBLANK($A3711),"",IF($A3711="Ūdeņraža jonu koncentrācija",VLOOKUP(Dati!$A3711,Normas!$A:$D,2,FALSE),VLOOKUP(Dati!$A3711,Normas!$A:$D,2,FALSE)*0.6)),"")</f>
      </c>
      <c r="G3711" s="2">
        <f>IFERROR(IF(ISBLANK($A3711),"",IF($A3711="Ūdeņraža jonu koncentrācija",VLOOKUP(Dati!$A3711,Normas!$A:$D,3,FALSE),VLOOKUP(Dati!$A3711,Normas!$A:$D,3,FALSE)*0.6)),"")</f>
      </c>
      <c r="H3711" s="2">
        <f>IFERROR(IF(ISBLANK($A3711),"",IF($A3711="Ūdeņraža jonu koncentrācija",VLOOKUP(Dati!$A3711,Normas!$A:$D,2,FALSE),VLOOKUP(Dati!$A3711,Normas!$A:$D,2,FALSE)*0.3)),"")</f>
      </c>
      <c r="I3711" s="2">
        <f>IFERROR(IF(ISBLANK($A3711),"",IF($A3711="Ūdeņraža jonu koncentrācija",VLOOKUP(Dati!$A3711,Normas!$A:$D,3,FALSE),VLOOKUP(Dati!$A3711,Normas!$A:$D,3,FALSE)*0.3)),"")</f>
      </c>
    </row>
    <row r="3712" spans="2:9" x14ac:dyDescent="0.2">
      <c r="B3712">
        <f>IF(ISBLANK(A3712),"",VLOOKUP(A3712,Normas!A:D,4,FALSE))</f>
      </c>
      <c r="E3712" s="2">
        <f>IF(ISBLANK(D3712),"",INT(YEARFRAC(D3712,'Vispārīga informācija'!$B$2)))</f>
      </c>
      <c r="F3712" s="2">
        <f>IFERROR(IF(ISBLANK($A3712),"",IF($A3712="Ūdeņraža jonu koncentrācija",VLOOKUP(Dati!$A3712,Normas!$A:$D,2,FALSE),VLOOKUP(Dati!$A3712,Normas!$A:$D,2,FALSE)*0.6)),"")</f>
      </c>
      <c r="G3712" s="2">
        <f>IFERROR(IF(ISBLANK($A3712),"",IF($A3712="Ūdeņraža jonu koncentrācija",VLOOKUP(Dati!$A3712,Normas!$A:$D,3,FALSE),VLOOKUP(Dati!$A3712,Normas!$A:$D,3,FALSE)*0.6)),"")</f>
      </c>
      <c r="H3712" s="2">
        <f>IFERROR(IF(ISBLANK($A3712),"",IF($A3712="Ūdeņraža jonu koncentrācija",VLOOKUP(Dati!$A3712,Normas!$A:$D,2,FALSE),VLOOKUP(Dati!$A3712,Normas!$A:$D,2,FALSE)*0.3)),"")</f>
      </c>
      <c r="I3712" s="2">
        <f>IFERROR(IF(ISBLANK($A3712),"",IF($A3712="Ūdeņraža jonu koncentrācija",VLOOKUP(Dati!$A3712,Normas!$A:$D,3,FALSE),VLOOKUP(Dati!$A3712,Normas!$A:$D,3,FALSE)*0.3)),"")</f>
      </c>
    </row>
    <row r="3713" spans="2:9" x14ac:dyDescent="0.2">
      <c r="B3713">
        <f>IF(ISBLANK(A3713),"",VLOOKUP(A3713,Normas!A:D,4,FALSE))</f>
      </c>
      <c r="E3713" s="2">
        <f>IF(ISBLANK(D3713),"",INT(YEARFRAC(D3713,'Vispārīga informācija'!$B$2)))</f>
      </c>
      <c r="F3713" s="2">
        <f>IFERROR(IF(ISBLANK($A3713),"",IF($A3713="Ūdeņraža jonu koncentrācija",VLOOKUP(Dati!$A3713,Normas!$A:$D,2,FALSE),VLOOKUP(Dati!$A3713,Normas!$A:$D,2,FALSE)*0.6)),"")</f>
      </c>
      <c r="G3713" s="2">
        <f>IFERROR(IF(ISBLANK($A3713),"",IF($A3713="Ūdeņraža jonu koncentrācija",VLOOKUP(Dati!$A3713,Normas!$A:$D,3,FALSE),VLOOKUP(Dati!$A3713,Normas!$A:$D,3,FALSE)*0.6)),"")</f>
      </c>
      <c r="H3713" s="2">
        <f>IFERROR(IF(ISBLANK($A3713),"",IF($A3713="Ūdeņraža jonu koncentrācija",VLOOKUP(Dati!$A3713,Normas!$A:$D,2,FALSE),VLOOKUP(Dati!$A3713,Normas!$A:$D,2,FALSE)*0.3)),"")</f>
      </c>
      <c r="I3713" s="2">
        <f>IFERROR(IF(ISBLANK($A3713),"",IF($A3713="Ūdeņraža jonu koncentrācija",VLOOKUP(Dati!$A3713,Normas!$A:$D,3,FALSE),VLOOKUP(Dati!$A3713,Normas!$A:$D,3,FALSE)*0.3)),"")</f>
      </c>
    </row>
    <row r="3714" spans="2:9" x14ac:dyDescent="0.2">
      <c r="B3714">
        <f>IF(ISBLANK(A3714),"",VLOOKUP(A3714,Normas!A:D,4,FALSE))</f>
      </c>
      <c r="E3714" s="2">
        <f>IF(ISBLANK(D3714),"",INT(YEARFRAC(D3714,'Vispārīga informācija'!$B$2)))</f>
      </c>
      <c r="F3714" s="2">
        <f>IFERROR(IF(ISBLANK($A3714),"",IF($A3714="Ūdeņraža jonu koncentrācija",VLOOKUP(Dati!$A3714,Normas!$A:$D,2,FALSE),VLOOKUP(Dati!$A3714,Normas!$A:$D,2,FALSE)*0.6)),"")</f>
      </c>
      <c r="G3714" s="2">
        <f>IFERROR(IF(ISBLANK($A3714),"",IF($A3714="Ūdeņraža jonu koncentrācija",VLOOKUP(Dati!$A3714,Normas!$A:$D,3,FALSE),VLOOKUP(Dati!$A3714,Normas!$A:$D,3,FALSE)*0.6)),"")</f>
      </c>
      <c r="H3714" s="2">
        <f>IFERROR(IF(ISBLANK($A3714),"",IF($A3714="Ūdeņraža jonu koncentrācija",VLOOKUP(Dati!$A3714,Normas!$A:$D,2,FALSE),VLOOKUP(Dati!$A3714,Normas!$A:$D,2,FALSE)*0.3)),"")</f>
      </c>
      <c r="I3714" s="2">
        <f>IFERROR(IF(ISBLANK($A3714),"",IF($A3714="Ūdeņraža jonu koncentrācija",VLOOKUP(Dati!$A3714,Normas!$A:$D,3,FALSE),VLOOKUP(Dati!$A3714,Normas!$A:$D,3,FALSE)*0.3)),"")</f>
      </c>
    </row>
    <row r="3715" spans="2:9" x14ac:dyDescent="0.2">
      <c r="B3715">
        <f>IF(ISBLANK(A3715),"",VLOOKUP(A3715,Normas!A:D,4,FALSE))</f>
      </c>
      <c r="E3715" s="2">
        <f>IF(ISBLANK(D3715),"",INT(YEARFRAC(D3715,'Vispārīga informācija'!$B$2)))</f>
      </c>
      <c r="F3715" s="2">
        <f>IFERROR(IF(ISBLANK($A3715),"",IF($A3715="Ūdeņraža jonu koncentrācija",VLOOKUP(Dati!$A3715,Normas!$A:$D,2,FALSE),VLOOKUP(Dati!$A3715,Normas!$A:$D,2,FALSE)*0.6)),"")</f>
      </c>
      <c r="G3715" s="2">
        <f>IFERROR(IF(ISBLANK($A3715),"",IF($A3715="Ūdeņraža jonu koncentrācija",VLOOKUP(Dati!$A3715,Normas!$A:$D,3,FALSE),VLOOKUP(Dati!$A3715,Normas!$A:$D,3,FALSE)*0.6)),"")</f>
      </c>
      <c r="H3715" s="2">
        <f>IFERROR(IF(ISBLANK($A3715),"",IF($A3715="Ūdeņraža jonu koncentrācija",VLOOKUP(Dati!$A3715,Normas!$A:$D,2,FALSE),VLOOKUP(Dati!$A3715,Normas!$A:$D,2,FALSE)*0.3)),"")</f>
      </c>
      <c r="I3715" s="2">
        <f>IFERROR(IF(ISBLANK($A3715),"",IF($A3715="Ūdeņraža jonu koncentrācija",VLOOKUP(Dati!$A3715,Normas!$A:$D,3,FALSE),VLOOKUP(Dati!$A3715,Normas!$A:$D,3,FALSE)*0.3)),"")</f>
      </c>
    </row>
    <row r="3716" spans="2:9" x14ac:dyDescent="0.2">
      <c r="B3716">
        <f>IF(ISBLANK(A3716),"",VLOOKUP(A3716,Normas!A:D,4,FALSE))</f>
      </c>
      <c r="E3716" s="2">
        <f>IF(ISBLANK(D3716),"",INT(YEARFRAC(D3716,'Vispārīga informācija'!$B$2)))</f>
      </c>
      <c r="F3716" s="2">
        <f>IFERROR(IF(ISBLANK($A3716),"",IF($A3716="Ūdeņraža jonu koncentrācija",VLOOKUP(Dati!$A3716,Normas!$A:$D,2,FALSE),VLOOKUP(Dati!$A3716,Normas!$A:$D,2,FALSE)*0.6)),"")</f>
      </c>
      <c r="G3716" s="2">
        <f>IFERROR(IF(ISBLANK($A3716),"",IF($A3716="Ūdeņraža jonu koncentrācija",VLOOKUP(Dati!$A3716,Normas!$A:$D,3,FALSE),VLOOKUP(Dati!$A3716,Normas!$A:$D,3,FALSE)*0.6)),"")</f>
      </c>
      <c r="H3716" s="2">
        <f>IFERROR(IF(ISBLANK($A3716),"",IF($A3716="Ūdeņraža jonu koncentrācija",VLOOKUP(Dati!$A3716,Normas!$A:$D,2,FALSE),VLOOKUP(Dati!$A3716,Normas!$A:$D,2,FALSE)*0.3)),"")</f>
      </c>
      <c r="I3716" s="2">
        <f>IFERROR(IF(ISBLANK($A3716),"",IF($A3716="Ūdeņraža jonu koncentrācija",VLOOKUP(Dati!$A3716,Normas!$A:$D,3,FALSE),VLOOKUP(Dati!$A3716,Normas!$A:$D,3,FALSE)*0.3)),"")</f>
      </c>
    </row>
    <row r="3717" spans="2:9" x14ac:dyDescent="0.2">
      <c r="B3717">
        <f>IF(ISBLANK(A3717),"",VLOOKUP(A3717,Normas!A:D,4,FALSE))</f>
      </c>
      <c r="E3717" s="2">
        <f>IF(ISBLANK(D3717),"",INT(YEARFRAC(D3717,'Vispārīga informācija'!$B$2)))</f>
      </c>
      <c r="F3717" s="2">
        <f>IFERROR(IF(ISBLANK($A3717),"",IF($A3717="Ūdeņraža jonu koncentrācija",VLOOKUP(Dati!$A3717,Normas!$A:$D,2,FALSE),VLOOKUP(Dati!$A3717,Normas!$A:$D,2,FALSE)*0.6)),"")</f>
      </c>
      <c r="G3717" s="2">
        <f>IFERROR(IF(ISBLANK($A3717),"",IF($A3717="Ūdeņraža jonu koncentrācija",VLOOKUP(Dati!$A3717,Normas!$A:$D,3,FALSE),VLOOKUP(Dati!$A3717,Normas!$A:$D,3,FALSE)*0.6)),"")</f>
      </c>
      <c r="H3717" s="2">
        <f>IFERROR(IF(ISBLANK($A3717),"",IF($A3717="Ūdeņraža jonu koncentrācija",VLOOKUP(Dati!$A3717,Normas!$A:$D,2,FALSE),VLOOKUP(Dati!$A3717,Normas!$A:$D,2,FALSE)*0.3)),"")</f>
      </c>
      <c r="I3717" s="2">
        <f>IFERROR(IF(ISBLANK($A3717),"",IF($A3717="Ūdeņraža jonu koncentrācija",VLOOKUP(Dati!$A3717,Normas!$A:$D,3,FALSE),VLOOKUP(Dati!$A3717,Normas!$A:$D,3,FALSE)*0.3)),"")</f>
      </c>
    </row>
    <row r="3718" spans="2:9" x14ac:dyDescent="0.2">
      <c r="B3718">
        <f>IF(ISBLANK(A3718),"",VLOOKUP(A3718,Normas!A:D,4,FALSE))</f>
      </c>
      <c r="E3718" s="2">
        <f>IF(ISBLANK(D3718),"",INT(YEARFRAC(D3718,'Vispārīga informācija'!$B$2)))</f>
      </c>
      <c r="F3718" s="2">
        <f>IFERROR(IF(ISBLANK($A3718),"",IF($A3718="Ūdeņraža jonu koncentrācija",VLOOKUP(Dati!$A3718,Normas!$A:$D,2,FALSE),VLOOKUP(Dati!$A3718,Normas!$A:$D,2,FALSE)*0.6)),"")</f>
      </c>
      <c r="G3718" s="2">
        <f>IFERROR(IF(ISBLANK($A3718),"",IF($A3718="Ūdeņraža jonu koncentrācija",VLOOKUP(Dati!$A3718,Normas!$A:$D,3,FALSE),VLOOKUP(Dati!$A3718,Normas!$A:$D,3,FALSE)*0.6)),"")</f>
      </c>
      <c r="H3718" s="2">
        <f>IFERROR(IF(ISBLANK($A3718),"",IF($A3718="Ūdeņraža jonu koncentrācija",VLOOKUP(Dati!$A3718,Normas!$A:$D,2,FALSE),VLOOKUP(Dati!$A3718,Normas!$A:$D,2,FALSE)*0.3)),"")</f>
      </c>
      <c r="I3718" s="2">
        <f>IFERROR(IF(ISBLANK($A3718),"",IF($A3718="Ūdeņraža jonu koncentrācija",VLOOKUP(Dati!$A3718,Normas!$A:$D,3,FALSE),VLOOKUP(Dati!$A3718,Normas!$A:$D,3,FALSE)*0.3)),"")</f>
      </c>
    </row>
    <row r="3719" spans="2:9" x14ac:dyDescent="0.2">
      <c r="B3719">
        <f>IF(ISBLANK(A3719),"",VLOOKUP(A3719,Normas!A:D,4,FALSE))</f>
      </c>
      <c r="E3719" s="2">
        <f>IF(ISBLANK(D3719),"",INT(YEARFRAC(D3719,'Vispārīga informācija'!$B$2)))</f>
      </c>
      <c r="F3719" s="2">
        <f>IFERROR(IF(ISBLANK($A3719),"",IF($A3719="Ūdeņraža jonu koncentrācija",VLOOKUP(Dati!$A3719,Normas!$A:$D,2,FALSE),VLOOKUP(Dati!$A3719,Normas!$A:$D,2,FALSE)*0.6)),"")</f>
      </c>
      <c r="G3719" s="2">
        <f>IFERROR(IF(ISBLANK($A3719),"",IF($A3719="Ūdeņraža jonu koncentrācija",VLOOKUP(Dati!$A3719,Normas!$A:$D,3,FALSE),VLOOKUP(Dati!$A3719,Normas!$A:$D,3,FALSE)*0.6)),"")</f>
      </c>
      <c r="H3719" s="2">
        <f>IFERROR(IF(ISBLANK($A3719),"",IF($A3719="Ūdeņraža jonu koncentrācija",VLOOKUP(Dati!$A3719,Normas!$A:$D,2,FALSE),VLOOKUP(Dati!$A3719,Normas!$A:$D,2,FALSE)*0.3)),"")</f>
      </c>
      <c r="I3719" s="2">
        <f>IFERROR(IF(ISBLANK($A3719),"",IF($A3719="Ūdeņraža jonu koncentrācija",VLOOKUP(Dati!$A3719,Normas!$A:$D,3,FALSE),VLOOKUP(Dati!$A3719,Normas!$A:$D,3,FALSE)*0.3)),"")</f>
      </c>
    </row>
    <row r="3720" spans="2:9" x14ac:dyDescent="0.2">
      <c r="B3720">
        <f>IF(ISBLANK(A3720),"",VLOOKUP(A3720,Normas!A:D,4,FALSE))</f>
      </c>
      <c r="E3720" s="2">
        <f>IF(ISBLANK(D3720),"",INT(YEARFRAC(D3720,'Vispārīga informācija'!$B$2)))</f>
      </c>
      <c r="F3720" s="2">
        <f>IFERROR(IF(ISBLANK($A3720),"",IF($A3720="Ūdeņraža jonu koncentrācija",VLOOKUP(Dati!$A3720,Normas!$A:$D,2,FALSE),VLOOKUP(Dati!$A3720,Normas!$A:$D,2,FALSE)*0.6)),"")</f>
      </c>
      <c r="G3720" s="2">
        <f>IFERROR(IF(ISBLANK($A3720),"",IF($A3720="Ūdeņraža jonu koncentrācija",VLOOKUP(Dati!$A3720,Normas!$A:$D,3,FALSE),VLOOKUP(Dati!$A3720,Normas!$A:$D,3,FALSE)*0.6)),"")</f>
      </c>
      <c r="H3720" s="2">
        <f>IFERROR(IF(ISBLANK($A3720),"",IF($A3720="Ūdeņraža jonu koncentrācija",VLOOKUP(Dati!$A3720,Normas!$A:$D,2,FALSE),VLOOKUP(Dati!$A3720,Normas!$A:$D,2,FALSE)*0.3)),"")</f>
      </c>
      <c r="I3720" s="2">
        <f>IFERROR(IF(ISBLANK($A3720),"",IF($A3720="Ūdeņraža jonu koncentrācija",VLOOKUP(Dati!$A3720,Normas!$A:$D,3,FALSE),VLOOKUP(Dati!$A3720,Normas!$A:$D,3,FALSE)*0.3)),"")</f>
      </c>
    </row>
    <row r="3721" spans="2:9" x14ac:dyDescent="0.2">
      <c r="B3721">
        <f>IF(ISBLANK(A3721),"",VLOOKUP(A3721,Normas!A:D,4,FALSE))</f>
      </c>
      <c r="E3721" s="2">
        <f>IF(ISBLANK(D3721),"",INT(YEARFRAC(D3721,'Vispārīga informācija'!$B$2)))</f>
      </c>
      <c r="F3721" s="2">
        <f>IFERROR(IF(ISBLANK($A3721),"",IF($A3721="Ūdeņraža jonu koncentrācija",VLOOKUP(Dati!$A3721,Normas!$A:$D,2,FALSE),VLOOKUP(Dati!$A3721,Normas!$A:$D,2,FALSE)*0.6)),"")</f>
      </c>
      <c r="G3721" s="2">
        <f>IFERROR(IF(ISBLANK($A3721),"",IF($A3721="Ūdeņraža jonu koncentrācija",VLOOKUP(Dati!$A3721,Normas!$A:$D,3,FALSE),VLOOKUP(Dati!$A3721,Normas!$A:$D,3,FALSE)*0.6)),"")</f>
      </c>
      <c r="H3721" s="2">
        <f>IFERROR(IF(ISBLANK($A3721),"",IF($A3721="Ūdeņraža jonu koncentrācija",VLOOKUP(Dati!$A3721,Normas!$A:$D,2,FALSE),VLOOKUP(Dati!$A3721,Normas!$A:$D,2,FALSE)*0.3)),"")</f>
      </c>
      <c r="I3721" s="2">
        <f>IFERROR(IF(ISBLANK($A3721),"",IF($A3721="Ūdeņraža jonu koncentrācija",VLOOKUP(Dati!$A3721,Normas!$A:$D,3,FALSE),VLOOKUP(Dati!$A3721,Normas!$A:$D,3,FALSE)*0.3)),"")</f>
      </c>
    </row>
    <row r="3722" spans="2:9" x14ac:dyDescent="0.2">
      <c r="B3722">
        <f>IF(ISBLANK(A3722),"",VLOOKUP(A3722,Normas!A:D,4,FALSE))</f>
      </c>
      <c r="E3722" s="2">
        <f>IF(ISBLANK(D3722),"",INT(YEARFRAC(D3722,'Vispārīga informācija'!$B$2)))</f>
      </c>
      <c r="F3722" s="2">
        <f>IFERROR(IF(ISBLANK($A3722),"",IF($A3722="Ūdeņraža jonu koncentrācija",VLOOKUP(Dati!$A3722,Normas!$A:$D,2,FALSE),VLOOKUP(Dati!$A3722,Normas!$A:$D,2,FALSE)*0.6)),"")</f>
      </c>
      <c r="G3722" s="2">
        <f>IFERROR(IF(ISBLANK($A3722),"",IF($A3722="Ūdeņraža jonu koncentrācija",VLOOKUP(Dati!$A3722,Normas!$A:$D,3,FALSE),VLOOKUP(Dati!$A3722,Normas!$A:$D,3,FALSE)*0.6)),"")</f>
      </c>
      <c r="H3722" s="2">
        <f>IFERROR(IF(ISBLANK($A3722),"",IF($A3722="Ūdeņraža jonu koncentrācija",VLOOKUP(Dati!$A3722,Normas!$A:$D,2,FALSE),VLOOKUP(Dati!$A3722,Normas!$A:$D,2,FALSE)*0.3)),"")</f>
      </c>
      <c r="I3722" s="2">
        <f>IFERROR(IF(ISBLANK($A3722),"",IF($A3722="Ūdeņraža jonu koncentrācija",VLOOKUP(Dati!$A3722,Normas!$A:$D,3,FALSE),VLOOKUP(Dati!$A3722,Normas!$A:$D,3,FALSE)*0.3)),"")</f>
      </c>
    </row>
    <row r="3723" spans="2:9" x14ac:dyDescent="0.2">
      <c r="B3723">
        <f>IF(ISBLANK(A3723),"",VLOOKUP(A3723,Normas!A:D,4,FALSE))</f>
      </c>
      <c r="E3723" s="2">
        <f>IF(ISBLANK(D3723),"",INT(YEARFRAC(D3723,'Vispārīga informācija'!$B$2)))</f>
      </c>
      <c r="F3723" s="2">
        <f>IFERROR(IF(ISBLANK($A3723),"",IF($A3723="Ūdeņraža jonu koncentrācija",VLOOKUP(Dati!$A3723,Normas!$A:$D,2,FALSE),VLOOKUP(Dati!$A3723,Normas!$A:$D,2,FALSE)*0.6)),"")</f>
      </c>
      <c r="G3723" s="2">
        <f>IFERROR(IF(ISBLANK($A3723),"",IF($A3723="Ūdeņraža jonu koncentrācija",VLOOKUP(Dati!$A3723,Normas!$A:$D,3,FALSE),VLOOKUP(Dati!$A3723,Normas!$A:$D,3,FALSE)*0.6)),"")</f>
      </c>
      <c r="H3723" s="2">
        <f>IFERROR(IF(ISBLANK($A3723),"",IF($A3723="Ūdeņraža jonu koncentrācija",VLOOKUP(Dati!$A3723,Normas!$A:$D,2,FALSE),VLOOKUP(Dati!$A3723,Normas!$A:$D,2,FALSE)*0.3)),"")</f>
      </c>
      <c r="I3723" s="2">
        <f>IFERROR(IF(ISBLANK($A3723),"",IF($A3723="Ūdeņraža jonu koncentrācija",VLOOKUP(Dati!$A3723,Normas!$A:$D,3,FALSE),VLOOKUP(Dati!$A3723,Normas!$A:$D,3,FALSE)*0.3)),"")</f>
      </c>
    </row>
    <row r="3724" spans="2:9" x14ac:dyDescent="0.2">
      <c r="B3724">
        <f>IF(ISBLANK(A3724),"",VLOOKUP(A3724,Normas!A:D,4,FALSE))</f>
      </c>
      <c r="E3724" s="2">
        <f>IF(ISBLANK(D3724),"",INT(YEARFRAC(D3724,'Vispārīga informācija'!$B$2)))</f>
      </c>
      <c r="F3724" s="2">
        <f>IFERROR(IF(ISBLANK($A3724),"",IF($A3724="Ūdeņraža jonu koncentrācija",VLOOKUP(Dati!$A3724,Normas!$A:$D,2,FALSE),VLOOKUP(Dati!$A3724,Normas!$A:$D,2,FALSE)*0.6)),"")</f>
      </c>
      <c r="G3724" s="2">
        <f>IFERROR(IF(ISBLANK($A3724),"",IF($A3724="Ūdeņraža jonu koncentrācija",VLOOKUP(Dati!$A3724,Normas!$A:$D,3,FALSE),VLOOKUP(Dati!$A3724,Normas!$A:$D,3,FALSE)*0.6)),"")</f>
      </c>
      <c r="H3724" s="2">
        <f>IFERROR(IF(ISBLANK($A3724),"",IF($A3724="Ūdeņraža jonu koncentrācija",VLOOKUP(Dati!$A3724,Normas!$A:$D,2,FALSE),VLOOKUP(Dati!$A3724,Normas!$A:$D,2,FALSE)*0.3)),"")</f>
      </c>
      <c r="I3724" s="2">
        <f>IFERROR(IF(ISBLANK($A3724),"",IF($A3724="Ūdeņraža jonu koncentrācija",VLOOKUP(Dati!$A3724,Normas!$A:$D,3,FALSE),VLOOKUP(Dati!$A3724,Normas!$A:$D,3,FALSE)*0.3)),"")</f>
      </c>
    </row>
    <row r="3725" spans="2:9" x14ac:dyDescent="0.2">
      <c r="B3725">
        <f>IF(ISBLANK(A3725),"",VLOOKUP(A3725,Normas!A:D,4,FALSE))</f>
      </c>
      <c r="E3725" s="2">
        <f>IF(ISBLANK(D3725),"",INT(YEARFRAC(D3725,'Vispārīga informācija'!$B$2)))</f>
      </c>
      <c r="F3725" s="2">
        <f>IFERROR(IF(ISBLANK($A3725),"",IF($A3725="Ūdeņraža jonu koncentrācija",VLOOKUP(Dati!$A3725,Normas!$A:$D,2,FALSE),VLOOKUP(Dati!$A3725,Normas!$A:$D,2,FALSE)*0.6)),"")</f>
      </c>
      <c r="G3725" s="2">
        <f>IFERROR(IF(ISBLANK($A3725),"",IF($A3725="Ūdeņraža jonu koncentrācija",VLOOKUP(Dati!$A3725,Normas!$A:$D,3,FALSE),VLOOKUP(Dati!$A3725,Normas!$A:$D,3,FALSE)*0.6)),"")</f>
      </c>
      <c r="H3725" s="2">
        <f>IFERROR(IF(ISBLANK($A3725),"",IF($A3725="Ūdeņraža jonu koncentrācija",VLOOKUP(Dati!$A3725,Normas!$A:$D,2,FALSE),VLOOKUP(Dati!$A3725,Normas!$A:$D,2,FALSE)*0.3)),"")</f>
      </c>
      <c r="I3725" s="2">
        <f>IFERROR(IF(ISBLANK($A3725),"",IF($A3725="Ūdeņraža jonu koncentrācija",VLOOKUP(Dati!$A3725,Normas!$A:$D,3,FALSE),VLOOKUP(Dati!$A3725,Normas!$A:$D,3,FALSE)*0.3)),"")</f>
      </c>
    </row>
    <row r="3726" spans="2:9" x14ac:dyDescent="0.2">
      <c r="B3726">
        <f>IF(ISBLANK(A3726),"",VLOOKUP(A3726,Normas!A:D,4,FALSE))</f>
      </c>
      <c r="E3726" s="2">
        <f>IF(ISBLANK(D3726),"",INT(YEARFRAC(D3726,'Vispārīga informācija'!$B$2)))</f>
      </c>
      <c r="F3726" s="2">
        <f>IFERROR(IF(ISBLANK($A3726),"",IF($A3726="Ūdeņraža jonu koncentrācija",VLOOKUP(Dati!$A3726,Normas!$A:$D,2,FALSE),VLOOKUP(Dati!$A3726,Normas!$A:$D,2,FALSE)*0.6)),"")</f>
      </c>
      <c r="G3726" s="2">
        <f>IFERROR(IF(ISBLANK($A3726),"",IF($A3726="Ūdeņraža jonu koncentrācija",VLOOKUP(Dati!$A3726,Normas!$A:$D,3,FALSE),VLOOKUP(Dati!$A3726,Normas!$A:$D,3,FALSE)*0.6)),"")</f>
      </c>
      <c r="H3726" s="2">
        <f>IFERROR(IF(ISBLANK($A3726),"",IF($A3726="Ūdeņraža jonu koncentrācija",VLOOKUP(Dati!$A3726,Normas!$A:$D,2,FALSE),VLOOKUP(Dati!$A3726,Normas!$A:$D,2,FALSE)*0.3)),"")</f>
      </c>
      <c r="I3726" s="2">
        <f>IFERROR(IF(ISBLANK($A3726),"",IF($A3726="Ūdeņraža jonu koncentrācija",VLOOKUP(Dati!$A3726,Normas!$A:$D,3,FALSE),VLOOKUP(Dati!$A3726,Normas!$A:$D,3,FALSE)*0.3)),"")</f>
      </c>
    </row>
    <row r="3727" spans="2:9" x14ac:dyDescent="0.2">
      <c r="B3727">
        <f>IF(ISBLANK(A3727),"",VLOOKUP(A3727,Normas!A:D,4,FALSE))</f>
      </c>
      <c r="E3727" s="2">
        <f>IF(ISBLANK(D3727),"",INT(YEARFRAC(D3727,'Vispārīga informācija'!$B$2)))</f>
      </c>
      <c r="F3727" s="2">
        <f>IFERROR(IF(ISBLANK($A3727),"",IF($A3727="Ūdeņraža jonu koncentrācija",VLOOKUP(Dati!$A3727,Normas!$A:$D,2,FALSE),VLOOKUP(Dati!$A3727,Normas!$A:$D,2,FALSE)*0.6)),"")</f>
      </c>
      <c r="G3727" s="2">
        <f>IFERROR(IF(ISBLANK($A3727),"",IF($A3727="Ūdeņraža jonu koncentrācija",VLOOKUP(Dati!$A3727,Normas!$A:$D,3,FALSE),VLOOKUP(Dati!$A3727,Normas!$A:$D,3,FALSE)*0.6)),"")</f>
      </c>
      <c r="H3727" s="2">
        <f>IFERROR(IF(ISBLANK($A3727),"",IF($A3727="Ūdeņraža jonu koncentrācija",VLOOKUP(Dati!$A3727,Normas!$A:$D,2,FALSE),VLOOKUP(Dati!$A3727,Normas!$A:$D,2,FALSE)*0.3)),"")</f>
      </c>
      <c r="I3727" s="2">
        <f>IFERROR(IF(ISBLANK($A3727),"",IF($A3727="Ūdeņraža jonu koncentrācija",VLOOKUP(Dati!$A3727,Normas!$A:$D,3,FALSE),VLOOKUP(Dati!$A3727,Normas!$A:$D,3,FALSE)*0.3)),"")</f>
      </c>
    </row>
    <row r="3728" spans="2:9" x14ac:dyDescent="0.2">
      <c r="B3728">
        <f>IF(ISBLANK(A3728),"",VLOOKUP(A3728,Normas!A:D,4,FALSE))</f>
      </c>
      <c r="E3728" s="2">
        <f>IF(ISBLANK(D3728),"",INT(YEARFRAC(D3728,'Vispārīga informācija'!$B$2)))</f>
      </c>
      <c r="F3728" s="2">
        <f>IFERROR(IF(ISBLANK($A3728),"",IF($A3728="Ūdeņraža jonu koncentrācija",VLOOKUP(Dati!$A3728,Normas!$A:$D,2,FALSE),VLOOKUP(Dati!$A3728,Normas!$A:$D,2,FALSE)*0.6)),"")</f>
      </c>
      <c r="G3728" s="2">
        <f>IFERROR(IF(ISBLANK($A3728),"",IF($A3728="Ūdeņraža jonu koncentrācija",VLOOKUP(Dati!$A3728,Normas!$A:$D,3,FALSE),VLOOKUP(Dati!$A3728,Normas!$A:$D,3,FALSE)*0.6)),"")</f>
      </c>
      <c r="H3728" s="2">
        <f>IFERROR(IF(ISBLANK($A3728),"",IF($A3728="Ūdeņraža jonu koncentrācija",VLOOKUP(Dati!$A3728,Normas!$A:$D,2,FALSE),VLOOKUP(Dati!$A3728,Normas!$A:$D,2,FALSE)*0.3)),"")</f>
      </c>
      <c r="I3728" s="2">
        <f>IFERROR(IF(ISBLANK($A3728),"",IF($A3728="Ūdeņraža jonu koncentrācija",VLOOKUP(Dati!$A3728,Normas!$A:$D,3,FALSE),VLOOKUP(Dati!$A3728,Normas!$A:$D,3,FALSE)*0.3)),"")</f>
      </c>
    </row>
    <row r="3729" spans="2:9" x14ac:dyDescent="0.2">
      <c r="B3729">
        <f>IF(ISBLANK(A3729),"",VLOOKUP(A3729,Normas!A:D,4,FALSE))</f>
      </c>
      <c r="E3729" s="2">
        <f>IF(ISBLANK(D3729),"",INT(YEARFRAC(D3729,'Vispārīga informācija'!$B$2)))</f>
      </c>
      <c r="F3729" s="2">
        <f>IFERROR(IF(ISBLANK($A3729),"",IF($A3729="Ūdeņraža jonu koncentrācija",VLOOKUP(Dati!$A3729,Normas!$A:$D,2,FALSE),VLOOKUP(Dati!$A3729,Normas!$A:$D,2,FALSE)*0.6)),"")</f>
      </c>
      <c r="G3729" s="2">
        <f>IFERROR(IF(ISBLANK($A3729),"",IF($A3729="Ūdeņraža jonu koncentrācija",VLOOKUP(Dati!$A3729,Normas!$A:$D,3,FALSE),VLOOKUP(Dati!$A3729,Normas!$A:$D,3,FALSE)*0.6)),"")</f>
      </c>
      <c r="H3729" s="2">
        <f>IFERROR(IF(ISBLANK($A3729),"",IF($A3729="Ūdeņraža jonu koncentrācija",VLOOKUP(Dati!$A3729,Normas!$A:$D,2,FALSE),VLOOKUP(Dati!$A3729,Normas!$A:$D,2,FALSE)*0.3)),"")</f>
      </c>
      <c r="I3729" s="2">
        <f>IFERROR(IF(ISBLANK($A3729),"",IF($A3729="Ūdeņraža jonu koncentrācija",VLOOKUP(Dati!$A3729,Normas!$A:$D,3,FALSE),VLOOKUP(Dati!$A3729,Normas!$A:$D,3,FALSE)*0.3)),"")</f>
      </c>
    </row>
    <row r="3730" spans="2:9" x14ac:dyDescent="0.2">
      <c r="B3730">
        <f>IF(ISBLANK(A3730),"",VLOOKUP(A3730,Normas!A:D,4,FALSE))</f>
      </c>
      <c r="E3730" s="2">
        <f>IF(ISBLANK(D3730),"",INT(YEARFRAC(D3730,'Vispārīga informācija'!$B$2)))</f>
      </c>
      <c r="F3730" s="2">
        <f>IFERROR(IF(ISBLANK($A3730),"",IF($A3730="Ūdeņraža jonu koncentrācija",VLOOKUP(Dati!$A3730,Normas!$A:$D,2,FALSE),VLOOKUP(Dati!$A3730,Normas!$A:$D,2,FALSE)*0.6)),"")</f>
      </c>
      <c r="G3730" s="2">
        <f>IFERROR(IF(ISBLANK($A3730),"",IF($A3730="Ūdeņraža jonu koncentrācija",VLOOKUP(Dati!$A3730,Normas!$A:$D,3,FALSE),VLOOKUP(Dati!$A3730,Normas!$A:$D,3,FALSE)*0.6)),"")</f>
      </c>
      <c r="H3730" s="2">
        <f>IFERROR(IF(ISBLANK($A3730),"",IF($A3730="Ūdeņraža jonu koncentrācija",VLOOKUP(Dati!$A3730,Normas!$A:$D,2,FALSE),VLOOKUP(Dati!$A3730,Normas!$A:$D,2,FALSE)*0.3)),"")</f>
      </c>
      <c r="I3730" s="2">
        <f>IFERROR(IF(ISBLANK($A3730),"",IF($A3730="Ūdeņraža jonu koncentrācija",VLOOKUP(Dati!$A3730,Normas!$A:$D,3,FALSE),VLOOKUP(Dati!$A3730,Normas!$A:$D,3,FALSE)*0.3)),"")</f>
      </c>
    </row>
    <row r="3731" spans="2:9" x14ac:dyDescent="0.2">
      <c r="B3731">
        <f>IF(ISBLANK(A3731),"",VLOOKUP(A3731,Normas!A:D,4,FALSE))</f>
      </c>
      <c r="E3731" s="2">
        <f>IF(ISBLANK(D3731),"",INT(YEARFRAC(D3731,'Vispārīga informācija'!$B$2)))</f>
      </c>
      <c r="F3731" s="2">
        <f>IFERROR(IF(ISBLANK($A3731),"",IF($A3731="Ūdeņraža jonu koncentrācija",VLOOKUP(Dati!$A3731,Normas!$A:$D,2,FALSE),VLOOKUP(Dati!$A3731,Normas!$A:$D,2,FALSE)*0.6)),"")</f>
      </c>
      <c r="G3731" s="2">
        <f>IFERROR(IF(ISBLANK($A3731),"",IF($A3731="Ūdeņraža jonu koncentrācija",VLOOKUP(Dati!$A3731,Normas!$A:$D,3,FALSE),VLOOKUP(Dati!$A3731,Normas!$A:$D,3,FALSE)*0.6)),"")</f>
      </c>
      <c r="H3731" s="2">
        <f>IFERROR(IF(ISBLANK($A3731),"",IF($A3731="Ūdeņraža jonu koncentrācija",VLOOKUP(Dati!$A3731,Normas!$A:$D,2,FALSE),VLOOKUP(Dati!$A3731,Normas!$A:$D,2,FALSE)*0.3)),"")</f>
      </c>
      <c r="I3731" s="2">
        <f>IFERROR(IF(ISBLANK($A3731),"",IF($A3731="Ūdeņraža jonu koncentrācija",VLOOKUP(Dati!$A3731,Normas!$A:$D,3,FALSE),VLOOKUP(Dati!$A3731,Normas!$A:$D,3,FALSE)*0.3)),"")</f>
      </c>
    </row>
    <row r="3732" spans="2:9" x14ac:dyDescent="0.2">
      <c r="B3732">
        <f>IF(ISBLANK(A3732),"",VLOOKUP(A3732,Normas!A:D,4,FALSE))</f>
      </c>
      <c r="E3732" s="2">
        <f>IF(ISBLANK(D3732),"",INT(YEARFRAC(D3732,'Vispārīga informācija'!$B$2)))</f>
      </c>
      <c r="F3732" s="2">
        <f>IFERROR(IF(ISBLANK($A3732),"",IF($A3732="Ūdeņraža jonu koncentrācija",VLOOKUP(Dati!$A3732,Normas!$A:$D,2,FALSE),VLOOKUP(Dati!$A3732,Normas!$A:$D,2,FALSE)*0.6)),"")</f>
      </c>
      <c r="G3732" s="2">
        <f>IFERROR(IF(ISBLANK($A3732),"",IF($A3732="Ūdeņraža jonu koncentrācija",VLOOKUP(Dati!$A3732,Normas!$A:$D,3,FALSE),VLOOKUP(Dati!$A3732,Normas!$A:$D,3,FALSE)*0.6)),"")</f>
      </c>
      <c r="H3732" s="2">
        <f>IFERROR(IF(ISBLANK($A3732),"",IF($A3732="Ūdeņraža jonu koncentrācija",VLOOKUP(Dati!$A3732,Normas!$A:$D,2,FALSE),VLOOKUP(Dati!$A3732,Normas!$A:$D,2,FALSE)*0.3)),"")</f>
      </c>
      <c r="I3732" s="2">
        <f>IFERROR(IF(ISBLANK($A3732),"",IF($A3732="Ūdeņraža jonu koncentrācija",VLOOKUP(Dati!$A3732,Normas!$A:$D,3,FALSE),VLOOKUP(Dati!$A3732,Normas!$A:$D,3,FALSE)*0.3)),"")</f>
      </c>
    </row>
    <row r="3733" spans="2:9" x14ac:dyDescent="0.2">
      <c r="B3733">
        <f>IF(ISBLANK(A3733),"",VLOOKUP(A3733,Normas!A:D,4,FALSE))</f>
      </c>
      <c r="E3733" s="2">
        <f>IF(ISBLANK(D3733),"",INT(YEARFRAC(D3733,'Vispārīga informācija'!$B$2)))</f>
      </c>
      <c r="F3733" s="2">
        <f>IFERROR(IF(ISBLANK($A3733),"",IF($A3733="Ūdeņraža jonu koncentrācija",VLOOKUP(Dati!$A3733,Normas!$A:$D,2,FALSE),VLOOKUP(Dati!$A3733,Normas!$A:$D,2,FALSE)*0.6)),"")</f>
      </c>
      <c r="G3733" s="2">
        <f>IFERROR(IF(ISBLANK($A3733),"",IF($A3733="Ūdeņraža jonu koncentrācija",VLOOKUP(Dati!$A3733,Normas!$A:$D,3,FALSE),VLOOKUP(Dati!$A3733,Normas!$A:$D,3,FALSE)*0.6)),"")</f>
      </c>
      <c r="H3733" s="2">
        <f>IFERROR(IF(ISBLANK($A3733),"",IF($A3733="Ūdeņraža jonu koncentrācija",VLOOKUP(Dati!$A3733,Normas!$A:$D,2,FALSE),VLOOKUP(Dati!$A3733,Normas!$A:$D,2,FALSE)*0.3)),"")</f>
      </c>
      <c r="I3733" s="2">
        <f>IFERROR(IF(ISBLANK($A3733),"",IF($A3733="Ūdeņraža jonu koncentrācija",VLOOKUP(Dati!$A3733,Normas!$A:$D,3,FALSE),VLOOKUP(Dati!$A3733,Normas!$A:$D,3,FALSE)*0.3)),"")</f>
      </c>
    </row>
    <row r="3734" spans="2:9" x14ac:dyDescent="0.2">
      <c r="B3734">
        <f>IF(ISBLANK(A3734),"",VLOOKUP(A3734,Normas!A:D,4,FALSE))</f>
      </c>
      <c r="E3734" s="2">
        <f>IF(ISBLANK(D3734),"",INT(YEARFRAC(D3734,'Vispārīga informācija'!$B$2)))</f>
      </c>
      <c r="F3734" s="2">
        <f>IFERROR(IF(ISBLANK($A3734),"",IF($A3734="Ūdeņraža jonu koncentrācija",VLOOKUP(Dati!$A3734,Normas!$A:$D,2,FALSE),VLOOKUP(Dati!$A3734,Normas!$A:$D,2,FALSE)*0.6)),"")</f>
      </c>
      <c r="G3734" s="2">
        <f>IFERROR(IF(ISBLANK($A3734),"",IF($A3734="Ūdeņraža jonu koncentrācija",VLOOKUP(Dati!$A3734,Normas!$A:$D,3,FALSE),VLOOKUP(Dati!$A3734,Normas!$A:$D,3,FALSE)*0.6)),"")</f>
      </c>
      <c r="H3734" s="2">
        <f>IFERROR(IF(ISBLANK($A3734),"",IF($A3734="Ūdeņraža jonu koncentrācija",VLOOKUP(Dati!$A3734,Normas!$A:$D,2,FALSE),VLOOKUP(Dati!$A3734,Normas!$A:$D,2,FALSE)*0.3)),"")</f>
      </c>
      <c r="I3734" s="2">
        <f>IFERROR(IF(ISBLANK($A3734),"",IF($A3734="Ūdeņraža jonu koncentrācija",VLOOKUP(Dati!$A3734,Normas!$A:$D,3,FALSE),VLOOKUP(Dati!$A3734,Normas!$A:$D,3,FALSE)*0.3)),"")</f>
      </c>
    </row>
    <row r="3735" spans="2:9" x14ac:dyDescent="0.2">
      <c r="B3735">
        <f>IF(ISBLANK(A3735),"",VLOOKUP(A3735,Normas!A:D,4,FALSE))</f>
      </c>
      <c r="E3735" s="2">
        <f>IF(ISBLANK(D3735),"",INT(YEARFRAC(D3735,'Vispārīga informācija'!$B$2)))</f>
      </c>
      <c r="F3735" s="2">
        <f>IFERROR(IF(ISBLANK($A3735),"",IF($A3735="Ūdeņraža jonu koncentrācija",VLOOKUP(Dati!$A3735,Normas!$A:$D,2,FALSE),VLOOKUP(Dati!$A3735,Normas!$A:$D,2,FALSE)*0.6)),"")</f>
      </c>
      <c r="G3735" s="2">
        <f>IFERROR(IF(ISBLANK($A3735),"",IF($A3735="Ūdeņraža jonu koncentrācija",VLOOKUP(Dati!$A3735,Normas!$A:$D,3,FALSE),VLOOKUP(Dati!$A3735,Normas!$A:$D,3,FALSE)*0.6)),"")</f>
      </c>
      <c r="H3735" s="2">
        <f>IFERROR(IF(ISBLANK($A3735),"",IF($A3735="Ūdeņraža jonu koncentrācija",VLOOKUP(Dati!$A3735,Normas!$A:$D,2,FALSE),VLOOKUP(Dati!$A3735,Normas!$A:$D,2,FALSE)*0.3)),"")</f>
      </c>
      <c r="I3735" s="2">
        <f>IFERROR(IF(ISBLANK($A3735),"",IF($A3735="Ūdeņraža jonu koncentrācija",VLOOKUP(Dati!$A3735,Normas!$A:$D,3,FALSE),VLOOKUP(Dati!$A3735,Normas!$A:$D,3,FALSE)*0.3)),"")</f>
      </c>
    </row>
    <row r="3736" spans="2:9" x14ac:dyDescent="0.2">
      <c r="B3736">
        <f>IF(ISBLANK(A3736),"",VLOOKUP(A3736,Normas!A:D,4,FALSE))</f>
      </c>
      <c r="E3736" s="2">
        <f>IF(ISBLANK(D3736),"",INT(YEARFRAC(D3736,'Vispārīga informācija'!$B$2)))</f>
      </c>
      <c r="F3736" s="2">
        <f>IFERROR(IF(ISBLANK($A3736),"",IF($A3736="Ūdeņraža jonu koncentrācija",VLOOKUP(Dati!$A3736,Normas!$A:$D,2,FALSE),VLOOKUP(Dati!$A3736,Normas!$A:$D,2,FALSE)*0.6)),"")</f>
      </c>
      <c r="G3736" s="2">
        <f>IFERROR(IF(ISBLANK($A3736),"",IF($A3736="Ūdeņraža jonu koncentrācija",VLOOKUP(Dati!$A3736,Normas!$A:$D,3,FALSE),VLOOKUP(Dati!$A3736,Normas!$A:$D,3,FALSE)*0.6)),"")</f>
      </c>
      <c r="H3736" s="2">
        <f>IFERROR(IF(ISBLANK($A3736),"",IF($A3736="Ūdeņraža jonu koncentrācija",VLOOKUP(Dati!$A3736,Normas!$A:$D,2,FALSE),VLOOKUP(Dati!$A3736,Normas!$A:$D,2,FALSE)*0.3)),"")</f>
      </c>
      <c r="I3736" s="2">
        <f>IFERROR(IF(ISBLANK($A3736),"",IF($A3736="Ūdeņraža jonu koncentrācija",VLOOKUP(Dati!$A3736,Normas!$A:$D,3,FALSE),VLOOKUP(Dati!$A3736,Normas!$A:$D,3,FALSE)*0.3)),"")</f>
      </c>
    </row>
    <row r="3737" spans="2:9" x14ac:dyDescent="0.2">
      <c r="B3737">
        <f>IF(ISBLANK(A3737),"",VLOOKUP(A3737,Normas!A:D,4,FALSE))</f>
      </c>
      <c r="E3737" s="2">
        <f>IF(ISBLANK(D3737),"",INT(YEARFRAC(D3737,'Vispārīga informācija'!$B$2)))</f>
      </c>
      <c r="F3737" s="2">
        <f>IFERROR(IF(ISBLANK($A3737),"",IF($A3737="Ūdeņraža jonu koncentrācija",VLOOKUP(Dati!$A3737,Normas!$A:$D,2,FALSE),VLOOKUP(Dati!$A3737,Normas!$A:$D,2,FALSE)*0.6)),"")</f>
      </c>
      <c r="G3737" s="2">
        <f>IFERROR(IF(ISBLANK($A3737),"",IF($A3737="Ūdeņraža jonu koncentrācija",VLOOKUP(Dati!$A3737,Normas!$A:$D,3,FALSE),VLOOKUP(Dati!$A3737,Normas!$A:$D,3,FALSE)*0.6)),"")</f>
      </c>
      <c r="H3737" s="2">
        <f>IFERROR(IF(ISBLANK($A3737),"",IF($A3737="Ūdeņraža jonu koncentrācija",VLOOKUP(Dati!$A3737,Normas!$A:$D,2,FALSE),VLOOKUP(Dati!$A3737,Normas!$A:$D,2,FALSE)*0.3)),"")</f>
      </c>
      <c r="I3737" s="2">
        <f>IFERROR(IF(ISBLANK($A3737),"",IF($A3737="Ūdeņraža jonu koncentrācija",VLOOKUP(Dati!$A3737,Normas!$A:$D,3,FALSE),VLOOKUP(Dati!$A3737,Normas!$A:$D,3,FALSE)*0.3)),"")</f>
      </c>
    </row>
    <row r="3738" spans="2:9" x14ac:dyDescent="0.2">
      <c r="B3738">
        <f>IF(ISBLANK(A3738),"",VLOOKUP(A3738,Normas!A:D,4,FALSE))</f>
      </c>
      <c r="E3738" s="2">
        <f>IF(ISBLANK(D3738),"",INT(YEARFRAC(D3738,'Vispārīga informācija'!$B$2)))</f>
      </c>
      <c r="F3738" s="2">
        <f>IFERROR(IF(ISBLANK($A3738),"",IF($A3738="Ūdeņraža jonu koncentrācija",VLOOKUP(Dati!$A3738,Normas!$A:$D,2,FALSE),VLOOKUP(Dati!$A3738,Normas!$A:$D,2,FALSE)*0.6)),"")</f>
      </c>
      <c r="G3738" s="2">
        <f>IFERROR(IF(ISBLANK($A3738),"",IF($A3738="Ūdeņraža jonu koncentrācija",VLOOKUP(Dati!$A3738,Normas!$A:$D,3,FALSE),VLOOKUP(Dati!$A3738,Normas!$A:$D,3,FALSE)*0.6)),"")</f>
      </c>
      <c r="H3738" s="2">
        <f>IFERROR(IF(ISBLANK($A3738),"",IF($A3738="Ūdeņraža jonu koncentrācija",VLOOKUP(Dati!$A3738,Normas!$A:$D,2,FALSE),VLOOKUP(Dati!$A3738,Normas!$A:$D,2,FALSE)*0.3)),"")</f>
      </c>
      <c r="I3738" s="2">
        <f>IFERROR(IF(ISBLANK($A3738),"",IF($A3738="Ūdeņraža jonu koncentrācija",VLOOKUP(Dati!$A3738,Normas!$A:$D,3,FALSE),VLOOKUP(Dati!$A3738,Normas!$A:$D,3,FALSE)*0.3)),"")</f>
      </c>
    </row>
    <row r="3739" spans="2:9" x14ac:dyDescent="0.2">
      <c r="B3739">
        <f>IF(ISBLANK(A3739),"",VLOOKUP(A3739,Normas!A:D,4,FALSE))</f>
      </c>
      <c r="E3739" s="2">
        <f>IF(ISBLANK(D3739),"",INT(YEARFRAC(D3739,'Vispārīga informācija'!$B$2)))</f>
      </c>
      <c r="F3739" s="2">
        <f>IFERROR(IF(ISBLANK($A3739),"",IF($A3739="Ūdeņraža jonu koncentrācija",VLOOKUP(Dati!$A3739,Normas!$A:$D,2,FALSE),VLOOKUP(Dati!$A3739,Normas!$A:$D,2,FALSE)*0.6)),"")</f>
      </c>
      <c r="G3739" s="2">
        <f>IFERROR(IF(ISBLANK($A3739),"",IF($A3739="Ūdeņraža jonu koncentrācija",VLOOKUP(Dati!$A3739,Normas!$A:$D,3,FALSE),VLOOKUP(Dati!$A3739,Normas!$A:$D,3,FALSE)*0.6)),"")</f>
      </c>
      <c r="H3739" s="2">
        <f>IFERROR(IF(ISBLANK($A3739),"",IF($A3739="Ūdeņraža jonu koncentrācija",VLOOKUP(Dati!$A3739,Normas!$A:$D,2,FALSE),VLOOKUP(Dati!$A3739,Normas!$A:$D,2,FALSE)*0.3)),"")</f>
      </c>
      <c r="I3739" s="2">
        <f>IFERROR(IF(ISBLANK($A3739),"",IF($A3739="Ūdeņraža jonu koncentrācija",VLOOKUP(Dati!$A3739,Normas!$A:$D,3,FALSE),VLOOKUP(Dati!$A3739,Normas!$A:$D,3,FALSE)*0.3)),"")</f>
      </c>
    </row>
    <row r="3740" spans="2:9" x14ac:dyDescent="0.2">
      <c r="B3740">
        <f>IF(ISBLANK(A3740),"",VLOOKUP(A3740,Normas!A:D,4,FALSE))</f>
      </c>
      <c r="E3740" s="2">
        <f>IF(ISBLANK(D3740),"",INT(YEARFRAC(D3740,'Vispārīga informācija'!$B$2)))</f>
      </c>
      <c r="F3740" s="2">
        <f>IFERROR(IF(ISBLANK($A3740),"",IF($A3740="Ūdeņraža jonu koncentrācija",VLOOKUP(Dati!$A3740,Normas!$A:$D,2,FALSE),VLOOKUP(Dati!$A3740,Normas!$A:$D,2,FALSE)*0.6)),"")</f>
      </c>
      <c r="G3740" s="2">
        <f>IFERROR(IF(ISBLANK($A3740),"",IF($A3740="Ūdeņraža jonu koncentrācija",VLOOKUP(Dati!$A3740,Normas!$A:$D,3,FALSE),VLOOKUP(Dati!$A3740,Normas!$A:$D,3,FALSE)*0.6)),"")</f>
      </c>
      <c r="H3740" s="2">
        <f>IFERROR(IF(ISBLANK($A3740),"",IF($A3740="Ūdeņraža jonu koncentrācija",VLOOKUP(Dati!$A3740,Normas!$A:$D,2,FALSE),VLOOKUP(Dati!$A3740,Normas!$A:$D,2,FALSE)*0.3)),"")</f>
      </c>
      <c r="I3740" s="2">
        <f>IFERROR(IF(ISBLANK($A3740),"",IF($A3740="Ūdeņraža jonu koncentrācija",VLOOKUP(Dati!$A3740,Normas!$A:$D,3,FALSE),VLOOKUP(Dati!$A3740,Normas!$A:$D,3,FALSE)*0.3)),"")</f>
      </c>
    </row>
    <row r="3741" spans="2:9" x14ac:dyDescent="0.2">
      <c r="B3741">
        <f>IF(ISBLANK(A3741),"",VLOOKUP(A3741,Normas!A:D,4,FALSE))</f>
      </c>
      <c r="E3741" s="2">
        <f>IF(ISBLANK(D3741),"",INT(YEARFRAC(D3741,'Vispārīga informācija'!$B$2)))</f>
      </c>
      <c r="F3741" s="2">
        <f>IFERROR(IF(ISBLANK($A3741),"",IF($A3741="Ūdeņraža jonu koncentrācija",VLOOKUP(Dati!$A3741,Normas!$A:$D,2,FALSE),VLOOKUP(Dati!$A3741,Normas!$A:$D,2,FALSE)*0.6)),"")</f>
      </c>
      <c r="G3741" s="2">
        <f>IFERROR(IF(ISBLANK($A3741),"",IF($A3741="Ūdeņraža jonu koncentrācija",VLOOKUP(Dati!$A3741,Normas!$A:$D,3,FALSE),VLOOKUP(Dati!$A3741,Normas!$A:$D,3,FALSE)*0.6)),"")</f>
      </c>
      <c r="H3741" s="2">
        <f>IFERROR(IF(ISBLANK($A3741),"",IF($A3741="Ūdeņraža jonu koncentrācija",VLOOKUP(Dati!$A3741,Normas!$A:$D,2,FALSE),VLOOKUP(Dati!$A3741,Normas!$A:$D,2,FALSE)*0.3)),"")</f>
      </c>
      <c r="I3741" s="2">
        <f>IFERROR(IF(ISBLANK($A3741),"",IF($A3741="Ūdeņraža jonu koncentrācija",VLOOKUP(Dati!$A3741,Normas!$A:$D,3,FALSE),VLOOKUP(Dati!$A3741,Normas!$A:$D,3,FALSE)*0.3)),"")</f>
      </c>
    </row>
    <row r="3742" spans="2:9" x14ac:dyDescent="0.2">
      <c r="B3742">
        <f>IF(ISBLANK(A3742),"",VLOOKUP(A3742,Normas!A:D,4,FALSE))</f>
      </c>
      <c r="E3742" s="2">
        <f>IF(ISBLANK(D3742),"",INT(YEARFRAC(D3742,'Vispārīga informācija'!$B$2)))</f>
      </c>
      <c r="F3742" s="2">
        <f>IFERROR(IF(ISBLANK($A3742),"",IF($A3742="Ūdeņraža jonu koncentrācija",VLOOKUP(Dati!$A3742,Normas!$A:$D,2,FALSE),VLOOKUP(Dati!$A3742,Normas!$A:$D,2,FALSE)*0.6)),"")</f>
      </c>
      <c r="G3742" s="2">
        <f>IFERROR(IF(ISBLANK($A3742),"",IF($A3742="Ūdeņraža jonu koncentrācija",VLOOKUP(Dati!$A3742,Normas!$A:$D,3,FALSE),VLOOKUP(Dati!$A3742,Normas!$A:$D,3,FALSE)*0.6)),"")</f>
      </c>
      <c r="H3742" s="2">
        <f>IFERROR(IF(ISBLANK($A3742),"",IF($A3742="Ūdeņraža jonu koncentrācija",VLOOKUP(Dati!$A3742,Normas!$A:$D,2,FALSE),VLOOKUP(Dati!$A3742,Normas!$A:$D,2,FALSE)*0.3)),"")</f>
      </c>
      <c r="I3742" s="2">
        <f>IFERROR(IF(ISBLANK($A3742),"",IF($A3742="Ūdeņraža jonu koncentrācija",VLOOKUP(Dati!$A3742,Normas!$A:$D,3,FALSE),VLOOKUP(Dati!$A3742,Normas!$A:$D,3,FALSE)*0.3)),"")</f>
      </c>
    </row>
    <row r="3743" spans="2:9" x14ac:dyDescent="0.2">
      <c r="B3743">
        <f>IF(ISBLANK(A3743),"",VLOOKUP(A3743,Normas!A:D,4,FALSE))</f>
      </c>
      <c r="E3743" s="2">
        <f>IF(ISBLANK(D3743),"",INT(YEARFRAC(D3743,'Vispārīga informācija'!$B$2)))</f>
      </c>
      <c r="F3743" s="2">
        <f>IFERROR(IF(ISBLANK($A3743),"",IF($A3743="Ūdeņraža jonu koncentrācija",VLOOKUP(Dati!$A3743,Normas!$A:$D,2,FALSE),VLOOKUP(Dati!$A3743,Normas!$A:$D,2,FALSE)*0.6)),"")</f>
      </c>
      <c r="G3743" s="2">
        <f>IFERROR(IF(ISBLANK($A3743),"",IF($A3743="Ūdeņraža jonu koncentrācija",VLOOKUP(Dati!$A3743,Normas!$A:$D,3,FALSE),VLOOKUP(Dati!$A3743,Normas!$A:$D,3,FALSE)*0.6)),"")</f>
      </c>
      <c r="H3743" s="2">
        <f>IFERROR(IF(ISBLANK($A3743),"",IF($A3743="Ūdeņraža jonu koncentrācija",VLOOKUP(Dati!$A3743,Normas!$A:$D,2,FALSE),VLOOKUP(Dati!$A3743,Normas!$A:$D,2,FALSE)*0.3)),"")</f>
      </c>
      <c r="I3743" s="2">
        <f>IFERROR(IF(ISBLANK($A3743),"",IF($A3743="Ūdeņraža jonu koncentrācija",VLOOKUP(Dati!$A3743,Normas!$A:$D,3,FALSE),VLOOKUP(Dati!$A3743,Normas!$A:$D,3,FALSE)*0.3)),"")</f>
      </c>
    </row>
    <row r="3744" spans="2:9" x14ac:dyDescent="0.2">
      <c r="B3744">
        <f>IF(ISBLANK(A3744),"",VLOOKUP(A3744,Normas!A:D,4,FALSE))</f>
      </c>
      <c r="E3744" s="2">
        <f>IF(ISBLANK(D3744),"",INT(YEARFRAC(D3744,'Vispārīga informācija'!$B$2)))</f>
      </c>
      <c r="F3744" s="2">
        <f>IFERROR(IF(ISBLANK($A3744),"",IF($A3744="Ūdeņraža jonu koncentrācija",VLOOKUP(Dati!$A3744,Normas!$A:$D,2,FALSE),VLOOKUP(Dati!$A3744,Normas!$A:$D,2,FALSE)*0.6)),"")</f>
      </c>
      <c r="G3744" s="2">
        <f>IFERROR(IF(ISBLANK($A3744),"",IF($A3744="Ūdeņraža jonu koncentrācija",VLOOKUP(Dati!$A3744,Normas!$A:$D,3,FALSE),VLOOKUP(Dati!$A3744,Normas!$A:$D,3,FALSE)*0.6)),"")</f>
      </c>
      <c r="H3744" s="2">
        <f>IFERROR(IF(ISBLANK($A3744),"",IF($A3744="Ūdeņraža jonu koncentrācija",VLOOKUP(Dati!$A3744,Normas!$A:$D,2,FALSE),VLOOKUP(Dati!$A3744,Normas!$A:$D,2,FALSE)*0.3)),"")</f>
      </c>
      <c r="I3744" s="2">
        <f>IFERROR(IF(ISBLANK($A3744),"",IF($A3744="Ūdeņraža jonu koncentrācija",VLOOKUP(Dati!$A3744,Normas!$A:$D,3,FALSE),VLOOKUP(Dati!$A3744,Normas!$A:$D,3,FALSE)*0.3)),"")</f>
      </c>
    </row>
    <row r="3745" spans="2:9" x14ac:dyDescent="0.2">
      <c r="B3745">
        <f>IF(ISBLANK(A3745),"",VLOOKUP(A3745,Normas!A:D,4,FALSE))</f>
      </c>
      <c r="E3745" s="2">
        <f>IF(ISBLANK(D3745),"",INT(YEARFRAC(D3745,'Vispārīga informācija'!$B$2)))</f>
      </c>
      <c r="F3745" s="2">
        <f>IFERROR(IF(ISBLANK($A3745),"",IF($A3745="Ūdeņraža jonu koncentrācija",VLOOKUP(Dati!$A3745,Normas!$A:$D,2,FALSE),VLOOKUP(Dati!$A3745,Normas!$A:$D,2,FALSE)*0.6)),"")</f>
      </c>
      <c r="G3745" s="2">
        <f>IFERROR(IF(ISBLANK($A3745),"",IF($A3745="Ūdeņraža jonu koncentrācija",VLOOKUP(Dati!$A3745,Normas!$A:$D,3,FALSE),VLOOKUP(Dati!$A3745,Normas!$A:$D,3,FALSE)*0.6)),"")</f>
      </c>
      <c r="H3745" s="2">
        <f>IFERROR(IF(ISBLANK($A3745),"",IF($A3745="Ūdeņraža jonu koncentrācija",VLOOKUP(Dati!$A3745,Normas!$A:$D,2,FALSE),VLOOKUP(Dati!$A3745,Normas!$A:$D,2,FALSE)*0.3)),"")</f>
      </c>
      <c r="I3745" s="2">
        <f>IFERROR(IF(ISBLANK($A3745),"",IF($A3745="Ūdeņraža jonu koncentrācija",VLOOKUP(Dati!$A3745,Normas!$A:$D,3,FALSE),VLOOKUP(Dati!$A3745,Normas!$A:$D,3,FALSE)*0.3)),"")</f>
      </c>
    </row>
    <row r="3746" spans="2:9" x14ac:dyDescent="0.2">
      <c r="B3746">
        <f>IF(ISBLANK(A3746),"",VLOOKUP(A3746,Normas!A:D,4,FALSE))</f>
      </c>
      <c r="E3746" s="2">
        <f>IF(ISBLANK(D3746),"",INT(YEARFRAC(D3746,'Vispārīga informācija'!$B$2)))</f>
      </c>
      <c r="F3746" s="2">
        <f>IFERROR(IF(ISBLANK($A3746),"",IF($A3746="Ūdeņraža jonu koncentrācija",VLOOKUP(Dati!$A3746,Normas!$A:$D,2,FALSE),VLOOKUP(Dati!$A3746,Normas!$A:$D,2,FALSE)*0.6)),"")</f>
      </c>
      <c r="G3746" s="2">
        <f>IFERROR(IF(ISBLANK($A3746),"",IF($A3746="Ūdeņraža jonu koncentrācija",VLOOKUP(Dati!$A3746,Normas!$A:$D,3,FALSE),VLOOKUP(Dati!$A3746,Normas!$A:$D,3,FALSE)*0.6)),"")</f>
      </c>
      <c r="H3746" s="2">
        <f>IFERROR(IF(ISBLANK($A3746),"",IF($A3746="Ūdeņraža jonu koncentrācija",VLOOKUP(Dati!$A3746,Normas!$A:$D,2,FALSE),VLOOKUP(Dati!$A3746,Normas!$A:$D,2,FALSE)*0.3)),"")</f>
      </c>
      <c r="I3746" s="2">
        <f>IFERROR(IF(ISBLANK($A3746),"",IF($A3746="Ūdeņraža jonu koncentrācija",VLOOKUP(Dati!$A3746,Normas!$A:$D,3,FALSE),VLOOKUP(Dati!$A3746,Normas!$A:$D,3,FALSE)*0.3)),"")</f>
      </c>
    </row>
    <row r="3747" spans="2:9" x14ac:dyDescent="0.2">
      <c r="B3747">
        <f>IF(ISBLANK(A3747),"",VLOOKUP(A3747,Normas!A:D,4,FALSE))</f>
      </c>
      <c r="E3747" s="2">
        <f>IF(ISBLANK(D3747),"",INT(YEARFRAC(D3747,'Vispārīga informācija'!$B$2)))</f>
      </c>
      <c r="F3747" s="2">
        <f>IFERROR(IF(ISBLANK($A3747),"",IF($A3747="Ūdeņraža jonu koncentrācija",VLOOKUP(Dati!$A3747,Normas!$A:$D,2,FALSE),VLOOKUP(Dati!$A3747,Normas!$A:$D,2,FALSE)*0.6)),"")</f>
      </c>
      <c r="G3747" s="2">
        <f>IFERROR(IF(ISBLANK($A3747),"",IF($A3747="Ūdeņraža jonu koncentrācija",VLOOKUP(Dati!$A3747,Normas!$A:$D,3,FALSE),VLOOKUP(Dati!$A3747,Normas!$A:$D,3,FALSE)*0.6)),"")</f>
      </c>
      <c r="H3747" s="2">
        <f>IFERROR(IF(ISBLANK($A3747),"",IF($A3747="Ūdeņraža jonu koncentrācija",VLOOKUP(Dati!$A3747,Normas!$A:$D,2,FALSE),VLOOKUP(Dati!$A3747,Normas!$A:$D,2,FALSE)*0.3)),"")</f>
      </c>
      <c r="I3747" s="2">
        <f>IFERROR(IF(ISBLANK($A3747),"",IF($A3747="Ūdeņraža jonu koncentrācija",VLOOKUP(Dati!$A3747,Normas!$A:$D,3,FALSE),VLOOKUP(Dati!$A3747,Normas!$A:$D,3,FALSE)*0.3)),"")</f>
      </c>
    </row>
    <row r="3748" spans="2:9" x14ac:dyDescent="0.2">
      <c r="B3748">
        <f>IF(ISBLANK(A3748),"",VLOOKUP(A3748,Normas!A:D,4,FALSE))</f>
      </c>
      <c r="E3748" s="2">
        <f>IF(ISBLANK(D3748),"",INT(YEARFRAC(D3748,'Vispārīga informācija'!$B$2)))</f>
      </c>
      <c r="F3748" s="2">
        <f>IFERROR(IF(ISBLANK($A3748),"",IF($A3748="Ūdeņraža jonu koncentrācija",VLOOKUP(Dati!$A3748,Normas!$A:$D,2,FALSE),VLOOKUP(Dati!$A3748,Normas!$A:$D,2,FALSE)*0.6)),"")</f>
      </c>
      <c r="G3748" s="2">
        <f>IFERROR(IF(ISBLANK($A3748),"",IF($A3748="Ūdeņraža jonu koncentrācija",VLOOKUP(Dati!$A3748,Normas!$A:$D,3,FALSE),VLOOKUP(Dati!$A3748,Normas!$A:$D,3,FALSE)*0.6)),"")</f>
      </c>
      <c r="H3748" s="2">
        <f>IFERROR(IF(ISBLANK($A3748),"",IF($A3748="Ūdeņraža jonu koncentrācija",VLOOKUP(Dati!$A3748,Normas!$A:$D,2,FALSE),VLOOKUP(Dati!$A3748,Normas!$A:$D,2,FALSE)*0.3)),"")</f>
      </c>
      <c r="I3748" s="2">
        <f>IFERROR(IF(ISBLANK($A3748),"",IF($A3748="Ūdeņraža jonu koncentrācija",VLOOKUP(Dati!$A3748,Normas!$A:$D,3,FALSE),VLOOKUP(Dati!$A3748,Normas!$A:$D,3,FALSE)*0.3)),"")</f>
      </c>
    </row>
    <row r="3749" spans="2:9" x14ac:dyDescent="0.2">
      <c r="B3749">
        <f>IF(ISBLANK(A3749),"",VLOOKUP(A3749,Normas!A:D,4,FALSE))</f>
      </c>
      <c r="E3749" s="2">
        <f>IF(ISBLANK(D3749),"",INT(YEARFRAC(D3749,'Vispārīga informācija'!$B$2)))</f>
      </c>
      <c r="F3749" s="2">
        <f>IFERROR(IF(ISBLANK($A3749),"",IF($A3749="Ūdeņraža jonu koncentrācija",VLOOKUP(Dati!$A3749,Normas!$A:$D,2,FALSE),VLOOKUP(Dati!$A3749,Normas!$A:$D,2,FALSE)*0.6)),"")</f>
      </c>
      <c r="G3749" s="2">
        <f>IFERROR(IF(ISBLANK($A3749),"",IF($A3749="Ūdeņraža jonu koncentrācija",VLOOKUP(Dati!$A3749,Normas!$A:$D,3,FALSE),VLOOKUP(Dati!$A3749,Normas!$A:$D,3,FALSE)*0.6)),"")</f>
      </c>
      <c r="H3749" s="2">
        <f>IFERROR(IF(ISBLANK($A3749),"",IF($A3749="Ūdeņraža jonu koncentrācija",VLOOKUP(Dati!$A3749,Normas!$A:$D,2,FALSE),VLOOKUP(Dati!$A3749,Normas!$A:$D,2,FALSE)*0.3)),"")</f>
      </c>
      <c r="I3749" s="2">
        <f>IFERROR(IF(ISBLANK($A3749),"",IF($A3749="Ūdeņraža jonu koncentrācija",VLOOKUP(Dati!$A3749,Normas!$A:$D,3,FALSE),VLOOKUP(Dati!$A3749,Normas!$A:$D,3,FALSE)*0.3)),"")</f>
      </c>
    </row>
    <row r="3750" spans="2:9" x14ac:dyDescent="0.2">
      <c r="B3750">
        <f>IF(ISBLANK(A3750),"",VLOOKUP(A3750,Normas!A:D,4,FALSE))</f>
      </c>
      <c r="E3750" s="2">
        <f>IF(ISBLANK(D3750),"",INT(YEARFRAC(D3750,'Vispārīga informācija'!$B$2)))</f>
      </c>
      <c r="F3750" s="2">
        <f>IFERROR(IF(ISBLANK($A3750),"",IF($A3750="Ūdeņraža jonu koncentrācija",VLOOKUP(Dati!$A3750,Normas!$A:$D,2,FALSE),VLOOKUP(Dati!$A3750,Normas!$A:$D,2,FALSE)*0.6)),"")</f>
      </c>
      <c r="G3750" s="2">
        <f>IFERROR(IF(ISBLANK($A3750),"",IF($A3750="Ūdeņraža jonu koncentrācija",VLOOKUP(Dati!$A3750,Normas!$A:$D,3,FALSE),VLOOKUP(Dati!$A3750,Normas!$A:$D,3,FALSE)*0.6)),"")</f>
      </c>
      <c r="H3750" s="2">
        <f>IFERROR(IF(ISBLANK($A3750),"",IF($A3750="Ūdeņraža jonu koncentrācija",VLOOKUP(Dati!$A3750,Normas!$A:$D,2,FALSE),VLOOKUP(Dati!$A3750,Normas!$A:$D,2,FALSE)*0.3)),"")</f>
      </c>
      <c r="I3750" s="2">
        <f>IFERROR(IF(ISBLANK($A3750),"",IF($A3750="Ūdeņraža jonu koncentrācija",VLOOKUP(Dati!$A3750,Normas!$A:$D,3,FALSE),VLOOKUP(Dati!$A3750,Normas!$A:$D,3,FALSE)*0.3)),"")</f>
      </c>
    </row>
    <row r="3751" spans="2:9" x14ac:dyDescent="0.2">
      <c r="B3751">
        <f>IF(ISBLANK(A3751),"",VLOOKUP(A3751,Normas!A:D,4,FALSE))</f>
      </c>
      <c r="E3751" s="2">
        <f>IF(ISBLANK(D3751),"",INT(YEARFRAC(D3751,'Vispārīga informācija'!$B$2)))</f>
      </c>
      <c r="F3751" s="2">
        <f>IFERROR(IF(ISBLANK($A3751),"",IF($A3751="Ūdeņraža jonu koncentrācija",VLOOKUP(Dati!$A3751,Normas!$A:$D,2,FALSE),VLOOKUP(Dati!$A3751,Normas!$A:$D,2,FALSE)*0.6)),"")</f>
      </c>
      <c r="G3751" s="2">
        <f>IFERROR(IF(ISBLANK($A3751),"",IF($A3751="Ūdeņraža jonu koncentrācija",VLOOKUP(Dati!$A3751,Normas!$A:$D,3,FALSE),VLOOKUP(Dati!$A3751,Normas!$A:$D,3,FALSE)*0.6)),"")</f>
      </c>
      <c r="H3751" s="2">
        <f>IFERROR(IF(ISBLANK($A3751),"",IF($A3751="Ūdeņraža jonu koncentrācija",VLOOKUP(Dati!$A3751,Normas!$A:$D,2,FALSE),VLOOKUP(Dati!$A3751,Normas!$A:$D,2,FALSE)*0.3)),"")</f>
      </c>
      <c r="I3751" s="2">
        <f>IFERROR(IF(ISBLANK($A3751),"",IF($A3751="Ūdeņraža jonu koncentrācija",VLOOKUP(Dati!$A3751,Normas!$A:$D,3,FALSE),VLOOKUP(Dati!$A3751,Normas!$A:$D,3,FALSE)*0.3)),"")</f>
      </c>
    </row>
    <row r="3752" spans="2:9" x14ac:dyDescent="0.2">
      <c r="B3752">
        <f>IF(ISBLANK(A3752),"",VLOOKUP(A3752,Normas!A:D,4,FALSE))</f>
      </c>
      <c r="E3752" s="2">
        <f>IF(ISBLANK(D3752),"",INT(YEARFRAC(D3752,'Vispārīga informācija'!$B$2)))</f>
      </c>
      <c r="F3752" s="2">
        <f>IFERROR(IF(ISBLANK($A3752),"",IF($A3752="Ūdeņraža jonu koncentrācija",VLOOKUP(Dati!$A3752,Normas!$A:$D,2,FALSE),VLOOKUP(Dati!$A3752,Normas!$A:$D,2,FALSE)*0.6)),"")</f>
      </c>
      <c r="G3752" s="2">
        <f>IFERROR(IF(ISBLANK($A3752),"",IF($A3752="Ūdeņraža jonu koncentrācija",VLOOKUP(Dati!$A3752,Normas!$A:$D,3,FALSE),VLOOKUP(Dati!$A3752,Normas!$A:$D,3,FALSE)*0.6)),"")</f>
      </c>
      <c r="H3752" s="2">
        <f>IFERROR(IF(ISBLANK($A3752),"",IF($A3752="Ūdeņraža jonu koncentrācija",VLOOKUP(Dati!$A3752,Normas!$A:$D,2,FALSE),VLOOKUP(Dati!$A3752,Normas!$A:$D,2,FALSE)*0.3)),"")</f>
      </c>
      <c r="I3752" s="2">
        <f>IFERROR(IF(ISBLANK($A3752),"",IF($A3752="Ūdeņraža jonu koncentrācija",VLOOKUP(Dati!$A3752,Normas!$A:$D,3,FALSE),VLOOKUP(Dati!$A3752,Normas!$A:$D,3,FALSE)*0.3)),"")</f>
      </c>
    </row>
    <row r="3753" spans="2:9" x14ac:dyDescent="0.2">
      <c r="B3753">
        <f>IF(ISBLANK(A3753),"",VLOOKUP(A3753,Normas!A:D,4,FALSE))</f>
      </c>
      <c r="E3753" s="2">
        <f>IF(ISBLANK(D3753),"",INT(YEARFRAC(D3753,'Vispārīga informācija'!$B$2)))</f>
      </c>
      <c r="F3753" s="2">
        <f>IFERROR(IF(ISBLANK($A3753),"",IF($A3753="Ūdeņraža jonu koncentrācija",VLOOKUP(Dati!$A3753,Normas!$A:$D,2,FALSE),VLOOKUP(Dati!$A3753,Normas!$A:$D,2,FALSE)*0.6)),"")</f>
      </c>
      <c r="G3753" s="2">
        <f>IFERROR(IF(ISBLANK($A3753),"",IF($A3753="Ūdeņraža jonu koncentrācija",VLOOKUP(Dati!$A3753,Normas!$A:$D,3,FALSE),VLOOKUP(Dati!$A3753,Normas!$A:$D,3,FALSE)*0.6)),"")</f>
      </c>
      <c r="H3753" s="2">
        <f>IFERROR(IF(ISBLANK($A3753),"",IF($A3753="Ūdeņraža jonu koncentrācija",VLOOKUP(Dati!$A3753,Normas!$A:$D,2,FALSE),VLOOKUP(Dati!$A3753,Normas!$A:$D,2,FALSE)*0.3)),"")</f>
      </c>
      <c r="I3753" s="2">
        <f>IFERROR(IF(ISBLANK($A3753),"",IF($A3753="Ūdeņraža jonu koncentrācija",VLOOKUP(Dati!$A3753,Normas!$A:$D,3,FALSE),VLOOKUP(Dati!$A3753,Normas!$A:$D,3,FALSE)*0.3)),"")</f>
      </c>
    </row>
    <row r="3754" spans="2:9" x14ac:dyDescent="0.2">
      <c r="B3754">
        <f>IF(ISBLANK(A3754),"",VLOOKUP(A3754,Normas!A:D,4,FALSE))</f>
      </c>
      <c r="E3754" s="2">
        <f>IF(ISBLANK(D3754),"",INT(YEARFRAC(D3754,'Vispārīga informācija'!$B$2)))</f>
      </c>
      <c r="F3754" s="2">
        <f>IFERROR(IF(ISBLANK($A3754),"",IF($A3754="Ūdeņraža jonu koncentrācija",VLOOKUP(Dati!$A3754,Normas!$A:$D,2,FALSE),VLOOKUP(Dati!$A3754,Normas!$A:$D,2,FALSE)*0.6)),"")</f>
      </c>
      <c r="G3754" s="2">
        <f>IFERROR(IF(ISBLANK($A3754),"",IF($A3754="Ūdeņraža jonu koncentrācija",VLOOKUP(Dati!$A3754,Normas!$A:$D,3,FALSE),VLOOKUP(Dati!$A3754,Normas!$A:$D,3,FALSE)*0.6)),"")</f>
      </c>
      <c r="H3754" s="2">
        <f>IFERROR(IF(ISBLANK($A3754),"",IF($A3754="Ūdeņraža jonu koncentrācija",VLOOKUP(Dati!$A3754,Normas!$A:$D,2,FALSE),VLOOKUP(Dati!$A3754,Normas!$A:$D,2,FALSE)*0.3)),"")</f>
      </c>
      <c r="I3754" s="2">
        <f>IFERROR(IF(ISBLANK($A3754),"",IF($A3754="Ūdeņraža jonu koncentrācija",VLOOKUP(Dati!$A3754,Normas!$A:$D,3,FALSE),VLOOKUP(Dati!$A3754,Normas!$A:$D,3,FALSE)*0.3)),"")</f>
      </c>
    </row>
    <row r="3755" spans="2:9" x14ac:dyDescent="0.2">
      <c r="B3755">
        <f>IF(ISBLANK(A3755),"",VLOOKUP(A3755,Normas!A:D,4,FALSE))</f>
      </c>
      <c r="E3755" s="2">
        <f>IF(ISBLANK(D3755),"",INT(YEARFRAC(D3755,'Vispārīga informācija'!$B$2)))</f>
      </c>
      <c r="F3755" s="2">
        <f>IFERROR(IF(ISBLANK($A3755),"",IF($A3755="Ūdeņraža jonu koncentrācija",VLOOKUP(Dati!$A3755,Normas!$A:$D,2,FALSE),VLOOKUP(Dati!$A3755,Normas!$A:$D,2,FALSE)*0.6)),"")</f>
      </c>
      <c r="G3755" s="2">
        <f>IFERROR(IF(ISBLANK($A3755),"",IF($A3755="Ūdeņraža jonu koncentrācija",VLOOKUP(Dati!$A3755,Normas!$A:$D,3,FALSE),VLOOKUP(Dati!$A3755,Normas!$A:$D,3,FALSE)*0.6)),"")</f>
      </c>
      <c r="H3755" s="2">
        <f>IFERROR(IF(ISBLANK($A3755),"",IF($A3755="Ūdeņraža jonu koncentrācija",VLOOKUP(Dati!$A3755,Normas!$A:$D,2,FALSE),VLOOKUP(Dati!$A3755,Normas!$A:$D,2,FALSE)*0.3)),"")</f>
      </c>
      <c r="I3755" s="2">
        <f>IFERROR(IF(ISBLANK($A3755),"",IF($A3755="Ūdeņraža jonu koncentrācija",VLOOKUP(Dati!$A3755,Normas!$A:$D,3,FALSE),VLOOKUP(Dati!$A3755,Normas!$A:$D,3,FALSE)*0.3)),"")</f>
      </c>
    </row>
    <row r="3756" spans="2:9" x14ac:dyDescent="0.2">
      <c r="B3756">
        <f>IF(ISBLANK(A3756),"",VLOOKUP(A3756,Normas!A:D,4,FALSE))</f>
      </c>
      <c r="E3756" s="2">
        <f>IF(ISBLANK(D3756),"",INT(YEARFRAC(D3756,'Vispārīga informācija'!$B$2)))</f>
      </c>
      <c r="F3756" s="2">
        <f>IFERROR(IF(ISBLANK($A3756),"",IF($A3756="Ūdeņraža jonu koncentrācija",VLOOKUP(Dati!$A3756,Normas!$A:$D,2,FALSE),VLOOKUP(Dati!$A3756,Normas!$A:$D,2,FALSE)*0.6)),"")</f>
      </c>
      <c r="G3756" s="2">
        <f>IFERROR(IF(ISBLANK($A3756),"",IF($A3756="Ūdeņraža jonu koncentrācija",VLOOKUP(Dati!$A3756,Normas!$A:$D,3,FALSE),VLOOKUP(Dati!$A3756,Normas!$A:$D,3,FALSE)*0.6)),"")</f>
      </c>
      <c r="H3756" s="2">
        <f>IFERROR(IF(ISBLANK($A3756),"",IF($A3756="Ūdeņraža jonu koncentrācija",VLOOKUP(Dati!$A3756,Normas!$A:$D,2,FALSE),VLOOKUP(Dati!$A3756,Normas!$A:$D,2,FALSE)*0.3)),"")</f>
      </c>
      <c r="I3756" s="2">
        <f>IFERROR(IF(ISBLANK($A3756),"",IF($A3756="Ūdeņraža jonu koncentrācija",VLOOKUP(Dati!$A3756,Normas!$A:$D,3,FALSE),VLOOKUP(Dati!$A3756,Normas!$A:$D,3,FALSE)*0.3)),"")</f>
      </c>
    </row>
    <row r="3757" spans="2:9" x14ac:dyDescent="0.2">
      <c r="B3757">
        <f>IF(ISBLANK(A3757),"",VLOOKUP(A3757,Normas!A:D,4,FALSE))</f>
      </c>
      <c r="E3757" s="2">
        <f>IF(ISBLANK(D3757),"",INT(YEARFRAC(D3757,'Vispārīga informācija'!$B$2)))</f>
      </c>
      <c r="F3757" s="2">
        <f>IFERROR(IF(ISBLANK($A3757),"",IF($A3757="Ūdeņraža jonu koncentrācija",VLOOKUP(Dati!$A3757,Normas!$A:$D,2,FALSE),VLOOKUP(Dati!$A3757,Normas!$A:$D,2,FALSE)*0.6)),"")</f>
      </c>
      <c r="G3757" s="2">
        <f>IFERROR(IF(ISBLANK($A3757),"",IF($A3757="Ūdeņraža jonu koncentrācija",VLOOKUP(Dati!$A3757,Normas!$A:$D,3,FALSE),VLOOKUP(Dati!$A3757,Normas!$A:$D,3,FALSE)*0.6)),"")</f>
      </c>
      <c r="H3757" s="2">
        <f>IFERROR(IF(ISBLANK($A3757),"",IF($A3757="Ūdeņraža jonu koncentrācija",VLOOKUP(Dati!$A3757,Normas!$A:$D,2,FALSE),VLOOKUP(Dati!$A3757,Normas!$A:$D,2,FALSE)*0.3)),"")</f>
      </c>
      <c r="I3757" s="2">
        <f>IFERROR(IF(ISBLANK($A3757),"",IF($A3757="Ūdeņraža jonu koncentrācija",VLOOKUP(Dati!$A3757,Normas!$A:$D,3,FALSE),VLOOKUP(Dati!$A3757,Normas!$A:$D,3,FALSE)*0.3)),"")</f>
      </c>
    </row>
    <row r="3758" spans="2:9" x14ac:dyDescent="0.2">
      <c r="B3758">
        <f>IF(ISBLANK(A3758),"",VLOOKUP(A3758,Normas!A:D,4,FALSE))</f>
      </c>
      <c r="E3758" s="2">
        <f>IF(ISBLANK(D3758),"",INT(YEARFRAC(D3758,'Vispārīga informācija'!$B$2)))</f>
      </c>
      <c r="F3758" s="2">
        <f>IFERROR(IF(ISBLANK($A3758),"",IF($A3758="Ūdeņraža jonu koncentrācija",VLOOKUP(Dati!$A3758,Normas!$A:$D,2,FALSE),VLOOKUP(Dati!$A3758,Normas!$A:$D,2,FALSE)*0.6)),"")</f>
      </c>
      <c r="G3758" s="2">
        <f>IFERROR(IF(ISBLANK($A3758),"",IF($A3758="Ūdeņraža jonu koncentrācija",VLOOKUP(Dati!$A3758,Normas!$A:$D,3,FALSE),VLOOKUP(Dati!$A3758,Normas!$A:$D,3,FALSE)*0.6)),"")</f>
      </c>
      <c r="H3758" s="2">
        <f>IFERROR(IF(ISBLANK($A3758),"",IF($A3758="Ūdeņraža jonu koncentrācija",VLOOKUP(Dati!$A3758,Normas!$A:$D,2,FALSE),VLOOKUP(Dati!$A3758,Normas!$A:$D,2,FALSE)*0.3)),"")</f>
      </c>
      <c r="I3758" s="2">
        <f>IFERROR(IF(ISBLANK($A3758),"",IF($A3758="Ūdeņraža jonu koncentrācija",VLOOKUP(Dati!$A3758,Normas!$A:$D,3,FALSE),VLOOKUP(Dati!$A3758,Normas!$A:$D,3,FALSE)*0.3)),"")</f>
      </c>
    </row>
    <row r="3759" spans="2:9" x14ac:dyDescent="0.2">
      <c r="B3759">
        <f>IF(ISBLANK(A3759),"",VLOOKUP(A3759,Normas!A:D,4,FALSE))</f>
      </c>
      <c r="E3759" s="2">
        <f>IF(ISBLANK(D3759),"",INT(YEARFRAC(D3759,'Vispārīga informācija'!$B$2)))</f>
      </c>
      <c r="F3759" s="2">
        <f>IFERROR(IF(ISBLANK($A3759),"",IF($A3759="Ūdeņraža jonu koncentrācija",VLOOKUP(Dati!$A3759,Normas!$A:$D,2,FALSE),VLOOKUP(Dati!$A3759,Normas!$A:$D,2,FALSE)*0.6)),"")</f>
      </c>
      <c r="G3759" s="2">
        <f>IFERROR(IF(ISBLANK($A3759),"",IF($A3759="Ūdeņraža jonu koncentrācija",VLOOKUP(Dati!$A3759,Normas!$A:$D,3,FALSE),VLOOKUP(Dati!$A3759,Normas!$A:$D,3,FALSE)*0.6)),"")</f>
      </c>
      <c r="H3759" s="2">
        <f>IFERROR(IF(ISBLANK($A3759),"",IF($A3759="Ūdeņraža jonu koncentrācija",VLOOKUP(Dati!$A3759,Normas!$A:$D,2,FALSE),VLOOKUP(Dati!$A3759,Normas!$A:$D,2,FALSE)*0.3)),"")</f>
      </c>
      <c r="I3759" s="2">
        <f>IFERROR(IF(ISBLANK($A3759),"",IF($A3759="Ūdeņraža jonu koncentrācija",VLOOKUP(Dati!$A3759,Normas!$A:$D,3,FALSE),VLOOKUP(Dati!$A3759,Normas!$A:$D,3,FALSE)*0.3)),"")</f>
      </c>
    </row>
    <row r="3760" spans="2:9" x14ac:dyDescent="0.2">
      <c r="B3760">
        <f>IF(ISBLANK(A3760),"",VLOOKUP(A3760,Normas!A:D,4,FALSE))</f>
      </c>
      <c r="E3760" s="2">
        <f>IF(ISBLANK(D3760),"",INT(YEARFRAC(D3760,'Vispārīga informācija'!$B$2)))</f>
      </c>
      <c r="F3760" s="2">
        <f>IFERROR(IF(ISBLANK($A3760),"",IF($A3760="Ūdeņraža jonu koncentrācija",VLOOKUP(Dati!$A3760,Normas!$A:$D,2,FALSE),VLOOKUP(Dati!$A3760,Normas!$A:$D,2,FALSE)*0.6)),"")</f>
      </c>
      <c r="G3760" s="2">
        <f>IFERROR(IF(ISBLANK($A3760),"",IF($A3760="Ūdeņraža jonu koncentrācija",VLOOKUP(Dati!$A3760,Normas!$A:$D,3,FALSE),VLOOKUP(Dati!$A3760,Normas!$A:$D,3,FALSE)*0.6)),"")</f>
      </c>
      <c r="H3760" s="2">
        <f>IFERROR(IF(ISBLANK($A3760),"",IF($A3760="Ūdeņraža jonu koncentrācija",VLOOKUP(Dati!$A3760,Normas!$A:$D,2,FALSE),VLOOKUP(Dati!$A3760,Normas!$A:$D,2,FALSE)*0.3)),"")</f>
      </c>
      <c r="I3760" s="2">
        <f>IFERROR(IF(ISBLANK($A3760),"",IF($A3760="Ūdeņraža jonu koncentrācija",VLOOKUP(Dati!$A3760,Normas!$A:$D,3,FALSE),VLOOKUP(Dati!$A3760,Normas!$A:$D,3,FALSE)*0.3)),"")</f>
      </c>
    </row>
    <row r="3761" spans="2:9" x14ac:dyDescent="0.2">
      <c r="B3761">
        <f>IF(ISBLANK(A3761),"",VLOOKUP(A3761,Normas!A:D,4,FALSE))</f>
      </c>
      <c r="E3761" s="2">
        <f>IF(ISBLANK(D3761),"",INT(YEARFRAC(D3761,'Vispārīga informācija'!$B$2)))</f>
      </c>
      <c r="F3761" s="2">
        <f>IFERROR(IF(ISBLANK($A3761),"",IF($A3761="Ūdeņraža jonu koncentrācija",VLOOKUP(Dati!$A3761,Normas!$A:$D,2,FALSE),VLOOKUP(Dati!$A3761,Normas!$A:$D,2,FALSE)*0.6)),"")</f>
      </c>
      <c r="G3761" s="2">
        <f>IFERROR(IF(ISBLANK($A3761),"",IF($A3761="Ūdeņraža jonu koncentrācija",VLOOKUP(Dati!$A3761,Normas!$A:$D,3,FALSE),VLOOKUP(Dati!$A3761,Normas!$A:$D,3,FALSE)*0.6)),"")</f>
      </c>
      <c r="H3761" s="2">
        <f>IFERROR(IF(ISBLANK($A3761),"",IF($A3761="Ūdeņraža jonu koncentrācija",VLOOKUP(Dati!$A3761,Normas!$A:$D,2,FALSE),VLOOKUP(Dati!$A3761,Normas!$A:$D,2,FALSE)*0.3)),"")</f>
      </c>
      <c r="I3761" s="2">
        <f>IFERROR(IF(ISBLANK($A3761),"",IF($A3761="Ūdeņraža jonu koncentrācija",VLOOKUP(Dati!$A3761,Normas!$A:$D,3,FALSE),VLOOKUP(Dati!$A3761,Normas!$A:$D,3,FALSE)*0.3)),"")</f>
      </c>
    </row>
    <row r="3762" spans="2:9" x14ac:dyDescent="0.2">
      <c r="B3762">
        <f>IF(ISBLANK(A3762),"",VLOOKUP(A3762,Normas!A:D,4,FALSE))</f>
      </c>
      <c r="E3762" s="2">
        <f>IF(ISBLANK(D3762),"",INT(YEARFRAC(D3762,'Vispārīga informācija'!$B$2)))</f>
      </c>
      <c r="F3762" s="2">
        <f>IFERROR(IF(ISBLANK($A3762),"",IF($A3762="Ūdeņraža jonu koncentrācija",VLOOKUP(Dati!$A3762,Normas!$A:$D,2,FALSE),VLOOKUP(Dati!$A3762,Normas!$A:$D,2,FALSE)*0.6)),"")</f>
      </c>
      <c r="G3762" s="2">
        <f>IFERROR(IF(ISBLANK($A3762),"",IF($A3762="Ūdeņraža jonu koncentrācija",VLOOKUP(Dati!$A3762,Normas!$A:$D,3,FALSE),VLOOKUP(Dati!$A3762,Normas!$A:$D,3,FALSE)*0.6)),"")</f>
      </c>
      <c r="H3762" s="2">
        <f>IFERROR(IF(ISBLANK($A3762),"",IF($A3762="Ūdeņraža jonu koncentrācija",VLOOKUP(Dati!$A3762,Normas!$A:$D,2,FALSE),VLOOKUP(Dati!$A3762,Normas!$A:$D,2,FALSE)*0.3)),"")</f>
      </c>
      <c r="I3762" s="2">
        <f>IFERROR(IF(ISBLANK($A3762),"",IF($A3762="Ūdeņraža jonu koncentrācija",VLOOKUP(Dati!$A3762,Normas!$A:$D,3,FALSE),VLOOKUP(Dati!$A3762,Normas!$A:$D,3,FALSE)*0.3)),"")</f>
      </c>
    </row>
    <row r="3763" spans="2:9" x14ac:dyDescent="0.2">
      <c r="B3763">
        <f>IF(ISBLANK(A3763),"",VLOOKUP(A3763,Normas!A:D,4,FALSE))</f>
      </c>
      <c r="E3763" s="2">
        <f>IF(ISBLANK(D3763),"",INT(YEARFRAC(D3763,'Vispārīga informācija'!$B$2)))</f>
      </c>
      <c r="F3763" s="2">
        <f>IFERROR(IF(ISBLANK($A3763),"",IF($A3763="Ūdeņraža jonu koncentrācija",VLOOKUP(Dati!$A3763,Normas!$A:$D,2,FALSE),VLOOKUP(Dati!$A3763,Normas!$A:$D,2,FALSE)*0.6)),"")</f>
      </c>
      <c r="G3763" s="2">
        <f>IFERROR(IF(ISBLANK($A3763),"",IF($A3763="Ūdeņraža jonu koncentrācija",VLOOKUP(Dati!$A3763,Normas!$A:$D,3,FALSE),VLOOKUP(Dati!$A3763,Normas!$A:$D,3,FALSE)*0.6)),"")</f>
      </c>
      <c r="H3763" s="2">
        <f>IFERROR(IF(ISBLANK($A3763),"",IF($A3763="Ūdeņraža jonu koncentrācija",VLOOKUP(Dati!$A3763,Normas!$A:$D,2,FALSE),VLOOKUP(Dati!$A3763,Normas!$A:$D,2,FALSE)*0.3)),"")</f>
      </c>
      <c r="I3763" s="2">
        <f>IFERROR(IF(ISBLANK($A3763),"",IF($A3763="Ūdeņraža jonu koncentrācija",VLOOKUP(Dati!$A3763,Normas!$A:$D,3,FALSE),VLOOKUP(Dati!$A3763,Normas!$A:$D,3,FALSE)*0.3)),"")</f>
      </c>
    </row>
    <row r="3764" spans="2:9" x14ac:dyDescent="0.2">
      <c r="B3764">
        <f>IF(ISBLANK(A3764),"",VLOOKUP(A3764,Normas!A:D,4,FALSE))</f>
      </c>
      <c r="E3764" s="2">
        <f>IF(ISBLANK(D3764),"",INT(YEARFRAC(D3764,'Vispārīga informācija'!$B$2)))</f>
      </c>
      <c r="F3764" s="2">
        <f>IFERROR(IF(ISBLANK($A3764),"",IF($A3764="Ūdeņraža jonu koncentrācija",VLOOKUP(Dati!$A3764,Normas!$A:$D,2,FALSE),VLOOKUP(Dati!$A3764,Normas!$A:$D,2,FALSE)*0.6)),"")</f>
      </c>
      <c r="G3764" s="2">
        <f>IFERROR(IF(ISBLANK($A3764),"",IF($A3764="Ūdeņraža jonu koncentrācija",VLOOKUP(Dati!$A3764,Normas!$A:$D,3,FALSE),VLOOKUP(Dati!$A3764,Normas!$A:$D,3,FALSE)*0.6)),"")</f>
      </c>
      <c r="H3764" s="2">
        <f>IFERROR(IF(ISBLANK($A3764),"",IF($A3764="Ūdeņraža jonu koncentrācija",VLOOKUP(Dati!$A3764,Normas!$A:$D,2,FALSE),VLOOKUP(Dati!$A3764,Normas!$A:$D,2,FALSE)*0.3)),"")</f>
      </c>
      <c r="I3764" s="2">
        <f>IFERROR(IF(ISBLANK($A3764),"",IF($A3764="Ūdeņraža jonu koncentrācija",VLOOKUP(Dati!$A3764,Normas!$A:$D,3,FALSE),VLOOKUP(Dati!$A3764,Normas!$A:$D,3,FALSE)*0.3)),"")</f>
      </c>
    </row>
    <row r="3765" spans="2:9" x14ac:dyDescent="0.2">
      <c r="B3765">
        <f>IF(ISBLANK(A3765),"",VLOOKUP(A3765,Normas!A:D,4,FALSE))</f>
      </c>
      <c r="E3765" s="2">
        <f>IF(ISBLANK(D3765),"",INT(YEARFRAC(D3765,'Vispārīga informācija'!$B$2)))</f>
      </c>
      <c r="F3765" s="2">
        <f>IFERROR(IF(ISBLANK($A3765),"",IF($A3765="Ūdeņraža jonu koncentrācija",VLOOKUP(Dati!$A3765,Normas!$A:$D,2,FALSE),VLOOKUP(Dati!$A3765,Normas!$A:$D,2,FALSE)*0.6)),"")</f>
      </c>
      <c r="G3765" s="2">
        <f>IFERROR(IF(ISBLANK($A3765),"",IF($A3765="Ūdeņraža jonu koncentrācija",VLOOKUP(Dati!$A3765,Normas!$A:$D,3,FALSE),VLOOKUP(Dati!$A3765,Normas!$A:$D,3,FALSE)*0.6)),"")</f>
      </c>
      <c r="H3765" s="2">
        <f>IFERROR(IF(ISBLANK($A3765),"",IF($A3765="Ūdeņraža jonu koncentrācija",VLOOKUP(Dati!$A3765,Normas!$A:$D,2,FALSE),VLOOKUP(Dati!$A3765,Normas!$A:$D,2,FALSE)*0.3)),"")</f>
      </c>
      <c r="I3765" s="2">
        <f>IFERROR(IF(ISBLANK($A3765),"",IF($A3765="Ūdeņraža jonu koncentrācija",VLOOKUP(Dati!$A3765,Normas!$A:$D,3,FALSE),VLOOKUP(Dati!$A3765,Normas!$A:$D,3,FALSE)*0.3)),"")</f>
      </c>
    </row>
    <row r="3766" spans="2:9" x14ac:dyDescent="0.2">
      <c r="B3766">
        <f>IF(ISBLANK(A3766),"",VLOOKUP(A3766,Normas!A:D,4,FALSE))</f>
      </c>
      <c r="E3766" s="2">
        <f>IF(ISBLANK(D3766),"",INT(YEARFRAC(D3766,'Vispārīga informācija'!$B$2)))</f>
      </c>
      <c r="F3766" s="2">
        <f>IFERROR(IF(ISBLANK($A3766),"",IF($A3766="Ūdeņraža jonu koncentrācija",VLOOKUP(Dati!$A3766,Normas!$A:$D,2,FALSE),VLOOKUP(Dati!$A3766,Normas!$A:$D,2,FALSE)*0.6)),"")</f>
      </c>
      <c r="G3766" s="2">
        <f>IFERROR(IF(ISBLANK($A3766),"",IF($A3766="Ūdeņraža jonu koncentrācija",VLOOKUP(Dati!$A3766,Normas!$A:$D,3,FALSE),VLOOKUP(Dati!$A3766,Normas!$A:$D,3,FALSE)*0.6)),"")</f>
      </c>
      <c r="H3766" s="2">
        <f>IFERROR(IF(ISBLANK($A3766),"",IF($A3766="Ūdeņraža jonu koncentrācija",VLOOKUP(Dati!$A3766,Normas!$A:$D,2,FALSE),VLOOKUP(Dati!$A3766,Normas!$A:$D,2,FALSE)*0.3)),"")</f>
      </c>
      <c r="I3766" s="2">
        <f>IFERROR(IF(ISBLANK($A3766),"",IF($A3766="Ūdeņraža jonu koncentrācija",VLOOKUP(Dati!$A3766,Normas!$A:$D,3,FALSE),VLOOKUP(Dati!$A3766,Normas!$A:$D,3,FALSE)*0.3)),"")</f>
      </c>
    </row>
    <row r="3767" spans="2:9" x14ac:dyDescent="0.2">
      <c r="B3767">
        <f>IF(ISBLANK(A3767),"",VLOOKUP(A3767,Normas!A:D,4,FALSE))</f>
      </c>
      <c r="E3767" s="2">
        <f>IF(ISBLANK(D3767),"",INT(YEARFRAC(D3767,'Vispārīga informācija'!$B$2)))</f>
      </c>
      <c r="F3767" s="2">
        <f>IFERROR(IF(ISBLANK($A3767),"",IF($A3767="Ūdeņraža jonu koncentrācija",VLOOKUP(Dati!$A3767,Normas!$A:$D,2,FALSE),VLOOKUP(Dati!$A3767,Normas!$A:$D,2,FALSE)*0.6)),"")</f>
      </c>
      <c r="G3767" s="2">
        <f>IFERROR(IF(ISBLANK($A3767),"",IF($A3767="Ūdeņraža jonu koncentrācija",VLOOKUP(Dati!$A3767,Normas!$A:$D,3,FALSE),VLOOKUP(Dati!$A3767,Normas!$A:$D,3,FALSE)*0.6)),"")</f>
      </c>
      <c r="H3767" s="2">
        <f>IFERROR(IF(ISBLANK($A3767),"",IF($A3767="Ūdeņraža jonu koncentrācija",VLOOKUP(Dati!$A3767,Normas!$A:$D,2,FALSE),VLOOKUP(Dati!$A3767,Normas!$A:$D,2,FALSE)*0.3)),"")</f>
      </c>
      <c r="I3767" s="2">
        <f>IFERROR(IF(ISBLANK($A3767),"",IF($A3767="Ūdeņraža jonu koncentrācija",VLOOKUP(Dati!$A3767,Normas!$A:$D,3,FALSE),VLOOKUP(Dati!$A3767,Normas!$A:$D,3,FALSE)*0.3)),"")</f>
      </c>
    </row>
    <row r="3768" spans="2:9" x14ac:dyDescent="0.2">
      <c r="B3768">
        <f>IF(ISBLANK(A3768),"",VLOOKUP(A3768,Normas!A:D,4,FALSE))</f>
      </c>
      <c r="E3768" s="2">
        <f>IF(ISBLANK(D3768),"",INT(YEARFRAC(D3768,'Vispārīga informācija'!$B$2)))</f>
      </c>
      <c r="F3768" s="2">
        <f>IFERROR(IF(ISBLANK($A3768),"",IF($A3768="Ūdeņraža jonu koncentrācija",VLOOKUP(Dati!$A3768,Normas!$A:$D,2,FALSE),VLOOKUP(Dati!$A3768,Normas!$A:$D,2,FALSE)*0.6)),"")</f>
      </c>
      <c r="G3768" s="2">
        <f>IFERROR(IF(ISBLANK($A3768),"",IF($A3768="Ūdeņraža jonu koncentrācija",VLOOKUP(Dati!$A3768,Normas!$A:$D,3,FALSE),VLOOKUP(Dati!$A3768,Normas!$A:$D,3,FALSE)*0.6)),"")</f>
      </c>
      <c r="H3768" s="2">
        <f>IFERROR(IF(ISBLANK($A3768),"",IF($A3768="Ūdeņraža jonu koncentrācija",VLOOKUP(Dati!$A3768,Normas!$A:$D,2,FALSE),VLOOKUP(Dati!$A3768,Normas!$A:$D,2,FALSE)*0.3)),"")</f>
      </c>
      <c r="I3768" s="2">
        <f>IFERROR(IF(ISBLANK($A3768),"",IF($A3768="Ūdeņraža jonu koncentrācija",VLOOKUP(Dati!$A3768,Normas!$A:$D,3,FALSE),VLOOKUP(Dati!$A3768,Normas!$A:$D,3,FALSE)*0.3)),"")</f>
      </c>
    </row>
    <row r="3769" spans="2:9" x14ac:dyDescent="0.2">
      <c r="B3769">
        <f>IF(ISBLANK(A3769),"",VLOOKUP(A3769,Normas!A:D,4,FALSE))</f>
      </c>
      <c r="E3769" s="2">
        <f>IF(ISBLANK(D3769),"",INT(YEARFRAC(D3769,'Vispārīga informācija'!$B$2)))</f>
      </c>
      <c r="F3769" s="2">
        <f>IFERROR(IF(ISBLANK($A3769),"",IF($A3769="Ūdeņraža jonu koncentrācija",VLOOKUP(Dati!$A3769,Normas!$A:$D,2,FALSE),VLOOKUP(Dati!$A3769,Normas!$A:$D,2,FALSE)*0.6)),"")</f>
      </c>
      <c r="G3769" s="2">
        <f>IFERROR(IF(ISBLANK($A3769),"",IF($A3769="Ūdeņraža jonu koncentrācija",VLOOKUP(Dati!$A3769,Normas!$A:$D,3,FALSE),VLOOKUP(Dati!$A3769,Normas!$A:$D,3,FALSE)*0.6)),"")</f>
      </c>
      <c r="H3769" s="2">
        <f>IFERROR(IF(ISBLANK($A3769),"",IF($A3769="Ūdeņraža jonu koncentrācija",VLOOKUP(Dati!$A3769,Normas!$A:$D,2,FALSE),VLOOKUP(Dati!$A3769,Normas!$A:$D,2,FALSE)*0.3)),"")</f>
      </c>
      <c r="I3769" s="2">
        <f>IFERROR(IF(ISBLANK($A3769),"",IF($A3769="Ūdeņraža jonu koncentrācija",VLOOKUP(Dati!$A3769,Normas!$A:$D,3,FALSE),VLOOKUP(Dati!$A3769,Normas!$A:$D,3,FALSE)*0.3)),"")</f>
      </c>
    </row>
    <row r="3770" spans="2:9" x14ac:dyDescent="0.2">
      <c r="B3770">
        <f>IF(ISBLANK(A3770),"",VLOOKUP(A3770,Normas!A:D,4,FALSE))</f>
      </c>
      <c r="E3770" s="2">
        <f>IF(ISBLANK(D3770),"",INT(YEARFRAC(D3770,'Vispārīga informācija'!$B$2)))</f>
      </c>
      <c r="F3770" s="2">
        <f>IFERROR(IF(ISBLANK($A3770),"",IF($A3770="Ūdeņraža jonu koncentrācija",VLOOKUP(Dati!$A3770,Normas!$A:$D,2,FALSE),VLOOKUP(Dati!$A3770,Normas!$A:$D,2,FALSE)*0.6)),"")</f>
      </c>
      <c r="G3770" s="2">
        <f>IFERROR(IF(ISBLANK($A3770),"",IF($A3770="Ūdeņraža jonu koncentrācija",VLOOKUP(Dati!$A3770,Normas!$A:$D,3,FALSE),VLOOKUP(Dati!$A3770,Normas!$A:$D,3,FALSE)*0.6)),"")</f>
      </c>
      <c r="H3770" s="2">
        <f>IFERROR(IF(ISBLANK($A3770),"",IF($A3770="Ūdeņraža jonu koncentrācija",VLOOKUP(Dati!$A3770,Normas!$A:$D,2,FALSE),VLOOKUP(Dati!$A3770,Normas!$A:$D,2,FALSE)*0.3)),"")</f>
      </c>
      <c r="I3770" s="2">
        <f>IFERROR(IF(ISBLANK($A3770),"",IF($A3770="Ūdeņraža jonu koncentrācija",VLOOKUP(Dati!$A3770,Normas!$A:$D,3,FALSE),VLOOKUP(Dati!$A3770,Normas!$A:$D,3,FALSE)*0.3)),"")</f>
      </c>
    </row>
    <row r="3771" spans="2:9" x14ac:dyDescent="0.2">
      <c r="B3771">
        <f>IF(ISBLANK(A3771),"",VLOOKUP(A3771,Normas!A:D,4,FALSE))</f>
      </c>
      <c r="E3771" s="2">
        <f>IF(ISBLANK(D3771),"",INT(YEARFRAC(D3771,'Vispārīga informācija'!$B$2)))</f>
      </c>
      <c r="F3771" s="2">
        <f>IFERROR(IF(ISBLANK($A3771),"",IF($A3771="Ūdeņraža jonu koncentrācija",VLOOKUP(Dati!$A3771,Normas!$A:$D,2,FALSE),VLOOKUP(Dati!$A3771,Normas!$A:$D,2,FALSE)*0.6)),"")</f>
      </c>
      <c r="G3771" s="2">
        <f>IFERROR(IF(ISBLANK($A3771),"",IF($A3771="Ūdeņraža jonu koncentrācija",VLOOKUP(Dati!$A3771,Normas!$A:$D,3,FALSE),VLOOKUP(Dati!$A3771,Normas!$A:$D,3,FALSE)*0.6)),"")</f>
      </c>
      <c r="H3771" s="2">
        <f>IFERROR(IF(ISBLANK($A3771),"",IF($A3771="Ūdeņraža jonu koncentrācija",VLOOKUP(Dati!$A3771,Normas!$A:$D,2,FALSE),VLOOKUP(Dati!$A3771,Normas!$A:$D,2,FALSE)*0.3)),"")</f>
      </c>
      <c r="I3771" s="2">
        <f>IFERROR(IF(ISBLANK($A3771),"",IF($A3771="Ūdeņraža jonu koncentrācija",VLOOKUP(Dati!$A3771,Normas!$A:$D,3,FALSE),VLOOKUP(Dati!$A3771,Normas!$A:$D,3,FALSE)*0.3)),"")</f>
      </c>
    </row>
    <row r="3772" spans="2:9" x14ac:dyDescent="0.2">
      <c r="B3772">
        <f>IF(ISBLANK(A3772),"",VLOOKUP(A3772,Normas!A:D,4,FALSE))</f>
      </c>
      <c r="E3772" s="2">
        <f>IF(ISBLANK(D3772),"",INT(YEARFRAC(D3772,'Vispārīga informācija'!$B$2)))</f>
      </c>
      <c r="F3772" s="2">
        <f>IFERROR(IF(ISBLANK($A3772),"",IF($A3772="Ūdeņraža jonu koncentrācija",VLOOKUP(Dati!$A3772,Normas!$A:$D,2,FALSE),VLOOKUP(Dati!$A3772,Normas!$A:$D,2,FALSE)*0.6)),"")</f>
      </c>
      <c r="G3772" s="2">
        <f>IFERROR(IF(ISBLANK($A3772),"",IF($A3772="Ūdeņraža jonu koncentrācija",VLOOKUP(Dati!$A3772,Normas!$A:$D,3,FALSE),VLOOKUP(Dati!$A3772,Normas!$A:$D,3,FALSE)*0.6)),"")</f>
      </c>
      <c r="H3772" s="2">
        <f>IFERROR(IF(ISBLANK($A3772),"",IF($A3772="Ūdeņraža jonu koncentrācija",VLOOKUP(Dati!$A3772,Normas!$A:$D,2,FALSE),VLOOKUP(Dati!$A3772,Normas!$A:$D,2,FALSE)*0.3)),"")</f>
      </c>
      <c r="I3772" s="2">
        <f>IFERROR(IF(ISBLANK($A3772),"",IF($A3772="Ūdeņraža jonu koncentrācija",VLOOKUP(Dati!$A3772,Normas!$A:$D,3,FALSE),VLOOKUP(Dati!$A3772,Normas!$A:$D,3,FALSE)*0.3)),"")</f>
      </c>
    </row>
    <row r="3773" spans="2:9" x14ac:dyDescent="0.2">
      <c r="B3773">
        <f>IF(ISBLANK(A3773),"",VLOOKUP(A3773,Normas!A:D,4,FALSE))</f>
      </c>
      <c r="E3773" s="2">
        <f>IF(ISBLANK(D3773),"",INT(YEARFRAC(D3773,'Vispārīga informācija'!$B$2)))</f>
      </c>
      <c r="F3773" s="2">
        <f>IFERROR(IF(ISBLANK($A3773),"",IF($A3773="Ūdeņraža jonu koncentrācija",VLOOKUP(Dati!$A3773,Normas!$A:$D,2,FALSE),VLOOKUP(Dati!$A3773,Normas!$A:$D,2,FALSE)*0.6)),"")</f>
      </c>
      <c r="G3773" s="2">
        <f>IFERROR(IF(ISBLANK($A3773),"",IF($A3773="Ūdeņraža jonu koncentrācija",VLOOKUP(Dati!$A3773,Normas!$A:$D,3,FALSE),VLOOKUP(Dati!$A3773,Normas!$A:$D,3,FALSE)*0.6)),"")</f>
      </c>
      <c r="H3773" s="2">
        <f>IFERROR(IF(ISBLANK($A3773),"",IF($A3773="Ūdeņraža jonu koncentrācija",VLOOKUP(Dati!$A3773,Normas!$A:$D,2,FALSE),VLOOKUP(Dati!$A3773,Normas!$A:$D,2,FALSE)*0.3)),"")</f>
      </c>
      <c r="I3773" s="2">
        <f>IFERROR(IF(ISBLANK($A3773),"",IF($A3773="Ūdeņraža jonu koncentrācija",VLOOKUP(Dati!$A3773,Normas!$A:$D,3,FALSE),VLOOKUP(Dati!$A3773,Normas!$A:$D,3,FALSE)*0.3)),"")</f>
      </c>
    </row>
    <row r="3774" spans="2:9" x14ac:dyDescent="0.2">
      <c r="B3774">
        <f>IF(ISBLANK(A3774),"",VLOOKUP(A3774,Normas!A:D,4,FALSE))</f>
      </c>
      <c r="E3774" s="2">
        <f>IF(ISBLANK(D3774),"",INT(YEARFRAC(D3774,'Vispārīga informācija'!$B$2)))</f>
      </c>
      <c r="F3774" s="2">
        <f>IFERROR(IF(ISBLANK($A3774),"",IF($A3774="Ūdeņraža jonu koncentrācija",VLOOKUP(Dati!$A3774,Normas!$A:$D,2,FALSE),VLOOKUP(Dati!$A3774,Normas!$A:$D,2,FALSE)*0.6)),"")</f>
      </c>
      <c r="G3774" s="2">
        <f>IFERROR(IF(ISBLANK($A3774),"",IF($A3774="Ūdeņraža jonu koncentrācija",VLOOKUP(Dati!$A3774,Normas!$A:$D,3,FALSE),VLOOKUP(Dati!$A3774,Normas!$A:$D,3,FALSE)*0.6)),"")</f>
      </c>
      <c r="H3774" s="2">
        <f>IFERROR(IF(ISBLANK($A3774),"",IF($A3774="Ūdeņraža jonu koncentrācija",VLOOKUP(Dati!$A3774,Normas!$A:$D,2,FALSE),VLOOKUP(Dati!$A3774,Normas!$A:$D,2,FALSE)*0.3)),"")</f>
      </c>
      <c r="I3774" s="2">
        <f>IFERROR(IF(ISBLANK($A3774),"",IF($A3774="Ūdeņraža jonu koncentrācija",VLOOKUP(Dati!$A3774,Normas!$A:$D,3,FALSE),VLOOKUP(Dati!$A3774,Normas!$A:$D,3,FALSE)*0.3)),"")</f>
      </c>
    </row>
    <row r="3775" spans="2:9" x14ac:dyDescent="0.2">
      <c r="B3775">
        <f>IF(ISBLANK(A3775),"",VLOOKUP(A3775,Normas!A:D,4,FALSE))</f>
      </c>
      <c r="E3775" s="2">
        <f>IF(ISBLANK(D3775),"",INT(YEARFRAC(D3775,'Vispārīga informācija'!$B$2)))</f>
      </c>
      <c r="F3775" s="2">
        <f>IFERROR(IF(ISBLANK($A3775),"",IF($A3775="Ūdeņraža jonu koncentrācija",VLOOKUP(Dati!$A3775,Normas!$A:$D,2,FALSE),VLOOKUP(Dati!$A3775,Normas!$A:$D,2,FALSE)*0.6)),"")</f>
      </c>
      <c r="G3775" s="2">
        <f>IFERROR(IF(ISBLANK($A3775),"",IF($A3775="Ūdeņraža jonu koncentrācija",VLOOKUP(Dati!$A3775,Normas!$A:$D,3,FALSE),VLOOKUP(Dati!$A3775,Normas!$A:$D,3,FALSE)*0.6)),"")</f>
      </c>
      <c r="H3775" s="2">
        <f>IFERROR(IF(ISBLANK($A3775),"",IF($A3775="Ūdeņraža jonu koncentrācija",VLOOKUP(Dati!$A3775,Normas!$A:$D,2,FALSE),VLOOKUP(Dati!$A3775,Normas!$A:$D,2,FALSE)*0.3)),"")</f>
      </c>
      <c r="I3775" s="2">
        <f>IFERROR(IF(ISBLANK($A3775),"",IF($A3775="Ūdeņraža jonu koncentrācija",VLOOKUP(Dati!$A3775,Normas!$A:$D,3,FALSE),VLOOKUP(Dati!$A3775,Normas!$A:$D,3,FALSE)*0.3)),"")</f>
      </c>
    </row>
    <row r="3776" spans="2:9" x14ac:dyDescent="0.2">
      <c r="B3776">
        <f>IF(ISBLANK(A3776),"",VLOOKUP(A3776,Normas!A:D,4,FALSE))</f>
      </c>
      <c r="E3776" s="2">
        <f>IF(ISBLANK(D3776),"",INT(YEARFRAC(D3776,'Vispārīga informācija'!$B$2)))</f>
      </c>
      <c r="F3776" s="2">
        <f>IFERROR(IF(ISBLANK($A3776),"",IF($A3776="Ūdeņraža jonu koncentrācija",VLOOKUP(Dati!$A3776,Normas!$A:$D,2,FALSE),VLOOKUP(Dati!$A3776,Normas!$A:$D,2,FALSE)*0.6)),"")</f>
      </c>
      <c r="G3776" s="2">
        <f>IFERROR(IF(ISBLANK($A3776),"",IF($A3776="Ūdeņraža jonu koncentrācija",VLOOKUP(Dati!$A3776,Normas!$A:$D,3,FALSE),VLOOKUP(Dati!$A3776,Normas!$A:$D,3,FALSE)*0.6)),"")</f>
      </c>
      <c r="H3776" s="2">
        <f>IFERROR(IF(ISBLANK($A3776),"",IF($A3776="Ūdeņraža jonu koncentrācija",VLOOKUP(Dati!$A3776,Normas!$A:$D,2,FALSE),VLOOKUP(Dati!$A3776,Normas!$A:$D,2,FALSE)*0.3)),"")</f>
      </c>
      <c r="I3776" s="2">
        <f>IFERROR(IF(ISBLANK($A3776),"",IF($A3776="Ūdeņraža jonu koncentrācija",VLOOKUP(Dati!$A3776,Normas!$A:$D,3,FALSE),VLOOKUP(Dati!$A3776,Normas!$A:$D,3,FALSE)*0.3)),"")</f>
      </c>
    </row>
    <row r="3777" spans="2:9" x14ac:dyDescent="0.2">
      <c r="B3777">
        <f>IF(ISBLANK(A3777),"",VLOOKUP(A3777,Normas!A:D,4,FALSE))</f>
      </c>
      <c r="E3777" s="2">
        <f>IF(ISBLANK(D3777),"",INT(YEARFRAC(D3777,'Vispārīga informācija'!$B$2)))</f>
      </c>
      <c r="F3777" s="2">
        <f>IFERROR(IF(ISBLANK($A3777),"",IF($A3777="Ūdeņraža jonu koncentrācija",VLOOKUP(Dati!$A3777,Normas!$A:$D,2,FALSE),VLOOKUP(Dati!$A3777,Normas!$A:$D,2,FALSE)*0.6)),"")</f>
      </c>
      <c r="G3777" s="2">
        <f>IFERROR(IF(ISBLANK($A3777),"",IF($A3777="Ūdeņraža jonu koncentrācija",VLOOKUP(Dati!$A3777,Normas!$A:$D,3,FALSE),VLOOKUP(Dati!$A3777,Normas!$A:$D,3,FALSE)*0.6)),"")</f>
      </c>
      <c r="H3777" s="2">
        <f>IFERROR(IF(ISBLANK($A3777),"",IF($A3777="Ūdeņraža jonu koncentrācija",VLOOKUP(Dati!$A3777,Normas!$A:$D,2,FALSE),VLOOKUP(Dati!$A3777,Normas!$A:$D,2,FALSE)*0.3)),"")</f>
      </c>
      <c r="I3777" s="2">
        <f>IFERROR(IF(ISBLANK($A3777),"",IF($A3777="Ūdeņraža jonu koncentrācija",VLOOKUP(Dati!$A3777,Normas!$A:$D,3,FALSE),VLOOKUP(Dati!$A3777,Normas!$A:$D,3,FALSE)*0.3)),"")</f>
      </c>
    </row>
    <row r="3778" spans="2:9" x14ac:dyDescent="0.2">
      <c r="B3778">
        <f>IF(ISBLANK(A3778),"",VLOOKUP(A3778,Normas!A:D,4,FALSE))</f>
      </c>
      <c r="E3778" s="2">
        <f>IF(ISBLANK(D3778),"",INT(YEARFRAC(D3778,'Vispārīga informācija'!$B$2)))</f>
      </c>
      <c r="F3778" s="2">
        <f>IFERROR(IF(ISBLANK($A3778),"",IF($A3778="Ūdeņraža jonu koncentrācija",VLOOKUP(Dati!$A3778,Normas!$A:$D,2,FALSE),VLOOKUP(Dati!$A3778,Normas!$A:$D,2,FALSE)*0.6)),"")</f>
      </c>
      <c r="G3778" s="2">
        <f>IFERROR(IF(ISBLANK($A3778),"",IF($A3778="Ūdeņraža jonu koncentrācija",VLOOKUP(Dati!$A3778,Normas!$A:$D,3,FALSE),VLOOKUP(Dati!$A3778,Normas!$A:$D,3,FALSE)*0.6)),"")</f>
      </c>
      <c r="H3778" s="2">
        <f>IFERROR(IF(ISBLANK($A3778),"",IF($A3778="Ūdeņraža jonu koncentrācija",VLOOKUP(Dati!$A3778,Normas!$A:$D,2,FALSE),VLOOKUP(Dati!$A3778,Normas!$A:$D,2,FALSE)*0.3)),"")</f>
      </c>
      <c r="I3778" s="2">
        <f>IFERROR(IF(ISBLANK($A3778),"",IF($A3778="Ūdeņraža jonu koncentrācija",VLOOKUP(Dati!$A3778,Normas!$A:$D,3,FALSE),VLOOKUP(Dati!$A3778,Normas!$A:$D,3,FALSE)*0.3)),"")</f>
      </c>
    </row>
    <row r="3779" spans="2:9" x14ac:dyDescent="0.2">
      <c r="B3779">
        <f>IF(ISBLANK(A3779),"",VLOOKUP(A3779,Normas!A:D,4,FALSE))</f>
      </c>
      <c r="E3779" s="2">
        <f>IF(ISBLANK(D3779),"",INT(YEARFRAC(D3779,'Vispārīga informācija'!$B$2)))</f>
      </c>
      <c r="F3779" s="2">
        <f>IFERROR(IF(ISBLANK($A3779),"",IF($A3779="Ūdeņraža jonu koncentrācija",VLOOKUP(Dati!$A3779,Normas!$A:$D,2,FALSE),VLOOKUP(Dati!$A3779,Normas!$A:$D,2,FALSE)*0.6)),"")</f>
      </c>
      <c r="G3779" s="2">
        <f>IFERROR(IF(ISBLANK($A3779),"",IF($A3779="Ūdeņraža jonu koncentrācija",VLOOKUP(Dati!$A3779,Normas!$A:$D,3,FALSE),VLOOKUP(Dati!$A3779,Normas!$A:$D,3,FALSE)*0.6)),"")</f>
      </c>
      <c r="H3779" s="2">
        <f>IFERROR(IF(ISBLANK($A3779),"",IF($A3779="Ūdeņraža jonu koncentrācija",VLOOKUP(Dati!$A3779,Normas!$A:$D,2,FALSE),VLOOKUP(Dati!$A3779,Normas!$A:$D,2,FALSE)*0.3)),"")</f>
      </c>
      <c r="I3779" s="2">
        <f>IFERROR(IF(ISBLANK($A3779),"",IF($A3779="Ūdeņraža jonu koncentrācija",VLOOKUP(Dati!$A3779,Normas!$A:$D,3,FALSE),VLOOKUP(Dati!$A3779,Normas!$A:$D,3,FALSE)*0.3)),"")</f>
      </c>
    </row>
    <row r="3780" spans="2:9" x14ac:dyDescent="0.2">
      <c r="B3780">
        <f>IF(ISBLANK(A3780),"",VLOOKUP(A3780,Normas!A:D,4,FALSE))</f>
      </c>
      <c r="E3780" s="2">
        <f>IF(ISBLANK(D3780),"",INT(YEARFRAC(D3780,'Vispārīga informācija'!$B$2)))</f>
      </c>
      <c r="F3780" s="2">
        <f>IFERROR(IF(ISBLANK($A3780),"",IF($A3780="Ūdeņraža jonu koncentrācija",VLOOKUP(Dati!$A3780,Normas!$A:$D,2,FALSE),VLOOKUP(Dati!$A3780,Normas!$A:$D,2,FALSE)*0.6)),"")</f>
      </c>
      <c r="G3780" s="2">
        <f>IFERROR(IF(ISBLANK($A3780),"",IF($A3780="Ūdeņraža jonu koncentrācija",VLOOKUP(Dati!$A3780,Normas!$A:$D,3,FALSE),VLOOKUP(Dati!$A3780,Normas!$A:$D,3,FALSE)*0.6)),"")</f>
      </c>
      <c r="H3780" s="2">
        <f>IFERROR(IF(ISBLANK($A3780),"",IF($A3780="Ūdeņraža jonu koncentrācija",VLOOKUP(Dati!$A3780,Normas!$A:$D,2,FALSE),VLOOKUP(Dati!$A3780,Normas!$A:$D,2,FALSE)*0.3)),"")</f>
      </c>
      <c r="I3780" s="2">
        <f>IFERROR(IF(ISBLANK($A3780),"",IF($A3780="Ūdeņraža jonu koncentrācija",VLOOKUP(Dati!$A3780,Normas!$A:$D,3,FALSE),VLOOKUP(Dati!$A3780,Normas!$A:$D,3,FALSE)*0.3)),"")</f>
      </c>
    </row>
    <row r="3781" spans="2:9" x14ac:dyDescent="0.2">
      <c r="B3781">
        <f>IF(ISBLANK(A3781),"",VLOOKUP(A3781,Normas!A:D,4,FALSE))</f>
      </c>
      <c r="E3781" s="2">
        <f>IF(ISBLANK(D3781),"",INT(YEARFRAC(D3781,'Vispārīga informācija'!$B$2)))</f>
      </c>
      <c r="F3781" s="2">
        <f>IFERROR(IF(ISBLANK($A3781),"",IF($A3781="Ūdeņraža jonu koncentrācija",VLOOKUP(Dati!$A3781,Normas!$A:$D,2,FALSE),VLOOKUP(Dati!$A3781,Normas!$A:$D,2,FALSE)*0.6)),"")</f>
      </c>
      <c r="G3781" s="2">
        <f>IFERROR(IF(ISBLANK($A3781),"",IF($A3781="Ūdeņraža jonu koncentrācija",VLOOKUP(Dati!$A3781,Normas!$A:$D,3,FALSE),VLOOKUP(Dati!$A3781,Normas!$A:$D,3,FALSE)*0.6)),"")</f>
      </c>
      <c r="H3781" s="2">
        <f>IFERROR(IF(ISBLANK($A3781),"",IF($A3781="Ūdeņraža jonu koncentrācija",VLOOKUP(Dati!$A3781,Normas!$A:$D,2,FALSE),VLOOKUP(Dati!$A3781,Normas!$A:$D,2,FALSE)*0.3)),"")</f>
      </c>
      <c r="I3781" s="2">
        <f>IFERROR(IF(ISBLANK($A3781),"",IF($A3781="Ūdeņraža jonu koncentrācija",VLOOKUP(Dati!$A3781,Normas!$A:$D,3,FALSE),VLOOKUP(Dati!$A3781,Normas!$A:$D,3,FALSE)*0.3)),"")</f>
      </c>
    </row>
    <row r="3782" spans="2:9" x14ac:dyDescent="0.2">
      <c r="B3782">
        <f>IF(ISBLANK(A3782),"",VLOOKUP(A3782,Normas!A:D,4,FALSE))</f>
      </c>
      <c r="E3782" s="2">
        <f>IF(ISBLANK(D3782),"",INT(YEARFRAC(D3782,'Vispārīga informācija'!$B$2)))</f>
      </c>
      <c r="F3782" s="2">
        <f>IFERROR(IF(ISBLANK($A3782),"",IF($A3782="Ūdeņraža jonu koncentrācija",VLOOKUP(Dati!$A3782,Normas!$A:$D,2,FALSE),VLOOKUP(Dati!$A3782,Normas!$A:$D,2,FALSE)*0.6)),"")</f>
      </c>
      <c r="G3782" s="2">
        <f>IFERROR(IF(ISBLANK($A3782),"",IF($A3782="Ūdeņraža jonu koncentrācija",VLOOKUP(Dati!$A3782,Normas!$A:$D,3,FALSE),VLOOKUP(Dati!$A3782,Normas!$A:$D,3,FALSE)*0.6)),"")</f>
      </c>
      <c r="H3782" s="2">
        <f>IFERROR(IF(ISBLANK($A3782),"",IF($A3782="Ūdeņraža jonu koncentrācija",VLOOKUP(Dati!$A3782,Normas!$A:$D,2,FALSE),VLOOKUP(Dati!$A3782,Normas!$A:$D,2,FALSE)*0.3)),"")</f>
      </c>
      <c r="I3782" s="2">
        <f>IFERROR(IF(ISBLANK($A3782),"",IF($A3782="Ūdeņraža jonu koncentrācija",VLOOKUP(Dati!$A3782,Normas!$A:$D,3,FALSE),VLOOKUP(Dati!$A3782,Normas!$A:$D,3,FALSE)*0.3)),"")</f>
      </c>
    </row>
    <row r="3783" spans="2:9" x14ac:dyDescent="0.2">
      <c r="B3783">
        <f>IF(ISBLANK(A3783),"",VLOOKUP(A3783,Normas!A:D,4,FALSE))</f>
      </c>
      <c r="E3783" s="2">
        <f>IF(ISBLANK(D3783),"",INT(YEARFRAC(D3783,'Vispārīga informācija'!$B$2)))</f>
      </c>
      <c r="F3783" s="2">
        <f>IFERROR(IF(ISBLANK($A3783),"",IF($A3783="Ūdeņraža jonu koncentrācija",VLOOKUP(Dati!$A3783,Normas!$A:$D,2,FALSE),VLOOKUP(Dati!$A3783,Normas!$A:$D,2,FALSE)*0.6)),"")</f>
      </c>
      <c r="G3783" s="2">
        <f>IFERROR(IF(ISBLANK($A3783),"",IF($A3783="Ūdeņraža jonu koncentrācija",VLOOKUP(Dati!$A3783,Normas!$A:$D,3,FALSE),VLOOKUP(Dati!$A3783,Normas!$A:$D,3,FALSE)*0.6)),"")</f>
      </c>
      <c r="H3783" s="2">
        <f>IFERROR(IF(ISBLANK($A3783),"",IF($A3783="Ūdeņraža jonu koncentrācija",VLOOKUP(Dati!$A3783,Normas!$A:$D,2,FALSE),VLOOKUP(Dati!$A3783,Normas!$A:$D,2,FALSE)*0.3)),"")</f>
      </c>
      <c r="I3783" s="2">
        <f>IFERROR(IF(ISBLANK($A3783),"",IF($A3783="Ūdeņraža jonu koncentrācija",VLOOKUP(Dati!$A3783,Normas!$A:$D,3,FALSE),VLOOKUP(Dati!$A3783,Normas!$A:$D,3,FALSE)*0.3)),"")</f>
      </c>
    </row>
    <row r="3784" spans="2:9" x14ac:dyDescent="0.2">
      <c r="B3784">
        <f>IF(ISBLANK(A3784),"",VLOOKUP(A3784,Normas!A:D,4,FALSE))</f>
      </c>
      <c r="E3784" s="2">
        <f>IF(ISBLANK(D3784),"",INT(YEARFRAC(D3784,'Vispārīga informācija'!$B$2)))</f>
      </c>
      <c r="F3784" s="2">
        <f>IFERROR(IF(ISBLANK($A3784),"",IF($A3784="Ūdeņraža jonu koncentrācija",VLOOKUP(Dati!$A3784,Normas!$A:$D,2,FALSE),VLOOKUP(Dati!$A3784,Normas!$A:$D,2,FALSE)*0.6)),"")</f>
      </c>
      <c r="G3784" s="2">
        <f>IFERROR(IF(ISBLANK($A3784),"",IF($A3784="Ūdeņraža jonu koncentrācija",VLOOKUP(Dati!$A3784,Normas!$A:$D,3,FALSE),VLOOKUP(Dati!$A3784,Normas!$A:$D,3,FALSE)*0.6)),"")</f>
      </c>
      <c r="H3784" s="2">
        <f>IFERROR(IF(ISBLANK($A3784),"",IF($A3784="Ūdeņraža jonu koncentrācija",VLOOKUP(Dati!$A3784,Normas!$A:$D,2,FALSE),VLOOKUP(Dati!$A3784,Normas!$A:$D,2,FALSE)*0.3)),"")</f>
      </c>
      <c r="I3784" s="2">
        <f>IFERROR(IF(ISBLANK($A3784),"",IF($A3784="Ūdeņraža jonu koncentrācija",VLOOKUP(Dati!$A3784,Normas!$A:$D,3,FALSE),VLOOKUP(Dati!$A3784,Normas!$A:$D,3,FALSE)*0.3)),"")</f>
      </c>
    </row>
    <row r="3785" spans="2:9" x14ac:dyDescent="0.2">
      <c r="B3785">
        <f>IF(ISBLANK(A3785),"",VLOOKUP(A3785,Normas!A:D,4,FALSE))</f>
      </c>
      <c r="E3785" s="2">
        <f>IF(ISBLANK(D3785),"",INT(YEARFRAC(D3785,'Vispārīga informācija'!$B$2)))</f>
      </c>
      <c r="F3785" s="2">
        <f>IFERROR(IF(ISBLANK($A3785),"",IF($A3785="Ūdeņraža jonu koncentrācija",VLOOKUP(Dati!$A3785,Normas!$A:$D,2,FALSE),VLOOKUP(Dati!$A3785,Normas!$A:$D,2,FALSE)*0.6)),"")</f>
      </c>
      <c r="G3785" s="2">
        <f>IFERROR(IF(ISBLANK($A3785),"",IF($A3785="Ūdeņraža jonu koncentrācija",VLOOKUP(Dati!$A3785,Normas!$A:$D,3,FALSE),VLOOKUP(Dati!$A3785,Normas!$A:$D,3,FALSE)*0.6)),"")</f>
      </c>
      <c r="H3785" s="2">
        <f>IFERROR(IF(ISBLANK($A3785),"",IF($A3785="Ūdeņraža jonu koncentrācija",VLOOKUP(Dati!$A3785,Normas!$A:$D,2,FALSE),VLOOKUP(Dati!$A3785,Normas!$A:$D,2,FALSE)*0.3)),"")</f>
      </c>
      <c r="I3785" s="2">
        <f>IFERROR(IF(ISBLANK($A3785),"",IF($A3785="Ūdeņraža jonu koncentrācija",VLOOKUP(Dati!$A3785,Normas!$A:$D,3,FALSE),VLOOKUP(Dati!$A3785,Normas!$A:$D,3,FALSE)*0.3)),"")</f>
      </c>
    </row>
    <row r="3786" spans="2:9" x14ac:dyDescent="0.2">
      <c r="B3786">
        <f>IF(ISBLANK(A3786),"",VLOOKUP(A3786,Normas!A:D,4,FALSE))</f>
      </c>
      <c r="E3786" s="2">
        <f>IF(ISBLANK(D3786),"",INT(YEARFRAC(D3786,'Vispārīga informācija'!$B$2)))</f>
      </c>
      <c r="F3786" s="2">
        <f>IFERROR(IF(ISBLANK($A3786),"",IF($A3786="Ūdeņraža jonu koncentrācija",VLOOKUP(Dati!$A3786,Normas!$A:$D,2,FALSE),VLOOKUP(Dati!$A3786,Normas!$A:$D,2,FALSE)*0.6)),"")</f>
      </c>
      <c r="G3786" s="2">
        <f>IFERROR(IF(ISBLANK($A3786),"",IF($A3786="Ūdeņraža jonu koncentrācija",VLOOKUP(Dati!$A3786,Normas!$A:$D,3,FALSE),VLOOKUP(Dati!$A3786,Normas!$A:$D,3,FALSE)*0.6)),"")</f>
      </c>
      <c r="H3786" s="2">
        <f>IFERROR(IF(ISBLANK($A3786),"",IF($A3786="Ūdeņraža jonu koncentrācija",VLOOKUP(Dati!$A3786,Normas!$A:$D,2,FALSE),VLOOKUP(Dati!$A3786,Normas!$A:$D,2,FALSE)*0.3)),"")</f>
      </c>
      <c r="I3786" s="2">
        <f>IFERROR(IF(ISBLANK($A3786),"",IF($A3786="Ūdeņraža jonu koncentrācija",VLOOKUP(Dati!$A3786,Normas!$A:$D,3,FALSE),VLOOKUP(Dati!$A3786,Normas!$A:$D,3,FALSE)*0.3)),"")</f>
      </c>
    </row>
    <row r="3787" spans="2:9" x14ac:dyDescent="0.2">
      <c r="B3787">
        <f>IF(ISBLANK(A3787),"",VLOOKUP(A3787,Normas!A:D,4,FALSE))</f>
      </c>
      <c r="E3787" s="2">
        <f>IF(ISBLANK(D3787),"",INT(YEARFRAC(D3787,'Vispārīga informācija'!$B$2)))</f>
      </c>
      <c r="F3787" s="2">
        <f>IFERROR(IF(ISBLANK($A3787),"",IF($A3787="Ūdeņraža jonu koncentrācija",VLOOKUP(Dati!$A3787,Normas!$A:$D,2,FALSE),VLOOKUP(Dati!$A3787,Normas!$A:$D,2,FALSE)*0.6)),"")</f>
      </c>
      <c r="G3787" s="2">
        <f>IFERROR(IF(ISBLANK($A3787),"",IF($A3787="Ūdeņraža jonu koncentrācija",VLOOKUP(Dati!$A3787,Normas!$A:$D,3,FALSE),VLOOKUP(Dati!$A3787,Normas!$A:$D,3,FALSE)*0.6)),"")</f>
      </c>
      <c r="H3787" s="2">
        <f>IFERROR(IF(ISBLANK($A3787),"",IF($A3787="Ūdeņraža jonu koncentrācija",VLOOKUP(Dati!$A3787,Normas!$A:$D,2,FALSE),VLOOKUP(Dati!$A3787,Normas!$A:$D,2,FALSE)*0.3)),"")</f>
      </c>
      <c r="I3787" s="2">
        <f>IFERROR(IF(ISBLANK($A3787),"",IF($A3787="Ūdeņraža jonu koncentrācija",VLOOKUP(Dati!$A3787,Normas!$A:$D,3,FALSE),VLOOKUP(Dati!$A3787,Normas!$A:$D,3,FALSE)*0.3)),"")</f>
      </c>
    </row>
    <row r="3788" spans="2:9" x14ac:dyDescent="0.2">
      <c r="B3788">
        <f>IF(ISBLANK(A3788),"",VLOOKUP(A3788,Normas!A:D,4,FALSE))</f>
      </c>
      <c r="E3788" s="2">
        <f>IF(ISBLANK(D3788),"",INT(YEARFRAC(D3788,'Vispārīga informācija'!$B$2)))</f>
      </c>
      <c r="F3788" s="2">
        <f>IFERROR(IF(ISBLANK($A3788),"",IF($A3788="Ūdeņraža jonu koncentrācija",VLOOKUP(Dati!$A3788,Normas!$A:$D,2,FALSE),VLOOKUP(Dati!$A3788,Normas!$A:$D,2,FALSE)*0.6)),"")</f>
      </c>
      <c r="G3788" s="2">
        <f>IFERROR(IF(ISBLANK($A3788),"",IF($A3788="Ūdeņraža jonu koncentrācija",VLOOKUP(Dati!$A3788,Normas!$A:$D,3,FALSE),VLOOKUP(Dati!$A3788,Normas!$A:$D,3,FALSE)*0.6)),"")</f>
      </c>
      <c r="H3788" s="2">
        <f>IFERROR(IF(ISBLANK($A3788),"",IF($A3788="Ūdeņraža jonu koncentrācija",VLOOKUP(Dati!$A3788,Normas!$A:$D,2,FALSE),VLOOKUP(Dati!$A3788,Normas!$A:$D,2,FALSE)*0.3)),"")</f>
      </c>
      <c r="I3788" s="2">
        <f>IFERROR(IF(ISBLANK($A3788),"",IF($A3788="Ūdeņraža jonu koncentrācija",VLOOKUP(Dati!$A3788,Normas!$A:$D,3,FALSE),VLOOKUP(Dati!$A3788,Normas!$A:$D,3,FALSE)*0.3)),"")</f>
      </c>
    </row>
    <row r="3789" spans="2:9" x14ac:dyDescent="0.2">
      <c r="B3789">
        <f>IF(ISBLANK(A3789),"",VLOOKUP(A3789,Normas!A:D,4,FALSE))</f>
      </c>
      <c r="E3789" s="2">
        <f>IF(ISBLANK(D3789),"",INT(YEARFRAC(D3789,'Vispārīga informācija'!$B$2)))</f>
      </c>
      <c r="F3789" s="2">
        <f>IFERROR(IF(ISBLANK($A3789),"",IF($A3789="Ūdeņraža jonu koncentrācija",VLOOKUP(Dati!$A3789,Normas!$A:$D,2,FALSE),VLOOKUP(Dati!$A3789,Normas!$A:$D,2,FALSE)*0.6)),"")</f>
      </c>
      <c r="G3789" s="2">
        <f>IFERROR(IF(ISBLANK($A3789),"",IF($A3789="Ūdeņraža jonu koncentrācija",VLOOKUP(Dati!$A3789,Normas!$A:$D,3,FALSE),VLOOKUP(Dati!$A3789,Normas!$A:$D,3,FALSE)*0.6)),"")</f>
      </c>
      <c r="H3789" s="2">
        <f>IFERROR(IF(ISBLANK($A3789),"",IF($A3789="Ūdeņraža jonu koncentrācija",VLOOKUP(Dati!$A3789,Normas!$A:$D,2,FALSE),VLOOKUP(Dati!$A3789,Normas!$A:$D,2,FALSE)*0.3)),"")</f>
      </c>
      <c r="I3789" s="2">
        <f>IFERROR(IF(ISBLANK($A3789),"",IF($A3789="Ūdeņraža jonu koncentrācija",VLOOKUP(Dati!$A3789,Normas!$A:$D,3,FALSE),VLOOKUP(Dati!$A3789,Normas!$A:$D,3,FALSE)*0.3)),"")</f>
      </c>
    </row>
    <row r="3790" spans="2:9" x14ac:dyDescent="0.2">
      <c r="B3790">
        <f>IF(ISBLANK(A3790),"",VLOOKUP(A3790,Normas!A:D,4,FALSE))</f>
      </c>
      <c r="E3790" s="2">
        <f>IF(ISBLANK(D3790),"",INT(YEARFRAC(D3790,'Vispārīga informācija'!$B$2)))</f>
      </c>
      <c r="F3790" s="2">
        <f>IFERROR(IF(ISBLANK($A3790),"",IF($A3790="Ūdeņraža jonu koncentrācija",VLOOKUP(Dati!$A3790,Normas!$A:$D,2,FALSE),VLOOKUP(Dati!$A3790,Normas!$A:$D,2,FALSE)*0.6)),"")</f>
      </c>
      <c r="G3790" s="2">
        <f>IFERROR(IF(ISBLANK($A3790),"",IF($A3790="Ūdeņraža jonu koncentrācija",VLOOKUP(Dati!$A3790,Normas!$A:$D,3,FALSE),VLOOKUP(Dati!$A3790,Normas!$A:$D,3,FALSE)*0.6)),"")</f>
      </c>
      <c r="H3790" s="2">
        <f>IFERROR(IF(ISBLANK($A3790),"",IF($A3790="Ūdeņraža jonu koncentrācija",VLOOKUP(Dati!$A3790,Normas!$A:$D,2,FALSE),VLOOKUP(Dati!$A3790,Normas!$A:$D,2,FALSE)*0.3)),"")</f>
      </c>
      <c r="I3790" s="2">
        <f>IFERROR(IF(ISBLANK($A3790),"",IF($A3790="Ūdeņraža jonu koncentrācija",VLOOKUP(Dati!$A3790,Normas!$A:$D,3,FALSE),VLOOKUP(Dati!$A3790,Normas!$A:$D,3,FALSE)*0.3)),"")</f>
      </c>
    </row>
    <row r="3791" spans="2:9" x14ac:dyDescent="0.2">
      <c r="B3791">
        <f>IF(ISBLANK(A3791),"",VLOOKUP(A3791,Normas!A:D,4,FALSE))</f>
      </c>
      <c r="E3791" s="2">
        <f>IF(ISBLANK(D3791),"",INT(YEARFRAC(D3791,'Vispārīga informācija'!$B$2)))</f>
      </c>
      <c r="F3791" s="2">
        <f>IFERROR(IF(ISBLANK($A3791),"",IF($A3791="Ūdeņraža jonu koncentrācija",VLOOKUP(Dati!$A3791,Normas!$A:$D,2,FALSE),VLOOKUP(Dati!$A3791,Normas!$A:$D,2,FALSE)*0.6)),"")</f>
      </c>
      <c r="G3791" s="2">
        <f>IFERROR(IF(ISBLANK($A3791),"",IF($A3791="Ūdeņraža jonu koncentrācija",VLOOKUP(Dati!$A3791,Normas!$A:$D,3,FALSE),VLOOKUP(Dati!$A3791,Normas!$A:$D,3,FALSE)*0.6)),"")</f>
      </c>
      <c r="H3791" s="2">
        <f>IFERROR(IF(ISBLANK($A3791),"",IF($A3791="Ūdeņraža jonu koncentrācija",VLOOKUP(Dati!$A3791,Normas!$A:$D,2,FALSE),VLOOKUP(Dati!$A3791,Normas!$A:$D,2,FALSE)*0.3)),"")</f>
      </c>
      <c r="I3791" s="2">
        <f>IFERROR(IF(ISBLANK($A3791),"",IF($A3791="Ūdeņraža jonu koncentrācija",VLOOKUP(Dati!$A3791,Normas!$A:$D,3,FALSE),VLOOKUP(Dati!$A3791,Normas!$A:$D,3,FALSE)*0.3)),"")</f>
      </c>
    </row>
    <row r="3792" spans="2:9" x14ac:dyDescent="0.2">
      <c r="B3792">
        <f>IF(ISBLANK(A3792),"",VLOOKUP(A3792,Normas!A:D,4,FALSE))</f>
      </c>
      <c r="E3792" s="2">
        <f>IF(ISBLANK(D3792),"",INT(YEARFRAC(D3792,'Vispārīga informācija'!$B$2)))</f>
      </c>
      <c r="F3792" s="2">
        <f>IFERROR(IF(ISBLANK($A3792),"",IF($A3792="Ūdeņraža jonu koncentrācija",VLOOKUP(Dati!$A3792,Normas!$A:$D,2,FALSE),VLOOKUP(Dati!$A3792,Normas!$A:$D,2,FALSE)*0.6)),"")</f>
      </c>
      <c r="G3792" s="2">
        <f>IFERROR(IF(ISBLANK($A3792),"",IF($A3792="Ūdeņraža jonu koncentrācija",VLOOKUP(Dati!$A3792,Normas!$A:$D,3,FALSE),VLOOKUP(Dati!$A3792,Normas!$A:$D,3,FALSE)*0.6)),"")</f>
      </c>
      <c r="H3792" s="2">
        <f>IFERROR(IF(ISBLANK($A3792),"",IF($A3792="Ūdeņraža jonu koncentrācija",VLOOKUP(Dati!$A3792,Normas!$A:$D,2,FALSE),VLOOKUP(Dati!$A3792,Normas!$A:$D,2,FALSE)*0.3)),"")</f>
      </c>
      <c r="I3792" s="2">
        <f>IFERROR(IF(ISBLANK($A3792),"",IF($A3792="Ūdeņraža jonu koncentrācija",VLOOKUP(Dati!$A3792,Normas!$A:$D,3,FALSE),VLOOKUP(Dati!$A3792,Normas!$A:$D,3,FALSE)*0.3)),"")</f>
      </c>
    </row>
    <row r="3793" spans="2:9" x14ac:dyDescent="0.2">
      <c r="B3793">
        <f>IF(ISBLANK(A3793),"",VLOOKUP(A3793,Normas!A:D,4,FALSE))</f>
      </c>
      <c r="E3793" s="2">
        <f>IF(ISBLANK(D3793),"",INT(YEARFRAC(D3793,'Vispārīga informācija'!$B$2)))</f>
      </c>
      <c r="F3793" s="2">
        <f>IFERROR(IF(ISBLANK($A3793),"",IF($A3793="Ūdeņraža jonu koncentrācija",VLOOKUP(Dati!$A3793,Normas!$A:$D,2,FALSE),VLOOKUP(Dati!$A3793,Normas!$A:$D,2,FALSE)*0.6)),"")</f>
      </c>
      <c r="G3793" s="2">
        <f>IFERROR(IF(ISBLANK($A3793),"",IF($A3793="Ūdeņraža jonu koncentrācija",VLOOKUP(Dati!$A3793,Normas!$A:$D,3,FALSE),VLOOKUP(Dati!$A3793,Normas!$A:$D,3,FALSE)*0.6)),"")</f>
      </c>
      <c r="H3793" s="2">
        <f>IFERROR(IF(ISBLANK($A3793),"",IF($A3793="Ūdeņraža jonu koncentrācija",VLOOKUP(Dati!$A3793,Normas!$A:$D,2,FALSE),VLOOKUP(Dati!$A3793,Normas!$A:$D,2,FALSE)*0.3)),"")</f>
      </c>
      <c r="I3793" s="2">
        <f>IFERROR(IF(ISBLANK($A3793),"",IF($A3793="Ūdeņraža jonu koncentrācija",VLOOKUP(Dati!$A3793,Normas!$A:$D,3,FALSE),VLOOKUP(Dati!$A3793,Normas!$A:$D,3,FALSE)*0.3)),"")</f>
      </c>
    </row>
    <row r="3794" spans="2:9" x14ac:dyDescent="0.2">
      <c r="B3794">
        <f>IF(ISBLANK(A3794),"",VLOOKUP(A3794,Normas!A:D,4,FALSE))</f>
      </c>
      <c r="E3794" s="2">
        <f>IF(ISBLANK(D3794),"",INT(YEARFRAC(D3794,'Vispārīga informācija'!$B$2)))</f>
      </c>
      <c r="F3794" s="2">
        <f>IFERROR(IF(ISBLANK($A3794),"",IF($A3794="Ūdeņraža jonu koncentrācija",VLOOKUP(Dati!$A3794,Normas!$A:$D,2,FALSE),VLOOKUP(Dati!$A3794,Normas!$A:$D,2,FALSE)*0.6)),"")</f>
      </c>
      <c r="G3794" s="2">
        <f>IFERROR(IF(ISBLANK($A3794),"",IF($A3794="Ūdeņraža jonu koncentrācija",VLOOKUP(Dati!$A3794,Normas!$A:$D,3,FALSE),VLOOKUP(Dati!$A3794,Normas!$A:$D,3,FALSE)*0.6)),"")</f>
      </c>
      <c r="H3794" s="2">
        <f>IFERROR(IF(ISBLANK($A3794),"",IF($A3794="Ūdeņraža jonu koncentrācija",VLOOKUP(Dati!$A3794,Normas!$A:$D,2,FALSE),VLOOKUP(Dati!$A3794,Normas!$A:$D,2,FALSE)*0.3)),"")</f>
      </c>
      <c r="I3794" s="2">
        <f>IFERROR(IF(ISBLANK($A3794),"",IF($A3794="Ūdeņraža jonu koncentrācija",VLOOKUP(Dati!$A3794,Normas!$A:$D,3,FALSE),VLOOKUP(Dati!$A3794,Normas!$A:$D,3,FALSE)*0.3)),"")</f>
      </c>
    </row>
    <row r="3795" spans="2:9" x14ac:dyDescent="0.2">
      <c r="B3795">
        <f>IF(ISBLANK(A3795),"",VLOOKUP(A3795,Normas!A:D,4,FALSE))</f>
      </c>
      <c r="E3795" s="2">
        <f>IF(ISBLANK(D3795),"",INT(YEARFRAC(D3795,'Vispārīga informācija'!$B$2)))</f>
      </c>
      <c r="F3795" s="2">
        <f>IFERROR(IF(ISBLANK($A3795),"",IF($A3795="Ūdeņraža jonu koncentrācija",VLOOKUP(Dati!$A3795,Normas!$A:$D,2,FALSE),VLOOKUP(Dati!$A3795,Normas!$A:$D,2,FALSE)*0.6)),"")</f>
      </c>
      <c r="G3795" s="2">
        <f>IFERROR(IF(ISBLANK($A3795),"",IF($A3795="Ūdeņraža jonu koncentrācija",VLOOKUP(Dati!$A3795,Normas!$A:$D,3,FALSE),VLOOKUP(Dati!$A3795,Normas!$A:$D,3,FALSE)*0.6)),"")</f>
      </c>
      <c r="H3795" s="2">
        <f>IFERROR(IF(ISBLANK($A3795),"",IF($A3795="Ūdeņraža jonu koncentrācija",VLOOKUP(Dati!$A3795,Normas!$A:$D,2,FALSE),VLOOKUP(Dati!$A3795,Normas!$A:$D,2,FALSE)*0.3)),"")</f>
      </c>
      <c r="I3795" s="2">
        <f>IFERROR(IF(ISBLANK($A3795),"",IF($A3795="Ūdeņraža jonu koncentrācija",VLOOKUP(Dati!$A3795,Normas!$A:$D,3,FALSE),VLOOKUP(Dati!$A3795,Normas!$A:$D,3,FALSE)*0.3)),"")</f>
      </c>
    </row>
    <row r="3796" spans="2:9" x14ac:dyDescent="0.2">
      <c r="B3796">
        <f>IF(ISBLANK(A3796),"",VLOOKUP(A3796,Normas!A:D,4,FALSE))</f>
      </c>
      <c r="E3796" s="2">
        <f>IF(ISBLANK(D3796),"",INT(YEARFRAC(D3796,'Vispārīga informācija'!$B$2)))</f>
      </c>
      <c r="F3796" s="2">
        <f>IFERROR(IF(ISBLANK($A3796),"",IF($A3796="Ūdeņraža jonu koncentrācija",VLOOKUP(Dati!$A3796,Normas!$A:$D,2,FALSE),VLOOKUP(Dati!$A3796,Normas!$A:$D,2,FALSE)*0.6)),"")</f>
      </c>
      <c r="G3796" s="2">
        <f>IFERROR(IF(ISBLANK($A3796),"",IF($A3796="Ūdeņraža jonu koncentrācija",VLOOKUP(Dati!$A3796,Normas!$A:$D,3,FALSE),VLOOKUP(Dati!$A3796,Normas!$A:$D,3,FALSE)*0.6)),"")</f>
      </c>
      <c r="H3796" s="2">
        <f>IFERROR(IF(ISBLANK($A3796),"",IF($A3796="Ūdeņraža jonu koncentrācija",VLOOKUP(Dati!$A3796,Normas!$A:$D,2,FALSE),VLOOKUP(Dati!$A3796,Normas!$A:$D,2,FALSE)*0.3)),"")</f>
      </c>
      <c r="I3796" s="2">
        <f>IFERROR(IF(ISBLANK($A3796),"",IF($A3796="Ūdeņraža jonu koncentrācija",VLOOKUP(Dati!$A3796,Normas!$A:$D,3,FALSE),VLOOKUP(Dati!$A3796,Normas!$A:$D,3,FALSE)*0.3)),"")</f>
      </c>
    </row>
    <row r="3797" spans="2:9" x14ac:dyDescent="0.2">
      <c r="B3797">
        <f>IF(ISBLANK(A3797),"",VLOOKUP(A3797,Normas!A:D,4,FALSE))</f>
      </c>
      <c r="E3797" s="2">
        <f>IF(ISBLANK(D3797),"",INT(YEARFRAC(D3797,'Vispārīga informācija'!$B$2)))</f>
      </c>
      <c r="F3797" s="2">
        <f>IFERROR(IF(ISBLANK($A3797),"",IF($A3797="Ūdeņraža jonu koncentrācija",VLOOKUP(Dati!$A3797,Normas!$A:$D,2,FALSE),VLOOKUP(Dati!$A3797,Normas!$A:$D,2,FALSE)*0.6)),"")</f>
      </c>
      <c r="G3797" s="2">
        <f>IFERROR(IF(ISBLANK($A3797),"",IF($A3797="Ūdeņraža jonu koncentrācija",VLOOKUP(Dati!$A3797,Normas!$A:$D,3,FALSE),VLOOKUP(Dati!$A3797,Normas!$A:$D,3,FALSE)*0.6)),"")</f>
      </c>
      <c r="H3797" s="2">
        <f>IFERROR(IF(ISBLANK($A3797),"",IF($A3797="Ūdeņraža jonu koncentrācija",VLOOKUP(Dati!$A3797,Normas!$A:$D,2,FALSE),VLOOKUP(Dati!$A3797,Normas!$A:$D,2,FALSE)*0.3)),"")</f>
      </c>
      <c r="I3797" s="2">
        <f>IFERROR(IF(ISBLANK($A3797),"",IF($A3797="Ūdeņraža jonu koncentrācija",VLOOKUP(Dati!$A3797,Normas!$A:$D,3,FALSE),VLOOKUP(Dati!$A3797,Normas!$A:$D,3,FALSE)*0.3)),"")</f>
      </c>
    </row>
    <row r="3798" spans="2:9" x14ac:dyDescent="0.2">
      <c r="B3798">
        <f>IF(ISBLANK(A3798),"",VLOOKUP(A3798,Normas!A:D,4,FALSE))</f>
      </c>
      <c r="E3798" s="2">
        <f>IF(ISBLANK(D3798),"",INT(YEARFRAC(D3798,'Vispārīga informācija'!$B$2)))</f>
      </c>
      <c r="F3798" s="2">
        <f>IFERROR(IF(ISBLANK($A3798),"",IF($A3798="Ūdeņraža jonu koncentrācija",VLOOKUP(Dati!$A3798,Normas!$A:$D,2,FALSE),VLOOKUP(Dati!$A3798,Normas!$A:$D,2,FALSE)*0.6)),"")</f>
      </c>
      <c r="G3798" s="2">
        <f>IFERROR(IF(ISBLANK($A3798),"",IF($A3798="Ūdeņraža jonu koncentrācija",VLOOKUP(Dati!$A3798,Normas!$A:$D,3,FALSE),VLOOKUP(Dati!$A3798,Normas!$A:$D,3,FALSE)*0.6)),"")</f>
      </c>
      <c r="H3798" s="2">
        <f>IFERROR(IF(ISBLANK($A3798),"",IF($A3798="Ūdeņraža jonu koncentrācija",VLOOKUP(Dati!$A3798,Normas!$A:$D,2,FALSE),VLOOKUP(Dati!$A3798,Normas!$A:$D,2,FALSE)*0.3)),"")</f>
      </c>
      <c r="I3798" s="2">
        <f>IFERROR(IF(ISBLANK($A3798),"",IF($A3798="Ūdeņraža jonu koncentrācija",VLOOKUP(Dati!$A3798,Normas!$A:$D,3,FALSE),VLOOKUP(Dati!$A3798,Normas!$A:$D,3,FALSE)*0.3)),"")</f>
      </c>
    </row>
    <row r="3799" spans="2:9" x14ac:dyDescent="0.2">
      <c r="B3799">
        <f>IF(ISBLANK(A3799),"",VLOOKUP(A3799,Normas!A:D,4,FALSE))</f>
      </c>
      <c r="E3799" s="2">
        <f>IF(ISBLANK(D3799),"",INT(YEARFRAC(D3799,'Vispārīga informācija'!$B$2)))</f>
      </c>
      <c r="F3799" s="2">
        <f>IFERROR(IF(ISBLANK($A3799),"",IF($A3799="Ūdeņraža jonu koncentrācija",VLOOKUP(Dati!$A3799,Normas!$A:$D,2,FALSE),VLOOKUP(Dati!$A3799,Normas!$A:$D,2,FALSE)*0.6)),"")</f>
      </c>
      <c r="G3799" s="2">
        <f>IFERROR(IF(ISBLANK($A3799),"",IF($A3799="Ūdeņraža jonu koncentrācija",VLOOKUP(Dati!$A3799,Normas!$A:$D,3,FALSE),VLOOKUP(Dati!$A3799,Normas!$A:$D,3,FALSE)*0.6)),"")</f>
      </c>
      <c r="H3799" s="2">
        <f>IFERROR(IF(ISBLANK($A3799),"",IF($A3799="Ūdeņraža jonu koncentrācija",VLOOKUP(Dati!$A3799,Normas!$A:$D,2,FALSE),VLOOKUP(Dati!$A3799,Normas!$A:$D,2,FALSE)*0.3)),"")</f>
      </c>
      <c r="I3799" s="2">
        <f>IFERROR(IF(ISBLANK($A3799),"",IF($A3799="Ūdeņraža jonu koncentrācija",VLOOKUP(Dati!$A3799,Normas!$A:$D,3,FALSE),VLOOKUP(Dati!$A3799,Normas!$A:$D,3,FALSE)*0.3)),"")</f>
      </c>
    </row>
    <row r="3800" spans="2:9" x14ac:dyDescent="0.2">
      <c r="B3800">
        <f>IF(ISBLANK(A3800),"",VLOOKUP(A3800,Normas!A:D,4,FALSE))</f>
      </c>
      <c r="E3800" s="2">
        <f>IF(ISBLANK(D3800),"",INT(YEARFRAC(D3800,'Vispārīga informācija'!$B$2)))</f>
      </c>
      <c r="F3800" s="2">
        <f>IFERROR(IF(ISBLANK($A3800),"",IF($A3800="Ūdeņraža jonu koncentrācija",VLOOKUP(Dati!$A3800,Normas!$A:$D,2,FALSE),VLOOKUP(Dati!$A3800,Normas!$A:$D,2,FALSE)*0.6)),"")</f>
      </c>
      <c r="G3800" s="2">
        <f>IFERROR(IF(ISBLANK($A3800),"",IF($A3800="Ūdeņraža jonu koncentrācija",VLOOKUP(Dati!$A3800,Normas!$A:$D,3,FALSE),VLOOKUP(Dati!$A3800,Normas!$A:$D,3,FALSE)*0.6)),"")</f>
      </c>
      <c r="H3800" s="2">
        <f>IFERROR(IF(ISBLANK($A3800),"",IF($A3800="Ūdeņraža jonu koncentrācija",VLOOKUP(Dati!$A3800,Normas!$A:$D,2,FALSE),VLOOKUP(Dati!$A3800,Normas!$A:$D,2,FALSE)*0.3)),"")</f>
      </c>
      <c r="I3800" s="2">
        <f>IFERROR(IF(ISBLANK($A3800),"",IF($A3800="Ūdeņraža jonu koncentrācija",VLOOKUP(Dati!$A3800,Normas!$A:$D,3,FALSE),VLOOKUP(Dati!$A3800,Normas!$A:$D,3,FALSE)*0.3)),"")</f>
      </c>
    </row>
    <row r="3801" spans="2:9" x14ac:dyDescent="0.2">
      <c r="B3801">
        <f>IF(ISBLANK(A3801),"",VLOOKUP(A3801,Normas!A:D,4,FALSE))</f>
      </c>
      <c r="E3801" s="2">
        <f>IF(ISBLANK(D3801),"",INT(YEARFRAC(D3801,'Vispārīga informācija'!$B$2)))</f>
      </c>
      <c r="F3801" s="2">
        <f>IFERROR(IF(ISBLANK($A3801),"",IF($A3801="Ūdeņraža jonu koncentrācija",VLOOKUP(Dati!$A3801,Normas!$A:$D,2,FALSE),VLOOKUP(Dati!$A3801,Normas!$A:$D,2,FALSE)*0.6)),"")</f>
      </c>
      <c r="G3801" s="2">
        <f>IFERROR(IF(ISBLANK($A3801),"",IF($A3801="Ūdeņraža jonu koncentrācija",VLOOKUP(Dati!$A3801,Normas!$A:$D,3,FALSE),VLOOKUP(Dati!$A3801,Normas!$A:$D,3,FALSE)*0.6)),"")</f>
      </c>
      <c r="H3801" s="2">
        <f>IFERROR(IF(ISBLANK($A3801),"",IF($A3801="Ūdeņraža jonu koncentrācija",VLOOKUP(Dati!$A3801,Normas!$A:$D,2,FALSE),VLOOKUP(Dati!$A3801,Normas!$A:$D,2,FALSE)*0.3)),"")</f>
      </c>
      <c r="I3801" s="2">
        <f>IFERROR(IF(ISBLANK($A3801),"",IF($A3801="Ūdeņraža jonu koncentrācija",VLOOKUP(Dati!$A3801,Normas!$A:$D,3,FALSE),VLOOKUP(Dati!$A3801,Normas!$A:$D,3,FALSE)*0.3)),"")</f>
      </c>
    </row>
    <row r="3802" spans="2:9" x14ac:dyDescent="0.2">
      <c r="B3802">
        <f>IF(ISBLANK(A3802),"",VLOOKUP(A3802,Normas!A:D,4,FALSE))</f>
      </c>
      <c r="E3802" s="2">
        <f>IF(ISBLANK(D3802),"",INT(YEARFRAC(D3802,'Vispārīga informācija'!$B$2)))</f>
      </c>
      <c r="F3802" s="2">
        <f>IFERROR(IF(ISBLANK($A3802),"",IF($A3802="Ūdeņraža jonu koncentrācija",VLOOKUP(Dati!$A3802,Normas!$A:$D,2,FALSE),VLOOKUP(Dati!$A3802,Normas!$A:$D,2,FALSE)*0.6)),"")</f>
      </c>
      <c r="G3802" s="2">
        <f>IFERROR(IF(ISBLANK($A3802),"",IF($A3802="Ūdeņraža jonu koncentrācija",VLOOKUP(Dati!$A3802,Normas!$A:$D,3,FALSE),VLOOKUP(Dati!$A3802,Normas!$A:$D,3,FALSE)*0.6)),"")</f>
      </c>
      <c r="H3802" s="2">
        <f>IFERROR(IF(ISBLANK($A3802),"",IF($A3802="Ūdeņraža jonu koncentrācija",VLOOKUP(Dati!$A3802,Normas!$A:$D,2,FALSE),VLOOKUP(Dati!$A3802,Normas!$A:$D,2,FALSE)*0.3)),"")</f>
      </c>
      <c r="I3802" s="2">
        <f>IFERROR(IF(ISBLANK($A3802),"",IF($A3802="Ūdeņraža jonu koncentrācija",VLOOKUP(Dati!$A3802,Normas!$A:$D,3,FALSE),VLOOKUP(Dati!$A3802,Normas!$A:$D,3,FALSE)*0.3)),"")</f>
      </c>
    </row>
    <row r="3803" spans="2:9" x14ac:dyDescent="0.2">
      <c r="B3803">
        <f>IF(ISBLANK(A3803),"",VLOOKUP(A3803,Normas!A:D,4,FALSE))</f>
      </c>
      <c r="E3803" s="2">
        <f>IF(ISBLANK(D3803),"",INT(YEARFRAC(D3803,'Vispārīga informācija'!$B$2)))</f>
      </c>
      <c r="F3803" s="2">
        <f>IFERROR(IF(ISBLANK($A3803),"",IF($A3803="Ūdeņraža jonu koncentrācija",VLOOKUP(Dati!$A3803,Normas!$A:$D,2,FALSE),VLOOKUP(Dati!$A3803,Normas!$A:$D,2,FALSE)*0.6)),"")</f>
      </c>
      <c r="G3803" s="2">
        <f>IFERROR(IF(ISBLANK($A3803),"",IF($A3803="Ūdeņraža jonu koncentrācija",VLOOKUP(Dati!$A3803,Normas!$A:$D,3,FALSE),VLOOKUP(Dati!$A3803,Normas!$A:$D,3,FALSE)*0.6)),"")</f>
      </c>
      <c r="H3803" s="2">
        <f>IFERROR(IF(ISBLANK($A3803),"",IF($A3803="Ūdeņraža jonu koncentrācija",VLOOKUP(Dati!$A3803,Normas!$A:$D,2,FALSE),VLOOKUP(Dati!$A3803,Normas!$A:$D,2,FALSE)*0.3)),"")</f>
      </c>
      <c r="I3803" s="2">
        <f>IFERROR(IF(ISBLANK($A3803),"",IF($A3803="Ūdeņraža jonu koncentrācija",VLOOKUP(Dati!$A3803,Normas!$A:$D,3,FALSE),VLOOKUP(Dati!$A3803,Normas!$A:$D,3,FALSE)*0.3)),"")</f>
      </c>
    </row>
    <row r="3804" spans="2:9" x14ac:dyDescent="0.2">
      <c r="B3804">
        <f>IF(ISBLANK(A3804),"",VLOOKUP(A3804,Normas!A:D,4,FALSE))</f>
      </c>
      <c r="E3804" s="2">
        <f>IF(ISBLANK(D3804),"",INT(YEARFRAC(D3804,'Vispārīga informācija'!$B$2)))</f>
      </c>
      <c r="F3804" s="2">
        <f>IFERROR(IF(ISBLANK($A3804),"",IF($A3804="Ūdeņraža jonu koncentrācija",VLOOKUP(Dati!$A3804,Normas!$A:$D,2,FALSE),VLOOKUP(Dati!$A3804,Normas!$A:$D,2,FALSE)*0.6)),"")</f>
      </c>
      <c r="G3804" s="2">
        <f>IFERROR(IF(ISBLANK($A3804),"",IF($A3804="Ūdeņraža jonu koncentrācija",VLOOKUP(Dati!$A3804,Normas!$A:$D,3,FALSE),VLOOKUP(Dati!$A3804,Normas!$A:$D,3,FALSE)*0.6)),"")</f>
      </c>
      <c r="H3804" s="2">
        <f>IFERROR(IF(ISBLANK($A3804),"",IF($A3804="Ūdeņraža jonu koncentrācija",VLOOKUP(Dati!$A3804,Normas!$A:$D,2,FALSE),VLOOKUP(Dati!$A3804,Normas!$A:$D,2,FALSE)*0.3)),"")</f>
      </c>
      <c r="I3804" s="2">
        <f>IFERROR(IF(ISBLANK($A3804),"",IF($A3804="Ūdeņraža jonu koncentrācija",VLOOKUP(Dati!$A3804,Normas!$A:$D,3,FALSE),VLOOKUP(Dati!$A3804,Normas!$A:$D,3,FALSE)*0.3)),"")</f>
      </c>
    </row>
    <row r="3805" spans="2:9" x14ac:dyDescent="0.2">
      <c r="B3805">
        <f>IF(ISBLANK(A3805),"",VLOOKUP(A3805,Normas!A:D,4,FALSE))</f>
      </c>
      <c r="E3805" s="2">
        <f>IF(ISBLANK(D3805),"",INT(YEARFRAC(D3805,'Vispārīga informācija'!$B$2)))</f>
      </c>
      <c r="F3805" s="2">
        <f>IFERROR(IF(ISBLANK($A3805),"",IF($A3805="Ūdeņraža jonu koncentrācija",VLOOKUP(Dati!$A3805,Normas!$A:$D,2,FALSE),VLOOKUP(Dati!$A3805,Normas!$A:$D,2,FALSE)*0.6)),"")</f>
      </c>
      <c r="G3805" s="2">
        <f>IFERROR(IF(ISBLANK($A3805),"",IF($A3805="Ūdeņraža jonu koncentrācija",VLOOKUP(Dati!$A3805,Normas!$A:$D,3,FALSE),VLOOKUP(Dati!$A3805,Normas!$A:$D,3,FALSE)*0.6)),"")</f>
      </c>
      <c r="H3805" s="2">
        <f>IFERROR(IF(ISBLANK($A3805),"",IF($A3805="Ūdeņraža jonu koncentrācija",VLOOKUP(Dati!$A3805,Normas!$A:$D,2,FALSE),VLOOKUP(Dati!$A3805,Normas!$A:$D,2,FALSE)*0.3)),"")</f>
      </c>
      <c r="I3805" s="2">
        <f>IFERROR(IF(ISBLANK($A3805),"",IF($A3805="Ūdeņraža jonu koncentrācija",VLOOKUP(Dati!$A3805,Normas!$A:$D,3,FALSE),VLOOKUP(Dati!$A3805,Normas!$A:$D,3,FALSE)*0.3)),"")</f>
      </c>
    </row>
    <row r="3806" spans="2:9" x14ac:dyDescent="0.2">
      <c r="B3806">
        <f>IF(ISBLANK(A3806),"",VLOOKUP(A3806,Normas!A:D,4,FALSE))</f>
      </c>
      <c r="E3806" s="2">
        <f>IF(ISBLANK(D3806),"",INT(YEARFRAC(D3806,'Vispārīga informācija'!$B$2)))</f>
      </c>
      <c r="F3806" s="2">
        <f>IFERROR(IF(ISBLANK($A3806),"",IF($A3806="Ūdeņraža jonu koncentrācija",VLOOKUP(Dati!$A3806,Normas!$A:$D,2,FALSE),VLOOKUP(Dati!$A3806,Normas!$A:$D,2,FALSE)*0.6)),"")</f>
      </c>
      <c r="G3806" s="2">
        <f>IFERROR(IF(ISBLANK($A3806),"",IF($A3806="Ūdeņraža jonu koncentrācija",VLOOKUP(Dati!$A3806,Normas!$A:$D,3,FALSE),VLOOKUP(Dati!$A3806,Normas!$A:$D,3,FALSE)*0.6)),"")</f>
      </c>
      <c r="H3806" s="2">
        <f>IFERROR(IF(ISBLANK($A3806),"",IF($A3806="Ūdeņraža jonu koncentrācija",VLOOKUP(Dati!$A3806,Normas!$A:$D,2,FALSE),VLOOKUP(Dati!$A3806,Normas!$A:$D,2,FALSE)*0.3)),"")</f>
      </c>
      <c r="I3806" s="2">
        <f>IFERROR(IF(ISBLANK($A3806),"",IF($A3806="Ūdeņraža jonu koncentrācija",VLOOKUP(Dati!$A3806,Normas!$A:$D,3,FALSE),VLOOKUP(Dati!$A3806,Normas!$A:$D,3,FALSE)*0.3)),"")</f>
      </c>
    </row>
    <row r="3807" spans="2:9" x14ac:dyDescent="0.2">
      <c r="B3807">
        <f>IF(ISBLANK(A3807),"",VLOOKUP(A3807,Normas!A:D,4,FALSE))</f>
      </c>
      <c r="E3807" s="2">
        <f>IF(ISBLANK(D3807),"",INT(YEARFRAC(D3807,'Vispārīga informācija'!$B$2)))</f>
      </c>
      <c r="F3807" s="2">
        <f>IFERROR(IF(ISBLANK($A3807),"",IF($A3807="Ūdeņraža jonu koncentrācija",VLOOKUP(Dati!$A3807,Normas!$A:$D,2,FALSE),VLOOKUP(Dati!$A3807,Normas!$A:$D,2,FALSE)*0.6)),"")</f>
      </c>
      <c r="G3807" s="2">
        <f>IFERROR(IF(ISBLANK($A3807),"",IF($A3807="Ūdeņraža jonu koncentrācija",VLOOKUP(Dati!$A3807,Normas!$A:$D,3,FALSE),VLOOKUP(Dati!$A3807,Normas!$A:$D,3,FALSE)*0.6)),"")</f>
      </c>
      <c r="H3807" s="2">
        <f>IFERROR(IF(ISBLANK($A3807),"",IF($A3807="Ūdeņraža jonu koncentrācija",VLOOKUP(Dati!$A3807,Normas!$A:$D,2,FALSE),VLOOKUP(Dati!$A3807,Normas!$A:$D,2,FALSE)*0.3)),"")</f>
      </c>
      <c r="I3807" s="2">
        <f>IFERROR(IF(ISBLANK($A3807),"",IF($A3807="Ūdeņraža jonu koncentrācija",VLOOKUP(Dati!$A3807,Normas!$A:$D,3,FALSE),VLOOKUP(Dati!$A3807,Normas!$A:$D,3,FALSE)*0.3)),"")</f>
      </c>
    </row>
    <row r="3808" spans="2:9" x14ac:dyDescent="0.2">
      <c r="B3808">
        <f>IF(ISBLANK(A3808),"",VLOOKUP(A3808,Normas!A:D,4,FALSE))</f>
      </c>
      <c r="E3808" s="2">
        <f>IF(ISBLANK(D3808),"",INT(YEARFRAC(D3808,'Vispārīga informācija'!$B$2)))</f>
      </c>
      <c r="F3808" s="2">
        <f>IFERROR(IF(ISBLANK($A3808),"",IF($A3808="Ūdeņraža jonu koncentrācija",VLOOKUP(Dati!$A3808,Normas!$A:$D,2,FALSE),VLOOKUP(Dati!$A3808,Normas!$A:$D,2,FALSE)*0.6)),"")</f>
      </c>
      <c r="G3808" s="2">
        <f>IFERROR(IF(ISBLANK($A3808),"",IF($A3808="Ūdeņraža jonu koncentrācija",VLOOKUP(Dati!$A3808,Normas!$A:$D,3,FALSE),VLOOKUP(Dati!$A3808,Normas!$A:$D,3,FALSE)*0.6)),"")</f>
      </c>
      <c r="H3808" s="2">
        <f>IFERROR(IF(ISBLANK($A3808),"",IF($A3808="Ūdeņraža jonu koncentrācija",VLOOKUP(Dati!$A3808,Normas!$A:$D,2,FALSE),VLOOKUP(Dati!$A3808,Normas!$A:$D,2,FALSE)*0.3)),"")</f>
      </c>
      <c r="I3808" s="2">
        <f>IFERROR(IF(ISBLANK($A3808),"",IF($A3808="Ūdeņraža jonu koncentrācija",VLOOKUP(Dati!$A3808,Normas!$A:$D,3,FALSE),VLOOKUP(Dati!$A3808,Normas!$A:$D,3,FALSE)*0.3)),"")</f>
      </c>
    </row>
    <row r="3809" spans="2:9" x14ac:dyDescent="0.2">
      <c r="B3809">
        <f>IF(ISBLANK(A3809),"",VLOOKUP(A3809,Normas!A:D,4,FALSE))</f>
      </c>
      <c r="E3809" s="2">
        <f>IF(ISBLANK(D3809),"",INT(YEARFRAC(D3809,'Vispārīga informācija'!$B$2)))</f>
      </c>
      <c r="F3809" s="2">
        <f>IFERROR(IF(ISBLANK($A3809),"",IF($A3809="Ūdeņraža jonu koncentrācija",VLOOKUP(Dati!$A3809,Normas!$A:$D,2,FALSE),VLOOKUP(Dati!$A3809,Normas!$A:$D,2,FALSE)*0.6)),"")</f>
      </c>
      <c r="G3809" s="2">
        <f>IFERROR(IF(ISBLANK($A3809),"",IF($A3809="Ūdeņraža jonu koncentrācija",VLOOKUP(Dati!$A3809,Normas!$A:$D,3,FALSE),VLOOKUP(Dati!$A3809,Normas!$A:$D,3,FALSE)*0.6)),"")</f>
      </c>
      <c r="H3809" s="2">
        <f>IFERROR(IF(ISBLANK($A3809),"",IF($A3809="Ūdeņraža jonu koncentrācija",VLOOKUP(Dati!$A3809,Normas!$A:$D,2,FALSE),VLOOKUP(Dati!$A3809,Normas!$A:$D,2,FALSE)*0.3)),"")</f>
      </c>
      <c r="I3809" s="2">
        <f>IFERROR(IF(ISBLANK($A3809),"",IF($A3809="Ūdeņraža jonu koncentrācija",VLOOKUP(Dati!$A3809,Normas!$A:$D,3,FALSE),VLOOKUP(Dati!$A3809,Normas!$A:$D,3,FALSE)*0.3)),"")</f>
      </c>
    </row>
    <row r="3810" spans="2:9" x14ac:dyDescent="0.2">
      <c r="B3810">
        <f>IF(ISBLANK(A3810),"",VLOOKUP(A3810,Normas!A:D,4,FALSE))</f>
      </c>
      <c r="E3810" s="2">
        <f>IF(ISBLANK(D3810),"",INT(YEARFRAC(D3810,'Vispārīga informācija'!$B$2)))</f>
      </c>
      <c r="F3810" s="2">
        <f>IFERROR(IF(ISBLANK($A3810),"",IF($A3810="Ūdeņraža jonu koncentrācija",VLOOKUP(Dati!$A3810,Normas!$A:$D,2,FALSE),VLOOKUP(Dati!$A3810,Normas!$A:$D,2,FALSE)*0.6)),"")</f>
      </c>
      <c r="G3810" s="2">
        <f>IFERROR(IF(ISBLANK($A3810),"",IF($A3810="Ūdeņraža jonu koncentrācija",VLOOKUP(Dati!$A3810,Normas!$A:$D,3,FALSE),VLOOKUP(Dati!$A3810,Normas!$A:$D,3,FALSE)*0.6)),"")</f>
      </c>
      <c r="H3810" s="2">
        <f>IFERROR(IF(ISBLANK($A3810),"",IF($A3810="Ūdeņraža jonu koncentrācija",VLOOKUP(Dati!$A3810,Normas!$A:$D,2,FALSE),VLOOKUP(Dati!$A3810,Normas!$A:$D,2,FALSE)*0.3)),"")</f>
      </c>
      <c r="I3810" s="2">
        <f>IFERROR(IF(ISBLANK($A3810),"",IF($A3810="Ūdeņraža jonu koncentrācija",VLOOKUP(Dati!$A3810,Normas!$A:$D,3,FALSE),VLOOKUP(Dati!$A3810,Normas!$A:$D,3,FALSE)*0.3)),"")</f>
      </c>
    </row>
    <row r="3811" spans="2:9" x14ac:dyDescent="0.2">
      <c r="B3811">
        <f>IF(ISBLANK(A3811),"",VLOOKUP(A3811,Normas!A:D,4,FALSE))</f>
      </c>
      <c r="E3811" s="2">
        <f>IF(ISBLANK(D3811),"",INT(YEARFRAC(D3811,'Vispārīga informācija'!$B$2)))</f>
      </c>
      <c r="F3811" s="2">
        <f>IFERROR(IF(ISBLANK($A3811),"",IF($A3811="Ūdeņraža jonu koncentrācija",VLOOKUP(Dati!$A3811,Normas!$A:$D,2,FALSE),VLOOKUP(Dati!$A3811,Normas!$A:$D,2,FALSE)*0.6)),"")</f>
      </c>
      <c r="G3811" s="2">
        <f>IFERROR(IF(ISBLANK($A3811),"",IF($A3811="Ūdeņraža jonu koncentrācija",VLOOKUP(Dati!$A3811,Normas!$A:$D,3,FALSE),VLOOKUP(Dati!$A3811,Normas!$A:$D,3,FALSE)*0.6)),"")</f>
      </c>
      <c r="H3811" s="2">
        <f>IFERROR(IF(ISBLANK($A3811),"",IF($A3811="Ūdeņraža jonu koncentrācija",VLOOKUP(Dati!$A3811,Normas!$A:$D,2,FALSE),VLOOKUP(Dati!$A3811,Normas!$A:$D,2,FALSE)*0.3)),"")</f>
      </c>
      <c r="I3811" s="2">
        <f>IFERROR(IF(ISBLANK($A3811),"",IF($A3811="Ūdeņraža jonu koncentrācija",VLOOKUP(Dati!$A3811,Normas!$A:$D,3,FALSE),VLOOKUP(Dati!$A3811,Normas!$A:$D,3,FALSE)*0.3)),"")</f>
      </c>
    </row>
    <row r="3812" spans="2:9" x14ac:dyDescent="0.2">
      <c r="B3812">
        <f>IF(ISBLANK(A3812),"",VLOOKUP(A3812,Normas!A:D,4,FALSE))</f>
      </c>
      <c r="E3812" s="2">
        <f>IF(ISBLANK(D3812),"",INT(YEARFRAC(D3812,'Vispārīga informācija'!$B$2)))</f>
      </c>
      <c r="F3812" s="2">
        <f>IFERROR(IF(ISBLANK($A3812),"",IF($A3812="Ūdeņraža jonu koncentrācija",VLOOKUP(Dati!$A3812,Normas!$A:$D,2,FALSE),VLOOKUP(Dati!$A3812,Normas!$A:$D,2,FALSE)*0.6)),"")</f>
      </c>
      <c r="G3812" s="2">
        <f>IFERROR(IF(ISBLANK($A3812),"",IF($A3812="Ūdeņraža jonu koncentrācija",VLOOKUP(Dati!$A3812,Normas!$A:$D,3,FALSE),VLOOKUP(Dati!$A3812,Normas!$A:$D,3,FALSE)*0.6)),"")</f>
      </c>
      <c r="H3812" s="2">
        <f>IFERROR(IF(ISBLANK($A3812),"",IF($A3812="Ūdeņraža jonu koncentrācija",VLOOKUP(Dati!$A3812,Normas!$A:$D,2,FALSE),VLOOKUP(Dati!$A3812,Normas!$A:$D,2,FALSE)*0.3)),"")</f>
      </c>
      <c r="I3812" s="2">
        <f>IFERROR(IF(ISBLANK($A3812),"",IF($A3812="Ūdeņraža jonu koncentrācija",VLOOKUP(Dati!$A3812,Normas!$A:$D,3,FALSE),VLOOKUP(Dati!$A3812,Normas!$A:$D,3,FALSE)*0.3)),"")</f>
      </c>
    </row>
    <row r="3813" spans="2:9" x14ac:dyDescent="0.2">
      <c r="B3813">
        <f>IF(ISBLANK(A3813),"",VLOOKUP(A3813,Normas!A:D,4,FALSE))</f>
      </c>
      <c r="E3813" s="2">
        <f>IF(ISBLANK(D3813),"",INT(YEARFRAC(D3813,'Vispārīga informācija'!$B$2)))</f>
      </c>
      <c r="F3813" s="2">
        <f>IFERROR(IF(ISBLANK($A3813),"",IF($A3813="Ūdeņraža jonu koncentrācija",VLOOKUP(Dati!$A3813,Normas!$A:$D,2,FALSE),VLOOKUP(Dati!$A3813,Normas!$A:$D,2,FALSE)*0.6)),"")</f>
      </c>
      <c r="G3813" s="2">
        <f>IFERROR(IF(ISBLANK($A3813),"",IF($A3813="Ūdeņraža jonu koncentrācija",VLOOKUP(Dati!$A3813,Normas!$A:$D,3,FALSE),VLOOKUP(Dati!$A3813,Normas!$A:$D,3,FALSE)*0.6)),"")</f>
      </c>
      <c r="H3813" s="2">
        <f>IFERROR(IF(ISBLANK($A3813),"",IF($A3813="Ūdeņraža jonu koncentrācija",VLOOKUP(Dati!$A3813,Normas!$A:$D,2,FALSE),VLOOKUP(Dati!$A3813,Normas!$A:$D,2,FALSE)*0.3)),"")</f>
      </c>
      <c r="I3813" s="2">
        <f>IFERROR(IF(ISBLANK($A3813),"",IF($A3813="Ūdeņraža jonu koncentrācija",VLOOKUP(Dati!$A3813,Normas!$A:$D,3,FALSE),VLOOKUP(Dati!$A3813,Normas!$A:$D,3,FALSE)*0.3)),"")</f>
      </c>
    </row>
    <row r="3814" spans="2:9" x14ac:dyDescent="0.2">
      <c r="B3814">
        <f>IF(ISBLANK(A3814),"",VLOOKUP(A3814,Normas!A:D,4,FALSE))</f>
      </c>
      <c r="E3814" s="2">
        <f>IF(ISBLANK(D3814),"",INT(YEARFRAC(D3814,'Vispārīga informācija'!$B$2)))</f>
      </c>
      <c r="F3814" s="2">
        <f>IFERROR(IF(ISBLANK($A3814),"",IF($A3814="Ūdeņraža jonu koncentrācija",VLOOKUP(Dati!$A3814,Normas!$A:$D,2,FALSE),VLOOKUP(Dati!$A3814,Normas!$A:$D,2,FALSE)*0.6)),"")</f>
      </c>
      <c r="G3814" s="2">
        <f>IFERROR(IF(ISBLANK($A3814),"",IF($A3814="Ūdeņraža jonu koncentrācija",VLOOKUP(Dati!$A3814,Normas!$A:$D,3,FALSE),VLOOKUP(Dati!$A3814,Normas!$A:$D,3,FALSE)*0.6)),"")</f>
      </c>
      <c r="H3814" s="2">
        <f>IFERROR(IF(ISBLANK($A3814),"",IF($A3814="Ūdeņraža jonu koncentrācija",VLOOKUP(Dati!$A3814,Normas!$A:$D,2,FALSE),VLOOKUP(Dati!$A3814,Normas!$A:$D,2,FALSE)*0.3)),"")</f>
      </c>
      <c r="I3814" s="2">
        <f>IFERROR(IF(ISBLANK($A3814),"",IF($A3814="Ūdeņraža jonu koncentrācija",VLOOKUP(Dati!$A3814,Normas!$A:$D,3,FALSE),VLOOKUP(Dati!$A3814,Normas!$A:$D,3,FALSE)*0.3)),"")</f>
      </c>
    </row>
    <row r="3815" spans="2:9" x14ac:dyDescent="0.2">
      <c r="B3815">
        <f>IF(ISBLANK(A3815),"",VLOOKUP(A3815,Normas!A:D,4,FALSE))</f>
      </c>
      <c r="E3815" s="2">
        <f>IF(ISBLANK(D3815),"",INT(YEARFRAC(D3815,'Vispārīga informācija'!$B$2)))</f>
      </c>
      <c r="F3815" s="2">
        <f>IFERROR(IF(ISBLANK($A3815),"",IF($A3815="Ūdeņraža jonu koncentrācija",VLOOKUP(Dati!$A3815,Normas!$A:$D,2,FALSE),VLOOKUP(Dati!$A3815,Normas!$A:$D,2,FALSE)*0.6)),"")</f>
      </c>
      <c r="G3815" s="2">
        <f>IFERROR(IF(ISBLANK($A3815),"",IF($A3815="Ūdeņraža jonu koncentrācija",VLOOKUP(Dati!$A3815,Normas!$A:$D,3,FALSE),VLOOKUP(Dati!$A3815,Normas!$A:$D,3,FALSE)*0.6)),"")</f>
      </c>
      <c r="H3815" s="2">
        <f>IFERROR(IF(ISBLANK($A3815),"",IF($A3815="Ūdeņraža jonu koncentrācija",VLOOKUP(Dati!$A3815,Normas!$A:$D,2,FALSE),VLOOKUP(Dati!$A3815,Normas!$A:$D,2,FALSE)*0.3)),"")</f>
      </c>
      <c r="I3815" s="2">
        <f>IFERROR(IF(ISBLANK($A3815),"",IF($A3815="Ūdeņraža jonu koncentrācija",VLOOKUP(Dati!$A3815,Normas!$A:$D,3,FALSE),VLOOKUP(Dati!$A3815,Normas!$A:$D,3,FALSE)*0.3)),"")</f>
      </c>
    </row>
    <row r="3816" spans="2:9" x14ac:dyDescent="0.2">
      <c r="B3816">
        <f>IF(ISBLANK(A3816),"",VLOOKUP(A3816,Normas!A:D,4,FALSE))</f>
      </c>
      <c r="E3816" s="2">
        <f>IF(ISBLANK(D3816),"",INT(YEARFRAC(D3816,'Vispārīga informācija'!$B$2)))</f>
      </c>
      <c r="F3816" s="2">
        <f>IFERROR(IF(ISBLANK($A3816),"",IF($A3816="Ūdeņraža jonu koncentrācija",VLOOKUP(Dati!$A3816,Normas!$A:$D,2,FALSE),VLOOKUP(Dati!$A3816,Normas!$A:$D,2,FALSE)*0.6)),"")</f>
      </c>
      <c r="G3816" s="2">
        <f>IFERROR(IF(ISBLANK($A3816),"",IF($A3816="Ūdeņraža jonu koncentrācija",VLOOKUP(Dati!$A3816,Normas!$A:$D,3,FALSE),VLOOKUP(Dati!$A3816,Normas!$A:$D,3,FALSE)*0.6)),"")</f>
      </c>
      <c r="H3816" s="2">
        <f>IFERROR(IF(ISBLANK($A3816),"",IF($A3816="Ūdeņraža jonu koncentrācija",VLOOKUP(Dati!$A3816,Normas!$A:$D,2,FALSE),VLOOKUP(Dati!$A3816,Normas!$A:$D,2,FALSE)*0.3)),"")</f>
      </c>
      <c r="I3816" s="2">
        <f>IFERROR(IF(ISBLANK($A3816),"",IF($A3816="Ūdeņraža jonu koncentrācija",VLOOKUP(Dati!$A3816,Normas!$A:$D,3,FALSE),VLOOKUP(Dati!$A3816,Normas!$A:$D,3,FALSE)*0.3)),"")</f>
      </c>
    </row>
    <row r="3817" spans="2:9" x14ac:dyDescent="0.2">
      <c r="B3817">
        <f>IF(ISBLANK(A3817),"",VLOOKUP(A3817,Normas!A:D,4,FALSE))</f>
      </c>
      <c r="E3817" s="2">
        <f>IF(ISBLANK(D3817),"",INT(YEARFRAC(D3817,'Vispārīga informācija'!$B$2)))</f>
      </c>
      <c r="F3817" s="2">
        <f>IFERROR(IF(ISBLANK($A3817),"",IF($A3817="Ūdeņraža jonu koncentrācija",VLOOKUP(Dati!$A3817,Normas!$A:$D,2,FALSE),VLOOKUP(Dati!$A3817,Normas!$A:$D,2,FALSE)*0.6)),"")</f>
      </c>
      <c r="G3817" s="2">
        <f>IFERROR(IF(ISBLANK($A3817),"",IF($A3817="Ūdeņraža jonu koncentrācija",VLOOKUP(Dati!$A3817,Normas!$A:$D,3,FALSE),VLOOKUP(Dati!$A3817,Normas!$A:$D,3,FALSE)*0.6)),"")</f>
      </c>
      <c r="H3817" s="2">
        <f>IFERROR(IF(ISBLANK($A3817),"",IF($A3817="Ūdeņraža jonu koncentrācija",VLOOKUP(Dati!$A3817,Normas!$A:$D,2,FALSE),VLOOKUP(Dati!$A3817,Normas!$A:$D,2,FALSE)*0.3)),"")</f>
      </c>
      <c r="I3817" s="2">
        <f>IFERROR(IF(ISBLANK($A3817),"",IF($A3817="Ūdeņraža jonu koncentrācija",VLOOKUP(Dati!$A3817,Normas!$A:$D,3,FALSE),VLOOKUP(Dati!$A3817,Normas!$A:$D,3,FALSE)*0.3)),"")</f>
      </c>
    </row>
    <row r="3818" spans="2:9" x14ac:dyDescent="0.2">
      <c r="B3818">
        <f>IF(ISBLANK(A3818),"",VLOOKUP(A3818,Normas!A:D,4,FALSE))</f>
      </c>
      <c r="E3818" s="2">
        <f>IF(ISBLANK(D3818),"",INT(YEARFRAC(D3818,'Vispārīga informācija'!$B$2)))</f>
      </c>
      <c r="F3818" s="2">
        <f>IFERROR(IF(ISBLANK($A3818),"",IF($A3818="Ūdeņraža jonu koncentrācija",VLOOKUP(Dati!$A3818,Normas!$A:$D,2,FALSE),VLOOKUP(Dati!$A3818,Normas!$A:$D,2,FALSE)*0.6)),"")</f>
      </c>
      <c r="G3818" s="2">
        <f>IFERROR(IF(ISBLANK($A3818),"",IF($A3818="Ūdeņraža jonu koncentrācija",VLOOKUP(Dati!$A3818,Normas!$A:$D,3,FALSE),VLOOKUP(Dati!$A3818,Normas!$A:$D,3,FALSE)*0.6)),"")</f>
      </c>
      <c r="H3818" s="2">
        <f>IFERROR(IF(ISBLANK($A3818),"",IF($A3818="Ūdeņraža jonu koncentrācija",VLOOKUP(Dati!$A3818,Normas!$A:$D,2,FALSE),VLOOKUP(Dati!$A3818,Normas!$A:$D,2,FALSE)*0.3)),"")</f>
      </c>
      <c r="I3818" s="2">
        <f>IFERROR(IF(ISBLANK($A3818),"",IF($A3818="Ūdeņraža jonu koncentrācija",VLOOKUP(Dati!$A3818,Normas!$A:$D,3,FALSE),VLOOKUP(Dati!$A3818,Normas!$A:$D,3,FALSE)*0.3)),"")</f>
      </c>
    </row>
    <row r="3819" spans="2:9" x14ac:dyDescent="0.2">
      <c r="B3819">
        <f>IF(ISBLANK(A3819),"",VLOOKUP(A3819,Normas!A:D,4,FALSE))</f>
      </c>
      <c r="E3819" s="2">
        <f>IF(ISBLANK(D3819),"",INT(YEARFRAC(D3819,'Vispārīga informācija'!$B$2)))</f>
      </c>
      <c r="F3819" s="2">
        <f>IFERROR(IF(ISBLANK($A3819),"",IF($A3819="Ūdeņraža jonu koncentrācija",VLOOKUP(Dati!$A3819,Normas!$A:$D,2,FALSE),VLOOKUP(Dati!$A3819,Normas!$A:$D,2,FALSE)*0.6)),"")</f>
      </c>
      <c r="G3819" s="2">
        <f>IFERROR(IF(ISBLANK($A3819),"",IF($A3819="Ūdeņraža jonu koncentrācija",VLOOKUP(Dati!$A3819,Normas!$A:$D,3,FALSE),VLOOKUP(Dati!$A3819,Normas!$A:$D,3,FALSE)*0.6)),"")</f>
      </c>
      <c r="H3819" s="2">
        <f>IFERROR(IF(ISBLANK($A3819),"",IF($A3819="Ūdeņraža jonu koncentrācija",VLOOKUP(Dati!$A3819,Normas!$A:$D,2,FALSE),VLOOKUP(Dati!$A3819,Normas!$A:$D,2,FALSE)*0.3)),"")</f>
      </c>
      <c r="I3819" s="2">
        <f>IFERROR(IF(ISBLANK($A3819),"",IF($A3819="Ūdeņraža jonu koncentrācija",VLOOKUP(Dati!$A3819,Normas!$A:$D,3,FALSE),VLOOKUP(Dati!$A3819,Normas!$A:$D,3,FALSE)*0.3)),"")</f>
      </c>
    </row>
    <row r="3820" spans="2:9" x14ac:dyDescent="0.2">
      <c r="B3820">
        <f>IF(ISBLANK(A3820),"",VLOOKUP(A3820,Normas!A:D,4,FALSE))</f>
      </c>
      <c r="E3820" s="2">
        <f>IF(ISBLANK(D3820),"",INT(YEARFRAC(D3820,'Vispārīga informācija'!$B$2)))</f>
      </c>
      <c r="F3820" s="2">
        <f>IFERROR(IF(ISBLANK($A3820),"",IF($A3820="Ūdeņraža jonu koncentrācija",VLOOKUP(Dati!$A3820,Normas!$A:$D,2,FALSE),VLOOKUP(Dati!$A3820,Normas!$A:$D,2,FALSE)*0.6)),"")</f>
      </c>
      <c r="G3820" s="2">
        <f>IFERROR(IF(ISBLANK($A3820),"",IF($A3820="Ūdeņraža jonu koncentrācija",VLOOKUP(Dati!$A3820,Normas!$A:$D,3,FALSE),VLOOKUP(Dati!$A3820,Normas!$A:$D,3,FALSE)*0.6)),"")</f>
      </c>
      <c r="H3820" s="2">
        <f>IFERROR(IF(ISBLANK($A3820),"",IF($A3820="Ūdeņraža jonu koncentrācija",VLOOKUP(Dati!$A3820,Normas!$A:$D,2,FALSE),VLOOKUP(Dati!$A3820,Normas!$A:$D,2,FALSE)*0.3)),"")</f>
      </c>
      <c r="I3820" s="2">
        <f>IFERROR(IF(ISBLANK($A3820),"",IF($A3820="Ūdeņraža jonu koncentrācija",VLOOKUP(Dati!$A3820,Normas!$A:$D,3,FALSE),VLOOKUP(Dati!$A3820,Normas!$A:$D,3,FALSE)*0.3)),"")</f>
      </c>
    </row>
    <row r="3821" spans="2:9" x14ac:dyDescent="0.2">
      <c r="B3821">
        <f>IF(ISBLANK(A3821),"",VLOOKUP(A3821,Normas!A:D,4,FALSE))</f>
      </c>
      <c r="E3821" s="2">
        <f>IF(ISBLANK(D3821),"",INT(YEARFRAC(D3821,'Vispārīga informācija'!$B$2)))</f>
      </c>
      <c r="F3821" s="2">
        <f>IFERROR(IF(ISBLANK($A3821),"",IF($A3821="Ūdeņraža jonu koncentrācija",VLOOKUP(Dati!$A3821,Normas!$A:$D,2,FALSE),VLOOKUP(Dati!$A3821,Normas!$A:$D,2,FALSE)*0.6)),"")</f>
      </c>
      <c r="G3821" s="2">
        <f>IFERROR(IF(ISBLANK($A3821),"",IF($A3821="Ūdeņraža jonu koncentrācija",VLOOKUP(Dati!$A3821,Normas!$A:$D,3,FALSE),VLOOKUP(Dati!$A3821,Normas!$A:$D,3,FALSE)*0.6)),"")</f>
      </c>
      <c r="H3821" s="2">
        <f>IFERROR(IF(ISBLANK($A3821),"",IF($A3821="Ūdeņraža jonu koncentrācija",VLOOKUP(Dati!$A3821,Normas!$A:$D,2,FALSE),VLOOKUP(Dati!$A3821,Normas!$A:$D,2,FALSE)*0.3)),"")</f>
      </c>
      <c r="I3821" s="2">
        <f>IFERROR(IF(ISBLANK($A3821),"",IF($A3821="Ūdeņraža jonu koncentrācija",VLOOKUP(Dati!$A3821,Normas!$A:$D,3,FALSE),VLOOKUP(Dati!$A3821,Normas!$A:$D,3,FALSE)*0.3)),"")</f>
      </c>
    </row>
    <row r="3822" spans="2:9" x14ac:dyDescent="0.2">
      <c r="B3822">
        <f>IF(ISBLANK(A3822),"",VLOOKUP(A3822,Normas!A:D,4,FALSE))</f>
      </c>
      <c r="E3822" s="2">
        <f>IF(ISBLANK(D3822),"",INT(YEARFRAC(D3822,'Vispārīga informācija'!$B$2)))</f>
      </c>
      <c r="F3822" s="2">
        <f>IFERROR(IF(ISBLANK($A3822),"",IF($A3822="Ūdeņraža jonu koncentrācija",VLOOKUP(Dati!$A3822,Normas!$A:$D,2,FALSE),VLOOKUP(Dati!$A3822,Normas!$A:$D,2,FALSE)*0.6)),"")</f>
      </c>
      <c r="G3822" s="2">
        <f>IFERROR(IF(ISBLANK($A3822),"",IF($A3822="Ūdeņraža jonu koncentrācija",VLOOKUP(Dati!$A3822,Normas!$A:$D,3,FALSE),VLOOKUP(Dati!$A3822,Normas!$A:$D,3,FALSE)*0.6)),"")</f>
      </c>
      <c r="H3822" s="2">
        <f>IFERROR(IF(ISBLANK($A3822),"",IF($A3822="Ūdeņraža jonu koncentrācija",VLOOKUP(Dati!$A3822,Normas!$A:$D,2,FALSE),VLOOKUP(Dati!$A3822,Normas!$A:$D,2,FALSE)*0.3)),"")</f>
      </c>
      <c r="I3822" s="2">
        <f>IFERROR(IF(ISBLANK($A3822),"",IF($A3822="Ūdeņraža jonu koncentrācija",VLOOKUP(Dati!$A3822,Normas!$A:$D,3,FALSE),VLOOKUP(Dati!$A3822,Normas!$A:$D,3,FALSE)*0.3)),"")</f>
      </c>
    </row>
    <row r="3823" spans="2:9" x14ac:dyDescent="0.2">
      <c r="B3823">
        <f>IF(ISBLANK(A3823),"",VLOOKUP(A3823,Normas!A:D,4,FALSE))</f>
      </c>
      <c r="E3823" s="2">
        <f>IF(ISBLANK(D3823),"",INT(YEARFRAC(D3823,'Vispārīga informācija'!$B$2)))</f>
      </c>
      <c r="F3823" s="2">
        <f>IFERROR(IF(ISBLANK($A3823),"",IF($A3823="Ūdeņraža jonu koncentrācija",VLOOKUP(Dati!$A3823,Normas!$A:$D,2,FALSE),VLOOKUP(Dati!$A3823,Normas!$A:$D,2,FALSE)*0.6)),"")</f>
      </c>
      <c r="G3823" s="2">
        <f>IFERROR(IF(ISBLANK($A3823),"",IF($A3823="Ūdeņraža jonu koncentrācija",VLOOKUP(Dati!$A3823,Normas!$A:$D,3,FALSE),VLOOKUP(Dati!$A3823,Normas!$A:$D,3,FALSE)*0.6)),"")</f>
      </c>
      <c r="H3823" s="2">
        <f>IFERROR(IF(ISBLANK($A3823),"",IF($A3823="Ūdeņraža jonu koncentrācija",VLOOKUP(Dati!$A3823,Normas!$A:$D,2,FALSE),VLOOKUP(Dati!$A3823,Normas!$A:$D,2,FALSE)*0.3)),"")</f>
      </c>
      <c r="I3823" s="2">
        <f>IFERROR(IF(ISBLANK($A3823),"",IF($A3823="Ūdeņraža jonu koncentrācija",VLOOKUP(Dati!$A3823,Normas!$A:$D,3,FALSE),VLOOKUP(Dati!$A3823,Normas!$A:$D,3,FALSE)*0.3)),"")</f>
      </c>
    </row>
    <row r="3824" spans="2:9" x14ac:dyDescent="0.2">
      <c r="B3824">
        <f>IF(ISBLANK(A3824),"",VLOOKUP(A3824,Normas!A:D,4,FALSE))</f>
      </c>
      <c r="E3824" s="2">
        <f>IF(ISBLANK(D3824),"",INT(YEARFRAC(D3824,'Vispārīga informācija'!$B$2)))</f>
      </c>
      <c r="F3824" s="2">
        <f>IFERROR(IF(ISBLANK($A3824),"",IF($A3824="Ūdeņraža jonu koncentrācija",VLOOKUP(Dati!$A3824,Normas!$A:$D,2,FALSE),VLOOKUP(Dati!$A3824,Normas!$A:$D,2,FALSE)*0.6)),"")</f>
      </c>
      <c r="G3824" s="2">
        <f>IFERROR(IF(ISBLANK($A3824),"",IF($A3824="Ūdeņraža jonu koncentrācija",VLOOKUP(Dati!$A3824,Normas!$A:$D,3,FALSE),VLOOKUP(Dati!$A3824,Normas!$A:$D,3,FALSE)*0.6)),"")</f>
      </c>
      <c r="H3824" s="2">
        <f>IFERROR(IF(ISBLANK($A3824),"",IF($A3824="Ūdeņraža jonu koncentrācija",VLOOKUP(Dati!$A3824,Normas!$A:$D,2,FALSE),VLOOKUP(Dati!$A3824,Normas!$A:$D,2,FALSE)*0.3)),"")</f>
      </c>
      <c r="I3824" s="2">
        <f>IFERROR(IF(ISBLANK($A3824),"",IF($A3824="Ūdeņraža jonu koncentrācija",VLOOKUP(Dati!$A3824,Normas!$A:$D,3,FALSE),VLOOKUP(Dati!$A3824,Normas!$A:$D,3,FALSE)*0.3)),"")</f>
      </c>
    </row>
    <row r="3825" spans="2:9" x14ac:dyDescent="0.2">
      <c r="B3825">
        <f>IF(ISBLANK(A3825),"",VLOOKUP(A3825,Normas!A:D,4,FALSE))</f>
      </c>
      <c r="E3825" s="2">
        <f>IF(ISBLANK(D3825),"",INT(YEARFRAC(D3825,'Vispārīga informācija'!$B$2)))</f>
      </c>
      <c r="F3825" s="2">
        <f>IFERROR(IF(ISBLANK($A3825),"",IF($A3825="Ūdeņraža jonu koncentrācija",VLOOKUP(Dati!$A3825,Normas!$A:$D,2,FALSE),VLOOKUP(Dati!$A3825,Normas!$A:$D,2,FALSE)*0.6)),"")</f>
      </c>
      <c r="G3825" s="2">
        <f>IFERROR(IF(ISBLANK($A3825),"",IF($A3825="Ūdeņraža jonu koncentrācija",VLOOKUP(Dati!$A3825,Normas!$A:$D,3,FALSE),VLOOKUP(Dati!$A3825,Normas!$A:$D,3,FALSE)*0.6)),"")</f>
      </c>
      <c r="H3825" s="2">
        <f>IFERROR(IF(ISBLANK($A3825),"",IF($A3825="Ūdeņraža jonu koncentrācija",VLOOKUP(Dati!$A3825,Normas!$A:$D,2,FALSE),VLOOKUP(Dati!$A3825,Normas!$A:$D,2,FALSE)*0.3)),"")</f>
      </c>
      <c r="I3825" s="2">
        <f>IFERROR(IF(ISBLANK($A3825),"",IF($A3825="Ūdeņraža jonu koncentrācija",VLOOKUP(Dati!$A3825,Normas!$A:$D,3,FALSE),VLOOKUP(Dati!$A3825,Normas!$A:$D,3,FALSE)*0.3)),"")</f>
      </c>
    </row>
    <row r="3826" spans="2:9" x14ac:dyDescent="0.2">
      <c r="B3826">
        <f>IF(ISBLANK(A3826),"",VLOOKUP(A3826,Normas!A:D,4,FALSE))</f>
      </c>
      <c r="E3826" s="2">
        <f>IF(ISBLANK(D3826),"",INT(YEARFRAC(D3826,'Vispārīga informācija'!$B$2)))</f>
      </c>
      <c r="F3826" s="2">
        <f>IFERROR(IF(ISBLANK($A3826),"",IF($A3826="Ūdeņraža jonu koncentrācija",VLOOKUP(Dati!$A3826,Normas!$A:$D,2,FALSE),VLOOKUP(Dati!$A3826,Normas!$A:$D,2,FALSE)*0.6)),"")</f>
      </c>
      <c r="G3826" s="2">
        <f>IFERROR(IF(ISBLANK($A3826),"",IF($A3826="Ūdeņraža jonu koncentrācija",VLOOKUP(Dati!$A3826,Normas!$A:$D,3,FALSE),VLOOKUP(Dati!$A3826,Normas!$A:$D,3,FALSE)*0.6)),"")</f>
      </c>
      <c r="H3826" s="2">
        <f>IFERROR(IF(ISBLANK($A3826),"",IF($A3826="Ūdeņraža jonu koncentrācija",VLOOKUP(Dati!$A3826,Normas!$A:$D,2,FALSE),VLOOKUP(Dati!$A3826,Normas!$A:$D,2,FALSE)*0.3)),"")</f>
      </c>
      <c r="I3826" s="2">
        <f>IFERROR(IF(ISBLANK($A3826),"",IF($A3826="Ūdeņraža jonu koncentrācija",VLOOKUP(Dati!$A3826,Normas!$A:$D,3,FALSE),VLOOKUP(Dati!$A3826,Normas!$A:$D,3,FALSE)*0.3)),"")</f>
      </c>
    </row>
    <row r="3827" spans="2:9" x14ac:dyDescent="0.2">
      <c r="B3827">
        <f>IF(ISBLANK(A3827),"",VLOOKUP(A3827,Normas!A:D,4,FALSE))</f>
      </c>
      <c r="E3827" s="2">
        <f>IF(ISBLANK(D3827),"",INT(YEARFRAC(D3827,'Vispārīga informācija'!$B$2)))</f>
      </c>
      <c r="F3827" s="2">
        <f>IFERROR(IF(ISBLANK($A3827),"",IF($A3827="Ūdeņraža jonu koncentrācija",VLOOKUP(Dati!$A3827,Normas!$A:$D,2,FALSE),VLOOKUP(Dati!$A3827,Normas!$A:$D,2,FALSE)*0.6)),"")</f>
      </c>
      <c r="G3827" s="2">
        <f>IFERROR(IF(ISBLANK($A3827),"",IF($A3827="Ūdeņraža jonu koncentrācija",VLOOKUP(Dati!$A3827,Normas!$A:$D,3,FALSE),VLOOKUP(Dati!$A3827,Normas!$A:$D,3,FALSE)*0.6)),"")</f>
      </c>
      <c r="H3827" s="2">
        <f>IFERROR(IF(ISBLANK($A3827),"",IF($A3827="Ūdeņraža jonu koncentrācija",VLOOKUP(Dati!$A3827,Normas!$A:$D,2,FALSE),VLOOKUP(Dati!$A3827,Normas!$A:$D,2,FALSE)*0.3)),"")</f>
      </c>
      <c r="I3827" s="2">
        <f>IFERROR(IF(ISBLANK($A3827),"",IF($A3827="Ūdeņraža jonu koncentrācija",VLOOKUP(Dati!$A3827,Normas!$A:$D,3,FALSE),VLOOKUP(Dati!$A3827,Normas!$A:$D,3,FALSE)*0.3)),"")</f>
      </c>
    </row>
    <row r="3828" spans="2:9" x14ac:dyDescent="0.2">
      <c r="B3828">
        <f>IF(ISBLANK(A3828),"",VLOOKUP(A3828,Normas!A:D,4,FALSE))</f>
      </c>
      <c r="E3828" s="2">
        <f>IF(ISBLANK(D3828),"",INT(YEARFRAC(D3828,'Vispārīga informācija'!$B$2)))</f>
      </c>
      <c r="F3828" s="2">
        <f>IFERROR(IF(ISBLANK($A3828),"",IF($A3828="Ūdeņraža jonu koncentrācija",VLOOKUP(Dati!$A3828,Normas!$A:$D,2,FALSE),VLOOKUP(Dati!$A3828,Normas!$A:$D,2,FALSE)*0.6)),"")</f>
      </c>
      <c r="G3828" s="2">
        <f>IFERROR(IF(ISBLANK($A3828),"",IF($A3828="Ūdeņraža jonu koncentrācija",VLOOKUP(Dati!$A3828,Normas!$A:$D,3,FALSE),VLOOKUP(Dati!$A3828,Normas!$A:$D,3,FALSE)*0.6)),"")</f>
      </c>
      <c r="H3828" s="2">
        <f>IFERROR(IF(ISBLANK($A3828),"",IF($A3828="Ūdeņraža jonu koncentrācija",VLOOKUP(Dati!$A3828,Normas!$A:$D,2,FALSE),VLOOKUP(Dati!$A3828,Normas!$A:$D,2,FALSE)*0.3)),"")</f>
      </c>
      <c r="I3828" s="2">
        <f>IFERROR(IF(ISBLANK($A3828),"",IF($A3828="Ūdeņraža jonu koncentrācija",VLOOKUP(Dati!$A3828,Normas!$A:$D,3,FALSE),VLOOKUP(Dati!$A3828,Normas!$A:$D,3,FALSE)*0.3)),"")</f>
      </c>
    </row>
    <row r="3829" spans="2:9" x14ac:dyDescent="0.2">
      <c r="B3829">
        <f>IF(ISBLANK(A3829),"",VLOOKUP(A3829,Normas!A:D,4,FALSE))</f>
      </c>
      <c r="E3829" s="2">
        <f>IF(ISBLANK(D3829),"",INT(YEARFRAC(D3829,'Vispārīga informācija'!$B$2)))</f>
      </c>
      <c r="F3829" s="2">
        <f>IFERROR(IF(ISBLANK($A3829),"",IF($A3829="Ūdeņraža jonu koncentrācija",VLOOKUP(Dati!$A3829,Normas!$A:$D,2,FALSE),VLOOKUP(Dati!$A3829,Normas!$A:$D,2,FALSE)*0.6)),"")</f>
      </c>
      <c r="G3829" s="2">
        <f>IFERROR(IF(ISBLANK($A3829),"",IF($A3829="Ūdeņraža jonu koncentrācija",VLOOKUP(Dati!$A3829,Normas!$A:$D,3,FALSE),VLOOKUP(Dati!$A3829,Normas!$A:$D,3,FALSE)*0.6)),"")</f>
      </c>
      <c r="H3829" s="2">
        <f>IFERROR(IF(ISBLANK($A3829),"",IF($A3829="Ūdeņraža jonu koncentrācija",VLOOKUP(Dati!$A3829,Normas!$A:$D,2,FALSE),VLOOKUP(Dati!$A3829,Normas!$A:$D,2,FALSE)*0.3)),"")</f>
      </c>
      <c r="I3829" s="2">
        <f>IFERROR(IF(ISBLANK($A3829),"",IF($A3829="Ūdeņraža jonu koncentrācija",VLOOKUP(Dati!$A3829,Normas!$A:$D,3,FALSE),VLOOKUP(Dati!$A3829,Normas!$A:$D,3,FALSE)*0.3)),"")</f>
      </c>
    </row>
    <row r="3830" spans="2:9" x14ac:dyDescent="0.2">
      <c r="B3830">
        <f>IF(ISBLANK(A3830),"",VLOOKUP(A3830,Normas!A:D,4,FALSE))</f>
      </c>
      <c r="E3830" s="2">
        <f>IF(ISBLANK(D3830),"",INT(YEARFRAC(D3830,'Vispārīga informācija'!$B$2)))</f>
      </c>
      <c r="F3830" s="2">
        <f>IFERROR(IF(ISBLANK($A3830),"",IF($A3830="Ūdeņraža jonu koncentrācija",VLOOKUP(Dati!$A3830,Normas!$A:$D,2,FALSE),VLOOKUP(Dati!$A3830,Normas!$A:$D,2,FALSE)*0.6)),"")</f>
      </c>
      <c r="G3830" s="2">
        <f>IFERROR(IF(ISBLANK($A3830),"",IF($A3830="Ūdeņraža jonu koncentrācija",VLOOKUP(Dati!$A3830,Normas!$A:$D,3,FALSE),VLOOKUP(Dati!$A3830,Normas!$A:$D,3,FALSE)*0.6)),"")</f>
      </c>
      <c r="H3830" s="2">
        <f>IFERROR(IF(ISBLANK($A3830),"",IF($A3830="Ūdeņraža jonu koncentrācija",VLOOKUP(Dati!$A3830,Normas!$A:$D,2,FALSE),VLOOKUP(Dati!$A3830,Normas!$A:$D,2,FALSE)*0.3)),"")</f>
      </c>
      <c r="I3830" s="2">
        <f>IFERROR(IF(ISBLANK($A3830),"",IF($A3830="Ūdeņraža jonu koncentrācija",VLOOKUP(Dati!$A3830,Normas!$A:$D,3,FALSE),VLOOKUP(Dati!$A3830,Normas!$A:$D,3,FALSE)*0.3)),"")</f>
      </c>
    </row>
    <row r="3831" spans="2:9" x14ac:dyDescent="0.2">
      <c r="B3831">
        <f>IF(ISBLANK(A3831),"",VLOOKUP(A3831,Normas!A:D,4,FALSE))</f>
      </c>
      <c r="E3831" s="2">
        <f>IF(ISBLANK(D3831),"",INT(YEARFRAC(D3831,'Vispārīga informācija'!$B$2)))</f>
      </c>
      <c r="F3831" s="2">
        <f>IFERROR(IF(ISBLANK($A3831),"",IF($A3831="Ūdeņraža jonu koncentrācija",VLOOKUP(Dati!$A3831,Normas!$A:$D,2,FALSE),VLOOKUP(Dati!$A3831,Normas!$A:$D,2,FALSE)*0.6)),"")</f>
      </c>
      <c r="G3831" s="2">
        <f>IFERROR(IF(ISBLANK($A3831),"",IF($A3831="Ūdeņraža jonu koncentrācija",VLOOKUP(Dati!$A3831,Normas!$A:$D,3,FALSE),VLOOKUP(Dati!$A3831,Normas!$A:$D,3,FALSE)*0.6)),"")</f>
      </c>
      <c r="H3831" s="2">
        <f>IFERROR(IF(ISBLANK($A3831),"",IF($A3831="Ūdeņraža jonu koncentrācija",VLOOKUP(Dati!$A3831,Normas!$A:$D,2,FALSE),VLOOKUP(Dati!$A3831,Normas!$A:$D,2,FALSE)*0.3)),"")</f>
      </c>
      <c r="I3831" s="2">
        <f>IFERROR(IF(ISBLANK($A3831),"",IF($A3831="Ūdeņraža jonu koncentrācija",VLOOKUP(Dati!$A3831,Normas!$A:$D,3,FALSE),VLOOKUP(Dati!$A3831,Normas!$A:$D,3,FALSE)*0.3)),"")</f>
      </c>
    </row>
    <row r="3832" spans="2:9" x14ac:dyDescent="0.2">
      <c r="B3832">
        <f>IF(ISBLANK(A3832),"",VLOOKUP(A3832,Normas!A:D,4,FALSE))</f>
      </c>
      <c r="E3832" s="2">
        <f>IF(ISBLANK(D3832),"",INT(YEARFRAC(D3832,'Vispārīga informācija'!$B$2)))</f>
      </c>
      <c r="F3832" s="2">
        <f>IFERROR(IF(ISBLANK($A3832),"",IF($A3832="Ūdeņraža jonu koncentrācija",VLOOKUP(Dati!$A3832,Normas!$A:$D,2,FALSE),VLOOKUP(Dati!$A3832,Normas!$A:$D,2,FALSE)*0.6)),"")</f>
      </c>
      <c r="G3832" s="2">
        <f>IFERROR(IF(ISBLANK($A3832),"",IF($A3832="Ūdeņraža jonu koncentrācija",VLOOKUP(Dati!$A3832,Normas!$A:$D,3,FALSE),VLOOKUP(Dati!$A3832,Normas!$A:$D,3,FALSE)*0.6)),"")</f>
      </c>
      <c r="H3832" s="2">
        <f>IFERROR(IF(ISBLANK($A3832),"",IF($A3832="Ūdeņraža jonu koncentrācija",VLOOKUP(Dati!$A3832,Normas!$A:$D,2,FALSE),VLOOKUP(Dati!$A3832,Normas!$A:$D,2,FALSE)*0.3)),"")</f>
      </c>
      <c r="I3832" s="2">
        <f>IFERROR(IF(ISBLANK($A3832),"",IF($A3832="Ūdeņraža jonu koncentrācija",VLOOKUP(Dati!$A3832,Normas!$A:$D,3,FALSE),VLOOKUP(Dati!$A3832,Normas!$A:$D,3,FALSE)*0.3)),"")</f>
      </c>
    </row>
    <row r="3833" spans="2:9" x14ac:dyDescent="0.2">
      <c r="B3833">
        <f>IF(ISBLANK(A3833),"",VLOOKUP(A3833,Normas!A:D,4,FALSE))</f>
      </c>
      <c r="E3833" s="2">
        <f>IF(ISBLANK(D3833),"",INT(YEARFRAC(D3833,'Vispārīga informācija'!$B$2)))</f>
      </c>
      <c r="F3833" s="2">
        <f>IFERROR(IF(ISBLANK($A3833),"",IF($A3833="Ūdeņraža jonu koncentrācija",VLOOKUP(Dati!$A3833,Normas!$A:$D,2,FALSE),VLOOKUP(Dati!$A3833,Normas!$A:$D,2,FALSE)*0.6)),"")</f>
      </c>
      <c r="G3833" s="2">
        <f>IFERROR(IF(ISBLANK($A3833),"",IF($A3833="Ūdeņraža jonu koncentrācija",VLOOKUP(Dati!$A3833,Normas!$A:$D,3,FALSE),VLOOKUP(Dati!$A3833,Normas!$A:$D,3,FALSE)*0.6)),"")</f>
      </c>
      <c r="H3833" s="2">
        <f>IFERROR(IF(ISBLANK($A3833),"",IF($A3833="Ūdeņraža jonu koncentrācija",VLOOKUP(Dati!$A3833,Normas!$A:$D,2,FALSE),VLOOKUP(Dati!$A3833,Normas!$A:$D,2,FALSE)*0.3)),"")</f>
      </c>
      <c r="I3833" s="2">
        <f>IFERROR(IF(ISBLANK($A3833),"",IF($A3833="Ūdeņraža jonu koncentrācija",VLOOKUP(Dati!$A3833,Normas!$A:$D,3,FALSE),VLOOKUP(Dati!$A3833,Normas!$A:$D,3,FALSE)*0.3)),"")</f>
      </c>
    </row>
    <row r="3834" spans="2:9" x14ac:dyDescent="0.2">
      <c r="B3834">
        <f>IF(ISBLANK(A3834),"",VLOOKUP(A3834,Normas!A:D,4,FALSE))</f>
      </c>
      <c r="E3834" s="2">
        <f>IF(ISBLANK(D3834),"",INT(YEARFRAC(D3834,'Vispārīga informācija'!$B$2)))</f>
      </c>
      <c r="F3834" s="2">
        <f>IFERROR(IF(ISBLANK($A3834),"",IF($A3834="Ūdeņraža jonu koncentrācija",VLOOKUP(Dati!$A3834,Normas!$A:$D,2,FALSE),VLOOKUP(Dati!$A3834,Normas!$A:$D,2,FALSE)*0.6)),"")</f>
      </c>
      <c r="G3834" s="2">
        <f>IFERROR(IF(ISBLANK($A3834),"",IF($A3834="Ūdeņraža jonu koncentrācija",VLOOKUP(Dati!$A3834,Normas!$A:$D,3,FALSE),VLOOKUP(Dati!$A3834,Normas!$A:$D,3,FALSE)*0.6)),"")</f>
      </c>
      <c r="H3834" s="2">
        <f>IFERROR(IF(ISBLANK($A3834),"",IF($A3834="Ūdeņraža jonu koncentrācija",VLOOKUP(Dati!$A3834,Normas!$A:$D,2,FALSE),VLOOKUP(Dati!$A3834,Normas!$A:$D,2,FALSE)*0.3)),"")</f>
      </c>
      <c r="I3834" s="2">
        <f>IFERROR(IF(ISBLANK($A3834),"",IF($A3834="Ūdeņraža jonu koncentrācija",VLOOKUP(Dati!$A3834,Normas!$A:$D,3,FALSE),VLOOKUP(Dati!$A3834,Normas!$A:$D,3,FALSE)*0.3)),"")</f>
      </c>
    </row>
    <row r="3835" spans="2:9" x14ac:dyDescent="0.2">
      <c r="B3835">
        <f>IF(ISBLANK(A3835),"",VLOOKUP(A3835,Normas!A:D,4,FALSE))</f>
      </c>
      <c r="E3835" s="2">
        <f>IF(ISBLANK(D3835),"",INT(YEARFRAC(D3835,'Vispārīga informācija'!$B$2)))</f>
      </c>
      <c r="F3835" s="2">
        <f>IFERROR(IF(ISBLANK($A3835),"",IF($A3835="Ūdeņraža jonu koncentrācija",VLOOKUP(Dati!$A3835,Normas!$A:$D,2,FALSE),VLOOKUP(Dati!$A3835,Normas!$A:$D,2,FALSE)*0.6)),"")</f>
      </c>
      <c r="G3835" s="2">
        <f>IFERROR(IF(ISBLANK($A3835),"",IF($A3835="Ūdeņraža jonu koncentrācija",VLOOKUP(Dati!$A3835,Normas!$A:$D,3,FALSE),VLOOKUP(Dati!$A3835,Normas!$A:$D,3,FALSE)*0.6)),"")</f>
      </c>
      <c r="H3835" s="2">
        <f>IFERROR(IF(ISBLANK($A3835),"",IF($A3835="Ūdeņraža jonu koncentrācija",VLOOKUP(Dati!$A3835,Normas!$A:$D,2,FALSE),VLOOKUP(Dati!$A3835,Normas!$A:$D,2,FALSE)*0.3)),"")</f>
      </c>
      <c r="I3835" s="2">
        <f>IFERROR(IF(ISBLANK($A3835),"",IF($A3835="Ūdeņraža jonu koncentrācija",VLOOKUP(Dati!$A3835,Normas!$A:$D,3,FALSE),VLOOKUP(Dati!$A3835,Normas!$A:$D,3,FALSE)*0.3)),"")</f>
      </c>
    </row>
    <row r="3836" spans="2:9" x14ac:dyDescent="0.2">
      <c r="B3836">
        <f>IF(ISBLANK(A3836),"",VLOOKUP(A3836,Normas!A:D,4,FALSE))</f>
      </c>
      <c r="E3836" s="2">
        <f>IF(ISBLANK(D3836),"",INT(YEARFRAC(D3836,'Vispārīga informācija'!$B$2)))</f>
      </c>
      <c r="F3836" s="2">
        <f>IFERROR(IF(ISBLANK($A3836),"",IF($A3836="Ūdeņraža jonu koncentrācija",VLOOKUP(Dati!$A3836,Normas!$A:$D,2,FALSE),VLOOKUP(Dati!$A3836,Normas!$A:$D,2,FALSE)*0.6)),"")</f>
      </c>
      <c r="G3836" s="2">
        <f>IFERROR(IF(ISBLANK($A3836),"",IF($A3836="Ūdeņraža jonu koncentrācija",VLOOKUP(Dati!$A3836,Normas!$A:$D,3,FALSE),VLOOKUP(Dati!$A3836,Normas!$A:$D,3,FALSE)*0.6)),"")</f>
      </c>
      <c r="H3836" s="2">
        <f>IFERROR(IF(ISBLANK($A3836),"",IF($A3836="Ūdeņraža jonu koncentrācija",VLOOKUP(Dati!$A3836,Normas!$A:$D,2,FALSE),VLOOKUP(Dati!$A3836,Normas!$A:$D,2,FALSE)*0.3)),"")</f>
      </c>
      <c r="I3836" s="2">
        <f>IFERROR(IF(ISBLANK($A3836),"",IF($A3836="Ūdeņraža jonu koncentrācija",VLOOKUP(Dati!$A3836,Normas!$A:$D,3,FALSE),VLOOKUP(Dati!$A3836,Normas!$A:$D,3,FALSE)*0.3)),"")</f>
      </c>
    </row>
    <row r="3837" spans="2:9" x14ac:dyDescent="0.2">
      <c r="B3837">
        <f>IF(ISBLANK(A3837),"",VLOOKUP(A3837,Normas!A:D,4,FALSE))</f>
      </c>
      <c r="E3837" s="2">
        <f>IF(ISBLANK(D3837),"",INT(YEARFRAC(D3837,'Vispārīga informācija'!$B$2)))</f>
      </c>
      <c r="F3837" s="2">
        <f>IFERROR(IF(ISBLANK($A3837),"",IF($A3837="Ūdeņraža jonu koncentrācija",VLOOKUP(Dati!$A3837,Normas!$A:$D,2,FALSE),VLOOKUP(Dati!$A3837,Normas!$A:$D,2,FALSE)*0.6)),"")</f>
      </c>
      <c r="G3837" s="2">
        <f>IFERROR(IF(ISBLANK($A3837),"",IF($A3837="Ūdeņraža jonu koncentrācija",VLOOKUP(Dati!$A3837,Normas!$A:$D,3,FALSE),VLOOKUP(Dati!$A3837,Normas!$A:$D,3,FALSE)*0.6)),"")</f>
      </c>
      <c r="H3837" s="2">
        <f>IFERROR(IF(ISBLANK($A3837),"",IF($A3837="Ūdeņraža jonu koncentrācija",VLOOKUP(Dati!$A3837,Normas!$A:$D,2,FALSE),VLOOKUP(Dati!$A3837,Normas!$A:$D,2,FALSE)*0.3)),"")</f>
      </c>
      <c r="I3837" s="2">
        <f>IFERROR(IF(ISBLANK($A3837),"",IF($A3837="Ūdeņraža jonu koncentrācija",VLOOKUP(Dati!$A3837,Normas!$A:$D,3,FALSE),VLOOKUP(Dati!$A3837,Normas!$A:$D,3,FALSE)*0.3)),"")</f>
      </c>
    </row>
    <row r="3838" spans="2:9" x14ac:dyDescent="0.2">
      <c r="B3838">
        <f>IF(ISBLANK(A3838),"",VLOOKUP(A3838,Normas!A:D,4,FALSE))</f>
      </c>
      <c r="E3838" s="2">
        <f>IF(ISBLANK(D3838),"",INT(YEARFRAC(D3838,'Vispārīga informācija'!$B$2)))</f>
      </c>
      <c r="F3838" s="2">
        <f>IFERROR(IF(ISBLANK($A3838),"",IF($A3838="Ūdeņraža jonu koncentrācija",VLOOKUP(Dati!$A3838,Normas!$A:$D,2,FALSE),VLOOKUP(Dati!$A3838,Normas!$A:$D,2,FALSE)*0.6)),"")</f>
      </c>
      <c r="G3838" s="2">
        <f>IFERROR(IF(ISBLANK($A3838),"",IF($A3838="Ūdeņraža jonu koncentrācija",VLOOKUP(Dati!$A3838,Normas!$A:$D,3,FALSE),VLOOKUP(Dati!$A3838,Normas!$A:$D,3,FALSE)*0.6)),"")</f>
      </c>
      <c r="H3838" s="2">
        <f>IFERROR(IF(ISBLANK($A3838),"",IF($A3838="Ūdeņraža jonu koncentrācija",VLOOKUP(Dati!$A3838,Normas!$A:$D,2,FALSE),VLOOKUP(Dati!$A3838,Normas!$A:$D,2,FALSE)*0.3)),"")</f>
      </c>
      <c r="I3838" s="2">
        <f>IFERROR(IF(ISBLANK($A3838),"",IF($A3838="Ūdeņraža jonu koncentrācija",VLOOKUP(Dati!$A3838,Normas!$A:$D,3,FALSE),VLOOKUP(Dati!$A3838,Normas!$A:$D,3,FALSE)*0.3)),"")</f>
      </c>
    </row>
    <row r="3839" spans="2:9" x14ac:dyDescent="0.2">
      <c r="B3839">
        <f>IF(ISBLANK(A3839),"",VLOOKUP(A3839,Normas!A:D,4,FALSE))</f>
      </c>
      <c r="E3839" s="2">
        <f>IF(ISBLANK(D3839),"",INT(YEARFRAC(D3839,'Vispārīga informācija'!$B$2)))</f>
      </c>
      <c r="F3839" s="2">
        <f>IFERROR(IF(ISBLANK($A3839),"",IF($A3839="Ūdeņraža jonu koncentrācija",VLOOKUP(Dati!$A3839,Normas!$A:$D,2,FALSE),VLOOKUP(Dati!$A3839,Normas!$A:$D,2,FALSE)*0.6)),"")</f>
      </c>
      <c r="G3839" s="2">
        <f>IFERROR(IF(ISBLANK($A3839),"",IF($A3839="Ūdeņraža jonu koncentrācija",VLOOKUP(Dati!$A3839,Normas!$A:$D,3,FALSE),VLOOKUP(Dati!$A3839,Normas!$A:$D,3,FALSE)*0.6)),"")</f>
      </c>
      <c r="H3839" s="2">
        <f>IFERROR(IF(ISBLANK($A3839),"",IF($A3839="Ūdeņraža jonu koncentrācija",VLOOKUP(Dati!$A3839,Normas!$A:$D,2,FALSE),VLOOKUP(Dati!$A3839,Normas!$A:$D,2,FALSE)*0.3)),"")</f>
      </c>
      <c r="I3839" s="2">
        <f>IFERROR(IF(ISBLANK($A3839),"",IF($A3839="Ūdeņraža jonu koncentrācija",VLOOKUP(Dati!$A3839,Normas!$A:$D,3,FALSE),VLOOKUP(Dati!$A3839,Normas!$A:$D,3,FALSE)*0.3)),"")</f>
      </c>
    </row>
    <row r="3840" spans="2:9" x14ac:dyDescent="0.2">
      <c r="B3840">
        <f>IF(ISBLANK(A3840),"",VLOOKUP(A3840,Normas!A:D,4,FALSE))</f>
      </c>
      <c r="E3840" s="2">
        <f>IF(ISBLANK(D3840),"",INT(YEARFRAC(D3840,'Vispārīga informācija'!$B$2)))</f>
      </c>
      <c r="F3840" s="2">
        <f>IFERROR(IF(ISBLANK($A3840),"",IF($A3840="Ūdeņraža jonu koncentrācija",VLOOKUP(Dati!$A3840,Normas!$A:$D,2,FALSE),VLOOKUP(Dati!$A3840,Normas!$A:$D,2,FALSE)*0.6)),"")</f>
      </c>
      <c r="G3840" s="2">
        <f>IFERROR(IF(ISBLANK($A3840),"",IF($A3840="Ūdeņraža jonu koncentrācija",VLOOKUP(Dati!$A3840,Normas!$A:$D,3,FALSE),VLOOKUP(Dati!$A3840,Normas!$A:$D,3,FALSE)*0.6)),"")</f>
      </c>
      <c r="H3840" s="2">
        <f>IFERROR(IF(ISBLANK($A3840),"",IF($A3840="Ūdeņraža jonu koncentrācija",VLOOKUP(Dati!$A3840,Normas!$A:$D,2,FALSE),VLOOKUP(Dati!$A3840,Normas!$A:$D,2,FALSE)*0.3)),"")</f>
      </c>
      <c r="I3840" s="2">
        <f>IFERROR(IF(ISBLANK($A3840),"",IF($A3840="Ūdeņraža jonu koncentrācija",VLOOKUP(Dati!$A3840,Normas!$A:$D,3,FALSE),VLOOKUP(Dati!$A3840,Normas!$A:$D,3,FALSE)*0.3)),"")</f>
      </c>
    </row>
    <row r="3841" spans="2:9" x14ac:dyDescent="0.2">
      <c r="B3841">
        <f>IF(ISBLANK(A3841),"",VLOOKUP(A3841,Normas!A:D,4,FALSE))</f>
      </c>
      <c r="E3841" s="2">
        <f>IF(ISBLANK(D3841),"",INT(YEARFRAC(D3841,'Vispārīga informācija'!$B$2)))</f>
      </c>
      <c r="F3841" s="2">
        <f>IFERROR(IF(ISBLANK($A3841),"",IF($A3841="Ūdeņraža jonu koncentrācija",VLOOKUP(Dati!$A3841,Normas!$A:$D,2,FALSE),VLOOKUP(Dati!$A3841,Normas!$A:$D,2,FALSE)*0.6)),"")</f>
      </c>
      <c r="G3841" s="2">
        <f>IFERROR(IF(ISBLANK($A3841),"",IF($A3841="Ūdeņraža jonu koncentrācija",VLOOKUP(Dati!$A3841,Normas!$A:$D,3,FALSE),VLOOKUP(Dati!$A3841,Normas!$A:$D,3,FALSE)*0.6)),"")</f>
      </c>
      <c r="H3841" s="2">
        <f>IFERROR(IF(ISBLANK($A3841),"",IF($A3841="Ūdeņraža jonu koncentrācija",VLOOKUP(Dati!$A3841,Normas!$A:$D,2,FALSE),VLOOKUP(Dati!$A3841,Normas!$A:$D,2,FALSE)*0.3)),"")</f>
      </c>
      <c r="I3841" s="2">
        <f>IFERROR(IF(ISBLANK($A3841),"",IF($A3841="Ūdeņraža jonu koncentrācija",VLOOKUP(Dati!$A3841,Normas!$A:$D,3,FALSE),VLOOKUP(Dati!$A3841,Normas!$A:$D,3,FALSE)*0.3)),"")</f>
      </c>
    </row>
    <row r="3842" spans="2:9" x14ac:dyDescent="0.2">
      <c r="B3842">
        <f>IF(ISBLANK(A3842),"",VLOOKUP(A3842,Normas!A:D,4,FALSE))</f>
      </c>
      <c r="E3842" s="2">
        <f>IF(ISBLANK(D3842),"",INT(YEARFRAC(D3842,'Vispārīga informācija'!$B$2)))</f>
      </c>
      <c r="F3842" s="2">
        <f>IFERROR(IF(ISBLANK($A3842),"",IF($A3842="Ūdeņraža jonu koncentrācija",VLOOKUP(Dati!$A3842,Normas!$A:$D,2,FALSE),VLOOKUP(Dati!$A3842,Normas!$A:$D,2,FALSE)*0.6)),"")</f>
      </c>
      <c r="G3842" s="2">
        <f>IFERROR(IF(ISBLANK($A3842),"",IF($A3842="Ūdeņraža jonu koncentrācija",VLOOKUP(Dati!$A3842,Normas!$A:$D,3,FALSE),VLOOKUP(Dati!$A3842,Normas!$A:$D,3,FALSE)*0.6)),"")</f>
      </c>
      <c r="H3842" s="2">
        <f>IFERROR(IF(ISBLANK($A3842),"",IF($A3842="Ūdeņraža jonu koncentrācija",VLOOKUP(Dati!$A3842,Normas!$A:$D,2,FALSE),VLOOKUP(Dati!$A3842,Normas!$A:$D,2,FALSE)*0.3)),"")</f>
      </c>
      <c r="I3842" s="2">
        <f>IFERROR(IF(ISBLANK($A3842),"",IF($A3842="Ūdeņraža jonu koncentrācija",VLOOKUP(Dati!$A3842,Normas!$A:$D,3,FALSE),VLOOKUP(Dati!$A3842,Normas!$A:$D,3,FALSE)*0.3)),"")</f>
      </c>
    </row>
    <row r="3843" spans="2:9" x14ac:dyDescent="0.2">
      <c r="B3843">
        <f>IF(ISBLANK(A3843),"",VLOOKUP(A3843,Normas!A:D,4,FALSE))</f>
      </c>
      <c r="E3843" s="2">
        <f>IF(ISBLANK(D3843),"",INT(YEARFRAC(D3843,'Vispārīga informācija'!$B$2)))</f>
      </c>
      <c r="F3843" s="2">
        <f>IFERROR(IF(ISBLANK($A3843),"",IF($A3843="Ūdeņraža jonu koncentrācija",VLOOKUP(Dati!$A3843,Normas!$A:$D,2,FALSE),VLOOKUP(Dati!$A3843,Normas!$A:$D,2,FALSE)*0.6)),"")</f>
      </c>
      <c r="G3843" s="2">
        <f>IFERROR(IF(ISBLANK($A3843),"",IF($A3843="Ūdeņraža jonu koncentrācija",VLOOKUP(Dati!$A3843,Normas!$A:$D,3,FALSE),VLOOKUP(Dati!$A3843,Normas!$A:$D,3,FALSE)*0.6)),"")</f>
      </c>
      <c r="H3843" s="2">
        <f>IFERROR(IF(ISBLANK($A3843),"",IF($A3843="Ūdeņraža jonu koncentrācija",VLOOKUP(Dati!$A3843,Normas!$A:$D,2,FALSE),VLOOKUP(Dati!$A3843,Normas!$A:$D,2,FALSE)*0.3)),"")</f>
      </c>
      <c r="I3843" s="2">
        <f>IFERROR(IF(ISBLANK($A3843),"",IF($A3843="Ūdeņraža jonu koncentrācija",VLOOKUP(Dati!$A3843,Normas!$A:$D,3,FALSE),VLOOKUP(Dati!$A3843,Normas!$A:$D,3,FALSE)*0.3)),"")</f>
      </c>
    </row>
    <row r="3844" spans="2:9" x14ac:dyDescent="0.2">
      <c r="B3844">
        <f>IF(ISBLANK(A3844),"",VLOOKUP(A3844,Normas!A:D,4,FALSE))</f>
      </c>
      <c r="E3844" s="2">
        <f>IF(ISBLANK(D3844),"",INT(YEARFRAC(D3844,'Vispārīga informācija'!$B$2)))</f>
      </c>
      <c r="F3844" s="2">
        <f>IFERROR(IF(ISBLANK($A3844),"",IF($A3844="Ūdeņraža jonu koncentrācija",VLOOKUP(Dati!$A3844,Normas!$A:$D,2,FALSE),VLOOKUP(Dati!$A3844,Normas!$A:$D,2,FALSE)*0.6)),"")</f>
      </c>
      <c r="G3844" s="2">
        <f>IFERROR(IF(ISBLANK($A3844),"",IF($A3844="Ūdeņraža jonu koncentrācija",VLOOKUP(Dati!$A3844,Normas!$A:$D,3,FALSE),VLOOKUP(Dati!$A3844,Normas!$A:$D,3,FALSE)*0.6)),"")</f>
      </c>
      <c r="H3844" s="2">
        <f>IFERROR(IF(ISBLANK($A3844),"",IF($A3844="Ūdeņraža jonu koncentrācija",VLOOKUP(Dati!$A3844,Normas!$A:$D,2,FALSE),VLOOKUP(Dati!$A3844,Normas!$A:$D,2,FALSE)*0.3)),"")</f>
      </c>
      <c r="I3844" s="2">
        <f>IFERROR(IF(ISBLANK($A3844),"",IF($A3844="Ūdeņraža jonu koncentrācija",VLOOKUP(Dati!$A3844,Normas!$A:$D,3,FALSE),VLOOKUP(Dati!$A3844,Normas!$A:$D,3,FALSE)*0.3)),"")</f>
      </c>
    </row>
    <row r="3845" spans="2:9" x14ac:dyDescent="0.2">
      <c r="B3845">
        <f>IF(ISBLANK(A3845),"",VLOOKUP(A3845,Normas!A:D,4,FALSE))</f>
      </c>
      <c r="E3845" s="2">
        <f>IF(ISBLANK(D3845),"",INT(YEARFRAC(D3845,'Vispārīga informācija'!$B$2)))</f>
      </c>
      <c r="F3845" s="2">
        <f>IFERROR(IF(ISBLANK($A3845),"",IF($A3845="Ūdeņraža jonu koncentrācija",VLOOKUP(Dati!$A3845,Normas!$A:$D,2,FALSE),VLOOKUP(Dati!$A3845,Normas!$A:$D,2,FALSE)*0.6)),"")</f>
      </c>
      <c r="G3845" s="2">
        <f>IFERROR(IF(ISBLANK($A3845),"",IF($A3845="Ūdeņraža jonu koncentrācija",VLOOKUP(Dati!$A3845,Normas!$A:$D,3,FALSE),VLOOKUP(Dati!$A3845,Normas!$A:$D,3,FALSE)*0.6)),"")</f>
      </c>
      <c r="H3845" s="2">
        <f>IFERROR(IF(ISBLANK($A3845),"",IF($A3845="Ūdeņraža jonu koncentrācija",VLOOKUP(Dati!$A3845,Normas!$A:$D,2,FALSE),VLOOKUP(Dati!$A3845,Normas!$A:$D,2,FALSE)*0.3)),"")</f>
      </c>
      <c r="I3845" s="2">
        <f>IFERROR(IF(ISBLANK($A3845),"",IF($A3845="Ūdeņraža jonu koncentrācija",VLOOKUP(Dati!$A3845,Normas!$A:$D,3,FALSE),VLOOKUP(Dati!$A3845,Normas!$A:$D,3,FALSE)*0.3)),"")</f>
      </c>
    </row>
    <row r="3846" spans="2:9" x14ac:dyDescent="0.2">
      <c r="B3846">
        <f>IF(ISBLANK(A3846),"",VLOOKUP(A3846,Normas!A:D,4,FALSE))</f>
      </c>
      <c r="E3846" s="2">
        <f>IF(ISBLANK(D3846),"",INT(YEARFRAC(D3846,'Vispārīga informācija'!$B$2)))</f>
      </c>
      <c r="F3846" s="2">
        <f>IFERROR(IF(ISBLANK($A3846),"",IF($A3846="Ūdeņraža jonu koncentrācija",VLOOKUP(Dati!$A3846,Normas!$A:$D,2,FALSE),VLOOKUP(Dati!$A3846,Normas!$A:$D,2,FALSE)*0.6)),"")</f>
      </c>
      <c r="G3846" s="2">
        <f>IFERROR(IF(ISBLANK($A3846),"",IF($A3846="Ūdeņraža jonu koncentrācija",VLOOKUP(Dati!$A3846,Normas!$A:$D,3,FALSE),VLOOKUP(Dati!$A3846,Normas!$A:$D,3,FALSE)*0.6)),"")</f>
      </c>
      <c r="H3846" s="2">
        <f>IFERROR(IF(ISBLANK($A3846),"",IF($A3846="Ūdeņraža jonu koncentrācija",VLOOKUP(Dati!$A3846,Normas!$A:$D,2,FALSE),VLOOKUP(Dati!$A3846,Normas!$A:$D,2,FALSE)*0.3)),"")</f>
      </c>
      <c r="I3846" s="2">
        <f>IFERROR(IF(ISBLANK($A3846),"",IF($A3846="Ūdeņraža jonu koncentrācija",VLOOKUP(Dati!$A3846,Normas!$A:$D,3,FALSE),VLOOKUP(Dati!$A3846,Normas!$A:$D,3,FALSE)*0.3)),"")</f>
      </c>
    </row>
    <row r="3847" spans="2:9" x14ac:dyDescent="0.2">
      <c r="B3847">
        <f>IF(ISBLANK(A3847),"",VLOOKUP(A3847,Normas!A:D,4,FALSE))</f>
      </c>
      <c r="E3847" s="2">
        <f>IF(ISBLANK(D3847),"",INT(YEARFRAC(D3847,'Vispārīga informācija'!$B$2)))</f>
      </c>
      <c r="F3847" s="2">
        <f>IFERROR(IF(ISBLANK($A3847),"",IF($A3847="Ūdeņraža jonu koncentrācija",VLOOKUP(Dati!$A3847,Normas!$A:$D,2,FALSE),VLOOKUP(Dati!$A3847,Normas!$A:$D,2,FALSE)*0.6)),"")</f>
      </c>
      <c r="G3847" s="2">
        <f>IFERROR(IF(ISBLANK($A3847),"",IF($A3847="Ūdeņraža jonu koncentrācija",VLOOKUP(Dati!$A3847,Normas!$A:$D,3,FALSE),VLOOKUP(Dati!$A3847,Normas!$A:$D,3,FALSE)*0.6)),"")</f>
      </c>
      <c r="H3847" s="2">
        <f>IFERROR(IF(ISBLANK($A3847),"",IF($A3847="Ūdeņraža jonu koncentrācija",VLOOKUP(Dati!$A3847,Normas!$A:$D,2,FALSE),VLOOKUP(Dati!$A3847,Normas!$A:$D,2,FALSE)*0.3)),"")</f>
      </c>
      <c r="I3847" s="2">
        <f>IFERROR(IF(ISBLANK($A3847),"",IF($A3847="Ūdeņraža jonu koncentrācija",VLOOKUP(Dati!$A3847,Normas!$A:$D,3,FALSE),VLOOKUP(Dati!$A3847,Normas!$A:$D,3,FALSE)*0.3)),"")</f>
      </c>
    </row>
    <row r="3848" spans="2:9" x14ac:dyDescent="0.2">
      <c r="B3848">
        <f>IF(ISBLANK(A3848),"",VLOOKUP(A3848,Normas!A:D,4,FALSE))</f>
      </c>
      <c r="E3848" s="2">
        <f>IF(ISBLANK(D3848),"",INT(YEARFRAC(D3848,'Vispārīga informācija'!$B$2)))</f>
      </c>
      <c r="F3848" s="2">
        <f>IFERROR(IF(ISBLANK($A3848),"",IF($A3848="Ūdeņraža jonu koncentrācija",VLOOKUP(Dati!$A3848,Normas!$A:$D,2,FALSE),VLOOKUP(Dati!$A3848,Normas!$A:$D,2,FALSE)*0.6)),"")</f>
      </c>
      <c r="G3848" s="2">
        <f>IFERROR(IF(ISBLANK($A3848),"",IF($A3848="Ūdeņraža jonu koncentrācija",VLOOKUP(Dati!$A3848,Normas!$A:$D,3,FALSE),VLOOKUP(Dati!$A3848,Normas!$A:$D,3,FALSE)*0.6)),"")</f>
      </c>
      <c r="H3848" s="2">
        <f>IFERROR(IF(ISBLANK($A3848),"",IF($A3848="Ūdeņraža jonu koncentrācija",VLOOKUP(Dati!$A3848,Normas!$A:$D,2,FALSE),VLOOKUP(Dati!$A3848,Normas!$A:$D,2,FALSE)*0.3)),"")</f>
      </c>
      <c r="I3848" s="2">
        <f>IFERROR(IF(ISBLANK($A3848),"",IF($A3848="Ūdeņraža jonu koncentrācija",VLOOKUP(Dati!$A3848,Normas!$A:$D,3,FALSE),VLOOKUP(Dati!$A3848,Normas!$A:$D,3,FALSE)*0.3)),"")</f>
      </c>
    </row>
    <row r="3849" spans="2:9" x14ac:dyDescent="0.2">
      <c r="B3849">
        <f>IF(ISBLANK(A3849),"",VLOOKUP(A3849,Normas!A:D,4,FALSE))</f>
      </c>
      <c r="E3849" s="2">
        <f>IF(ISBLANK(D3849),"",INT(YEARFRAC(D3849,'Vispārīga informācija'!$B$2)))</f>
      </c>
      <c r="F3849" s="2">
        <f>IFERROR(IF(ISBLANK($A3849),"",IF($A3849="Ūdeņraža jonu koncentrācija",VLOOKUP(Dati!$A3849,Normas!$A:$D,2,FALSE),VLOOKUP(Dati!$A3849,Normas!$A:$D,2,FALSE)*0.6)),"")</f>
      </c>
      <c r="G3849" s="2">
        <f>IFERROR(IF(ISBLANK($A3849),"",IF($A3849="Ūdeņraža jonu koncentrācija",VLOOKUP(Dati!$A3849,Normas!$A:$D,3,FALSE),VLOOKUP(Dati!$A3849,Normas!$A:$D,3,FALSE)*0.6)),"")</f>
      </c>
      <c r="H3849" s="2">
        <f>IFERROR(IF(ISBLANK($A3849),"",IF($A3849="Ūdeņraža jonu koncentrācija",VLOOKUP(Dati!$A3849,Normas!$A:$D,2,FALSE),VLOOKUP(Dati!$A3849,Normas!$A:$D,2,FALSE)*0.3)),"")</f>
      </c>
      <c r="I3849" s="2">
        <f>IFERROR(IF(ISBLANK($A3849),"",IF($A3849="Ūdeņraža jonu koncentrācija",VLOOKUP(Dati!$A3849,Normas!$A:$D,3,FALSE),VLOOKUP(Dati!$A3849,Normas!$A:$D,3,FALSE)*0.3)),"")</f>
      </c>
    </row>
    <row r="3850" spans="2:9" x14ac:dyDescent="0.2">
      <c r="B3850">
        <f>IF(ISBLANK(A3850),"",VLOOKUP(A3850,Normas!A:D,4,FALSE))</f>
      </c>
      <c r="E3850" s="2">
        <f>IF(ISBLANK(D3850),"",INT(YEARFRAC(D3850,'Vispārīga informācija'!$B$2)))</f>
      </c>
      <c r="F3850" s="2">
        <f>IFERROR(IF(ISBLANK($A3850),"",IF($A3850="Ūdeņraža jonu koncentrācija",VLOOKUP(Dati!$A3850,Normas!$A:$D,2,FALSE),VLOOKUP(Dati!$A3850,Normas!$A:$D,2,FALSE)*0.6)),"")</f>
      </c>
      <c r="G3850" s="2">
        <f>IFERROR(IF(ISBLANK($A3850),"",IF($A3850="Ūdeņraža jonu koncentrācija",VLOOKUP(Dati!$A3850,Normas!$A:$D,3,FALSE),VLOOKUP(Dati!$A3850,Normas!$A:$D,3,FALSE)*0.6)),"")</f>
      </c>
      <c r="H3850" s="2">
        <f>IFERROR(IF(ISBLANK($A3850),"",IF($A3850="Ūdeņraža jonu koncentrācija",VLOOKUP(Dati!$A3850,Normas!$A:$D,2,FALSE),VLOOKUP(Dati!$A3850,Normas!$A:$D,2,FALSE)*0.3)),"")</f>
      </c>
      <c r="I3850" s="2">
        <f>IFERROR(IF(ISBLANK($A3850),"",IF($A3850="Ūdeņraža jonu koncentrācija",VLOOKUP(Dati!$A3850,Normas!$A:$D,3,FALSE),VLOOKUP(Dati!$A3850,Normas!$A:$D,3,FALSE)*0.3)),"")</f>
      </c>
    </row>
    <row r="3851" spans="2:9" x14ac:dyDescent="0.2">
      <c r="B3851">
        <f>IF(ISBLANK(A3851),"",VLOOKUP(A3851,Normas!A:D,4,FALSE))</f>
      </c>
      <c r="E3851" s="2">
        <f>IF(ISBLANK(D3851),"",INT(YEARFRAC(D3851,'Vispārīga informācija'!$B$2)))</f>
      </c>
      <c r="F3851" s="2">
        <f>IFERROR(IF(ISBLANK($A3851),"",IF($A3851="Ūdeņraža jonu koncentrācija",VLOOKUP(Dati!$A3851,Normas!$A:$D,2,FALSE),VLOOKUP(Dati!$A3851,Normas!$A:$D,2,FALSE)*0.6)),"")</f>
      </c>
      <c r="G3851" s="2">
        <f>IFERROR(IF(ISBLANK($A3851),"",IF($A3851="Ūdeņraža jonu koncentrācija",VLOOKUP(Dati!$A3851,Normas!$A:$D,3,FALSE),VLOOKUP(Dati!$A3851,Normas!$A:$D,3,FALSE)*0.6)),"")</f>
      </c>
      <c r="H3851" s="2">
        <f>IFERROR(IF(ISBLANK($A3851),"",IF($A3851="Ūdeņraža jonu koncentrācija",VLOOKUP(Dati!$A3851,Normas!$A:$D,2,FALSE),VLOOKUP(Dati!$A3851,Normas!$A:$D,2,FALSE)*0.3)),"")</f>
      </c>
      <c r="I3851" s="2">
        <f>IFERROR(IF(ISBLANK($A3851),"",IF($A3851="Ūdeņraža jonu koncentrācija",VLOOKUP(Dati!$A3851,Normas!$A:$D,3,FALSE),VLOOKUP(Dati!$A3851,Normas!$A:$D,3,FALSE)*0.3)),"")</f>
      </c>
    </row>
    <row r="3852" spans="2:9" x14ac:dyDescent="0.2">
      <c r="B3852">
        <f>IF(ISBLANK(A3852),"",VLOOKUP(A3852,Normas!A:D,4,FALSE))</f>
      </c>
      <c r="E3852" s="2">
        <f>IF(ISBLANK(D3852),"",INT(YEARFRAC(D3852,'Vispārīga informācija'!$B$2)))</f>
      </c>
      <c r="F3852" s="2">
        <f>IFERROR(IF(ISBLANK($A3852),"",IF($A3852="Ūdeņraža jonu koncentrācija",VLOOKUP(Dati!$A3852,Normas!$A:$D,2,FALSE),VLOOKUP(Dati!$A3852,Normas!$A:$D,2,FALSE)*0.6)),"")</f>
      </c>
      <c r="G3852" s="2">
        <f>IFERROR(IF(ISBLANK($A3852),"",IF($A3852="Ūdeņraža jonu koncentrācija",VLOOKUP(Dati!$A3852,Normas!$A:$D,3,FALSE),VLOOKUP(Dati!$A3852,Normas!$A:$D,3,FALSE)*0.6)),"")</f>
      </c>
      <c r="H3852" s="2">
        <f>IFERROR(IF(ISBLANK($A3852),"",IF($A3852="Ūdeņraža jonu koncentrācija",VLOOKUP(Dati!$A3852,Normas!$A:$D,2,FALSE),VLOOKUP(Dati!$A3852,Normas!$A:$D,2,FALSE)*0.3)),"")</f>
      </c>
      <c r="I3852" s="2">
        <f>IFERROR(IF(ISBLANK($A3852),"",IF($A3852="Ūdeņraža jonu koncentrācija",VLOOKUP(Dati!$A3852,Normas!$A:$D,3,FALSE),VLOOKUP(Dati!$A3852,Normas!$A:$D,3,FALSE)*0.3)),"")</f>
      </c>
    </row>
    <row r="3853" spans="2:9" x14ac:dyDescent="0.2">
      <c r="B3853">
        <f>IF(ISBLANK(A3853),"",VLOOKUP(A3853,Normas!A:D,4,FALSE))</f>
      </c>
      <c r="E3853" s="2">
        <f>IF(ISBLANK(D3853),"",INT(YEARFRAC(D3853,'Vispārīga informācija'!$B$2)))</f>
      </c>
      <c r="F3853" s="2">
        <f>IFERROR(IF(ISBLANK($A3853),"",IF($A3853="Ūdeņraža jonu koncentrācija",VLOOKUP(Dati!$A3853,Normas!$A:$D,2,FALSE),VLOOKUP(Dati!$A3853,Normas!$A:$D,2,FALSE)*0.6)),"")</f>
      </c>
      <c r="G3853" s="2">
        <f>IFERROR(IF(ISBLANK($A3853),"",IF($A3853="Ūdeņraža jonu koncentrācija",VLOOKUP(Dati!$A3853,Normas!$A:$D,3,FALSE),VLOOKUP(Dati!$A3853,Normas!$A:$D,3,FALSE)*0.6)),"")</f>
      </c>
      <c r="H3853" s="2">
        <f>IFERROR(IF(ISBLANK($A3853),"",IF($A3853="Ūdeņraža jonu koncentrācija",VLOOKUP(Dati!$A3853,Normas!$A:$D,2,FALSE),VLOOKUP(Dati!$A3853,Normas!$A:$D,2,FALSE)*0.3)),"")</f>
      </c>
      <c r="I3853" s="2">
        <f>IFERROR(IF(ISBLANK($A3853),"",IF($A3853="Ūdeņraža jonu koncentrācija",VLOOKUP(Dati!$A3853,Normas!$A:$D,3,FALSE),VLOOKUP(Dati!$A3853,Normas!$A:$D,3,FALSE)*0.3)),"")</f>
      </c>
    </row>
    <row r="3854" spans="2:9" x14ac:dyDescent="0.2">
      <c r="B3854">
        <f>IF(ISBLANK(A3854),"",VLOOKUP(A3854,Normas!A:D,4,FALSE))</f>
      </c>
      <c r="E3854" s="2">
        <f>IF(ISBLANK(D3854),"",INT(YEARFRAC(D3854,'Vispārīga informācija'!$B$2)))</f>
      </c>
      <c r="F3854" s="2">
        <f>IFERROR(IF(ISBLANK($A3854),"",IF($A3854="Ūdeņraža jonu koncentrācija",VLOOKUP(Dati!$A3854,Normas!$A:$D,2,FALSE),VLOOKUP(Dati!$A3854,Normas!$A:$D,2,FALSE)*0.6)),"")</f>
      </c>
      <c r="G3854" s="2">
        <f>IFERROR(IF(ISBLANK($A3854),"",IF($A3854="Ūdeņraža jonu koncentrācija",VLOOKUP(Dati!$A3854,Normas!$A:$D,3,FALSE),VLOOKUP(Dati!$A3854,Normas!$A:$D,3,FALSE)*0.6)),"")</f>
      </c>
      <c r="H3854" s="2">
        <f>IFERROR(IF(ISBLANK($A3854),"",IF($A3854="Ūdeņraža jonu koncentrācija",VLOOKUP(Dati!$A3854,Normas!$A:$D,2,FALSE),VLOOKUP(Dati!$A3854,Normas!$A:$D,2,FALSE)*0.3)),"")</f>
      </c>
      <c r="I3854" s="2">
        <f>IFERROR(IF(ISBLANK($A3854),"",IF($A3854="Ūdeņraža jonu koncentrācija",VLOOKUP(Dati!$A3854,Normas!$A:$D,3,FALSE),VLOOKUP(Dati!$A3854,Normas!$A:$D,3,FALSE)*0.3)),"")</f>
      </c>
    </row>
    <row r="3855" spans="2:9" x14ac:dyDescent="0.2">
      <c r="B3855">
        <f>IF(ISBLANK(A3855),"",VLOOKUP(A3855,Normas!A:D,4,FALSE))</f>
      </c>
      <c r="E3855" s="2">
        <f>IF(ISBLANK(D3855),"",INT(YEARFRAC(D3855,'Vispārīga informācija'!$B$2)))</f>
      </c>
      <c r="F3855" s="2">
        <f>IFERROR(IF(ISBLANK($A3855),"",IF($A3855="Ūdeņraža jonu koncentrācija",VLOOKUP(Dati!$A3855,Normas!$A:$D,2,FALSE),VLOOKUP(Dati!$A3855,Normas!$A:$D,2,FALSE)*0.6)),"")</f>
      </c>
      <c r="G3855" s="2">
        <f>IFERROR(IF(ISBLANK($A3855),"",IF($A3855="Ūdeņraža jonu koncentrācija",VLOOKUP(Dati!$A3855,Normas!$A:$D,3,FALSE),VLOOKUP(Dati!$A3855,Normas!$A:$D,3,FALSE)*0.6)),"")</f>
      </c>
      <c r="H3855" s="2">
        <f>IFERROR(IF(ISBLANK($A3855),"",IF($A3855="Ūdeņraža jonu koncentrācija",VLOOKUP(Dati!$A3855,Normas!$A:$D,2,FALSE),VLOOKUP(Dati!$A3855,Normas!$A:$D,2,FALSE)*0.3)),"")</f>
      </c>
      <c r="I3855" s="2">
        <f>IFERROR(IF(ISBLANK($A3855),"",IF($A3855="Ūdeņraža jonu koncentrācija",VLOOKUP(Dati!$A3855,Normas!$A:$D,3,FALSE),VLOOKUP(Dati!$A3855,Normas!$A:$D,3,FALSE)*0.3)),"")</f>
      </c>
    </row>
    <row r="3856" spans="2:9" x14ac:dyDescent="0.2">
      <c r="B3856">
        <f>IF(ISBLANK(A3856),"",VLOOKUP(A3856,Normas!A:D,4,FALSE))</f>
      </c>
      <c r="E3856" s="2">
        <f>IF(ISBLANK(D3856),"",INT(YEARFRAC(D3856,'Vispārīga informācija'!$B$2)))</f>
      </c>
      <c r="F3856" s="2">
        <f>IFERROR(IF(ISBLANK($A3856),"",IF($A3856="Ūdeņraža jonu koncentrācija",VLOOKUP(Dati!$A3856,Normas!$A:$D,2,FALSE),VLOOKUP(Dati!$A3856,Normas!$A:$D,2,FALSE)*0.6)),"")</f>
      </c>
      <c r="G3856" s="2">
        <f>IFERROR(IF(ISBLANK($A3856),"",IF($A3856="Ūdeņraža jonu koncentrācija",VLOOKUP(Dati!$A3856,Normas!$A:$D,3,FALSE),VLOOKUP(Dati!$A3856,Normas!$A:$D,3,FALSE)*0.6)),"")</f>
      </c>
      <c r="H3856" s="2">
        <f>IFERROR(IF(ISBLANK($A3856),"",IF($A3856="Ūdeņraža jonu koncentrācija",VLOOKUP(Dati!$A3856,Normas!$A:$D,2,FALSE),VLOOKUP(Dati!$A3856,Normas!$A:$D,2,FALSE)*0.3)),"")</f>
      </c>
      <c r="I3856" s="2">
        <f>IFERROR(IF(ISBLANK($A3856),"",IF($A3856="Ūdeņraža jonu koncentrācija",VLOOKUP(Dati!$A3856,Normas!$A:$D,3,FALSE),VLOOKUP(Dati!$A3856,Normas!$A:$D,3,FALSE)*0.3)),"")</f>
      </c>
    </row>
    <row r="3857" spans="2:9" x14ac:dyDescent="0.2">
      <c r="B3857">
        <f>IF(ISBLANK(A3857),"",VLOOKUP(A3857,Normas!A:D,4,FALSE))</f>
      </c>
      <c r="E3857" s="2">
        <f>IF(ISBLANK(D3857),"",INT(YEARFRAC(D3857,'Vispārīga informācija'!$B$2)))</f>
      </c>
      <c r="F3857" s="2">
        <f>IFERROR(IF(ISBLANK($A3857),"",IF($A3857="Ūdeņraža jonu koncentrācija",VLOOKUP(Dati!$A3857,Normas!$A:$D,2,FALSE),VLOOKUP(Dati!$A3857,Normas!$A:$D,2,FALSE)*0.6)),"")</f>
      </c>
      <c r="G3857" s="2">
        <f>IFERROR(IF(ISBLANK($A3857),"",IF($A3857="Ūdeņraža jonu koncentrācija",VLOOKUP(Dati!$A3857,Normas!$A:$D,3,FALSE),VLOOKUP(Dati!$A3857,Normas!$A:$D,3,FALSE)*0.6)),"")</f>
      </c>
      <c r="H3857" s="2">
        <f>IFERROR(IF(ISBLANK($A3857),"",IF($A3857="Ūdeņraža jonu koncentrācija",VLOOKUP(Dati!$A3857,Normas!$A:$D,2,FALSE),VLOOKUP(Dati!$A3857,Normas!$A:$D,2,FALSE)*0.3)),"")</f>
      </c>
      <c r="I3857" s="2">
        <f>IFERROR(IF(ISBLANK($A3857),"",IF($A3857="Ūdeņraža jonu koncentrācija",VLOOKUP(Dati!$A3857,Normas!$A:$D,3,FALSE),VLOOKUP(Dati!$A3857,Normas!$A:$D,3,FALSE)*0.3)),"")</f>
      </c>
    </row>
    <row r="3858" spans="2:9" x14ac:dyDescent="0.2">
      <c r="B3858">
        <f>IF(ISBLANK(A3858),"",VLOOKUP(A3858,Normas!A:D,4,FALSE))</f>
      </c>
      <c r="E3858" s="2">
        <f>IF(ISBLANK(D3858),"",INT(YEARFRAC(D3858,'Vispārīga informācija'!$B$2)))</f>
      </c>
      <c r="F3858" s="2">
        <f>IFERROR(IF(ISBLANK($A3858),"",IF($A3858="Ūdeņraža jonu koncentrācija",VLOOKUP(Dati!$A3858,Normas!$A:$D,2,FALSE),VLOOKUP(Dati!$A3858,Normas!$A:$D,2,FALSE)*0.6)),"")</f>
      </c>
      <c r="G3858" s="2">
        <f>IFERROR(IF(ISBLANK($A3858),"",IF($A3858="Ūdeņraža jonu koncentrācija",VLOOKUP(Dati!$A3858,Normas!$A:$D,3,FALSE),VLOOKUP(Dati!$A3858,Normas!$A:$D,3,FALSE)*0.6)),"")</f>
      </c>
      <c r="H3858" s="2">
        <f>IFERROR(IF(ISBLANK($A3858),"",IF($A3858="Ūdeņraža jonu koncentrācija",VLOOKUP(Dati!$A3858,Normas!$A:$D,2,FALSE),VLOOKUP(Dati!$A3858,Normas!$A:$D,2,FALSE)*0.3)),"")</f>
      </c>
      <c r="I3858" s="2">
        <f>IFERROR(IF(ISBLANK($A3858),"",IF($A3858="Ūdeņraža jonu koncentrācija",VLOOKUP(Dati!$A3858,Normas!$A:$D,3,FALSE),VLOOKUP(Dati!$A3858,Normas!$A:$D,3,FALSE)*0.3)),"")</f>
      </c>
    </row>
    <row r="3859" spans="2:9" x14ac:dyDescent="0.2">
      <c r="B3859">
        <f>IF(ISBLANK(A3859),"",VLOOKUP(A3859,Normas!A:D,4,FALSE))</f>
      </c>
      <c r="E3859" s="2">
        <f>IF(ISBLANK(D3859),"",INT(YEARFRAC(D3859,'Vispārīga informācija'!$B$2)))</f>
      </c>
      <c r="F3859" s="2">
        <f>IFERROR(IF(ISBLANK($A3859),"",IF($A3859="Ūdeņraža jonu koncentrācija",VLOOKUP(Dati!$A3859,Normas!$A:$D,2,FALSE),VLOOKUP(Dati!$A3859,Normas!$A:$D,2,FALSE)*0.6)),"")</f>
      </c>
      <c r="G3859" s="2">
        <f>IFERROR(IF(ISBLANK($A3859),"",IF($A3859="Ūdeņraža jonu koncentrācija",VLOOKUP(Dati!$A3859,Normas!$A:$D,3,FALSE),VLOOKUP(Dati!$A3859,Normas!$A:$D,3,FALSE)*0.6)),"")</f>
      </c>
      <c r="H3859" s="2">
        <f>IFERROR(IF(ISBLANK($A3859),"",IF($A3859="Ūdeņraža jonu koncentrācija",VLOOKUP(Dati!$A3859,Normas!$A:$D,2,FALSE),VLOOKUP(Dati!$A3859,Normas!$A:$D,2,FALSE)*0.3)),"")</f>
      </c>
      <c r="I3859" s="2">
        <f>IFERROR(IF(ISBLANK($A3859),"",IF($A3859="Ūdeņraža jonu koncentrācija",VLOOKUP(Dati!$A3859,Normas!$A:$D,3,FALSE),VLOOKUP(Dati!$A3859,Normas!$A:$D,3,FALSE)*0.3)),"")</f>
      </c>
    </row>
    <row r="3860" spans="2:9" x14ac:dyDescent="0.2">
      <c r="B3860">
        <f>IF(ISBLANK(A3860),"",VLOOKUP(A3860,Normas!A:D,4,FALSE))</f>
      </c>
      <c r="E3860" s="2">
        <f>IF(ISBLANK(D3860),"",INT(YEARFRAC(D3860,'Vispārīga informācija'!$B$2)))</f>
      </c>
      <c r="F3860" s="2">
        <f>IFERROR(IF(ISBLANK($A3860),"",IF($A3860="Ūdeņraža jonu koncentrācija",VLOOKUP(Dati!$A3860,Normas!$A:$D,2,FALSE),VLOOKUP(Dati!$A3860,Normas!$A:$D,2,FALSE)*0.6)),"")</f>
      </c>
      <c r="G3860" s="2">
        <f>IFERROR(IF(ISBLANK($A3860),"",IF($A3860="Ūdeņraža jonu koncentrācija",VLOOKUP(Dati!$A3860,Normas!$A:$D,3,FALSE),VLOOKUP(Dati!$A3860,Normas!$A:$D,3,FALSE)*0.6)),"")</f>
      </c>
      <c r="H3860" s="2">
        <f>IFERROR(IF(ISBLANK($A3860),"",IF($A3860="Ūdeņraža jonu koncentrācija",VLOOKUP(Dati!$A3860,Normas!$A:$D,2,FALSE),VLOOKUP(Dati!$A3860,Normas!$A:$D,2,FALSE)*0.3)),"")</f>
      </c>
      <c r="I3860" s="2">
        <f>IFERROR(IF(ISBLANK($A3860),"",IF($A3860="Ūdeņraža jonu koncentrācija",VLOOKUP(Dati!$A3860,Normas!$A:$D,3,FALSE),VLOOKUP(Dati!$A3860,Normas!$A:$D,3,FALSE)*0.3)),"")</f>
      </c>
    </row>
    <row r="3861" spans="2:9" x14ac:dyDescent="0.2">
      <c r="B3861">
        <f>IF(ISBLANK(A3861),"",VLOOKUP(A3861,Normas!A:D,4,FALSE))</f>
      </c>
      <c r="E3861" s="2">
        <f>IF(ISBLANK(D3861),"",INT(YEARFRAC(D3861,'Vispārīga informācija'!$B$2)))</f>
      </c>
      <c r="F3861" s="2">
        <f>IFERROR(IF(ISBLANK($A3861),"",IF($A3861="Ūdeņraža jonu koncentrācija",VLOOKUP(Dati!$A3861,Normas!$A:$D,2,FALSE),VLOOKUP(Dati!$A3861,Normas!$A:$D,2,FALSE)*0.6)),"")</f>
      </c>
      <c r="G3861" s="2">
        <f>IFERROR(IF(ISBLANK($A3861),"",IF($A3861="Ūdeņraža jonu koncentrācija",VLOOKUP(Dati!$A3861,Normas!$A:$D,3,FALSE),VLOOKUP(Dati!$A3861,Normas!$A:$D,3,FALSE)*0.6)),"")</f>
      </c>
      <c r="H3861" s="2">
        <f>IFERROR(IF(ISBLANK($A3861),"",IF($A3861="Ūdeņraža jonu koncentrācija",VLOOKUP(Dati!$A3861,Normas!$A:$D,2,FALSE),VLOOKUP(Dati!$A3861,Normas!$A:$D,2,FALSE)*0.3)),"")</f>
      </c>
      <c r="I3861" s="2">
        <f>IFERROR(IF(ISBLANK($A3861),"",IF($A3861="Ūdeņraža jonu koncentrācija",VLOOKUP(Dati!$A3861,Normas!$A:$D,3,FALSE),VLOOKUP(Dati!$A3861,Normas!$A:$D,3,FALSE)*0.3)),"")</f>
      </c>
    </row>
    <row r="3862" spans="2:9" x14ac:dyDescent="0.2">
      <c r="B3862">
        <f>IF(ISBLANK(A3862),"",VLOOKUP(A3862,Normas!A:D,4,FALSE))</f>
      </c>
      <c r="E3862" s="2">
        <f>IF(ISBLANK(D3862),"",INT(YEARFRAC(D3862,'Vispārīga informācija'!$B$2)))</f>
      </c>
      <c r="F3862" s="2">
        <f>IFERROR(IF(ISBLANK($A3862),"",IF($A3862="Ūdeņraža jonu koncentrācija",VLOOKUP(Dati!$A3862,Normas!$A:$D,2,FALSE),VLOOKUP(Dati!$A3862,Normas!$A:$D,2,FALSE)*0.6)),"")</f>
      </c>
      <c r="G3862" s="2">
        <f>IFERROR(IF(ISBLANK($A3862),"",IF($A3862="Ūdeņraža jonu koncentrācija",VLOOKUP(Dati!$A3862,Normas!$A:$D,3,FALSE),VLOOKUP(Dati!$A3862,Normas!$A:$D,3,FALSE)*0.6)),"")</f>
      </c>
      <c r="H3862" s="2">
        <f>IFERROR(IF(ISBLANK($A3862),"",IF($A3862="Ūdeņraža jonu koncentrācija",VLOOKUP(Dati!$A3862,Normas!$A:$D,2,FALSE),VLOOKUP(Dati!$A3862,Normas!$A:$D,2,FALSE)*0.3)),"")</f>
      </c>
      <c r="I3862" s="2">
        <f>IFERROR(IF(ISBLANK($A3862),"",IF($A3862="Ūdeņraža jonu koncentrācija",VLOOKUP(Dati!$A3862,Normas!$A:$D,3,FALSE),VLOOKUP(Dati!$A3862,Normas!$A:$D,3,FALSE)*0.3)),"")</f>
      </c>
    </row>
    <row r="3863" spans="2:9" x14ac:dyDescent="0.2">
      <c r="B3863">
        <f>IF(ISBLANK(A3863),"",VLOOKUP(A3863,Normas!A:D,4,FALSE))</f>
      </c>
      <c r="E3863" s="2">
        <f>IF(ISBLANK(D3863),"",INT(YEARFRAC(D3863,'Vispārīga informācija'!$B$2)))</f>
      </c>
      <c r="F3863" s="2">
        <f>IFERROR(IF(ISBLANK($A3863),"",IF($A3863="Ūdeņraža jonu koncentrācija",VLOOKUP(Dati!$A3863,Normas!$A:$D,2,FALSE),VLOOKUP(Dati!$A3863,Normas!$A:$D,2,FALSE)*0.6)),"")</f>
      </c>
      <c r="G3863" s="2">
        <f>IFERROR(IF(ISBLANK($A3863),"",IF($A3863="Ūdeņraža jonu koncentrācija",VLOOKUP(Dati!$A3863,Normas!$A:$D,3,FALSE),VLOOKUP(Dati!$A3863,Normas!$A:$D,3,FALSE)*0.6)),"")</f>
      </c>
      <c r="H3863" s="2">
        <f>IFERROR(IF(ISBLANK($A3863),"",IF($A3863="Ūdeņraža jonu koncentrācija",VLOOKUP(Dati!$A3863,Normas!$A:$D,2,FALSE),VLOOKUP(Dati!$A3863,Normas!$A:$D,2,FALSE)*0.3)),"")</f>
      </c>
      <c r="I3863" s="2">
        <f>IFERROR(IF(ISBLANK($A3863),"",IF($A3863="Ūdeņraža jonu koncentrācija",VLOOKUP(Dati!$A3863,Normas!$A:$D,3,FALSE),VLOOKUP(Dati!$A3863,Normas!$A:$D,3,FALSE)*0.3)),"")</f>
      </c>
    </row>
    <row r="3864" spans="2:9" x14ac:dyDescent="0.2">
      <c r="B3864">
        <f>IF(ISBLANK(A3864),"",VLOOKUP(A3864,Normas!A:D,4,FALSE))</f>
      </c>
      <c r="E3864" s="2">
        <f>IF(ISBLANK(D3864),"",INT(YEARFRAC(D3864,'Vispārīga informācija'!$B$2)))</f>
      </c>
      <c r="F3864" s="2">
        <f>IFERROR(IF(ISBLANK($A3864),"",IF($A3864="Ūdeņraža jonu koncentrācija",VLOOKUP(Dati!$A3864,Normas!$A:$D,2,FALSE),VLOOKUP(Dati!$A3864,Normas!$A:$D,2,FALSE)*0.6)),"")</f>
      </c>
      <c r="G3864" s="2">
        <f>IFERROR(IF(ISBLANK($A3864),"",IF($A3864="Ūdeņraža jonu koncentrācija",VLOOKUP(Dati!$A3864,Normas!$A:$D,3,FALSE),VLOOKUP(Dati!$A3864,Normas!$A:$D,3,FALSE)*0.6)),"")</f>
      </c>
      <c r="H3864" s="2">
        <f>IFERROR(IF(ISBLANK($A3864),"",IF($A3864="Ūdeņraža jonu koncentrācija",VLOOKUP(Dati!$A3864,Normas!$A:$D,2,FALSE),VLOOKUP(Dati!$A3864,Normas!$A:$D,2,FALSE)*0.3)),"")</f>
      </c>
      <c r="I3864" s="2">
        <f>IFERROR(IF(ISBLANK($A3864),"",IF($A3864="Ūdeņraža jonu koncentrācija",VLOOKUP(Dati!$A3864,Normas!$A:$D,3,FALSE),VLOOKUP(Dati!$A3864,Normas!$A:$D,3,FALSE)*0.3)),"")</f>
      </c>
    </row>
    <row r="3865" spans="2:9" x14ac:dyDescent="0.2">
      <c r="B3865">
        <f>IF(ISBLANK(A3865),"",VLOOKUP(A3865,Normas!A:D,4,FALSE))</f>
      </c>
      <c r="E3865" s="2">
        <f>IF(ISBLANK(D3865),"",INT(YEARFRAC(D3865,'Vispārīga informācija'!$B$2)))</f>
      </c>
      <c r="F3865" s="2">
        <f>IFERROR(IF(ISBLANK($A3865),"",IF($A3865="Ūdeņraža jonu koncentrācija",VLOOKUP(Dati!$A3865,Normas!$A:$D,2,FALSE),VLOOKUP(Dati!$A3865,Normas!$A:$D,2,FALSE)*0.6)),"")</f>
      </c>
      <c r="G3865" s="2">
        <f>IFERROR(IF(ISBLANK($A3865),"",IF($A3865="Ūdeņraža jonu koncentrācija",VLOOKUP(Dati!$A3865,Normas!$A:$D,3,FALSE),VLOOKUP(Dati!$A3865,Normas!$A:$D,3,FALSE)*0.6)),"")</f>
      </c>
      <c r="H3865" s="2">
        <f>IFERROR(IF(ISBLANK($A3865),"",IF($A3865="Ūdeņraža jonu koncentrācija",VLOOKUP(Dati!$A3865,Normas!$A:$D,2,FALSE),VLOOKUP(Dati!$A3865,Normas!$A:$D,2,FALSE)*0.3)),"")</f>
      </c>
      <c r="I3865" s="2">
        <f>IFERROR(IF(ISBLANK($A3865),"",IF($A3865="Ūdeņraža jonu koncentrācija",VLOOKUP(Dati!$A3865,Normas!$A:$D,3,FALSE),VLOOKUP(Dati!$A3865,Normas!$A:$D,3,FALSE)*0.3)),"")</f>
      </c>
    </row>
    <row r="3866" spans="2:9" x14ac:dyDescent="0.2">
      <c r="B3866">
        <f>IF(ISBLANK(A3866),"",VLOOKUP(A3866,Normas!A:D,4,FALSE))</f>
      </c>
      <c r="E3866" s="2">
        <f>IF(ISBLANK(D3866),"",INT(YEARFRAC(D3866,'Vispārīga informācija'!$B$2)))</f>
      </c>
      <c r="F3866" s="2">
        <f>IFERROR(IF(ISBLANK($A3866),"",IF($A3866="Ūdeņraža jonu koncentrācija",VLOOKUP(Dati!$A3866,Normas!$A:$D,2,FALSE),VLOOKUP(Dati!$A3866,Normas!$A:$D,2,FALSE)*0.6)),"")</f>
      </c>
      <c r="G3866" s="2">
        <f>IFERROR(IF(ISBLANK($A3866),"",IF($A3866="Ūdeņraža jonu koncentrācija",VLOOKUP(Dati!$A3866,Normas!$A:$D,3,FALSE),VLOOKUP(Dati!$A3866,Normas!$A:$D,3,FALSE)*0.6)),"")</f>
      </c>
      <c r="H3866" s="2">
        <f>IFERROR(IF(ISBLANK($A3866),"",IF($A3866="Ūdeņraža jonu koncentrācija",VLOOKUP(Dati!$A3866,Normas!$A:$D,2,FALSE),VLOOKUP(Dati!$A3866,Normas!$A:$D,2,FALSE)*0.3)),"")</f>
      </c>
      <c r="I3866" s="2">
        <f>IFERROR(IF(ISBLANK($A3866),"",IF($A3866="Ūdeņraža jonu koncentrācija",VLOOKUP(Dati!$A3866,Normas!$A:$D,3,FALSE),VLOOKUP(Dati!$A3866,Normas!$A:$D,3,FALSE)*0.3)),"")</f>
      </c>
    </row>
    <row r="3867" spans="2:9" x14ac:dyDescent="0.2">
      <c r="B3867">
        <f>IF(ISBLANK(A3867),"",VLOOKUP(A3867,Normas!A:D,4,FALSE))</f>
      </c>
      <c r="E3867" s="2">
        <f>IF(ISBLANK(D3867),"",INT(YEARFRAC(D3867,'Vispārīga informācija'!$B$2)))</f>
      </c>
      <c r="F3867" s="2">
        <f>IFERROR(IF(ISBLANK($A3867),"",IF($A3867="Ūdeņraža jonu koncentrācija",VLOOKUP(Dati!$A3867,Normas!$A:$D,2,FALSE),VLOOKUP(Dati!$A3867,Normas!$A:$D,2,FALSE)*0.6)),"")</f>
      </c>
      <c r="G3867" s="2">
        <f>IFERROR(IF(ISBLANK($A3867),"",IF($A3867="Ūdeņraža jonu koncentrācija",VLOOKUP(Dati!$A3867,Normas!$A:$D,3,FALSE),VLOOKUP(Dati!$A3867,Normas!$A:$D,3,FALSE)*0.6)),"")</f>
      </c>
      <c r="H3867" s="2">
        <f>IFERROR(IF(ISBLANK($A3867),"",IF($A3867="Ūdeņraža jonu koncentrācija",VLOOKUP(Dati!$A3867,Normas!$A:$D,2,FALSE),VLOOKUP(Dati!$A3867,Normas!$A:$D,2,FALSE)*0.3)),"")</f>
      </c>
      <c r="I3867" s="2">
        <f>IFERROR(IF(ISBLANK($A3867),"",IF($A3867="Ūdeņraža jonu koncentrācija",VLOOKUP(Dati!$A3867,Normas!$A:$D,3,FALSE),VLOOKUP(Dati!$A3867,Normas!$A:$D,3,FALSE)*0.3)),"")</f>
      </c>
    </row>
    <row r="3868" spans="2:9" x14ac:dyDescent="0.2">
      <c r="B3868">
        <f>IF(ISBLANK(A3868),"",VLOOKUP(A3868,Normas!A:D,4,FALSE))</f>
      </c>
      <c r="E3868" s="2">
        <f>IF(ISBLANK(D3868),"",INT(YEARFRAC(D3868,'Vispārīga informācija'!$B$2)))</f>
      </c>
      <c r="F3868" s="2">
        <f>IFERROR(IF(ISBLANK($A3868),"",IF($A3868="Ūdeņraža jonu koncentrācija",VLOOKUP(Dati!$A3868,Normas!$A:$D,2,FALSE),VLOOKUP(Dati!$A3868,Normas!$A:$D,2,FALSE)*0.6)),"")</f>
      </c>
      <c r="G3868" s="2">
        <f>IFERROR(IF(ISBLANK($A3868),"",IF($A3868="Ūdeņraža jonu koncentrācija",VLOOKUP(Dati!$A3868,Normas!$A:$D,3,FALSE),VLOOKUP(Dati!$A3868,Normas!$A:$D,3,FALSE)*0.6)),"")</f>
      </c>
      <c r="H3868" s="2">
        <f>IFERROR(IF(ISBLANK($A3868),"",IF($A3868="Ūdeņraža jonu koncentrācija",VLOOKUP(Dati!$A3868,Normas!$A:$D,2,FALSE),VLOOKUP(Dati!$A3868,Normas!$A:$D,2,FALSE)*0.3)),"")</f>
      </c>
      <c r="I3868" s="2">
        <f>IFERROR(IF(ISBLANK($A3868),"",IF($A3868="Ūdeņraža jonu koncentrācija",VLOOKUP(Dati!$A3868,Normas!$A:$D,3,FALSE),VLOOKUP(Dati!$A3868,Normas!$A:$D,3,FALSE)*0.3)),"")</f>
      </c>
    </row>
    <row r="3869" spans="2:9" x14ac:dyDescent="0.2">
      <c r="B3869">
        <f>IF(ISBLANK(A3869),"",VLOOKUP(A3869,Normas!A:D,4,FALSE))</f>
      </c>
      <c r="E3869" s="2">
        <f>IF(ISBLANK(D3869),"",INT(YEARFRAC(D3869,'Vispārīga informācija'!$B$2)))</f>
      </c>
      <c r="F3869" s="2">
        <f>IFERROR(IF(ISBLANK($A3869),"",IF($A3869="Ūdeņraža jonu koncentrācija",VLOOKUP(Dati!$A3869,Normas!$A:$D,2,FALSE),VLOOKUP(Dati!$A3869,Normas!$A:$D,2,FALSE)*0.6)),"")</f>
      </c>
      <c r="G3869" s="2">
        <f>IFERROR(IF(ISBLANK($A3869),"",IF($A3869="Ūdeņraža jonu koncentrācija",VLOOKUP(Dati!$A3869,Normas!$A:$D,3,FALSE),VLOOKUP(Dati!$A3869,Normas!$A:$D,3,FALSE)*0.6)),"")</f>
      </c>
      <c r="H3869" s="2">
        <f>IFERROR(IF(ISBLANK($A3869),"",IF($A3869="Ūdeņraža jonu koncentrācija",VLOOKUP(Dati!$A3869,Normas!$A:$D,2,FALSE),VLOOKUP(Dati!$A3869,Normas!$A:$D,2,FALSE)*0.3)),"")</f>
      </c>
      <c r="I3869" s="2">
        <f>IFERROR(IF(ISBLANK($A3869),"",IF($A3869="Ūdeņraža jonu koncentrācija",VLOOKUP(Dati!$A3869,Normas!$A:$D,3,FALSE),VLOOKUP(Dati!$A3869,Normas!$A:$D,3,FALSE)*0.3)),"")</f>
      </c>
    </row>
    <row r="3870" spans="2:9" x14ac:dyDescent="0.2">
      <c r="B3870">
        <f>IF(ISBLANK(A3870),"",VLOOKUP(A3870,Normas!A:D,4,FALSE))</f>
      </c>
      <c r="E3870" s="2">
        <f>IF(ISBLANK(D3870),"",INT(YEARFRAC(D3870,'Vispārīga informācija'!$B$2)))</f>
      </c>
      <c r="F3870" s="2">
        <f>IFERROR(IF(ISBLANK($A3870),"",IF($A3870="Ūdeņraža jonu koncentrācija",VLOOKUP(Dati!$A3870,Normas!$A:$D,2,FALSE),VLOOKUP(Dati!$A3870,Normas!$A:$D,2,FALSE)*0.6)),"")</f>
      </c>
      <c r="G3870" s="2">
        <f>IFERROR(IF(ISBLANK($A3870),"",IF($A3870="Ūdeņraža jonu koncentrācija",VLOOKUP(Dati!$A3870,Normas!$A:$D,3,FALSE),VLOOKUP(Dati!$A3870,Normas!$A:$D,3,FALSE)*0.6)),"")</f>
      </c>
      <c r="H3870" s="2">
        <f>IFERROR(IF(ISBLANK($A3870),"",IF($A3870="Ūdeņraža jonu koncentrācija",VLOOKUP(Dati!$A3870,Normas!$A:$D,2,FALSE),VLOOKUP(Dati!$A3870,Normas!$A:$D,2,FALSE)*0.3)),"")</f>
      </c>
      <c r="I3870" s="2">
        <f>IFERROR(IF(ISBLANK($A3870),"",IF($A3870="Ūdeņraža jonu koncentrācija",VLOOKUP(Dati!$A3870,Normas!$A:$D,3,FALSE),VLOOKUP(Dati!$A3870,Normas!$A:$D,3,FALSE)*0.3)),"")</f>
      </c>
    </row>
    <row r="3871" spans="2:9" x14ac:dyDescent="0.2">
      <c r="B3871">
        <f>IF(ISBLANK(A3871),"",VLOOKUP(A3871,Normas!A:D,4,FALSE))</f>
      </c>
      <c r="E3871" s="2">
        <f>IF(ISBLANK(D3871),"",INT(YEARFRAC(D3871,'Vispārīga informācija'!$B$2)))</f>
      </c>
      <c r="F3871" s="2">
        <f>IFERROR(IF(ISBLANK($A3871),"",IF($A3871="Ūdeņraža jonu koncentrācija",VLOOKUP(Dati!$A3871,Normas!$A:$D,2,FALSE),VLOOKUP(Dati!$A3871,Normas!$A:$D,2,FALSE)*0.6)),"")</f>
      </c>
      <c r="G3871" s="2">
        <f>IFERROR(IF(ISBLANK($A3871),"",IF($A3871="Ūdeņraža jonu koncentrācija",VLOOKUP(Dati!$A3871,Normas!$A:$D,3,FALSE),VLOOKUP(Dati!$A3871,Normas!$A:$D,3,FALSE)*0.6)),"")</f>
      </c>
      <c r="H3871" s="2">
        <f>IFERROR(IF(ISBLANK($A3871),"",IF($A3871="Ūdeņraža jonu koncentrācija",VLOOKUP(Dati!$A3871,Normas!$A:$D,2,FALSE),VLOOKUP(Dati!$A3871,Normas!$A:$D,2,FALSE)*0.3)),"")</f>
      </c>
      <c r="I3871" s="2">
        <f>IFERROR(IF(ISBLANK($A3871),"",IF($A3871="Ūdeņraža jonu koncentrācija",VLOOKUP(Dati!$A3871,Normas!$A:$D,3,FALSE),VLOOKUP(Dati!$A3871,Normas!$A:$D,3,FALSE)*0.3)),"")</f>
      </c>
    </row>
    <row r="3872" spans="2:9" x14ac:dyDescent="0.2">
      <c r="B3872">
        <f>IF(ISBLANK(A3872),"",VLOOKUP(A3872,Normas!A:D,4,FALSE))</f>
      </c>
      <c r="E3872" s="2">
        <f>IF(ISBLANK(D3872),"",INT(YEARFRAC(D3872,'Vispārīga informācija'!$B$2)))</f>
      </c>
      <c r="F3872" s="2">
        <f>IFERROR(IF(ISBLANK($A3872),"",IF($A3872="Ūdeņraža jonu koncentrācija",VLOOKUP(Dati!$A3872,Normas!$A:$D,2,FALSE),VLOOKUP(Dati!$A3872,Normas!$A:$D,2,FALSE)*0.6)),"")</f>
      </c>
      <c r="G3872" s="2">
        <f>IFERROR(IF(ISBLANK($A3872),"",IF($A3872="Ūdeņraža jonu koncentrācija",VLOOKUP(Dati!$A3872,Normas!$A:$D,3,FALSE),VLOOKUP(Dati!$A3872,Normas!$A:$D,3,FALSE)*0.6)),"")</f>
      </c>
      <c r="H3872" s="2">
        <f>IFERROR(IF(ISBLANK($A3872),"",IF($A3872="Ūdeņraža jonu koncentrācija",VLOOKUP(Dati!$A3872,Normas!$A:$D,2,FALSE),VLOOKUP(Dati!$A3872,Normas!$A:$D,2,FALSE)*0.3)),"")</f>
      </c>
      <c r="I3872" s="2">
        <f>IFERROR(IF(ISBLANK($A3872),"",IF($A3872="Ūdeņraža jonu koncentrācija",VLOOKUP(Dati!$A3872,Normas!$A:$D,3,FALSE),VLOOKUP(Dati!$A3872,Normas!$A:$D,3,FALSE)*0.3)),"")</f>
      </c>
    </row>
    <row r="3873" spans="2:9" x14ac:dyDescent="0.2">
      <c r="B3873">
        <f>IF(ISBLANK(A3873),"",VLOOKUP(A3873,Normas!A:D,4,FALSE))</f>
      </c>
      <c r="E3873" s="2">
        <f>IF(ISBLANK(D3873),"",INT(YEARFRAC(D3873,'Vispārīga informācija'!$B$2)))</f>
      </c>
      <c r="F3873" s="2">
        <f>IFERROR(IF(ISBLANK($A3873),"",IF($A3873="Ūdeņraža jonu koncentrācija",VLOOKUP(Dati!$A3873,Normas!$A:$D,2,FALSE),VLOOKUP(Dati!$A3873,Normas!$A:$D,2,FALSE)*0.6)),"")</f>
      </c>
      <c r="G3873" s="2">
        <f>IFERROR(IF(ISBLANK($A3873),"",IF($A3873="Ūdeņraža jonu koncentrācija",VLOOKUP(Dati!$A3873,Normas!$A:$D,3,FALSE),VLOOKUP(Dati!$A3873,Normas!$A:$D,3,FALSE)*0.6)),"")</f>
      </c>
      <c r="H3873" s="2">
        <f>IFERROR(IF(ISBLANK($A3873),"",IF($A3873="Ūdeņraža jonu koncentrācija",VLOOKUP(Dati!$A3873,Normas!$A:$D,2,FALSE),VLOOKUP(Dati!$A3873,Normas!$A:$D,2,FALSE)*0.3)),"")</f>
      </c>
      <c r="I3873" s="2">
        <f>IFERROR(IF(ISBLANK($A3873),"",IF($A3873="Ūdeņraža jonu koncentrācija",VLOOKUP(Dati!$A3873,Normas!$A:$D,3,FALSE),VLOOKUP(Dati!$A3873,Normas!$A:$D,3,FALSE)*0.3)),"")</f>
      </c>
    </row>
    <row r="3874" spans="2:9" x14ac:dyDescent="0.2">
      <c r="B3874">
        <f>IF(ISBLANK(A3874),"",VLOOKUP(A3874,Normas!A:D,4,FALSE))</f>
      </c>
      <c r="E3874" s="2">
        <f>IF(ISBLANK(D3874),"",INT(YEARFRAC(D3874,'Vispārīga informācija'!$B$2)))</f>
      </c>
      <c r="F3874" s="2">
        <f>IFERROR(IF(ISBLANK($A3874),"",IF($A3874="Ūdeņraža jonu koncentrācija",VLOOKUP(Dati!$A3874,Normas!$A:$D,2,FALSE),VLOOKUP(Dati!$A3874,Normas!$A:$D,2,FALSE)*0.6)),"")</f>
      </c>
      <c r="G3874" s="2">
        <f>IFERROR(IF(ISBLANK($A3874),"",IF($A3874="Ūdeņraža jonu koncentrācija",VLOOKUP(Dati!$A3874,Normas!$A:$D,3,FALSE),VLOOKUP(Dati!$A3874,Normas!$A:$D,3,FALSE)*0.6)),"")</f>
      </c>
      <c r="H3874" s="2">
        <f>IFERROR(IF(ISBLANK($A3874),"",IF($A3874="Ūdeņraža jonu koncentrācija",VLOOKUP(Dati!$A3874,Normas!$A:$D,2,FALSE),VLOOKUP(Dati!$A3874,Normas!$A:$D,2,FALSE)*0.3)),"")</f>
      </c>
      <c r="I3874" s="2">
        <f>IFERROR(IF(ISBLANK($A3874),"",IF($A3874="Ūdeņraža jonu koncentrācija",VLOOKUP(Dati!$A3874,Normas!$A:$D,3,FALSE),VLOOKUP(Dati!$A3874,Normas!$A:$D,3,FALSE)*0.3)),"")</f>
      </c>
    </row>
    <row r="3875" spans="2:9" x14ac:dyDescent="0.2">
      <c r="B3875">
        <f>IF(ISBLANK(A3875),"",VLOOKUP(A3875,Normas!A:D,4,FALSE))</f>
      </c>
      <c r="E3875" s="2">
        <f>IF(ISBLANK(D3875),"",INT(YEARFRAC(D3875,'Vispārīga informācija'!$B$2)))</f>
      </c>
      <c r="F3875" s="2">
        <f>IFERROR(IF(ISBLANK($A3875),"",IF($A3875="Ūdeņraža jonu koncentrācija",VLOOKUP(Dati!$A3875,Normas!$A:$D,2,FALSE),VLOOKUP(Dati!$A3875,Normas!$A:$D,2,FALSE)*0.6)),"")</f>
      </c>
      <c r="G3875" s="2">
        <f>IFERROR(IF(ISBLANK($A3875),"",IF($A3875="Ūdeņraža jonu koncentrācija",VLOOKUP(Dati!$A3875,Normas!$A:$D,3,FALSE),VLOOKUP(Dati!$A3875,Normas!$A:$D,3,FALSE)*0.6)),"")</f>
      </c>
      <c r="H3875" s="2">
        <f>IFERROR(IF(ISBLANK($A3875),"",IF($A3875="Ūdeņraža jonu koncentrācija",VLOOKUP(Dati!$A3875,Normas!$A:$D,2,FALSE),VLOOKUP(Dati!$A3875,Normas!$A:$D,2,FALSE)*0.3)),"")</f>
      </c>
      <c r="I3875" s="2">
        <f>IFERROR(IF(ISBLANK($A3875),"",IF($A3875="Ūdeņraža jonu koncentrācija",VLOOKUP(Dati!$A3875,Normas!$A:$D,3,FALSE),VLOOKUP(Dati!$A3875,Normas!$A:$D,3,FALSE)*0.3)),"")</f>
      </c>
    </row>
    <row r="3876" spans="2:9" x14ac:dyDescent="0.2">
      <c r="B3876">
        <f>IF(ISBLANK(A3876),"",VLOOKUP(A3876,Normas!A:D,4,FALSE))</f>
      </c>
      <c r="E3876" s="2">
        <f>IF(ISBLANK(D3876),"",INT(YEARFRAC(D3876,'Vispārīga informācija'!$B$2)))</f>
      </c>
      <c r="F3876" s="2">
        <f>IFERROR(IF(ISBLANK($A3876),"",IF($A3876="Ūdeņraža jonu koncentrācija",VLOOKUP(Dati!$A3876,Normas!$A:$D,2,FALSE),VLOOKUP(Dati!$A3876,Normas!$A:$D,2,FALSE)*0.6)),"")</f>
      </c>
      <c r="G3876" s="2">
        <f>IFERROR(IF(ISBLANK($A3876),"",IF($A3876="Ūdeņraža jonu koncentrācija",VLOOKUP(Dati!$A3876,Normas!$A:$D,3,FALSE),VLOOKUP(Dati!$A3876,Normas!$A:$D,3,FALSE)*0.6)),"")</f>
      </c>
      <c r="H3876" s="2">
        <f>IFERROR(IF(ISBLANK($A3876),"",IF($A3876="Ūdeņraža jonu koncentrācija",VLOOKUP(Dati!$A3876,Normas!$A:$D,2,FALSE),VLOOKUP(Dati!$A3876,Normas!$A:$D,2,FALSE)*0.3)),"")</f>
      </c>
      <c r="I3876" s="2">
        <f>IFERROR(IF(ISBLANK($A3876),"",IF($A3876="Ūdeņraža jonu koncentrācija",VLOOKUP(Dati!$A3876,Normas!$A:$D,3,FALSE),VLOOKUP(Dati!$A3876,Normas!$A:$D,3,FALSE)*0.3)),"")</f>
      </c>
    </row>
    <row r="3877" spans="2:9" x14ac:dyDescent="0.2">
      <c r="B3877">
        <f>IF(ISBLANK(A3877),"",VLOOKUP(A3877,Normas!A:D,4,FALSE))</f>
      </c>
      <c r="E3877" s="2">
        <f>IF(ISBLANK(D3877),"",INT(YEARFRAC(D3877,'Vispārīga informācija'!$B$2)))</f>
      </c>
      <c r="F3877" s="2">
        <f>IFERROR(IF(ISBLANK($A3877),"",IF($A3877="Ūdeņraža jonu koncentrācija",VLOOKUP(Dati!$A3877,Normas!$A:$D,2,FALSE),VLOOKUP(Dati!$A3877,Normas!$A:$D,2,FALSE)*0.6)),"")</f>
      </c>
      <c r="G3877" s="2">
        <f>IFERROR(IF(ISBLANK($A3877),"",IF($A3877="Ūdeņraža jonu koncentrācija",VLOOKUP(Dati!$A3877,Normas!$A:$D,3,FALSE),VLOOKUP(Dati!$A3877,Normas!$A:$D,3,FALSE)*0.6)),"")</f>
      </c>
      <c r="H3877" s="2">
        <f>IFERROR(IF(ISBLANK($A3877),"",IF($A3877="Ūdeņraža jonu koncentrācija",VLOOKUP(Dati!$A3877,Normas!$A:$D,2,FALSE),VLOOKUP(Dati!$A3877,Normas!$A:$D,2,FALSE)*0.3)),"")</f>
      </c>
      <c r="I3877" s="2">
        <f>IFERROR(IF(ISBLANK($A3877),"",IF($A3877="Ūdeņraža jonu koncentrācija",VLOOKUP(Dati!$A3877,Normas!$A:$D,3,FALSE),VLOOKUP(Dati!$A3877,Normas!$A:$D,3,FALSE)*0.3)),"")</f>
      </c>
    </row>
    <row r="3878" spans="2:9" x14ac:dyDescent="0.2">
      <c r="B3878">
        <f>IF(ISBLANK(A3878),"",VLOOKUP(A3878,Normas!A:D,4,FALSE))</f>
      </c>
      <c r="E3878" s="2">
        <f>IF(ISBLANK(D3878),"",INT(YEARFRAC(D3878,'Vispārīga informācija'!$B$2)))</f>
      </c>
      <c r="F3878" s="2">
        <f>IFERROR(IF(ISBLANK($A3878),"",IF($A3878="Ūdeņraža jonu koncentrācija",VLOOKUP(Dati!$A3878,Normas!$A:$D,2,FALSE),VLOOKUP(Dati!$A3878,Normas!$A:$D,2,FALSE)*0.6)),"")</f>
      </c>
      <c r="G3878" s="2">
        <f>IFERROR(IF(ISBLANK($A3878),"",IF($A3878="Ūdeņraža jonu koncentrācija",VLOOKUP(Dati!$A3878,Normas!$A:$D,3,FALSE),VLOOKUP(Dati!$A3878,Normas!$A:$D,3,FALSE)*0.6)),"")</f>
      </c>
      <c r="H3878" s="2">
        <f>IFERROR(IF(ISBLANK($A3878),"",IF($A3878="Ūdeņraža jonu koncentrācija",VLOOKUP(Dati!$A3878,Normas!$A:$D,2,FALSE),VLOOKUP(Dati!$A3878,Normas!$A:$D,2,FALSE)*0.3)),"")</f>
      </c>
      <c r="I3878" s="2">
        <f>IFERROR(IF(ISBLANK($A3878),"",IF($A3878="Ūdeņraža jonu koncentrācija",VLOOKUP(Dati!$A3878,Normas!$A:$D,3,FALSE),VLOOKUP(Dati!$A3878,Normas!$A:$D,3,FALSE)*0.3)),"")</f>
      </c>
    </row>
    <row r="3879" spans="2:9" x14ac:dyDescent="0.2">
      <c r="B3879">
        <f>IF(ISBLANK(A3879),"",VLOOKUP(A3879,Normas!A:D,4,FALSE))</f>
      </c>
      <c r="E3879" s="2">
        <f>IF(ISBLANK(D3879),"",INT(YEARFRAC(D3879,'Vispārīga informācija'!$B$2)))</f>
      </c>
      <c r="F3879" s="2">
        <f>IFERROR(IF(ISBLANK($A3879),"",IF($A3879="Ūdeņraža jonu koncentrācija",VLOOKUP(Dati!$A3879,Normas!$A:$D,2,FALSE),VLOOKUP(Dati!$A3879,Normas!$A:$D,2,FALSE)*0.6)),"")</f>
      </c>
      <c r="G3879" s="2">
        <f>IFERROR(IF(ISBLANK($A3879),"",IF($A3879="Ūdeņraža jonu koncentrācija",VLOOKUP(Dati!$A3879,Normas!$A:$D,3,FALSE),VLOOKUP(Dati!$A3879,Normas!$A:$D,3,FALSE)*0.6)),"")</f>
      </c>
      <c r="H3879" s="2">
        <f>IFERROR(IF(ISBLANK($A3879),"",IF($A3879="Ūdeņraža jonu koncentrācija",VLOOKUP(Dati!$A3879,Normas!$A:$D,2,FALSE),VLOOKUP(Dati!$A3879,Normas!$A:$D,2,FALSE)*0.3)),"")</f>
      </c>
      <c r="I3879" s="2">
        <f>IFERROR(IF(ISBLANK($A3879),"",IF($A3879="Ūdeņraža jonu koncentrācija",VLOOKUP(Dati!$A3879,Normas!$A:$D,3,FALSE),VLOOKUP(Dati!$A3879,Normas!$A:$D,3,FALSE)*0.3)),"")</f>
      </c>
    </row>
    <row r="3880" spans="2:9" x14ac:dyDescent="0.2">
      <c r="B3880">
        <f>IF(ISBLANK(A3880),"",VLOOKUP(A3880,Normas!A:D,4,FALSE))</f>
      </c>
      <c r="E3880" s="2">
        <f>IF(ISBLANK(D3880),"",INT(YEARFRAC(D3880,'Vispārīga informācija'!$B$2)))</f>
      </c>
      <c r="F3880" s="2">
        <f>IFERROR(IF(ISBLANK($A3880),"",IF($A3880="Ūdeņraža jonu koncentrācija",VLOOKUP(Dati!$A3880,Normas!$A:$D,2,FALSE),VLOOKUP(Dati!$A3880,Normas!$A:$D,2,FALSE)*0.6)),"")</f>
      </c>
      <c r="G3880" s="2">
        <f>IFERROR(IF(ISBLANK($A3880),"",IF($A3880="Ūdeņraža jonu koncentrācija",VLOOKUP(Dati!$A3880,Normas!$A:$D,3,FALSE),VLOOKUP(Dati!$A3880,Normas!$A:$D,3,FALSE)*0.6)),"")</f>
      </c>
      <c r="H3880" s="2">
        <f>IFERROR(IF(ISBLANK($A3880),"",IF($A3880="Ūdeņraža jonu koncentrācija",VLOOKUP(Dati!$A3880,Normas!$A:$D,2,FALSE),VLOOKUP(Dati!$A3880,Normas!$A:$D,2,FALSE)*0.3)),"")</f>
      </c>
      <c r="I3880" s="2">
        <f>IFERROR(IF(ISBLANK($A3880),"",IF($A3880="Ūdeņraža jonu koncentrācija",VLOOKUP(Dati!$A3880,Normas!$A:$D,3,FALSE),VLOOKUP(Dati!$A3880,Normas!$A:$D,3,FALSE)*0.3)),"")</f>
      </c>
    </row>
    <row r="3881" spans="2:9" x14ac:dyDescent="0.2">
      <c r="B3881">
        <f>IF(ISBLANK(A3881),"",VLOOKUP(A3881,Normas!A:D,4,FALSE))</f>
      </c>
      <c r="E3881" s="2">
        <f>IF(ISBLANK(D3881),"",INT(YEARFRAC(D3881,'Vispārīga informācija'!$B$2)))</f>
      </c>
      <c r="F3881" s="2">
        <f>IFERROR(IF(ISBLANK($A3881),"",IF($A3881="Ūdeņraža jonu koncentrācija",VLOOKUP(Dati!$A3881,Normas!$A:$D,2,FALSE),VLOOKUP(Dati!$A3881,Normas!$A:$D,2,FALSE)*0.6)),"")</f>
      </c>
      <c r="G3881" s="2">
        <f>IFERROR(IF(ISBLANK($A3881),"",IF($A3881="Ūdeņraža jonu koncentrācija",VLOOKUP(Dati!$A3881,Normas!$A:$D,3,FALSE),VLOOKUP(Dati!$A3881,Normas!$A:$D,3,FALSE)*0.6)),"")</f>
      </c>
      <c r="H3881" s="2">
        <f>IFERROR(IF(ISBLANK($A3881),"",IF($A3881="Ūdeņraža jonu koncentrācija",VLOOKUP(Dati!$A3881,Normas!$A:$D,2,FALSE),VLOOKUP(Dati!$A3881,Normas!$A:$D,2,FALSE)*0.3)),"")</f>
      </c>
      <c r="I3881" s="2">
        <f>IFERROR(IF(ISBLANK($A3881),"",IF($A3881="Ūdeņraža jonu koncentrācija",VLOOKUP(Dati!$A3881,Normas!$A:$D,3,FALSE),VLOOKUP(Dati!$A3881,Normas!$A:$D,3,FALSE)*0.3)),"")</f>
      </c>
    </row>
    <row r="3882" spans="2:9" x14ac:dyDescent="0.2">
      <c r="B3882">
        <f>IF(ISBLANK(A3882),"",VLOOKUP(A3882,Normas!A:D,4,FALSE))</f>
      </c>
      <c r="E3882" s="2">
        <f>IF(ISBLANK(D3882),"",INT(YEARFRAC(D3882,'Vispārīga informācija'!$B$2)))</f>
      </c>
      <c r="F3882" s="2">
        <f>IFERROR(IF(ISBLANK($A3882),"",IF($A3882="Ūdeņraža jonu koncentrācija",VLOOKUP(Dati!$A3882,Normas!$A:$D,2,FALSE),VLOOKUP(Dati!$A3882,Normas!$A:$D,2,FALSE)*0.6)),"")</f>
      </c>
      <c r="G3882" s="2">
        <f>IFERROR(IF(ISBLANK($A3882),"",IF($A3882="Ūdeņraža jonu koncentrācija",VLOOKUP(Dati!$A3882,Normas!$A:$D,3,FALSE),VLOOKUP(Dati!$A3882,Normas!$A:$D,3,FALSE)*0.6)),"")</f>
      </c>
      <c r="H3882" s="2">
        <f>IFERROR(IF(ISBLANK($A3882),"",IF($A3882="Ūdeņraža jonu koncentrācija",VLOOKUP(Dati!$A3882,Normas!$A:$D,2,FALSE),VLOOKUP(Dati!$A3882,Normas!$A:$D,2,FALSE)*0.3)),"")</f>
      </c>
      <c r="I3882" s="2">
        <f>IFERROR(IF(ISBLANK($A3882),"",IF($A3882="Ūdeņraža jonu koncentrācija",VLOOKUP(Dati!$A3882,Normas!$A:$D,3,FALSE),VLOOKUP(Dati!$A3882,Normas!$A:$D,3,FALSE)*0.3)),"")</f>
      </c>
    </row>
    <row r="3883" spans="2:9" x14ac:dyDescent="0.2">
      <c r="B3883">
        <f>IF(ISBLANK(A3883),"",VLOOKUP(A3883,Normas!A:D,4,FALSE))</f>
      </c>
      <c r="E3883" s="2">
        <f>IF(ISBLANK(D3883),"",INT(YEARFRAC(D3883,'Vispārīga informācija'!$B$2)))</f>
      </c>
      <c r="F3883" s="2">
        <f>IFERROR(IF(ISBLANK($A3883),"",IF($A3883="Ūdeņraža jonu koncentrācija",VLOOKUP(Dati!$A3883,Normas!$A:$D,2,FALSE),VLOOKUP(Dati!$A3883,Normas!$A:$D,2,FALSE)*0.6)),"")</f>
      </c>
      <c r="G3883" s="2">
        <f>IFERROR(IF(ISBLANK($A3883),"",IF($A3883="Ūdeņraža jonu koncentrācija",VLOOKUP(Dati!$A3883,Normas!$A:$D,3,FALSE),VLOOKUP(Dati!$A3883,Normas!$A:$D,3,FALSE)*0.6)),"")</f>
      </c>
      <c r="H3883" s="2">
        <f>IFERROR(IF(ISBLANK($A3883),"",IF($A3883="Ūdeņraža jonu koncentrācija",VLOOKUP(Dati!$A3883,Normas!$A:$D,2,FALSE),VLOOKUP(Dati!$A3883,Normas!$A:$D,2,FALSE)*0.3)),"")</f>
      </c>
      <c r="I3883" s="2">
        <f>IFERROR(IF(ISBLANK($A3883),"",IF($A3883="Ūdeņraža jonu koncentrācija",VLOOKUP(Dati!$A3883,Normas!$A:$D,3,FALSE),VLOOKUP(Dati!$A3883,Normas!$A:$D,3,FALSE)*0.3)),"")</f>
      </c>
    </row>
    <row r="3884" spans="2:9" x14ac:dyDescent="0.2">
      <c r="B3884">
        <f>IF(ISBLANK(A3884),"",VLOOKUP(A3884,Normas!A:D,4,FALSE))</f>
      </c>
      <c r="E3884" s="2">
        <f>IF(ISBLANK(D3884),"",INT(YEARFRAC(D3884,'Vispārīga informācija'!$B$2)))</f>
      </c>
      <c r="F3884" s="2">
        <f>IFERROR(IF(ISBLANK($A3884),"",IF($A3884="Ūdeņraža jonu koncentrācija",VLOOKUP(Dati!$A3884,Normas!$A:$D,2,FALSE),VLOOKUP(Dati!$A3884,Normas!$A:$D,2,FALSE)*0.6)),"")</f>
      </c>
      <c r="G3884" s="2">
        <f>IFERROR(IF(ISBLANK($A3884),"",IF($A3884="Ūdeņraža jonu koncentrācija",VLOOKUP(Dati!$A3884,Normas!$A:$D,3,FALSE),VLOOKUP(Dati!$A3884,Normas!$A:$D,3,FALSE)*0.6)),"")</f>
      </c>
      <c r="H3884" s="2">
        <f>IFERROR(IF(ISBLANK($A3884),"",IF($A3884="Ūdeņraža jonu koncentrācija",VLOOKUP(Dati!$A3884,Normas!$A:$D,2,FALSE),VLOOKUP(Dati!$A3884,Normas!$A:$D,2,FALSE)*0.3)),"")</f>
      </c>
      <c r="I3884" s="2">
        <f>IFERROR(IF(ISBLANK($A3884),"",IF($A3884="Ūdeņraža jonu koncentrācija",VLOOKUP(Dati!$A3884,Normas!$A:$D,3,FALSE),VLOOKUP(Dati!$A3884,Normas!$A:$D,3,FALSE)*0.3)),"")</f>
      </c>
    </row>
    <row r="3885" spans="2:9" x14ac:dyDescent="0.2">
      <c r="B3885">
        <f>IF(ISBLANK(A3885),"",VLOOKUP(A3885,Normas!A:D,4,FALSE))</f>
      </c>
      <c r="E3885" s="2">
        <f>IF(ISBLANK(D3885),"",INT(YEARFRAC(D3885,'Vispārīga informācija'!$B$2)))</f>
      </c>
      <c r="F3885" s="2">
        <f>IFERROR(IF(ISBLANK($A3885),"",IF($A3885="Ūdeņraža jonu koncentrācija",VLOOKUP(Dati!$A3885,Normas!$A:$D,2,FALSE),VLOOKUP(Dati!$A3885,Normas!$A:$D,2,FALSE)*0.6)),"")</f>
      </c>
      <c r="G3885" s="2">
        <f>IFERROR(IF(ISBLANK($A3885),"",IF($A3885="Ūdeņraža jonu koncentrācija",VLOOKUP(Dati!$A3885,Normas!$A:$D,3,FALSE),VLOOKUP(Dati!$A3885,Normas!$A:$D,3,FALSE)*0.6)),"")</f>
      </c>
      <c r="H3885" s="2">
        <f>IFERROR(IF(ISBLANK($A3885),"",IF($A3885="Ūdeņraža jonu koncentrācija",VLOOKUP(Dati!$A3885,Normas!$A:$D,2,FALSE),VLOOKUP(Dati!$A3885,Normas!$A:$D,2,FALSE)*0.3)),"")</f>
      </c>
      <c r="I3885" s="2">
        <f>IFERROR(IF(ISBLANK($A3885),"",IF($A3885="Ūdeņraža jonu koncentrācija",VLOOKUP(Dati!$A3885,Normas!$A:$D,3,FALSE),VLOOKUP(Dati!$A3885,Normas!$A:$D,3,FALSE)*0.3)),"")</f>
      </c>
    </row>
    <row r="3886" spans="2:9" x14ac:dyDescent="0.2">
      <c r="B3886">
        <f>IF(ISBLANK(A3886),"",VLOOKUP(A3886,Normas!A:D,4,FALSE))</f>
      </c>
      <c r="E3886" s="2">
        <f>IF(ISBLANK(D3886),"",INT(YEARFRAC(D3886,'Vispārīga informācija'!$B$2)))</f>
      </c>
      <c r="F3886" s="2">
        <f>IFERROR(IF(ISBLANK($A3886),"",IF($A3886="Ūdeņraža jonu koncentrācija",VLOOKUP(Dati!$A3886,Normas!$A:$D,2,FALSE),VLOOKUP(Dati!$A3886,Normas!$A:$D,2,FALSE)*0.6)),"")</f>
      </c>
      <c r="G3886" s="2">
        <f>IFERROR(IF(ISBLANK($A3886),"",IF($A3886="Ūdeņraža jonu koncentrācija",VLOOKUP(Dati!$A3886,Normas!$A:$D,3,FALSE),VLOOKUP(Dati!$A3886,Normas!$A:$D,3,FALSE)*0.6)),"")</f>
      </c>
      <c r="H3886" s="2">
        <f>IFERROR(IF(ISBLANK($A3886),"",IF($A3886="Ūdeņraža jonu koncentrācija",VLOOKUP(Dati!$A3886,Normas!$A:$D,2,FALSE),VLOOKUP(Dati!$A3886,Normas!$A:$D,2,FALSE)*0.3)),"")</f>
      </c>
      <c r="I3886" s="2">
        <f>IFERROR(IF(ISBLANK($A3886),"",IF($A3886="Ūdeņraža jonu koncentrācija",VLOOKUP(Dati!$A3886,Normas!$A:$D,3,FALSE),VLOOKUP(Dati!$A3886,Normas!$A:$D,3,FALSE)*0.3)),"")</f>
      </c>
    </row>
    <row r="3887" spans="2:9" x14ac:dyDescent="0.2">
      <c r="B3887">
        <f>IF(ISBLANK(A3887),"",VLOOKUP(A3887,Normas!A:D,4,FALSE))</f>
      </c>
      <c r="E3887" s="2">
        <f>IF(ISBLANK(D3887),"",INT(YEARFRAC(D3887,'Vispārīga informācija'!$B$2)))</f>
      </c>
      <c r="F3887" s="2">
        <f>IFERROR(IF(ISBLANK($A3887),"",IF($A3887="Ūdeņraža jonu koncentrācija",VLOOKUP(Dati!$A3887,Normas!$A:$D,2,FALSE),VLOOKUP(Dati!$A3887,Normas!$A:$D,2,FALSE)*0.6)),"")</f>
      </c>
      <c r="G3887" s="2">
        <f>IFERROR(IF(ISBLANK($A3887),"",IF($A3887="Ūdeņraža jonu koncentrācija",VLOOKUP(Dati!$A3887,Normas!$A:$D,3,FALSE),VLOOKUP(Dati!$A3887,Normas!$A:$D,3,FALSE)*0.6)),"")</f>
      </c>
      <c r="H3887" s="2">
        <f>IFERROR(IF(ISBLANK($A3887),"",IF($A3887="Ūdeņraža jonu koncentrācija",VLOOKUP(Dati!$A3887,Normas!$A:$D,2,FALSE),VLOOKUP(Dati!$A3887,Normas!$A:$D,2,FALSE)*0.3)),"")</f>
      </c>
      <c r="I3887" s="2">
        <f>IFERROR(IF(ISBLANK($A3887),"",IF($A3887="Ūdeņraža jonu koncentrācija",VLOOKUP(Dati!$A3887,Normas!$A:$D,3,FALSE),VLOOKUP(Dati!$A3887,Normas!$A:$D,3,FALSE)*0.3)),"")</f>
      </c>
    </row>
    <row r="3888" spans="2:9" x14ac:dyDescent="0.2">
      <c r="B3888">
        <f>IF(ISBLANK(A3888),"",VLOOKUP(A3888,Normas!A:D,4,FALSE))</f>
      </c>
      <c r="E3888" s="2">
        <f>IF(ISBLANK(D3888),"",INT(YEARFRAC(D3888,'Vispārīga informācija'!$B$2)))</f>
      </c>
      <c r="F3888" s="2">
        <f>IFERROR(IF(ISBLANK($A3888),"",IF($A3888="Ūdeņraža jonu koncentrācija",VLOOKUP(Dati!$A3888,Normas!$A:$D,2,FALSE),VLOOKUP(Dati!$A3888,Normas!$A:$D,2,FALSE)*0.6)),"")</f>
      </c>
      <c r="G3888" s="2">
        <f>IFERROR(IF(ISBLANK($A3888),"",IF($A3888="Ūdeņraža jonu koncentrācija",VLOOKUP(Dati!$A3888,Normas!$A:$D,3,FALSE),VLOOKUP(Dati!$A3888,Normas!$A:$D,3,FALSE)*0.6)),"")</f>
      </c>
      <c r="H3888" s="2">
        <f>IFERROR(IF(ISBLANK($A3888),"",IF($A3888="Ūdeņraža jonu koncentrācija",VLOOKUP(Dati!$A3888,Normas!$A:$D,2,FALSE),VLOOKUP(Dati!$A3888,Normas!$A:$D,2,FALSE)*0.3)),"")</f>
      </c>
      <c r="I3888" s="2">
        <f>IFERROR(IF(ISBLANK($A3888),"",IF($A3888="Ūdeņraža jonu koncentrācija",VLOOKUP(Dati!$A3888,Normas!$A:$D,3,FALSE),VLOOKUP(Dati!$A3888,Normas!$A:$D,3,FALSE)*0.3)),"")</f>
      </c>
    </row>
    <row r="3889" spans="2:9" x14ac:dyDescent="0.2">
      <c r="B3889">
        <f>IF(ISBLANK(A3889),"",VLOOKUP(A3889,Normas!A:D,4,FALSE))</f>
      </c>
      <c r="E3889" s="2">
        <f>IF(ISBLANK(D3889),"",INT(YEARFRAC(D3889,'Vispārīga informācija'!$B$2)))</f>
      </c>
      <c r="F3889" s="2">
        <f>IFERROR(IF(ISBLANK($A3889),"",IF($A3889="Ūdeņraža jonu koncentrācija",VLOOKUP(Dati!$A3889,Normas!$A:$D,2,FALSE),VLOOKUP(Dati!$A3889,Normas!$A:$D,2,FALSE)*0.6)),"")</f>
      </c>
      <c r="G3889" s="2">
        <f>IFERROR(IF(ISBLANK($A3889),"",IF($A3889="Ūdeņraža jonu koncentrācija",VLOOKUP(Dati!$A3889,Normas!$A:$D,3,FALSE),VLOOKUP(Dati!$A3889,Normas!$A:$D,3,FALSE)*0.6)),"")</f>
      </c>
      <c r="H3889" s="2">
        <f>IFERROR(IF(ISBLANK($A3889),"",IF($A3889="Ūdeņraža jonu koncentrācija",VLOOKUP(Dati!$A3889,Normas!$A:$D,2,FALSE),VLOOKUP(Dati!$A3889,Normas!$A:$D,2,FALSE)*0.3)),"")</f>
      </c>
      <c r="I3889" s="2">
        <f>IFERROR(IF(ISBLANK($A3889),"",IF($A3889="Ūdeņraža jonu koncentrācija",VLOOKUP(Dati!$A3889,Normas!$A:$D,3,FALSE),VLOOKUP(Dati!$A3889,Normas!$A:$D,3,FALSE)*0.3)),"")</f>
      </c>
    </row>
    <row r="3890" spans="2:9" x14ac:dyDescent="0.2">
      <c r="B3890">
        <f>IF(ISBLANK(A3890),"",VLOOKUP(A3890,Normas!A:D,4,FALSE))</f>
      </c>
      <c r="E3890" s="2">
        <f>IF(ISBLANK(D3890),"",INT(YEARFRAC(D3890,'Vispārīga informācija'!$B$2)))</f>
      </c>
      <c r="F3890" s="2">
        <f>IFERROR(IF(ISBLANK($A3890),"",IF($A3890="Ūdeņraža jonu koncentrācija",VLOOKUP(Dati!$A3890,Normas!$A:$D,2,FALSE),VLOOKUP(Dati!$A3890,Normas!$A:$D,2,FALSE)*0.6)),"")</f>
      </c>
      <c r="G3890" s="2">
        <f>IFERROR(IF(ISBLANK($A3890),"",IF($A3890="Ūdeņraža jonu koncentrācija",VLOOKUP(Dati!$A3890,Normas!$A:$D,3,FALSE),VLOOKUP(Dati!$A3890,Normas!$A:$D,3,FALSE)*0.6)),"")</f>
      </c>
      <c r="H3890" s="2">
        <f>IFERROR(IF(ISBLANK($A3890),"",IF($A3890="Ūdeņraža jonu koncentrācija",VLOOKUP(Dati!$A3890,Normas!$A:$D,2,FALSE),VLOOKUP(Dati!$A3890,Normas!$A:$D,2,FALSE)*0.3)),"")</f>
      </c>
      <c r="I3890" s="2">
        <f>IFERROR(IF(ISBLANK($A3890),"",IF($A3890="Ūdeņraža jonu koncentrācija",VLOOKUP(Dati!$A3890,Normas!$A:$D,3,FALSE),VLOOKUP(Dati!$A3890,Normas!$A:$D,3,FALSE)*0.3)),"")</f>
      </c>
    </row>
    <row r="3891" spans="2:9" x14ac:dyDescent="0.2">
      <c r="B3891">
        <f>IF(ISBLANK(A3891),"",VLOOKUP(A3891,Normas!A:D,4,FALSE))</f>
      </c>
      <c r="E3891" s="2">
        <f>IF(ISBLANK(D3891),"",INT(YEARFRAC(D3891,'Vispārīga informācija'!$B$2)))</f>
      </c>
      <c r="F3891" s="2">
        <f>IFERROR(IF(ISBLANK($A3891),"",IF($A3891="Ūdeņraža jonu koncentrācija",VLOOKUP(Dati!$A3891,Normas!$A:$D,2,FALSE),VLOOKUP(Dati!$A3891,Normas!$A:$D,2,FALSE)*0.6)),"")</f>
      </c>
      <c r="G3891" s="2">
        <f>IFERROR(IF(ISBLANK($A3891),"",IF($A3891="Ūdeņraža jonu koncentrācija",VLOOKUP(Dati!$A3891,Normas!$A:$D,3,FALSE),VLOOKUP(Dati!$A3891,Normas!$A:$D,3,FALSE)*0.6)),"")</f>
      </c>
      <c r="H3891" s="2">
        <f>IFERROR(IF(ISBLANK($A3891),"",IF($A3891="Ūdeņraža jonu koncentrācija",VLOOKUP(Dati!$A3891,Normas!$A:$D,2,FALSE),VLOOKUP(Dati!$A3891,Normas!$A:$D,2,FALSE)*0.3)),"")</f>
      </c>
      <c r="I3891" s="2">
        <f>IFERROR(IF(ISBLANK($A3891),"",IF($A3891="Ūdeņraža jonu koncentrācija",VLOOKUP(Dati!$A3891,Normas!$A:$D,3,FALSE),VLOOKUP(Dati!$A3891,Normas!$A:$D,3,FALSE)*0.3)),"")</f>
      </c>
    </row>
    <row r="3892" spans="2:9" x14ac:dyDescent="0.2">
      <c r="B3892">
        <f>IF(ISBLANK(A3892),"",VLOOKUP(A3892,Normas!A:D,4,FALSE))</f>
      </c>
      <c r="E3892" s="2">
        <f>IF(ISBLANK(D3892),"",INT(YEARFRAC(D3892,'Vispārīga informācija'!$B$2)))</f>
      </c>
      <c r="F3892" s="2">
        <f>IFERROR(IF(ISBLANK($A3892),"",IF($A3892="Ūdeņraža jonu koncentrācija",VLOOKUP(Dati!$A3892,Normas!$A:$D,2,FALSE),VLOOKUP(Dati!$A3892,Normas!$A:$D,2,FALSE)*0.6)),"")</f>
      </c>
      <c r="G3892" s="2">
        <f>IFERROR(IF(ISBLANK($A3892),"",IF($A3892="Ūdeņraža jonu koncentrācija",VLOOKUP(Dati!$A3892,Normas!$A:$D,3,FALSE),VLOOKUP(Dati!$A3892,Normas!$A:$D,3,FALSE)*0.6)),"")</f>
      </c>
      <c r="H3892" s="2">
        <f>IFERROR(IF(ISBLANK($A3892),"",IF($A3892="Ūdeņraža jonu koncentrācija",VLOOKUP(Dati!$A3892,Normas!$A:$D,2,FALSE),VLOOKUP(Dati!$A3892,Normas!$A:$D,2,FALSE)*0.3)),"")</f>
      </c>
      <c r="I3892" s="2">
        <f>IFERROR(IF(ISBLANK($A3892),"",IF($A3892="Ūdeņraža jonu koncentrācija",VLOOKUP(Dati!$A3892,Normas!$A:$D,3,FALSE),VLOOKUP(Dati!$A3892,Normas!$A:$D,3,FALSE)*0.3)),"")</f>
      </c>
    </row>
    <row r="3893" spans="2:9" x14ac:dyDescent="0.2">
      <c r="B3893">
        <f>IF(ISBLANK(A3893),"",VLOOKUP(A3893,Normas!A:D,4,FALSE))</f>
      </c>
      <c r="E3893" s="2">
        <f>IF(ISBLANK(D3893),"",INT(YEARFRAC(D3893,'Vispārīga informācija'!$B$2)))</f>
      </c>
      <c r="F3893" s="2">
        <f>IFERROR(IF(ISBLANK($A3893),"",IF($A3893="Ūdeņraža jonu koncentrācija",VLOOKUP(Dati!$A3893,Normas!$A:$D,2,FALSE),VLOOKUP(Dati!$A3893,Normas!$A:$D,2,FALSE)*0.6)),"")</f>
      </c>
      <c r="G3893" s="2">
        <f>IFERROR(IF(ISBLANK($A3893),"",IF($A3893="Ūdeņraža jonu koncentrācija",VLOOKUP(Dati!$A3893,Normas!$A:$D,3,FALSE),VLOOKUP(Dati!$A3893,Normas!$A:$D,3,FALSE)*0.6)),"")</f>
      </c>
      <c r="H3893" s="2">
        <f>IFERROR(IF(ISBLANK($A3893),"",IF($A3893="Ūdeņraža jonu koncentrācija",VLOOKUP(Dati!$A3893,Normas!$A:$D,2,FALSE),VLOOKUP(Dati!$A3893,Normas!$A:$D,2,FALSE)*0.3)),"")</f>
      </c>
      <c r="I3893" s="2">
        <f>IFERROR(IF(ISBLANK($A3893),"",IF($A3893="Ūdeņraža jonu koncentrācija",VLOOKUP(Dati!$A3893,Normas!$A:$D,3,FALSE),VLOOKUP(Dati!$A3893,Normas!$A:$D,3,FALSE)*0.3)),"")</f>
      </c>
    </row>
    <row r="3894" spans="2:9" x14ac:dyDescent="0.2">
      <c r="B3894">
        <f>IF(ISBLANK(A3894),"",VLOOKUP(A3894,Normas!A:D,4,FALSE))</f>
      </c>
      <c r="E3894" s="2">
        <f>IF(ISBLANK(D3894),"",INT(YEARFRAC(D3894,'Vispārīga informācija'!$B$2)))</f>
      </c>
      <c r="F3894" s="2">
        <f>IFERROR(IF(ISBLANK($A3894),"",IF($A3894="Ūdeņraža jonu koncentrācija",VLOOKUP(Dati!$A3894,Normas!$A:$D,2,FALSE),VLOOKUP(Dati!$A3894,Normas!$A:$D,2,FALSE)*0.6)),"")</f>
      </c>
      <c r="G3894" s="2">
        <f>IFERROR(IF(ISBLANK($A3894),"",IF($A3894="Ūdeņraža jonu koncentrācija",VLOOKUP(Dati!$A3894,Normas!$A:$D,3,FALSE),VLOOKUP(Dati!$A3894,Normas!$A:$D,3,FALSE)*0.6)),"")</f>
      </c>
      <c r="H3894" s="2">
        <f>IFERROR(IF(ISBLANK($A3894),"",IF($A3894="Ūdeņraža jonu koncentrācija",VLOOKUP(Dati!$A3894,Normas!$A:$D,2,FALSE),VLOOKUP(Dati!$A3894,Normas!$A:$D,2,FALSE)*0.3)),"")</f>
      </c>
      <c r="I3894" s="2">
        <f>IFERROR(IF(ISBLANK($A3894),"",IF($A3894="Ūdeņraža jonu koncentrācija",VLOOKUP(Dati!$A3894,Normas!$A:$D,3,FALSE),VLOOKUP(Dati!$A3894,Normas!$A:$D,3,FALSE)*0.3)),"")</f>
      </c>
    </row>
    <row r="3895" spans="2:9" x14ac:dyDescent="0.2">
      <c r="B3895">
        <f>IF(ISBLANK(A3895),"",VLOOKUP(A3895,Normas!A:D,4,FALSE))</f>
      </c>
      <c r="E3895" s="2">
        <f>IF(ISBLANK(D3895),"",INT(YEARFRAC(D3895,'Vispārīga informācija'!$B$2)))</f>
      </c>
      <c r="F3895" s="2">
        <f>IFERROR(IF(ISBLANK($A3895),"",IF($A3895="Ūdeņraža jonu koncentrācija",VLOOKUP(Dati!$A3895,Normas!$A:$D,2,FALSE),VLOOKUP(Dati!$A3895,Normas!$A:$D,2,FALSE)*0.6)),"")</f>
      </c>
      <c r="G3895" s="2">
        <f>IFERROR(IF(ISBLANK($A3895),"",IF($A3895="Ūdeņraža jonu koncentrācija",VLOOKUP(Dati!$A3895,Normas!$A:$D,3,FALSE),VLOOKUP(Dati!$A3895,Normas!$A:$D,3,FALSE)*0.6)),"")</f>
      </c>
      <c r="H3895" s="2">
        <f>IFERROR(IF(ISBLANK($A3895),"",IF($A3895="Ūdeņraža jonu koncentrācija",VLOOKUP(Dati!$A3895,Normas!$A:$D,2,FALSE),VLOOKUP(Dati!$A3895,Normas!$A:$D,2,FALSE)*0.3)),"")</f>
      </c>
      <c r="I3895" s="2">
        <f>IFERROR(IF(ISBLANK($A3895),"",IF($A3895="Ūdeņraža jonu koncentrācija",VLOOKUP(Dati!$A3895,Normas!$A:$D,3,FALSE),VLOOKUP(Dati!$A3895,Normas!$A:$D,3,FALSE)*0.3)),"")</f>
      </c>
    </row>
    <row r="3896" spans="2:9" x14ac:dyDescent="0.2">
      <c r="B3896">
        <f>IF(ISBLANK(A3896),"",VLOOKUP(A3896,Normas!A:D,4,FALSE))</f>
      </c>
      <c r="E3896" s="2">
        <f>IF(ISBLANK(D3896),"",INT(YEARFRAC(D3896,'Vispārīga informācija'!$B$2)))</f>
      </c>
      <c r="F3896" s="2">
        <f>IFERROR(IF(ISBLANK($A3896),"",IF($A3896="Ūdeņraža jonu koncentrācija",VLOOKUP(Dati!$A3896,Normas!$A:$D,2,FALSE),VLOOKUP(Dati!$A3896,Normas!$A:$D,2,FALSE)*0.6)),"")</f>
      </c>
      <c r="G3896" s="2">
        <f>IFERROR(IF(ISBLANK($A3896),"",IF($A3896="Ūdeņraža jonu koncentrācija",VLOOKUP(Dati!$A3896,Normas!$A:$D,3,FALSE),VLOOKUP(Dati!$A3896,Normas!$A:$D,3,FALSE)*0.6)),"")</f>
      </c>
      <c r="H3896" s="2">
        <f>IFERROR(IF(ISBLANK($A3896),"",IF($A3896="Ūdeņraža jonu koncentrācija",VLOOKUP(Dati!$A3896,Normas!$A:$D,2,FALSE),VLOOKUP(Dati!$A3896,Normas!$A:$D,2,FALSE)*0.3)),"")</f>
      </c>
      <c r="I3896" s="2">
        <f>IFERROR(IF(ISBLANK($A3896),"",IF($A3896="Ūdeņraža jonu koncentrācija",VLOOKUP(Dati!$A3896,Normas!$A:$D,3,FALSE),VLOOKUP(Dati!$A3896,Normas!$A:$D,3,FALSE)*0.3)),"")</f>
      </c>
    </row>
    <row r="3897" spans="2:9" x14ac:dyDescent="0.2">
      <c r="B3897">
        <f>IF(ISBLANK(A3897),"",VLOOKUP(A3897,Normas!A:D,4,FALSE))</f>
      </c>
      <c r="E3897" s="2">
        <f>IF(ISBLANK(D3897),"",INT(YEARFRAC(D3897,'Vispārīga informācija'!$B$2)))</f>
      </c>
      <c r="F3897" s="2">
        <f>IFERROR(IF(ISBLANK($A3897),"",IF($A3897="Ūdeņraža jonu koncentrācija",VLOOKUP(Dati!$A3897,Normas!$A:$D,2,FALSE),VLOOKUP(Dati!$A3897,Normas!$A:$D,2,FALSE)*0.6)),"")</f>
      </c>
      <c r="G3897" s="2">
        <f>IFERROR(IF(ISBLANK($A3897),"",IF($A3897="Ūdeņraža jonu koncentrācija",VLOOKUP(Dati!$A3897,Normas!$A:$D,3,FALSE),VLOOKUP(Dati!$A3897,Normas!$A:$D,3,FALSE)*0.6)),"")</f>
      </c>
      <c r="H3897" s="2">
        <f>IFERROR(IF(ISBLANK($A3897),"",IF($A3897="Ūdeņraža jonu koncentrācija",VLOOKUP(Dati!$A3897,Normas!$A:$D,2,FALSE),VLOOKUP(Dati!$A3897,Normas!$A:$D,2,FALSE)*0.3)),"")</f>
      </c>
      <c r="I3897" s="2">
        <f>IFERROR(IF(ISBLANK($A3897),"",IF($A3897="Ūdeņraža jonu koncentrācija",VLOOKUP(Dati!$A3897,Normas!$A:$D,3,FALSE),VLOOKUP(Dati!$A3897,Normas!$A:$D,3,FALSE)*0.3)),"")</f>
      </c>
    </row>
    <row r="3898" spans="2:9" x14ac:dyDescent="0.2">
      <c r="B3898">
        <f>IF(ISBLANK(A3898),"",VLOOKUP(A3898,Normas!A:D,4,FALSE))</f>
      </c>
      <c r="E3898" s="2">
        <f>IF(ISBLANK(D3898),"",INT(YEARFRAC(D3898,'Vispārīga informācija'!$B$2)))</f>
      </c>
      <c r="F3898" s="2">
        <f>IFERROR(IF(ISBLANK($A3898),"",IF($A3898="Ūdeņraža jonu koncentrācija",VLOOKUP(Dati!$A3898,Normas!$A:$D,2,FALSE),VLOOKUP(Dati!$A3898,Normas!$A:$D,2,FALSE)*0.6)),"")</f>
      </c>
      <c r="G3898" s="2">
        <f>IFERROR(IF(ISBLANK($A3898),"",IF($A3898="Ūdeņraža jonu koncentrācija",VLOOKUP(Dati!$A3898,Normas!$A:$D,3,FALSE),VLOOKUP(Dati!$A3898,Normas!$A:$D,3,FALSE)*0.6)),"")</f>
      </c>
      <c r="H3898" s="2">
        <f>IFERROR(IF(ISBLANK($A3898),"",IF($A3898="Ūdeņraža jonu koncentrācija",VLOOKUP(Dati!$A3898,Normas!$A:$D,2,FALSE),VLOOKUP(Dati!$A3898,Normas!$A:$D,2,FALSE)*0.3)),"")</f>
      </c>
      <c r="I3898" s="2">
        <f>IFERROR(IF(ISBLANK($A3898),"",IF($A3898="Ūdeņraža jonu koncentrācija",VLOOKUP(Dati!$A3898,Normas!$A:$D,3,FALSE),VLOOKUP(Dati!$A3898,Normas!$A:$D,3,FALSE)*0.3)),"")</f>
      </c>
    </row>
    <row r="3899" spans="2:9" x14ac:dyDescent="0.2">
      <c r="B3899">
        <f>IF(ISBLANK(A3899),"",VLOOKUP(A3899,Normas!A:D,4,FALSE))</f>
      </c>
      <c r="E3899" s="2">
        <f>IF(ISBLANK(D3899),"",INT(YEARFRAC(D3899,'Vispārīga informācija'!$B$2)))</f>
      </c>
      <c r="F3899" s="2">
        <f>IFERROR(IF(ISBLANK($A3899),"",IF($A3899="Ūdeņraža jonu koncentrācija",VLOOKUP(Dati!$A3899,Normas!$A:$D,2,FALSE),VLOOKUP(Dati!$A3899,Normas!$A:$D,2,FALSE)*0.6)),"")</f>
      </c>
      <c r="G3899" s="2">
        <f>IFERROR(IF(ISBLANK($A3899),"",IF($A3899="Ūdeņraža jonu koncentrācija",VLOOKUP(Dati!$A3899,Normas!$A:$D,3,FALSE),VLOOKUP(Dati!$A3899,Normas!$A:$D,3,FALSE)*0.6)),"")</f>
      </c>
      <c r="H3899" s="2">
        <f>IFERROR(IF(ISBLANK($A3899),"",IF($A3899="Ūdeņraža jonu koncentrācija",VLOOKUP(Dati!$A3899,Normas!$A:$D,2,FALSE),VLOOKUP(Dati!$A3899,Normas!$A:$D,2,FALSE)*0.3)),"")</f>
      </c>
      <c r="I3899" s="2">
        <f>IFERROR(IF(ISBLANK($A3899),"",IF($A3899="Ūdeņraža jonu koncentrācija",VLOOKUP(Dati!$A3899,Normas!$A:$D,3,FALSE),VLOOKUP(Dati!$A3899,Normas!$A:$D,3,FALSE)*0.3)),"")</f>
      </c>
    </row>
    <row r="3900" spans="2:9" x14ac:dyDescent="0.2">
      <c r="B3900">
        <f>IF(ISBLANK(A3900),"",VLOOKUP(A3900,Normas!A:D,4,FALSE))</f>
      </c>
      <c r="E3900" s="2">
        <f>IF(ISBLANK(D3900),"",INT(YEARFRAC(D3900,'Vispārīga informācija'!$B$2)))</f>
      </c>
      <c r="F3900" s="2">
        <f>IFERROR(IF(ISBLANK($A3900),"",IF($A3900="Ūdeņraža jonu koncentrācija",VLOOKUP(Dati!$A3900,Normas!$A:$D,2,FALSE),VLOOKUP(Dati!$A3900,Normas!$A:$D,2,FALSE)*0.6)),"")</f>
      </c>
      <c r="G3900" s="2">
        <f>IFERROR(IF(ISBLANK($A3900),"",IF($A3900="Ūdeņraža jonu koncentrācija",VLOOKUP(Dati!$A3900,Normas!$A:$D,3,FALSE),VLOOKUP(Dati!$A3900,Normas!$A:$D,3,FALSE)*0.6)),"")</f>
      </c>
      <c r="H3900" s="2">
        <f>IFERROR(IF(ISBLANK($A3900),"",IF($A3900="Ūdeņraža jonu koncentrācija",VLOOKUP(Dati!$A3900,Normas!$A:$D,2,FALSE),VLOOKUP(Dati!$A3900,Normas!$A:$D,2,FALSE)*0.3)),"")</f>
      </c>
      <c r="I3900" s="2">
        <f>IFERROR(IF(ISBLANK($A3900),"",IF($A3900="Ūdeņraža jonu koncentrācija",VLOOKUP(Dati!$A3900,Normas!$A:$D,3,FALSE),VLOOKUP(Dati!$A3900,Normas!$A:$D,3,FALSE)*0.3)),"")</f>
      </c>
    </row>
    <row r="3901" spans="2:9" x14ac:dyDescent="0.2">
      <c r="B3901">
        <f>IF(ISBLANK(A3901),"",VLOOKUP(A3901,Normas!A:D,4,FALSE))</f>
      </c>
      <c r="E3901" s="2">
        <f>IF(ISBLANK(D3901),"",INT(YEARFRAC(D3901,'Vispārīga informācija'!$B$2)))</f>
      </c>
      <c r="F3901" s="2">
        <f>IFERROR(IF(ISBLANK($A3901),"",IF($A3901="Ūdeņraža jonu koncentrācija",VLOOKUP(Dati!$A3901,Normas!$A:$D,2,FALSE),VLOOKUP(Dati!$A3901,Normas!$A:$D,2,FALSE)*0.6)),"")</f>
      </c>
      <c r="G3901" s="2">
        <f>IFERROR(IF(ISBLANK($A3901),"",IF($A3901="Ūdeņraža jonu koncentrācija",VLOOKUP(Dati!$A3901,Normas!$A:$D,3,FALSE),VLOOKUP(Dati!$A3901,Normas!$A:$D,3,FALSE)*0.6)),"")</f>
      </c>
      <c r="H3901" s="2">
        <f>IFERROR(IF(ISBLANK($A3901),"",IF($A3901="Ūdeņraža jonu koncentrācija",VLOOKUP(Dati!$A3901,Normas!$A:$D,2,FALSE),VLOOKUP(Dati!$A3901,Normas!$A:$D,2,FALSE)*0.3)),"")</f>
      </c>
      <c r="I3901" s="2">
        <f>IFERROR(IF(ISBLANK($A3901),"",IF($A3901="Ūdeņraža jonu koncentrācija",VLOOKUP(Dati!$A3901,Normas!$A:$D,3,FALSE),VLOOKUP(Dati!$A3901,Normas!$A:$D,3,FALSE)*0.3)),"")</f>
      </c>
    </row>
    <row r="3902" spans="2:9" x14ac:dyDescent="0.2">
      <c r="B3902">
        <f>IF(ISBLANK(A3902),"",VLOOKUP(A3902,Normas!A:D,4,FALSE))</f>
      </c>
      <c r="E3902" s="2">
        <f>IF(ISBLANK(D3902),"",INT(YEARFRAC(D3902,'Vispārīga informācija'!$B$2)))</f>
      </c>
      <c r="F3902" s="2">
        <f>IFERROR(IF(ISBLANK($A3902),"",IF($A3902="Ūdeņraža jonu koncentrācija",VLOOKUP(Dati!$A3902,Normas!$A:$D,2,FALSE),VLOOKUP(Dati!$A3902,Normas!$A:$D,2,FALSE)*0.6)),"")</f>
      </c>
      <c r="G3902" s="2">
        <f>IFERROR(IF(ISBLANK($A3902),"",IF($A3902="Ūdeņraža jonu koncentrācija",VLOOKUP(Dati!$A3902,Normas!$A:$D,3,FALSE),VLOOKUP(Dati!$A3902,Normas!$A:$D,3,FALSE)*0.6)),"")</f>
      </c>
      <c r="H3902" s="2">
        <f>IFERROR(IF(ISBLANK($A3902),"",IF($A3902="Ūdeņraža jonu koncentrācija",VLOOKUP(Dati!$A3902,Normas!$A:$D,2,FALSE),VLOOKUP(Dati!$A3902,Normas!$A:$D,2,FALSE)*0.3)),"")</f>
      </c>
      <c r="I3902" s="2">
        <f>IFERROR(IF(ISBLANK($A3902),"",IF($A3902="Ūdeņraža jonu koncentrācija",VLOOKUP(Dati!$A3902,Normas!$A:$D,3,FALSE),VLOOKUP(Dati!$A3902,Normas!$A:$D,3,FALSE)*0.3)),"")</f>
      </c>
    </row>
    <row r="3903" spans="2:9" x14ac:dyDescent="0.2">
      <c r="B3903">
        <f>IF(ISBLANK(A3903),"",VLOOKUP(A3903,Normas!A:D,4,FALSE))</f>
      </c>
      <c r="E3903" s="2">
        <f>IF(ISBLANK(D3903),"",INT(YEARFRAC(D3903,'Vispārīga informācija'!$B$2)))</f>
      </c>
      <c r="F3903" s="2">
        <f>IFERROR(IF(ISBLANK($A3903),"",IF($A3903="Ūdeņraža jonu koncentrācija",VLOOKUP(Dati!$A3903,Normas!$A:$D,2,FALSE),VLOOKUP(Dati!$A3903,Normas!$A:$D,2,FALSE)*0.6)),"")</f>
      </c>
      <c r="G3903" s="2">
        <f>IFERROR(IF(ISBLANK($A3903),"",IF($A3903="Ūdeņraža jonu koncentrācija",VLOOKUP(Dati!$A3903,Normas!$A:$D,3,FALSE),VLOOKUP(Dati!$A3903,Normas!$A:$D,3,FALSE)*0.6)),"")</f>
      </c>
      <c r="H3903" s="2">
        <f>IFERROR(IF(ISBLANK($A3903),"",IF($A3903="Ūdeņraža jonu koncentrācija",VLOOKUP(Dati!$A3903,Normas!$A:$D,2,FALSE),VLOOKUP(Dati!$A3903,Normas!$A:$D,2,FALSE)*0.3)),"")</f>
      </c>
      <c r="I3903" s="2">
        <f>IFERROR(IF(ISBLANK($A3903),"",IF($A3903="Ūdeņraža jonu koncentrācija",VLOOKUP(Dati!$A3903,Normas!$A:$D,3,FALSE),VLOOKUP(Dati!$A3903,Normas!$A:$D,3,FALSE)*0.3)),"")</f>
      </c>
    </row>
    <row r="3904" spans="2:9" x14ac:dyDescent="0.2">
      <c r="B3904">
        <f>IF(ISBLANK(A3904),"",VLOOKUP(A3904,Normas!A:D,4,FALSE))</f>
      </c>
      <c r="E3904" s="2">
        <f>IF(ISBLANK(D3904),"",INT(YEARFRAC(D3904,'Vispārīga informācija'!$B$2)))</f>
      </c>
      <c r="F3904" s="2">
        <f>IFERROR(IF(ISBLANK($A3904),"",IF($A3904="Ūdeņraža jonu koncentrācija",VLOOKUP(Dati!$A3904,Normas!$A:$D,2,FALSE),VLOOKUP(Dati!$A3904,Normas!$A:$D,2,FALSE)*0.6)),"")</f>
      </c>
      <c r="G3904" s="2">
        <f>IFERROR(IF(ISBLANK($A3904),"",IF($A3904="Ūdeņraža jonu koncentrācija",VLOOKUP(Dati!$A3904,Normas!$A:$D,3,FALSE),VLOOKUP(Dati!$A3904,Normas!$A:$D,3,FALSE)*0.6)),"")</f>
      </c>
      <c r="H3904" s="2">
        <f>IFERROR(IF(ISBLANK($A3904),"",IF($A3904="Ūdeņraža jonu koncentrācija",VLOOKUP(Dati!$A3904,Normas!$A:$D,2,FALSE),VLOOKUP(Dati!$A3904,Normas!$A:$D,2,FALSE)*0.3)),"")</f>
      </c>
      <c r="I3904" s="2">
        <f>IFERROR(IF(ISBLANK($A3904),"",IF($A3904="Ūdeņraža jonu koncentrācija",VLOOKUP(Dati!$A3904,Normas!$A:$D,3,FALSE),VLOOKUP(Dati!$A3904,Normas!$A:$D,3,FALSE)*0.3)),"")</f>
      </c>
    </row>
    <row r="3905" spans="2:9" x14ac:dyDescent="0.2">
      <c r="B3905">
        <f>IF(ISBLANK(A3905),"",VLOOKUP(A3905,Normas!A:D,4,FALSE))</f>
      </c>
      <c r="E3905" s="2">
        <f>IF(ISBLANK(D3905),"",INT(YEARFRAC(D3905,'Vispārīga informācija'!$B$2)))</f>
      </c>
      <c r="F3905" s="2">
        <f>IFERROR(IF(ISBLANK($A3905),"",IF($A3905="Ūdeņraža jonu koncentrācija",VLOOKUP(Dati!$A3905,Normas!$A:$D,2,FALSE),VLOOKUP(Dati!$A3905,Normas!$A:$D,2,FALSE)*0.6)),"")</f>
      </c>
      <c r="G3905" s="2">
        <f>IFERROR(IF(ISBLANK($A3905),"",IF($A3905="Ūdeņraža jonu koncentrācija",VLOOKUP(Dati!$A3905,Normas!$A:$D,3,FALSE),VLOOKUP(Dati!$A3905,Normas!$A:$D,3,FALSE)*0.6)),"")</f>
      </c>
      <c r="H3905" s="2">
        <f>IFERROR(IF(ISBLANK($A3905),"",IF($A3905="Ūdeņraža jonu koncentrācija",VLOOKUP(Dati!$A3905,Normas!$A:$D,2,FALSE),VLOOKUP(Dati!$A3905,Normas!$A:$D,2,FALSE)*0.3)),"")</f>
      </c>
      <c r="I3905" s="2">
        <f>IFERROR(IF(ISBLANK($A3905),"",IF($A3905="Ūdeņraža jonu koncentrācija",VLOOKUP(Dati!$A3905,Normas!$A:$D,3,FALSE),VLOOKUP(Dati!$A3905,Normas!$A:$D,3,FALSE)*0.3)),"")</f>
      </c>
    </row>
    <row r="3906" spans="2:9" x14ac:dyDescent="0.2">
      <c r="B3906">
        <f>IF(ISBLANK(A3906),"",VLOOKUP(A3906,Normas!A:D,4,FALSE))</f>
      </c>
      <c r="E3906" s="2">
        <f>IF(ISBLANK(D3906),"",INT(YEARFRAC(D3906,'Vispārīga informācija'!$B$2)))</f>
      </c>
      <c r="F3906" s="2">
        <f>IFERROR(IF(ISBLANK($A3906),"",IF($A3906="Ūdeņraža jonu koncentrācija",VLOOKUP(Dati!$A3906,Normas!$A:$D,2,FALSE),VLOOKUP(Dati!$A3906,Normas!$A:$D,2,FALSE)*0.6)),"")</f>
      </c>
      <c r="G3906" s="2">
        <f>IFERROR(IF(ISBLANK($A3906),"",IF($A3906="Ūdeņraža jonu koncentrācija",VLOOKUP(Dati!$A3906,Normas!$A:$D,3,FALSE),VLOOKUP(Dati!$A3906,Normas!$A:$D,3,FALSE)*0.6)),"")</f>
      </c>
      <c r="H3906" s="2">
        <f>IFERROR(IF(ISBLANK($A3906),"",IF($A3906="Ūdeņraža jonu koncentrācija",VLOOKUP(Dati!$A3906,Normas!$A:$D,2,FALSE),VLOOKUP(Dati!$A3906,Normas!$A:$D,2,FALSE)*0.3)),"")</f>
      </c>
      <c r="I3906" s="2">
        <f>IFERROR(IF(ISBLANK($A3906),"",IF($A3906="Ūdeņraža jonu koncentrācija",VLOOKUP(Dati!$A3906,Normas!$A:$D,3,FALSE),VLOOKUP(Dati!$A3906,Normas!$A:$D,3,FALSE)*0.3)),"")</f>
      </c>
    </row>
    <row r="3907" spans="2:9" x14ac:dyDescent="0.2">
      <c r="B3907">
        <f>IF(ISBLANK(A3907),"",VLOOKUP(A3907,Normas!A:D,4,FALSE))</f>
      </c>
      <c r="E3907" s="2">
        <f>IF(ISBLANK(D3907),"",INT(YEARFRAC(D3907,'Vispārīga informācija'!$B$2)))</f>
      </c>
      <c r="F3907" s="2">
        <f>IFERROR(IF(ISBLANK($A3907),"",IF($A3907="Ūdeņraža jonu koncentrācija",VLOOKUP(Dati!$A3907,Normas!$A:$D,2,FALSE),VLOOKUP(Dati!$A3907,Normas!$A:$D,2,FALSE)*0.6)),"")</f>
      </c>
      <c r="G3907" s="2">
        <f>IFERROR(IF(ISBLANK($A3907),"",IF($A3907="Ūdeņraža jonu koncentrācija",VLOOKUP(Dati!$A3907,Normas!$A:$D,3,FALSE),VLOOKUP(Dati!$A3907,Normas!$A:$D,3,FALSE)*0.6)),"")</f>
      </c>
      <c r="H3907" s="2">
        <f>IFERROR(IF(ISBLANK($A3907),"",IF($A3907="Ūdeņraža jonu koncentrācija",VLOOKUP(Dati!$A3907,Normas!$A:$D,2,FALSE),VLOOKUP(Dati!$A3907,Normas!$A:$D,2,FALSE)*0.3)),"")</f>
      </c>
      <c r="I3907" s="2">
        <f>IFERROR(IF(ISBLANK($A3907),"",IF($A3907="Ūdeņraža jonu koncentrācija",VLOOKUP(Dati!$A3907,Normas!$A:$D,3,FALSE),VLOOKUP(Dati!$A3907,Normas!$A:$D,3,FALSE)*0.3)),"")</f>
      </c>
    </row>
    <row r="3908" spans="2:9" x14ac:dyDescent="0.2">
      <c r="B3908">
        <f>IF(ISBLANK(A3908),"",VLOOKUP(A3908,Normas!A:D,4,FALSE))</f>
      </c>
      <c r="E3908" s="2">
        <f>IF(ISBLANK(D3908),"",INT(YEARFRAC(D3908,'Vispārīga informācija'!$B$2)))</f>
      </c>
      <c r="F3908" s="2">
        <f>IFERROR(IF(ISBLANK($A3908),"",IF($A3908="Ūdeņraža jonu koncentrācija",VLOOKUP(Dati!$A3908,Normas!$A:$D,2,FALSE),VLOOKUP(Dati!$A3908,Normas!$A:$D,2,FALSE)*0.6)),"")</f>
      </c>
      <c r="G3908" s="2">
        <f>IFERROR(IF(ISBLANK($A3908),"",IF($A3908="Ūdeņraža jonu koncentrācija",VLOOKUP(Dati!$A3908,Normas!$A:$D,3,FALSE),VLOOKUP(Dati!$A3908,Normas!$A:$D,3,FALSE)*0.6)),"")</f>
      </c>
      <c r="H3908" s="2">
        <f>IFERROR(IF(ISBLANK($A3908),"",IF($A3908="Ūdeņraža jonu koncentrācija",VLOOKUP(Dati!$A3908,Normas!$A:$D,2,FALSE),VLOOKUP(Dati!$A3908,Normas!$A:$D,2,FALSE)*0.3)),"")</f>
      </c>
      <c r="I3908" s="2">
        <f>IFERROR(IF(ISBLANK($A3908),"",IF($A3908="Ūdeņraža jonu koncentrācija",VLOOKUP(Dati!$A3908,Normas!$A:$D,3,FALSE),VLOOKUP(Dati!$A3908,Normas!$A:$D,3,FALSE)*0.3)),"")</f>
      </c>
    </row>
    <row r="3909" spans="2:9" x14ac:dyDescent="0.2">
      <c r="B3909">
        <f>IF(ISBLANK(A3909),"",VLOOKUP(A3909,Normas!A:D,4,FALSE))</f>
      </c>
      <c r="E3909" s="2">
        <f>IF(ISBLANK(D3909),"",INT(YEARFRAC(D3909,'Vispārīga informācija'!$B$2)))</f>
      </c>
      <c r="F3909" s="2">
        <f>IFERROR(IF(ISBLANK($A3909),"",IF($A3909="Ūdeņraža jonu koncentrācija",VLOOKUP(Dati!$A3909,Normas!$A:$D,2,FALSE),VLOOKUP(Dati!$A3909,Normas!$A:$D,2,FALSE)*0.6)),"")</f>
      </c>
      <c r="G3909" s="2">
        <f>IFERROR(IF(ISBLANK($A3909),"",IF($A3909="Ūdeņraža jonu koncentrācija",VLOOKUP(Dati!$A3909,Normas!$A:$D,3,FALSE),VLOOKUP(Dati!$A3909,Normas!$A:$D,3,FALSE)*0.6)),"")</f>
      </c>
      <c r="H3909" s="2">
        <f>IFERROR(IF(ISBLANK($A3909),"",IF($A3909="Ūdeņraža jonu koncentrācija",VLOOKUP(Dati!$A3909,Normas!$A:$D,2,FALSE),VLOOKUP(Dati!$A3909,Normas!$A:$D,2,FALSE)*0.3)),"")</f>
      </c>
      <c r="I3909" s="2">
        <f>IFERROR(IF(ISBLANK($A3909),"",IF($A3909="Ūdeņraža jonu koncentrācija",VLOOKUP(Dati!$A3909,Normas!$A:$D,3,FALSE),VLOOKUP(Dati!$A3909,Normas!$A:$D,3,FALSE)*0.3)),"")</f>
      </c>
    </row>
    <row r="3910" spans="2:9" x14ac:dyDescent="0.2">
      <c r="B3910">
        <f>IF(ISBLANK(A3910),"",VLOOKUP(A3910,Normas!A:D,4,FALSE))</f>
      </c>
      <c r="E3910" s="2">
        <f>IF(ISBLANK(D3910),"",INT(YEARFRAC(D3910,'Vispārīga informācija'!$B$2)))</f>
      </c>
      <c r="F3910" s="2">
        <f>IFERROR(IF(ISBLANK($A3910),"",IF($A3910="Ūdeņraža jonu koncentrācija",VLOOKUP(Dati!$A3910,Normas!$A:$D,2,FALSE),VLOOKUP(Dati!$A3910,Normas!$A:$D,2,FALSE)*0.6)),"")</f>
      </c>
      <c r="G3910" s="2">
        <f>IFERROR(IF(ISBLANK($A3910),"",IF($A3910="Ūdeņraža jonu koncentrācija",VLOOKUP(Dati!$A3910,Normas!$A:$D,3,FALSE),VLOOKUP(Dati!$A3910,Normas!$A:$D,3,FALSE)*0.6)),"")</f>
      </c>
      <c r="H3910" s="2">
        <f>IFERROR(IF(ISBLANK($A3910),"",IF($A3910="Ūdeņraža jonu koncentrācija",VLOOKUP(Dati!$A3910,Normas!$A:$D,2,FALSE),VLOOKUP(Dati!$A3910,Normas!$A:$D,2,FALSE)*0.3)),"")</f>
      </c>
      <c r="I3910" s="2">
        <f>IFERROR(IF(ISBLANK($A3910),"",IF($A3910="Ūdeņraža jonu koncentrācija",VLOOKUP(Dati!$A3910,Normas!$A:$D,3,FALSE),VLOOKUP(Dati!$A3910,Normas!$A:$D,3,FALSE)*0.3)),"")</f>
      </c>
    </row>
    <row r="3911" spans="2:9" x14ac:dyDescent="0.2">
      <c r="B3911">
        <f>IF(ISBLANK(A3911),"",VLOOKUP(A3911,Normas!A:D,4,FALSE))</f>
      </c>
      <c r="E3911" s="2">
        <f>IF(ISBLANK(D3911),"",INT(YEARFRAC(D3911,'Vispārīga informācija'!$B$2)))</f>
      </c>
      <c r="F3911" s="2">
        <f>IFERROR(IF(ISBLANK($A3911),"",IF($A3911="Ūdeņraža jonu koncentrācija",VLOOKUP(Dati!$A3911,Normas!$A:$D,2,FALSE),VLOOKUP(Dati!$A3911,Normas!$A:$D,2,FALSE)*0.6)),"")</f>
      </c>
      <c r="G3911" s="2">
        <f>IFERROR(IF(ISBLANK($A3911),"",IF($A3911="Ūdeņraža jonu koncentrācija",VLOOKUP(Dati!$A3911,Normas!$A:$D,3,FALSE),VLOOKUP(Dati!$A3911,Normas!$A:$D,3,FALSE)*0.6)),"")</f>
      </c>
      <c r="H3911" s="2">
        <f>IFERROR(IF(ISBLANK($A3911),"",IF($A3911="Ūdeņraža jonu koncentrācija",VLOOKUP(Dati!$A3911,Normas!$A:$D,2,FALSE),VLOOKUP(Dati!$A3911,Normas!$A:$D,2,FALSE)*0.3)),"")</f>
      </c>
      <c r="I3911" s="2">
        <f>IFERROR(IF(ISBLANK($A3911),"",IF($A3911="Ūdeņraža jonu koncentrācija",VLOOKUP(Dati!$A3911,Normas!$A:$D,3,FALSE),VLOOKUP(Dati!$A3911,Normas!$A:$D,3,FALSE)*0.3)),"")</f>
      </c>
    </row>
    <row r="3912" spans="2:9" x14ac:dyDescent="0.2">
      <c r="B3912">
        <f>IF(ISBLANK(A3912),"",VLOOKUP(A3912,Normas!A:D,4,FALSE))</f>
      </c>
      <c r="E3912" s="2">
        <f>IF(ISBLANK(D3912),"",INT(YEARFRAC(D3912,'Vispārīga informācija'!$B$2)))</f>
      </c>
      <c r="F3912" s="2">
        <f>IFERROR(IF(ISBLANK($A3912),"",IF($A3912="Ūdeņraža jonu koncentrācija",VLOOKUP(Dati!$A3912,Normas!$A:$D,2,FALSE),VLOOKUP(Dati!$A3912,Normas!$A:$D,2,FALSE)*0.6)),"")</f>
      </c>
      <c r="G3912" s="2">
        <f>IFERROR(IF(ISBLANK($A3912),"",IF($A3912="Ūdeņraža jonu koncentrācija",VLOOKUP(Dati!$A3912,Normas!$A:$D,3,FALSE),VLOOKUP(Dati!$A3912,Normas!$A:$D,3,FALSE)*0.6)),"")</f>
      </c>
      <c r="H3912" s="2">
        <f>IFERROR(IF(ISBLANK($A3912),"",IF($A3912="Ūdeņraža jonu koncentrācija",VLOOKUP(Dati!$A3912,Normas!$A:$D,2,FALSE),VLOOKUP(Dati!$A3912,Normas!$A:$D,2,FALSE)*0.3)),"")</f>
      </c>
      <c r="I3912" s="2">
        <f>IFERROR(IF(ISBLANK($A3912),"",IF($A3912="Ūdeņraža jonu koncentrācija",VLOOKUP(Dati!$A3912,Normas!$A:$D,3,FALSE),VLOOKUP(Dati!$A3912,Normas!$A:$D,3,FALSE)*0.3)),"")</f>
      </c>
    </row>
    <row r="3913" spans="2:9" x14ac:dyDescent="0.2">
      <c r="B3913">
        <f>IF(ISBLANK(A3913),"",VLOOKUP(A3913,Normas!A:D,4,FALSE))</f>
      </c>
      <c r="E3913" s="2">
        <f>IF(ISBLANK(D3913),"",INT(YEARFRAC(D3913,'Vispārīga informācija'!$B$2)))</f>
      </c>
      <c r="F3913" s="2">
        <f>IFERROR(IF(ISBLANK($A3913),"",IF($A3913="Ūdeņraža jonu koncentrācija",VLOOKUP(Dati!$A3913,Normas!$A:$D,2,FALSE),VLOOKUP(Dati!$A3913,Normas!$A:$D,2,FALSE)*0.6)),"")</f>
      </c>
      <c r="G3913" s="2">
        <f>IFERROR(IF(ISBLANK($A3913),"",IF($A3913="Ūdeņraža jonu koncentrācija",VLOOKUP(Dati!$A3913,Normas!$A:$D,3,FALSE),VLOOKUP(Dati!$A3913,Normas!$A:$D,3,FALSE)*0.6)),"")</f>
      </c>
      <c r="H3913" s="2">
        <f>IFERROR(IF(ISBLANK($A3913),"",IF($A3913="Ūdeņraža jonu koncentrācija",VLOOKUP(Dati!$A3913,Normas!$A:$D,2,FALSE),VLOOKUP(Dati!$A3913,Normas!$A:$D,2,FALSE)*0.3)),"")</f>
      </c>
      <c r="I3913" s="2">
        <f>IFERROR(IF(ISBLANK($A3913),"",IF($A3913="Ūdeņraža jonu koncentrācija",VLOOKUP(Dati!$A3913,Normas!$A:$D,3,FALSE),VLOOKUP(Dati!$A3913,Normas!$A:$D,3,FALSE)*0.3)),"")</f>
      </c>
    </row>
    <row r="3914" spans="2:9" x14ac:dyDescent="0.2">
      <c r="B3914">
        <f>IF(ISBLANK(A3914),"",VLOOKUP(A3914,Normas!A:D,4,FALSE))</f>
      </c>
      <c r="E3914" s="2">
        <f>IF(ISBLANK(D3914),"",INT(YEARFRAC(D3914,'Vispārīga informācija'!$B$2)))</f>
      </c>
      <c r="F3914" s="2">
        <f>IFERROR(IF(ISBLANK($A3914),"",IF($A3914="Ūdeņraža jonu koncentrācija",VLOOKUP(Dati!$A3914,Normas!$A:$D,2,FALSE),VLOOKUP(Dati!$A3914,Normas!$A:$D,2,FALSE)*0.6)),"")</f>
      </c>
      <c r="G3914" s="2">
        <f>IFERROR(IF(ISBLANK($A3914),"",IF($A3914="Ūdeņraža jonu koncentrācija",VLOOKUP(Dati!$A3914,Normas!$A:$D,3,FALSE),VLOOKUP(Dati!$A3914,Normas!$A:$D,3,FALSE)*0.6)),"")</f>
      </c>
      <c r="H3914" s="2">
        <f>IFERROR(IF(ISBLANK($A3914),"",IF($A3914="Ūdeņraža jonu koncentrācija",VLOOKUP(Dati!$A3914,Normas!$A:$D,2,FALSE),VLOOKUP(Dati!$A3914,Normas!$A:$D,2,FALSE)*0.3)),"")</f>
      </c>
      <c r="I3914" s="2">
        <f>IFERROR(IF(ISBLANK($A3914),"",IF($A3914="Ūdeņraža jonu koncentrācija",VLOOKUP(Dati!$A3914,Normas!$A:$D,3,FALSE),VLOOKUP(Dati!$A3914,Normas!$A:$D,3,FALSE)*0.3)),"")</f>
      </c>
    </row>
    <row r="3915" spans="2:9" x14ac:dyDescent="0.2">
      <c r="B3915">
        <f>IF(ISBLANK(A3915),"",VLOOKUP(A3915,Normas!A:D,4,FALSE))</f>
      </c>
      <c r="E3915" s="2">
        <f>IF(ISBLANK(D3915),"",INT(YEARFRAC(D3915,'Vispārīga informācija'!$B$2)))</f>
      </c>
      <c r="F3915" s="2">
        <f>IFERROR(IF(ISBLANK($A3915),"",IF($A3915="Ūdeņraža jonu koncentrācija",VLOOKUP(Dati!$A3915,Normas!$A:$D,2,FALSE),VLOOKUP(Dati!$A3915,Normas!$A:$D,2,FALSE)*0.6)),"")</f>
      </c>
      <c r="G3915" s="2">
        <f>IFERROR(IF(ISBLANK($A3915),"",IF($A3915="Ūdeņraža jonu koncentrācija",VLOOKUP(Dati!$A3915,Normas!$A:$D,3,FALSE),VLOOKUP(Dati!$A3915,Normas!$A:$D,3,FALSE)*0.6)),"")</f>
      </c>
      <c r="H3915" s="2">
        <f>IFERROR(IF(ISBLANK($A3915),"",IF($A3915="Ūdeņraža jonu koncentrācija",VLOOKUP(Dati!$A3915,Normas!$A:$D,2,FALSE),VLOOKUP(Dati!$A3915,Normas!$A:$D,2,FALSE)*0.3)),"")</f>
      </c>
      <c r="I3915" s="2">
        <f>IFERROR(IF(ISBLANK($A3915),"",IF($A3915="Ūdeņraža jonu koncentrācija",VLOOKUP(Dati!$A3915,Normas!$A:$D,3,FALSE),VLOOKUP(Dati!$A3915,Normas!$A:$D,3,FALSE)*0.3)),"")</f>
      </c>
    </row>
    <row r="3916" spans="2:9" x14ac:dyDescent="0.2">
      <c r="B3916">
        <f>IF(ISBLANK(A3916),"",VLOOKUP(A3916,Normas!A:D,4,FALSE))</f>
      </c>
      <c r="E3916" s="2">
        <f>IF(ISBLANK(D3916),"",INT(YEARFRAC(D3916,'Vispārīga informācija'!$B$2)))</f>
      </c>
      <c r="F3916" s="2">
        <f>IFERROR(IF(ISBLANK($A3916),"",IF($A3916="Ūdeņraža jonu koncentrācija",VLOOKUP(Dati!$A3916,Normas!$A:$D,2,FALSE),VLOOKUP(Dati!$A3916,Normas!$A:$D,2,FALSE)*0.6)),"")</f>
      </c>
      <c r="G3916" s="2">
        <f>IFERROR(IF(ISBLANK($A3916),"",IF($A3916="Ūdeņraža jonu koncentrācija",VLOOKUP(Dati!$A3916,Normas!$A:$D,3,FALSE),VLOOKUP(Dati!$A3916,Normas!$A:$D,3,FALSE)*0.6)),"")</f>
      </c>
      <c r="H3916" s="2">
        <f>IFERROR(IF(ISBLANK($A3916),"",IF($A3916="Ūdeņraža jonu koncentrācija",VLOOKUP(Dati!$A3916,Normas!$A:$D,2,FALSE),VLOOKUP(Dati!$A3916,Normas!$A:$D,2,FALSE)*0.3)),"")</f>
      </c>
      <c r="I3916" s="2">
        <f>IFERROR(IF(ISBLANK($A3916),"",IF($A3916="Ūdeņraža jonu koncentrācija",VLOOKUP(Dati!$A3916,Normas!$A:$D,3,FALSE),VLOOKUP(Dati!$A3916,Normas!$A:$D,3,FALSE)*0.3)),"")</f>
      </c>
    </row>
    <row r="3917" spans="2:9" x14ac:dyDescent="0.2">
      <c r="B3917">
        <f>IF(ISBLANK(A3917),"",VLOOKUP(A3917,Normas!A:D,4,FALSE))</f>
      </c>
      <c r="E3917" s="2">
        <f>IF(ISBLANK(D3917),"",INT(YEARFRAC(D3917,'Vispārīga informācija'!$B$2)))</f>
      </c>
      <c r="F3917" s="2">
        <f>IFERROR(IF(ISBLANK($A3917),"",IF($A3917="Ūdeņraža jonu koncentrācija",VLOOKUP(Dati!$A3917,Normas!$A:$D,2,FALSE),VLOOKUP(Dati!$A3917,Normas!$A:$D,2,FALSE)*0.6)),"")</f>
      </c>
      <c r="G3917" s="2">
        <f>IFERROR(IF(ISBLANK($A3917),"",IF($A3917="Ūdeņraža jonu koncentrācija",VLOOKUP(Dati!$A3917,Normas!$A:$D,3,FALSE),VLOOKUP(Dati!$A3917,Normas!$A:$D,3,FALSE)*0.6)),"")</f>
      </c>
      <c r="H3917" s="2">
        <f>IFERROR(IF(ISBLANK($A3917),"",IF($A3917="Ūdeņraža jonu koncentrācija",VLOOKUP(Dati!$A3917,Normas!$A:$D,2,FALSE),VLOOKUP(Dati!$A3917,Normas!$A:$D,2,FALSE)*0.3)),"")</f>
      </c>
      <c r="I3917" s="2">
        <f>IFERROR(IF(ISBLANK($A3917),"",IF($A3917="Ūdeņraža jonu koncentrācija",VLOOKUP(Dati!$A3917,Normas!$A:$D,3,FALSE),VLOOKUP(Dati!$A3917,Normas!$A:$D,3,FALSE)*0.3)),"")</f>
      </c>
    </row>
    <row r="3918" spans="2:9" x14ac:dyDescent="0.2">
      <c r="B3918">
        <f>IF(ISBLANK(A3918),"",VLOOKUP(A3918,Normas!A:D,4,FALSE))</f>
      </c>
      <c r="E3918" s="2">
        <f>IF(ISBLANK(D3918),"",INT(YEARFRAC(D3918,'Vispārīga informācija'!$B$2)))</f>
      </c>
      <c r="F3918" s="2">
        <f>IFERROR(IF(ISBLANK($A3918),"",IF($A3918="Ūdeņraža jonu koncentrācija",VLOOKUP(Dati!$A3918,Normas!$A:$D,2,FALSE),VLOOKUP(Dati!$A3918,Normas!$A:$D,2,FALSE)*0.6)),"")</f>
      </c>
      <c r="G3918" s="2">
        <f>IFERROR(IF(ISBLANK($A3918),"",IF($A3918="Ūdeņraža jonu koncentrācija",VLOOKUP(Dati!$A3918,Normas!$A:$D,3,FALSE),VLOOKUP(Dati!$A3918,Normas!$A:$D,3,FALSE)*0.6)),"")</f>
      </c>
      <c r="H3918" s="2">
        <f>IFERROR(IF(ISBLANK($A3918),"",IF($A3918="Ūdeņraža jonu koncentrācija",VLOOKUP(Dati!$A3918,Normas!$A:$D,2,FALSE),VLOOKUP(Dati!$A3918,Normas!$A:$D,2,FALSE)*0.3)),"")</f>
      </c>
      <c r="I3918" s="2">
        <f>IFERROR(IF(ISBLANK($A3918),"",IF($A3918="Ūdeņraža jonu koncentrācija",VLOOKUP(Dati!$A3918,Normas!$A:$D,3,FALSE),VLOOKUP(Dati!$A3918,Normas!$A:$D,3,FALSE)*0.3)),"")</f>
      </c>
    </row>
    <row r="3919" spans="2:9" x14ac:dyDescent="0.2">
      <c r="B3919">
        <f>IF(ISBLANK(A3919),"",VLOOKUP(A3919,Normas!A:D,4,FALSE))</f>
      </c>
      <c r="E3919" s="2">
        <f>IF(ISBLANK(D3919),"",INT(YEARFRAC(D3919,'Vispārīga informācija'!$B$2)))</f>
      </c>
      <c r="F3919" s="2">
        <f>IFERROR(IF(ISBLANK($A3919),"",IF($A3919="Ūdeņraža jonu koncentrācija",VLOOKUP(Dati!$A3919,Normas!$A:$D,2,FALSE),VLOOKUP(Dati!$A3919,Normas!$A:$D,2,FALSE)*0.6)),"")</f>
      </c>
      <c r="G3919" s="2">
        <f>IFERROR(IF(ISBLANK($A3919),"",IF($A3919="Ūdeņraža jonu koncentrācija",VLOOKUP(Dati!$A3919,Normas!$A:$D,3,FALSE),VLOOKUP(Dati!$A3919,Normas!$A:$D,3,FALSE)*0.6)),"")</f>
      </c>
      <c r="H3919" s="2">
        <f>IFERROR(IF(ISBLANK($A3919),"",IF($A3919="Ūdeņraža jonu koncentrācija",VLOOKUP(Dati!$A3919,Normas!$A:$D,2,FALSE),VLOOKUP(Dati!$A3919,Normas!$A:$D,2,FALSE)*0.3)),"")</f>
      </c>
      <c r="I3919" s="2">
        <f>IFERROR(IF(ISBLANK($A3919),"",IF($A3919="Ūdeņraža jonu koncentrācija",VLOOKUP(Dati!$A3919,Normas!$A:$D,3,FALSE),VLOOKUP(Dati!$A3919,Normas!$A:$D,3,FALSE)*0.3)),"")</f>
      </c>
    </row>
    <row r="3920" spans="2:9" x14ac:dyDescent="0.2">
      <c r="B3920">
        <f>IF(ISBLANK(A3920),"",VLOOKUP(A3920,Normas!A:D,4,FALSE))</f>
      </c>
      <c r="E3920" s="2">
        <f>IF(ISBLANK(D3920),"",INT(YEARFRAC(D3920,'Vispārīga informācija'!$B$2)))</f>
      </c>
      <c r="F3920" s="2">
        <f>IFERROR(IF(ISBLANK($A3920),"",IF($A3920="Ūdeņraža jonu koncentrācija",VLOOKUP(Dati!$A3920,Normas!$A:$D,2,FALSE),VLOOKUP(Dati!$A3920,Normas!$A:$D,2,FALSE)*0.6)),"")</f>
      </c>
      <c r="G3920" s="2">
        <f>IFERROR(IF(ISBLANK($A3920),"",IF($A3920="Ūdeņraža jonu koncentrācija",VLOOKUP(Dati!$A3920,Normas!$A:$D,3,FALSE),VLOOKUP(Dati!$A3920,Normas!$A:$D,3,FALSE)*0.6)),"")</f>
      </c>
      <c r="H3920" s="2">
        <f>IFERROR(IF(ISBLANK($A3920),"",IF($A3920="Ūdeņraža jonu koncentrācija",VLOOKUP(Dati!$A3920,Normas!$A:$D,2,FALSE),VLOOKUP(Dati!$A3920,Normas!$A:$D,2,FALSE)*0.3)),"")</f>
      </c>
      <c r="I3920" s="2">
        <f>IFERROR(IF(ISBLANK($A3920),"",IF($A3920="Ūdeņraža jonu koncentrācija",VLOOKUP(Dati!$A3920,Normas!$A:$D,3,FALSE),VLOOKUP(Dati!$A3920,Normas!$A:$D,3,FALSE)*0.3)),"")</f>
      </c>
    </row>
    <row r="3921" spans="2:9" x14ac:dyDescent="0.2">
      <c r="B3921">
        <f>IF(ISBLANK(A3921),"",VLOOKUP(A3921,Normas!A:D,4,FALSE))</f>
      </c>
      <c r="E3921" s="2">
        <f>IF(ISBLANK(D3921),"",INT(YEARFRAC(D3921,'Vispārīga informācija'!$B$2)))</f>
      </c>
      <c r="F3921" s="2">
        <f>IFERROR(IF(ISBLANK($A3921),"",IF($A3921="Ūdeņraža jonu koncentrācija",VLOOKUP(Dati!$A3921,Normas!$A:$D,2,FALSE),VLOOKUP(Dati!$A3921,Normas!$A:$D,2,FALSE)*0.6)),"")</f>
      </c>
      <c r="G3921" s="2">
        <f>IFERROR(IF(ISBLANK($A3921),"",IF($A3921="Ūdeņraža jonu koncentrācija",VLOOKUP(Dati!$A3921,Normas!$A:$D,3,FALSE),VLOOKUP(Dati!$A3921,Normas!$A:$D,3,FALSE)*0.6)),"")</f>
      </c>
      <c r="H3921" s="2">
        <f>IFERROR(IF(ISBLANK($A3921),"",IF($A3921="Ūdeņraža jonu koncentrācija",VLOOKUP(Dati!$A3921,Normas!$A:$D,2,FALSE),VLOOKUP(Dati!$A3921,Normas!$A:$D,2,FALSE)*0.3)),"")</f>
      </c>
      <c r="I3921" s="2">
        <f>IFERROR(IF(ISBLANK($A3921),"",IF($A3921="Ūdeņraža jonu koncentrācija",VLOOKUP(Dati!$A3921,Normas!$A:$D,3,FALSE),VLOOKUP(Dati!$A3921,Normas!$A:$D,3,FALSE)*0.3)),"")</f>
      </c>
    </row>
    <row r="3922" spans="2:9" x14ac:dyDescent="0.2">
      <c r="B3922">
        <f>IF(ISBLANK(A3922),"",VLOOKUP(A3922,Normas!A:D,4,FALSE))</f>
      </c>
      <c r="E3922" s="2">
        <f>IF(ISBLANK(D3922),"",INT(YEARFRAC(D3922,'Vispārīga informācija'!$B$2)))</f>
      </c>
      <c r="F3922" s="2">
        <f>IFERROR(IF(ISBLANK($A3922),"",IF($A3922="Ūdeņraža jonu koncentrācija",VLOOKUP(Dati!$A3922,Normas!$A:$D,2,FALSE),VLOOKUP(Dati!$A3922,Normas!$A:$D,2,FALSE)*0.6)),"")</f>
      </c>
      <c r="G3922" s="2">
        <f>IFERROR(IF(ISBLANK($A3922),"",IF($A3922="Ūdeņraža jonu koncentrācija",VLOOKUP(Dati!$A3922,Normas!$A:$D,3,FALSE),VLOOKUP(Dati!$A3922,Normas!$A:$D,3,FALSE)*0.6)),"")</f>
      </c>
      <c r="H3922" s="2">
        <f>IFERROR(IF(ISBLANK($A3922),"",IF($A3922="Ūdeņraža jonu koncentrācija",VLOOKUP(Dati!$A3922,Normas!$A:$D,2,FALSE),VLOOKUP(Dati!$A3922,Normas!$A:$D,2,FALSE)*0.3)),"")</f>
      </c>
      <c r="I3922" s="2">
        <f>IFERROR(IF(ISBLANK($A3922),"",IF($A3922="Ūdeņraža jonu koncentrācija",VLOOKUP(Dati!$A3922,Normas!$A:$D,3,FALSE),VLOOKUP(Dati!$A3922,Normas!$A:$D,3,FALSE)*0.3)),"")</f>
      </c>
    </row>
    <row r="3923" spans="2:9" x14ac:dyDescent="0.2">
      <c r="B3923">
        <f>IF(ISBLANK(A3923),"",VLOOKUP(A3923,Normas!A:D,4,FALSE))</f>
      </c>
      <c r="E3923" s="2">
        <f>IF(ISBLANK(D3923),"",INT(YEARFRAC(D3923,'Vispārīga informācija'!$B$2)))</f>
      </c>
      <c r="F3923" s="2">
        <f>IFERROR(IF(ISBLANK($A3923),"",IF($A3923="Ūdeņraža jonu koncentrācija",VLOOKUP(Dati!$A3923,Normas!$A:$D,2,FALSE),VLOOKUP(Dati!$A3923,Normas!$A:$D,2,FALSE)*0.6)),"")</f>
      </c>
      <c r="G3923" s="2">
        <f>IFERROR(IF(ISBLANK($A3923),"",IF($A3923="Ūdeņraža jonu koncentrācija",VLOOKUP(Dati!$A3923,Normas!$A:$D,3,FALSE),VLOOKUP(Dati!$A3923,Normas!$A:$D,3,FALSE)*0.6)),"")</f>
      </c>
      <c r="H3923" s="2">
        <f>IFERROR(IF(ISBLANK($A3923),"",IF($A3923="Ūdeņraža jonu koncentrācija",VLOOKUP(Dati!$A3923,Normas!$A:$D,2,FALSE),VLOOKUP(Dati!$A3923,Normas!$A:$D,2,FALSE)*0.3)),"")</f>
      </c>
      <c r="I3923" s="2">
        <f>IFERROR(IF(ISBLANK($A3923),"",IF($A3923="Ūdeņraža jonu koncentrācija",VLOOKUP(Dati!$A3923,Normas!$A:$D,3,FALSE),VLOOKUP(Dati!$A3923,Normas!$A:$D,3,FALSE)*0.3)),"")</f>
      </c>
    </row>
    <row r="3924" spans="2:9" x14ac:dyDescent="0.2">
      <c r="B3924">
        <f>IF(ISBLANK(A3924),"",VLOOKUP(A3924,Normas!A:D,4,FALSE))</f>
      </c>
      <c r="E3924" s="2">
        <f>IF(ISBLANK(D3924),"",INT(YEARFRAC(D3924,'Vispārīga informācija'!$B$2)))</f>
      </c>
      <c r="F3924" s="2">
        <f>IFERROR(IF(ISBLANK($A3924),"",IF($A3924="Ūdeņraža jonu koncentrācija",VLOOKUP(Dati!$A3924,Normas!$A:$D,2,FALSE),VLOOKUP(Dati!$A3924,Normas!$A:$D,2,FALSE)*0.6)),"")</f>
      </c>
      <c r="G3924" s="2">
        <f>IFERROR(IF(ISBLANK($A3924),"",IF($A3924="Ūdeņraža jonu koncentrācija",VLOOKUP(Dati!$A3924,Normas!$A:$D,3,FALSE),VLOOKUP(Dati!$A3924,Normas!$A:$D,3,FALSE)*0.6)),"")</f>
      </c>
      <c r="H3924" s="2">
        <f>IFERROR(IF(ISBLANK($A3924),"",IF($A3924="Ūdeņraža jonu koncentrācija",VLOOKUP(Dati!$A3924,Normas!$A:$D,2,FALSE),VLOOKUP(Dati!$A3924,Normas!$A:$D,2,FALSE)*0.3)),"")</f>
      </c>
      <c r="I3924" s="2">
        <f>IFERROR(IF(ISBLANK($A3924),"",IF($A3924="Ūdeņraža jonu koncentrācija",VLOOKUP(Dati!$A3924,Normas!$A:$D,3,FALSE),VLOOKUP(Dati!$A3924,Normas!$A:$D,3,FALSE)*0.3)),"")</f>
      </c>
    </row>
    <row r="3925" spans="2:9" x14ac:dyDescent="0.2">
      <c r="B3925">
        <f>IF(ISBLANK(A3925),"",VLOOKUP(A3925,Normas!A:D,4,FALSE))</f>
      </c>
      <c r="E3925" s="2">
        <f>IF(ISBLANK(D3925),"",INT(YEARFRAC(D3925,'Vispārīga informācija'!$B$2)))</f>
      </c>
      <c r="F3925" s="2">
        <f>IFERROR(IF(ISBLANK($A3925),"",IF($A3925="Ūdeņraža jonu koncentrācija",VLOOKUP(Dati!$A3925,Normas!$A:$D,2,FALSE),VLOOKUP(Dati!$A3925,Normas!$A:$D,2,FALSE)*0.6)),"")</f>
      </c>
      <c r="G3925" s="2">
        <f>IFERROR(IF(ISBLANK($A3925),"",IF($A3925="Ūdeņraža jonu koncentrācija",VLOOKUP(Dati!$A3925,Normas!$A:$D,3,FALSE),VLOOKUP(Dati!$A3925,Normas!$A:$D,3,FALSE)*0.6)),"")</f>
      </c>
      <c r="H3925" s="2">
        <f>IFERROR(IF(ISBLANK($A3925),"",IF($A3925="Ūdeņraža jonu koncentrācija",VLOOKUP(Dati!$A3925,Normas!$A:$D,2,FALSE),VLOOKUP(Dati!$A3925,Normas!$A:$D,2,FALSE)*0.3)),"")</f>
      </c>
      <c r="I3925" s="2">
        <f>IFERROR(IF(ISBLANK($A3925),"",IF($A3925="Ūdeņraža jonu koncentrācija",VLOOKUP(Dati!$A3925,Normas!$A:$D,3,FALSE),VLOOKUP(Dati!$A3925,Normas!$A:$D,3,FALSE)*0.3)),"")</f>
      </c>
    </row>
    <row r="3926" spans="2:9" x14ac:dyDescent="0.2">
      <c r="B3926">
        <f>IF(ISBLANK(A3926),"",VLOOKUP(A3926,Normas!A:D,4,FALSE))</f>
      </c>
      <c r="E3926" s="2">
        <f>IF(ISBLANK(D3926),"",INT(YEARFRAC(D3926,'Vispārīga informācija'!$B$2)))</f>
      </c>
      <c r="F3926" s="2">
        <f>IFERROR(IF(ISBLANK($A3926),"",IF($A3926="Ūdeņraža jonu koncentrācija",VLOOKUP(Dati!$A3926,Normas!$A:$D,2,FALSE),VLOOKUP(Dati!$A3926,Normas!$A:$D,2,FALSE)*0.6)),"")</f>
      </c>
      <c r="G3926" s="2">
        <f>IFERROR(IF(ISBLANK($A3926),"",IF($A3926="Ūdeņraža jonu koncentrācija",VLOOKUP(Dati!$A3926,Normas!$A:$D,3,FALSE),VLOOKUP(Dati!$A3926,Normas!$A:$D,3,FALSE)*0.6)),"")</f>
      </c>
      <c r="H3926" s="2">
        <f>IFERROR(IF(ISBLANK($A3926),"",IF($A3926="Ūdeņraža jonu koncentrācija",VLOOKUP(Dati!$A3926,Normas!$A:$D,2,FALSE),VLOOKUP(Dati!$A3926,Normas!$A:$D,2,FALSE)*0.3)),"")</f>
      </c>
      <c r="I3926" s="2">
        <f>IFERROR(IF(ISBLANK($A3926),"",IF($A3926="Ūdeņraža jonu koncentrācija",VLOOKUP(Dati!$A3926,Normas!$A:$D,3,FALSE),VLOOKUP(Dati!$A3926,Normas!$A:$D,3,FALSE)*0.3)),"")</f>
      </c>
    </row>
    <row r="3927" spans="2:9" x14ac:dyDescent="0.2">
      <c r="B3927">
        <f>IF(ISBLANK(A3927),"",VLOOKUP(A3927,Normas!A:D,4,FALSE))</f>
      </c>
      <c r="E3927" s="2">
        <f>IF(ISBLANK(D3927),"",INT(YEARFRAC(D3927,'Vispārīga informācija'!$B$2)))</f>
      </c>
      <c r="F3927" s="2">
        <f>IFERROR(IF(ISBLANK($A3927),"",IF($A3927="Ūdeņraža jonu koncentrācija",VLOOKUP(Dati!$A3927,Normas!$A:$D,2,FALSE),VLOOKUP(Dati!$A3927,Normas!$A:$D,2,FALSE)*0.6)),"")</f>
      </c>
      <c r="G3927" s="2">
        <f>IFERROR(IF(ISBLANK($A3927),"",IF($A3927="Ūdeņraža jonu koncentrācija",VLOOKUP(Dati!$A3927,Normas!$A:$D,3,FALSE),VLOOKUP(Dati!$A3927,Normas!$A:$D,3,FALSE)*0.6)),"")</f>
      </c>
      <c r="H3927" s="2">
        <f>IFERROR(IF(ISBLANK($A3927),"",IF($A3927="Ūdeņraža jonu koncentrācija",VLOOKUP(Dati!$A3927,Normas!$A:$D,2,FALSE),VLOOKUP(Dati!$A3927,Normas!$A:$D,2,FALSE)*0.3)),"")</f>
      </c>
      <c r="I3927" s="2">
        <f>IFERROR(IF(ISBLANK($A3927),"",IF($A3927="Ūdeņraža jonu koncentrācija",VLOOKUP(Dati!$A3927,Normas!$A:$D,3,FALSE),VLOOKUP(Dati!$A3927,Normas!$A:$D,3,FALSE)*0.3)),"")</f>
      </c>
    </row>
    <row r="3928" spans="2:9" x14ac:dyDescent="0.2">
      <c r="B3928">
        <f>IF(ISBLANK(A3928),"",VLOOKUP(A3928,Normas!A:D,4,FALSE))</f>
      </c>
      <c r="E3928" s="2">
        <f>IF(ISBLANK(D3928),"",INT(YEARFRAC(D3928,'Vispārīga informācija'!$B$2)))</f>
      </c>
      <c r="F3928" s="2">
        <f>IFERROR(IF(ISBLANK($A3928),"",IF($A3928="Ūdeņraža jonu koncentrācija",VLOOKUP(Dati!$A3928,Normas!$A:$D,2,FALSE),VLOOKUP(Dati!$A3928,Normas!$A:$D,2,FALSE)*0.6)),"")</f>
      </c>
      <c r="G3928" s="2">
        <f>IFERROR(IF(ISBLANK($A3928),"",IF($A3928="Ūdeņraža jonu koncentrācija",VLOOKUP(Dati!$A3928,Normas!$A:$D,3,FALSE),VLOOKUP(Dati!$A3928,Normas!$A:$D,3,FALSE)*0.6)),"")</f>
      </c>
      <c r="H3928" s="2">
        <f>IFERROR(IF(ISBLANK($A3928),"",IF($A3928="Ūdeņraža jonu koncentrācija",VLOOKUP(Dati!$A3928,Normas!$A:$D,2,FALSE),VLOOKUP(Dati!$A3928,Normas!$A:$D,2,FALSE)*0.3)),"")</f>
      </c>
      <c r="I3928" s="2">
        <f>IFERROR(IF(ISBLANK($A3928),"",IF($A3928="Ūdeņraža jonu koncentrācija",VLOOKUP(Dati!$A3928,Normas!$A:$D,3,FALSE),VLOOKUP(Dati!$A3928,Normas!$A:$D,3,FALSE)*0.3)),"")</f>
      </c>
    </row>
    <row r="3929" spans="2:9" x14ac:dyDescent="0.2">
      <c r="B3929">
        <f>IF(ISBLANK(A3929),"",VLOOKUP(A3929,Normas!A:D,4,FALSE))</f>
      </c>
      <c r="E3929" s="2">
        <f>IF(ISBLANK(D3929),"",INT(YEARFRAC(D3929,'Vispārīga informācija'!$B$2)))</f>
      </c>
      <c r="F3929" s="2">
        <f>IFERROR(IF(ISBLANK($A3929),"",IF($A3929="Ūdeņraža jonu koncentrācija",VLOOKUP(Dati!$A3929,Normas!$A:$D,2,FALSE),VLOOKUP(Dati!$A3929,Normas!$A:$D,2,FALSE)*0.6)),"")</f>
      </c>
      <c r="G3929" s="2">
        <f>IFERROR(IF(ISBLANK($A3929),"",IF($A3929="Ūdeņraža jonu koncentrācija",VLOOKUP(Dati!$A3929,Normas!$A:$D,3,FALSE),VLOOKUP(Dati!$A3929,Normas!$A:$D,3,FALSE)*0.6)),"")</f>
      </c>
      <c r="H3929" s="2">
        <f>IFERROR(IF(ISBLANK($A3929),"",IF($A3929="Ūdeņraža jonu koncentrācija",VLOOKUP(Dati!$A3929,Normas!$A:$D,2,FALSE),VLOOKUP(Dati!$A3929,Normas!$A:$D,2,FALSE)*0.3)),"")</f>
      </c>
      <c r="I3929" s="2">
        <f>IFERROR(IF(ISBLANK($A3929),"",IF($A3929="Ūdeņraža jonu koncentrācija",VLOOKUP(Dati!$A3929,Normas!$A:$D,3,FALSE),VLOOKUP(Dati!$A3929,Normas!$A:$D,3,FALSE)*0.3)),"")</f>
      </c>
    </row>
    <row r="3930" spans="2:9" x14ac:dyDescent="0.2">
      <c r="B3930">
        <f>IF(ISBLANK(A3930),"",VLOOKUP(A3930,Normas!A:D,4,FALSE))</f>
      </c>
      <c r="E3930" s="2">
        <f>IF(ISBLANK(D3930),"",INT(YEARFRAC(D3930,'Vispārīga informācija'!$B$2)))</f>
      </c>
      <c r="F3930" s="2">
        <f>IFERROR(IF(ISBLANK($A3930),"",IF($A3930="Ūdeņraža jonu koncentrācija",VLOOKUP(Dati!$A3930,Normas!$A:$D,2,FALSE),VLOOKUP(Dati!$A3930,Normas!$A:$D,2,FALSE)*0.6)),"")</f>
      </c>
      <c r="G3930" s="2">
        <f>IFERROR(IF(ISBLANK($A3930),"",IF($A3930="Ūdeņraža jonu koncentrācija",VLOOKUP(Dati!$A3930,Normas!$A:$D,3,FALSE),VLOOKUP(Dati!$A3930,Normas!$A:$D,3,FALSE)*0.6)),"")</f>
      </c>
      <c r="H3930" s="2">
        <f>IFERROR(IF(ISBLANK($A3930),"",IF($A3930="Ūdeņraža jonu koncentrācija",VLOOKUP(Dati!$A3930,Normas!$A:$D,2,FALSE),VLOOKUP(Dati!$A3930,Normas!$A:$D,2,FALSE)*0.3)),"")</f>
      </c>
      <c r="I3930" s="2">
        <f>IFERROR(IF(ISBLANK($A3930),"",IF($A3930="Ūdeņraža jonu koncentrācija",VLOOKUP(Dati!$A3930,Normas!$A:$D,3,FALSE),VLOOKUP(Dati!$A3930,Normas!$A:$D,3,FALSE)*0.3)),"")</f>
      </c>
    </row>
    <row r="3931" spans="2:9" x14ac:dyDescent="0.2">
      <c r="B3931">
        <f>IF(ISBLANK(A3931),"",VLOOKUP(A3931,Normas!A:D,4,FALSE))</f>
      </c>
      <c r="E3931" s="2">
        <f>IF(ISBLANK(D3931),"",INT(YEARFRAC(D3931,'Vispārīga informācija'!$B$2)))</f>
      </c>
      <c r="F3931" s="2">
        <f>IFERROR(IF(ISBLANK($A3931),"",IF($A3931="Ūdeņraža jonu koncentrācija",VLOOKUP(Dati!$A3931,Normas!$A:$D,2,FALSE),VLOOKUP(Dati!$A3931,Normas!$A:$D,2,FALSE)*0.6)),"")</f>
      </c>
      <c r="G3931" s="2">
        <f>IFERROR(IF(ISBLANK($A3931),"",IF($A3931="Ūdeņraža jonu koncentrācija",VLOOKUP(Dati!$A3931,Normas!$A:$D,3,FALSE),VLOOKUP(Dati!$A3931,Normas!$A:$D,3,FALSE)*0.6)),"")</f>
      </c>
      <c r="H3931" s="2">
        <f>IFERROR(IF(ISBLANK($A3931),"",IF($A3931="Ūdeņraža jonu koncentrācija",VLOOKUP(Dati!$A3931,Normas!$A:$D,2,FALSE),VLOOKUP(Dati!$A3931,Normas!$A:$D,2,FALSE)*0.3)),"")</f>
      </c>
      <c r="I3931" s="2">
        <f>IFERROR(IF(ISBLANK($A3931),"",IF($A3931="Ūdeņraža jonu koncentrācija",VLOOKUP(Dati!$A3931,Normas!$A:$D,3,FALSE),VLOOKUP(Dati!$A3931,Normas!$A:$D,3,FALSE)*0.3)),"")</f>
      </c>
    </row>
    <row r="3932" spans="2:9" x14ac:dyDescent="0.2">
      <c r="B3932">
        <f>IF(ISBLANK(A3932),"",VLOOKUP(A3932,Normas!A:D,4,FALSE))</f>
      </c>
      <c r="E3932" s="2">
        <f>IF(ISBLANK(D3932),"",INT(YEARFRAC(D3932,'Vispārīga informācija'!$B$2)))</f>
      </c>
      <c r="F3932" s="2">
        <f>IFERROR(IF(ISBLANK($A3932),"",IF($A3932="Ūdeņraža jonu koncentrācija",VLOOKUP(Dati!$A3932,Normas!$A:$D,2,FALSE),VLOOKUP(Dati!$A3932,Normas!$A:$D,2,FALSE)*0.6)),"")</f>
      </c>
      <c r="G3932" s="2">
        <f>IFERROR(IF(ISBLANK($A3932),"",IF($A3932="Ūdeņraža jonu koncentrācija",VLOOKUP(Dati!$A3932,Normas!$A:$D,3,FALSE),VLOOKUP(Dati!$A3932,Normas!$A:$D,3,FALSE)*0.6)),"")</f>
      </c>
      <c r="H3932" s="2">
        <f>IFERROR(IF(ISBLANK($A3932),"",IF($A3932="Ūdeņraža jonu koncentrācija",VLOOKUP(Dati!$A3932,Normas!$A:$D,2,FALSE),VLOOKUP(Dati!$A3932,Normas!$A:$D,2,FALSE)*0.3)),"")</f>
      </c>
      <c r="I3932" s="2">
        <f>IFERROR(IF(ISBLANK($A3932),"",IF($A3932="Ūdeņraža jonu koncentrācija",VLOOKUP(Dati!$A3932,Normas!$A:$D,3,FALSE),VLOOKUP(Dati!$A3932,Normas!$A:$D,3,FALSE)*0.3)),"")</f>
      </c>
    </row>
    <row r="3933" spans="2:9" x14ac:dyDescent="0.2">
      <c r="B3933">
        <f>IF(ISBLANK(A3933),"",VLOOKUP(A3933,Normas!A:D,4,FALSE))</f>
      </c>
      <c r="E3933" s="2">
        <f>IF(ISBLANK(D3933),"",INT(YEARFRAC(D3933,'Vispārīga informācija'!$B$2)))</f>
      </c>
      <c r="F3933" s="2">
        <f>IFERROR(IF(ISBLANK($A3933),"",IF($A3933="Ūdeņraža jonu koncentrācija",VLOOKUP(Dati!$A3933,Normas!$A:$D,2,FALSE),VLOOKUP(Dati!$A3933,Normas!$A:$D,2,FALSE)*0.6)),"")</f>
      </c>
      <c r="G3933" s="2">
        <f>IFERROR(IF(ISBLANK($A3933),"",IF($A3933="Ūdeņraža jonu koncentrācija",VLOOKUP(Dati!$A3933,Normas!$A:$D,3,FALSE),VLOOKUP(Dati!$A3933,Normas!$A:$D,3,FALSE)*0.6)),"")</f>
      </c>
      <c r="H3933" s="2">
        <f>IFERROR(IF(ISBLANK($A3933),"",IF($A3933="Ūdeņraža jonu koncentrācija",VLOOKUP(Dati!$A3933,Normas!$A:$D,2,FALSE),VLOOKUP(Dati!$A3933,Normas!$A:$D,2,FALSE)*0.3)),"")</f>
      </c>
      <c r="I3933" s="2">
        <f>IFERROR(IF(ISBLANK($A3933),"",IF($A3933="Ūdeņraža jonu koncentrācija",VLOOKUP(Dati!$A3933,Normas!$A:$D,3,FALSE),VLOOKUP(Dati!$A3933,Normas!$A:$D,3,FALSE)*0.3)),"")</f>
      </c>
    </row>
    <row r="3934" spans="2:9" x14ac:dyDescent="0.2">
      <c r="B3934">
        <f>IF(ISBLANK(A3934),"",VLOOKUP(A3934,Normas!A:D,4,FALSE))</f>
      </c>
      <c r="E3934" s="2">
        <f>IF(ISBLANK(D3934),"",INT(YEARFRAC(D3934,'Vispārīga informācija'!$B$2)))</f>
      </c>
      <c r="F3934" s="2">
        <f>IFERROR(IF(ISBLANK($A3934),"",IF($A3934="Ūdeņraža jonu koncentrācija",VLOOKUP(Dati!$A3934,Normas!$A:$D,2,FALSE),VLOOKUP(Dati!$A3934,Normas!$A:$D,2,FALSE)*0.6)),"")</f>
      </c>
      <c r="G3934" s="2">
        <f>IFERROR(IF(ISBLANK($A3934),"",IF($A3934="Ūdeņraža jonu koncentrācija",VLOOKUP(Dati!$A3934,Normas!$A:$D,3,FALSE),VLOOKUP(Dati!$A3934,Normas!$A:$D,3,FALSE)*0.6)),"")</f>
      </c>
      <c r="H3934" s="2">
        <f>IFERROR(IF(ISBLANK($A3934),"",IF($A3934="Ūdeņraža jonu koncentrācija",VLOOKUP(Dati!$A3934,Normas!$A:$D,2,FALSE),VLOOKUP(Dati!$A3934,Normas!$A:$D,2,FALSE)*0.3)),"")</f>
      </c>
      <c r="I3934" s="2">
        <f>IFERROR(IF(ISBLANK($A3934),"",IF($A3934="Ūdeņraža jonu koncentrācija",VLOOKUP(Dati!$A3934,Normas!$A:$D,3,FALSE),VLOOKUP(Dati!$A3934,Normas!$A:$D,3,FALSE)*0.3)),"")</f>
      </c>
    </row>
    <row r="3935" spans="2:9" x14ac:dyDescent="0.2">
      <c r="B3935">
        <f>IF(ISBLANK(A3935),"",VLOOKUP(A3935,Normas!A:D,4,FALSE))</f>
      </c>
      <c r="E3935" s="2">
        <f>IF(ISBLANK(D3935),"",INT(YEARFRAC(D3935,'Vispārīga informācija'!$B$2)))</f>
      </c>
      <c r="F3935" s="2">
        <f>IFERROR(IF(ISBLANK($A3935),"",IF($A3935="Ūdeņraža jonu koncentrācija",VLOOKUP(Dati!$A3935,Normas!$A:$D,2,FALSE),VLOOKUP(Dati!$A3935,Normas!$A:$D,2,FALSE)*0.6)),"")</f>
      </c>
      <c r="G3935" s="2">
        <f>IFERROR(IF(ISBLANK($A3935),"",IF($A3935="Ūdeņraža jonu koncentrācija",VLOOKUP(Dati!$A3935,Normas!$A:$D,3,FALSE),VLOOKUP(Dati!$A3935,Normas!$A:$D,3,FALSE)*0.6)),"")</f>
      </c>
      <c r="H3935" s="2">
        <f>IFERROR(IF(ISBLANK($A3935),"",IF($A3935="Ūdeņraža jonu koncentrācija",VLOOKUP(Dati!$A3935,Normas!$A:$D,2,FALSE),VLOOKUP(Dati!$A3935,Normas!$A:$D,2,FALSE)*0.3)),"")</f>
      </c>
      <c r="I3935" s="2">
        <f>IFERROR(IF(ISBLANK($A3935),"",IF($A3935="Ūdeņraža jonu koncentrācija",VLOOKUP(Dati!$A3935,Normas!$A:$D,3,FALSE),VLOOKUP(Dati!$A3935,Normas!$A:$D,3,FALSE)*0.3)),"")</f>
      </c>
    </row>
    <row r="3936" spans="2:9" x14ac:dyDescent="0.2">
      <c r="B3936">
        <f>IF(ISBLANK(A3936),"",VLOOKUP(A3936,Normas!A:D,4,FALSE))</f>
      </c>
      <c r="E3936" s="2">
        <f>IF(ISBLANK(D3936),"",INT(YEARFRAC(D3936,'Vispārīga informācija'!$B$2)))</f>
      </c>
      <c r="F3936" s="2">
        <f>IFERROR(IF(ISBLANK($A3936),"",IF($A3936="Ūdeņraža jonu koncentrācija",VLOOKUP(Dati!$A3936,Normas!$A:$D,2,FALSE),VLOOKUP(Dati!$A3936,Normas!$A:$D,2,FALSE)*0.6)),"")</f>
      </c>
      <c r="G3936" s="2">
        <f>IFERROR(IF(ISBLANK($A3936),"",IF($A3936="Ūdeņraža jonu koncentrācija",VLOOKUP(Dati!$A3936,Normas!$A:$D,3,FALSE),VLOOKUP(Dati!$A3936,Normas!$A:$D,3,FALSE)*0.6)),"")</f>
      </c>
      <c r="H3936" s="2">
        <f>IFERROR(IF(ISBLANK($A3936),"",IF($A3936="Ūdeņraža jonu koncentrācija",VLOOKUP(Dati!$A3936,Normas!$A:$D,2,FALSE),VLOOKUP(Dati!$A3936,Normas!$A:$D,2,FALSE)*0.3)),"")</f>
      </c>
      <c r="I3936" s="2">
        <f>IFERROR(IF(ISBLANK($A3936),"",IF($A3936="Ūdeņraža jonu koncentrācija",VLOOKUP(Dati!$A3936,Normas!$A:$D,3,FALSE),VLOOKUP(Dati!$A3936,Normas!$A:$D,3,FALSE)*0.3)),"")</f>
      </c>
    </row>
    <row r="3937" spans="2:9" x14ac:dyDescent="0.2">
      <c r="B3937">
        <f>IF(ISBLANK(A3937),"",VLOOKUP(A3937,Normas!A:D,4,FALSE))</f>
      </c>
      <c r="E3937" s="2">
        <f>IF(ISBLANK(D3937),"",INT(YEARFRAC(D3937,'Vispārīga informācija'!$B$2)))</f>
      </c>
      <c r="F3937" s="2">
        <f>IFERROR(IF(ISBLANK($A3937),"",IF($A3937="Ūdeņraža jonu koncentrācija",VLOOKUP(Dati!$A3937,Normas!$A:$D,2,FALSE),VLOOKUP(Dati!$A3937,Normas!$A:$D,2,FALSE)*0.6)),"")</f>
      </c>
      <c r="G3937" s="2">
        <f>IFERROR(IF(ISBLANK($A3937),"",IF($A3937="Ūdeņraža jonu koncentrācija",VLOOKUP(Dati!$A3937,Normas!$A:$D,3,FALSE),VLOOKUP(Dati!$A3937,Normas!$A:$D,3,FALSE)*0.6)),"")</f>
      </c>
      <c r="H3937" s="2">
        <f>IFERROR(IF(ISBLANK($A3937),"",IF($A3937="Ūdeņraža jonu koncentrācija",VLOOKUP(Dati!$A3937,Normas!$A:$D,2,FALSE),VLOOKUP(Dati!$A3937,Normas!$A:$D,2,FALSE)*0.3)),"")</f>
      </c>
      <c r="I3937" s="2">
        <f>IFERROR(IF(ISBLANK($A3937),"",IF($A3937="Ūdeņraža jonu koncentrācija",VLOOKUP(Dati!$A3937,Normas!$A:$D,3,FALSE),VLOOKUP(Dati!$A3937,Normas!$A:$D,3,FALSE)*0.3)),"")</f>
      </c>
    </row>
    <row r="3938" spans="2:9" x14ac:dyDescent="0.2">
      <c r="B3938">
        <f>IF(ISBLANK(A3938),"",VLOOKUP(A3938,Normas!A:D,4,FALSE))</f>
      </c>
      <c r="E3938" s="2">
        <f>IF(ISBLANK(D3938),"",INT(YEARFRAC(D3938,'Vispārīga informācija'!$B$2)))</f>
      </c>
      <c r="F3938" s="2">
        <f>IFERROR(IF(ISBLANK($A3938),"",IF($A3938="Ūdeņraža jonu koncentrācija",VLOOKUP(Dati!$A3938,Normas!$A:$D,2,FALSE),VLOOKUP(Dati!$A3938,Normas!$A:$D,2,FALSE)*0.6)),"")</f>
      </c>
      <c r="G3938" s="2">
        <f>IFERROR(IF(ISBLANK($A3938),"",IF($A3938="Ūdeņraža jonu koncentrācija",VLOOKUP(Dati!$A3938,Normas!$A:$D,3,FALSE),VLOOKUP(Dati!$A3938,Normas!$A:$D,3,FALSE)*0.6)),"")</f>
      </c>
      <c r="H3938" s="2">
        <f>IFERROR(IF(ISBLANK($A3938),"",IF($A3938="Ūdeņraža jonu koncentrācija",VLOOKUP(Dati!$A3938,Normas!$A:$D,2,FALSE),VLOOKUP(Dati!$A3938,Normas!$A:$D,2,FALSE)*0.3)),"")</f>
      </c>
      <c r="I3938" s="2">
        <f>IFERROR(IF(ISBLANK($A3938),"",IF($A3938="Ūdeņraža jonu koncentrācija",VLOOKUP(Dati!$A3938,Normas!$A:$D,3,FALSE),VLOOKUP(Dati!$A3938,Normas!$A:$D,3,FALSE)*0.3)),"")</f>
      </c>
    </row>
    <row r="3939" spans="2:9" x14ac:dyDescent="0.2">
      <c r="B3939">
        <f>IF(ISBLANK(A3939),"",VLOOKUP(A3939,Normas!A:D,4,FALSE))</f>
      </c>
      <c r="E3939" s="2">
        <f>IF(ISBLANK(D3939),"",INT(YEARFRAC(D3939,'Vispārīga informācija'!$B$2)))</f>
      </c>
      <c r="F3939" s="2">
        <f>IFERROR(IF(ISBLANK($A3939),"",IF($A3939="Ūdeņraža jonu koncentrācija",VLOOKUP(Dati!$A3939,Normas!$A:$D,2,FALSE),VLOOKUP(Dati!$A3939,Normas!$A:$D,2,FALSE)*0.6)),"")</f>
      </c>
      <c r="G3939" s="2">
        <f>IFERROR(IF(ISBLANK($A3939),"",IF($A3939="Ūdeņraža jonu koncentrācija",VLOOKUP(Dati!$A3939,Normas!$A:$D,3,FALSE),VLOOKUP(Dati!$A3939,Normas!$A:$D,3,FALSE)*0.6)),"")</f>
      </c>
      <c r="H3939" s="2">
        <f>IFERROR(IF(ISBLANK($A3939),"",IF($A3939="Ūdeņraža jonu koncentrācija",VLOOKUP(Dati!$A3939,Normas!$A:$D,2,FALSE),VLOOKUP(Dati!$A3939,Normas!$A:$D,2,FALSE)*0.3)),"")</f>
      </c>
      <c r="I3939" s="2">
        <f>IFERROR(IF(ISBLANK($A3939),"",IF($A3939="Ūdeņraža jonu koncentrācija",VLOOKUP(Dati!$A3939,Normas!$A:$D,3,FALSE),VLOOKUP(Dati!$A3939,Normas!$A:$D,3,FALSE)*0.3)),"")</f>
      </c>
    </row>
    <row r="3940" spans="2:9" x14ac:dyDescent="0.2">
      <c r="B3940">
        <f>IF(ISBLANK(A3940),"",VLOOKUP(A3940,Normas!A:D,4,FALSE))</f>
      </c>
      <c r="E3940" s="2">
        <f>IF(ISBLANK(D3940),"",INT(YEARFRAC(D3940,'Vispārīga informācija'!$B$2)))</f>
      </c>
      <c r="F3940" s="2">
        <f>IFERROR(IF(ISBLANK($A3940),"",IF($A3940="Ūdeņraža jonu koncentrācija",VLOOKUP(Dati!$A3940,Normas!$A:$D,2,FALSE),VLOOKUP(Dati!$A3940,Normas!$A:$D,2,FALSE)*0.6)),"")</f>
      </c>
      <c r="G3940" s="2">
        <f>IFERROR(IF(ISBLANK($A3940),"",IF($A3940="Ūdeņraža jonu koncentrācija",VLOOKUP(Dati!$A3940,Normas!$A:$D,3,FALSE),VLOOKUP(Dati!$A3940,Normas!$A:$D,3,FALSE)*0.6)),"")</f>
      </c>
      <c r="H3940" s="2">
        <f>IFERROR(IF(ISBLANK($A3940),"",IF($A3940="Ūdeņraža jonu koncentrācija",VLOOKUP(Dati!$A3940,Normas!$A:$D,2,FALSE),VLOOKUP(Dati!$A3940,Normas!$A:$D,2,FALSE)*0.3)),"")</f>
      </c>
      <c r="I3940" s="2">
        <f>IFERROR(IF(ISBLANK($A3940),"",IF($A3940="Ūdeņraža jonu koncentrācija",VLOOKUP(Dati!$A3940,Normas!$A:$D,3,FALSE),VLOOKUP(Dati!$A3940,Normas!$A:$D,3,FALSE)*0.3)),"")</f>
      </c>
    </row>
    <row r="3941" spans="2:9" x14ac:dyDescent="0.2">
      <c r="B3941">
        <f>IF(ISBLANK(A3941),"",VLOOKUP(A3941,Normas!A:D,4,FALSE))</f>
      </c>
      <c r="E3941" s="2">
        <f>IF(ISBLANK(D3941),"",INT(YEARFRAC(D3941,'Vispārīga informācija'!$B$2)))</f>
      </c>
      <c r="F3941" s="2">
        <f>IFERROR(IF(ISBLANK($A3941),"",IF($A3941="Ūdeņraža jonu koncentrācija",VLOOKUP(Dati!$A3941,Normas!$A:$D,2,FALSE),VLOOKUP(Dati!$A3941,Normas!$A:$D,2,FALSE)*0.6)),"")</f>
      </c>
      <c r="G3941" s="2">
        <f>IFERROR(IF(ISBLANK($A3941),"",IF($A3941="Ūdeņraža jonu koncentrācija",VLOOKUP(Dati!$A3941,Normas!$A:$D,3,FALSE),VLOOKUP(Dati!$A3941,Normas!$A:$D,3,FALSE)*0.6)),"")</f>
      </c>
      <c r="H3941" s="2">
        <f>IFERROR(IF(ISBLANK($A3941),"",IF($A3941="Ūdeņraža jonu koncentrācija",VLOOKUP(Dati!$A3941,Normas!$A:$D,2,FALSE),VLOOKUP(Dati!$A3941,Normas!$A:$D,2,FALSE)*0.3)),"")</f>
      </c>
      <c r="I3941" s="2">
        <f>IFERROR(IF(ISBLANK($A3941),"",IF($A3941="Ūdeņraža jonu koncentrācija",VLOOKUP(Dati!$A3941,Normas!$A:$D,3,FALSE),VLOOKUP(Dati!$A3941,Normas!$A:$D,3,FALSE)*0.3)),"")</f>
      </c>
    </row>
    <row r="3942" spans="2:9" x14ac:dyDescent="0.2">
      <c r="B3942">
        <f>IF(ISBLANK(A3942),"",VLOOKUP(A3942,Normas!A:D,4,FALSE))</f>
      </c>
      <c r="E3942" s="2">
        <f>IF(ISBLANK(D3942),"",INT(YEARFRAC(D3942,'Vispārīga informācija'!$B$2)))</f>
      </c>
      <c r="F3942" s="2">
        <f>IFERROR(IF(ISBLANK($A3942),"",IF($A3942="Ūdeņraža jonu koncentrācija",VLOOKUP(Dati!$A3942,Normas!$A:$D,2,FALSE),VLOOKUP(Dati!$A3942,Normas!$A:$D,2,FALSE)*0.6)),"")</f>
      </c>
      <c r="G3942" s="2">
        <f>IFERROR(IF(ISBLANK($A3942),"",IF($A3942="Ūdeņraža jonu koncentrācija",VLOOKUP(Dati!$A3942,Normas!$A:$D,3,FALSE),VLOOKUP(Dati!$A3942,Normas!$A:$D,3,FALSE)*0.6)),"")</f>
      </c>
      <c r="H3942" s="2">
        <f>IFERROR(IF(ISBLANK($A3942),"",IF($A3942="Ūdeņraža jonu koncentrācija",VLOOKUP(Dati!$A3942,Normas!$A:$D,2,FALSE),VLOOKUP(Dati!$A3942,Normas!$A:$D,2,FALSE)*0.3)),"")</f>
      </c>
      <c r="I3942" s="2">
        <f>IFERROR(IF(ISBLANK($A3942),"",IF($A3942="Ūdeņraža jonu koncentrācija",VLOOKUP(Dati!$A3942,Normas!$A:$D,3,FALSE),VLOOKUP(Dati!$A3942,Normas!$A:$D,3,FALSE)*0.3)),"")</f>
      </c>
    </row>
    <row r="3943" spans="2:9" x14ac:dyDescent="0.2">
      <c r="B3943">
        <f>IF(ISBLANK(A3943),"",VLOOKUP(A3943,Normas!A:D,4,FALSE))</f>
      </c>
      <c r="E3943" s="2">
        <f>IF(ISBLANK(D3943),"",INT(YEARFRAC(D3943,'Vispārīga informācija'!$B$2)))</f>
      </c>
      <c r="F3943" s="2">
        <f>IFERROR(IF(ISBLANK($A3943),"",IF($A3943="Ūdeņraža jonu koncentrācija",VLOOKUP(Dati!$A3943,Normas!$A:$D,2,FALSE),VLOOKUP(Dati!$A3943,Normas!$A:$D,2,FALSE)*0.6)),"")</f>
      </c>
      <c r="G3943" s="2">
        <f>IFERROR(IF(ISBLANK($A3943),"",IF($A3943="Ūdeņraža jonu koncentrācija",VLOOKUP(Dati!$A3943,Normas!$A:$D,3,FALSE),VLOOKUP(Dati!$A3943,Normas!$A:$D,3,FALSE)*0.6)),"")</f>
      </c>
      <c r="H3943" s="2">
        <f>IFERROR(IF(ISBLANK($A3943),"",IF($A3943="Ūdeņraža jonu koncentrācija",VLOOKUP(Dati!$A3943,Normas!$A:$D,2,FALSE),VLOOKUP(Dati!$A3943,Normas!$A:$D,2,FALSE)*0.3)),"")</f>
      </c>
      <c r="I3943" s="2">
        <f>IFERROR(IF(ISBLANK($A3943),"",IF($A3943="Ūdeņraža jonu koncentrācija",VLOOKUP(Dati!$A3943,Normas!$A:$D,3,FALSE),VLOOKUP(Dati!$A3943,Normas!$A:$D,3,FALSE)*0.3)),"")</f>
      </c>
    </row>
    <row r="3944" spans="2:9" x14ac:dyDescent="0.2">
      <c r="B3944">
        <f>IF(ISBLANK(A3944),"",VLOOKUP(A3944,Normas!A:D,4,FALSE))</f>
      </c>
      <c r="E3944" s="2">
        <f>IF(ISBLANK(D3944),"",INT(YEARFRAC(D3944,'Vispārīga informācija'!$B$2)))</f>
      </c>
      <c r="F3944" s="2">
        <f>IFERROR(IF(ISBLANK($A3944),"",IF($A3944="Ūdeņraža jonu koncentrācija",VLOOKUP(Dati!$A3944,Normas!$A:$D,2,FALSE),VLOOKUP(Dati!$A3944,Normas!$A:$D,2,FALSE)*0.6)),"")</f>
      </c>
      <c r="G3944" s="2">
        <f>IFERROR(IF(ISBLANK($A3944),"",IF($A3944="Ūdeņraža jonu koncentrācija",VLOOKUP(Dati!$A3944,Normas!$A:$D,3,FALSE),VLOOKUP(Dati!$A3944,Normas!$A:$D,3,FALSE)*0.6)),"")</f>
      </c>
      <c r="H3944" s="2">
        <f>IFERROR(IF(ISBLANK($A3944),"",IF($A3944="Ūdeņraža jonu koncentrācija",VLOOKUP(Dati!$A3944,Normas!$A:$D,2,FALSE),VLOOKUP(Dati!$A3944,Normas!$A:$D,2,FALSE)*0.3)),"")</f>
      </c>
      <c r="I3944" s="2">
        <f>IFERROR(IF(ISBLANK($A3944),"",IF($A3944="Ūdeņraža jonu koncentrācija",VLOOKUP(Dati!$A3944,Normas!$A:$D,3,FALSE),VLOOKUP(Dati!$A3944,Normas!$A:$D,3,FALSE)*0.3)),"")</f>
      </c>
    </row>
    <row r="3945" spans="2:9" x14ac:dyDescent="0.2">
      <c r="B3945">
        <f>IF(ISBLANK(A3945),"",VLOOKUP(A3945,Normas!A:D,4,FALSE))</f>
      </c>
      <c r="E3945" s="2">
        <f>IF(ISBLANK(D3945),"",INT(YEARFRAC(D3945,'Vispārīga informācija'!$B$2)))</f>
      </c>
      <c r="F3945" s="2">
        <f>IFERROR(IF(ISBLANK($A3945),"",IF($A3945="Ūdeņraža jonu koncentrācija",VLOOKUP(Dati!$A3945,Normas!$A:$D,2,FALSE),VLOOKUP(Dati!$A3945,Normas!$A:$D,2,FALSE)*0.6)),"")</f>
      </c>
      <c r="G3945" s="2">
        <f>IFERROR(IF(ISBLANK($A3945),"",IF($A3945="Ūdeņraža jonu koncentrācija",VLOOKUP(Dati!$A3945,Normas!$A:$D,3,FALSE),VLOOKUP(Dati!$A3945,Normas!$A:$D,3,FALSE)*0.6)),"")</f>
      </c>
      <c r="H3945" s="2">
        <f>IFERROR(IF(ISBLANK($A3945),"",IF($A3945="Ūdeņraža jonu koncentrācija",VLOOKUP(Dati!$A3945,Normas!$A:$D,2,FALSE),VLOOKUP(Dati!$A3945,Normas!$A:$D,2,FALSE)*0.3)),"")</f>
      </c>
      <c r="I3945" s="2">
        <f>IFERROR(IF(ISBLANK($A3945),"",IF($A3945="Ūdeņraža jonu koncentrācija",VLOOKUP(Dati!$A3945,Normas!$A:$D,3,FALSE),VLOOKUP(Dati!$A3945,Normas!$A:$D,3,FALSE)*0.3)),"")</f>
      </c>
    </row>
    <row r="3946" spans="2:9" x14ac:dyDescent="0.2">
      <c r="B3946">
        <f>IF(ISBLANK(A3946),"",VLOOKUP(A3946,Normas!A:D,4,FALSE))</f>
      </c>
      <c r="E3946" s="2">
        <f>IF(ISBLANK(D3946),"",INT(YEARFRAC(D3946,'Vispārīga informācija'!$B$2)))</f>
      </c>
      <c r="F3946" s="2">
        <f>IFERROR(IF(ISBLANK($A3946),"",IF($A3946="Ūdeņraža jonu koncentrācija",VLOOKUP(Dati!$A3946,Normas!$A:$D,2,FALSE),VLOOKUP(Dati!$A3946,Normas!$A:$D,2,FALSE)*0.6)),"")</f>
      </c>
      <c r="G3946" s="2">
        <f>IFERROR(IF(ISBLANK($A3946),"",IF($A3946="Ūdeņraža jonu koncentrācija",VLOOKUP(Dati!$A3946,Normas!$A:$D,3,FALSE),VLOOKUP(Dati!$A3946,Normas!$A:$D,3,FALSE)*0.6)),"")</f>
      </c>
      <c r="H3946" s="2">
        <f>IFERROR(IF(ISBLANK($A3946),"",IF($A3946="Ūdeņraža jonu koncentrācija",VLOOKUP(Dati!$A3946,Normas!$A:$D,2,FALSE),VLOOKUP(Dati!$A3946,Normas!$A:$D,2,FALSE)*0.3)),"")</f>
      </c>
      <c r="I3946" s="2">
        <f>IFERROR(IF(ISBLANK($A3946),"",IF($A3946="Ūdeņraža jonu koncentrācija",VLOOKUP(Dati!$A3946,Normas!$A:$D,3,FALSE),VLOOKUP(Dati!$A3946,Normas!$A:$D,3,FALSE)*0.3)),"")</f>
      </c>
    </row>
    <row r="3947" spans="2:9" x14ac:dyDescent="0.2">
      <c r="B3947">
        <f>IF(ISBLANK(A3947),"",VLOOKUP(A3947,Normas!A:D,4,FALSE))</f>
      </c>
      <c r="E3947" s="2">
        <f>IF(ISBLANK(D3947),"",INT(YEARFRAC(D3947,'Vispārīga informācija'!$B$2)))</f>
      </c>
      <c r="F3947" s="2">
        <f>IFERROR(IF(ISBLANK($A3947),"",IF($A3947="Ūdeņraža jonu koncentrācija",VLOOKUP(Dati!$A3947,Normas!$A:$D,2,FALSE),VLOOKUP(Dati!$A3947,Normas!$A:$D,2,FALSE)*0.6)),"")</f>
      </c>
      <c r="G3947" s="2">
        <f>IFERROR(IF(ISBLANK($A3947),"",IF($A3947="Ūdeņraža jonu koncentrācija",VLOOKUP(Dati!$A3947,Normas!$A:$D,3,FALSE),VLOOKUP(Dati!$A3947,Normas!$A:$D,3,FALSE)*0.6)),"")</f>
      </c>
      <c r="H3947" s="2">
        <f>IFERROR(IF(ISBLANK($A3947),"",IF($A3947="Ūdeņraža jonu koncentrācija",VLOOKUP(Dati!$A3947,Normas!$A:$D,2,FALSE),VLOOKUP(Dati!$A3947,Normas!$A:$D,2,FALSE)*0.3)),"")</f>
      </c>
      <c r="I3947" s="2">
        <f>IFERROR(IF(ISBLANK($A3947),"",IF($A3947="Ūdeņraža jonu koncentrācija",VLOOKUP(Dati!$A3947,Normas!$A:$D,3,FALSE),VLOOKUP(Dati!$A3947,Normas!$A:$D,3,FALSE)*0.3)),"")</f>
      </c>
    </row>
    <row r="3948" spans="2:9" x14ac:dyDescent="0.2">
      <c r="B3948">
        <f>IF(ISBLANK(A3948),"",VLOOKUP(A3948,Normas!A:D,4,FALSE))</f>
      </c>
      <c r="E3948" s="2">
        <f>IF(ISBLANK(D3948),"",INT(YEARFRAC(D3948,'Vispārīga informācija'!$B$2)))</f>
      </c>
      <c r="F3948" s="2">
        <f>IFERROR(IF(ISBLANK($A3948),"",IF($A3948="Ūdeņraža jonu koncentrācija",VLOOKUP(Dati!$A3948,Normas!$A:$D,2,FALSE),VLOOKUP(Dati!$A3948,Normas!$A:$D,2,FALSE)*0.6)),"")</f>
      </c>
      <c r="G3948" s="2">
        <f>IFERROR(IF(ISBLANK($A3948),"",IF($A3948="Ūdeņraža jonu koncentrācija",VLOOKUP(Dati!$A3948,Normas!$A:$D,3,FALSE),VLOOKUP(Dati!$A3948,Normas!$A:$D,3,FALSE)*0.6)),"")</f>
      </c>
      <c r="H3948" s="2">
        <f>IFERROR(IF(ISBLANK($A3948),"",IF($A3948="Ūdeņraža jonu koncentrācija",VLOOKUP(Dati!$A3948,Normas!$A:$D,2,FALSE),VLOOKUP(Dati!$A3948,Normas!$A:$D,2,FALSE)*0.3)),"")</f>
      </c>
      <c r="I3948" s="2">
        <f>IFERROR(IF(ISBLANK($A3948),"",IF($A3948="Ūdeņraža jonu koncentrācija",VLOOKUP(Dati!$A3948,Normas!$A:$D,3,FALSE),VLOOKUP(Dati!$A3948,Normas!$A:$D,3,FALSE)*0.3)),"")</f>
      </c>
    </row>
    <row r="3949" spans="2:9" x14ac:dyDescent="0.2">
      <c r="B3949">
        <f>IF(ISBLANK(A3949),"",VLOOKUP(A3949,Normas!A:D,4,FALSE))</f>
      </c>
      <c r="E3949" s="2">
        <f>IF(ISBLANK(D3949),"",INT(YEARFRAC(D3949,'Vispārīga informācija'!$B$2)))</f>
      </c>
      <c r="F3949" s="2">
        <f>IFERROR(IF(ISBLANK($A3949),"",IF($A3949="Ūdeņraža jonu koncentrācija",VLOOKUP(Dati!$A3949,Normas!$A:$D,2,FALSE),VLOOKUP(Dati!$A3949,Normas!$A:$D,2,FALSE)*0.6)),"")</f>
      </c>
      <c r="G3949" s="2">
        <f>IFERROR(IF(ISBLANK($A3949),"",IF($A3949="Ūdeņraža jonu koncentrācija",VLOOKUP(Dati!$A3949,Normas!$A:$D,3,FALSE),VLOOKUP(Dati!$A3949,Normas!$A:$D,3,FALSE)*0.6)),"")</f>
      </c>
      <c r="H3949" s="2">
        <f>IFERROR(IF(ISBLANK($A3949),"",IF($A3949="Ūdeņraža jonu koncentrācija",VLOOKUP(Dati!$A3949,Normas!$A:$D,2,FALSE),VLOOKUP(Dati!$A3949,Normas!$A:$D,2,FALSE)*0.3)),"")</f>
      </c>
      <c r="I3949" s="2">
        <f>IFERROR(IF(ISBLANK($A3949),"",IF($A3949="Ūdeņraža jonu koncentrācija",VLOOKUP(Dati!$A3949,Normas!$A:$D,3,FALSE),VLOOKUP(Dati!$A3949,Normas!$A:$D,3,FALSE)*0.3)),"")</f>
      </c>
    </row>
    <row r="3950" spans="2:9" x14ac:dyDescent="0.2">
      <c r="B3950">
        <f>IF(ISBLANK(A3950),"",VLOOKUP(A3950,Normas!A:D,4,FALSE))</f>
      </c>
      <c r="E3950" s="2">
        <f>IF(ISBLANK(D3950),"",INT(YEARFRAC(D3950,'Vispārīga informācija'!$B$2)))</f>
      </c>
      <c r="F3950" s="2">
        <f>IFERROR(IF(ISBLANK($A3950),"",IF($A3950="Ūdeņraža jonu koncentrācija",VLOOKUP(Dati!$A3950,Normas!$A:$D,2,FALSE),VLOOKUP(Dati!$A3950,Normas!$A:$D,2,FALSE)*0.6)),"")</f>
      </c>
      <c r="G3950" s="2">
        <f>IFERROR(IF(ISBLANK($A3950),"",IF($A3950="Ūdeņraža jonu koncentrācija",VLOOKUP(Dati!$A3950,Normas!$A:$D,3,FALSE),VLOOKUP(Dati!$A3950,Normas!$A:$D,3,FALSE)*0.6)),"")</f>
      </c>
      <c r="H3950" s="2">
        <f>IFERROR(IF(ISBLANK($A3950),"",IF($A3950="Ūdeņraža jonu koncentrācija",VLOOKUP(Dati!$A3950,Normas!$A:$D,2,FALSE),VLOOKUP(Dati!$A3950,Normas!$A:$D,2,FALSE)*0.3)),"")</f>
      </c>
      <c r="I3950" s="2">
        <f>IFERROR(IF(ISBLANK($A3950),"",IF($A3950="Ūdeņraža jonu koncentrācija",VLOOKUP(Dati!$A3950,Normas!$A:$D,3,FALSE),VLOOKUP(Dati!$A3950,Normas!$A:$D,3,FALSE)*0.3)),"")</f>
      </c>
    </row>
    <row r="3951" spans="2:9" x14ac:dyDescent="0.2">
      <c r="B3951">
        <f>IF(ISBLANK(A3951),"",VLOOKUP(A3951,Normas!A:D,4,FALSE))</f>
      </c>
      <c r="E3951" s="2">
        <f>IF(ISBLANK(D3951),"",INT(YEARFRAC(D3951,'Vispārīga informācija'!$B$2)))</f>
      </c>
      <c r="F3951" s="2">
        <f>IFERROR(IF(ISBLANK($A3951),"",IF($A3951="Ūdeņraža jonu koncentrācija",VLOOKUP(Dati!$A3951,Normas!$A:$D,2,FALSE),VLOOKUP(Dati!$A3951,Normas!$A:$D,2,FALSE)*0.6)),"")</f>
      </c>
      <c r="G3951" s="2">
        <f>IFERROR(IF(ISBLANK($A3951),"",IF($A3951="Ūdeņraža jonu koncentrācija",VLOOKUP(Dati!$A3951,Normas!$A:$D,3,FALSE),VLOOKUP(Dati!$A3951,Normas!$A:$D,3,FALSE)*0.6)),"")</f>
      </c>
      <c r="H3951" s="2">
        <f>IFERROR(IF(ISBLANK($A3951),"",IF($A3951="Ūdeņraža jonu koncentrācija",VLOOKUP(Dati!$A3951,Normas!$A:$D,2,FALSE),VLOOKUP(Dati!$A3951,Normas!$A:$D,2,FALSE)*0.3)),"")</f>
      </c>
      <c r="I3951" s="2">
        <f>IFERROR(IF(ISBLANK($A3951),"",IF($A3951="Ūdeņraža jonu koncentrācija",VLOOKUP(Dati!$A3951,Normas!$A:$D,3,FALSE),VLOOKUP(Dati!$A3951,Normas!$A:$D,3,FALSE)*0.3)),"")</f>
      </c>
    </row>
    <row r="3952" spans="2:9" x14ac:dyDescent="0.2">
      <c r="B3952">
        <f>IF(ISBLANK(A3952),"",VLOOKUP(A3952,Normas!A:D,4,FALSE))</f>
      </c>
      <c r="E3952" s="2">
        <f>IF(ISBLANK(D3952),"",INT(YEARFRAC(D3952,'Vispārīga informācija'!$B$2)))</f>
      </c>
      <c r="F3952" s="2">
        <f>IFERROR(IF(ISBLANK($A3952),"",IF($A3952="Ūdeņraža jonu koncentrācija",VLOOKUP(Dati!$A3952,Normas!$A:$D,2,FALSE),VLOOKUP(Dati!$A3952,Normas!$A:$D,2,FALSE)*0.6)),"")</f>
      </c>
      <c r="G3952" s="2">
        <f>IFERROR(IF(ISBLANK($A3952),"",IF($A3952="Ūdeņraža jonu koncentrācija",VLOOKUP(Dati!$A3952,Normas!$A:$D,3,FALSE),VLOOKUP(Dati!$A3952,Normas!$A:$D,3,FALSE)*0.6)),"")</f>
      </c>
      <c r="H3952" s="2">
        <f>IFERROR(IF(ISBLANK($A3952),"",IF($A3952="Ūdeņraža jonu koncentrācija",VLOOKUP(Dati!$A3952,Normas!$A:$D,2,FALSE),VLOOKUP(Dati!$A3952,Normas!$A:$D,2,FALSE)*0.3)),"")</f>
      </c>
      <c r="I3952" s="2">
        <f>IFERROR(IF(ISBLANK($A3952),"",IF($A3952="Ūdeņraža jonu koncentrācija",VLOOKUP(Dati!$A3952,Normas!$A:$D,3,FALSE),VLOOKUP(Dati!$A3952,Normas!$A:$D,3,FALSE)*0.3)),"")</f>
      </c>
    </row>
    <row r="3953" spans="2:9" x14ac:dyDescent="0.2">
      <c r="B3953">
        <f>IF(ISBLANK(A3953),"",VLOOKUP(A3953,Normas!A:D,4,FALSE))</f>
      </c>
      <c r="E3953" s="2">
        <f>IF(ISBLANK(D3953),"",INT(YEARFRAC(D3953,'Vispārīga informācija'!$B$2)))</f>
      </c>
      <c r="F3953" s="2">
        <f>IFERROR(IF(ISBLANK($A3953),"",IF($A3953="Ūdeņraža jonu koncentrācija",VLOOKUP(Dati!$A3953,Normas!$A:$D,2,FALSE),VLOOKUP(Dati!$A3953,Normas!$A:$D,2,FALSE)*0.6)),"")</f>
      </c>
      <c r="G3953" s="2">
        <f>IFERROR(IF(ISBLANK($A3953),"",IF($A3953="Ūdeņraža jonu koncentrācija",VLOOKUP(Dati!$A3953,Normas!$A:$D,3,FALSE),VLOOKUP(Dati!$A3953,Normas!$A:$D,3,FALSE)*0.6)),"")</f>
      </c>
      <c r="H3953" s="2">
        <f>IFERROR(IF(ISBLANK($A3953),"",IF($A3953="Ūdeņraža jonu koncentrācija",VLOOKUP(Dati!$A3953,Normas!$A:$D,2,FALSE),VLOOKUP(Dati!$A3953,Normas!$A:$D,2,FALSE)*0.3)),"")</f>
      </c>
      <c r="I3953" s="2">
        <f>IFERROR(IF(ISBLANK($A3953),"",IF($A3953="Ūdeņraža jonu koncentrācija",VLOOKUP(Dati!$A3953,Normas!$A:$D,3,FALSE),VLOOKUP(Dati!$A3953,Normas!$A:$D,3,FALSE)*0.3)),"")</f>
      </c>
    </row>
    <row r="3954" spans="2:9" x14ac:dyDescent="0.2">
      <c r="B3954">
        <f>IF(ISBLANK(A3954),"",VLOOKUP(A3954,Normas!A:D,4,FALSE))</f>
      </c>
      <c r="E3954" s="2">
        <f>IF(ISBLANK(D3954),"",INT(YEARFRAC(D3954,'Vispārīga informācija'!$B$2)))</f>
      </c>
      <c r="F3954" s="2">
        <f>IFERROR(IF(ISBLANK($A3954),"",IF($A3954="Ūdeņraža jonu koncentrācija",VLOOKUP(Dati!$A3954,Normas!$A:$D,2,FALSE),VLOOKUP(Dati!$A3954,Normas!$A:$D,2,FALSE)*0.6)),"")</f>
      </c>
      <c r="G3954" s="2">
        <f>IFERROR(IF(ISBLANK($A3954),"",IF($A3954="Ūdeņraža jonu koncentrācija",VLOOKUP(Dati!$A3954,Normas!$A:$D,3,FALSE),VLOOKUP(Dati!$A3954,Normas!$A:$D,3,FALSE)*0.6)),"")</f>
      </c>
      <c r="H3954" s="2">
        <f>IFERROR(IF(ISBLANK($A3954),"",IF($A3954="Ūdeņraža jonu koncentrācija",VLOOKUP(Dati!$A3954,Normas!$A:$D,2,FALSE),VLOOKUP(Dati!$A3954,Normas!$A:$D,2,FALSE)*0.3)),"")</f>
      </c>
      <c r="I3954" s="2">
        <f>IFERROR(IF(ISBLANK($A3954),"",IF($A3954="Ūdeņraža jonu koncentrācija",VLOOKUP(Dati!$A3954,Normas!$A:$D,3,FALSE),VLOOKUP(Dati!$A3954,Normas!$A:$D,3,FALSE)*0.3)),"")</f>
      </c>
    </row>
    <row r="3955" spans="2:9" x14ac:dyDescent="0.2">
      <c r="B3955">
        <f>IF(ISBLANK(A3955),"",VLOOKUP(A3955,Normas!A:D,4,FALSE))</f>
      </c>
      <c r="E3955" s="2">
        <f>IF(ISBLANK(D3955),"",INT(YEARFRAC(D3955,'Vispārīga informācija'!$B$2)))</f>
      </c>
      <c r="F3955" s="2">
        <f>IFERROR(IF(ISBLANK($A3955),"",IF($A3955="Ūdeņraža jonu koncentrācija",VLOOKUP(Dati!$A3955,Normas!$A:$D,2,FALSE),VLOOKUP(Dati!$A3955,Normas!$A:$D,2,FALSE)*0.6)),"")</f>
      </c>
      <c r="G3955" s="2">
        <f>IFERROR(IF(ISBLANK($A3955),"",IF($A3955="Ūdeņraža jonu koncentrācija",VLOOKUP(Dati!$A3955,Normas!$A:$D,3,FALSE),VLOOKUP(Dati!$A3955,Normas!$A:$D,3,FALSE)*0.6)),"")</f>
      </c>
      <c r="H3955" s="2">
        <f>IFERROR(IF(ISBLANK($A3955),"",IF($A3955="Ūdeņraža jonu koncentrācija",VLOOKUP(Dati!$A3955,Normas!$A:$D,2,FALSE),VLOOKUP(Dati!$A3955,Normas!$A:$D,2,FALSE)*0.3)),"")</f>
      </c>
      <c r="I3955" s="2">
        <f>IFERROR(IF(ISBLANK($A3955),"",IF($A3955="Ūdeņraža jonu koncentrācija",VLOOKUP(Dati!$A3955,Normas!$A:$D,3,FALSE),VLOOKUP(Dati!$A3955,Normas!$A:$D,3,FALSE)*0.3)),"")</f>
      </c>
    </row>
    <row r="3956" spans="2:9" x14ac:dyDescent="0.2">
      <c r="B3956">
        <f>IF(ISBLANK(A3956),"",VLOOKUP(A3956,Normas!A:D,4,FALSE))</f>
      </c>
      <c r="E3956" s="2">
        <f>IF(ISBLANK(D3956),"",INT(YEARFRAC(D3956,'Vispārīga informācija'!$B$2)))</f>
      </c>
      <c r="F3956" s="2">
        <f>IFERROR(IF(ISBLANK($A3956),"",IF($A3956="Ūdeņraža jonu koncentrācija",VLOOKUP(Dati!$A3956,Normas!$A:$D,2,FALSE),VLOOKUP(Dati!$A3956,Normas!$A:$D,2,FALSE)*0.6)),"")</f>
      </c>
      <c r="G3956" s="2">
        <f>IFERROR(IF(ISBLANK($A3956),"",IF($A3956="Ūdeņraža jonu koncentrācija",VLOOKUP(Dati!$A3956,Normas!$A:$D,3,FALSE),VLOOKUP(Dati!$A3956,Normas!$A:$D,3,FALSE)*0.6)),"")</f>
      </c>
      <c r="H3956" s="2">
        <f>IFERROR(IF(ISBLANK($A3956),"",IF($A3956="Ūdeņraža jonu koncentrācija",VLOOKUP(Dati!$A3956,Normas!$A:$D,2,FALSE),VLOOKUP(Dati!$A3956,Normas!$A:$D,2,FALSE)*0.3)),"")</f>
      </c>
      <c r="I3956" s="2">
        <f>IFERROR(IF(ISBLANK($A3956),"",IF($A3956="Ūdeņraža jonu koncentrācija",VLOOKUP(Dati!$A3956,Normas!$A:$D,3,FALSE),VLOOKUP(Dati!$A3956,Normas!$A:$D,3,FALSE)*0.3)),"")</f>
      </c>
    </row>
    <row r="3957" spans="2:9" x14ac:dyDescent="0.2">
      <c r="B3957">
        <f>IF(ISBLANK(A3957),"",VLOOKUP(A3957,Normas!A:D,4,FALSE))</f>
      </c>
      <c r="E3957" s="2">
        <f>IF(ISBLANK(D3957),"",INT(YEARFRAC(D3957,'Vispārīga informācija'!$B$2)))</f>
      </c>
      <c r="F3957" s="2">
        <f>IFERROR(IF(ISBLANK($A3957),"",IF($A3957="Ūdeņraža jonu koncentrācija",VLOOKUP(Dati!$A3957,Normas!$A:$D,2,FALSE),VLOOKUP(Dati!$A3957,Normas!$A:$D,2,FALSE)*0.6)),"")</f>
      </c>
      <c r="G3957" s="2">
        <f>IFERROR(IF(ISBLANK($A3957),"",IF($A3957="Ūdeņraža jonu koncentrācija",VLOOKUP(Dati!$A3957,Normas!$A:$D,3,FALSE),VLOOKUP(Dati!$A3957,Normas!$A:$D,3,FALSE)*0.6)),"")</f>
      </c>
      <c r="H3957" s="2">
        <f>IFERROR(IF(ISBLANK($A3957),"",IF($A3957="Ūdeņraža jonu koncentrācija",VLOOKUP(Dati!$A3957,Normas!$A:$D,2,FALSE),VLOOKUP(Dati!$A3957,Normas!$A:$D,2,FALSE)*0.3)),"")</f>
      </c>
      <c r="I3957" s="2">
        <f>IFERROR(IF(ISBLANK($A3957),"",IF($A3957="Ūdeņraža jonu koncentrācija",VLOOKUP(Dati!$A3957,Normas!$A:$D,3,FALSE),VLOOKUP(Dati!$A3957,Normas!$A:$D,3,FALSE)*0.3)),"")</f>
      </c>
    </row>
    <row r="3958" spans="2:9" x14ac:dyDescent="0.2">
      <c r="B3958">
        <f>IF(ISBLANK(A3958),"",VLOOKUP(A3958,Normas!A:D,4,FALSE))</f>
      </c>
      <c r="E3958" s="2">
        <f>IF(ISBLANK(D3958),"",INT(YEARFRAC(D3958,'Vispārīga informācija'!$B$2)))</f>
      </c>
      <c r="F3958" s="2">
        <f>IFERROR(IF(ISBLANK($A3958),"",IF($A3958="Ūdeņraža jonu koncentrācija",VLOOKUP(Dati!$A3958,Normas!$A:$D,2,FALSE),VLOOKUP(Dati!$A3958,Normas!$A:$D,2,FALSE)*0.6)),"")</f>
      </c>
      <c r="G3958" s="2">
        <f>IFERROR(IF(ISBLANK($A3958),"",IF($A3958="Ūdeņraža jonu koncentrācija",VLOOKUP(Dati!$A3958,Normas!$A:$D,3,FALSE),VLOOKUP(Dati!$A3958,Normas!$A:$D,3,FALSE)*0.6)),"")</f>
      </c>
      <c r="H3958" s="2">
        <f>IFERROR(IF(ISBLANK($A3958),"",IF($A3958="Ūdeņraža jonu koncentrācija",VLOOKUP(Dati!$A3958,Normas!$A:$D,2,FALSE),VLOOKUP(Dati!$A3958,Normas!$A:$D,2,FALSE)*0.3)),"")</f>
      </c>
      <c r="I3958" s="2">
        <f>IFERROR(IF(ISBLANK($A3958),"",IF($A3958="Ūdeņraža jonu koncentrācija",VLOOKUP(Dati!$A3958,Normas!$A:$D,3,FALSE),VLOOKUP(Dati!$A3958,Normas!$A:$D,3,FALSE)*0.3)),"")</f>
      </c>
    </row>
    <row r="3959" spans="2:9" x14ac:dyDescent="0.2">
      <c r="B3959">
        <f>IF(ISBLANK(A3959),"",VLOOKUP(A3959,Normas!A:D,4,FALSE))</f>
      </c>
      <c r="E3959" s="2">
        <f>IF(ISBLANK(D3959),"",INT(YEARFRAC(D3959,'Vispārīga informācija'!$B$2)))</f>
      </c>
      <c r="F3959" s="2">
        <f>IFERROR(IF(ISBLANK($A3959),"",IF($A3959="Ūdeņraža jonu koncentrācija",VLOOKUP(Dati!$A3959,Normas!$A:$D,2,FALSE),VLOOKUP(Dati!$A3959,Normas!$A:$D,2,FALSE)*0.6)),"")</f>
      </c>
      <c r="G3959" s="2">
        <f>IFERROR(IF(ISBLANK($A3959),"",IF($A3959="Ūdeņraža jonu koncentrācija",VLOOKUP(Dati!$A3959,Normas!$A:$D,3,FALSE),VLOOKUP(Dati!$A3959,Normas!$A:$D,3,FALSE)*0.6)),"")</f>
      </c>
      <c r="H3959" s="2">
        <f>IFERROR(IF(ISBLANK($A3959),"",IF($A3959="Ūdeņraža jonu koncentrācija",VLOOKUP(Dati!$A3959,Normas!$A:$D,2,FALSE),VLOOKUP(Dati!$A3959,Normas!$A:$D,2,FALSE)*0.3)),"")</f>
      </c>
      <c r="I3959" s="2">
        <f>IFERROR(IF(ISBLANK($A3959),"",IF($A3959="Ūdeņraža jonu koncentrācija",VLOOKUP(Dati!$A3959,Normas!$A:$D,3,FALSE),VLOOKUP(Dati!$A3959,Normas!$A:$D,3,FALSE)*0.3)),"")</f>
      </c>
    </row>
    <row r="3960" spans="2:9" x14ac:dyDescent="0.2">
      <c r="B3960">
        <f>IF(ISBLANK(A3960),"",VLOOKUP(A3960,Normas!A:D,4,FALSE))</f>
      </c>
      <c r="E3960" s="2">
        <f>IF(ISBLANK(D3960),"",INT(YEARFRAC(D3960,'Vispārīga informācija'!$B$2)))</f>
      </c>
      <c r="F3960" s="2">
        <f>IFERROR(IF(ISBLANK($A3960),"",IF($A3960="Ūdeņraža jonu koncentrācija",VLOOKUP(Dati!$A3960,Normas!$A:$D,2,FALSE),VLOOKUP(Dati!$A3960,Normas!$A:$D,2,FALSE)*0.6)),"")</f>
      </c>
      <c r="G3960" s="2">
        <f>IFERROR(IF(ISBLANK($A3960),"",IF($A3960="Ūdeņraža jonu koncentrācija",VLOOKUP(Dati!$A3960,Normas!$A:$D,3,FALSE),VLOOKUP(Dati!$A3960,Normas!$A:$D,3,FALSE)*0.6)),"")</f>
      </c>
      <c r="H3960" s="2">
        <f>IFERROR(IF(ISBLANK($A3960),"",IF($A3960="Ūdeņraža jonu koncentrācija",VLOOKUP(Dati!$A3960,Normas!$A:$D,2,FALSE),VLOOKUP(Dati!$A3960,Normas!$A:$D,2,FALSE)*0.3)),"")</f>
      </c>
      <c r="I3960" s="2">
        <f>IFERROR(IF(ISBLANK($A3960),"",IF($A3960="Ūdeņraža jonu koncentrācija",VLOOKUP(Dati!$A3960,Normas!$A:$D,3,FALSE),VLOOKUP(Dati!$A3960,Normas!$A:$D,3,FALSE)*0.3)),"")</f>
      </c>
    </row>
    <row r="3961" spans="2:9" x14ac:dyDescent="0.2">
      <c r="B3961">
        <f>IF(ISBLANK(A3961),"",VLOOKUP(A3961,Normas!A:D,4,FALSE))</f>
      </c>
      <c r="E3961" s="2">
        <f>IF(ISBLANK(D3961),"",INT(YEARFRAC(D3961,'Vispārīga informācija'!$B$2)))</f>
      </c>
      <c r="F3961" s="2">
        <f>IFERROR(IF(ISBLANK($A3961),"",IF($A3961="Ūdeņraža jonu koncentrācija",VLOOKUP(Dati!$A3961,Normas!$A:$D,2,FALSE),VLOOKUP(Dati!$A3961,Normas!$A:$D,2,FALSE)*0.6)),"")</f>
      </c>
      <c r="G3961" s="2">
        <f>IFERROR(IF(ISBLANK($A3961),"",IF($A3961="Ūdeņraža jonu koncentrācija",VLOOKUP(Dati!$A3961,Normas!$A:$D,3,FALSE),VLOOKUP(Dati!$A3961,Normas!$A:$D,3,FALSE)*0.6)),"")</f>
      </c>
      <c r="H3961" s="2">
        <f>IFERROR(IF(ISBLANK($A3961),"",IF($A3961="Ūdeņraža jonu koncentrācija",VLOOKUP(Dati!$A3961,Normas!$A:$D,2,FALSE),VLOOKUP(Dati!$A3961,Normas!$A:$D,2,FALSE)*0.3)),"")</f>
      </c>
      <c r="I3961" s="2">
        <f>IFERROR(IF(ISBLANK($A3961),"",IF($A3961="Ūdeņraža jonu koncentrācija",VLOOKUP(Dati!$A3961,Normas!$A:$D,3,FALSE),VLOOKUP(Dati!$A3961,Normas!$A:$D,3,FALSE)*0.3)),"")</f>
      </c>
    </row>
    <row r="3962" spans="2:9" x14ac:dyDescent="0.2">
      <c r="B3962">
        <f>IF(ISBLANK(A3962),"",VLOOKUP(A3962,Normas!A:D,4,FALSE))</f>
      </c>
      <c r="E3962" s="2">
        <f>IF(ISBLANK(D3962),"",INT(YEARFRAC(D3962,'Vispārīga informācija'!$B$2)))</f>
      </c>
      <c r="F3962" s="2">
        <f>IFERROR(IF(ISBLANK($A3962),"",IF($A3962="Ūdeņraža jonu koncentrācija",VLOOKUP(Dati!$A3962,Normas!$A:$D,2,FALSE),VLOOKUP(Dati!$A3962,Normas!$A:$D,2,FALSE)*0.6)),"")</f>
      </c>
      <c r="G3962" s="2">
        <f>IFERROR(IF(ISBLANK($A3962),"",IF($A3962="Ūdeņraža jonu koncentrācija",VLOOKUP(Dati!$A3962,Normas!$A:$D,3,FALSE),VLOOKUP(Dati!$A3962,Normas!$A:$D,3,FALSE)*0.6)),"")</f>
      </c>
      <c r="H3962" s="2">
        <f>IFERROR(IF(ISBLANK($A3962),"",IF($A3962="Ūdeņraža jonu koncentrācija",VLOOKUP(Dati!$A3962,Normas!$A:$D,2,FALSE),VLOOKUP(Dati!$A3962,Normas!$A:$D,2,FALSE)*0.3)),"")</f>
      </c>
      <c r="I3962" s="2">
        <f>IFERROR(IF(ISBLANK($A3962),"",IF($A3962="Ūdeņraža jonu koncentrācija",VLOOKUP(Dati!$A3962,Normas!$A:$D,3,FALSE),VLOOKUP(Dati!$A3962,Normas!$A:$D,3,FALSE)*0.3)),"")</f>
      </c>
    </row>
    <row r="3963" spans="2:9" x14ac:dyDescent="0.2">
      <c r="B3963">
        <f>IF(ISBLANK(A3963),"",VLOOKUP(A3963,Normas!A:D,4,FALSE))</f>
      </c>
      <c r="E3963" s="2">
        <f>IF(ISBLANK(D3963),"",INT(YEARFRAC(D3963,'Vispārīga informācija'!$B$2)))</f>
      </c>
      <c r="F3963" s="2">
        <f>IFERROR(IF(ISBLANK($A3963),"",IF($A3963="Ūdeņraža jonu koncentrācija",VLOOKUP(Dati!$A3963,Normas!$A:$D,2,FALSE),VLOOKUP(Dati!$A3963,Normas!$A:$D,2,FALSE)*0.6)),"")</f>
      </c>
      <c r="G3963" s="2">
        <f>IFERROR(IF(ISBLANK($A3963),"",IF($A3963="Ūdeņraža jonu koncentrācija",VLOOKUP(Dati!$A3963,Normas!$A:$D,3,FALSE),VLOOKUP(Dati!$A3963,Normas!$A:$D,3,FALSE)*0.6)),"")</f>
      </c>
      <c r="H3963" s="2">
        <f>IFERROR(IF(ISBLANK($A3963),"",IF($A3963="Ūdeņraža jonu koncentrācija",VLOOKUP(Dati!$A3963,Normas!$A:$D,2,FALSE),VLOOKUP(Dati!$A3963,Normas!$A:$D,2,FALSE)*0.3)),"")</f>
      </c>
      <c r="I3963" s="2">
        <f>IFERROR(IF(ISBLANK($A3963),"",IF($A3963="Ūdeņraža jonu koncentrācija",VLOOKUP(Dati!$A3963,Normas!$A:$D,3,FALSE),VLOOKUP(Dati!$A3963,Normas!$A:$D,3,FALSE)*0.3)),"")</f>
      </c>
    </row>
    <row r="3964" spans="2:9" x14ac:dyDescent="0.2">
      <c r="B3964">
        <f>IF(ISBLANK(A3964),"",VLOOKUP(A3964,Normas!A:D,4,FALSE))</f>
      </c>
      <c r="E3964" s="2">
        <f>IF(ISBLANK(D3964),"",INT(YEARFRAC(D3964,'Vispārīga informācija'!$B$2)))</f>
      </c>
      <c r="F3964" s="2">
        <f>IFERROR(IF(ISBLANK($A3964),"",IF($A3964="Ūdeņraža jonu koncentrācija",VLOOKUP(Dati!$A3964,Normas!$A:$D,2,FALSE),VLOOKUP(Dati!$A3964,Normas!$A:$D,2,FALSE)*0.6)),"")</f>
      </c>
      <c r="G3964" s="2">
        <f>IFERROR(IF(ISBLANK($A3964),"",IF($A3964="Ūdeņraža jonu koncentrācija",VLOOKUP(Dati!$A3964,Normas!$A:$D,3,FALSE),VLOOKUP(Dati!$A3964,Normas!$A:$D,3,FALSE)*0.6)),"")</f>
      </c>
      <c r="H3964" s="2">
        <f>IFERROR(IF(ISBLANK($A3964),"",IF($A3964="Ūdeņraža jonu koncentrācija",VLOOKUP(Dati!$A3964,Normas!$A:$D,2,FALSE),VLOOKUP(Dati!$A3964,Normas!$A:$D,2,FALSE)*0.3)),"")</f>
      </c>
      <c r="I3964" s="2">
        <f>IFERROR(IF(ISBLANK($A3964),"",IF($A3964="Ūdeņraža jonu koncentrācija",VLOOKUP(Dati!$A3964,Normas!$A:$D,3,FALSE),VLOOKUP(Dati!$A3964,Normas!$A:$D,3,FALSE)*0.3)),"")</f>
      </c>
    </row>
    <row r="3965" spans="2:9" x14ac:dyDescent="0.2">
      <c r="B3965">
        <f>IF(ISBLANK(A3965),"",VLOOKUP(A3965,Normas!A:D,4,FALSE))</f>
      </c>
      <c r="E3965" s="2">
        <f>IF(ISBLANK(D3965),"",INT(YEARFRAC(D3965,'Vispārīga informācija'!$B$2)))</f>
      </c>
      <c r="F3965" s="2">
        <f>IFERROR(IF(ISBLANK($A3965),"",IF($A3965="Ūdeņraža jonu koncentrācija",VLOOKUP(Dati!$A3965,Normas!$A:$D,2,FALSE),VLOOKUP(Dati!$A3965,Normas!$A:$D,2,FALSE)*0.6)),"")</f>
      </c>
      <c r="G3965" s="2">
        <f>IFERROR(IF(ISBLANK($A3965),"",IF($A3965="Ūdeņraža jonu koncentrācija",VLOOKUP(Dati!$A3965,Normas!$A:$D,3,FALSE),VLOOKUP(Dati!$A3965,Normas!$A:$D,3,FALSE)*0.6)),"")</f>
      </c>
      <c r="H3965" s="2">
        <f>IFERROR(IF(ISBLANK($A3965),"",IF($A3965="Ūdeņraža jonu koncentrācija",VLOOKUP(Dati!$A3965,Normas!$A:$D,2,FALSE),VLOOKUP(Dati!$A3965,Normas!$A:$D,2,FALSE)*0.3)),"")</f>
      </c>
      <c r="I3965" s="2">
        <f>IFERROR(IF(ISBLANK($A3965),"",IF($A3965="Ūdeņraža jonu koncentrācija",VLOOKUP(Dati!$A3965,Normas!$A:$D,3,FALSE),VLOOKUP(Dati!$A3965,Normas!$A:$D,3,FALSE)*0.3)),"")</f>
      </c>
    </row>
    <row r="3966" spans="2:9" x14ac:dyDescent="0.2">
      <c r="B3966">
        <f>IF(ISBLANK(A3966),"",VLOOKUP(A3966,Normas!A:D,4,FALSE))</f>
      </c>
      <c r="E3966" s="2">
        <f>IF(ISBLANK(D3966),"",INT(YEARFRAC(D3966,'Vispārīga informācija'!$B$2)))</f>
      </c>
      <c r="F3966" s="2">
        <f>IFERROR(IF(ISBLANK($A3966),"",IF($A3966="Ūdeņraža jonu koncentrācija",VLOOKUP(Dati!$A3966,Normas!$A:$D,2,FALSE),VLOOKUP(Dati!$A3966,Normas!$A:$D,2,FALSE)*0.6)),"")</f>
      </c>
      <c r="G3966" s="2">
        <f>IFERROR(IF(ISBLANK($A3966),"",IF($A3966="Ūdeņraža jonu koncentrācija",VLOOKUP(Dati!$A3966,Normas!$A:$D,3,FALSE),VLOOKUP(Dati!$A3966,Normas!$A:$D,3,FALSE)*0.6)),"")</f>
      </c>
      <c r="H3966" s="2">
        <f>IFERROR(IF(ISBLANK($A3966),"",IF($A3966="Ūdeņraža jonu koncentrācija",VLOOKUP(Dati!$A3966,Normas!$A:$D,2,FALSE),VLOOKUP(Dati!$A3966,Normas!$A:$D,2,FALSE)*0.3)),"")</f>
      </c>
      <c r="I3966" s="2">
        <f>IFERROR(IF(ISBLANK($A3966),"",IF($A3966="Ūdeņraža jonu koncentrācija",VLOOKUP(Dati!$A3966,Normas!$A:$D,3,FALSE),VLOOKUP(Dati!$A3966,Normas!$A:$D,3,FALSE)*0.3)),"")</f>
      </c>
    </row>
    <row r="3967" spans="2:9" x14ac:dyDescent="0.2">
      <c r="B3967">
        <f>IF(ISBLANK(A3967),"",VLOOKUP(A3967,Normas!A:D,4,FALSE))</f>
      </c>
      <c r="E3967" s="2">
        <f>IF(ISBLANK(D3967),"",INT(YEARFRAC(D3967,'Vispārīga informācija'!$B$2)))</f>
      </c>
      <c r="F3967" s="2">
        <f>IFERROR(IF(ISBLANK($A3967),"",IF($A3967="Ūdeņraža jonu koncentrācija",VLOOKUP(Dati!$A3967,Normas!$A:$D,2,FALSE),VLOOKUP(Dati!$A3967,Normas!$A:$D,2,FALSE)*0.6)),"")</f>
      </c>
      <c r="G3967" s="2">
        <f>IFERROR(IF(ISBLANK($A3967),"",IF($A3967="Ūdeņraža jonu koncentrācija",VLOOKUP(Dati!$A3967,Normas!$A:$D,3,FALSE),VLOOKUP(Dati!$A3967,Normas!$A:$D,3,FALSE)*0.6)),"")</f>
      </c>
      <c r="H3967" s="2">
        <f>IFERROR(IF(ISBLANK($A3967),"",IF($A3967="Ūdeņraža jonu koncentrācija",VLOOKUP(Dati!$A3967,Normas!$A:$D,2,FALSE),VLOOKUP(Dati!$A3967,Normas!$A:$D,2,FALSE)*0.3)),"")</f>
      </c>
      <c r="I3967" s="2">
        <f>IFERROR(IF(ISBLANK($A3967),"",IF($A3967="Ūdeņraža jonu koncentrācija",VLOOKUP(Dati!$A3967,Normas!$A:$D,3,FALSE),VLOOKUP(Dati!$A3967,Normas!$A:$D,3,FALSE)*0.3)),"")</f>
      </c>
    </row>
    <row r="3968" spans="2:9" x14ac:dyDescent="0.2">
      <c r="B3968">
        <f>IF(ISBLANK(A3968),"",VLOOKUP(A3968,Normas!A:D,4,FALSE))</f>
      </c>
      <c r="E3968" s="2">
        <f>IF(ISBLANK(D3968),"",INT(YEARFRAC(D3968,'Vispārīga informācija'!$B$2)))</f>
      </c>
      <c r="F3968" s="2">
        <f>IFERROR(IF(ISBLANK($A3968),"",IF($A3968="Ūdeņraža jonu koncentrācija",VLOOKUP(Dati!$A3968,Normas!$A:$D,2,FALSE),VLOOKUP(Dati!$A3968,Normas!$A:$D,2,FALSE)*0.6)),"")</f>
      </c>
      <c r="G3968" s="2">
        <f>IFERROR(IF(ISBLANK($A3968),"",IF($A3968="Ūdeņraža jonu koncentrācija",VLOOKUP(Dati!$A3968,Normas!$A:$D,3,FALSE),VLOOKUP(Dati!$A3968,Normas!$A:$D,3,FALSE)*0.6)),"")</f>
      </c>
      <c r="H3968" s="2">
        <f>IFERROR(IF(ISBLANK($A3968),"",IF($A3968="Ūdeņraža jonu koncentrācija",VLOOKUP(Dati!$A3968,Normas!$A:$D,2,FALSE),VLOOKUP(Dati!$A3968,Normas!$A:$D,2,FALSE)*0.3)),"")</f>
      </c>
      <c r="I3968" s="2">
        <f>IFERROR(IF(ISBLANK($A3968),"",IF($A3968="Ūdeņraža jonu koncentrācija",VLOOKUP(Dati!$A3968,Normas!$A:$D,3,FALSE),VLOOKUP(Dati!$A3968,Normas!$A:$D,3,FALSE)*0.3)),"")</f>
      </c>
    </row>
    <row r="3969" spans="2:9" x14ac:dyDescent="0.2">
      <c r="B3969">
        <f>IF(ISBLANK(A3969),"",VLOOKUP(A3969,Normas!A:D,4,FALSE))</f>
      </c>
      <c r="E3969" s="2">
        <f>IF(ISBLANK(D3969),"",INT(YEARFRAC(D3969,'Vispārīga informācija'!$B$2)))</f>
      </c>
      <c r="F3969" s="2">
        <f>IFERROR(IF(ISBLANK($A3969),"",IF($A3969="Ūdeņraža jonu koncentrācija",VLOOKUP(Dati!$A3969,Normas!$A:$D,2,FALSE),VLOOKUP(Dati!$A3969,Normas!$A:$D,2,FALSE)*0.6)),"")</f>
      </c>
      <c r="G3969" s="2">
        <f>IFERROR(IF(ISBLANK($A3969),"",IF($A3969="Ūdeņraža jonu koncentrācija",VLOOKUP(Dati!$A3969,Normas!$A:$D,3,FALSE),VLOOKUP(Dati!$A3969,Normas!$A:$D,3,FALSE)*0.6)),"")</f>
      </c>
      <c r="H3969" s="2">
        <f>IFERROR(IF(ISBLANK($A3969),"",IF($A3969="Ūdeņraža jonu koncentrācija",VLOOKUP(Dati!$A3969,Normas!$A:$D,2,FALSE),VLOOKUP(Dati!$A3969,Normas!$A:$D,2,FALSE)*0.3)),"")</f>
      </c>
      <c r="I3969" s="2">
        <f>IFERROR(IF(ISBLANK($A3969),"",IF($A3969="Ūdeņraža jonu koncentrācija",VLOOKUP(Dati!$A3969,Normas!$A:$D,3,FALSE),VLOOKUP(Dati!$A3969,Normas!$A:$D,3,FALSE)*0.3)),"")</f>
      </c>
    </row>
    <row r="3970" spans="2:9" x14ac:dyDescent="0.2">
      <c r="B3970">
        <f>IF(ISBLANK(A3970),"",VLOOKUP(A3970,Normas!A:D,4,FALSE))</f>
      </c>
      <c r="E3970" s="2">
        <f>IF(ISBLANK(D3970),"",INT(YEARFRAC(D3970,'Vispārīga informācija'!$B$2)))</f>
      </c>
      <c r="F3970" s="2">
        <f>IFERROR(IF(ISBLANK($A3970),"",IF($A3970="Ūdeņraža jonu koncentrācija",VLOOKUP(Dati!$A3970,Normas!$A:$D,2,FALSE),VLOOKUP(Dati!$A3970,Normas!$A:$D,2,FALSE)*0.6)),"")</f>
      </c>
      <c r="G3970" s="2">
        <f>IFERROR(IF(ISBLANK($A3970),"",IF($A3970="Ūdeņraža jonu koncentrācija",VLOOKUP(Dati!$A3970,Normas!$A:$D,3,FALSE),VLOOKUP(Dati!$A3970,Normas!$A:$D,3,FALSE)*0.6)),"")</f>
      </c>
      <c r="H3970" s="2">
        <f>IFERROR(IF(ISBLANK($A3970),"",IF($A3970="Ūdeņraža jonu koncentrācija",VLOOKUP(Dati!$A3970,Normas!$A:$D,2,FALSE),VLOOKUP(Dati!$A3970,Normas!$A:$D,2,FALSE)*0.3)),"")</f>
      </c>
      <c r="I3970" s="2">
        <f>IFERROR(IF(ISBLANK($A3970),"",IF($A3970="Ūdeņraža jonu koncentrācija",VLOOKUP(Dati!$A3970,Normas!$A:$D,3,FALSE),VLOOKUP(Dati!$A3970,Normas!$A:$D,3,FALSE)*0.3)),"")</f>
      </c>
    </row>
    <row r="3971" spans="2:9" x14ac:dyDescent="0.2">
      <c r="B3971">
        <f>IF(ISBLANK(A3971),"",VLOOKUP(A3971,Normas!A:D,4,FALSE))</f>
      </c>
      <c r="E3971" s="2">
        <f>IF(ISBLANK(D3971),"",INT(YEARFRAC(D3971,'Vispārīga informācija'!$B$2)))</f>
      </c>
      <c r="F3971" s="2">
        <f>IFERROR(IF(ISBLANK($A3971),"",IF($A3971="Ūdeņraža jonu koncentrācija",VLOOKUP(Dati!$A3971,Normas!$A:$D,2,FALSE),VLOOKUP(Dati!$A3971,Normas!$A:$D,2,FALSE)*0.6)),"")</f>
      </c>
      <c r="G3971" s="2">
        <f>IFERROR(IF(ISBLANK($A3971),"",IF($A3971="Ūdeņraža jonu koncentrācija",VLOOKUP(Dati!$A3971,Normas!$A:$D,3,FALSE),VLOOKUP(Dati!$A3971,Normas!$A:$D,3,FALSE)*0.6)),"")</f>
      </c>
      <c r="H3971" s="2">
        <f>IFERROR(IF(ISBLANK($A3971),"",IF($A3971="Ūdeņraža jonu koncentrācija",VLOOKUP(Dati!$A3971,Normas!$A:$D,2,FALSE),VLOOKUP(Dati!$A3971,Normas!$A:$D,2,FALSE)*0.3)),"")</f>
      </c>
      <c r="I3971" s="2">
        <f>IFERROR(IF(ISBLANK($A3971),"",IF($A3971="Ūdeņraža jonu koncentrācija",VLOOKUP(Dati!$A3971,Normas!$A:$D,3,FALSE),VLOOKUP(Dati!$A3971,Normas!$A:$D,3,FALSE)*0.3)),"")</f>
      </c>
    </row>
    <row r="3972" spans="2:9" x14ac:dyDescent="0.2">
      <c r="B3972">
        <f>IF(ISBLANK(A3972),"",VLOOKUP(A3972,Normas!A:D,4,FALSE))</f>
      </c>
      <c r="E3972" s="2">
        <f>IF(ISBLANK(D3972),"",INT(YEARFRAC(D3972,'Vispārīga informācija'!$B$2)))</f>
      </c>
      <c r="F3972" s="2">
        <f>IFERROR(IF(ISBLANK($A3972),"",IF($A3972="Ūdeņraža jonu koncentrācija",VLOOKUP(Dati!$A3972,Normas!$A:$D,2,FALSE),VLOOKUP(Dati!$A3972,Normas!$A:$D,2,FALSE)*0.6)),"")</f>
      </c>
      <c r="G3972" s="2">
        <f>IFERROR(IF(ISBLANK($A3972),"",IF($A3972="Ūdeņraža jonu koncentrācija",VLOOKUP(Dati!$A3972,Normas!$A:$D,3,FALSE),VLOOKUP(Dati!$A3972,Normas!$A:$D,3,FALSE)*0.6)),"")</f>
      </c>
      <c r="H3972" s="2">
        <f>IFERROR(IF(ISBLANK($A3972),"",IF($A3972="Ūdeņraža jonu koncentrācija",VLOOKUP(Dati!$A3972,Normas!$A:$D,2,FALSE),VLOOKUP(Dati!$A3972,Normas!$A:$D,2,FALSE)*0.3)),"")</f>
      </c>
      <c r="I3972" s="2">
        <f>IFERROR(IF(ISBLANK($A3972),"",IF($A3972="Ūdeņraža jonu koncentrācija",VLOOKUP(Dati!$A3972,Normas!$A:$D,3,FALSE),VLOOKUP(Dati!$A3972,Normas!$A:$D,3,FALSE)*0.3)),"")</f>
      </c>
    </row>
    <row r="3973" spans="2:9" x14ac:dyDescent="0.2">
      <c r="B3973">
        <f>IF(ISBLANK(A3973),"",VLOOKUP(A3973,Normas!A:D,4,FALSE))</f>
      </c>
      <c r="E3973" s="2">
        <f>IF(ISBLANK(D3973),"",INT(YEARFRAC(D3973,'Vispārīga informācija'!$B$2)))</f>
      </c>
      <c r="F3973" s="2">
        <f>IFERROR(IF(ISBLANK($A3973),"",IF($A3973="Ūdeņraža jonu koncentrācija",VLOOKUP(Dati!$A3973,Normas!$A:$D,2,FALSE),VLOOKUP(Dati!$A3973,Normas!$A:$D,2,FALSE)*0.6)),"")</f>
      </c>
      <c r="G3973" s="2">
        <f>IFERROR(IF(ISBLANK($A3973),"",IF($A3973="Ūdeņraža jonu koncentrācija",VLOOKUP(Dati!$A3973,Normas!$A:$D,3,FALSE),VLOOKUP(Dati!$A3973,Normas!$A:$D,3,FALSE)*0.6)),"")</f>
      </c>
      <c r="H3973" s="2">
        <f>IFERROR(IF(ISBLANK($A3973),"",IF($A3973="Ūdeņraža jonu koncentrācija",VLOOKUP(Dati!$A3973,Normas!$A:$D,2,FALSE),VLOOKUP(Dati!$A3973,Normas!$A:$D,2,FALSE)*0.3)),"")</f>
      </c>
      <c r="I3973" s="2">
        <f>IFERROR(IF(ISBLANK($A3973),"",IF($A3973="Ūdeņraža jonu koncentrācija",VLOOKUP(Dati!$A3973,Normas!$A:$D,3,FALSE),VLOOKUP(Dati!$A3973,Normas!$A:$D,3,FALSE)*0.3)),"")</f>
      </c>
    </row>
    <row r="3974" spans="2:9" x14ac:dyDescent="0.2">
      <c r="B3974">
        <f>IF(ISBLANK(A3974),"",VLOOKUP(A3974,Normas!A:D,4,FALSE))</f>
      </c>
      <c r="E3974" s="2">
        <f>IF(ISBLANK(D3974),"",INT(YEARFRAC(D3974,'Vispārīga informācija'!$B$2)))</f>
      </c>
      <c r="F3974" s="2">
        <f>IFERROR(IF(ISBLANK($A3974),"",IF($A3974="Ūdeņraža jonu koncentrācija",VLOOKUP(Dati!$A3974,Normas!$A:$D,2,FALSE),VLOOKUP(Dati!$A3974,Normas!$A:$D,2,FALSE)*0.6)),"")</f>
      </c>
      <c r="G3974" s="2">
        <f>IFERROR(IF(ISBLANK($A3974),"",IF($A3974="Ūdeņraža jonu koncentrācija",VLOOKUP(Dati!$A3974,Normas!$A:$D,3,FALSE),VLOOKUP(Dati!$A3974,Normas!$A:$D,3,FALSE)*0.6)),"")</f>
      </c>
      <c r="H3974" s="2">
        <f>IFERROR(IF(ISBLANK($A3974),"",IF($A3974="Ūdeņraža jonu koncentrācija",VLOOKUP(Dati!$A3974,Normas!$A:$D,2,FALSE),VLOOKUP(Dati!$A3974,Normas!$A:$D,2,FALSE)*0.3)),"")</f>
      </c>
      <c r="I3974" s="2">
        <f>IFERROR(IF(ISBLANK($A3974),"",IF($A3974="Ūdeņraža jonu koncentrācija",VLOOKUP(Dati!$A3974,Normas!$A:$D,3,FALSE),VLOOKUP(Dati!$A3974,Normas!$A:$D,3,FALSE)*0.3)),"")</f>
      </c>
    </row>
    <row r="3975" spans="2:9" x14ac:dyDescent="0.2">
      <c r="B3975">
        <f>IF(ISBLANK(A3975),"",VLOOKUP(A3975,Normas!A:D,4,FALSE))</f>
      </c>
      <c r="E3975" s="2">
        <f>IF(ISBLANK(D3975),"",INT(YEARFRAC(D3975,'Vispārīga informācija'!$B$2)))</f>
      </c>
      <c r="F3975" s="2">
        <f>IFERROR(IF(ISBLANK($A3975),"",IF($A3975="Ūdeņraža jonu koncentrācija",VLOOKUP(Dati!$A3975,Normas!$A:$D,2,FALSE),VLOOKUP(Dati!$A3975,Normas!$A:$D,2,FALSE)*0.6)),"")</f>
      </c>
      <c r="G3975" s="2">
        <f>IFERROR(IF(ISBLANK($A3975),"",IF($A3975="Ūdeņraža jonu koncentrācija",VLOOKUP(Dati!$A3975,Normas!$A:$D,3,FALSE),VLOOKUP(Dati!$A3975,Normas!$A:$D,3,FALSE)*0.6)),"")</f>
      </c>
      <c r="H3975" s="2">
        <f>IFERROR(IF(ISBLANK($A3975),"",IF($A3975="Ūdeņraža jonu koncentrācija",VLOOKUP(Dati!$A3975,Normas!$A:$D,2,FALSE),VLOOKUP(Dati!$A3975,Normas!$A:$D,2,FALSE)*0.3)),"")</f>
      </c>
      <c r="I3975" s="2">
        <f>IFERROR(IF(ISBLANK($A3975),"",IF($A3975="Ūdeņraža jonu koncentrācija",VLOOKUP(Dati!$A3975,Normas!$A:$D,3,FALSE),VLOOKUP(Dati!$A3975,Normas!$A:$D,3,FALSE)*0.3)),"")</f>
      </c>
    </row>
    <row r="3976" spans="2:9" x14ac:dyDescent="0.2">
      <c r="B3976">
        <f>IF(ISBLANK(A3976),"",VLOOKUP(A3976,Normas!A:D,4,FALSE))</f>
      </c>
      <c r="E3976" s="2">
        <f>IF(ISBLANK(D3976),"",INT(YEARFRAC(D3976,'Vispārīga informācija'!$B$2)))</f>
      </c>
      <c r="F3976" s="2">
        <f>IFERROR(IF(ISBLANK($A3976),"",IF($A3976="Ūdeņraža jonu koncentrācija",VLOOKUP(Dati!$A3976,Normas!$A:$D,2,FALSE),VLOOKUP(Dati!$A3976,Normas!$A:$D,2,FALSE)*0.6)),"")</f>
      </c>
      <c r="G3976" s="2">
        <f>IFERROR(IF(ISBLANK($A3976),"",IF($A3976="Ūdeņraža jonu koncentrācija",VLOOKUP(Dati!$A3976,Normas!$A:$D,3,FALSE),VLOOKUP(Dati!$A3976,Normas!$A:$D,3,FALSE)*0.6)),"")</f>
      </c>
      <c r="H3976" s="2">
        <f>IFERROR(IF(ISBLANK($A3976),"",IF($A3976="Ūdeņraža jonu koncentrācija",VLOOKUP(Dati!$A3976,Normas!$A:$D,2,FALSE),VLOOKUP(Dati!$A3976,Normas!$A:$D,2,FALSE)*0.3)),"")</f>
      </c>
      <c r="I3976" s="2">
        <f>IFERROR(IF(ISBLANK($A3976),"",IF($A3976="Ūdeņraža jonu koncentrācija",VLOOKUP(Dati!$A3976,Normas!$A:$D,3,FALSE),VLOOKUP(Dati!$A3976,Normas!$A:$D,3,FALSE)*0.3)),"")</f>
      </c>
    </row>
    <row r="3977" spans="2:9" x14ac:dyDescent="0.2">
      <c r="B3977">
        <f>IF(ISBLANK(A3977),"",VLOOKUP(A3977,Normas!A:D,4,FALSE))</f>
      </c>
      <c r="E3977" s="2">
        <f>IF(ISBLANK(D3977),"",INT(YEARFRAC(D3977,'Vispārīga informācija'!$B$2)))</f>
      </c>
      <c r="F3977" s="2">
        <f>IFERROR(IF(ISBLANK($A3977),"",IF($A3977="Ūdeņraža jonu koncentrācija",VLOOKUP(Dati!$A3977,Normas!$A:$D,2,FALSE),VLOOKUP(Dati!$A3977,Normas!$A:$D,2,FALSE)*0.6)),"")</f>
      </c>
      <c r="G3977" s="2">
        <f>IFERROR(IF(ISBLANK($A3977),"",IF($A3977="Ūdeņraža jonu koncentrācija",VLOOKUP(Dati!$A3977,Normas!$A:$D,3,FALSE),VLOOKUP(Dati!$A3977,Normas!$A:$D,3,FALSE)*0.6)),"")</f>
      </c>
      <c r="H3977" s="2">
        <f>IFERROR(IF(ISBLANK($A3977),"",IF($A3977="Ūdeņraža jonu koncentrācija",VLOOKUP(Dati!$A3977,Normas!$A:$D,2,FALSE),VLOOKUP(Dati!$A3977,Normas!$A:$D,2,FALSE)*0.3)),"")</f>
      </c>
      <c r="I3977" s="2">
        <f>IFERROR(IF(ISBLANK($A3977),"",IF($A3977="Ūdeņraža jonu koncentrācija",VLOOKUP(Dati!$A3977,Normas!$A:$D,3,FALSE),VLOOKUP(Dati!$A3977,Normas!$A:$D,3,FALSE)*0.3)),"")</f>
      </c>
    </row>
    <row r="3978" spans="2:9" x14ac:dyDescent="0.2">
      <c r="B3978">
        <f>IF(ISBLANK(A3978),"",VLOOKUP(A3978,Normas!A:D,4,FALSE))</f>
      </c>
      <c r="E3978" s="2">
        <f>IF(ISBLANK(D3978),"",INT(YEARFRAC(D3978,'Vispārīga informācija'!$B$2)))</f>
      </c>
      <c r="F3978" s="2">
        <f>IFERROR(IF(ISBLANK($A3978),"",IF($A3978="Ūdeņraža jonu koncentrācija",VLOOKUP(Dati!$A3978,Normas!$A:$D,2,FALSE),VLOOKUP(Dati!$A3978,Normas!$A:$D,2,FALSE)*0.6)),"")</f>
      </c>
      <c r="G3978" s="2">
        <f>IFERROR(IF(ISBLANK($A3978),"",IF($A3978="Ūdeņraža jonu koncentrācija",VLOOKUP(Dati!$A3978,Normas!$A:$D,3,FALSE),VLOOKUP(Dati!$A3978,Normas!$A:$D,3,FALSE)*0.6)),"")</f>
      </c>
      <c r="H3978" s="2">
        <f>IFERROR(IF(ISBLANK($A3978),"",IF($A3978="Ūdeņraža jonu koncentrācija",VLOOKUP(Dati!$A3978,Normas!$A:$D,2,FALSE),VLOOKUP(Dati!$A3978,Normas!$A:$D,2,FALSE)*0.3)),"")</f>
      </c>
      <c r="I3978" s="2">
        <f>IFERROR(IF(ISBLANK($A3978),"",IF($A3978="Ūdeņraža jonu koncentrācija",VLOOKUP(Dati!$A3978,Normas!$A:$D,3,FALSE),VLOOKUP(Dati!$A3978,Normas!$A:$D,3,FALSE)*0.3)),"")</f>
      </c>
    </row>
    <row r="3979" spans="2:9" x14ac:dyDescent="0.2">
      <c r="B3979">
        <f>IF(ISBLANK(A3979),"",VLOOKUP(A3979,Normas!A:D,4,FALSE))</f>
      </c>
      <c r="E3979" s="2">
        <f>IF(ISBLANK(D3979),"",INT(YEARFRAC(D3979,'Vispārīga informācija'!$B$2)))</f>
      </c>
      <c r="F3979" s="2">
        <f>IFERROR(IF(ISBLANK($A3979),"",IF($A3979="Ūdeņraža jonu koncentrācija",VLOOKUP(Dati!$A3979,Normas!$A:$D,2,FALSE),VLOOKUP(Dati!$A3979,Normas!$A:$D,2,FALSE)*0.6)),"")</f>
      </c>
      <c r="G3979" s="2">
        <f>IFERROR(IF(ISBLANK($A3979),"",IF($A3979="Ūdeņraža jonu koncentrācija",VLOOKUP(Dati!$A3979,Normas!$A:$D,3,FALSE),VLOOKUP(Dati!$A3979,Normas!$A:$D,3,FALSE)*0.6)),"")</f>
      </c>
      <c r="H3979" s="2">
        <f>IFERROR(IF(ISBLANK($A3979),"",IF($A3979="Ūdeņraža jonu koncentrācija",VLOOKUP(Dati!$A3979,Normas!$A:$D,2,FALSE),VLOOKUP(Dati!$A3979,Normas!$A:$D,2,FALSE)*0.3)),"")</f>
      </c>
      <c r="I3979" s="2">
        <f>IFERROR(IF(ISBLANK($A3979),"",IF($A3979="Ūdeņraža jonu koncentrācija",VLOOKUP(Dati!$A3979,Normas!$A:$D,3,FALSE),VLOOKUP(Dati!$A3979,Normas!$A:$D,3,FALSE)*0.3)),"")</f>
      </c>
    </row>
    <row r="3980" spans="2:9" x14ac:dyDescent="0.2">
      <c r="B3980">
        <f>IF(ISBLANK(A3980),"",VLOOKUP(A3980,Normas!A:D,4,FALSE))</f>
      </c>
      <c r="E3980" s="2">
        <f>IF(ISBLANK(D3980),"",INT(YEARFRAC(D3980,'Vispārīga informācija'!$B$2)))</f>
      </c>
      <c r="F3980" s="2">
        <f>IFERROR(IF(ISBLANK($A3980),"",IF($A3980="Ūdeņraža jonu koncentrācija",VLOOKUP(Dati!$A3980,Normas!$A:$D,2,FALSE),VLOOKUP(Dati!$A3980,Normas!$A:$D,2,FALSE)*0.6)),"")</f>
      </c>
      <c r="G3980" s="2">
        <f>IFERROR(IF(ISBLANK($A3980),"",IF($A3980="Ūdeņraža jonu koncentrācija",VLOOKUP(Dati!$A3980,Normas!$A:$D,3,FALSE),VLOOKUP(Dati!$A3980,Normas!$A:$D,3,FALSE)*0.6)),"")</f>
      </c>
      <c r="H3980" s="2">
        <f>IFERROR(IF(ISBLANK($A3980),"",IF($A3980="Ūdeņraža jonu koncentrācija",VLOOKUP(Dati!$A3980,Normas!$A:$D,2,FALSE),VLOOKUP(Dati!$A3980,Normas!$A:$D,2,FALSE)*0.3)),"")</f>
      </c>
      <c r="I3980" s="2">
        <f>IFERROR(IF(ISBLANK($A3980),"",IF($A3980="Ūdeņraža jonu koncentrācija",VLOOKUP(Dati!$A3980,Normas!$A:$D,3,FALSE),VLOOKUP(Dati!$A3980,Normas!$A:$D,3,FALSE)*0.3)),"")</f>
      </c>
    </row>
    <row r="3981" spans="2:9" x14ac:dyDescent="0.2">
      <c r="B3981">
        <f>IF(ISBLANK(A3981),"",VLOOKUP(A3981,Normas!A:D,4,FALSE))</f>
      </c>
      <c r="E3981" s="2">
        <f>IF(ISBLANK(D3981),"",INT(YEARFRAC(D3981,'Vispārīga informācija'!$B$2)))</f>
      </c>
      <c r="F3981" s="2">
        <f>IFERROR(IF(ISBLANK($A3981),"",IF($A3981="Ūdeņraža jonu koncentrācija",VLOOKUP(Dati!$A3981,Normas!$A:$D,2,FALSE),VLOOKUP(Dati!$A3981,Normas!$A:$D,2,FALSE)*0.6)),"")</f>
      </c>
      <c r="G3981" s="2">
        <f>IFERROR(IF(ISBLANK($A3981),"",IF($A3981="Ūdeņraža jonu koncentrācija",VLOOKUP(Dati!$A3981,Normas!$A:$D,3,FALSE),VLOOKUP(Dati!$A3981,Normas!$A:$D,3,FALSE)*0.6)),"")</f>
      </c>
      <c r="H3981" s="2">
        <f>IFERROR(IF(ISBLANK($A3981),"",IF($A3981="Ūdeņraža jonu koncentrācija",VLOOKUP(Dati!$A3981,Normas!$A:$D,2,FALSE),VLOOKUP(Dati!$A3981,Normas!$A:$D,2,FALSE)*0.3)),"")</f>
      </c>
      <c r="I3981" s="2">
        <f>IFERROR(IF(ISBLANK($A3981),"",IF($A3981="Ūdeņraža jonu koncentrācija",VLOOKUP(Dati!$A3981,Normas!$A:$D,3,FALSE),VLOOKUP(Dati!$A3981,Normas!$A:$D,3,FALSE)*0.3)),"")</f>
      </c>
    </row>
    <row r="3982" spans="2:9" x14ac:dyDescent="0.2">
      <c r="B3982">
        <f>IF(ISBLANK(A3982),"",VLOOKUP(A3982,Normas!A:D,4,FALSE))</f>
      </c>
      <c r="E3982" s="2">
        <f>IF(ISBLANK(D3982),"",INT(YEARFRAC(D3982,'Vispārīga informācija'!$B$2)))</f>
      </c>
      <c r="F3982" s="2">
        <f>IFERROR(IF(ISBLANK($A3982),"",IF($A3982="Ūdeņraža jonu koncentrācija",VLOOKUP(Dati!$A3982,Normas!$A:$D,2,FALSE),VLOOKUP(Dati!$A3982,Normas!$A:$D,2,FALSE)*0.6)),"")</f>
      </c>
      <c r="G3982" s="2">
        <f>IFERROR(IF(ISBLANK($A3982),"",IF($A3982="Ūdeņraža jonu koncentrācija",VLOOKUP(Dati!$A3982,Normas!$A:$D,3,FALSE),VLOOKUP(Dati!$A3982,Normas!$A:$D,3,FALSE)*0.6)),"")</f>
      </c>
      <c r="H3982" s="2">
        <f>IFERROR(IF(ISBLANK($A3982),"",IF($A3982="Ūdeņraža jonu koncentrācija",VLOOKUP(Dati!$A3982,Normas!$A:$D,2,FALSE),VLOOKUP(Dati!$A3982,Normas!$A:$D,2,FALSE)*0.3)),"")</f>
      </c>
      <c r="I3982" s="2">
        <f>IFERROR(IF(ISBLANK($A3982),"",IF($A3982="Ūdeņraža jonu koncentrācija",VLOOKUP(Dati!$A3982,Normas!$A:$D,3,FALSE),VLOOKUP(Dati!$A3982,Normas!$A:$D,3,FALSE)*0.3)),"")</f>
      </c>
    </row>
    <row r="3983" spans="2:9" x14ac:dyDescent="0.2">
      <c r="B3983">
        <f>IF(ISBLANK(A3983),"",VLOOKUP(A3983,Normas!A:D,4,FALSE))</f>
      </c>
      <c r="E3983" s="2">
        <f>IF(ISBLANK(D3983),"",INT(YEARFRAC(D3983,'Vispārīga informācija'!$B$2)))</f>
      </c>
      <c r="F3983" s="2">
        <f>IFERROR(IF(ISBLANK($A3983),"",IF($A3983="Ūdeņraža jonu koncentrācija",VLOOKUP(Dati!$A3983,Normas!$A:$D,2,FALSE),VLOOKUP(Dati!$A3983,Normas!$A:$D,2,FALSE)*0.6)),"")</f>
      </c>
      <c r="G3983" s="2">
        <f>IFERROR(IF(ISBLANK($A3983),"",IF($A3983="Ūdeņraža jonu koncentrācija",VLOOKUP(Dati!$A3983,Normas!$A:$D,3,FALSE),VLOOKUP(Dati!$A3983,Normas!$A:$D,3,FALSE)*0.6)),"")</f>
      </c>
      <c r="H3983" s="2">
        <f>IFERROR(IF(ISBLANK($A3983),"",IF($A3983="Ūdeņraža jonu koncentrācija",VLOOKUP(Dati!$A3983,Normas!$A:$D,2,FALSE),VLOOKUP(Dati!$A3983,Normas!$A:$D,2,FALSE)*0.3)),"")</f>
      </c>
      <c r="I3983" s="2">
        <f>IFERROR(IF(ISBLANK($A3983),"",IF($A3983="Ūdeņraža jonu koncentrācija",VLOOKUP(Dati!$A3983,Normas!$A:$D,3,FALSE),VLOOKUP(Dati!$A3983,Normas!$A:$D,3,FALSE)*0.3)),"")</f>
      </c>
    </row>
    <row r="3984" spans="2:9" x14ac:dyDescent="0.2">
      <c r="B3984">
        <f>IF(ISBLANK(A3984),"",VLOOKUP(A3984,Normas!A:D,4,FALSE))</f>
      </c>
      <c r="E3984" s="2">
        <f>IF(ISBLANK(D3984),"",INT(YEARFRAC(D3984,'Vispārīga informācija'!$B$2)))</f>
      </c>
      <c r="F3984" s="2">
        <f>IFERROR(IF(ISBLANK($A3984),"",IF($A3984="Ūdeņraža jonu koncentrācija",VLOOKUP(Dati!$A3984,Normas!$A:$D,2,FALSE),VLOOKUP(Dati!$A3984,Normas!$A:$D,2,FALSE)*0.6)),"")</f>
      </c>
      <c r="G3984" s="2">
        <f>IFERROR(IF(ISBLANK($A3984),"",IF($A3984="Ūdeņraža jonu koncentrācija",VLOOKUP(Dati!$A3984,Normas!$A:$D,3,FALSE),VLOOKUP(Dati!$A3984,Normas!$A:$D,3,FALSE)*0.6)),"")</f>
      </c>
      <c r="H3984" s="2">
        <f>IFERROR(IF(ISBLANK($A3984),"",IF($A3984="Ūdeņraža jonu koncentrācija",VLOOKUP(Dati!$A3984,Normas!$A:$D,2,FALSE),VLOOKUP(Dati!$A3984,Normas!$A:$D,2,FALSE)*0.3)),"")</f>
      </c>
      <c r="I3984" s="2">
        <f>IFERROR(IF(ISBLANK($A3984),"",IF($A3984="Ūdeņraža jonu koncentrācija",VLOOKUP(Dati!$A3984,Normas!$A:$D,3,FALSE),VLOOKUP(Dati!$A3984,Normas!$A:$D,3,FALSE)*0.3)),"")</f>
      </c>
    </row>
    <row r="3985" spans="2:9" x14ac:dyDescent="0.2">
      <c r="B3985">
        <f>IF(ISBLANK(A3985),"",VLOOKUP(A3985,Normas!A:D,4,FALSE))</f>
      </c>
      <c r="E3985" s="2">
        <f>IF(ISBLANK(D3985),"",INT(YEARFRAC(D3985,'Vispārīga informācija'!$B$2)))</f>
      </c>
      <c r="F3985" s="2">
        <f>IFERROR(IF(ISBLANK($A3985),"",IF($A3985="Ūdeņraža jonu koncentrācija",VLOOKUP(Dati!$A3985,Normas!$A:$D,2,FALSE),VLOOKUP(Dati!$A3985,Normas!$A:$D,2,FALSE)*0.6)),"")</f>
      </c>
      <c r="G3985" s="2">
        <f>IFERROR(IF(ISBLANK($A3985),"",IF($A3985="Ūdeņraža jonu koncentrācija",VLOOKUP(Dati!$A3985,Normas!$A:$D,3,FALSE),VLOOKUP(Dati!$A3985,Normas!$A:$D,3,FALSE)*0.6)),"")</f>
      </c>
      <c r="H3985" s="2">
        <f>IFERROR(IF(ISBLANK($A3985),"",IF($A3985="Ūdeņraža jonu koncentrācija",VLOOKUP(Dati!$A3985,Normas!$A:$D,2,FALSE),VLOOKUP(Dati!$A3985,Normas!$A:$D,2,FALSE)*0.3)),"")</f>
      </c>
      <c r="I3985" s="2">
        <f>IFERROR(IF(ISBLANK($A3985),"",IF($A3985="Ūdeņraža jonu koncentrācija",VLOOKUP(Dati!$A3985,Normas!$A:$D,3,FALSE),VLOOKUP(Dati!$A3985,Normas!$A:$D,3,FALSE)*0.3)),"")</f>
      </c>
    </row>
    <row r="3986" spans="2:9" x14ac:dyDescent="0.2">
      <c r="B3986">
        <f>IF(ISBLANK(A3986),"",VLOOKUP(A3986,Normas!A:D,4,FALSE))</f>
      </c>
      <c r="E3986" s="2">
        <f>IF(ISBLANK(D3986),"",INT(YEARFRAC(D3986,'Vispārīga informācija'!$B$2)))</f>
      </c>
      <c r="F3986" s="2">
        <f>IFERROR(IF(ISBLANK($A3986),"",IF($A3986="Ūdeņraža jonu koncentrācija",VLOOKUP(Dati!$A3986,Normas!$A:$D,2,FALSE),VLOOKUP(Dati!$A3986,Normas!$A:$D,2,FALSE)*0.6)),"")</f>
      </c>
      <c r="G3986" s="2">
        <f>IFERROR(IF(ISBLANK($A3986),"",IF($A3986="Ūdeņraža jonu koncentrācija",VLOOKUP(Dati!$A3986,Normas!$A:$D,3,FALSE),VLOOKUP(Dati!$A3986,Normas!$A:$D,3,FALSE)*0.6)),"")</f>
      </c>
      <c r="H3986" s="2">
        <f>IFERROR(IF(ISBLANK($A3986),"",IF($A3986="Ūdeņraža jonu koncentrācija",VLOOKUP(Dati!$A3986,Normas!$A:$D,2,FALSE),VLOOKUP(Dati!$A3986,Normas!$A:$D,2,FALSE)*0.3)),"")</f>
      </c>
      <c r="I3986" s="2">
        <f>IFERROR(IF(ISBLANK($A3986),"",IF($A3986="Ūdeņraža jonu koncentrācija",VLOOKUP(Dati!$A3986,Normas!$A:$D,3,FALSE),VLOOKUP(Dati!$A3986,Normas!$A:$D,3,FALSE)*0.3)),"")</f>
      </c>
    </row>
    <row r="3987" spans="2:9" x14ac:dyDescent="0.2">
      <c r="B3987">
        <f>IF(ISBLANK(A3987),"",VLOOKUP(A3987,Normas!A:D,4,FALSE))</f>
      </c>
      <c r="E3987" s="2">
        <f>IF(ISBLANK(D3987),"",INT(YEARFRAC(D3987,'Vispārīga informācija'!$B$2)))</f>
      </c>
      <c r="F3987" s="2">
        <f>IFERROR(IF(ISBLANK($A3987),"",IF($A3987="Ūdeņraža jonu koncentrācija",VLOOKUP(Dati!$A3987,Normas!$A:$D,2,FALSE),VLOOKUP(Dati!$A3987,Normas!$A:$D,2,FALSE)*0.6)),"")</f>
      </c>
      <c r="G3987" s="2">
        <f>IFERROR(IF(ISBLANK($A3987),"",IF($A3987="Ūdeņraža jonu koncentrācija",VLOOKUP(Dati!$A3987,Normas!$A:$D,3,FALSE),VLOOKUP(Dati!$A3987,Normas!$A:$D,3,FALSE)*0.6)),"")</f>
      </c>
      <c r="H3987" s="2">
        <f>IFERROR(IF(ISBLANK($A3987),"",IF($A3987="Ūdeņraža jonu koncentrācija",VLOOKUP(Dati!$A3987,Normas!$A:$D,2,FALSE),VLOOKUP(Dati!$A3987,Normas!$A:$D,2,FALSE)*0.3)),"")</f>
      </c>
      <c r="I3987" s="2">
        <f>IFERROR(IF(ISBLANK($A3987),"",IF($A3987="Ūdeņraža jonu koncentrācija",VLOOKUP(Dati!$A3987,Normas!$A:$D,3,FALSE),VLOOKUP(Dati!$A3987,Normas!$A:$D,3,FALSE)*0.3)),"")</f>
      </c>
    </row>
    <row r="3988" spans="2:9" x14ac:dyDescent="0.2">
      <c r="B3988">
        <f>IF(ISBLANK(A3988),"",VLOOKUP(A3988,Normas!A:D,4,FALSE))</f>
      </c>
      <c r="E3988" s="2">
        <f>IF(ISBLANK(D3988),"",INT(YEARFRAC(D3988,'Vispārīga informācija'!$B$2)))</f>
      </c>
      <c r="F3988" s="2">
        <f>IFERROR(IF(ISBLANK($A3988),"",IF($A3988="Ūdeņraža jonu koncentrācija",VLOOKUP(Dati!$A3988,Normas!$A:$D,2,FALSE),VLOOKUP(Dati!$A3988,Normas!$A:$D,2,FALSE)*0.6)),"")</f>
      </c>
      <c r="G3988" s="2">
        <f>IFERROR(IF(ISBLANK($A3988),"",IF($A3988="Ūdeņraža jonu koncentrācija",VLOOKUP(Dati!$A3988,Normas!$A:$D,3,FALSE),VLOOKUP(Dati!$A3988,Normas!$A:$D,3,FALSE)*0.6)),"")</f>
      </c>
      <c r="H3988" s="2">
        <f>IFERROR(IF(ISBLANK($A3988),"",IF($A3988="Ūdeņraža jonu koncentrācija",VLOOKUP(Dati!$A3988,Normas!$A:$D,2,FALSE),VLOOKUP(Dati!$A3988,Normas!$A:$D,2,FALSE)*0.3)),"")</f>
      </c>
      <c r="I3988" s="2">
        <f>IFERROR(IF(ISBLANK($A3988),"",IF($A3988="Ūdeņraža jonu koncentrācija",VLOOKUP(Dati!$A3988,Normas!$A:$D,3,FALSE),VLOOKUP(Dati!$A3988,Normas!$A:$D,3,FALSE)*0.3)),"")</f>
      </c>
    </row>
    <row r="3989" spans="2:9" x14ac:dyDescent="0.2">
      <c r="B3989">
        <f>IF(ISBLANK(A3989),"",VLOOKUP(A3989,Normas!A:D,4,FALSE))</f>
      </c>
      <c r="E3989" s="2">
        <f>IF(ISBLANK(D3989),"",INT(YEARFRAC(D3989,'Vispārīga informācija'!$B$2)))</f>
      </c>
      <c r="F3989" s="2">
        <f>IFERROR(IF(ISBLANK($A3989),"",IF($A3989="Ūdeņraža jonu koncentrācija",VLOOKUP(Dati!$A3989,Normas!$A:$D,2,FALSE),VLOOKUP(Dati!$A3989,Normas!$A:$D,2,FALSE)*0.6)),"")</f>
      </c>
      <c r="G3989" s="2">
        <f>IFERROR(IF(ISBLANK($A3989),"",IF($A3989="Ūdeņraža jonu koncentrācija",VLOOKUP(Dati!$A3989,Normas!$A:$D,3,FALSE),VLOOKUP(Dati!$A3989,Normas!$A:$D,3,FALSE)*0.6)),"")</f>
      </c>
      <c r="H3989" s="2">
        <f>IFERROR(IF(ISBLANK($A3989),"",IF($A3989="Ūdeņraža jonu koncentrācija",VLOOKUP(Dati!$A3989,Normas!$A:$D,2,FALSE),VLOOKUP(Dati!$A3989,Normas!$A:$D,2,FALSE)*0.3)),"")</f>
      </c>
      <c r="I3989" s="2">
        <f>IFERROR(IF(ISBLANK($A3989),"",IF($A3989="Ūdeņraža jonu koncentrācija",VLOOKUP(Dati!$A3989,Normas!$A:$D,3,FALSE),VLOOKUP(Dati!$A3989,Normas!$A:$D,3,FALSE)*0.3)),"")</f>
      </c>
    </row>
    <row r="3990" spans="2:9" x14ac:dyDescent="0.2">
      <c r="B3990">
        <f>IF(ISBLANK(A3990),"",VLOOKUP(A3990,Normas!A:D,4,FALSE))</f>
      </c>
      <c r="E3990" s="2">
        <f>IF(ISBLANK(D3990),"",INT(YEARFRAC(D3990,'Vispārīga informācija'!$B$2)))</f>
      </c>
      <c r="F3990" s="2">
        <f>IFERROR(IF(ISBLANK($A3990),"",IF($A3990="Ūdeņraža jonu koncentrācija",VLOOKUP(Dati!$A3990,Normas!$A:$D,2,FALSE),VLOOKUP(Dati!$A3990,Normas!$A:$D,2,FALSE)*0.6)),"")</f>
      </c>
      <c r="G3990" s="2">
        <f>IFERROR(IF(ISBLANK($A3990),"",IF($A3990="Ūdeņraža jonu koncentrācija",VLOOKUP(Dati!$A3990,Normas!$A:$D,3,FALSE),VLOOKUP(Dati!$A3990,Normas!$A:$D,3,FALSE)*0.6)),"")</f>
      </c>
      <c r="H3990" s="2">
        <f>IFERROR(IF(ISBLANK($A3990),"",IF($A3990="Ūdeņraža jonu koncentrācija",VLOOKUP(Dati!$A3990,Normas!$A:$D,2,FALSE),VLOOKUP(Dati!$A3990,Normas!$A:$D,2,FALSE)*0.3)),"")</f>
      </c>
      <c r="I3990" s="2">
        <f>IFERROR(IF(ISBLANK($A3990),"",IF($A3990="Ūdeņraža jonu koncentrācija",VLOOKUP(Dati!$A3990,Normas!$A:$D,3,FALSE),VLOOKUP(Dati!$A3990,Normas!$A:$D,3,FALSE)*0.3)),"")</f>
      </c>
    </row>
    <row r="3991" spans="2:9" x14ac:dyDescent="0.2">
      <c r="B3991">
        <f>IF(ISBLANK(A3991),"",VLOOKUP(A3991,Normas!A:D,4,FALSE))</f>
      </c>
      <c r="E3991" s="2">
        <f>IF(ISBLANK(D3991),"",INT(YEARFRAC(D3991,'Vispārīga informācija'!$B$2)))</f>
      </c>
      <c r="F3991" s="2">
        <f>IFERROR(IF(ISBLANK($A3991),"",IF($A3991="Ūdeņraža jonu koncentrācija",VLOOKUP(Dati!$A3991,Normas!$A:$D,2,FALSE),VLOOKUP(Dati!$A3991,Normas!$A:$D,2,FALSE)*0.6)),"")</f>
      </c>
      <c r="G3991" s="2">
        <f>IFERROR(IF(ISBLANK($A3991),"",IF($A3991="Ūdeņraža jonu koncentrācija",VLOOKUP(Dati!$A3991,Normas!$A:$D,3,FALSE),VLOOKUP(Dati!$A3991,Normas!$A:$D,3,FALSE)*0.6)),"")</f>
      </c>
      <c r="H3991" s="2">
        <f>IFERROR(IF(ISBLANK($A3991),"",IF($A3991="Ūdeņraža jonu koncentrācija",VLOOKUP(Dati!$A3991,Normas!$A:$D,2,FALSE),VLOOKUP(Dati!$A3991,Normas!$A:$D,2,FALSE)*0.3)),"")</f>
      </c>
      <c r="I3991" s="2">
        <f>IFERROR(IF(ISBLANK($A3991),"",IF($A3991="Ūdeņraža jonu koncentrācija",VLOOKUP(Dati!$A3991,Normas!$A:$D,3,FALSE),VLOOKUP(Dati!$A3991,Normas!$A:$D,3,FALSE)*0.3)),"")</f>
      </c>
    </row>
    <row r="3992" spans="2:9" x14ac:dyDescent="0.2">
      <c r="B3992">
        <f>IF(ISBLANK(A3992),"",VLOOKUP(A3992,Normas!A:D,4,FALSE))</f>
      </c>
      <c r="E3992" s="2">
        <f>IF(ISBLANK(D3992),"",INT(YEARFRAC(D3992,'Vispārīga informācija'!$B$2)))</f>
      </c>
      <c r="F3992" s="2">
        <f>IFERROR(IF(ISBLANK($A3992),"",IF($A3992="Ūdeņraža jonu koncentrācija",VLOOKUP(Dati!$A3992,Normas!$A:$D,2,FALSE),VLOOKUP(Dati!$A3992,Normas!$A:$D,2,FALSE)*0.6)),"")</f>
      </c>
      <c r="G3992" s="2">
        <f>IFERROR(IF(ISBLANK($A3992),"",IF($A3992="Ūdeņraža jonu koncentrācija",VLOOKUP(Dati!$A3992,Normas!$A:$D,3,FALSE),VLOOKUP(Dati!$A3992,Normas!$A:$D,3,FALSE)*0.6)),"")</f>
      </c>
      <c r="H3992" s="2">
        <f>IFERROR(IF(ISBLANK($A3992),"",IF($A3992="Ūdeņraža jonu koncentrācija",VLOOKUP(Dati!$A3992,Normas!$A:$D,2,FALSE),VLOOKUP(Dati!$A3992,Normas!$A:$D,2,FALSE)*0.3)),"")</f>
      </c>
      <c r="I3992" s="2">
        <f>IFERROR(IF(ISBLANK($A3992),"",IF($A3992="Ūdeņraža jonu koncentrācija",VLOOKUP(Dati!$A3992,Normas!$A:$D,3,FALSE),VLOOKUP(Dati!$A3992,Normas!$A:$D,3,FALSE)*0.3)),"")</f>
      </c>
    </row>
    <row r="3993" spans="2:9" x14ac:dyDescent="0.2">
      <c r="B3993">
        <f>IF(ISBLANK(A3993),"",VLOOKUP(A3993,Normas!A:D,4,FALSE))</f>
      </c>
      <c r="E3993" s="2">
        <f>IF(ISBLANK(D3993),"",INT(YEARFRAC(D3993,'Vispārīga informācija'!$B$2)))</f>
      </c>
      <c r="F3993" s="2">
        <f>IFERROR(IF(ISBLANK($A3993),"",IF($A3993="Ūdeņraža jonu koncentrācija",VLOOKUP(Dati!$A3993,Normas!$A:$D,2,FALSE),VLOOKUP(Dati!$A3993,Normas!$A:$D,2,FALSE)*0.6)),"")</f>
      </c>
      <c r="G3993" s="2">
        <f>IFERROR(IF(ISBLANK($A3993),"",IF($A3993="Ūdeņraža jonu koncentrācija",VLOOKUP(Dati!$A3993,Normas!$A:$D,3,FALSE),VLOOKUP(Dati!$A3993,Normas!$A:$D,3,FALSE)*0.6)),"")</f>
      </c>
      <c r="H3993" s="2">
        <f>IFERROR(IF(ISBLANK($A3993),"",IF($A3993="Ūdeņraža jonu koncentrācija",VLOOKUP(Dati!$A3993,Normas!$A:$D,2,FALSE),VLOOKUP(Dati!$A3993,Normas!$A:$D,2,FALSE)*0.3)),"")</f>
      </c>
      <c r="I3993" s="2">
        <f>IFERROR(IF(ISBLANK($A3993),"",IF($A3993="Ūdeņraža jonu koncentrācija",VLOOKUP(Dati!$A3993,Normas!$A:$D,3,FALSE),VLOOKUP(Dati!$A3993,Normas!$A:$D,3,FALSE)*0.3)),"")</f>
      </c>
    </row>
    <row r="3994" spans="2:9" x14ac:dyDescent="0.2">
      <c r="B3994">
        <f>IF(ISBLANK(A3994),"",VLOOKUP(A3994,Normas!A:D,4,FALSE))</f>
      </c>
      <c r="E3994" s="2">
        <f>IF(ISBLANK(D3994),"",INT(YEARFRAC(D3994,'Vispārīga informācija'!$B$2)))</f>
      </c>
      <c r="F3994" s="2">
        <f>IFERROR(IF(ISBLANK($A3994),"",IF($A3994="Ūdeņraža jonu koncentrācija",VLOOKUP(Dati!$A3994,Normas!$A:$D,2,FALSE),VLOOKUP(Dati!$A3994,Normas!$A:$D,2,FALSE)*0.6)),"")</f>
      </c>
      <c r="G3994" s="2">
        <f>IFERROR(IF(ISBLANK($A3994),"",IF($A3994="Ūdeņraža jonu koncentrācija",VLOOKUP(Dati!$A3994,Normas!$A:$D,3,FALSE),VLOOKUP(Dati!$A3994,Normas!$A:$D,3,FALSE)*0.6)),"")</f>
      </c>
      <c r="H3994" s="2">
        <f>IFERROR(IF(ISBLANK($A3994),"",IF($A3994="Ūdeņraža jonu koncentrācija",VLOOKUP(Dati!$A3994,Normas!$A:$D,2,FALSE),VLOOKUP(Dati!$A3994,Normas!$A:$D,2,FALSE)*0.3)),"")</f>
      </c>
      <c r="I3994" s="2">
        <f>IFERROR(IF(ISBLANK($A3994),"",IF($A3994="Ūdeņraža jonu koncentrācija",VLOOKUP(Dati!$A3994,Normas!$A:$D,3,FALSE),VLOOKUP(Dati!$A3994,Normas!$A:$D,3,FALSE)*0.3)),"")</f>
      </c>
    </row>
    <row r="3995" spans="2:9" x14ac:dyDescent="0.2">
      <c r="B3995">
        <f>IF(ISBLANK(A3995),"",VLOOKUP(A3995,Normas!A:D,4,FALSE))</f>
      </c>
      <c r="E3995" s="2">
        <f>IF(ISBLANK(D3995),"",INT(YEARFRAC(D3995,'Vispārīga informācija'!$B$2)))</f>
      </c>
      <c r="F3995" s="2">
        <f>IFERROR(IF(ISBLANK($A3995),"",IF($A3995="Ūdeņraža jonu koncentrācija",VLOOKUP(Dati!$A3995,Normas!$A:$D,2,FALSE),VLOOKUP(Dati!$A3995,Normas!$A:$D,2,FALSE)*0.6)),"")</f>
      </c>
      <c r="G3995" s="2">
        <f>IFERROR(IF(ISBLANK($A3995),"",IF($A3995="Ūdeņraža jonu koncentrācija",VLOOKUP(Dati!$A3995,Normas!$A:$D,3,FALSE),VLOOKUP(Dati!$A3995,Normas!$A:$D,3,FALSE)*0.6)),"")</f>
      </c>
      <c r="H3995" s="2">
        <f>IFERROR(IF(ISBLANK($A3995),"",IF($A3995="Ūdeņraža jonu koncentrācija",VLOOKUP(Dati!$A3995,Normas!$A:$D,2,FALSE),VLOOKUP(Dati!$A3995,Normas!$A:$D,2,FALSE)*0.3)),"")</f>
      </c>
      <c r="I3995" s="2">
        <f>IFERROR(IF(ISBLANK($A3995),"",IF($A3995="Ūdeņraža jonu koncentrācija",VLOOKUP(Dati!$A3995,Normas!$A:$D,3,FALSE),VLOOKUP(Dati!$A3995,Normas!$A:$D,3,FALSE)*0.3)),"")</f>
      </c>
    </row>
    <row r="3996" spans="2:9" x14ac:dyDescent="0.2">
      <c r="B3996">
        <f>IF(ISBLANK(A3996),"",VLOOKUP(A3996,Normas!A:D,4,FALSE))</f>
      </c>
      <c r="E3996" s="2">
        <f>IF(ISBLANK(D3996),"",INT(YEARFRAC(D3996,'Vispārīga informācija'!$B$2)))</f>
      </c>
      <c r="F3996" s="2">
        <f>IFERROR(IF(ISBLANK($A3996),"",IF($A3996="Ūdeņraža jonu koncentrācija",VLOOKUP(Dati!$A3996,Normas!$A:$D,2,FALSE),VLOOKUP(Dati!$A3996,Normas!$A:$D,2,FALSE)*0.6)),"")</f>
      </c>
      <c r="G3996" s="2">
        <f>IFERROR(IF(ISBLANK($A3996),"",IF($A3996="Ūdeņraža jonu koncentrācija",VLOOKUP(Dati!$A3996,Normas!$A:$D,3,FALSE),VLOOKUP(Dati!$A3996,Normas!$A:$D,3,FALSE)*0.6)),"")</f>
      </c>
      <c r="H3996" s="2">
        <f>IFERROR(IF(ISBLANK($A3996),"",IF($A3996="Ūdeņraža jonu koncentrācija",VLOOKUP(Dati!$A3996,Normas!$A:$D,2,FALSE),VLOOKUP(Dati!$A3996,Normas!$A:$D,2,FALSE)*0.3)),"")</f>
      </c>
      <c r="I3996" s="2">
        <f>IFERROR(IF(ISBLANK($A3996),"",IF($A3996="Ūdeņraža jonu koncentrācija",VLOOKUP(Dati!$A3996,Normas!$A:$D,3,FALSE),VLOOKUP(Dati!$A3996,Normas!$A:$D,3,FALSE)*0.3)),"")</f>
      </c>
    </row>
    <row r="3997" spans="2:9" x14ac:dyDescent="0.2">
      <c r="B3997">
        <f>IF(ISBLANK(A3997),"",VLOOKUP(A3997,Normas!A:D,4,FALSE))</f>
      </c>
      <c r="E3997" s="2">
        <f>IF(ISBLANK(D3997),"",INT(YEARFRAC(D3997,'Vispārīga informācija'!$B$2)))</f>
      </c>
      <c r="F3997" s="2">
        <f>IFERROR(IF(ISBLANK($A3997),"",IF($A3997="Ūdeņraža jonu koncentrācija",VLOOKUP(Dati!$A3997,Normas!$A:$D,2,FALSE),VLOOKUP(Dati!$A3997,Normas!$A:$D,2,FALSE)*0.6)),"")</f>
      </c>
      <c r="G3997" s="2">
        <f>IFERROR(IF(ISBLANK($A3997),"",IF($A3997="Ūdeņraža jonu koncentrācija",VLOOKUP(Dati!$A3997,Normas!$A:$D,3,FALSE),VLOOKUP(Dati!$A3997,Normas!$A:$D,3,FALSE)*0.6)),"")</f>
      </c>
      <c r="H3997" s="2">
        <f>IFERROR(IF(ISBLANK($A3997),"",IF($A3997="Ūdeņraža jonu koncentrācija",VLOOKUP(Dati!$A3997,Normas!$A:$D,2,FALSE),VLOOKUP(Dati!$A3997,Normas!$A:$D,2,FALSE)*0.3)),"")</f>
      </c>
      <c r="I3997" s="2">
        <f>IFERROR(IF(ISBLANK($A3997),"",IF($A3997="Ūdeņraža jonu koncentrācija",VLOOKUP(Dati!$A3997,Normas!$A:$D,3,FALSE),VLOOKUP(Dati!$A3997,Normas!$A:$D,3,FALSE)*0.3)),"")</f>
      </c>
    </row>
    <row r="3998" spans="2:9" x14ac:dyDescent="0.2">
      <c r="B3998">
        <f>IF(ISBLANK(A3998),"",VLOOKUP(A3998,Normas!A:D,4,FALSE))</f>
      </c>
      <c r="E3998" s="2">
        <f>IF(ISBLANK(D3998),"",INT(YEARFRAC(D3998,'Vispārīga informācija'!$B$2)))</f>
      </c>
      <c r="F3998" s="2">
        <f>IFERROR(IF(ISBLANK($A3998),"",IF($A3998="Ūdeņraža jonu koncentrācija",VLOOKUP(Dati!$A3998,Normas!$A:$D,2,FALSE),VLOOKUP(Dati!$A3998,Normas!$A:$D,2,FALSE)*0.6)),"")</f>
      </c>
      <c r="G3998" s="2">
        <f>IFERROR(IF(ISBLANK($A3998),"",IF($A3998="Ūdeņraža jonu koncentrācija",VLOOKUP(Dati!$A3998,Normas!$A:$D,3,FALSE),VLOOKUP(Dati!$A3998,Normas!$A:$D,3,FALSE)*0.6)),"")</f>
      </c>
      <c r="H3998" s="2">
        <f>IFERROR(IF(ISBLANK($A3998),"",IF($A3998="Ūdeņraža jonu koncentrācija",VLOOKUP(Dati!$A3998,Normas!$A:$D,2,FALSE),VLOOKUP(Dati!$A3998,Normas!$A:$D,2,FALSE)*0.3)),"")</f>
      </c>
      <c r="I3998" s="2">
        <f>IFERROR(IF(ISBLANK($A3998),"",IF($A3998="Ūdeņraža jonu koncentrācija",VLOOKUP(Dati!$A3998,Normas!$A:$D,3,FALSE),VLOOKUP(Dati!$A3998,Normas!$A:$D,3,FALSE)*0.3)),"")</f>
      </c>
    </row>
    <row r="3999" spans="2:9" x14ac:dyDescent="0.2">
      <c r="B3999">
        <f>IF(ISBLANK(A3999),"",VLOOKUP(A3999,Normas!A:D,4,FALSE))</f>
      </c>
      <c r="E3999" s="2">
        <f>IF(ISBLANK(D3999),"",INT(YEARFRAC(D3999,'Vispārīga informācija'!$B$2)))</f>
      </c>
      <c r="F3999" s="2">
        <f>IFERROR(IF(ISBLANK($A3999),"",IF($A3999="Ūdeņraža jonu koncentrācija",VLOOKUP(Dati!$A3999,Normas!$A:$D,2,FALSE),VLOOKUP(Dati!$A3999,Normas!$A:$D,2,FALSE)*0.6)),"")</f>
      </c>
      <c r="G3999" s="2">
        <f>IFERROR(IF(ISBLANK($A3999),"",IF($A3999="Ūdeņraža jonu koncentrācija",VLOOKUP(Dati!$A3999,Normas!$A:$D,3,FALSE),VLOOKUP(Dati!$A3999,Normas!$A:$D,3,FALSE)*0.6)),"")</f>
      </c>
      <c r="H3999" s="2">
        <f>IFERROR(IF(ISBLANK($A3999),"",IF($A3999="Ūdeņraža jonu koncentrācija",VLOOKUP(Dati!$A3999,Normas!$A:$D,2,FALSE),VLOOKUP(Dati!$A3999,Normas!$A:$D,2,FALSE)*0.3)),"")</f>
      </c>
      <c r="I3999" s="2">
        <f>IFERROR(IF(ISBLANK($A3999),"",IF($A3999="Ūdeņraža jonu koncentrācija",VLOOKUP(Dati!$A3999,Normas!$A:$D,3,FALSE),VLOOKUP(Dati!$A3999,Normas!$A:$D,3,FALSE)*0.3)),"")</f>
      </c>
    </row>
    <row r="4000" spans="2:9" x14ac:dyDescent="0.2">
      <c r="B4000">
        <f>IF(ISBLANK(A4000),"",VLOOKUP(A4000,Normas!A:D,4,FALSE))</f>
      </c>
      <c r="E4000" s="2">
        <f>IF(ISBLANK(D4000),"",INT(YEARFRAC(D4000,'Vispārīga informācija'!$B$2)))</f>
      </c>
      <c r="F4000" s="2">
        <f>IFERROR(IF(ISBLANK($A4000),"",IF($A4000="Ūdeņraža jonu koncentrācija",VLOOKUP(Dati!$A4000,Normas!$A:$D,2,FALSE),VLOOKUP(Dati!$A4000,Normas!$A:$D,2,FALSE)*0.6)),"")</f>
      </c>
      <c r="G4000" s="2">
        <f>IFERROR(IF(ISBLANK($A4000),"",IF($A4000="Ūdeņraža jonu koncentrācija",VLOOKUP(Dati!$A4000,Normas!$A:$D,3,FALSE),VLOOKUP(Dati!$A4000,Normas!$A:$D,3,FALSE)*0.6)),"")</f>
      </c>
      <c r="H4000" s="2">
        <f>IFERROR(IF(ISBLANK($A4000),"",IF($A4000="Ūdeņraža jonu koncentrācija",VLOOKUP(Dati!$A4000,Normas!$A:$D,2,FALSE),VLOOKUP(Dati!$A4000,Normas!$A:$D,2,FALSE)*0.3)),"")</f>
      </c>
      <c r="I4000" s="2">
        <f>IFERROR(IF(ISBLANK($A4000),"",IF($A4000="Ūdeņraža jonu koncentrācija",VLOOKUP(Dati!$A4000,Normas!$A:$D,3,FALSE),VLOOKUP(Dati!$A4000,Normas!$A:$D,3,FALSE)*0.3)),"")</f>
      </c>
    </row>
    <row r="4001" spans="2:9" x14ac:dyDescent="0.2">
      <c r="B4001">
        <f>IF(ISBLANK(A4001),"",VLOOKUP(A4001,Normas!A:D,4,FALSE))</f>
      </c>
      <c r="E4001" s="2">
        <f>IF(ISBLANK(D4001),"",INT(YEARFRAC(D4001,'Vispārīga informācija'!$B$2)))</f>
      </c>
      <c r="F4001" s="2">
        <f>IFERROR(IF(ISBLANK($A4001),"",IF($A4001="Ūdeņraža jonu koncentrācija",VLOOKUP(Dati!$A4001,Normas!$A:$D,2,FALSE),VLOOKUP(Dati!$A4001,Normas!$A:$D,2,FALSE)*0.6)),"")</f>
      </c>
      <c r="G4001" s="2">
        <f>IFERROR(IF(ISBLANK($A4001),"",IF($A4001="Ūdeņraža jonu koncentrācija",VLOOKUP(Dati!$A4001,Normas!$A:$D,3,FALSE),VLOOKUP(Dati!$A4001,Normas!$A:$D,3,FALSE)*0.6)),"")</f>
      </c>
      <c r="H4001" s="2">
        <f>IFERROR(IF(ISBLANK($A4001),"",IF($A4001="Ūdeņraža jonu koncentrācija",VLOOKUP(Dati!$A4001,Normas!$A:$D,2,FALSE),VLOOKUP(Dati!$A4001,Normas!$A:$D,2,FALSE)*0.3)),"")</f>
      </c>
      <c r="I4001" s="2">
        <f>IFERROR(IF(ISBLANK($A4001),"",IF($A4001="Ūdeņraža jonu koncentrācija",VLOOKUP(Dati!$A4001,Normas!$A:$D,3,FALSE),VLOOKUP(Dati!$A4001,Normas!$A:$D,3,FALSE)*0.3)),"")</f>
      </c>
    </row>
    <row r="4002" spans="2:9" x14ac:dyDescent="0.2">
      <c r="B4002">
        <f>IF(ISBLANK(A4002),"",VLOOKUP(A4002,Normas!A:D,4,FALSE))</f>
      </c>
      <c r="E4002" s="2">
        <f>IF(ISBLANK(D4002),"",INT(YEARFRAC(D4002,'Vispārīga informācija'!$B$2)))</f>
      </c>
      <c r="F4002" s="2">
        <f>IFERROR(IF(ISBLANK($A4002),"",IF($A4002="Ūdeņraža jonu koncentrācija",VLOOKUP(Dati!$A4002,Normas!$A:$D,2,FALSE),VLOOKUP(Dati!$A4002,Normas!$A:$D,2,FALSE)*0.6)),"")</f>
      </c>
      <c r="G4002" s="2">
        <f>IFERROR(IF(ISBLANK($A4002),"",IF($A4002="Ūdeņraža jonu koncentrācija",VLOOKUP(Dati!$A4002,Normas!$A:$D,3,FALSE),VLOOKUP(Dati!$A4002,Normas!$A:$D,3,FALSE)*0.6)),"")</f>
      </c>
      <c r="H4002" s="2">
        <f>IFERROR(IF(ISBLANK($A4002),"",IF($A4002="Ūdeņraža jonu koncentrācija",VLOOKUP(Dati!$A4002,Normas!$A:$D,2,FALSE),VLOOKUP(Dati!$A4002,Normas!$A:$D,2,FALSE)*0.3)),"")</f>
      </c>
      <c r="I4002" s="2">
        <f>IFERROR(IF(ISBLANK($A4002),"",IF($A4002="Ūdeņraža jonu koncentrācija",VLOOKUP(Dati!$A4002,Normas!$A:$D,3,FALSE),VLOOKUP(Dati!$A4002,Normas!$A:$D,3,FALSE)*0.3)),"")</f>
      </c>
    </row>
    <row r="4003" spans="2:9" x14ac:dyDescent="0.2">
      <c r="B4003">
        <f>IF(ISBLANK(A4003),"",VLOOKUP(A4003,Normas!A:D,4,FALSE))</f>
      </c>
      <c r="E4003" s="2">
        <f>IF(ISBLANK(D4003),"",INT(YEARFRAC(D4003,'Vispārīga informācija'!$B$2)))</f>
      </c>
      <c r="F4003" s="2">
        <f>IFERROR(IF(ISBLANK($A4003),"",IF($A4003="Ūdeņraža jonu koncentrācija",VLOOKUP(Dati!$A4003,Normas!$A:$D,2,FALSE),VLOOKUP(Dati!$A4003,Normas!$A:$D,2,FALSE)*0.6)),"")</f>
      </c>
      <c r="G4003" s="2">
        <f>IFERROR(IF(ISBLANK($A4003),"",IF($A4003="Ūdeņraža jonu koncentrācija",VLOOKUP(Dati!$A4003,Normas!$A:$D,3,FALSE),VLOOKUP(Dati!$A4003,Normas!$A:$D,3,FALSE)*0.6)),"")</f>
      </c>
      <c r="H4003" s="2">
        <f>IFERROR(IF(ISBLANK($A4003),"",IF($A4003="Ūdeņraža jonu koncentrācija",VLOOKUP(Dati!$A4003,Normas!$A:$D,2,FALSE),VLOOKUP(Dati!$A4003,Normas!$A:$D,2,FALSE)*0.3)),"")</f>
      </c>
      <c r="I4003" s="2">
        <f>IFERROR(IF(ISBLANK($A4003),"",IF($A4003="Ūdeņraža jonu koncentrācija",VLOOKUP(Dati!$A4003,Normas!$A:$D,3,FALSE),VLOOKUP(Dati!$A4003,Normas!$A:$D,3,FALSE)*0.3)),"")</f>
      </c>
    </row>
    <row r="4004" spans="2:9" x14ac:dyDescent="0.2">
      <c r="B4004">
        <f>IF(ISBLANK(A4004),"",VLOOKUP(A4004,Normas!A:D,4,FALSE))</f>
      </c>
      <c r="E4004" s="2">
        <f>IF(ISBLANK(D4004),"",INT(YEARFRAC(D4004,'Vispārīga informācija'!$B$2)))</f>
      </c>
      <c r="F4004" s="2">
        <f>IFERROR(IF(ISBLANK($A4004),"",IF($A4004="Ūdeņraža jonu koncentrācija",VLOOKUP(Dati!$A4004,Normas!$A:$D,2,FALSE),VLOOKUP(Dati!$A4004,Normas!$A:$D,2,FALSE)*0.6)),"")</f>
      </c>
      <c r="G4004" s="2">
        <f>IFERROR(IF(ISBLANK($A4004),"",IF($A4004="Ūdeņraža jonu koncentrācija",VLOOKUP(Dati!$A4004,Normas!$A:$D,3,FALSE),VLOOKUP(Dati!$A4004,Normas!$A:$D,3,FALSE)*0.6)),"")</f>
      </c>
      <c r="H4004" s="2">
        <f>IFERROR(IF(ISBLANK($A4004),"",IF($A4004="Ūdeņraža jonu koncentrācija",VLOOKUP(Dati!$A4004,Normas!$A:$D,2,FALSE),VLOOKUP(Dati!$A4004,Normas!$A:$D,2,FALSE)*0.3)),"")</f>
      </c>
      <c r="I4004" s="2">
        <f>IFERROR(IF(ISBLANK($A4004),"",IF($A4004="Ūdeņraža jonu koncentrācija",VLOOKUP(Dati!$A4004,Normas!$A:$D,3,FALSE),VLOOKUP(Dati!$A4004,Normas!$A:$D,3,FALSE)*0.3)),"")</f>
      </c>
    </row>
    <row r="4005" spans="2:9" x14ac:dyDescent="0.2">
      <c r="B4005">
        <f>IF(ISBLANK(A4005),"",VLOOKUP(A4005,Normas!A:D,4,FALSE))</f>
      </c>
      <c r="E4005" s="2">
        <f>IF(ISBLANK(D4005),"",INT(YEARFRAC(D4005,'Vispārīga informācija'!$B$2)))</f>
      </c>
      <c r="F4005" s="2">
        <f>IFERROR(IF(ISBLANK($A4005),"",IF($A4005="Ūdeņraža jonu koncentrācija",VLOOKUP(Dati!$A4005,Normas!$A:$D,2,FALSE),VLOOKUP(Dati!$A4005,Normas!$A:$D,2,FALSE)*0.6)),"")</f>
      </c>
      <c r="G4005" s="2">
        <f>IFERROR(IF(ISBLANK($A4005),"",IF($A4005="Ūdeņraža jonu koncentrācija",VLOOKUP(Dati!$A4005,Normas!$A:$D,3,FALSE),VLOOKUP(Dati!$A4005,Normas!$A:$D,3,FALSE)*0.6)),"")</f>
      </c>
      <c r="H4005" s="2">
        <f>IFERROR(IF(ISBLANK($A4005),"",IF($A4005="Ūdeņraža jonu koncentrācija",VLOOKUP(Dati!$A4005,Normas!$A:$D,2,FALSE),VLOOKUP(Dati!$A4005,Normas!$A:$D,2,FALSE)*0.3)),"")</f>
      </c>
      <c r="I4005" s="2">
        <f>IFERROR(IF(ISBLANK($A4005),"",IF($A4005="Ūdeņraža jonu koncentrācija",VLOOKUP(Dati!$A4005,Normas!$A:$D,3,FALSE),VLOOKUP(Dati!$A4005,Normas!$A:$D,3,FALSE)*0.3)),"")</f>
      </c>
    </row>
    <row r="4006" spans="2:9" x14ac:dyDescent="0.2">
      <c r="B4006">
        <f>IF(ISBLANK(A4006),"",VLOOKUP(A4006,Normas!A:D,4,FALSE))</f>
      </c>
      <c r="E4006" s="2">
        <f>IF(ISBLANK(D4006),"",INT(YEARFRAC(D4006,'Vispārīga informācija'!$B$2)))</f>
      </c>
      <c r="F4006" s="2">
        <f>IFERROR(IF(ISBLANK($A4006),"",IF($A4006="Ūdeņraža jonu koncentrācija",VLOOKUP(Dati!$A4006,Normas!$A:$D,2,FALSE),VLOOKUP(Dati!$A4006,Normas!$A:$D,2,FALSE)*0.6)),"")</f>
      </c>
      <c r="G4006" s="2">
        <f>IFERROR(IF(ISBLANK($A4006),"",IF($A4006="Ūdeņraža jonu koncentrācija",VLOOKUP(Dati!$A4006,Normas!$A:$D,3,FALSE),VLOOKUP(Dati!$A4006,Normas!$A:$D,3,FALSE)*0.6)),"")</f>
      </c>
      <c r="H4006" s="2">
        <f>IFERROR(IF(ISBLANK($A4006),"",IF($A4006="Ūdeņraža jonu koncentrācija",VLOOKUP(Dati!$A4006,Normas!$A:$D,2,FALSE),VLOOKUP(Dati!$A4006,Normas!$A:$D,2,FALSE)*0.3)),"")</f>
      </c>
      <c r="I4006" s="2">
        <f>IFERROR(IF(ISBLANK($A4006),"",IF($A4006="Ūdeņraža jonu koncentrācija",VLOOKUP(Dati!$A4006,Normas!$A:$D,3,FALSE),VLOOKUP(Dati!$A4006,Normas!$A:$D,3,FALSE)*0.3)),"")</f>
      </c>
    </row>
    <row r="4007" spans="2:9" x14ac:dyDescent="0.2">
      <c r="B4007">
        <f>IF(ISBLANK(A4007),"",VLOOKUP(A4007,Normas!A:D,4,FALSE))</f>
      </c>
      <c r="E4007" s="2">
        <f>IF(ISBLANK(D4007),"",INT(YEARFRAC(D4007,'Vispārīga informācija'!$B$2)))</f>
      </c>
      <c r="F4007" s="2">
        <f>IFERROR(IF(ISBLANK($A4007),"",IF($A4007="Ūdeņraža jonu koncentrācija",VLOOKUP(Dati!$A4007,Normas!$A:$D,2,FALSE),VLOOKUP(Dati!$A4007,Normas!$A:$D,2,FALSE)*0.6)),"")</f>
      </c>
      <c r="G4007" s="2">
        <f>IFERROR(IF(ISBLANK($A4007),"",IF($A4007="Ūdeņraža jonu koncentrācija",VLOOKUP(Dati!$A4007,Normas!$A:$D,3,FALSE),VLOOKUP(Dati!$A4007,Normas!$A:$D,3,FALSE)*0.6)),"")</f>
      </c>
      <c r="H4007" s="2">
        <f>IFERROR(IF(ISBLANK($A4007),"",IF($A4007="Ūdeņraža jonu koncentrācija",VLOOKUP(Dati!$A4007,Normas!$A:$D,2,FALSE),VLOOKUP(Dati!$A4007,Normas!$A:$D,2,FALSE)*0.3)),"")</f>
      </c>
      <c r="I4007" s="2">
        <f>IFERROR(IF(ISBLANK($A4007),"",IF($A4007="Ūdeņraža jonu koncentrācija",VLOOKUP(Dati!$A4007,Normas!$A:$D,3,FALSE),VLOOKUP(Dati!$A4007,Normas!$A:$D,3,FALSE)*0.3)),"")</f>
      </c>
    </row>
    <row r="4008" spans="2:9" x14ac:dyDescent="0.2">
      <c r="B4008">
        <f>IF(ISBLANK(A4008),"",VLOOKUP(A4008,Normas!A:D,4,FALSE))</f>
      </c>
      <c r="E4008" s="2">
        <f>IF(ISBLANK(D4008),"",INT(YEARFRAC(D4008,'Vispārīga informācija'!$B$2)))</f>
      </c>
      <c r="F4008" s="2">
        <f>IFERROR(IF(ISBLANK($A4008),"",IF($A4008="Ūdeņraža jonu koncentrācija",VLOOKUP(Dati!$A4008,Normas!$A:$D,2,FALSE),VLOOKUP(Dati!$A4008,Normas!$A:$D,2,FALSE)*0.6)),"")</f>
      </c>
      <c r="G4008" s="2">
        <f>IFERROR(IF(ISBLANK($A4008),"",IF($A4008="Ūdeņraža jonu koncentrācija",VLOOKUP(Dati!$A4008,Normas!$A:$D,3,FALSE),VLOOKUP(Dati!$A4008,Normas!$A:$D,3,FALSE)*0.6)),"")</f>
      </c>
      <c r="H4008" s="2">
        <f>IFERROR(IF(ISBLANK($A4008),"",IF($A4008="Ūdeņraža jonu koncentrācija",VLOOKUP(Dati!$A4008,Normas!$A:$D,2,FALSE),VLOOKUP(Dati!$A4008,Normas!$A:$D,2,FALSE)*0.3)),"")</f>
      </c>
      <c r="I4008" s="2">
        <f>IFERROR(IF(ISBLANK($A4008),"",IF($A4008="Ūdeņraža jonu koncentrācija",VLOOKUP(Dati!$A4008,Normas!$A:$D,3,FALSE),VLOOKUP(Dati!$A4008,Normas!$A:$D,3,FALSE)*0.3)),"")</f>
      </c>
    </row>
    <row r="4009" spans="2:9" x14ac:dyDescent="0.2">
      <c r="B4009">
        <f>IF(ISBLANK(A4009),"",VLOOKUP(A4009,Normas!A:D,4,FALSE))</f>
      </c>
      <c r="E4009" s="2">
        <f>IF(ISBLANK(D4009),"",INT(YEARFRAC(D4009,'Vispārīga informācija'!$B$2)))</f>
      </c>
      <c r="F4009" s="2">
        <f>IFERROR(IF(ISBLANK($A4009),"",IF($A4009="Ūdeņraža jonu koncentrācija",VLOOKUP(Dati!$A4009,Normas!$A:$D,2,FALSE),VLOOKUP(Dati!$A4009,Normas!$A:$D,2,FALSE)*0.6)),"")</f>
      </c>
      <c r="G4009" s="2">
        <f>IFERROR(IF(ISBLANK($A4009),"",IF($A4009="Ūdeņraža jonu koncentrācija",VLOOKUP(Dati!$A4009,Normas!$A:$D,3,FALSE),VLOOKUP(Dati!$A4009,Normas!$A:$D,3,FALSE)*0.6)),"")</f>
      </c>
      <c r="H4009" s="2">
        <f>IFERROR(IF(ISBLANK($A4009),"",IF($A4009="Ūdeņraža jonu koncentrācija",VLOOKUP(Dati!$A4009,Normas!$A:$D,2,FALSE),VLOOKUP(Dati!$A4009,Normas!$A:$D,2,FALSE)*0.3)),"")</f>
      </c>
      <c r="I4009" s="2">
        <f>IFERROR(IF(ISBLANK($A4009),"",IF($A4009="Ūdeņraža jonu koncentrācija",VLOOKUP(Dati!$A4009,Normas!$A:$D,3,FALSE),VLOOKUP(Dati!$A4009,Normas!$A:$D,3,FALSE)*0.3)),"")</f>
      </c>
    </row>
    <row r="4010" spans="2:9" x14ac:dyDescent="0.2">
      <c r="B4010">
        <f>IF(ISBLANK(A4010),"",VLOOKUP(A4010,Normas!A:D,4,FALSE))</f>
      </c>
      <c r="E4010" s="2">
        <f>IF(ISBLANK(D4010),"",INT(YEARFRAC(D4010,'Vispārīga informācija'!$B$2)))</f>
      </c>
      <c r="F4010" s="2">
        <f>IFERROR(IF(ISBLANK($A4010),"",IF($A4010="Ūdeņraža jonu koncentrācija",VLOOKUP(Dati!$A4010,Normas!$A:$D,2,FALSE),VLOOKUP(Dati!$A4010,Normas!$A:$D,2,FALSE)*0.6)),"")</f>
      </c>
      <c r="G4010" s="2">
        <f>IFERROR(IF(ISBLANK($A4010),"",IF($A4010="Ūdeņraža jonu koncentrācija",VLOOKUP(Dati!$A4010,Normas!$A:$D,3,FALSE),VLOOKUP(Dati!$A4010,Normas!$A:$D,3,FALSE)*0.6)),"")</f>
      </c>
      <c r="H4010" s="2">
        <f>IFERROR(IF(ISBLANK($A4010),"",IF($A4010="Ūdeņraža jonu koncentrācija",VLOOKUP(Dati!$A4010,Normas!$A:$D,2,FALSE),VLOOKUP(Dati!$A4010,Normas!$A:$D,2,FALSE)*0.3)),"")</f>
      </c>
      <c r="I4010" s="2">
        <f>IFERROR(IF(ISBLANK($A4010),"",IF($A4010="Ūdeņraža jonu koncentrācija",VLOOKUP(Dati!$A4010,Normas!$A:$D,3,FALSE),VLOOKUP(Dati!$A4010,Normas!$A:$D,3,FALSE)*0.3)),"")</f>
      </c>
    </row>
    <row r="4011" spans="2:9" x14ac:dyDescent="0.2">
      <c r="B4011">
        <f>IF(ISBLANK(A4011),"",VLOOKUP(A4011,Normas!A:D,4,FALSE))</f>
      </c>
      <c r="E4011" s="2">
        <f>IF(ISBLANK(D4011),"",INT(YEARFRAC(D4011,'Vispārīga informācija'!$B$2)))</f>
      </c>
      <c r="F4011" s="2">
        <f>IFERROR(IF(ISBLANK($A4011),"",IF($A4011="Ūdeņraža jonu koncentrācija",VLOOKUP(Dati!$A4011,Normas!$A:$D,2,FALSE),VLOOKUP(Dati!$A4011,Normas!$A:$D,2,FALSE)*0.6)),"")</f>
      </c>
      <c r="G4011" s="2">
        <f>IFERROR(IF(ISBLANK($A4011),"",IF($A4011="Ūdeņraža jonu koncentrācija",VLOOKUP(Dati!$A4011,Normas!$A:$D,3,FALSE),VLOOKUP(Dati!$A4011,Normas!$A:$D,3,FALSE)*0.6)),"")</f>
      </c>
      <c r="H4011" s="2">
        <f>IFERROR(IF(ISBLANK($A4011),"",IF($A4011="Ūdeņraža jonu koncentrācija",VLOOKUP(Dati!$A4011,Normas!$A:$D,2,FALSE),VLOOKUP(Dati!$A4011,Normas!$A:$D,2,FALSE)*0.3)),"")</f>
      </c>
      <c r="I4011" s="2">
        <f>IFERROR(IF(ISBLANK($A4011),"",IF($A4011="Ūdeņraža jonu koncentrācija",VLOOKUP(Dati!$A4011,Normas!$A:$D,3,FALSE),VLOOKUP(Dati!$A4011,Normas!$A:$D,3,FALSE)*0.3)),"")</f>
      </c>
    </row>
    <row r="4012" spans="2:9" x14ac:dyDescent="0.2">
      <c r="B4012">
        <f>IF(ISBLANK(A4012),"",VLOOKUP(A4012,Normas!A:D,4,FALSE))</f>
      </c>
      <c r="E4012" s="2">
        <f>IF(ISBLANK(D4012),"",INT(YEARFRAC(D4012,'Vispārīga informācija'!$B$2)))</f>
      </c>
      <c r="F4012" s="2">
        <f>IFERROR(IF(ISBLANK($A4012),"",IF($A4012="Ūdeņraža jonu koncentrācija",VLOOKUP(Dati!$A4012,Normas!$A:$D,2,FALSE),VLOOKUP(Dati!$A4012,Normas!$A:$D,2,FALSE)*0.6)),"")</f>
      </c>
      <c r="G4012" s="2">
        <f>IFERROR(IF(ISBLANK($A4012),"",IF($A4012="Ūdeņraža jonu koncentrācija",VLOOKUP(Dati!$A4012,Normas!$A:$D,3,FALSE),VLOOKUP(Dati!$A4012,Normas!$A:$D,3,FALSE)*0.6)),"")</f>
      </c>
      <c r="H4012" s="2">
        <f>IFERROR(IF(ISBLANK($A4012),"",IF($A4012="Ūdeņraža jonu koncentrācija",VLOOKUP(Dati!$A4012,Normas!$A:$D,2,FALSE),VLOOKUP(Dati!$A4012,Normas!$A:$D,2,FALSE)*0.3)),"")</f>
      </c>
      <c r="I4012" s="2">
        <f>IFERROR(IF(ISBLANK($A4012),"",IF($A4012="Ūdeņraža jonu koncentrācija",VLOOKUP(Dati!$A4012,Normas!$A:$D,3,FALSE),VLOOKUP(Dati!$A4012,Normas!$A:$D,3,FALSE)*0.3)),"")</f>
      </c>
    </row>
    <row r="4013" spans="2:9" x14ac:dyDescent="0.2">
      <c r="B4013">
        <f>IF(ISBLANK(A4013),"",VLOOKUP(A4013,Normas!A:D,4,FALSE))</f>
      </c>
      <c r="E4013" s="2">
        <f>IF(ISBLANK(D4013),"",INT(YEARFRAC(D4013,'Vispārīga informācija'!$B$2)))</f>
      </c>
      <c r="F4013" s="2">
        <f>IFERROR(IF(ISBLANK($A4013),"",IF($A4013="Ūdeņraža jonu koncentrācija",VLOOKUP(Dati!$A4013,Normas!$A:$D,2,FALSE),VLOOKUP(Dati!$A4013,Normas!$A:$D,2,FALSE)*0.6)),"")</f>
      </c>
      <c r="G4013" s="2">
        <f>IFERROR(IF(ISBLANK($A4013),"",IF($A4013="Ūdeņraža jonu koncentrācija",VLOOKUP(Dati!$A4013,Normas!$A:$D,3,FALSE),VLOOKUP(Dati!$A4013,Normas!$A:$D,3,FALSE)*0.6)),"")</f>
      </c>
      <c r="H4013" s="2">
        <f>IFERROR(IF(ISBLANK($A4013),"",IF($A4013="Ūdeņraža jonu koncentrācija",VLOOKUP(Dati!$A4013,Normas!$A:$D,2,FALSE),VLOOKUP(Dati!$A4013,Normas!$A:$D,2,FALSE)*0.3)),"")</f>
      </c>
      <c r="I4013" s="2">
        <f>IFERROR(IF(ISBLANK($A4013),"",IF($A4013="Ūdeņraža jonu koncentrācija",VLOOKUP(Dati!$A4013,Normas!$A:$D,3,FALSE),VLOOKUP(Dati!$A4013,Normas!$A:$D,3,FALSE)*0.3)),"")</f>
      </c>
    </row>
    <row r="4014" spans="2:9" x14ac:dyDescent="0.2">
      <c r="B4014">
        <f>IF(ISBLANK(A4014),"",VLOOKUP(A4014,Normas!A:D,4,FALSE))</f>
      </c>
      <c r="E4014" s="2">
        <f>IF(ISBLANK(D4014),"",INT(YEARFRAC(D4014,'Vispārīga informācija'!$B$2)))</f>
      </c>
      <c r="F4014" s="2">
        <f>IFERROR(IF(ISBLANK($A4014),"",IF($A4014="Ūdeņraža jonu koncentrācija",VLOOKUP(Dati!$A4014,Normas!$A:$D,2,FALSE),VLOOKUP(Dati!$A4014,Normas!$A:$D,2,FALSE)*0.6)),"")</f>
      </c>
      <c r="G4014" s="2">
        <f>IFERROR(IF(ISBLANK($A4014),"",IF($A4014="Ūdeņraža jonu koncentrācija",VLOOKUP(Dati!$A4014,Normas!$A:$D,3,FALSE),VLOOKUP(Dati!$A4014,Normas!$A:$D,3,FALSE)*0.6)),"")</f>
      </c>
      <c r="H4014" s="2">
        <f>IFERROR(IF(ISBLANK($A4014),"",IF($A4014="Ūdeņraža jonu koncentrācija",VLOOKUP(Dati!$A4014,Normas!$A:$D,2,FALSE),VLOOKUP(Dati!$A4014,Normas!$A:$D,2,FALSE)*0.3)),"")</f>
      </c>
      <c r="I4014" s="2">
        <f>IFERROR(IF(ISBLANK($A4014),"",IF($A4014="Ūdeņraža jonu koncentrācija",VLOOKUP(Dati!$A4014,Normas!$A:$D,3,FALSE),VLOOKUP(Dati!$A4014,Normas!$A:$D,3,FALSE)*0.3)),"")</f>
      </c>
    </row>
    <row r="4015" spans="2:9" x14ac:dyDescent="0.2">
      <c r="B4015">
        <f>IF(ISBLANK(A4015),"",VLOOKUP(A4015,Normas!A:D,4,FALSE))</f>
      </c>
      <c r="E4015" s="2">
        <f>IF(ISBLANK(D4015),"",INT(YEARFRAC(D4015,'Vispārīga informācija'!$B$2)))</f>
      </c>
      <c r="F4015" s="2">
        <f>IFERROR(IF(ISBLANK($A4015),"",IF($A4015="Ūdeņraža jonu koncentrācija",VLOOKUP(Dati!$A4015,Normas!$A:$D,2,FALSE),VLOOKUP(Dati!$A4015,Normas!$A:$D,2,FALSE)*0.6)),"")</f>
      </c>
      <c r="G4015" s="2">
        <f>IFERROR(IF(ISBLANK($A4015),"",IF($A4015="Ūdeņraža jonu koncentrācija",VLOOKUP(Dati!$A4015,Normas!$A:$D,3,FALSE),VLOOKUP(Dati!$A4015,Normas!$A:$D,3,FALSE)*0.6)),"")</f>
      </c>
      <c r="H4015" s="2">
        <f>IFERROR(IF(ISBLANK($A4015),"",IF($A4015="Ūdeņraža jonu koncentrācija",VLOOKUP(Dati!$A4015,Normas!$A:$D,2,FALSE),VLOOKUP(Dati!$A4015,Normas!$A:$D,2,FALSE)*0.3)),"")</f>
      </c>
      <c r="I4015" s="2">
        <f>IFERROR(IF(ISBLANK($A4015),"",IF($A4015="Ūdeņraža jonu koncentrācija",VLOOKUP(Dati!$A4015,Normas!$A:$D,3,FALSE),VLOOKUP(Dati!$A4015,Normas!$A:$D,3,FALSE)*0.3)),"")</f>
      </c>
    </row>
    <row r="4016" spans="2:9" x14ac:dyDescent="0.2">
      <c r="B4016">
        <f>IF(ISBLANK(A4016),"",VLOOKUP(A4016,Normas!A:D,4,FALSE))</f>
      </c>
      <c r="E4016" s="2">
        <f>IF(ISBLANK(D4016),"",INT(YEARFRAC(D4016,'Vispārīga informācija'!$B$2)))</f>
      </c>
      <c r="F4016" s="2">
        <f>IFERROR(IF(ISBLANK($A4016),"",IF($A4016="Ūdeņraža jonu koncentrācija",VLOOKUP(Dati!$A4016,Normas!$A:$D,2,FALSE),VLOOKUP(Dati!$A4016,Normas!$A:$D,2,FALSE)*0.6)),"")</f>
      </c>
      <c r="G4016" s="2">
        <f>IFERROR(IF(ISBLANK($A4016),"",IF($A4016="Ūdeņraža jonu koncentrācija",VLOOKUP(Dati!$A4016,Normas!$A:$D,3,FALSE),VLOOKUP(Dati!$A4016,Normas!$A:$D,3,FALSE)*0.6)),"")</f>
      </c>
      <c r="H4016" s="2">
        <f>IFERROR(IF(ISBLANK($A4016),"",IF($A4016="Ūdeņraža jonu koncentrācija",VLOOKUP(Dati!$A4016,Normas!$A:$D,2,FALSE),VLOOKUP(Dati!$A4016,Normas!$A:$D,2,FALSE)*0.3)),"")</f>
      </c>
      <c r="I4016" s="2">
        <f>IFERROR(IF(ISBLANK($A4016),"",IF($A4016="Ūdeņraža jonu koncentrācija",VLOOKUP(Dati!$A4016,Normas!$A:$D,3,FALSE),VLOOKUP(Dati!$A4016,Normas!$A:$D,3,FALSE)*0.3)),"")</f>
      </c>
    </row>
    <row r="4017" spans="2:9" x14ac:dyDescent="0.2">
      <c r="B4017">
        <f>IF(ISBLANK(A4017),"",VLOOKUP(A4017,Normas!A:D,4,FALSE))</f>
      </c>
      <c r="E4017" s="2">
        <f>IF(ISBLANK(D4017),"",INT(YEARFRAC(D4017,'Vispārīga informācija'!$B$2)))</f>
      </c>
      <c r="F4017" s="2">
        <f>IFERROR(IF(ISBLANK($A4017),"",IF($A4017="Ūdeņraža jonu koncentrācija",VLOOKUP(Dati!$A4017,Normas!$A:$D,2,FALSE),VLOOKUP(Dati!$A4017,Normas!$A:$D,2,FALSE)*0.6)),"")</f>
      </c>
      <c r="G4017" s="2">
        <f>IFERROR(IF(ISBLANK($A4017),"",IF($A4017="Ūdeņraža jonu koncentrācija",VLOOKUP(Dati!$A4017,Normas!$A:$D,3,FALSE),VLOOKUP(Dati!$A4017,Normas!$A:$D,3,FALSE)*0.6)),"")</f>
      </c>
      <c r="H4017" s="2">
        <f>IFERROR(IF(ISBLANK($A4017),"",IF($A4017="Ūdeņraža jonu koncentrācija",VLOOKUP(Dati!$A4017,Normas!$A:$D,2,FALSE),VLOOKUP(Dati!$A4017,Normas!$A:$D,2,FALSE)*0.3)),"")</f>
      </c>
      <c r="I4017" s="2">
        <f>IFERROR(IF(ISBLANK($A4017),"",IF($A4017="Ūdeņraža jonu koncentrācija",VLOOKUP(Dati!$A4017,Normas!$A:$D,3,FALSE),VLOOKUP(Dati!$A4017,Normas!$A:$D,3,FALSE)*0.3)),"")</f>
      </c>
    </row>
    <row r="4018" spans="2:9" x14ac:dyDescent="0.2">
      <c r="B4018">
        <f>IF(ISBLANK(A4018),"",VLOOKUP(A4018,Normas!A:D,4,FALSE))</f>
      </c>
      <c r="E4018" s="2">
        <f>IF(ISBLANK(D4018),"",INT(YEARFRAC(D4018,'Vispārīga informācija'!$B$2)))</f>
      </c>
      <c r="F4018" s="2">
        <f>IFERROR(IF(ISBLANK($A4018),"",IF($A4018="Ūdeņraža jonu koncentrācija",VLOOKUP(Dati!$A4018,Normas!$A:$D,2,FALSE),VLOOKUP(Dati!$A4018,Normas!$A:$D,2,FALSE)*0.6)),"")</f>
      </c>
      <c r="G4018" s="2">
        <f>IFERROR(IF(ISBLANK($A4018),"",IF($A4018="Ūdeņraža jonu koncentrācija",VLOOKUP(Dati!$A4018,Normas!$A:$D,3,FALSE),VLOOKUP(Dati!$A4018,Normas!$A:$D,3,FALSE)*0.6)),"")</f>
      </c>
      <c r="H4018" s="2">
        <f>IFERROR(IF(ISBLANK($A4018),"",IF($A4018="Ūdeņraža jonu koncentrācija",VLOOKUP(Dati!$A4018,Normas!$A:$D,2,FALSE),VLOOKUP(Dati!$A4018,Normas!$A:$D,2,FALSE)*0.3)),"")</f>
      </c>
      <c r="I4018" s="2">
        <f>IFERROR(IF(ISBLANK($A4018),"",IF($A4018="Ūdeņraža jonu koncentrācija",VLOOKUP(Dati!$A4018,Normas!$A:$D,3,FALSE),VLOOKUP(Dati!$A4018,Normas!$A:$D,3,FALSE)*0.3)),"")</f>
      </c>
    </row>
    <row r="4019" spans="2:9" x14ac:dyDescent="0.2">
      <c r="B4019">
        <f>IF(ISBLANK(A4019),"",VLOOKUP(A4019,Normas!A:D,4,FALSE))</f>
      </c>
      <c r="E4019" s="2">
        <f>IF(ISBLANK(D4019),"",INT(YEARFRAC(D4019,'Vispārīga informācija'!$B$2)))</f>
      </c>
      <c r="F4019" s="2">
        <f>IFERROR(IF(ISBLANK($A4019),"",IF($A4019="Ūdeņraža jonu koncentrācija",VLOOKUP(Dati!$A4019,Normas!$A:$D,2,FALSE),VLOOKUP(Dati!$A4019,Normas!$A:$D,2,FALSE)*0.6)),"")</f>
      </c>
      <c r="G4019" s="2">
        <f>IFERROR(IF(ISBLANK($A4019),"",IF($A4019="Ūdeņraža jonu koncentrācija",VLOOKUP(Dati!$A4019,Normas!$A:$D,3,FALSE),VLOOKUP(Dati!$A4019,Normas!$A:$D,3,FALSE)*0.6)),"")</f>
      </c>
      <c r="H4019" s="2">
        <f>IFERROR(IF(ISBLANK($A4019),"",IF($A4019="Ūdeņraža jonu koncentrācija",VLOOKUP(Dati!$A4019,Normas!$A:$D,2,FALSE),VLOOKUP(Dati!$A4019,Normas!$A:$D,2,FALSE)*0.3)),"")</f>
      </c>
      <c r="I4019" s="2">
        <f>IFERROR(IF(ISBLANK($A4019),"",IF($A4019="Ūdeņraža jonu koncentrācija",VLOOKUP(Dati!$A4019,Normas!$A:$D,3,FALSE),VLOOKUP(Dati!$A4019,Normas!$A:$D,3,FALSE)*0.3)),"")</f>
      </c>
    </row>
    <row r="4020" spans="2:9" x14ac:dyDescent="0.2">
      <c r="B4020">
        <f>IF(ISBLANK(A4020),"",VLOOKUP(A4020,Normas!A:D,4,FALSE))</f>
      </c>
      <c r="E4020" s="2">
        <f>IF(ISBLANK(D4020),"",INT(YEARFRAC(D4020,'Vispārīga informācija'!$B$2)))</f>
      </c>
      <c r="F4020" s="2">
        <f>IFERROR(IF(ISBLANK($A4020),"",IF($A4020="Ūdeņraža jonu koncentrācija",VLOOKUP(Dati!$A4020,Normas!$A:$D,2,FALSE),VLOOKUP(Dati!$A4020,Normas!$A:$D,2,FALSE)*0.6)),"")</f>
      </c>
      <c r="G4020" s="2">
        <f>IFERROR(IF(ISBLANK($A4020),"",IF($A4020="Ūdeņraža jonu koncentrācija",VLOOKUP(Dati!$A4020,Normas!$A:$D,3,FALSE),VLOOKUP(Dati!$A4020,Normas!$A:$D,3,FALSE)*0.6)),"")</f>
      </c>
      <c r="H4020" s="2">
        <f>IFERROR(IF(ISBLANK($A4020),"",IF($A4020="Ūdeņraža jonu koncentrācija",VLOOKUP(Dati!$A4020,Normas!$A:$D,2,FALSE),VLOOKUP(Dati!$A4020,Normas!$A:$D,2,FALSE)*0.3)),"")</f>
      </c>
      <c r="I4020" s="2">
        <f>IFERROR(IF(ISBLANK($A4020),"",IF($A4020="Ūdeņraža jonu koncentrācija",VLOOKUP(Dati!$A4020,Normas!$A:$D,3,FALSE),VLOOKUP(Dati!$A4020,Normas!$A:$D,3,FALSE)*0.3)),"")</f>
      </c>
    </row>
    <row r="4021" spans="2:9" x14ac:dyDescent="0.2">
      <c r="B4021">
        <f>IF(ISBLANK(A4021),"",VLOOKUP(A4021,Normas!A:D,4,FALSE))</f>
      </c>
      <c r="E4021" s="2">
        <f>IF(ISBLANK(D4021),"",INT(YEARFRAC(D4021,'Vispārīga informācija'!$B$2)))</f>
      </c>
      <c r="F4021" s="2">
        <f>IFERROR(IF(ISBLANK($A4021),"",IF($A4021="Ūdeņraža jonu koncentrācija",VLOOKUP(Dati!$A4021,Normas!$A:$D,2,FALSE),VLOOKUP(Dati!$A4021,Normas!$A:$D,2,FALSE)*0.6)),"")</f>
      </c>
      <c r="G4021" s="2">
        <f>IFERROR(IF(ISBLANK($A4021),"",IF($A4021="Ūdeņraža jonu koncentrācija",VLOOKUP(Dati!$A4021,Normas!$A:$D,3,FALSE),VLOOKUP(Dati!$A4021,Normas!$A:$D,3,FALSE)*0.6)),"")</f>
      </c>
      <c r="H4021" s="2">
        <f>IFERROR(IF(ISBLANK($A4021),"",IF($A4021="Ūdeņraža jonu koncentrācija",VLOOKUP(Dati!$A4021,Normas!$A:$D,2,FALSE),VLOOKUP(Dati!$A4021,Normas!$A:$D,2,FALSE)*0.3)),"")</f>
      </c>
      <c r="I4021" s="2">
        <f>IFERROR(IF(ISBLANK($A4021),"",IF($A4021="Ūdeņraža jonu koncentrācija",VLOOKUP(Dati!$A4021,Normas!$A:$D,3,FALSE),VLOOKUP(Dati!$A4021,Normas!$A:$D,3,FALSE)*0.3)),"")</f>
      </c>
    </row>
    <row r="4022" spans="2:9" x14ac:dyDescent="0.2">
      <c r="B4022">
        <f>IF(ISBLANK(A4022),"",VLOOKUP(A4022,Normas!A:D,4,FALSE))</f>
      </c>
      <c r="E4022" s="2">
        <f>IF(ISBLANK(D4022),"",INT(YEARFRAC(D4022,'Vispārīga informācija'!$B$2)))</f>
      </c>
      <c r="F4022" s="2">
        <f>IFERROR(IF(ISBLANK($A4022),"",IF($A4022="Ūdeņraža jonu koncentrācija",VLOOKUP(Dati!$A4022,Normas!$A:$D,2,FALSE),VLOOKUP(Dati!$A4022,Normas!$A:$D,2,FALSE)*0.6)),"")</f>
      </c>
      <c r="G4022" s="2">
        <f>IFERROR(IF(ISBLANK($A4022),"",IF($A4022="Ūdeņraža jonu koncentrācija",VLOOKUP(Dati!$A4022,Normas!$A:$D,3,FALSE),VLOOKUP(Dati!$A4022,Normas!$A:$D,3,FALSE)*0.6)),"")</f>
      </c>
      <c r="H4022" s="2">
        <f>IFERROR(IF(ISBLANK($A4022),"",IF($A4022="Ūdeņraža jonu koncentrācija",VLOOKUP(Dati!$A4022,Normas!$A:$D,2,FALSE),VLOOKUP(Dati!$A4022,Normas!$A:$D,2,FALSE)*0.3)),"")</f>
      </c>
      <c r="I4022" s="2">
        <f>IFERROR(IF(ISBLANK($A4022),"",IF($A4022="Ūdeņraža jonu koncentrācija",VLOOKUP(Dati!$A4022,Normas!$A:$D,3,FALSE),VLOOKUP(Dati!$A4022,Normas!$A:$D,3,FALSE)*0.3)),"")</f>
      </c>
    </row>
    <row r="4023" spans="2:9" x14ac:dyDescent="0.2">
      <c r="B4023">
        <f>IF(ISBLANK(A4023),"",VLOOKUP(A4023,Normas!A:D,4,FALSE))</f>
      </c>
      <c r="E4023" s="2">
        <f>IF(ISBLANK(D4023),"",INT(YEARFRAC(D4023,'Vispārīga informācija'!$B$2)))</f>
      </c>
      <c r="F4023" s="2">
        <f>IFERROR(IF(ISBLANK($A4023),"",IF($A4023="Ūdeņraža jonu koncentrācija",VLOOKUP(Dati!$A4023,Normas!$A:$D,2,FALSE),VLOOKUP(Dati!$A4023,Normas!$A:$D,2,FALSE)*0.6)),"")</f>
      </c>
      <c r="G4023" s="2">
        <f>IFERROR(IF(ISBLANK($A4023),"",IF($A4023="Ūdeņraža jonu koncentrācija",VLOOKUP(Dati!$A4023,Normas!$A:$D,3,FALSE),VLOOKUP(Dati!$A4023,Normas!$A:$D,3,FALSE)*0.6)),"")</f>
      </c>
      <c r="H4023" s="2">
        <f>IFERROR(IF(ISBLANK($A4023),"",IF($A4023="Ūdeņraža jonu koncentrācija",VLOOKUP(Dati!$A4023,Normas!$A:$D,2,FALSE),VLOOKUP(Dati!$A4023,Normas!$A:$D,2,FALSE)*0.3)),"")</f>
      </c>
      <c r="I4023" s="2">
        <f>IFERROR(IF(ISBLANK($A4023),"",IF($A4023="Ūdeņraža jonu koncentrācija",VLOOKUP(Dati!$A4023,Normas!$A:$D,3,FALSE),VLOOKUP(Dati!$A4023,Normas!$A:$D,3,FALSE)*0.3)),"")</f>
      </c>
    </row>
    <row r="4024" spans="2:9" x14ac:dyDescent="0.2">
      <c r="B4024">
        <f>IF(ISBLANK(A4024),"",VLOOKUP(A4024,Normas!A:D,4,FALSE))</f>
      </c>
      <c r="E4024" s="2">
        <f>IF(ISBLANK(D4024),"",INT(YEARFRAC(D4024,'Vispārīga informācija'!$B$2)))</f>
      </c>
      <c r="F4024" s="2">
        <f>IFERROR(IF(ISBLANK($A4024),"",IF($A4024="Ūdeņraža jonu koncentrācija",VLOOKUP(Dati!$A4024,Normas!$A:$D,2,FALSE),VLOOKUP(Dati!$A4024,Normas!$A:$D,2,FALSE)*0.6)),"")</f>
      </c>
      <c r="G4024" s="2">
        <f>IFERROR(IF(ISBLANK($A4024),"",IF($A4024="Ūdeņraža jonu koncentrācija",VLOOKUP(Dati!$A4024,Normas!$A:$D,3,FALSE),VLOOKUP(Dati!$A4024,Normas!$A:$D,3,FALSE)*0.6)),"")</f>
      </c>
      <c r="H4024" s="2">
        <f>IFERROR(IF(ISBLANK($A4024),"",IF($A4024="Ūdeņraža jonu koncentrācija",VLOOKUP(Dati!$A4024,Normas!$A:$D,2,FALSE),VLOOKUP(Dati!$A4024,Normas!$A:$D,2,FALSE)*0.3)),"")</f>
      </c>
      <c r="I4024" s="2">
        <f>IFERROR(IF(ISBLANK($A4024),"",IF($A4024="Ūdeņraža jonu koncentrācija",VLOOKUP(Dati!$A4024,Normas!$A:$D,3,FALSE),VLOOKUP(Dati!$A4024,Normas!$A:$D,3,FALSE)*0.3)),"")</f>
      </c>
    </row>
    <row r="4025" spans="2:9" x14ac:dyDescent="0.2">
      <c r="B4025">
        <f>IF(ISBLANK(A4025),"",VLOOKUP(A4025,Normas!A:D,4,FALSE))</f>
      </c>
      <c r="E4025" s="2">
        <f>IF(ISBLANK(D4025),"",INT(YEARFRAC(D4025,'Vispārīga informācija'!$B$2)))</f>
      </c>
      <c r="F4025" s="2">
        <f>IFERROR(IF(ISBLANK($A4025),"",IF($A4025="Ūdeņraža jonu koncentrācija",VLOOKUP(Dati!$A4025,Normas!$A:$D,2,FALSE),VLOOKUP(Dati!$A4025,Normas!$A:$D,2,FALSE)*0.6)),"")</f>
      </c>
      <c r="G4025" s="2">
        <f>IFERROR(IF(ISBLANK($A4025),"",IF($A4025="Ūdeņraža jonu koncentrācija",VLOOKUP(Dati!$A4025,Normas!$A:$D,3,FALSE),VLOOKUP(Dati!$A4025,Normas!$A:$D,3,FALSE)*0.6)),"")</f>
      </c>
      <c r="H4025" s="2">
        <f>IFERROR(IF(ISBLANK($A4025),"",IF($A4025="Ūdeņraža jonu koncentrācija",VLOOKUP(Dati!$A4025,Normas!$A:$D,2,FALSE),VLOOKUP(Dati!$A4025,Normas!$A:$D,2,FALSE)*0.3)),"")</f>
      </c>
      <c r="I4025" s="2">
        <f>IFERROR(IF(ISBLANK($A4025),"",IF($A4025="Ūdeņraža jonu koncentrācija",VLOOKUP(Dati!$A4025,Normas!$A:$D,3,FALSE),VLOOKUP(Dati!$A4025,Normas!$A:$D,3,FALSE)*0.3)),"")</f>
      </c>
    </row>
    <row r="4026" spans="2:9" x14ac:dyDescent="0.2">
      <c r="B4026">
        <f>IF(ISBLANK(A4026),"",VLOOKUP(A4026,Normas!A:D,4,FALSE))</f>
      </c>
      <c r="E4026" s="2">
        <f>IF(ISBLANK(D4026),"",INT(YEARFRAC(D4026,'Vispārīga informācija'!$B$2)))</f>
      </c>
      <c r="F4026" s="2">
        <f>IFERROR(IF(ISBLANK($A4026),"",IF($A4026="Ūdeņraža jonu koncentrācija",VLOOKUP(Dati!$A4026,Normas!$A:$D,2,FALSE),VLOOKUP(Dati!$A4026,Normas!$A:$D,2,FALSE)*0.6)),"")</f>
      </c>
      <c r="G4026" s="2">
        <f>IFERROR(IF(ISBLANK($A4026),"",IF($A4026="Ūdeņraža jonu koncentrācija",VLOOKUP(Dati!$A4026,Normas!$A:$D,3,FALSE),VLOOKUP(Dati!$A4026,Normas!$A:$D,3,FALSE)*0.6)),"")</f>
      </c>
      <c r="H4026" s="2">
        <f>IFERROR(IF(ISBLANK($A4026),"",IF($A4026="Ūdeņraža jonu koncentrācija",VLOOKUP(Dati!$A4026,Normas!$A:$D,2,FALSE),VLOOKUP(Dati!$A4026,Normas!$A:$D,2,FALSE)*0.3)),"")</f>
      </c>
      <c r="I4026" s="2">
        <f>IFERROR(IF(ISBLANK($A4026),"",IF($A4026="Ūdeņraža jonu koncentrācija",VLOOKUP(Dati!$A4026,Normas!$A:$D,3,FALSE),VLOOKUP(Dati!$A4026,Normas!$A:$D,3,FALSE)*0.3)),"")</f>
      </c>
    </row>
    <row r="4027" spans="2:9" x14ac:dyDescent="0.2">
      <c r="B4027">
        <f>IF(ISBLANK(A4027),"",VLOOKUP(A4027,Normas!A:D,4,FALSE))</f>
      </c>
      <c r="E4027" s="2">
        <f>IF(ISBLANK(D4027),"",INT(YEARFRAC(D4027,'Vispārīga informācija'!$B$2)))</f>
      </c>
      <c r="F4027" s="2">
        <f>IFERROR(IF(ISBLANK($A4027),"",IF($A4027="Ūdeņraža jonu koncentrācija",VLOOKUP(Dati!$A4027,Normas!$A:$D,2,FALSE),VLOOKUP(Dati!$A4027,Normas!$A:$D,2,FALSE)*0.6)),"")</f>
      </c>
      <c r="G4027" s="2">
        <f>IFERROR(IF(ISBLANK($A4027),"",IF($A4027="Ūdeņraža jonu koncentrācija",VLOOKUP(Dati!$A4027,Normas!$A:$D,3,FALSE),VLOOKUP(Dati!$A4027,Normas!$A:$D,3,FALSE)*0.6)),"")</f>
      </c>
      <c r="H4027" s="2">
        <f>IFERROR(IF(ISBLANK($A4027),"",IF($A4027="Ūdeņraža jonu koncentrācija",VLOOKUP(Dati!$A4027,Normas!$A:$D,2,FALSE),VLOOKUP(Dati!$A4027,Normas!$A:$D,2,FALSE)*0.3)),"")</f>
      </c>
      <c r="I4027" s="2">
        <f>IFERROR(IF(ISBLANK($A4027),"",IF($A4027="Ūdeņraža jonu koncentrācija",VLOOKUP(Dati!$A4027,Normas!$A:$D,3,FALSE),VLOOKUP(Dati!$A4027,Normas!$A:$D,3,FALSE)*0.3)),"")</f>
      </c>
    </row>
    <row r="4028" spans="2:9" x14ac:dyDescent="0.2">
      <c r="B4028">
        <f>IF(ISBLANK(A4028),"",VLOOKUP(A4028,Normas!A:D,4,FALSE))</f>
      </c>
      <c r="E4028" s="2">
        <f>IF(ISBLANK(D4028),"",INT(YEARFRAC(D4028,'Vispārīga informācija'!$B$2)))</f>
      </c>
      <c r="F4028" s="2">
        <f>IFERROR(IF(ISBLANK($A4028),"",IF($A4028="Ūdeņraža jonu koncentrācija",VLOOKUP(Dati!$A4028,Normas!$A:$D,2,FALSE),VLOOKUP(Dati!$A4028,Normas!$A:$D,2,FALSE)*0.6)),"")</f>
      </c>
      <c r="G4028" s="2">
        <f>IFERROR(IF(ISBLANK($A4028),"",IF($A4028="Ūdeņraža jonu koncentrācija",VLOOKUP(Dati!$A4028,Normas!$A:$D,3,FALSE),VLOOKUP(Dati!$A4028,Normas!$A:$D,3,FALSE)*0.6)),"")</f>
      </c>
      <c r="H4028" s="2">
        <f>IFERROR(IF(ISBLANK($A4028),"",IF($A4028="Ūdeņraža jonu koncentrācija",VLOOKUP(Dati!$A4028,Normas!$A:$D,2,FALSE),VLOOKUP(Dati!$A4028,Normas!$A:$D,2,FALSE)*0.3)),"")</f>
      </c>
      <c r="I4028" s="2">
        <f>IFERROR(IF(ISBLANK($A4028),"",IF($A4028="Ūdeņraža jonu koncentrācija",VLOOKUP(Dati!$A4028,Normas!$A:$D,3,FALSE),VLOOKUP(Dati!$A4028,Normas!$A:$D,3,FALSE)*0.3)),"")</f>
      </c>
    </row>
    <row r="4029" spans="2:9" x14ac:dyDescent="0.2">
      <c r="B4029">
        <f>IF(ISBLANK(A4029),"",VLOOKUP(A4029,Normas!A:D,4,FALSE))</f>
      </c>
      <c r="E4029" s="2">
        <f>IF(ISBLANK(D4029),"",INT(YEARFRAC(D4029,'Vispārīga informācija'!$B$2)))</f>
      </c>
      <c r="F4029" s="2">
        <f>IFERROR(IF(ISBLANK($A4029),"",IF($A4029="Ūdeņraža jonu koncentrācija",VLOOKUP(Dati!$A4029,Normas!$A:$D,2,FALSE),VLOOKUP(Dati!$A4029,Normas!$A:$D,2,FALSE)*0.6)),"")</f>
      </c>
      <c r="G4029" s="2">
        <f>IFERROR(IF(ISBLANK($A4029),"",IF($A4029="Ūdeņraža jonu koncentrācija",VLOOKUP(Dati!$A4029,Normas!$A:$D,3,FALSE),VLOOKUP(Dati!$A4029,Normas!$A:$D,3,FALSE)*0.6)),"")</f>
      </c>
      <c r="H4029" s="2">
        <f>IFERROR(IF(ISBLANK($A4029),"",IF($A4029="Ūdeņraža jonu koncentrācija",VLOOKUP(Dati!$A4029,Normas!$A:$D,2,FALSE),VLOOKUP(Dati!$A4029,Normas!$A:$D,2,FALSE)*0.3)),"")</f>
      </c>
      <c r="I4029" s="2">
        <f>IFERROR(IF(ISBLANK($A4029),"",IF($A4029="Ūdeņraža jonu koncentrācija",VLOOKUP(Dati!$A4029,Normas!$A:$D,3,FALSE),VLOOKUP(Dati!$A4029,Normas!$A:$D,3,FALSE)*0.3)),"")</f>
      </c>
    </row>
    <row r="4030" spans="2:9" x14ac:dyDescent="0.2">
      <c r="B4030">
        <f>IF(ISBLANK(A4030),"",VLOOKUP(A4030,Normas!A:D,4,FALSE))</f>
      </c>
      <c r="E4030" s="2">
        <f>IF(ISBLANK(D4030),"",INT(YEARFRAC(D4030,'Vispārīga informācija'!$B$2)))</f>
      </c>
      <c r="F4030" s="2">
        <f>IFERROR(IF(ISBLANK($A4030),"",IF($A4030="Ūdeņraža jonu koncentrācija",VLOOKUP(Dati!$A4030,Normas!$A:$D,2,FALSE),VLOOKUP(Dati!$A4030,Normas!$A:$D,2,FALSE)*0.6)),"")</f>
      </c>
      <c r="G4030" s="2">
        <f>IFERROR(IF(ISBLANK($A4030),"",IF($A4030="Ūdeņraža jonu koncentrācija",VLOOKUP(Dati!$A4030,Normas!$A:$D,3,FALSE),VLOOKUP(Dati!$A4030,Normas!$A:$D,3,FALSE)*0.6)),"")</f>
      </c>
      <c r="H4030" s="2">
        <f>IFERROR(IF(ISBLANK($A4030),"",IF($A4030="Ūdeņraža jonu koncentrācija",VLOOKUP(Dati!$A4030,Normas!$A:$D,2,FALSE),VLOOKUP(Dati!$A4030,Normas!$A:$D,2,FALSE)*0.3)),"")</f>
      </c>
      <c r="I4030" s="2">
        <f>IFERROR(IF(ISBLANK($A4030),"",IF($A4030="Ūdeņraža jonu koncentrācija",VLOOKUP(Dati!$A4030,Normas!$A:$D,3,FALSE),VLOOKUP(Dati!$A4030,Normas!$A:$D,3,FALSE)*0.3)),"")</f>
      </c>
    </row>
    <row r="4031" spans="2:9" x14ac:dyDescent="0.2">
      <c r="B4031">
        <f>IF(ISBLANK(A4031),"",VLOOKUP(A4031,Normas!A:D,4,FALSE))</f>
      </c>
      <c r="E4031" s="2">
        <f>IF(ISBLANK(D4031),"",INT(YEARFRAC(D4031,'Vispārīga informācija'!$B$2)))</f>
      </c>
      <c r="F4031" s="2">
        <f>IFERROR(IF(ISBLANK($A4031),"",IF($A4031="Ūdeņraža jonu koncentrācija",VLOOKUP(Dati!$A4031,Normas!$A:$D,2,FALSE),VLOOKUP(Dati!$A4031,Normas!$A:$D,2,FALSE)*0.6)),"")</f>
      </c>
      <c r="G4031" s="2">
        <f>IFERROR(IF(ISBLANK($A4031),"",IF($A4031="Ūdeņraža jonu koncentrācija",VLOOKUP(Dati!$A4031,Normas!$A:$D,3,FALSE),VLOOKUP(Dati!$A4031,Normas!$A:$D,3,FALSE)*0.6)),"")</f>
      </c>
      <c r="H4031" s="2">
        <f>IFERROR(IF(ISBLANK($A4031),"",IF($A4031="Ūdeņraža jonu koncentrācija",VLOOKUP(Dati!$A4031,Normas!$A:$D,2,FALSE),VLOOKUP(Dati!$A4031,Normas!$A:$D,2,FALSE)*0.3)),"")</f>
      </c>
      <c r="I4031" s="2">
        <f>IFERROR(IF(ISBLANK($A4031),"",IF($A4031="Ūdeņraža jonu koncentrācija",VLOOKUP(Dati!$A4031,Normas!$A:$D,3,FALSE),VLOOKUP(Dati!$A4031,Normas!$A:$D,3,FALSE)*0.3)),"")</f>
      </c>
    </row>
    <row r="4032" spans="2:9" x14ac:dyDescent="0.2">
      <c r="B4032">
        <f>IF(ISBLANK(A4032),"",VLOOKUP(A4032,Normas!A:D,4,FALSE))</f>
      </c>
      <c r="E4032" s="2">
        <f>IF(ISBLANK(D4032),"",INT(YEARFRAC(D4032,'Vispārīga informācija'!$B$2)))</f>
      </c>
      <c r="F4032" s="2">
        <f>IFERROR(IF(ISBLANK($A4032),"",IF($A4032="Ūdeņraža jonu koncentrācija",VLOOKUP(Dati!$A4032,Normas!$A:$D,2,FALSE),VLOOKUP(Dati!$A4032,Normas!$A:$D,2,FALSE)*0.6)),"")</f>
      </c>
      <c r="G4032" s="2">
        <f>IFERROR(IF(ISBLANK($A4032),"",IF($A4032="Ūdeņraža jonu koncentrācija",VLOOKUP(Dati!$A4032,Normas!$A:$D,3,FALSE),VLOOKUP(Dati!$A4032,Normas!$A:$D,3,FALSE)*0.6)),"")</f>
      </c>
      <c r="H4032" s="2">
        <f>IFERROR(IF(ISBLANK($A4032),"",IF($A4032="Ūdeņraža jonu koncentrācija",VLOOKUP(Dati!$A4032,Normas!$A:$D,2,FALSE),VLOOKUP(Dati!$A4032,Normas!$A:$D,2,FALSE)*0.3)),"")</f>
      </c>
      <c r="I4032" s="2">
        <f>IFERROR(IF(ISBLANK($A4032),"",IF($A4032="Ūdeņraža jonu koncentrācija",VLOOKUP(Dati!$A4032,Normas!$A:$D,3,FALSE),VLOOKUP(Dati!$A4032,Normas!$A:$D,3,FALSE)*0.3)),"")</f>
      </c>
    </row>
    <row r="4033" spans="2:9" x14ac:dyDescent="0.2">
      <c r="B4033">
        <f>IF(ISBLANK(A4033),"",VLOOKUP(A4033,Normas!A:D,4,FALSE))</f>
      </c>
      <c r="E4033" s="2">
        <f>IF(ISBLANK(D4033),"",INT(YEARFRAC(D4033,'Vispārīga informācija'!$B$2)))</f>
      </c>
      <c r="F4033" s="2">
        <f>IFERROR(IF(ISBLANK($A4033),"",IF($A4033="Ūdeņraža jonu koncentrācija",VLOOKUP(Dati!$A4033,Normas!$A:$D,2,FALSE),VLOOKUP(Dati!$A4033,Normas!$A:$D,2,FALSE)*0.6)),"")</f>
      </c>
      <c r="G4033" s="2">
        <f>IFERROR(IF(ISBLANK($A4033),"",IF($A4033="Ūdeņraža jonu koncentrācija",VLOOKUP(Dati!$A4033,Normas!$A:$D,3,FALSE),VLOOKUP(Dati!$A4033,Normas!$A:$D,3,FALSE)*0.6)),"")</f>
      </c>
      <c r="H4033" s="2">
        <f>IFERROR(IF(ISBLANK($A4033),"",IF($A4033="Ūdeņraža jonu koncentrācija",VLOOKUP(Dati!$A4033,Normas!$A:$D,2,FALSE),VLOOKUP(Dati!$A4033,Normas!$A:$D,2,FALSE)*0.3)),"")</f>
      </c>
      <c r="I4033" s="2">
        <f>IFERROR(IF(ISBLANK($A4033),"",IF($A4033="Ūdeņraža jonu koncentrācija",VLOOKUP(Dati!$A4033,Normas!$A:$D,3,FALSE),VLOOKUP(Dati!$A4033,Normas!$A:$D,3,FALSE)*0.3)),"")</f>
      </c>
    </row>
    <row r="4034" spans="2:9" x14ac:dyDescent="0.2">
      <c r="B4034">
        <f>IF(ISBLANK(A4034),"",VLOOKUP(A4034,Normas!A:D,4,FALSE))</f>
      </c>
      <c r="E4034" s="2">
        <f>IF(ISBLANK(D4034),"",INT(YEARFRAC(D4034,'Vispārīga informācija'!$B$2)))</f>
      </c>
      <c r="F4034" s="2">
        <f>IFERROR(IF(ISBLANK($A4034),"",IF($A4034="Ūdeņraža jonu koncentrācija",VLOOKUP(Dati!$A4034,Normas!$A:$D,2,FALSE),VLOOKUP(Dati!$A4034,Normas!$A:$D,2,FALSE)*0.6)),"")</f>
      </c>
      <c r="G4034" s="2">
        <f>IFERROR(IF(ISBLANK($A4034),"",IF($A4034="Ūdeņraža jonu koncentrācija",VLOOKUP(Dati!$A4034,Normas!$A:$D,3,FALSE),VLOOKUP(Dati!$A4034,Normas!$A:$D,3,FALSE)*0.6)),"")</f>
      </c>
      <c r="H4034" s="2">
        <f>IFERROR(IF(ISBLANK($A4034),"",IF($A4034="Ūdeņraža jonu koncentrācija",VLOOKUP(Dati!$A4034,Normas!$A:$D,2,FALSE),VLOOKUP(Dati!$A4034,Normas!$A:$D,2,FALSE)*0.3)),"")</f>
      </c>
      <c r="I4034" s="2">
        <f>IFERROR(IF(ISBLANK($A4034),"",IF($A4034="Ūdeņraža jonu koncentrācija",VLOOKUP(Dati!$A4034,Normas!$A:$D,3,FALSE),VLOOKUP(Dati!$A4034,Normas!$A:$D,3,FALSE)*0.3)),"")</f>
      </c>
    </row>
    <row r="4035" spans="2:9" x14ac:dyDescent="0.2">
      <c r="B4035">
        <f>IF(ISBLANK(A4035),"",VLOOKUP(A4035,Normas!A:D,4,FALSE))</f>
      </c>
      <c r="E4035" s="2">
        <f>IF(ISBLANK(D4035),"",INT(YEARFRAC(D4035,'Vispārīga informācija'!$B$2)))</f>
      </c>
      <c r="F4035" s="2">
        <f>IFERROR(IF(ISBLANK($A4035),"",IF($A4035="Ūdeņraža jonu koncentrācija",VLOOKUP(Dati!$A4035,Normas!$A:$D,2,FALSE),VLOOKUP(Dati!$A4035,Normas!$A:$D,2,FALSE)*0.6)),"")</f>
      </c>
      <c r="G4035" s="2">
        <f>IFERROR(IF(ISBLANK($A4035),"",IF($A4035="Ūdeņraža jonu koncentrācija",VLOOKUP(Dati!$A4035,Normas!$A:$D,3,FALSE),VLOOKUP(Dati!$A4035,Normas!$A:$D,3,FALSE)*0.6)),"")</f>
      </c>
      <c r="H4035" s="2">
        <f>IFERROR(IF(ISBLANK($A4035),"",IF($A4035="Ūdeņraža jonu koncentrācija",VLOOKUP(Dati!$A4035,Normas!$A:$D,2,FALSE),VLOOKUP(Dati!$A4035,Normas!$A:$D,2,FALSE)*0.3)),"")</f>
      </c>
      <c r="I4035" s="2">
        <f>IFERROR(IF(ISBLANK($A4035),"",IF($A4035="Ūdeņraža jonu koncentrācija",VLOOKUP(Dati!$A4035,Normas!$A:$D,3,FALSE),VLOOKUP(Dati!$A4035,Normas!$A:$D,3,FALSE)*0.3)),"")</f>
      </c>
    </row>
    <row r="4036" spans="2:9" x14ac:dyDescent="0.2">
      <c r="B4036">
        <f>IF(ISBLANK(A4036),"",VLOOKUP(A4036,Normas!A:D,4,FALSE))</f>
      </c>
      <c r="E4036" s="2">
        <f>IF(ISBLANK(D4036),"",INT(YEARFRAC(D4036,'Vispārīga informācija'!$B$2)))</f>
      </c>
      <c r="F4036" s="2">
        <f>IFERROR(IF(ISBLANK($A4036),"",IF($A4036="Ūdeņraža jonu koncentrācija",VLOOKUP(Dati!$A4036,Normas!$A:$D,2,FALSE),VLOOKUP(Dati!$A4036,Normas!$A:$D,2,FALSE)*0.6)),"")</f>
      </c>
      <c r="G4036" s="2">
        <f>IFERROR(IF(ISBLANK($A4036),"",IF($A4036="Ūdeņraža jonu koncentrācija",VLOOKUP(Dati!$A4036,Normas!$A:$D,3,FALSE),VLOOKUP(Dati!$A4036,Normas!$A:$D,3,FALSE)*0.6)),"")</f>
      </c>
      <c r="H4036" s="2">
        <f>IFERROR(IF(ISBLANK($A4036),"",IF($A4036="Ūdeņraža jonu koncentrācija",VLOOKUP(Dati!$A4036,Normas!$A:$D,2,FALSE),VLOOKUP(Dati!$A4036,Normas!$A:$D,2,FALSE)*0.3)),"")</f>
      </c>
      <c r="I4036" s="2">
        <f>IFERROR(IF(ISBLANK($A4036),"",IF($A4036="Ūdeņraža jonu koncentrācija",VLOOKUP(Dati!$A4036,Normas!$A:$D,3,FALSE),VLOOKUP(Dati!$A4036,Normas!$A:$D,3,FALSE)*0.3)),"")</f>
      </c>
    </row>
    <row r="4037" spans="2:9" x14ac:dyDescent="0.2">
      <c r="B4037">
        <f>IF(ISBLANK(A4037),"",VLOOKUP(A4037,Normas!A:D,4,FALSE))</f>
      </c>
      <c r="E4037" s="2">
        <f>IF(ISBLANK(D4037),"",INT(YEARFRAC(D4037,'Vispārīga informācija'!$B$2)))</f>
      </c>
      <c r="F4037" s="2">
        <f>IFERROR(IF(ISBLANK($A4037),"",IF($A4037="Ūdeņraža jonu koncentrācija",VLOOKUP(Dati!$A4037,Normas!$A:$D,2,FALSE),VLOOKUP(Dati!$A4037,Normas!$A:$D,2,FALSE)*0.6)),"")</f>
      </c>
      <c r="G4037" s="2">
        <f>IFERROR(IF(ISBLANK($A4037),"",IF($A4037="Ūdeņraža jonu koncentrācija",VLOOKUP(Dati!$A4037,Normas!$A:$D,3,FALSE),VLOOKUP(Dati!$A4037,Normas!$A:$D,3,FALSE)*0.6)),"")</f>
      </c>
      <c r="H4037" s="2">
        <f>IFERROR(IF(ISBLANK($A4037),"",IF($A4037="Ūdeņraža jonu koncentrācija",VLOOKUP(Dati!$A4037,Normas!$A:$D,2,FALSE),VLOOKUP(Dati!$A4037,Normas!$A:$D,2,FALSE)*0.3)),"")</f>
      </c>
      <c r="I4037" s="2">
        <f>IFERROR(IF(ISBLANK($A4037),"",IF($A4037="Ūdeņraža jonu koncentrācija",VLOOKUP(Dati!$A4037,Normas!$A:$D,3,FALSE),VLOOKUP(Dati!$A4037,Normas!$A:$D,3,FALSE)*0.3)),"")</f>
      </c>
    </row>
    <row r="4038" spans="2:9" x14ac:dyDescent="0.2">
      <c r="B4038">
        <f>IF(ISBLANK(A4038),"",VLOOKUP(A4038,Normas!A:D,4,FALSE))</f>
      </c>
      <c r="E4038" s="2">
        <f>IF(ISBLANK(D4038),"",INT(YEARFRAC(D4038,'Vispārīga informācija'!$B$2)))</f>
      </c>
      <c r="F4038" s="2">
        <f>IFERROR(IF(ISBLANK($A4038),"",IF($A4038="Ūdeņraža jonu koncentrācija",VLOOKUP(Dati!$A4038,Normas!$A:$D,2,FALSE),VLOOKUP(Dati!$A4038,Normas!$A:$D,2,FALSE)*0.6)),"")</f>
      </c>
      <c r="G4038" s="2">
        <f>IFERROR(IF(ISBLANK($A4038),"",IF($A4038="Ūdeņraža jonu koncentrācija",VLOOKUP(Dati!$A4038,Normas!$A:$D,3,FALSE),VLOOKUP(Dati!$A4038,Normas!$A:$D,3,FALSE)*0.6)),"")</f>
      </c>
      <c r="H4038" s="2">
        <f>IFERROR(IF(ISBLANK($A4038),"",IF($A4038="Ūdeņraža jonu koncentrācija",VLOOKUP(Dati!$A4038,Normas!$A:$D,2,FALSE),VLOOKUP(Dati!$A4038,Normas!$A:$D,2,FALSE)*0.3)),"")</f>
      </c>
      <c r="I4038" s="2">
        <f>IFERROR(IF(ISBLANK($A4038),"",IF($A4038="Ūdeņraža jonu koncentrācija",VLOOKUP(Dati!$A4038,Normas!$A:$D,3,FALSE),VLOOKUP(Dati!$A4038,Normas!$A:$D,3,FALSE)*0.3)),"")</f>
      </c>
    </row>
    <row r="4039" spans="2:9" x14ac:dyDescent="0.2">
      <c r="B4039">
        <f>IF(ISBLANK(A4039),"",VLOOKUP(A4039,Normas!A:D,4,FALSE))</f>
      </c>
      <c r="E4039" s="2">
        <f>IF(ISBLANK(D4039),"",INT(YEARFRAC(D4039,'Vispārīga informācija'!$B$2)))</f>
      </c>
      <c r="F4039" s="2">
        <f>IFERROR(IF(ISBLANK($A4039),"",IF($A4039="Ūdeņraža jonu koncentrācija",VLOOKUP(Dati!$A4039,Normas!$A:$D,2,FALSE),VLOOKUP(Dati!$A4039,Normas!$A:$D,2,FALSE)*0.6)),"")</f>
      </c>
      <c r="G4039" s="2">
        <f>IFERROR(IF(ISBLANK($A4039),"",IF($A4039="Ūdeņraža jonu koncentrācija",VLOOKUP(Dati!$A4039,Normas!$A:$D,3,FALSE),VLOOKUP(Dati!$A4039,Normas!$A:$D,3,FALSE)*0.6)),"")</f>
      </c>
      <c r="H4039" s="2">
        <f>IFERROR(IF(ISBLANK($A4039),"",IF($A4039="Ūdeņraža jonu koncentrācija",VLOOKUP(Dati!$A4039,Normas!$A:$D,2,FALSE),VLOOKUP(Dati!$A4039,Normas!$A:$D,2,FALSE)*0.3)),"")</f>
      </c>
      <c r="I4039" s="2">
        <f>IFERROR(IF(ISBLANK($A4039),"",IF($A4039="Ūdeņraža jonu koncentrācija",VLOOKUP(Dati!$A4039,Normas!$A:$D,3,FALSE),VLOOKUP(Dati!$A4039,Normas!$A:$D,3,FALSE)*0.3)),"")</f>
      </c>
    </row>
    <row r="4040" spans="2:9" x14ac:dyDescent="0.2">
      <c r="B4040">
        <f>IF(ISBLANK(A4040),"",VLOOKUP(A4040,Normas!A:D,4,FALSE))</f>
      </c>
      <c r="E4040" s="2">
        <f>IF(ISBLANK(D4040),"",INT(YEARFRAC(D4040,'Vispārīga informācija'!$B$2)))</f>
      </c>
      <c r="F4040" s="2">
        <f>IFERROR(IF(ISBLANK($A4040),"",IF($A4040="Ūdeņraža jonu koncentrācija",VLOOKUP(Dati!$A4040,Normas!$A:$D,2,FALSE),VLOOKUP(Dati!$A4040,Normas!$A:$D,2,FALSE)*0.6)),"")</f>
      </c>
      <c r="G4040" s="2">
        <f>IFERROR(IF(ISBLANK($A4040),"",IF($A4040="Ūdeņraža jonu koncentrācija",VLOOKUP(Dati!$A4040,Normas!$A:$D,3,FALSE),VLOOKUP(Dati!$A4040,Normas!$A:$D,3,FALSE)*0.6)),"")</f>
      </c>
      <c r="H4040" s="2">
        <f>IFERROR(IF(ISBLANK($A4040),"",IF($A4040="Ūdeņraža jonu koncentrācija",VLOOKUP(Dati!$A4040,Normas!$A:$D,2,FALSE),VLOOKUP(Dati!$A4040,Normas!$A:$D,2,FALSE)*0.3)),"")</f>
      </c>
      <c r="I4040" s="2">
        <f>IFERROR(IF(ISBLANK($A4040),"",IF($A4040="Ūdeņraža jonu koncentrācija",VLOOKUP(Dati!$A4040,Normas!$A:$D,3,FALSE),VLOOKUP(Dati!$A4040,Normas!$A:$D,3,FALSE)*0.3)),"")</f>
      </c>
    </row>
    <row r="4041" spans="2:9" x14ac:dyDescent="0.2">
      <c r="B4041">
        <f>IF(ISBLANK(A4041),"",VLOOKUP(A4041,Normas!A:D,4,FALSE))</f>
      </c>
      <c r="E4041" s="2">
        <f>IF(ISBLANK(D4041),"",INT(YEARFRAC(D4041,'Vispārīga informācija'!$B$2)))</f>
      </c>
      <c r="F4041" s="2">
        <f>IFERROR(IF(ISBLANK($A4041),"",IF($A4041="Ūdeņraža jonu koncentrācija",VLOOKUP(Dati!$A4041,Normas!$A:$D,2,FALSE),VLOOKUP(Dati!$A4041,Normas!$A:$D,2,FALSE)*0.6)),"")</f>
      </c>
      <c r="G4041" s="2">
        <f>IFERROR(IF(ISBLANK($A4041),"",IF($A4041="Ūdeņraža jonu koncentrācija",VLOOKUP(Dati!$A4041,Normas!$A:$D,3,FALSE),VLOOKUP(Dati!$A4041,Normas!$A:$D,3,FALSE)*0.6)),"")</f>
      </c>
      <c r="H4041" s="2">
        <f>IFERROR(IF(ISBLANK($A4041),"",IF($A4041="Ūdeņraža jonu koncentrācija",VLOOKUP(Dati!$A4041,Normas!$A:$D,2,FALSE),VLOOKUP(Dati!$A4041,Normas!$A:$D,2,FALSE)*0.3)),"")</f>
      </c>
      <c r="I4041" s="2">
        <f>IFERROR(IF(ISBLANK($A4041),"",IF($A4041="Ūdeņraža jonu koncentrācija",VLOOKUP(Dati!$A4041,Normas!$A:$D,3,FALSE),VLOOKUP(Dati!$A4041,Normas!$A:$D,3,FALSE)*0.3)),"")</f>
      </c>
    </row>
    <row r="4042" spans="2:9" x14ac:dyDescent="0.2">
      <c r="B4042">
        <f>IF(ISBLANK(A4042),"",VLOOKUP(A4042,Normas!A:D,4,FALSE))</f>
      </c>
      <c r="E4042" s="2">
        <f>IF(ISBLANK(D4042),"",INT(YEARFRAC(D4042,'Vispārīga informācija'!$B$2)))</f>
      </c>
      <c r="F4042" s="2">
        <f>IFERROR(IF(ISBLANK($A4042),"",IF($A4042="Ūdeņraža jonu koncentrācija",VLOOKUP(Dati!$A4042,Normas!$A:$D,2,FALSE),VLOOKUP(Dati!$A4042,Normas!$A:$D,2,FALSE)*0.6)),"")</f>
      </c>
      <c r="G4042" s="2">
        <f>IFERROR(IF(ISBLANK($A4042),"",IF($A4042="Ūdeņraža jonu koncentrācija",VLOOKUP(Dati!$A4042,Normas!$A:$D,3,FALSE),VLOOKUP(Dati!$A4042,Normas!$A:$D,3,FALSE)*0.6)),"")</f>
      </c>
      <c r="H4042" s="2">
        <f>IFERROR(IF(ISBLANK($A4042),"",IF($A4042="Ūdeņraža jonu koncentrācija",VLOOKUP(Dati!$A4042,Normas!$A:$D,2,FALSE),VLOOKUP(Dati!$A4042,Normas!$A:$D,2,FALSE)*0.3)),"")</f>
      </c>
      <c r="I4042" s="2">
        <f>IFERROR(IF(ISBLANK($A4042),"",IF($A4042="Ūdeņraža jonu koncentrācija",VLOOKUP(Dati!$A4042,Normas!$A:$D,3,FALSE),VLOOKUP(Dati!$A4042,Normas!$A:$D,3,FALSE)*0.3)),"")</f>
      </c>
    </row>
    <row r="4043" spans="2:9" x14ac:dyDescent="0.2">
      <c r="B4043">
        <f>IF(ISBLANK(A4043),"",VLOOKUP(A4043,Normas!A:D,4,FALSE))</f>
      </c>
      <c r="E4043" s="2">
        <f>IF(ISBLANK(D4043),"",INT(YEARFRAC(D4043,'Vispārīga informācija'!$B$2)))</f>
      </c>
      <c r="F4043" s="2">
        <f>IFERROR(IF(ISBLANK($A4043),"",IF($A4043="Ūdeņraža jonu koncentrācija",VLOOKUP(Dati!$A4043,Normas!$A:$D,2,FALSE),VLOOKUP(Dati!$A4043,Normas!$A:$D,2,FALSE)*0.6)),"")</f>
      </c>
      <c r="G4043" s="2">
        <f>IFERROR(IF(ISBLANK($A4043),"",IF($A4043="Ūdeņraža jonu koncentrācija",VLOOKUP(Dati!$A4043,Normas!$A:$D,3,FALSE),VLOOKUP(Dati!$A4043,Normas!$A:$D,3,FALSE)*0.6)),"")</f>
      </c>
      <c r="H4043" s="2">
        <f>IFERROR(IF(ISBLANK($A4043),"",IF($A4043="Ūdeņraža jonu koncentrācija",VLOOKUP(Dati!$A4043,Normas!$A:$D,2,FALSE),VLOOKUP(Dati!$A4043,Normas!$A:$D,2,FALSE)*0.3)),"")</f>
      </c>
      <c r="I4043" s="2">
        <f>IFERROR(IF(ISBLANK($A4043),"",IF($A4043="Ūdeņraža jonu koncentrācija",VLOOKUP(Dati!$A4043,Normas!$A:$D,3,FALSE),VLOOKUP(Dati!$A4043,Normas!$A:$D,3,FALSE)*0.3)),"")</f>
      </c>
    </row>
    <row r="4044" spans="2:9" x14ac:dyDescent="0.2">
      <c r="B4044">
        <f>IF(ISBLANK(A4044),"",VLOOKUP(A4044,Normas!A:D,4,FALSE))</f>
      </c>
      <c r="E4044" s="2">
        <f>IF(ISBLANK(D4044),"",INT(YEARFRAC(D4044,'Vispārīga informācija'!$B$2)))</f>
      </c>
      <c r="F4044" s="2">
        <f>IFERROR(IF(ISBLANK($A4044),"",IF($A4044="Ūdeņraža jonu koncentrācija",VLOOKUP(Dati!$A4044,Normas!$A:$D,2,FALSE),VLOOKUP(Dati!$A4044,Normas!$A:$D,2,FALSE)*0.6)),"")</f>
      </c>
      <c r="G4044" s="2">
        <f>IFERROR(IF(ISBLANK($A4044),"",IF($A4044="Ūdeņraža jonu koncentrācija",VLOOKUP(Dati!$A4044,Normas!$A:$D,3,FALSE),VLOOKUP(Dati!$A4044,Normas!$A:$D,3,FALSE)*0.6)),"")</f>
      </c>
      <c r="H4044" s="2">
        <f>IFERROR(IF(ISBLANK($A4044),"",IF($A4044="Ūdeņraža jonu koncentrācija",VLOOKUP(Dati!$A4044,Normas!$A:$D,2,FALSE),VLOOKUP(Dati!$A4044,Normas!$A:$D,2,FALSE)*0.3)),"")</f>
      </c>
      <c r="I4044" s="2">
        <f>IFERROR(IF(ISBLANK($A4044),"",IF($A4044="Ūdeņraža jonu koncentrācija",VLOOKUP(Dati!$A4044,Normas!$A:$D,3,FALSE),VLOOKUP(Dati!$A4044,Normas!$A:$D,3,FALSE)*0.3)),"")</f>
      </c>
    </row>
    <row r="4045" spans="2:9" x14ac:dyDescent="0.2">
      <c r="B4045">
        <f>IF(ISBLANK(A4045),"",VLOOKUP(A4045,Normas!A:D,4,FALSE))</f>
      </c>
      <c r="E4045" s="2">
        <f>IF(ISBLANK(D4045),"",INT(YEARFRAC(D4045,'Vispārīga informācija'!$B$2)))</f>
      </c>
      <c r="F4045" s="2">
        <f>IFERROR(IF(ISBLANK($A4045),"",IF($A4045="Ūdeņraža jonu koncentrācija",VLOOKUP(Dati!$A4045,Normas!$A:$D,2,FALSE),VLOOKUP(Dati!$A4045,Normas!$A:$D,2,FALSE)*0.6)),"")</f>
      </c>
      <c r="G4045" s="2">
        <f>IFERROR(IF(ISBLANK($A4045),"",IF($A4045="Ūdeņraža jonu koncentrācija",VLOOKUP(Dati!$A4045,Normas!$A:$D,3,FALSE),VLOOKUP(Dati!$A4045,Normas!$A:$D,3,FALSE)*0.6)),"")</f>
      </c>
      <c r="H4045" s="2">
        <f>IFERROR(IF(ISBLANK($A4045),"",IF($A4045="Ūdeņraža jonu koncentrācija",VLOOKUP(Dati!$A4045,Normas!$A:$D,2,FALSE),VLOOKUP(Dati!$A4045,Normas!$A:$D,2,FALSE)*0.3)),"")</f>
      </c>
      <c r="I4045" s="2">
        <f>IFERROR(IF(ISBLANK($A4045),"",IF($A4045="Ūdeņraža jonu koncentrācija",VLOOKUP(Dati!$A4045,Normas!$A:$D,3,FALSE),VLOOKUP(Dati!$A4045,Normas!$A:$D,3,FALSE)*0.3)),"")</f>
      </c>
    </row>
    <row r="4046" spans="2:9" x14ac:dyDescent="0.2">
      <c r="B4046">
        <f>IF(ISBLANK(A4046),"",VLOOKUP(A4046,Normas!A:D,4,FALSE))</f>
      </c>
      <c r="E4046" s="2">
        <f>IF(ISBLANK(D4046),"",INT(YEARFRAC(D4046,'Vispārīga informācija'!$B$2)))</f>
      </c>
      <c r="F4046" s="2">
        <f>IFERROR(IF(ISBLANK($A4046),"",IF($A4046="Ūdeņraža jonu koncentrācija",VLOOKUP(Dati!$A4046,Normas!$A:$D,2,FALSE),VLOOKUP(Dati!$A4046,Normas!$A:$D,2,FALSE)*0.6)),"")</f>
      </c>
      <c r="G4046" s="2">
        <f>IFERROR(IF(ISBLANK($A4046),"",IF($A4046="Ūdeņraža jonu koncentrācija",VLOOKUP(Dati!$A4046,Normas!$A:$D,3,FALSE),VLOOKUP(Dati!$A4046,Normas!$A:$D,3,FALSE)*0.6)),"")</f>
      </c>
      <c r="H4046" s="2">
        <f>IFERROR(IF(ISBLANK($A4046),"",IF($A4046="Ūdeņraža jonu koncentrācija",VLOOKUP(Dati!$A4046,Normas!$A:$D,2,FALSE),VLOOKUP(Dati!$A4046,Normas!$A:$D,2,FALSE)*0.3)),"")</f>
      </c>
      <c r="I4046" s="2">
        <f>IFERROR(IF(ISBLANK($A4046),"",IF($A4046="Ūdeņraža jonu koncentrācija",VLOOKUP(Dati!$A4046,Normas!$A:$D,3,FALSE),VLOOKUP(Dati!$A4046,Normas!$A:$D,3,FALSE)*0.3)),"")</f>
      </c>
    </row>
    <row r="4047" spans="2:9" x14ac:dyDescent="0.2">
      <c r="B4047">
        <f>IF(ISBLANK(A4047),"",VLOOKUP(A4047,Normas!A:D,4,FALSE))</f>
      </c>
      <c r="E4047" s="2">
        <f>IF(ISBLANK(D4047),"",INT(YEARFRAC(D4047,'Vispārīga informācija'!$B$2)))</f>
      </c>
      <c r="F4047" s="2">
        <f>IFERROR(IF(ISBLANK($A4047),"",IF($A4047="Ūdeņraža jonu koncentrācija",VLOOKUP(Dati!$A4047,Normas!$A:$D,2,FALSE),VLOOKUP(Dati!$A4047,Normas!$A:$D,2,FALSE)*0.6)),"")</f>
      </c>
      <c r="G4047" s="2">
        <f>IFERROR(IF(ISBLANK($A4047),"",IF($A4047="Ūdeņraža jonu koncentrācija",VLOOKUP(Dati!$A4047,Normas!$A:$D,3,FALSE),VLOOKUP(Dati!$A4047,Normas!$A:$D,3,FALSE)*0.6)),"")</f>
      </c>
      <c r="H4047" s="2">
        <f>IFERROR(IF(ISBLANK($A4047),"",IF($A4047="Ūdeņraža jonu koncentrācija",VLOOKUP(Dati!$A4047,Normas!$A:$D,2,FALSE),VLOOKUP(Dati!$A4047,Normas!$A:$D,2,FALSE)*0.3)),"")</f>
      </c>
      <c r="I4047" s="2">
        <f>IFERROR(IF(ISBLANK($A4047),"",IF($A4047="Ūdeņraža jonu koncentrācija",VLOOKUP(Dati!$A4047,Normas!$A:$D,3,FALSE),VLOOKUP(Dati!$A4047,Normas!$A:$D,3,FALSE)*0.3)),"")</f>
      </c>
    </row>
    <row r="4048" spans="2:9" x14ac:dyDescent="0.2">
      <c r="B4048">
        <f>IF(ISBLANK(A4048),"",VLOOKUP(A4048,Normas!A:D,4,FALSE))</f>
      </c>
      <c r="E4048" s="2">
        <f>IF(ISBLANK(D4048),"",INT(YEARFRAC(D4048,'Vispārīga informācija'!$B$2)))</f>
      </c>
      <c r="F4048" s="2">
        <f>IFERROR(IF(ISBLANK($A4048),"",IF($A4048="Ūdeņraža jonu koncentrācija",VLOOKUP(Dati!$A4048,Normas!$A:$D,2,FALSE),VLOOKUP(Dati!$A4048,Normas!$A:$D,2,FALSE)*0.6)),"")</f>
      </c>
      <c r="G4048" s="2">
        <f>IFERROR(IF(ISBLANK($A4048),"",IF($A4048="Ūdeņraža jonu koncentrācija",VLOOKUP(Dati!$A4048,Normas!$A:$D,3,FALSE),VLOOKUP(Dati!$A4048,Normas!$A:$D,3,FALSE)*0.6)),"")</f>
      </c>
      <c r="H4048" s="2">
        <f>IFERROR(IF(ISBLANK($A4048),"",IF($A4048="Ūdeņraža jonu koncentrācija",VLOOKUP(Dati!$A4048,Normas!$A:$D,2,FALSE),VLOOKUP(Dati!$A4048,Normas!$A:$D,2,FALSE)*0.3)),"")</f>
      </c>
      <c r="I4048" s="2">
        <f>IFERROR(IF(ISBLANK($A4048),"",IF($A4048="Ūdeņraža jonu koncentrācija",VLOOKUP(Dati!$A4048,Normas!$A:$D,3,FALSE),VLOOKUP(Dati!$A4048,Normas!$A:$D,3,FALSE)*0.3)),"")</f>
      </c>
    </row>
    <row r="4049" spans="2:9" x14ac:dyDescent="0.2">
      <c r="B4049">
        <f>IF(ISBLANK(A4049),"",VLOOKUP(A4049,Normas!A:D,4,FALSE))</f>
      </c>
      <c r="E4049" s="2">
        <f>IF(ISBLANK(D4049),"",INT(YEARFRAC(D4049,'Vispārīga informācija'!$B$2)))</f>
      </c>
      <c r="F4049" s="2">
        <f>IFERROR(IF(ISBLANK($A4049),"",IF($A4049="Ūdeņraža jonu koncentrācija",VLOOKUP(Dati!$A4049,Normas!$A:$D,2,FALSE),VLOOKUP(Dati!$A4049,Normas!$A:$D,2,FALSE)*0.6)),"")</f>
      </c>
      <c r="G4049" s="2">
        <f>IFERROR(IF(ISBLANK($A4049),"",IF($A4049="Ūdeņraža jonu koncentrācija",VLOOKUP(Dati!$A4049,Normas!$A:$D,3,FALSE),VLOOKUP(Dati!$A4049,Normas!$A:$D,3,FALSE)*0.6)),"")</f>
      </c>
      <c r="H4049" s="2">
        <f>IFERROR(IF(ISBLANK($A4049),"",IF($A4049="Ūdeņraža jonu koncentrācija",VLOOKUP(Dati!$A4049,Normas!$A:$D,2,FALSE),VLOOKUP(Dati!$A4049,Normas!$A:$D,2,FALSE)*0.3)),"")</f>
      </c>
      <c r="I4049" s="2">
        <f>IFERROR(IF(ISBLANK($A4049),"",IF($A4049="Ūdeņraža jonu koncentrācija",VLOOKUP(Dati!$A4049,Normas!$A:$D,3,FALSE),VLOOKUP(Dati!$A4049,Normas!$A:$D,3,FALSE)*0.3)),"")</f>
      </c>
    </row>
    <row r="4050" spans="2:9" x14ac:dyDescent="0.2">
      <c r="B4050">
        <f>IF(ISBLANK(A4050),"",VLOOKUP(A4050,Normas!A:D,4,FALSE))</f>
      </c>
      <c r="E4050" s="2">
        <f>IF(ISBLANK(D4050),"",INT(YEARFRAC(D4050,'Vispārīga informācija'!$B$2)))</f>
      </c>
      <c r="F4050" s="2">
        <f>IFERROR(IF(ISBLANK($A4050),"",IF($A4050="Ūdeņraža jonu koncentrācija",VLOOKUP(Dati!$A4050,Normas!$A:$D,2,FALSE),VLOOKUP(Dati!$A4050,Normas!$A:$D,2,FALSE)*0.6)),"")</f>
      </c>
      <c r="G4050" s="2">
        <f>IFERROR(IF(ISBLANK($A4050),"",IF($A4050="Ūdeņraža jonu koncentrācija",VLOOKUP(Dati!$A4050,Normas!$A:$D,3,FALSE),VLOOKUP(Dati!$A4050,Normas!$A:$D,3,FALSE)*0.6)),"")</f>
      </c>
      <c r="H4050" s="2">
        <f>IFERROR(IF(ISBLANK($A4050),"",IF($A4050="Ūdeņraža jonu koncentrācija",VLOOKUP(Dati!$A4050,Normas!$A:$D,2,FALSE),VLOOKUP(Dati!$A4050,Normas!$A:$D,2,FALSE)*0.3)),"")</f>
      </c>
      <c r="I4050" s="2">
        <f>IFERROR(IF(ISBLANK($A4050),"",IF($A4050="Ūdeņraža jonu koncentrācija",VLOOKUP(Dati!$A4050,Normas!$A:$D,3,FALSE),VLOOKUP(Dati!$A4050,Normas!$A:$D,3,FALSE)*0.3)),"")</f>
      </c>
    </row>
    <row r="4051" spans="2:9" x14ac:dyDescent="0.2">
      <c r="B4051">
        <f>IF(ISBLANK(A4051),"",VLOOKUP(A4051,Normas!A:D,4,FALSE))</f>
      </c>
      <c r="E4051" s="2">
        <f>IF(ISBLANK(D4051),"",INT(YEARFRAC(D4051,'Vispārīga informācija'!$B$2)))</f>
      </c>
      <c r="F4051" s="2">
        <f>IFERROR(IF(ISBLANK($A4051),"",IF($A4051="Ūdeņraža jonu koncentrācija",VLOOKUP(Dati!$A4051,Normas!$A:$D,2,FALSE),VLOOKUP(Dati!$A4051,Normas!$A:$D,2,FALSE)*0.6)),"")</f>
      </c>
      <c r="G4051" s="2">
        <f>IFERROR(IF(ISBLANK($A4051),"",IF($A4051="Ūdeņraža jonu koncentrācija",VLOOKUP(Dati!$A4051,Normas!$A:$D,3,FALSE),VLOOKUP(Dati!$A4051,Normas!$A:$D,3,FALSE)*0.6)),"")</f>
      </c>
      <c r="H4051" s="2">
        <f>IFERROR(IF(ISBLANK($A4051),"",IF($A4051="Ūdeņraža jonu koncentrācija",VLOOKUP(Dati!$A4051,Normas!$A:$D,2,FALSE),VLOOKUP(Dati!$A4051,Normas!$A:$D,2,FALSE)*0.3)),"")</f>
      </c>
      <c r="I4051" s="2">
        <f>IFERROR(IF(ISBLANK($A4051),"",IF($A4051="Ūdeņraža jonu koncentrācija",VLOOKUP(Dati!$A4051,Normas!$A:$D,3,FALSE),VLOOKUP(Dati!$A4051,Normas!$A:$D,3,FALSE)*0.3)),"")</f>
      </c>
    </row>
    <row r="4052" spans="2:9" x14ac:dyDescent="0.2">
      <c r="B4052">
        <f>IF(ISBLANK(A4052),"",VLOOKUP(A4052,Normas!A:D,4,FALSE))</f>
      </c>
      <c r="E4052" s="2">
        <f>IF(ISBLANK(D4052),"",INT(YEARFRAC(D4052,'Vispārīga informācija'!$B$2)))</f>
      </c>
      <c r="F4052" s="2">
        <f>IFERROR(IF(ISBLANK($A4052),"",IF($A4052="Ūdeņraža jonu koncentrācija",VLOOKUP(Dati!$A4052,Normas!$A:$D,2,FALSE),VLOOKUP(Dati!$A4052,Normas!$A:$D,2,FALSE)*0.6)),"")</f>
      </c>
      <c r="G4052" s="2">
        <f>IFERROR(IF(ISBLANK($A4052),"",IF($A4052="Ūdeņraža jonu koncentrācija",VLOOKUP(Dati!$A4052,Normas!$A:$D,3,FALSE),VLOOKUP(Dati!$A4052,Normas!$A:$D,3,FALSE)*0.6)),"")</f>
      </c>
      <c r="H4052" s="2">
        <f>IFERROR(IF(ISBLANK($A4052),"",IF($A4052="Ūdeņraža jonu koncentrācija",VLOOKUP(Dati!$A4052,Normas!$A:$D,2,FALSE),VLOOKUP(Dati!$A4052,Normas!$A:$D,2,FALSE)*0.3)),"")</f>
      </c>
      <c r="I4052" s="2">
        <f>IFERROR(IF(ISBLANK($A4052),"",IF($A4052="Ūdeņraža jonu koncentrācija",VLOOKUP(Dati!$A4052,Normas!$A:$D,3,FALSE),VLOOKUP(Dati!$A4052,Normas!$A:$D,3,FALSE)*0.3)),"")</f>
      </c>
    </row>
    <row r="4053" spans="2:9" x14ac:dyDescent="0.2">
      <c r="B4053">
        <f>IF(ISBLANK(A4053),"",VLOOKUP(A4053,Normas!A:D,4,FALSE))</f>
      </c>
      <c r="E4053" s="2">
        <f>IF(ISBLANK(D4053),"",INT(YEARFRAC(D4053,'Vispārīga informācija'!$B$2)))</f>
      </c>
      <c r="F4053" s="2">
        <f>IFERROR(IF(ISBLANK($A4053),"",IF($A4053="Ūdeņraža jonu koncentrācija",VLOOKUP(Dati!$A4053,Normas!$A:$D,2,FALSE),VLOOKUP(Dati!$A4053,Normas!$A:$D,2,FALSE)*0.6)),"")</f>
      </c>
      <c r="G4053" s="2">
        <f>IFERROR(IF(ISBLANK($A4053),"",IF($A4053="Ūdeņraža jonu koncentrācija",VLOOKUP(Dati!$A4053,Normas!$A:$D,3,FALSE),VLOOKUP(Dati!$A4053,Normas!$A:$D,3,FALSE)*0.6)),"")</f>
      </c>
      <c r="H4053" s="2">
        <f>IFERROR(IF(ISBLANK($A4053),"",IF($A4053="Ūdeņraža jonu koncentrācija",VLOOKUP(Dati!$A4053,Normas!$A:$D,2,FALSE),VLOOKUP(Dati!$A4053,Normas!$A:$D,2,FALSE)*0.3)),"")</f>
      </c>
      <c r="I4053" s="2">
        <f>IFERROR(IF(ISBLANK($A4053),"",IF($A4053="Ūdeņraža jonu koncentrācija",VLOOKUP(Dati!$A4053,Normas!$A:$D,3,FALSE),VLOOKUP(Dati!$A4053,Normas!$A:$D,3,FALSE)*0.3)),"")</f>
      </c>
    </row>
    <row r="4054" spans="2:9" x14ac:dyDescent="0.2">
      <c r="B4054">
        <f>IF(ISBLANK(A4054),"",VLOOKUP(A4054,Normas!A:D,4,FALSE))</f>
      </c>
      <c r="E4054" s="2">
        <f>IF(ISBLANK(D4054),"",INT(YEARFRAC(D4054,'Vispārīga informācija'!$B$2)))</f>
      </c>
      <c r="F4054" s="2">
        <f>IFERROR(IF(ISBLANK($A4054),"",IF($A4054="Ūdeņraža jonu koncentrācija",VLOOKUP(Dati!$A4054,Normas!$A:$D,2,FALSE),VLOOKUP(Dati!$A4054,Normas!$A:$D,2,FALSE)*0.6)),"")</f>
      </c>
      <c r="G4054" s="2">
        <f>IFERROR(IF(ISBLANK($A4054),"",IF($A4054="Ūdeņraža jonu koncentrācija",VLOOKUP(Dati!$A4054,Normas!$A:$D,3,FALSE),VLOOKUP(Dati!$A4054,Normas!$A:$D,3,FALSE)*0.6)),"")</f>
      </c>
      <c r="H4054" s="2">
        <f>IFERROR(IF(ISBLANK($A4054),"",IF($A4054="Ūdeņraža jonu koncentrācija",VLOOKUP(Dati!$A4054,Normas!$A:$D,2,FALSE),VLOOKUP(Dati!$A4054,Normas!$A:$D,2,FALSE)*0.3)),"")</f>
      </c>
      <c r="I4054" s="2">
        <f>IFERROR(IF(ISBLANK($A4054),"",IF($A4054="Ūdeņraža jonu koncentrācija",VLOOKUP(Dati!$A4054,Normas!$A:$D,3,FALSE),VLOOKUP(Dati!$A4054,Normas!$A:$D,3,FALSE)*0.3)),"")</f>
      </c>
    </row>
    <row r="4055" spans="2:9" x14ac:dyDescent="0.2">
      <c r="B4055">
        <f>IF(ISBLANK(A4055),"",VLOOKUP(A4055,Normas!A:D,4,FALSE))</f>
      </c>
      <c r="E4055" s="2">
        <f>IF(ISBLANK(D4055),"",INT(YEARFRAC(D4055,'Vispārīga informācija'!$B$2)))</f>
      </c>
      <c r="F4055" s="2">
        <f>IFERROR(IF(ISBLANK($A4055),"",IF($A4055="Ūdeņraža jonu koncentrācija",VLOOKUP(Dati!$A4055,Normas!$A:$D,2,FALSE),VLOOKUP(Dati!$A4055,Normas!$A:$D,2,FALSE)*0.6)),"")</f>
      </c>
      <c r="G4055" s="2">
        <f>IFERROR(IF(ISBLANK($A4055),"",IF($A4055="Ūdeņraža jonu koncentrācija",VLOOKUP(Dati!$A4055,Normas!$A:$D,3,FALSE),VLOOKUP(Dati!$A4055,Normas!$A:$D,3,FALSE)*0.6)),"")</f>
      </c>
      <c r="H4055" s="2">
        <f>IFERROR(IF(ISBLANK($A4055),"",IF($A4055="Ūdeņraža jonu koncentrācija",VLOOKUP(Dati!$A4055,Normas!$A:$D,2,FALSE),VLOOKUP(Dati!$A4055,Normas!$A:$D,2,FALSE)*0.3)),"")</f>
      </c>
      <c r="I4055" s="2">
        <f>IFERROR(IF(ISBLANK($A4055),"",IF($A4055="Ūdeņraža jonu koncentrācija",VLOOKUP(Dati!$A4055,Normas!$A:$D,3,FALSE),VLOOKUP(Dati!$A4055,Normas!$A:$D,3,FALSE)*0.3)),"")</f>
      </c>
    </row>
    <row r="4056" spans="2:9" x14ac:dyDescent="0.2">
      <c r="B4056">
        <f>IF(ISBLANK(A4056),"",VLOOKUP(A4056,Normas!A:D,4,FALSE))</f>
      </c>
      <c r="E4056" s="2">
        <f>IF(ISBLANK(D4056),"",INT(YEARFRAC(D4056,'Vispārīga informācija'!$B$2)))</f>
      </c>
      <c r="F4056" s="2">
        <f>IFERROR(IF(ISBLANK($A4056),"",IF($A4056="Ūdeņraža jonu koncentrācija",VLOOKUP(Dati!$A4056,Normas!$A:$D,2,FALSE),VLOOKUP(Dati!$A4056,Normas!$A:$D,2,FALSE)*0.6)),"")</f>
      </c>
      <c r="G4056" s="2">
        <f>IFERROR(IF(ISBLANK($A4056),"",IF($A4056="Ūdeņraža jonu koncentrācija",VLOOKUP(Dati!$A4056,Normas!$A:$D,3,FALSE),VLOOKUP(Dati!$A4056,Normas!$A:$D,3,FALSE)*0.6)),"")</f>
      </c>
      <c r="H4056" s="2">
        <f>IFERROR(IF(ISBLANK($A4056),"",IF($A4056="Ūdeņraža jonu koncentrācija",VLOOKUP(Dati!$A4056,Normas!$A:$D,2,FALSE),VLOOKUP(Dati!$A4056,Normas!$A:$D,2,FALSE)*0.3)),"")</f>
      </c>
      <c r="I4056" s="2">
        <f>IFERROR(IF(ISBLANK($A4056),"",IF($A4056="Ūdeņraža jonu koncentrācija",VLOOKUP(Dati!$A4056,Normas!$A:$D,3,FALSE),VLOOKUP(Dati!$A4056,Normas!$A:$D,3,FALSE)*0.3)),"")</f>
      </c>
    </row>
    <row r="4057" spans="2:9" x14ac:dyDescent="0.2">
      <c r="B4057">
        <f>IF(ISBLANK(A4057),"",VLOOKUP(A4057,Normas!A:D,4,FALSE))</f>
      </c>
      <c r="E4057" s="2">
        <f>IF(ISBLANK(D4057),"",INT(YEARFRAC(D4057,'Vispārīga informācija'!$B$2)))</f>
      </c>
      <c r="F4057" s="2">
        <f>IFERROR(IF(ISBLANK($A4057),"",IF($A4057="Ūdeņraža jonu koncentrācija",VLOOKUP(Dati!$A4057,Normas!$A:$D,2,FALSE),VLOOKUP(Dati!$A4057,Normas!$A:$D,2,FALSE)*0.6)),"")</f>
      </c>
      <c r="G4057" s="2">
        <f>IFERROR(IF(ISBLANK($A4057),"",IF($A4057="Ūdeņraža jonu koncentrācija",VLOOKUP(Dati!$A4057,Normas!$A:$D,3,FALSE),VLOOKUP(Dati!$A4057,Normas!$A:$D,3,FALSE)*0.6)),"")</f>
      </c>
      <c r="H4057" s="2">
        <f>IFERROR(IF(ISBLANK($A4057),"",IF($A4057="Ūdeņraža jonu koncentrācija",VLOOKUP(Dati!$A4057,Normas!$A:$D,2,FALSE),VLOOKUP(Dati!$A4057,Normas!$A:$D,2,FALSE)*0.3)),"")</f>
      </c>
      <c r="I4057" s="2">
        <f>IFERROR(IF(ISBLANK($A4057),"",IF($A4057="Ūdeņraža jonu koncentrācija",VLOOKUP(Dati!$A4057,Normas!$A:$D,3,FALSE),VLOOKUP(Dati!$A4057,Normas!$A:$D,3,FALSE)*0.3)),"")</f>
      </c>
    </row>
    <row r="4058" spans="2:9" x14ac:dyDescent="0.2">
      <c r="B4058">
        <f>IF(ISBLANK(A4058),"",VLOOKUP(A4058,Normas!A:D,4,FALSE))</f>
      </c>
      <c r="E4058" s="2">
        <f>IF(ISBLANK(D4058),"",INT(YEARFRAC(D4058,'Vispārīga informācija'!$B$2)))</f>
      </c>
      <c r="F4058" s="2">
        <f>IFERROR(IF(ISBLANK($A4058),"",IF($A4058="Ūdeņraža jonu koncentrācija",VLOOKUP(Dati!$A4058,Normas!$A:$D,2,FALSE),VLOOKUP(Dati!$A4058,Normas!$A:$D,2,FALSE)*0.6)),"")</f>
      </c>
      <c r="G4058" s="2">
        <f>IFERROR(IF(ISBLANK($A4058),"",IF($A4058="Ūdeņraža jonu koncentrācija",VLOOKUP(Dati!$A4058,Normas!$A:$D,3,FALSE),VLOOKUP(Dati!$A4058,Normas!$A:$D,3,FALSE)*0.6)),"")</f>
      </c>
      <c r="H4058" s="2">
        <f>IFERROR(IF(ISBLANK($A4058),"",IF($A4058="Ūdeņraža jonu koncentrācija",VLOOKUP(Dati!$A4058,Normas!$A:$D,2,FALSE),VLOOKUP(Dati!$A4058,Normas!$A:$D,2,FALSE)*0.3)),"")</f>
      </c>
      <c r="I4058" s="2">
        <f>IFERROR(IF(ISBLANK($A4058),"",IF($A4058="Ūdeņraža jonu koncentrācija",VLOOKUP(Dati!$A4058,Normas!$A:$D,3,FALSE),VLOOKUP(Dati!$A4058,Normas!$A:$D,3,FALSE)*0.3)),"")</f>
      </c>
    </row>
    <row r="4059" spans="2:9" x14ac:dyDescent="0.2">
      <c r="B4059">
        <f>IF(ISBLANK(A4059),"",VLOOKUP(A4059,Normas!A:D,4,FALSE))</f>
      </c>
      <c r="E4059" s="2">
        <f>IF(ISBLANK(D4059),"",INT(YEARFRAC(D4059,'Vispārīga informācija'!$B$2)))</f>
      </c>
      <c r="F4059" s="2">
        <f>IFERROR(IF(ISBLANK($A4059),"",IF($A4059="Ūdeņraža jonu koncentrācija",VLOOKUP(Dati!$A4059,Normas!$A:$D,2,FALSE),VLOOKUP(Dati!$A4059,Normas!$A:$D,2,FALSE)*0.6)),"")</f>
      </c>
      <c r="G4059" s="2">
        <f>IFERROR(IF(ISBLANK($A4059),"",IF($A4059="Ūdeņraža jonu koncentrācija",VLOOKUP(Dati!$A4059,Normas!$A:$D,3,FALSE),VLOOKUP(Dati!$A4059,Normas!$A:$D,3,FALSE)*0.6)),"")</f>
      </c>
      <c r="H4059" s="2">
        <f>IFERROR(IF(ISBLANK($A4059),"",IF($A4059="Ūdeņraža jonu koncentrācija",VLOOKUP(Dati!$A4059,Normas!$A:$D,2,FALSE),VLOOKUP(Dati!$A4059,Normas!$A:$D,2,FALSE)*0.3)),"")</f>
      </c>
      <c r="I4059" s="2">
        <f>IFERROR(IF(ISBLANK($A4059),"",IF($A4059="Ūdeņraža jonu koncentrācija",VLOOKUP(Dati!$A4059,Normas!$A:$D,3,FALSE),VLOOKUP(Dati!$A4059,Normas!$A:$D,3,FALSE)*0.3)),"")</f>
      </c>
    </row>
    <row r="4060" spans="2:9" x14ac:dyDescent="0.2">
      <c r="B4060">
        <f>IF(ISBLANK(A4060),"",VLOOKUP(A4060,Normas!A:D,4,FALSE))</f>
      </c>
      <c r="E4060" s="2">
        <f>IF(ISBLANK(D4060),"",INT(YEARFRAC(D4060,'Vispārīga informācija'!$B$2)))</f>
      </c>
      <c r="F4060" s="2">
        <f>IFERROR(IF(ISBLANK($A4060),"",IF($A4060="Ūdeņraža jonu koncentrācija",VLOOKUP(Dati!$A4060,Normas!$A:$D,2,FALSE),VLOOKUP(Dati!$A4060,Normas!$A:$D,2,FALSE)*0.6)),"")</f>
      </c>
      <c r="G4060" s="2">
        <f>IFERROR(IF(ISBLANK($A4060),"",IF($A4060="Ūdeņraža jonu koncentrācija",VLOOKUP(Dati!$A4060,Normas!$A:$D,3,FALSE),VLOOKUP(Dati!$A4060,Normas!$A:$D,3,FALSE)*0.6)),"")</f>
      </c>
      <c r="H4060" s="2">
        <f>IFERROR(IF(ISBLANK($A4060),"",IF($A4060="Ūdeņraža jonu koncentrācija",VLOOKUP(Dati!$A4060,Normas!$A:$D,2,FALSE),VLOOKUP(Dati!$A4060,Normas!$A:$D,2,FALSE)*0.3)),"")</f>
      </c>
      <c r="I4060" s="2">
        <f>IFERROR(IF(ISBLANK($A4060),"",IF($A4060="Ūdeņraža jonu koncentrācija",VLOOKUP(Dati!$A4060,Normas!$A:$D,3,FALSE),VLOOKUP(Dati!$A4060,Normas!$A:$D,3,FALSE)*0.3)),"")</f>
      </c>
    </row>
    <row r="4061" spans="2:9" x14ac:dyDescent="0.2">
      <c r="B4061">
        <f>IF(ISBLANK(A4061),"",VLOOKUP(A4061,Normas!A:D,4,FALSE))</f>
      </c>
      <c r="E4061" s="2">
        <f>IF(ISBLANK(D4061),"",INT(YEARFRAC(D4061,'Vispārīga informācija'!$B$2)))</f>
      </c>
      <c r="F4061" s="2">
        <f>IFERROR(IF(ISBLANK($A4061),"",IF($A4061="Ūdeņraža jonu koncentrācija",VLOOKUP(Dati!$A4061,Normas!$A:$D,2,FALSE),VLOOKUP(Dati!$A4061,Normas!$A:$D,2,FALSE)*0.6)),"")</f>
      </c>
      <c r="G4061" s="2">
        <f>IFERROR(IF(ISBLANK($A4061),"",IF($A4061="Ūdeņraža jonu koncentrācija",VLOOKUP(Dati!$A4061,Normas!$A:$D,3,FALSE),VLOOKUP(Dati!$A4061,Normas!$A:$D,3,FALSE)*0.6)),"")</f>
      </c>
      <c r="H4061" s="2">
        <f>IFERROR(IF(ISBLANK($A4061),"",IF($A4061="Ūdeņraža jonu koncentrācija",VLOOKUP(Dati!$A4061,Normas!$A:$D,2,FALSE),VLOOKUP(Dati!$A4061,Normas!$A:$D,2,FALSE)*0.3)),"")</f>
      </c>
      <c r="I4061" s="2">
        <f>IFERROR(IF(ISBLANK($A4061),"",IF($A4061="Ūdeņraža jonu koncentrācija",VLOOKUP(Dati!$A4061,Normas!$A:$D,3,FALSE),VLOOKUP(Dati!$A4061,Normas!$A:$D,3,FALSE)*0.3)),"")</f>
      </c>
    </row>
    <row r="4062" spans="2:9" x14ac:dyDescent="0.2">
      <c r="B4062">
        <f>IF(ISBLANK(A4062),"",VLOOKUP(A4062,Normas!A:D,4,FALSE))</f>
      </c>
      <c r="E4062" s="2">
        <f>IF(ISBLANK(D4062),"",INT(YEARFRAC(D4062,'Vispārīga informācija'!$B$2)))</f>
      </c>
      <c r="F4062" s="2">
        <f>IFERROR(IF(ISBLANK($A4062),"",IF($A4062="Ūdeņraža jonu koncentrācija",VLOOKUP(Dati!$A4062,Normas!$A:$D,2,FALSE),VLOOKUP(Dati!$A4062,Normas!$A:$D,2,FALSE)*0.6)),"")</f>
      </c>
      <c r="G4062" s="2">
        <f>IFERROR(IF(ISBLANK($A4062),"",IF($A4062="Ūdeņraža jonu koncentrācija",VLOOKUP(Dati!$A4062,Normas!$A:$D,3,FALSE),VLOOKUP(Dati!$A4062,Normas!$A:$D,3,FALSE)*0.6)),"")</f>
      </c>
      <c r="H4062" s="2">
        <f>IFERROR(IF(ISBLANK($A4062),"",IF($A4062="Ūdeņraža jonu koncentrācija",VLOOKUP(Dati!$A4062,Normas!$A:$D,2,FALSE),VLOOKUP(Dati!$A4062,Normas!$A:$D,2,FALSE)*0.3)),"")</f>
      </c>
      <c r="I4062" s="2">
        <f>IFERROR(IF(ISBLANK($A4062),"",IF($A4062="Ūdeņraža jonu koncentrācija",VLOOKUP(Dati!$A4062,Normas!$A:$D,3,FALSE),VLOOKUP(Dati!$A4062,Normas!$A:$D,3,FALSE)*0.3)),"")</f>
      </c>
    </row>
    <row r="4063" spans="2:9" x14ac:dyDescent="0.2">
      <c r="B4063">
        <f>IF(ISBLANK(A4063),"",VLOOKUP(A4063,Normas!A:D,4,FALSE))</f>
      </c>
      <c r="E4063" s="2">
        <f>IF(ISBLANK(D4063),"",INT(YEARFRAC(D4063,'Vispārīga informācija'!$B$2)))</f>
      </c>
      <c r="F4063" s="2">
        <f>IFERROR(IF(ISBLANK($A4063),"",IF($A4063="Ūdeņraža jonu koncentrācija",VLOOKUP(Dati!$A4063,Normas!$A:$D,2,FALSE),VLOOKUP(Dati!$A4063,Normas!$A:$D,2,FALSE)*0.6)),"")</f>
      </c>
      <c r="G4063" s="2">
        <f>IFERROR(IF(ISBLANK($A4063),"",IF($A4063="Ūdeņraža jonu koncentrācija",VLOOKUP(Dati!$A4063,Normas!$A:$D,3,FALSE),VLOOKUP(Dati!$A4063,Normas!$A:$D,3,FALSE)*0.6)),"")</f>
      </c>
      <c r="H4063" s="2">
        <f>IFERROR(IF(ISBLANK($A4063),"",IF($A4063="Ūdeņraža jonu koncentrācija",VLOOKUP(Dati!$A4063,Normas!$A:$D,2,FALSE),VLOOKUP(Dati!$A4063,Normas!$A:$D,2,FALSE)*0.3)),"")</f>
      </c>
      <c r="I4063" s="2">
        <f>IFERROR(IF(ISBLANK($A4063),"",IF($A4063="Ūdeņraža jonu koncentrācija",VLOOKUP(Dati!$A4063,Normas!$A:$D,3,FALSE),VLOOKUP(Dati!$A4063,Normas!$A:$D,3,FALSE)*0.3)),"")</f>
      </c>
    </row>
    <row r="4064" spans="2:9" x14ac:dyDescent="0.2">
      <c r="B4064">
        <f>IF(ISBLANK(A4064),"",VLOOKUP(A4064,Normas!A:D,4,FALSE))</f>
      </c>
      <c r="E4064" s="2">
        <f>IF(ISBLANK(D4064),"",INT(YEARFRAC(D4064,'Vispārīga informācija'!$B$2)))</f>
      </c>
      <c r="F4064" s="2">
        <f>IFERROR(IF(ISBLANK($A4064),"",IF($A4064="Ūdeņraža jonu koncentrācija",VLOOKUP(Dati!$A4064,Normas!$A:$D,2,FALSE),VLOOKUP(Dati!$A4064,Normas!$A:$D,2,FALSE)*0.6)),"")</f>
      </c>
      <c r="G4064" s="2">
        <f>IFERROR(IF(ISBLANK($A4064),"",IF($A4064="Ūdeņraža jonu koncentrācija",VLOOKUP(Dati!$A4064,Normas!$A:$D,3,FALSE),VLOOKUP(Dati!$A4064,Normas!$A:$D,3,FALSE)*0.6)),"")</f>
      </c>
      <c r="H4064" s="2">
        <f>IFERROR(IF(ISBLANK($A4064),"",IF($A4064="Ūdeņraža jonu koncentrācija",VLOOKUP(Dati!$A4064,Normas!$A:$D,2,FALSE),VLOOKUP(Dati!$A4064,Normas!$A:$D,2,FALSE)*0.3)),"")</f>
      </c>
      <c r="I4064" s="2">
        <f>IFERROR(IF(ISBLANK($A4064),"",IF($A4064="Ūdeņraža jonu koncentrācija",VLOOKUP(Dati!$A4064,Normas!$A:$D,3,FALSE),VLOOKUP(Dati!$A4064,Normas!$A:$D,3,FALSE)*0.3)),"")</f>
      </c>
    </row>
    <row r="4065" spans="2:9" x14ac:dyDescent="0.2">
      <c r="B4065">
        <f>IF(ISBLANK(A4065),"",VLOOKUP(A4065,Normas!A:D,4,FALSE))</f>
      </c>
      <c r="E4065" s="2">
        <f>IF(ISBLANK(D4065),"",INT(YEARFRAC(D4065,'Vispārīga informācija'!$B$2)))</f>
      </c>
      <c r="F4065" s="2">
        <f>IFERROR(IF(ISBLANK($A4065),"",IF($A4065="Ūdeņraža jonu koncentrācija",VLOOKUP(Dati!$A4065,Normas!$A:$D,2,FALSE),VLOOKUP(Dati!$A4065,Normas!$A:$D,2,FALSE)*0.6)),"")</f>
      </c>
      <c r="G4065" s="2">
        <f>IFERROR(IF(ISBLANK($A4065),"",IF($A4065="Ūdeņraža jonu koncentrācija",VLOOKUP(Dati!$A4065,Normas!$A:$D,3,FALSE),VLOOKUP(Dati!$A4065,Normas!$A:$D,3,FALSE)*0.6)),"")</f>
      </c>
      <c r="H4065" s="2">
        <f>IFERROR(IF(ISBLANK($A4065),"",IF($A4065="Ūdeņraža jonu koncentrācija",VLOOKUP(Dati!$A4065,Normas!$A:$D,2,FALSE),VLOOKUP(Dati!$A4065,Normas!$A:$D,2,FALSE)*0.3)),"")</f>
      </c>
      <c r="I4065" s="2">
        <f>IFERROR(IF(ISBLANK($A4065),"",IF($A4065="Ūdeņraža jonu koncentrācija",VLOOKUP(Dati!$A4065,Normas!$A:$D,3,FALSE),VLOOKUP(Dati!$A4065,Normas!$A:$D,3,FALSE)*0.3)),"")</f>
      </c>
    </row>
    <row r="4066" spans="2:9" x14ac:dyDescent="0.2">
      <c r="B4066">
        <f>IF(ISBLANK(A4066),"",VLOOKUP(A4066,Normas!A:D,4,FALSE))</f>
      </c>
      <c r="E4066" s="2">
        <f>IF(ISBLANK(D4066),"",INT(YEARFRAC(D4066,'Vispārīga informācija'!$B$2)))</f>
      </c>
      <c r="F4066" s="2">
        <f>IFERROR(IF(ISBLANK($A4066),"",IF($A4066="Ūdeņraža jonu koncentrācija",VLOOKUP(Dati!$A4066,Normas!$A:$D,2,FALSE),VLOOKUP(Dati!$A4066,Normas!$A:$D,2,FALSE)*0.6)),"")</f>
      </c>
      <c r="G4066" s="2">
        <f>IFERROR(IF(ISBLANK($A4066),"",IF($A4066="Ūdeņraža jonu koncentrācija",VLOOKUP(Dati!$A4066,Normas!$A:$D,3,FALSE),VLOOKUP(Dati!$A4066,Normas!$A:$D,3,FALSE)*0.6)),"")</f>
      </c>
      <c r="H4066" s="2">
        <f>IFERROR(IF(ISBLANK($A4066),"",IF($A4066="Ūdeņraža jonu koncentrācija",VLOOKUP(Dati!$A4066,Normas!$A:$D,2,FALSE),VLOOKUP(Dati!$A4066,Normas!$A:$D,2,FALSE)*0.3)),"")</f>
      </c>
      <c r="I4066" s="2">
        <f>IFERROR(IF(ISBLANK($A4066),"",IF($A4066="Ūdeņraža jonu koncentrācija",VLOOKUP(Dati!$A4066,Normas!$A:$D,3,FALSE),VLOOKUP(Dati!$A4066,Normas!$A:$D,3,FALSE)*0.3)),"")</f>
      </c>
    </row>
    <row r="4067" spans="2:9" x14ac:dyDescent="0.2">
      <c r="B4067">
        <f>IF(ISBLANK(A4067),"",VLOOKUP(A4067,Normas!A:D,4,FALSE))</f>
      </c>
      <c r="E4067" s="2">
        <f>IF(ISBLANK(D4067),"",INT(YEARFRAC(D4067,'Vispārīga informācija'!$B$2)))</f>
      </c>
      <c r="F4067" s="2">
        <f>IFERROR(IF(ISBLANK($A4067),"",IF($A4067="Ūdeņraža jonu koncentrācija",VLOOKUP(Dati!$A4067,Normas!$A:$D,2,FALSE),VLOOKUP(Dati!$A4067,Normas!$A:$D,2,FALSE)*0.6)),"")</f>
      </c>
      <c r="G4067" s="2">
        <f>IFERROR(IF(ISBLANK($A4067),"",IF($A4067="Ūdeņraža jonu koncentrācija",VLOOKUP(Dati!$A4067,Normas!$A:$D,3,FALSE),VLOOKUP(Dati!$A4067,Normas!$A:$D,3,FALSE)*0.6)),"")</f>
      </c>
      <c r="H4067" s="2">
        <f>IFERROR(IF(ISBLANK($A4067),"",IF($A4067="Ūdeņraža jonu koncentrācija",VLOOKUP(Dati!$A4067,Normas!$A:$D,2,FALSE),VLOOKUP(Dati!$A4067,Normas!$A:$D,2,FALSE)*0.3)),"")</f>
      </c>
      <c r="I4067" s="2">
        <f>IFERROR(IF(ISBLANK($A4067),"",IF($A4067="Ūdeņraža jonu koncentrācija",VLOOKUP(Dati!$A4067,Normas!$A:$D,3,FALSE),VLOOKUP(Dati!$A4067,Normas!$A:$D,3,FALSE)*0.3)),"")</f>
      </c>
    </row>
    <row r="4068" spans="2:9" x14ac:dyDescent="0.2">
      <c r="B4068">
        <f>IF(ISBLANK(A4068),"",VLOOKUP(A4068,Normas!A:D,4,FALSE))</f>
      </c>
      <c r="E4068" s="2">
        <f>IF(ISBLANK(D4068),"",INT(YEARFRAC(D4068,'Vispārīga informācija'!$B$2)))</f>
      </c>
      <c r="F4068" s="2">
        <f>IFERROR(IF(ISBLANK($A4068),"",IF($A4068="Ūdeņraža jonu koncentrācija",VLOOKUP(Dati!$A4068,Normas!$A:$D,2,FALSE),VLOOKUP(Dati!$A4068,Normas!$A:$D,2,FALSE)*0.6)),"")</f>
      </c>
      <c r="G4068" s="2">
        <f>IFERROR(IF(ISBLANK($A4068),"",IF($A4068="Ūdeņraža jonu koncentrācija",VLOOKUP(Dati!$A4068,Normas!$A:$D,3,FALSE),VLOOKUP(Dati!$A4068,Normas!$A:$D,3,FALSE)*0.6)),"")</f>
      </c>
      <c r="H4068" s="2">
        <f>IFERROR(IF(ISBLANK($A4068),"",IF($A4068="Ūdeņraža jonu koncentrācija",VLOOKUP(Dati!$A4068,Normas!$A:$D,2,FALSE),VLOOKUP(Dati!$A4068,Normas!$A:$D,2,FALSE)*0.3)),"")</f>
      </c>
      <c r="I4068" s="2">
        <f>IFERROR(IF(ISBLANK($A4068),"",IF($A4068="Ūdeņraža jonu koncentrācija",VLOOKUP(Dati!$A4068,Normas!$A:$D,3,FALSE),VLOOKUP(Dati!$A4068,Normas!$A:$D,3,FALSE)*0.3)),"")</f>
      </c>
    </row>
    <row r="4069" spans="2:9" x14ac:dyDescent="0.2">
      <c r="B4069">
        <f>IF(ISBLANK(A4069),"",VLOOKUP(A4069,Normas!A:D,4,FALSE))</f>
      </c>
      <c r="E4069" s="2">
        <f>IF(ISBLANK(D4069),"",INT(YEARFRAC(D4069,'Vispārīga informācija'!$B$2)))</f>
      </c>
      <c r="F4069" s="2">
        <f>IFERROR(IF(ISBLANK($A4069),"",IF($A4069="Ūdeņraža jonu koncentrācija",VLOOKUP(Dati!$A4069,Normas!$A:$D,2,FALSE),VLOOKUP(Dati!$A4069,Normas!$A:$D,2,FALSE)*0.6)),"")</f>
      </c>
      <c r="G4069" s="2">
        <f>IFERROR(IF(ISBLANK($A4069),"",IF($A4069="Ūdeņraža jonu koncentrācija",VLOOKUP(Dati!$A4069,Normas!$A:$D,3,FALSE),VLOOKUP(Dati!$A4069,Normas!$A:$D,3,FALSE)*0.6)),"")</f>
      </c>
      <c r="H4069" s="2">
        <f>IFERROR(IF(ISBLANK($A4069),"",IF($A4069="Ūdeņraža jonu koncentrācija",VLOOKUP(Dati!$A4069,Normas!$A:$D,2,FALSE),VLOOKUP(Dati!$A4069,Normas!$A:$D,2,FALSE)*0.3)),"")</f>
      </c>
      <c r="I4069" s="2">
        <f>IFERROR(IF(ISBLANK($A4069),"",IF($A4069="Ūdeņraža jonu koncentrācija",VLOOKUP(Dati!$A4069,Normas!$A:$D,3,FALSE),VLOOKUP(Dati!$A4069,Normas!$A:$D,3,FALSE)*0.3)),"")</f>
      </c>
    </row>
    <row r="4070" spans="2:9" x14ac:dyDescent="0.2">
      <c r="B4070">
        <f>IF(ISBLANK(A4070),"",VLOOKUP(A4070,Normas!A:D,4,FALSE))</f>
      </c>
      <c r="E4070" s="2">
        <f>IF(ISBLANK(D4070),"",INT(YEARFRAC(D4070,'Vispārīga informācija'!$B$2)))</f>
      </c>
      <c r="F4070" s="2">
        <f>IFERROR(IF(ISBLANK($A4070),"",IF($A4070="Ūdeņraža jonu koncentrācija",VLOOKUP(Dati!$A4070,Normas!$A:$D,2,FALSE),VLOOKUP(Dati!$A4070,Normas!$A:$D,2,FALSE)*0.6)),"")</f>
      </c>
      <c r="G4070" s="2">
        <f>IFERROR(IF(ISBLANK($A4070),"",IF($A4070="Ūdeņraža jonu koncentrācija",VLOOKUP(Dati!$A4070,Normas!$A:$D,3,FALSE),VLOOKUP(Dati!$A4070,Normas!$A:$D,3,FALSE)*0.6)),"")</f>
      </c>
      <c r="H4070" s="2">
        <f>IFERROR(IF(ISBLANK($A4070),"",IF($A4070="Ūdeņraža jonu koncentrācija",VLOOKUP(Dati!$A4070,Normas!$A:$D,2,FALSE),VLOOKUP(Dati!$A4070,Normas!$A:$D,2,FALSE)*0.3)),"")</f>
      </c>
      <c r="I4070" s="2">
        <f>IFERROR(IF(ISBLANK($A4070),"",IF($A4070="Ūdeņraža jonu koncentrācija",VLOOKUP(Dati!$A4070,Normas!$A:$D,3,FALSE),VLOOKUP(Dati!$A4070,Normas!$A:$D,3,FALSE)*0.3)),"")</f>
      </c>
    </row>
    <row r="4071" spans="2:9" x14ac:dyDescent="0.2">
      <c r="B4071">
        <f>IF(ISBLANK(A4071),"",VLOOKUP(A4071,Normas!A:D,4,FALSE))</f>
      </c>
      <c r="E4071" s="2">
        <f>IF(ISBLANK(D4071),"",INT(YEARFRAC(D4071,'Vispārīga informācija'!$B$2)))</f>
      </c>
      <c r="F4071" s="2">
        <f>IFERROR(IF(ISBLANK($A4071),"",IF($A4071="Ūdeņraža jonu koncentrācija",VLOOKUP(Dati!$A4071,Normas!$A:$D,2,FALSE),VLOOKUP(Dati!$A4071,Normas!$A:$D,2,FALSE)*0.6)),"")</f>
      </c>
      <c r="G4071" s="2">
        <f>IFERROR(IF(ISBLANK($A4071),"",IF($A4071="Ūdeņraža jonu koncentrācija",VLOOKUP(Dati!$A4071,Normas!$A:$D,3,FALSE),VLOOKUP(Dati!$A4071,Normas!$A:$D,3,FALSE)*0.6)),"")</f>
      </c>
      <c r="H4071" s="2">
        <f>IFERROR(IF(ISBLANK($A4071),"",IF($A4071="Ūdeņraža jonu koncentrācija",VLOOKUP(Dati!$A4071,Normas!$A:$D,2,FALSE),VLOOKUP(Dati!$A4071,Normas!$A:$D,2,FALSE)*0.3)),"")</f>
      </c>
      <c r="I4071" s="2">
        <f>IFERROR(IF(ISBLANK($A4071),"",IF($A4071="Ūdeņraža jonu koncentrācija",VLOOKUP(Dati!$A4071,Normas!$A:$D,3,FALSE),VLOOKUP(Dati!$A4071,Normas!$A:$D,3,FALSE)*0.3)),"")</f>
      </c>
    </row>
    <row r="4072" spans="2:9" x14ac:dyDescent="0.2">
      <c r="B4072">
        <f>IF(ISBLANK(A4072),"",VLOOKUP(A4072,Normas!A:D,4,FALSE))</f>
      </c>
      <c r="E4072" s="2">
        <f>IF(ISBLANK(D4072),"",INT(YEARFRAC(D4072,'Vispārīga informācija'!$B$2)))</f>
      </c>
      <c r="F4072" s="2">
        <f>IFERROR(IF(ISBLANK($A4072),"",IF($A4072="Ūdeņraža jonu koncentrācija",VLOOKUP(Dati!$A4072,Normas!$A:$D,2,FALSE),VLOOKUP(Dati!$A4072,Normas!$A:$D,2,FALSE)*0.6)),"")</f>
      </c>
      <c r="G4072" s="2">
        <f>IFERROR(IF(ISBLANK($A4072),"",IF($A4072="Ūdeņraža jonu koncentrācija",VLOOKUP(Dati!$A4072,Normas!$A:$D,3,FALSE),VLOOKUP(Dati!$A4072,Normas!$A:$D,3,FALSE)*0.6)),"")</f>
      </c>
      <c r="H4072" s="2">
        <f>IFERROR(IF(ISBLANK($A4072),"",IF($A4072="Ūdeņraža jonu koncentrācija",VLOOKUP(Dati!$A4072,Normas!$A:$D,2,FALSE),VLOOKUP(Dati!$A4072,Normas!$A:$D,2,FALSE)*0.3)),"")</f>
      </c>
      <c r="I4072" s="2">
        <f>IFERROR(IF(ISBLANK($A4072),"",IF($A4072="Ūdeņraža jonu koncentrācija",VLOOKUP(Dati!$A4072,Normas!$A:$D,3,FALSE),VLOOKUP(Dati!$A4072,Normas!$A:$D,3,FALSE)*0.3)),"")</f>
      </c>
    </row>
    <row r="4073" spans="2:9" x14ac:dyDescent="0.2">
      <c r="B4073">
        <f>IF(ISBLANK(A4073),"",VLOOKUP(A4073,Normas!A:D,4,FALSE))</f>
      </c>
      <c r="E4073" s="2">
        <f>IF(ISBLANK(D4073),"",INT(YEARFRAC(D4073,'Vispārīga informācija'!$B$2)))</f>
      </c>
      <c r="F4073" s="2">
        <f>IFERROR(IF(ISBLANK($A4073),"",IF($A4073="Ūdeņraža jonu koncentrācija",VLOOKUP(Dati!$A4073,Normas!$A:$D,2,FALSE),VLOOKUP(Dati!$A4073,Normas!$A:$D,2,FALSE)*0.6)),"")</f>
      </c>
      <c r="G4073" s="2">
        <f>IFERROR(IF(ISBLANK($A4073),"",IF($A4073="Ūdeņraža jonu koncentrācija",VLOOKUP(Dati!$A4073,Normas!$A:$D,3,FALSE),VLOOKUP(Dati!$A4073,Normas!$A:$D,3,FALSE)*0.6)),"")</f>
      </c>
      <c r="H4073" s="2">
        <f>IFERROR(IF(ISBLANK($A4073),"",IF($A4073="Ūdeņraža jonu koncentrācija",VLOOKUP(Dati!$A4073,Normas!$A:$D,2,FALSE),VLOOKUP(Dati!$A4073,Normas!$A:$D,2,FALSE)*0.3)),"")</f>
      </c>
      <c r="I4073" s="2">
        <f>IFERROR(IF(ISBLANK($A4073),"",IF($A4073="Ūdeņraža jonu koncentrācija",VLOOKUP(Dati!$A4073,Normas!$A:$D,3,FALSE),VLOOKUP(Dati!$A4073,Normas!$A:$D,3,FALSE)*0.3)),"")</f>
      </c>
    </row>
    <row r="4074" spans="2:9" x14ac:dyDescent="0.2">
      <c r="B4074">
        <f>IF(ISBLANK(A4074),"",VLOOKUP(A4074,Normas!A:D,4,FALSE))</f>
      </c>
      <c r="E4074" s="2">
        <f>IF(ISBLANK(D4074),"",INT(YEARFRAC(D4074,'Vispārīga informācija'!$B$2)))</f>
      </c>
      <c r="F4074" s="2">
        <f>IFERROR(IF(ISBLANK($A4074),"",IF($A4074="Ūdeņraža jonu koncentrācija",VLOOKUP(Dati!$A4074,Normas!$A:$D,2,FALSE),VLOOKUP(Dati!$A4074,Normas!$A:$D,2,FALSE)*0.6)),"")</f>
      </c>
      <c r="G4074" s="2">
        <f>IFERROR(IF(ISBLANK($A4074),"",IF($A4074="Ūdeņraža jonu koncentrācija",VLOOKUP(Dati!$A4074,Normas!$A:$D,3,FALSE),VLOOKUP(Dati!$A4074,Normas!$A:$D,3,FALSE)*0.6)),"")</f>
      </c>
      <c r="H4074" s="2">
        <f>IFERROR(IF(ISBLANK($A4074),"",IF($A4074="Ūdeņraža jonu koncentrācija",VLOOKUP(Dati!$A4074,Normas!$A:$D,2,FALSE),VLOOKUP(Dati!$A4074,Normas!$A:$D,2,FALSE)*0.3)),"")</f>
      </c>
      <c r="I4074" s="2">
        <f>IFERROR(IF(ISBLANK($A4074),"",IF($A4074="Ūdeņraža jonu koncentrācija",VLOOKUP(Dati!$A4074,Normas!$A:$D,3,FALSE),VLOOKUP(Dati!$A4074,Normas!$A:$D,3,FALSE)*0.3)),"")</f>
      </c>
    </row>
    <row r="4075" spans="2:9" x14ac:dyDescent="0.2">
      <c r="B4075">
        <f>IF(ISBLANK(A4075),"",VLOOKUP(A4075,Normas!A:D,4,FALSE))</f>
      </c>
      <c r="E4075" s="2">
        <f>IF(ISBLANK(D4075),"",INT(YEARFRAC(D4075,'Vispārīga informācija'!$B$2)))</f>
      </c>
      <c r="F4075" s="2">
        <f>IFERROR(IF(ISBLANK($A4075),"",IF($A4075="Ūdeņraža jonu koncentrācija",VLOOKUP(Dati!$A4075,Normas!$A:$D,2,FALSE),VLOOKUP(Dati!$A4075,Normas!$A:$D,2,FALSE)*0.6)),"")</f>
      </c>
      <c r="G4075" s="2">
        <f>IFERROR(IF(ISBLANK($A4075),"",IF($A4075="Ūdeņraža jonu koncentrācija",VLOOKUP(Dati!$A4075,Normas!$A:$D,3,FALSE),VLOOKUP(Dati!$A4075,Normas!$A:$D,3,FALSE)*0.6)),"")</f>
      </c>
      <c r="H4075" s="2">
        <f>IFERROR(IF(ISBLANK($A4075),"",IF($A4075="Ūdeņraža jonu koncentrācija",VLOOKUP(Dati!$A4075,Normas!$A:$D,2,FALSE),VLOOKUP(Dati!$A4075,Normas!$A:$D,2,FALSE)*0.3)),"")</f>
      </c>
      <c r="I4075" s="2">
        <f>IFERROR(IF(ISBLANK($A4075),"",IF($A4075="Ūdeņraža jonu koncentrācija",VLOOKUP(Dati!$A4075,Normas!$A:$D,3,FALSE),VLOOKUP(Dati!$A4075,Normas!$A:$D,3,FALSE)*0.3)),"")</f>
      </c>
    </row>
    <row r="4076" spans="2:9" x14ac:dyDescent="0.2">
      <c r="B4076">
        <f>IF(ISBLANK(A4076),"",VLOOKUP(A4076,Normas!A:D,4,FALSE))</f>
      </c>
      <c r="E4076" s="2">
        <f>IF(ISBLANK(D4076),"",INT(YEARFRAC(D4076,'Vispārīga informācija'!$B$2)))</f>
      </c>
      <c r="F4076" s="2">
        <f>IFERROR(IF(ISBLANK($A4076),"",IF($A4076="Ūdeņraža jonu koncentrācija",VLOOKUP(Dati!$A4076,Normas!$A:$D,2,FALSE),VLOOKUP(Dati!$A4076,Normas!$A:$D,2,FALSE)*0.6)),"")</f>
      </c>
      <c r="G4076" s="2">
        <f>IFERROR(IF(ISBLANK($A4076),"",IF($A4076="Ūdeņraža jonu koncentrācija",VLOOKUP(Dati!$A4076,Normas!$A:$D,3,FALSE),VLOOKUP(Dati!$A4076,Normas!$A:$D,3,FALSE)*0.6)),"")</f>
      </c>
      <c r="H4076" s="2">
        <f>IFERROR(IF(ISBLANK($A4076),"",IF($A4076="Ūdeņraža jonu koncentrācija",VLOOKUP(Dati!$A4076,Normas!$A:$D,2,FALSE),VLOOKUP(Dati!$A4076,Normas!$A:$D,2,FALSE)*0.3)),"")</f>
      </c>
      <c r="I4076" s="2">
        <f>IFERROR(IF(ISBLANK($A4076),"",IF($A4076="Ūdeņraža jonu koncentrācija",VLOOKUP(Dati!$A4076,Normas!$A:$D,3,FALSE),VLOOKUP(Dati!$A4076,Normas!$A:$D,3,FALSE)*0.3)),"")</f>
      </c>
    </row>
    <row r="4077" spans="2:9" x14ac:dyDescent="0.2">
      <c r="B4077">
        <f>IF(ISBLANK(A4077),"",VLOOKUP(A4077,Normas!A:D,4,FALSE))</f>
      </c>
      <c r="E4077" s="2">
        <f>IF(ISBLANK(D4077),"",INT(YEARFRAC(D4077,'Vispārīga informācija'!$B$2)))</f>
      </c>
      <c r="F4077" s="2">
        <f>IFERROR(IF(ISBLANK($A4077),"",IF($A4077="Ūdeņraža jonu koncentrācija",VLOOKUP(Dati!$A4077,Normas!$A:$D,2,FALSE),VLOOKUP(Dati!$A4077,Normas!$A:$D,2,FALSE)*0.6)),"")</f>
      </c>
      <c r="G4077" s="2">
        <f>IFERROR(IF(ISBLANK($A4077),"",IF($A4077="Ūdeņraža jonu koncentrācija",VLOOKUP(Dati!$A4077,Normas!$A:$D,3,FALSE),VLOOKUP(Dati!$A4077,Normas!$A:$D,3,FALSE)*0.6)),"")</f>
      </c>
      <c r="H4077" s="2">
        <f>IFERROR(IF(ISBLANK($A4077),"",IF($A4077="Ūdeņraža jonu koncentrācija",VLOOKUP(Dati!$A4077,Normas!$A:$D,2,FALSE),VLOOKUP(Dati!$A4077,Normas!$A:$D,2,FALSE)*0.3)),"")</f>
      </c>
      <c r="I4077" s="2">
        <f>IFERROR(IF(ISBLANK($A4077),"",IF($A4077="Ūdeņraža jonu koncentrācija",VLOOKUP(Dati!$A4077,Normas!$A:$D,3,FALSE),VLOOKUP(Dati!$A4077,Normas!$A:$D,3,FALSE)*0.3)),"")</f>
      </c>
    </row>
    <row r="4078" spans="2:9" x14ac:dyDescent="0.2">
      <c r="B4078">
        <f>IF(ISBLANK(A4078),"",VLOOKUP(A4078,Normas!A:D,4,FALSE))</f>
      </c>
      <c r="E4078" s="2">
        <f>IF(ISBLANK(D4078),"",INT(YEARFRAC(D4078,'Vispārīga informācija'!$B$2)))</f>
      </c>
      <c r="F4078" s="2">
        <f>IFERROR(IF(ISBLANK($A4078),"",IF($A4078="Ūdeņraža jonu koncentrācija",VLOOKUP(Dati!$A4078,Normas!$A:$D,2,FALSE),VLOOKUP(Dati!$A4078,Normas!$A:$D,2,FALSE)*0.6)),"")</f>
      </c>
      <c r="G4078" s="2">
        <f>IFERROR(IF(ISBLANK($A4078),"",IF($A4078="Ūdeņraža jonu koncentrācija",VLOOKUP(Dati!$A4078,Normas!$A:$D,3,FALSE),VLOOKUP(Dati!$A4078,Normas!$A:$D,3,FALSE)*0.6)),"")</f>
      </c>
      <c r="H4078" s="2">
        <f>IFERROR(IF(ISBLANK($A4078),"",IF($A4078="Ūdeņraža jonu koncentrācija",VLOOKUP(Dati!$A4078,Normas!$A:$D,2,FALSE),VLOOKUP(Dati!$A4078,Normas!$A:$D,2,FALSE)*0.3)),"")</f>
      </c>
      <c r="I4078" s="2">
        <f>IFERROR(IF(ISBLANK($A4078),"",IF($A4078="Ūdeņraža jonu koncentrācija",VLOOKUP(Dati!$A4078,Normas!$A:$D,3,FALSE),VLOOKUP(Dati!$A4078,Normas!$A:$D,3,FALSE)*0.3)),"")</f>
      </c>
    </row>
    <row r="4079" spans="2:9" x14ac:dyDescent="0.2">
      <c r="B4079">
        <f>IF(ISBLANK(A4079),"",VLOOKUP(A4079,Normas!A:D,4,FALSE))</f>
      </c>
      <c r="E4079" s="2">
        <f>IF(ISBLANK(D4079),"",INT(YEARFRAC(D4079,'Vispārīga informācija'!$B$2)))</f>
      </c>
      <c r="F4079" s="2">
        <f>IFERROR(IF(ISBLANK($A4079),"",IF($A4079="Ūdeņraža jonu koncentrācija",VLOOKUP(Dati!$A4079,Normas!$A:$D,2,FALSE),VLOOKUP(Dati!$A4079,Normas!$A:$D,2,FALSE)*0.6)),"")</f>
      </c>
      <c r="G4079" s="2">
        <f>IFERROR(IF(ISBLANK($A4079),"",IF($A4079="Ūdeņraža jonu koncentrācija",VLOOKUP(Dati!$A4079,Normas!$A:$D,3,FALSE),VLOOKUP(Dati!$A4079,Normas!$A:$D,3,FALSE)*0.6)),"")</f>
      </c>
      <c r="H4079" s="2">
        <f>IFERROR(IF(ISBLANK($A4079),"",IF($A4079="Ūdeņraža jonu koncentrācija",VLOOKUP(Dati!$A4079,Normas!$A:$D,2,FALSE),VLOOKUP(Dati!$A4079,Normas!$A:$D,2,FALSE)*0.3)),"")</f>
      </c>
      <c r="I4079" s="2">
        <f>IFERROR(IF(ISBLANK($A4079),"",IF($A4079="Ūdeņraža jonu koncentrācija",VLOOKUP(Dati!$A4079,Normas!$A:$D,3,FALSE),VLOOKUP(Dati!$A4079,Normas!$A:$D,3,FALSE)*0.3)),"")</f>
      </c>
    </row>
    <row r="4080" spans="2:9" x14ac:dyDescent="0.2">
      <c r="B4080">
        <f>IF(ISBLANK(A4080),"",VLOOKUP(A4080,Normas!A:D,4,FALSE))</f>
      </c>
      <c r="E4080" s="2">
        <f>IF(ISBLANK(D4080),"",INT(YEARFRAC(D4080,'Vispārīga informācija'!$B$2)))</f>
      </c>
      <c r="F4080" s="2">
        <f>IFERROR(IF(ISBLANK($A4080),"",IF($A4080="Ūdeņraža jonu koncentrācija",VLOOKUP(Dati!$A4080,Normas!$A:$D,2,FALSE),VLOOKUP(Dati!$A4080,Normas!$A:$D,2,FALSE)*0.6)),"")</f>
      </c>
      <c r="G4080" s="2">
        <f>IFERROR(IF(ISBLANK($A4080),"",IF($A4080="Ūdeņraža jonu koncentrācija",VLOOKUP(Dati!$A4080,Normas!$A:$D,3,FALSE),VLOOKUP(Dati!$A4080,Normas!$A:$D,3,FALSE)*0.6)),"")</f>
      </c>
      <c r="H4080" s="2">
        <f>IFERROR(IF(ISBLANK($A4080),"",IF($A4080="Ūdeņraža jonu koncentrācija",VLOOKUP(Dati!$A4080,Normas!$A:$D,2,FALSE),VLOOKUP(Dati!$A4080,Normas!$A:$D,2,FALSE)*0.3)),"")</f>
      </c>
      <c r="I4080" s="2">
        <f>IFERROR(IF(ISBLANK($A4080),"",IF($A4080="Ūdeņraža jonu koncentrācija",VLOOKUP(Dati!$A4080,Normas!$A:$D,3,FALSE),VLOOKUP(Dati!$A4080,Normas!$A:$D,3,FALSE)*0.3)),"")</f>
      </c>
    </row>
    <row r="4081" spans="2:9" x14ac:dyDescent="0.2">
      <c r="B4081">
        <f>IF(ISBLANK(A4081),"",VLOOKUP(A4081,Normas!A:D,4,FALSE))</f>
      </c>
      <c r="E4081" s="2">
        <f>IF(ISBLANK(D4081),"",INT(YEARFRAC(D4081,'Vispārīga informācija'!$B$2)))</f>
      </c>
      <c r="F4081" s="2">
        <f>IFERROR(IF(ISBLANK($A4081),"",IF($A4081="Ūdeņraža jonu koncentrācija",VLOOKUP(Dati!$A4081,Normas!$A:$D,2,FALSE),VLOOKUP(Dati!$A4081,Normas!$A:$D,2,FALSE)*0.6)),"")</f>
      </c>
      <c r="G4081" s="2">
        <f>IFERROR(IF(ISBLANK($A4081),"",IF($A4081="Ūdeņraža jonu koncentrācija",VLOOKUP(Dati!$A4081,Normas!$A:$D,3,FALSE),VLOOKUP(Dati!$A4081,Normas!$A:$D,3,FALSE)*0.6)),"")</f>
      </c>
      <c r="H4081" s="2">
        <f>IFERROR(IF(ISBLANK($A4081),"",IF($A4081="Ūdeņraža jonu koncentrācija",VLOOKUP(Dati!$A4081,Normas!$A:$D,2,FALSE),VLOOKUP(Dati!$A4081,Normas!$A:$D,2,FALSE)*0.3)),"")</f>
      </c>
      <c r="I4081" s="2">
        <f>IFERROR(IF(ISBLANK($A4081),"",IF($A4081="Ūdeņraža jonu koncentrācija",VLOOKUP(Dati!$A4081,Normas!$A:$D,3,FALSE),VLOOKUP(Dati!$A4081,Normas!$A:$D,3,FALSE)*0.3)),"")</f>
      </c>
    </row>
    <row r="4082" spans="2:9" x14ac:dyDescent="0.2">
      <c r="B4082">
        <f>IF(ISBLANK(A4082),"",VLOOKUP(A4082,Normas!A:D,4,FALSE))</f>
      </c>
      <c r="E4082" s="2">
        <f>IF(ISBLANK(D4082),"",INT(YEARFRAC(D4082,'Vispārīga informācija'!$B$2)))</f>
      </c>
      <c r="F4082" s="2">
        <f>IFERROR(IF(ISBLANK($A4082),"",IF($A4082="Ūdeņraža jonu koncentrācija",VLOOKUP(Dati!$A4082,Normas!$A:$D,2,FALSE),VLOOKUP(Dati!$A4082,Normas!$A:$D,2,FALSE)*0.6)),"")</f>
      </c>
      <c r="G4082" s="2">
        <f>IFERROR(IF(ISBLANK($A4082),"",IF($A4082="Ūdeņraža jonu koncentrācija",VLOOKUP(Dati!$A4082,Normas!$A:$D,3,FALSE),VLOOKUP(Dati!$A4082,Normas!$A:$D,3,FALSE)*0.6)),"")</f>
      </c>
      <c r="H4082" s="2">
        <f>IFERROR(IF(ISBLANK($A4082),"",IF($A4082="Ūdeņraža jonu koncentrācija",VLOOKUP(Dati!$A4082,Normas!$A:$D,2,FALSE),VLOOKUP(Dati!$A4082,Normas!$A:$D,2,FALSE)*0.3)),"")</f>
      </c>
      <c r="I4082" s="2">
        <f>IFERROR(IF(ISBLANK($A4082),"",IF($A4082="Ūdeņraža jonu koncentrācija",VLOOKUP(Dati!$A4082,Normas!$A:$D,3,FALSE),VLOOKUP(Dati!$A4082,Normas!$A:$D,3,FALSE)*0.3)),"")</f>
      </c>
    </row>
    <row r="4083" spans="2:9" x14ac:dyDescent="0.2">
      <c r="B4083">
        <f>IF(ISBLANK(A4083),"",VLOOKUP(A4083,Normas!A:D,4,FALSE))</f>
      </c>
      <c r="E4083" s="2">
        <f>IF(ISBLANK(D4083),"",INT(YEARFRAC(D4083,'Vispārīga informācija'!$B$2)))</f>
      </c>
      <c r="F4083" s="2">
        <f>IFERROR(IF(ISBLANK($A4083),"",IF($A4083="Ūdeņraža jonu koncentrācija",VLOOKUP(Dati!$A4083,Normas!$A:$D,2,FALSE),VLOOKUP(Dati!$A4083,Normas!$A:$D,2,FALSE)*0.6)),"")</f>
      </c>
      <c r="G4083" s="2">
        <f>IFERROR(IF(ISBLANK($A4083),"",IF($A4083="Ūdeņraža jonu koncentrācija",VLOOKUP(Dati!$A4083,Normas!$A:$D,3,FALSE),VLOOKUP(Dati!$A4083,Normas!$A:$D,3,FALSE)*0.6)),"")</f>
      </c>
      <c r="H4083" s="2">
        <f>IFERROR(IF(ISBLANK($A4083),"",IF($A4083="Ūdeņraža jonu koncentrācija",VLOOKUP(Dati!$A4083,Normas!$A:$D,2,FALSE),VLOOKUP(Dati!$A4083,Normas!$A:$D,2,FALSE)*0.3)),"")</f>
      </c>
      <c r="I4083" s="2">
        <f>IFERROR(IF(ISBLANK($A4083),"",IF($A4083="Ūdeņraža jonu koncentrācija",VLOOKUP(Dati!$A4083,Normas!$A:$D,3,FALSE),VLOOKUP(Dati!$A4083,Normas!$A:$D,3,FALSE)*0.3)),"")</f>
      </c>
    </row>
    <row r="4084" spans="2:9" x14ac:dyDescent="0.2">
      <c r="B4084">
        <f>IF(ISBLANK(A4084),"",VLOOKUP(A4084,Normas!A:D,4,FALSE))</f>
      </c>
      <c r="E4084" s="2">
        <f>IF(ISBLANK(D4084),"",INT(YEARFRAC(D4084,'Vispārīga informācija'!$B$2)))</f>
      </c>
      <c r="F4084" s="2">
        <f>IFERROR(IF(ISBLANK($A4084),"",IF($A4084="Ūdeņraža jonu koncentrācija",VLOOKUP(Dati!$A4084,Normas!$A:$D,2,FALSE),VLOOKUP(Dati!$A4084,Normas!$A:$D,2,FALSE)*0.6)),"")</f>
      </c>
      <c r="G4084" s="2">
        <f>IFERROR(IF(ISBLANK($A4084),"",IF($A4084="Ūdeņraža jonu koncentrācija",VLOOKUP(Dati!$A4084,Normas!$A:$D,3,FALSE),VLOOKUP(Dati!$A4084,Normas!$A:$D,3,FALSE)*0.6)),"")</f>
      </c>
      <c r="H4084" s="2">
        <f>IFERROR(IF(ISBLANK($A4084),"",IF($A4084="Ūdeņraža jonu koncentrācija",VLOOKUP(Dati!$A4084,Normas!$A:$D,2,FALSE),VLOOKUP(Dati!$A4084,Normas!$A:$D,2,FALSE)*0.3)),"")</f>
      </c>
      <c r="I4084" s="2">
        <f>IFERROR(IF(ISBLANK($A4084),"",IF($A4084="Ūdeņraža jonu koncentrācija",VLOOKUP(Dati!$A4084,Normas!$A:$D,3,FALSE),VLOOKUP(Dati!$A4084,Normas!$A:$D,3,FALSE)*0.3)),"")</f>
      </c>
    </row>
    <row r="4085" spans="2:9" x14ac:dyDescent="0.2">
      <c r="B4085">
        <f>IF(ISBLANK(A4085),"",VLOOKUP(A4085,Normas!A:D,4,FALSE))</f>
      </c>
      <c r="E4085" s="2">
        <f>IF(ISBLANK(D4085),"",INT(YEARFRAC(D4085,'Vispārīga informācija'!$B$2)))</f>
      </c>
      <c r="F4085" s="2">
        <f>IFERROR(IF(ISBLANK($A4085),"",IF($A4085="Ūdeņraža jonu koncentrācija",VLOOKUP(Dati!$A4085,Normas!$A:$D,2,FALSE),VLOOKUP(Dati!$A4085,Normas!$A:$D,2,FALSE)*0.6)),"")</f>
      </c>
      <c r="G4085" s="2">
        <f>IFERROR(IF(ISBLANK($A4085),"",IF($A4085="Ūdeņraža jonu koncentrācija",VLOOKUP(Dati!$A4085,Normas!$A:$D,3,FALSE),VLOOKUP(Dati!$A4085,Normas!$A:$D,3,FALSE)*0.6)),"")</f>
      </c>
      <c r="H4085" s="2">
        <f>IFERROR(IF(ISBLANK($A4085),"",IF($A4085="Ūdeņraža jonu koncentrācija",VLOOKUP(Dati!$A4085,Normas!$A:$D,2,FALSE),VLOOKUP(Dati!$A4085,Normas!$A:$D,2,FALSE)*0.3)),"")</f>
      </c>
      <c r="I4085" s="2">
        <f>IFERROR(IF(ISBLANK($A4085),"",IF($A4085="Ūdeņraža jonu koncentrācija",VLOOKUP(Dati!$A4085,Normas!$A:$D,3,FALSE),VLOOKUP(Dati!$A4085,Normas!$A:$D,3,FALSE)*0.3)),"")</f>
      </c>
    </row>
    <row r="4086" spans="2:9" x14ac:dyDescent="0.2">
      <c r="B4086">
        <f>IF(ISBLANK(A4086),"",VLOOKUP(A4086,Normas!A:D,4,FALSE))</f>
      </c>
      <c r="E4086" s="2">
        <f>IF(ISBLANK(D4086),"",INT(YEARFRAC(D4086,'Vispārīga informācija'!$B$2)))</f>
      </c>
      <c r="F4086" s="2">
        <f>IFERROR(IF(ISBLANK($A4086),"",IF($A4086="Ūdeņraža jonu koncentrācija",VLOOKUP(Dati!$A4086,Normas!$A:$D,2,FALSE),VLOOKUP(Dati!$A4086,Normas!$A:$D,2,FALSE)*0.6)),"")</f>
      </c>
      <c r="G4086" s="2">
        <f>IFERROR(IF(ISBLANK($A4086),"",IF($A4086="Ūdeņraža jonu koncentrācija",VLOOKUP(Dati!$A4086,Normas!$A:$D,3,FALSE),VLOOKUP(Dati!$A4086,Normas!$A:$D,3,FALSE)*0.6)),"")</f>
      </c>
      <c r="H4086" s="2">
        <f>IFERROR(IF(ISBLANK($A4086),"",IF($A4086="Ūdeņraža jonu koncentrācija",VLOOKUP(Dati!$A4086,Normas!$A:$D,2,FALSE),VLOOKUP(Dati!$A4086,Normas!$A:$D,2,FALSE)*0.3)),"")</f>
      </c>
      <c r="I4086" s="2">
        <f>IFERROR(IF(ISBLANK($A4086),"",IF($A4086="Ūdeņraža jonu koncentrācija",VLOOKUP(Dati!$A4086,Normas!$A:$D,3,FALSE),VLOOKUP(Dati!$A4086,Normas!$A:$D,3,FALSE)*0.3)),"")</f>
      </c>
    </row>
    <row r="4087" spans="2:9" x14ac:dyDescent="0.2">
      <c r="B4087">
        <f>IF(ISBLANK(A4087),"",VLOOKUP(A4087,Normas!A:D,4,FALSE))</f>
      </c>
      <c r="E4087" s="2">
        <f>IF(ISBLANK(D4087),"",INT(YEARFRAC(D4087,'Vispārīga informācija'!$B$2)))</f>
      </c>
      <c r="F4087" s="2">
        <f>IFERROR(IF(ISBLANK($A4087),"",IF($A4087="Ūdeņraža jonu koncentrācija",VLOOKUP(Dati!$A4087,Normas!$A:$D,2,FALSE),VLOOKUP(Dati!$A4087,Normas!$A:$D,2,FALSE)*0.6)),"")</f>
      </c>
      <c r="G4087" s="2">
        <f>IFERROR(IF(ISBLANK($A4087),"",IF($A4087="Ūdeņraža jonu koncentrācija",VLOOKUP(Dati!$A4087,Normas!$A:$D,3,FALSE),VLOOKUP(Dati!$A4087,Normas!$A:$D,3,FALSE)*0.6)),"")</f>
      </c>
      <c r="H4087" s="2">
        <f>IFERROR(IF(ISBLANK($A4087),"",IF($A4087="Ūdeņraža jonu koncentrācija",VLOOKUP(Dati!$A4087,Normas!$A:$D,2,FALSE),VLOOKUP(Dati!$A4087,Normas!$A:$D,2,FALSE)*0.3)),"")</f>
      </c>
      <c r="I4087" s="2">
        <f>IFERROR(IF(ISBLANK($A4087),"",IF($A4087="Ūdeņraža jonu koncentrācija",VLOOKUP(Dati!$A4087,Normas!$A:$D,3,FALSE),VLOOKUP(Dati!$A4087,Normas!$A:$D,3,FALSE)*0.3)),"")</f>
      </c>
    </row>
    <row r="4088" spans="2:9" x14ac:dyDescent="0.2">
      <c r="B4088">
        <f>IF(ISBLANK(A4088),"",VLOOKUP(A4088,Normas!A:D,4,FALSE))</f>
      </c>
      <c r="E4088" s="2">
        <f>IF(ISBLANK(D4088),"",INT(YEARFRAC(D4088,'Vispārīga informācija'!$B$2)))</f>
      </c>
      <c r="F4088" s="2">
        <f>IFERROR(IF(ISBLANK($A4088),"",IF($A4088="Ūdeņraža jonu koncentrācija",VLOOKUP(Dati!$A4088,Normas!$A:$D,2,FALSE),VLOOKUP(Dati!$A4088,Normas!$A:$D,2,FALSE)*0.6)),"")</f>
      </c>
      <c r="G4088" s="2">
        <f>IFERROR(IF(ISBLANK($A4088),"",IF($A4088="Ūdeņraža jonu koncentrācija",VLOOKUP(Dati!$A4088,Normas!$A:$D,3,FALSE),VLOOKUP(Dati!$A4088,Normas!$A:$D,3,FALSE)*0.6)),"")</f>
      </c>
      <c r="H4088" s="2">
        <f>IFERROR(IF(ISBLANK($A4088),"",IF($A4088="Ūdeņraža jonu koncentrācija",VLOOKUP(Dati!$A4088,Normas!$A:$D,2,FALSE),VLOOKUP(Dati!$A4088,Normas!$A:$D,2,FALSE)*0.3)),"")</f>
      </c>
      <c r="I4088" s="2">
        <f>IFERROR(IF(ISBLANK($A4088),"",IF($A4088="Ūdeņraža jonu koncentrācija",VLOOKUP(Dati!$A4088,Normas!$A:$D,3,FALSE),VLOOKUP(Dati!$A4088,Normas!$A:$D,3,FALSE)*0.3)),"")</f>
      </c>
    </row>
    <row r="4089" spans="2:9" x14ac:dyDescent="0.2">
      <c r="B4089">
        <f>IF(ISBLANK(A4089),"",VLOOKUP(A4089,Normas!A:D,4,FALSE))</f>
      </c>
      <c r="E4089" s="2">
        <f>IF(ISBLANK(D4089),"",INT(YEARFRAC(D4089,'Vispārīga informācija'!$B$2)))</f>
      </c>
      <c r="F4089" s="2">
        <f>IFERROR(IF(ISBLANK($A4089),"",IF($A4089="Ūdeņraža jonu koncentrācija",VLOOKUP(Dati!$A4089,Normas!$A:$D,2,FALSE),VLOOKUP(Dati!$A4089,Normas!$A:$D,2,FALSE)*0.6)),"")</f>
      </c>
      <c r="G4089" s="2">
        <f>IFERROR(IF(ISBLANK($A4089),"",IF($A4089="Ūdeņraža jonu koncentrācija",VLOOKUP(Dati!$A4089,Normas!$A:$D,3,FALSE),VLOOKUP(Dati!$A4089,Normas!$A:$D,3,FALSE)*0.6)),"")</f>
      </c>
      <c r="H4089" s="2">
        <f>IFERROR(IF(ISBLANK($A4089),"",IF($A4089="Ūdeņraža jonu koncentrācija",VLOOKUP(Dati!$A4089,Normas!$A:$D,2,FALSE),VLOOKUP(Dati!$A4089,Normas!$A:$D,2,FALSE)*0.3)),"")</f>
      </c>
      <c r="I4089" s="2">
        <f>IFERROR(IF(ISBLANK($A4089),"",IF($A4089="Ūdeņraža jonu koncentrācija",VLOOKUP(Dati!$A4089,Normas!$A:$D,3,FALSE),VLOOKUP(Dati!$A4089,Normas!$A:$D,3,FALSE)*0.3)),"")</f>
      </c>
    </row>
    <row r="4090" spans="2:9" x14ac:dyDescent="0.2">
      <c r="B4090">
        <f>IF(ISBLANK(A4090),"",VLOOKUP(A4090,Normas!A:D,4,FALSE))</f>
      </c>
      <c r="E4090" s="2">
        <f>IF(ISBLANK(D4090),"",INT(YEARFRAC(D4090,'Vispārīga informācija'!$B$2)))</f>
      </c>
      <c r="F4090" s="2">
        <f>IFERROR(IF(ISBLANK($A4090),"",IF($A4090="Ūdeņraža jonu koncentrācija",VLOOKUP(Dati!$A4090,Normas!$A:$D,2,FALSE),VLOOKUP(Dati!$A4090,Normas!$A:$D,2,FALSE)*0.6)),"")</f>
      </c>
      <c r="G4090" s="2">
        <f>IFERROR(IF(ISBLANK($A4090),"",IF($A4090="Ūdeņraža jonu koncentrācija",VLOOKUP(Dati!$A4090,Normas!$A:$D,3,FALSE),VLOOKUP(Dati!$A4090,Normas!$A:$D,3,FALSE)*0.6)),"")</f>
      </c>
      <c r="H4090" s="2">
        <f>IFERROR(IF(ISBLANK($A4090),"",IF($A4090="Ūdeņraža jonu koncentrācija",VLOOKUP(Dati!$A4090,Normas!$A:$D,2,FALSE),VLOOKUP(Dati!$A4090,Normas!$A:$D,2,FALSE)*0.3)),"")</f>
      </c>
      <c r="I4090" s="2">
        <f>IFERROR(IF(ISBLANK($A4090),"",IF($A4090="Ūdeņraža jonu koncentrācija",VLOOKUP(Dati!$A4090,Normas!$A:$D,3,FALSE),VLOOKUP(Dati!$A4090,Normas!$A:$D,3,FALSE)*0.3)),"")</f>
      </c>
    </row>
    <row r="4091" spans="2:9" x14ac:dyDescent="0.2">
      <c r="B4091">
        <f>IF(ISBLANK(A4091),"",VLOOKUP(A4091,Normas!A:D,4,FALSE))</f>
      </c>
      <c r="E4091" s="2">
        <f>IF(ISBLANK(D4091),"",INT(YEARFRAC(D4091,'Vispārīga informācija'!$B$2)))</f>
      </c>
      <c r="F4091" s="2">
        <f>IFERROR(IF(ISBLANK($A4091),"",IF($A4091="Ūdeņraža jonu koncentrācija",VLOOKUP(Dati!$A4091,Normas!$A:$D,2,FALSE),VLOOKUP(Dati!$A4091,Normas!$A:$D,2,FALSE)*0.6)),"")</f>
      </c>
      <c r="G4091" s="2">
        <f>IFERROR(IF(ISBLANK($A4091),"",IF($A4091="Ūdeņraža jonu koncentrācija",VLOOKUP(Dati!$A4091,Normas!$A:$D,3,FALSE),VLOOKUP(Dati!$A4091,Normas!$A:$D,3,FALSE)*0.6)),"")</f>
      </c>
      <c r="H4091" s="2">
        <f>IFERROR(IF(ISBLANK($A4091),"",IF($A4091="Ūdeņraža jonu koncentrācija",VLOOKUP(Dati!$A4091,Normas!$A:$D,2,FALSE),VLOOKUP(Dati!$A4091,Normas!$A:$D,2,FALSE)*0.3)),"")</f>
      </c>
      <c r="I4091" s="2">
        <f>IFERROR(IF(ISBLANK($A4091),"",IF($A4091="Ūdeņraža jonu koncentrācija",VLOOKUP(Dati!$A4091,Normas!$A:$D,3,FALSE),VLOOKUP(Dati!$A4091,Normas!$A:$D,3,FALSE)*0.3)),"")</f>
      </c>
    </row>
    <row r="4092" spans="2:9" x14ac:dyDescent="0.2">
      <c r="B4092">
        <f>IF(ISBLANK(A4092),"",VLOOKUP(A4092,Normas!A:D,4,FALSE))</f>
      </c>
      <c r="E4092" s="2">
        <f>IF(ISBLANK(D4092),"",INT(YEARFRAC(D4092,'Vispārīga informācija'!$B$2)))</f>
      </c>
      <c r="F4092" s="2">
        <f>IFERROR(IF(ISBLANK($A4092),"",IF($A4092="Ūdeņraža jonu koncentrācija",VLOOKUP(Dati!$A4092,Normas!$A:$D,2,FALSE),VLOOKUP(Dati!$A4092,Normas!$A:$D,2,FALSE)*0.6)),"")</f>
      </c>
      <c r="G4092" s="2">
        <f>IFERROR(IF(ISBLANK($A4092),"",IF($A4092="Ūdeņraža jonu koncentrācija",VLOOKUP(Dati!$A4092,Normas!$A:$D,3,FALSE),VLOOKUP(Dati!$A4092,Normas!$A:$D,3,FALSE)*0.6)),"")</f>
      </c>
      <c r="H4092" s="2">
        <f>IFERROR(IF(ISBLANK($A4092),"",IF($A4092="Ūdeņraža jonu koncentrācija",VLOOKUP(Dati!$A4092,Normas!$A:$D,2,FALSE),VLOOKUP(Dati!$A4092,Normas!$A:$D,2,FALSE)*0.3)),"")</f>
      </c>
      <c r="I4092" s="2">
        <f>IFERROR(IF(ISBLANK($A4092),"",IF($A4092="Ūdeņraža jonu koncentrācija",VLOOKUP(Dati!$A4092,Normas!$A:$D,3,FALSE),VLOOKUP(Dati!$A4092,Normas!$A:$D,3,FALSE)*0.3)),"")</f>
      </c>
    </row>
    <row r="4093" spans="2:9" x14ac:dyDescent="0.2">
      <c r="B4093">
        <f>IF(ISBLANK(A4093),"",VLOOKUP(A4093,Normas!A:D,4,FALSE))</f>
      </c>
      <c r="E4093" s="2">
        <f>IF(ISBLANK(D4093),"",INT(YEARFRAC(D4093,'Vispārīga informācija'!$B$2)))</f>
      </c>
      <c r="F4093" s="2">
        <f>IFERROR(IF(ISBLANK($A4093),"",IF($A4093="Ūdeņraža jonu koncentrācija",VLOOKUP(Dati!$A4093,Normas!$A:$D,2,FALSE),VLOOKUP(Dati!$A4093,Normas!$A:$D,2,FALSE)*0.6)),"")</f>
      </c>
      <c r="G4093" s="2">
        <f>IFERROR(IF(ISBLANK($A4093),"",IF($A4093="Ūdeņraža jonu koncentrācija",VLOOKUP(Dati!$A4093,Normas!$A:$D,3,FALSE),VLOOKUP(Dati!$A4093,Normas!$A:$D,3,FALSE)*0.6)),"")</f>
      </c>
      <c r="H4093" s="2">
        <f>IFERROR(IF(ISBLANK($A4093),"",IF($A4093="Ūdeņraža jonu koncentrācija",VLOOKUP(Dati!$A4093,Normas!$A:$D,2,FALSE),VLOOKUP(Dati!$A4093,Normas!$A:$D,2,FALSE)*0.3)),"")</f>
      </c>
      <c r="I4093" s="2">
        <f>IFERROR(IF(ISBLANK($A4093),"",IF($A4093="Ūdeņraža jonu koncentrācija",VLOOKUP(Dati!$A4093,Normas!$A:$D,3,FALSE),VLOOKUP(Dati!$A4093,Normas!$A:$D,3,FALSE)*0.3)),"")</f>
      </c>
    </row>
    <row r="4094" spans="2:9" x14ac:dyDescent="0.2">
      <c r="B4094">
        <f>IF(ISBLANK(A4094),"",VLOOKUP(A4094,Normas!A:D,4,FALSE))</f>
      </c>
      <c r="E4094" s="2">
        <f>IF(ISBLANK(D4094),"",INT(YEARFRAC(D4094,'Vispārīga informācija'!$B$2)))</f>
      </c>
      <c r="F4094" s="2">
        <f>IFERROR(IF(ISBLANK($A4094),"",IF($A4094="Ūdeņraža jonu koncentrācija",VLOOKUP(Dati!$A4094,Normas!$A:$D,2,FALSE),VLOOKUP(Dati!$A4094,Normas!$A:$D,2,FALSE)*0.6)),"")</f>
      </c>
      <c r="G4094" s="2">
        <f>IFERROR(IF(ISBLANK($A4094),"",IF($A4094="Ūdeņraža jonu koncentrācija",VLOOKUP(Dati!$A4094,Normas!$A:$D,3,FALSE),VLOOKUP(Dati!$A4094,Normas!$A:$D,3,FALSE)*0.6)),"")</f>
      </c>
      <c r="H4094" s="2">
        <f>IFERROR(IF(ISBLANK($A4094),"",IF($A4094="Ūdeņraža jonu koncentrācija",VLOOKUP(Dati!$A4094,Normas!$A:$D,2,FALSE),VLOOKUP(Dati!$A4094,Normas!$A:$D,2,FALSE)*0.3)),"")</f>
      </c>
      <c r="I4094" s="2">
        <f>IFERROR(IF(ISBLANK($A4094),"",IF($A4094="Ūdeņraža jonu koncentrācija",VLOOKUP(Dati!$A4094,Normas!$A:$D,3,FALSE),VLOOKUP(Dati!$A4094,Normas!$A:$D,3,FALSE)*0.3)),"")</f>
      </c>
    </row>
    <row r="4095" spans="2:9" x14ac:dyDescent="0.2">
      <c r="B4095">
        <f>IF(ISBLANK(A4095),"",VLOOKUP(A4095,Normas!A:D,4,FALSE))</f>
      </c>
      <c r="E4095" s="2">
        <f>IF(ISBLANK(D4095),"",INT(YEARFRAC(D4095,'Vispārīga informācija'!$B$2)))</f>
      </c>
      <c r="F4095" s="2">
        <f>IFERROR(IF(ISBLANK($A4095),"",IF($A4095="Ūdeņraža jonu koncentrācija",VLOOKUP(Dati!$A4095,Normas!$A:$D,2,FALSE),VLOOKUP(Dati!$A4095,Normas!$A:$D,2,FALSE)*0.6)),"")</f>
      </c>
      <c r="G4095" s="2">
        <f>IFERROR(IF(ISBLANK($A4095),"",IF($A4095="Ūdeņraža jonu koncentrācija",VLOOKUP(Dati!$A4095,Normas!$A:$D,3,FALSE),VLOOKUP(Dati!$A4095,Normas!$A:$D,3,FALSE)*0.6)),"")</f>
      </c>
      <c r="H4095" s="2">
        <f>IFERROR(IF(ISBLANK($A4095),"",IF($A4095="Ūdeņraža jonu koncentrācija",VLOOKUP(Dati!$A4095,Normas!$A:$D,2,FALSE),VLOOKUP(Dati!$A4095,Normas!$A:$D,2,FALSE)*0.3)),"")</f>
      </c>
      <c r="I4095" s="2">
        <f>IFERROR(IF(ISBLANK($A4095),"",IF($A4095="Ūdeņraža jonu koncentrācija",VLOOKUP(Dati!$A4095,Normas!$A:$D,3,FALSE),VLOOKUP(Dati!$A4095,Normas!$A:$D,3,FALSE)*0.3)),"")</f>
      </c>
    </row>
    <row r="4096" spans="2:9" x14ac:dyDescent="0.2">
      <c r="B4096">
        <f>IF(ISBLANK(A4096),"",VLOOKUP(A4096,Normas!A:D,4,FALSE))</f>
      </c>
      <c r="E4096" s="2">
        <f>IF(ISBLANK(D4096),"",INT(YEARFRAC(D4096,'Vispārīga informācija'!$B$2)))</f>
      </c>
      <c r="F4096" s="2">
        <f>IFERROR(IF(ISBLANK($A4096),"",IF($A4096="Ūdeņraža jonu koncentrācija",VLOOKUP(Dati!$A4096,Normas!$A:$D,2,FALSE),VLOOKUP(Dati!$A4096,Normas!$A:$D,2,FALSE)*0.6)),"")</f>
      </c>
      <c r="G4096" s="2">
        <f>IFERROR(IF(ISBLANK($A4096),"",IF($A4096="Ūdeņraža jonu koncentrācija",VLOOKUP(Dati!$A4096,Normas!$A:$D,3,FALSE),VLOOKUP(Dati!$A4096,Normas!$A:$D,3,FALSE)*0.6)),"")</f>
      </c>
      <c r="H4096" s="2">
        <f>IFERROR(IF(ISBLANK($A4096),"",IF($A4096="Ūdeņraža jonu koncentrācija",VLOOKUP(Dati!$A4096,Normas!$A:$D,2,FALSE),VLOOKUP(Dati!$A4096,Normas!$A:$D,2,FALSE)*0.3)),"")</f>
      </c>
      <c r="I4096" s="2">
        <f>IFERROR(IF(ISBLANK($A4096),"",IF($A4096="Ūdeņraža jonu koncentrācija",VLOOKUP(Dati!$A4096,Normas!$A:$D,3,FALSE),VLOOKUP(Dati!$A4096,Normas!$A:$D,3,FALSE)*0.3)),"")</f>
      </c>
    </row>
    <row r="4097" spans="2:9" x14ac:dyDescent="0.2">
      <c r="B4097">
        <f>IF(ISBLANK(A4097),"",VLOOKUP(A4097,Normas!A:D,4,FALSE))</f>
      </c>
      <c r="E4097" s="2">
        <f>IF(ISBLANK(D4097),"",INT(YEARFRAC(D4097,'Vispārīga informācija'!$B$2)))</f>
      </c>
      <c r="F4097" s="2">
        <f>IFERROR(IF(ISBLANK($A4097),"",IF($A4097="Ūdeņraža jonu koncentrācija",VLOOKUP(Dati!$A4097,Normas!$A:$D,2,FALSE),VLOOKUP(Dati!$A4097,Normas!$A:$D,2,FALSE)*0.6)),"")</f>
      </c>
      <c r="G4097" s="2">
        <f>IFERROR(IF(ISBLANK($A4097),"",IF($A4097="Ūdeņraža jonu koncentrācija",VLOOKUP(Dati!$A4097,Normas!$A:$D,3,FALSE),VLOOKUP(Dati!$A4097,Normas!$A:$D,3,FALSE)*0.6)),"")</f>
      </c>
      <c r="H4097" s="2">
        <f>IFERROR(IF(ISBLANK($A4097),"",IF($A4097="Ūdeņraža jonu koncentrācija",VLOOKUP(Dati!$A4097,Normas!$A:$D,2,FALSE),VLOOKUP(Dati!$A4097,Normas!$A:$D,2,FALSE)*0.3)),"")</f>
      </c>
      <c r="I4097" s="2">
        <f>IFERROR(IF(ISBLANK($A4097),"",IF($A4097="Ūdeņraža jonu koncentrācija",VLOOKUP(Dati!$A4097,Normas!$A:$D,3,FALSE),VLOOKUP(Dati!$A4097,Normas!$A:$D,3,FALSE)*0.3)),"")</f>
      </c>
    </row>
    <row r="4098" spans="2:9" x14ac:dyDescent="0.2">
      <c r="B4098">
        <f>IF(ISBLANK(A4098),"",VLOOKUP(A4098,Normas!A:D,4,FALSE))</f>
      </c>
      <c r="E4098" s="2">
        <f>IF(ISBLANK(D4098),"",INT(YEARFRAC(D4098,'Vispārīga informācija'!$B$2)))</f>
      </c>
      <c r="F4098" s="2">
        <f>IFERROR(IF(ISBLANK($A4098),"",IF($A4098="Ūdeņraža jonu koncentrācija",VLOOKUP(Dati!$A4098,Normas!$A:$D,2,FALSE),VLOOKUP(Dati!$A4098,Normas!$A:$D,2,FALSE)*0.6)),"")</f>
      </c>
      <c r="G4098" s="2">
        <f>IFERROR(IF(ISBLANK($A4098),"",IF($A4098="Ūdeņraža jonu koncentrācija",VLOOKUP(Dati!$A4098,Normas!$A:$D,3,FALSE),VLOOKUP(Dati!$A4098,Normas!$A:$D,3,FALSE)*0.6)),"")</f>
      </c>
      <c r="H4098" s="2">
        <f>IFERROR(IF(ISBLANK($A4098),"",IF($A4098="Ūdeņraža jonu koncentrācija",VLOOKUP(Dati!$A4098,Normas!$A:$D,2,FALSE),VLOOKUP(Dati!$A4098,Normas!$A:$D,2,FALSE)*0.3)),"")</f>
      </c>
      <c r="I4098" s="2">
        <f>IFERROR(IF(ISBLANK($A4098),"",IF($A4098="Ūdeņraža jonu koncentrācija",VLOOKUP(Dati!$A4098,Normas!$A:$D,3,FALSE),VLOOKUP(Dati!$A4098,Normas!$A:$D,3,FALSE)*0.3)),"")</f>
      </c>
    </row>
    <row r="4099" spans="2:9" x14ac:dyDescent="0.2">
      <c r="B4099">
        <f>IF(ISBLANK(A4099),"",VLOOKUP(A4099,Normas!A:D,4,FALSE))</f>
      </c>
      <c r="E4099" s="2">
        <f>IF(ISBLANK(D4099),"",INT(YEARFRAC(D4099,'Vispārīga informācija'!$B$2)))</f>
      </c>
      <c r="F4099" s="2">
        <f>IFERROR(IF(ISBLANK($A4099),"",IF($A4099="Ūdeņraža jonu koncentrācija",VLOOKUP(Dati!$A4099,Normas!$A:$D,2,FALSE),VLOOKUP(Dati!$A4099,Normas!$A:$D,2,FALSE)*0.6)),"")</f>
      </c>
      <c r="G4099" s="2">
        <f>IFERROR(IF(ISBLANK($A4099),"",IF($A4099="Ūdeņraža jonu koncentrācija",VLOOKUP(Dati!$A4099,Normas!$A:$D,3,FALSE),VLOOKUP(Dati!$A4099,Normas!$A:$D,3,FALSE)*0.6)),"")</f>
      </c>
      <c r="H4099" s="2">
        <f>IFERROR(IF(ISBLANK($A4099),"",IF($A4099="Ūdeņraža jonu koncentrācija",VLOOKUP(Dati!$A4099,Normas!$A:$D,2,FALSE),VLOOKUP(Dati!$A4099,Normas!$A:$D,2,FALSE)*0.3)),"")</f>
      </c>
      <c r="I4099" s="2">
        <f>IFERROR(IF(ISBLANK($A4099),"",IF($A4099="Ūdeņraža jonu koncentrācija",VLOOKUP(Dati!$A4099,Normas!$A:$D,3,FALSE),VLOOKUP(Dati!$A4099,Normas!$A:$D,3,FALSE)*0.3)),"")</f>
      </c>
    </row>
    <row r="4100" spans="2:9" x14ac:dyDescent="0.2">
      <c r="B4100">
        <f>IF(ISBLANK(A4100),"",VLOOKUP(A4100,Normas!A:D,4,FALSE))</f>
      </c>
      <c r="E4100" s="2">
        <f>IF(ISBLANK(D4100),"",INT(YEARFRAC(D4100,'Vispārīga informācija'!$B$2)))</f>
      </c>
      <c r="F4100" s="2">
        <f>IFERROR(IF(ISBLANK($A4100),"",IF($A4100="Ūdeņraža jonu koncentrācija",VLOOKUP(Dati!$A4100,Normas!$A:$D,2,FALSE),VLOOKUP(Dati!$A4100,Normas!$A:$D,2,FALSE)*0.6)),"")</f>
      </c>
      <c r="G4100" s="2">
        <f>IFERROR(IF(ISBLANK($A4100),"",IF($A4100="Ūdeņraža jonu koncentrācija",VLOOKUP(Dati!$A4100,Normas!$A:$D,3,FALSE),VLOOKUP(Dati!$A4100,Normas!$A:$D,3,FALSE)*0.6)),"")</f>
      </c>
      <c r="H4100" s="2">
        <f>IFERROR(IF(ISBLANK($A4100),"",IF($A4100="Ūdeņraža jonu koncentrācija",VLOOKUP(Dati!$A4100,Normas!$A:$D,2,FALSE),VLOOKUP(Dati!$A4100,Normas!$A:$D,2,FALSE)*0.3)),"")</f>
      </c>
      <c r="I4100" s="2">
        <f>IFERROR(IF(ISBLANK($A4100),"",IF($A4100="Ūdeņraža jonu koncentrācija",VLOOKUP(Dati!$A4100,Normas!$A:$D,3,FALSE),VLOOKUP(Dati!$A4100,Normas!$A:$D,3,FALSE)*0.3)),"")</f>
      </c>
    </row>
    <row r="4101" spans="2:9" x14ac:dyDescent="0.2">
      <c r="B4101">
        <f>IF(ISBLANK(A4101),"",VLOOKUP(A4101,Normas!A:D,4,FALSE))</f>
      </c>
      <c r="E4101" s="2">
        <f>IF(ISBLANK(D4101),"",INT(YEARFRAC(D4101,'Vispārīga informācija'!$B$2)))</f>
      </c>
      <c r="F4101" s="2">
        <f>IFERROR(IF(ISBLANK($A4101),"",IF($A4101="Ūdeņraža jonu koncentrācija",VLOOKUP(Dati!$A4101,Normas!$A:$D,2,FALSE),VLOOKUP(Dati!$A4101,Normas!$A:$D,2,FALSE)*0.6)),"")</f>
      </c>
      <c r="G4101" s="2">
        <f>IFERROR(IF(ISBLANK($A4101),"",IF($A4101="Ūdeņraža jonu koncentrācija",VLOOKUP(Dati!$A4101,Normas!$A:$D,3,FALSE),VLOOKUP(Dati!$A4101,Normas!$A:$D,3,FALSE)*0.6)),"")</f>
      </c>
      <c r="H4101" s="2">
        <f>IFERROR(IF(ISBLANK($A4101),"",IF($A4101="Ūdeņraža jonu koncentrācija",VLOOKUP(Dati!$A4101,Normas!$A:$D,2,FALSE),VLOOKUP(Dati!$A4101,Normas!$A:$D,2,FALSE)*0.3)),"")</f>
      </c>
      <c r="I4101" s="2">
        <f>IFERROR(IF(ISBLANK($A4101),"",IF($A4101="Ūdeņraža jonu koncentrācija",VLOOKUP(Dati!$A4101,Normas!$A:$D,3,FALSE),VLOOKUP(Dati!$A4101,Normas!$A:$D,3,FALSE)*0.3)),"")</f>
      </c>
    </row>
    <row r="4102" spans="2:9" x14ac:dyDescent="0.2">
      <c r="B4102">
        <f>IF(ISBLANK(A4102),"",VLOOKUP(A4102,Normas!A:D,4,FALSE))</f>
      </c>
      <c r="E4102" s="2">
        <f>IF(ISBLANK(D4102),"",INT(YEARFRAC(D4102,'Vispārīga informācija'!$B$2)))</f>
      </c>
      <c r="F4102" s="2">
        <f>IFERROR(IF(ISBLANK($A4102),"",IF($A4102="Ūdeņraža jonu koncentrācija",VLOOKUP(Dati!$A4102,Normas!$A:$D,2,FALSE),VLOOKUP(Dati!$A4102,Normas!$A:$D,2,FALSE)*0.6)),"")</f>
      </c>
      <c r="G4102" s="2">
        <f>IFERROR(IF(ISBLANK($A4102),"",IF($A4102="Ūdeņraža jonu koncentrācija",VLOOKUP(Dati!$A4102,Normas!$A:$D,3,FALSE),VLOOKUP(Dati!$A4102,Normas!$A:$D,3,FALSE)*0.6)),"")</f>
      </c>
      <c r="H4102" s="2">
        <f>IFERROR(IF(ISBLANK($A4102),"",IF($A4102="Ūdeņraža jonu koncentrācija",VLOOKUP(Dati!$A4102,Normas!$A:$D,2,FALSE),VLOOKUP(Dati!$A4102,Normas!$A:$D,2,FALSE)*0.3)),"")</f>
      </c>
      <c r="I4102" s="2">
        <f>IFERROR(IF(ISBLANK($A4102),"",IF($A4102="Ūdeņraža jonu koncentrācija",VLOOKUP(Dati!$A4102,Normas!$A:$D,3,FALSE),VLOOKUP(Dati!$A4102,Normas!$A:$D,3,FALSE)*0.3)),"")</f>
      </c>
    </row>
    <row r="4103" spans="2:9" x14ac:dyDescent="0.2">
      <c r="B4103">
        <f>IF(ISBLANK(A4103),"",VLOOKUP(A4103,Normas!A:D,4,FALSE))</f>
      </c>
      <c r="E4103" s="2">
        <f>IF(ISBLANK(D4103),"",INT(YEARFRAC(D4103,'Vispārīga informācija'!$B$2)))</f>
      </c>
      <c r="F4103" s="2">
        <f>IFERROR(IF(ISBLANK($A4103),"",IF($A4103="Ūdeņraža jonu koncentrācija",VLOOKUP(Dati!$A4103,Normas!$A:$D,2,FALSE),VLOOKUP(Dati!$A4103,Normas!$A:$D,2,FALSE)*0.6)),"")</f>
      </c>
      <c r="G4103" s="2">
        <f>IFERROR(IF(ISBLANK($A4103),"",IF($A4103="Ūdeņraža jonu koncentrācija",VLOOKUP(Dati!$A4103,Normas!$A:$D,3,FALSE),VLOOKUP(Dati!$A4103,Normas!$A:$D,3,FALSE)*0.6)),"")</f>
      </c>
      <c r="H4103" s="2">
        <f>IFERROR(IF(ISBLANK($A4103),"",IF($A4103="Ūdeņraža jonu koncentrācija",VLOOKUP(Dati!$A4103,Normas!$A:$D,2,FALSE),VLOOKUP(Dati!$A4103,Normas!$A:$D,2,FALSE)*0.3)),"")</f>
      </c>
      <c r="I4103" s="2">
        <f>IFERROR(IF(ISBLANK($A4103),"",IF($A4103="Ūdeņraža jonu koncentrācija",VLOOKUP(Dati!$A4103,Normas!$A:$D,3,FALSE),VLOOKUP(Dati!$A4103,Normas!$A:$D,3,FALSE)*0.3)),"")</f>
      </c>
    </row>
    <row r="4104" spans="2:9" x14ac:dyDescent="0.2">
      <c r="B4104">
        <f>IF(ISBLANK(A4104),"",VLOOKUP(A4104,Normas!A:D,4,FALSE))</f>
      </c>
      <c r="E4104" s="2">
        <f>IF(ISBLANK(D4104),"",INT(YEARFRAC(D4104,'Vispārīga informācija'!$B$2)))</f>
      </c>
      <c r="F4104" s="2">
        <f>IFERROR(IF(ISBLANK($A4104),"",IF($A4104="Ūdeņraža jonu koncentrācija",VLOOKUP(Dati!$A4104,Normas!$A:$D,2,FALSE),VLOOKUP(Dati!$A4104,Normas!$A:$D,2,FALSE)*0.6)),"")</f>
      </c>
      <c r="G4104" s="2">
        <f>IFERROR(IF(ISBLANK($A4104),"",IF($A4104="Ūdeņraža jonu koncentrācija",VLOOKUP(Dati!$A4104,Normas!$A:$D,3,FALSE),VLOOKUP(Dati!$A4104,Normas!$A:$D,3,FALSE)*0.6)),"")</f>
      </c>
      <c r="H4104" s="2">
        <f>IFERROR(IF(ISBLANK($A4104),"",IF($A4104="Ūdeņraža jonu koncentrācija",VLOOKUP(Dati!$A4104,Normas!$A:$D,2,FALSE),VLOOKUP(Dati!$A4104,Normas!$A:$D,2,FALSE)*0.3)),"")</f>
      </c>
      <c r="I4104" s="2">
        <f>IFERROR(IF(ISBLANK($A4104),"",IF($A4104="Ūdeņraža jonu koncentrācija",VLOOKUP(Dati!$A4104,Normas!$A:$D,3,FALSE),VLOOKUP(Dati!$A4104,Normas!$A:$D,3,FALSE)*0.3)),"")</f>
      </c>
    </row>
    <row r="4105" spans="2:9" x14ac:dyDescent="0.2">
      <c r="B4105">
        <f>IF(ISBLANK(A4105),"",VLOOKUP(A4105,Normas!A:D,4,FALSE))</f>
      </c>
      <c r="E4105" s="2">
        <f>IF(ISBLANK(D4105),"",INT(YEARFRAC(D4105,'Vispārīga informācija'!$B$2)))</f>
      </c>
      <c r="F4105" s="2">
        <f>IFERROR(IF(ISBLANK($A4105),"",IF($A4105="Ūdeņraža jonu koncentrācija",VLOOKUP(Dati!$A4105,Normas!$A:$D,2,FALSE),VLOOKUP(Dati!$A4105,Normas!$A:$D,2,FALSE)*0.6)),"")</f>
      </c>
      <c r="G4105" s="2">
        <f>IFERROR(IF(ISBLANK($A4105),"",IF($A4105="Ūdeņraža jonu koncentrācija",VLOOKUP(Dati!$A4105,Normas!$A:$D,3,FALSE),VLOOKUP(Dati!$A4105,Normas!$A:$D,3,FALSE)*0.6)),"")</f>
      </c>
      <c r="H4105" s="2">
        <f>IFERROR(IF(ISBLANK($A4105),"",IF($A4105="Ūdeņraža jonu koncentrācija",VLOOKUP(Dati!$A4105,Normas!$A:$D,2,FALSE),VLOOKUP(Dati!$A4105,Normas!$A:$D,2,FALSE)*0.3)),"")</f>
      </c>
      <c r="I4105" s="2">
        <f>IFERROR(IF(ISBLANK($A4105),"",IF($A4105="Ūdeņraža jonu koncentrācija",VLOOKUP(Dati!$A4105,Normas!$A:$D,3,FALSE),VLOOKUP(Dati!$A4105,Normas!$A:$D,3,FALSE)*0.3)),"")</f>
      </c>
    </row>
    <row r="4106" spans="2:9" x14ac:dyDescent="0.2">
      <c r="B4106">
        <f>IF(ISBLANK(A4106),"",VLOOKUP(A4106,Normas!A:D,4,FALSE))</f>
      </c>
      <c r="E4106" s="2">
        <f>IF(ISBLANK(D4106),"",INT(YEARFRAC(D4106,'Vispārīga informācija'!$B$2)))</f>
      </c>
      <c r="F4106" s="2">
        <f>IFERROR(IF(ISBLANK($A4106),"",IF($A4106="Ūdeņraža jonu koncentrācija",VLOOKUP(Dati!$A4106,Normas!$A:$D,2,FALSE),VLOOKUP(Dati!$A4106,Normas!$A:$D,2,FALSE)*0.6)),"")</f>
      </c>
      <c r="G4106" s="2">
        <f>IFERROR(IF(ISBLANK($A4106),"",IF($A4106="Ūdeņraža jonu koncentrācija",VLOOKUP(Dati!$A4106,Normas!$A:$D,3,FALSE),VLOOKUP(Dati!$A4106,Normas!$A:$D,3,FALSE)*0.6)),"")</f>
      </c>
      <c r="H4106" s="2">
        <f>IFERROR(IF(ISBLANK($A4106),"",IF($A4106="Ūdeņraža jonu koncentrācija",VLOOKUP(Dati!$A4106,Normas!$A:$D,2,FALSE),VLOOKUP(Dati!$A4106,Normas!$A:$D,2,FALSE)*0.3)),"")</f>
      </c>
      <c r="I4106" s="2">
        <f>IFERROR(IF(ISBLANK($A4106),"",IF($A4106="Ūdeņraža jonu koncentrācija",VLOOKUP(Dati!$A4106,Normas!$A:$D,3,FALSE),VLOOKUP(Dati!$A4106,Normas!$A:$D,3,FALSE)*0.3)),"")</f>
      </c>
    </row>
    <row r="4107" spans="2:9" x14ac:dyDescent="0.2">
      <c r="B4107">
        <f>IF(ISBLANK(A4107),"",VLOOKUP(A4107,Normas!A:D,4,FALSE))</f>
      </c>
      <c r="E4107" s="2">
        <f>IF(ISBLANK(D4107),"",INT(YEARFRAC(D4107,'Vispārīga informācija'!$B$2)))</f>
      </c>
      <c r="F4107" s="2">
        <f>IFERROR(IF(ISBLANK($A4107),"",IF($A4107="Ūdeņraža jonu koncentrācija",VLOOKUP(Dati!$A4107,Normas!$A:$D,2,FALSE),VLOOKUP(Dati!$A4107,Normas!$A:$D,2,FALSE)*0.6)),"")</f>
      </c>
      <c r="G4107" s="2">
        <f>IFERROR(IF(ISBLANK($A4107),"",IF($A4107="Ūdeņraža jonu koncentrācija",VLOOKUP(Dati!$A4107,Normas!$A:$D,3,FALSE),VLOOKUP(Dati!$A4107,Normas!$A:$D,3,FALSE)*0.6)),"")</f>
      </c>
      <c r="H4107" s="2">
        <f>IFERROR(IF(ISBLANK($A4107),"",IF($A4107="Ūdeņraža jonu koncentrācija",VLOOKUP(Dati!$A4107,Normas!$A:$D,2,FALSE),VLOOKUP(Dati!$A4107,Normas!$A:$D,2,FALSE)*0.3)),"")</f>
      </c>
      <c r="I4107" s="2">
        <f>IFERROR(IF(ISBLANK($A4107),"",IF($A4107="Ūdeņraža jonu koncentrācija",VLOOKUP(Dati!$A4107,Normas!$A:$D,3,FALSE),VLOOKUP(Dati!$A4107,Normas!$A:$D,3,FALSE)*0.3)),"")</f>
      </c>
    </row>
    <row r="4108" spans="2:9" x14ac:dyDescent="0.2">
      <c r="B4108">
        <f>IF(ISBLANK(A4108),"",VLOOKUP(A4108,Normas!A:D,4,FALSE))</f>
      </c>
      <c r="E4108" s="2">
        <f>IF(ISBLANK(D4108),"",INT(YEARFRAC(D4108,'Vispārīga informācija'!$B$2)))</f>
      </c>
      <c r="F4108" s="2">
        <f>IFERROR(IF(ISBLANK($A4108),"",IF($A4108="Ūdeņraža jonu koncentrācija",VLOOKUP(Dati!$A4108,Normas!$A:$D,2,FALSE),VLOOKUP(Dati!$A4108,Normas!$A:$D,2,FALSE)*0.6)),"")</f>
      </c>
      <c r="G4108" s="2">
        <f>IFERROR(IF(ISBLANK($A4108),"",IF($A4108="Ūdeņraža jonu koncentrācija",VLOOKUP(Dati!$A4108,Normas!$A:$D,3,FALSE),VLOOKUP(Dati!$A4108,Normas!$A:$D,3,FALSE)*0.6)),"")</f>
      </c>
      <c r="H4108" s="2">
        <f>IFERROR(IF(ISBLANK($A4108),"",IF($A4108="Ūdeņraža jonu koncentrācija",VLOOKUP(Dati!$A4108,Normas!$A:$D,2,FALSE),VLOOKUP(Dati!$A4108,Normas!$A:$D,2,FALSE)*0.3)),"")</f>
      </c>
      <c r="I4108" s="2">
        <f>IFERROR(IF(ISBLANK($A4108),"",IF($A4108="Ūdeņraža jonu koncentrācija",VLOOKUP(Dati!$A4108,Normas!$A:$D,3,FALSE),VLOOKUP(Dati!$A4108,Normas!$A:$D,3,FALSE)*0.3)),"")</f>
      </c>
    </row>
    <row r="4109" spans="2:9" x14ac:dyDescent="0.2">
      <c r="B4109">
        <f>IF(ISBLANK(A4109),"",VLOOKUP(A4109,Normas!A:D,4,FALSE))</f>
      </c>
      <c r="E4109" s="2">
        <f>IF(ISBLANK(D4109),"",INT(YEARFRAC(D4109,'Vispārīga informācija'!$B$2)))</f>
      </c>
      <c r="F4109" s="2">
        <f>IFERROR(IF(ISBLANK($A4109),"",IF($A4109="Ūdeņraža jonu koncentrācija",VLOOKUP(Dati!$A4109,Normas!$A:$D,2,FALSE),VLOOKUP(Dati!$A4109,Normas!$A:$D,2,FALSE)*0.6)),"")</f>
      </c>
      <c r="G4109" s="2">
        <f>IFERROR(IF(ISBLANK($A4109),"",IF($A4109="Ūdeņraža jonu koncentrācija",VLOOKUP(Dati!$A4109,Normas!$A:$D,3,FALSE),VLOOKUP(Dati!$A4109,Normas!$A:$D,3,FALSE)*0.6)),"")</f>
      </c>
      <c r="H4109" s="2">
        <f>IFERROR(IF(ISBLANK($A4109),"",IF($A4109="Ūdeņraža jonu koncentrācija",VLOOKUP(Dati!$A4109,Normas!$A:$D,2,FALSE),VLOOKUP(Dati!$A4109,Normas!$A:$D,2,FALSE)*0.3)),"")</f>
      </c>
      <c r="I4109" s="2">
        <f>IFERROR(IF(ISBLANK($A4109),"",IF($A4109="Ūdeņraža jonu koncentrācija",VLOOKUP(Dati!$A4109,Normas!$A:$D,3,FALSE),VLOOKUP(Dati!$A4109,Normas!$A:$D,3,FALSE)*0.3)),"")</f>
      </c>
    </row>
    <row r="4110" spans="2:9" x14ac:dyDescent="0.2">
      <c r="B4110">
        <f>IF(ISBLANK(A4110),"",VLOOKUP(A4110,Normas!A:D,4,FALSE))</f>
      </c>
      <c r="E4110" s="2">
        <f>IF(ISBLANK(D4110),"",INT(YEARFRAC(D4110,'Vispārīga informācija'!$B$2)))</f>
      </c>
      <c r="F4110" s="2">
        <f>IFERROR(IF(ISBLANK($A4110),"",IF($A4110="Ūdeņraža jonu koncentrācija",VLOOKUP(Dati!$A4110,Normas!$A:$D,2,FALSE),VLOOKUP(Dati!$A4110,Normas!$A:$D,2,FALSE)*0.6)),"")</f>
      </c>
      <c r="G4110" s="2">
        <f>IFERROR(IF(ISBLANK($A4110),"",IF($A4110="Ūdeņraža jonu koncentrācija",VLOOKUP(Dati!$A4110,Normas!$A:$D,3,FALSE),VLOOKUP(Dati!$A4110,Normas!$A:$D,3,FALSE)*0.6)),"")</f>
      </c>
      <c r="H4110" s="2">
        <f>IFERROR(IF(ISBLANK($A4110),"",IF($A4110="Ūdeņraža jonu koncentrācija",VLOOKUP(Dati!$A4110,Normas!$A:$D,2,FALSE),VLOOKUP(Dati!$A4110,Normas!$A:$D,2,FALSE)*0.3)),"")</f>
      </c>
      <c r="I4110" s="2">
        <f>IFERROR(IF(ISBLANK($A4110),"",IF($A4110="Ūdeņraža jonu koncentrācija",VLOOKUP(Dati!$A4110,Normas!$A:$D,3,FALSE),VLOOKUP(Dati!$A4110,Normas!$A:$D,3,FALSE)*0.3)),"")</f>
      </c>
    </row>
    <row r="4111" spans="2:9" x14ac:dyDescent="0.2">
      <c r="B4111">
        <f>IF(ISBLANK(A4111),"",VLOOKUP(A4111,Normas!A:D,4,FALSE))</f>
      </c>
      <c r="E4111" s="2">
        <f>IF(ISBLANK(D4111),"",INT(YEARFRAC(D4111,'Vispārīga informācija'!$B$2)))</f>
      </c>
      <c r="F4111" s="2">
        <f>IFERROR(IF(ISBLANK($A4111),"",IF($A4111="Ūdeņraža jonu koncentrācija",VLOOKUP(Dati!$A4111,Normas!$A:$D,2,FALSE),VLOOKUP(Dati!$A4111,Normas!$A:$D,2,FALSE)*0.6)),"")</f>
      </c>
      <c r="G4111" s="2">
        <f>IFERROR(IF(ISBLANK($A4111),"",IF($A4111="Ūdeņraža jonu koncentrācija",VLOOKUP(Dati!$A4111,Normas!$A:$D,3,FALSE),VLOOKUP(Dati!$A4111,Normas!$A:$D,3,FALSE)*0.6)),"")</f>
      </c>
      <c r="H4111" s="2">
        <f>IFERROR(IF(ISBLANK($A4111),"",IF($A4111="Ūdeņraža jonu koncentrācija",VLOOKUP(Dati!$A4111,Normas!$A:$D,2,FALSE),VLOOKUP(Dati!$A4111,Normas!$A:$D,2,FALSE)*0.3)),"")</f>
      </c>
      <c r="I4111" s="2">
        <f>IFERROR(IF(ISBLANK($A4111),"",IF($A4111="Ūdeņraža jonu koncentrācija",VLOOKUP(Dati!$A4111,Normas!$A:$D,3,FALSE),VLOOKUP(Dati!$A4111,Normas!$A:$D,3,FALSE)*0.3)),"")</f>
      </c>
    </row>
    <row r="4112" spans="2:9" x14ac:dyDescent="0.2">
      <c r="B4112">
        <f>IF(ISBLANK(A4112),"",VLOOKUP(A4112,Normas!A:D,4,FALSE))</f>
      </c>
      <c r="E4112" s="2">
        <f>IF(ISBLANK(D4112),"",INT(YEARFRAC(D4112,'Vispārīga informācija'!$B$2)))</f>
      </c>
      <c r="F4112" s="2">
        <f>IFERROR(IF(ISBLANK($A4112),"",IF($A4112="Ūdeņraža jonu koncentrācija",VLOOKUP(Dati!$A4112,Normas!$A:$D,2,FALSE),VLOOKUP(Dati!$A4112,Normas!$A:$D,2,FALSE)*0.6)),"")</f>
      </c>
      <c r="G4112" s="2">
        <f>IFERROR(IF(ISBLANK($A4112),"",IF($A4112="Ūdeņraža jonu koncentrācija",VLOOKUP(Dati!$A4112,Normas!$A:$D,3,FALSE),VLOOKUP(Dati!$A4112,Normas!$A:$D,3,FALSE)*0.6)),"")</f>
      </c>
      <c r="H4112" s="2">
        <f>IFERROR(IF(ISBLANK($A4112),"",IF($A4112="Ūdeņraža jonu koncentrācija",VLOOKUP(Dati!$A4112,Normas!$A:$D,2,FALSE),VLOOKUP(Dati!$A4112,Normas!$A:$D,2,FALSE)*0.3)),"")</f>
      </c>
      <c r="I4112" s="2">
        <f>IFERROR(IF(ISBLANK($A4112),"",IF($A4112="Ūdeņraža jonu koncentrācija",VLOOKUP(Dati!$A4112,Normas!$A:$D,3,FALSE),VLOOKUP(Dati!$A4112,Normas!$A:$D,3,FALSE)*0.3)),"")</f>
      </c>
    </row>
    <row r="4113" spans="2:9" x14ac:dyDescent="0.2">
      <c r="B4113">
        <f>IF(ISBLANK(A4113),"",VLOOKUP(A4113,Normas!A:D,4,FALSE))</f>
      </c>
      <c r="E4113" s="2">
        <f>IF(ISBLANK(D4113),"",INT(YEARFRAC(D4113,'Vispārīga informācija'!$B$2)))</f>
      </c>
      <c r="F4113" s="2">
        <f>IFERROR(IF(ISBLANK($A4113),"",IF($A4113="Ūdeņraža jonu koncentrācija",VLOOKUP(Dati!$A4113,Normas!$A:$D,2,FALSE),VLOOKUP(Dati!$A4113,Normas!$A:$D,2,FALSE)*0.6)),"")</f>
      </c>
      <c r="G4113" s="2">
        <f>IFERROR(IF(ISBLANK($A4113),"",IF($A4113="Ūdeņraža jonu koncentrācija",VLOOKUP(Dati!$A4113,Normas!$A:$D,3,FALSE),VLOOKUP(Dati!$A4113,Normas!$A:$D,3,FALSE)*0.6)),"")</f>
      </c>
      <c r="H4113" s="2">
        <f>IFERROR(IF(ISBLANK($A4113),"",IF($A4113="Ūdeņraža jonu koncentrācija",VLOOKUP(Dati!$A4113,Normas!$A:$D,2,FALSE),VLOOKUP(Dati!$A4113,Normas!$A:$D,2,FALSE)*0.3)),"")</f>
      </c>
      <c r="I4113" s="2">
        <f>IFERROR(IF(ISBLANK($A4113),"",IF($A4113="Ūdeņraža jonu koncentrācija",VLOOKUP(Dati!$A4113,Normas!$A:$D,3,FALSE),VLOOKUP(Dati!$A4113,Normas!$A:$D,3,FALSE)*0.3)),"")</f>
      </c>
    </row>
    <row r="4114" spans="2:9" x14ac:dyDescent="0.2">
      <c r="B4114">
        <f>IF(ISBLANK(A4114),"",VLOOKUP(A4114,Normas!A:D,4,FALSE))</f>
      </c>
      <c r="E4114" s="2">
        <f>IF(ISBLANK(D4114),"",INT(YEARFRAC(D4114,'Vispārīga informācija'!$B$2)))</f>
      </c>
      <c r="F4114" s="2">
        <f>IFERROR(IF(ISBLANK($A4114),"",IF($A4114="Ūdeņraža jonu koncentrācija",VLOOKUP(Dati!$A4114,Normas!$A:$D,2,FALSE),VLOOKUP(Dati!$A4114,Normas!$A:$D,2,FALSE)*0.6)),"")</f>
      </c>
      <c r="G4114" s="2">
        <f>IFERROR(IF(ISBLANK($A4114),"",IF($A4114="Ūdeņraža jonu koncentrācija",VLOOKUP(Dati!$A4114,Normas!$A:$D,3,FALSE),VLOOKUP(Dati!$A4114,Normas!$A:$D,3,FALSE)*0.6)),"")</f>
      </c>
      <c r="H4114" s="2">
        <f>IFERROR(IF(ISBLANK($A4114),"",IF($A4114="Ūdeņraža jonu koncentrācija",VLOOKUP(Dati!$A4114,Normas!$A:$D,2,FALSE),VLOOKUP(Dati!$A4114,Normas!$A:$D,2,FALSE)*0.3)),"")</f>
      </c>
      <c r="I4114" s="2">
        <f>IFERROR(IF(ISBLANK($A4114),"",IF($A4114="Ūdeņraža jonu koncentrācija",VLOOKUP(Dati!$A4114,Normas!$A:$D,3,FALSE),VLOOKUP(Dati!$A4114,Normas!$A:$D,3,FALSE)*0.3)),"")</f>
      </c>
    </row>
    <row r="4115" spans="2:9" x14ac:dyDescent="0.2">
      <c r="B4115">
        <f>IF(ISBLANK(A4115),"",VLOOKUP(A4115,Normas!A:D,4,FALSE))</f>
      </c>
      <c r="E4115" s="2">
        <f>IF(ISBLANK(D4115),"",INT(YEARFRAC(D4115,'Vispārīga informācija'!$B$2)))</f>
      </c>
      <c r="F4115" s="2">
        <f>IFERROR(IF(ISBLANK($A4115),"",IF($A4115="Ūdeņraža jonu koncentrācija",VLOOKUP(Dati!$A4115,Normas!$A:$D,2,FALSE),VLOOKUP(Dati!$A4115,Normas!$A:$D,2,FALSE)*0.6)),"")</f>
      </c>
      <c r="G4115" s="2">
        <f>IFERROR(IF(ISBLANK($A4115),"",IF($A4115="Ūdeņraža jonu koncentrācija",VLOOKUP(Dati!$A4115,Normas!$A:$D,3,FALSE),VLOOKUP(Dati!$A4115,Normas!$A:$D,3,FALSE)*0.6)),"")</f>
      </c>
      <c r="H4115" s="2">
        <f>IFERROR(IF(ISBLANK($A4115),"",IF($A4115="Ūdeņraža jonu koncentrācija",VLOOKUP(Dati!$A4115,Normas!$A:$D,2,FALSE),VLOOKUP(Dati!$A4115,Normas!$A:$D,2,FALSE)*0.3)),"")</f>
      </c>
      <c r="I4115" s="2">
        <f>IFERROR(IF(ISBLANK($A4115),"",IF($A4115="Ūdeņraža jonu koncentrācija",VLOOKUP(Dati!$A4115,Normas!$A:$D,3,FALSE),VLOOKUP(Dati!$A4115,Normas!$A:$D,3,FALSE)*0.3)),"")</f>
      </c>
    </row>
    <row r="4116" spans="2:9" x14ac:dyDescent="0.2">
      <c r="B4116">
        <f>IF(ISBLANK(A4116),"",VLOOKUP(A4116,Normas!A:D,4,FALSE))</f>
      </c>
      <c r="E4116" s="2">
        <f>IF(ISBLANK(D4116),"",INT(YEARFRAC(D4116,'Vispārīga informācija'!$B$2)))</f>
      </c>
      <c r="F4116" s="2">
        <f>IFERROR(IF(ISBLANK($A4116),"",IF($A4116="Ūdeņraža jonu koncentrācija",VLOOKUP(Dati!$A4116,Normas!$A:$D,2,FALSE),VLOOKUP(Dati!$A4116,Normas!$A:$D,2,FALSE)*0.6)),"")</f>
      </c>
      <c r="G4116" s="2">
        <f>IFERROR(IF(ISBLANK($A4116),"",IF($A4116="Ūdeņraža jonu koncentrācija",VLOOKUP(Dati!$A4116,Normas!$A:$D,3,FALSE),VLOOKUP(Dati!$A4116,Normas!$A:$D,3,FALSE)*0.6)),"")</f>
      </c>
      <c r="H4116" s="2">
        <f>IFERROR(IF(ISBLANK($A4116),"",IF($A4116="Ūdeņraža jonu koncentrācija",VLOOKUP(Dati!$A4116,Normas!$A:$D,2,FALSE),VLOOKUP(Dati!$A4116,Normas!$A:$D,2,FALSE)*0.3)),"")</f>
      </c>
      <c r="I4116" s="2">
        <f>IFERROR(IF(ISBLANK($A4116),"",IF($A4116="Ūdeņraža jonu koncentrācija",VLOOKUP(Dati!$A4116,Normas!$A:$D,3,FALSE),VLOOKUP(Dati!$A4116,Normas!$A:$D,3,FALSE)*0.3)),"")</f>
      </c>
    </row>
    <row r="4117" spans="2:9" x14ac:dyDescent="0.2">
      <c r="B4117">
        <f>IF(ISBLANK(A4117),"",VLOOKUP(A4117,Normas!A:D,4,FALSE))</f>
      </c>
      <c r="E4117" s="2">
        <f>IF(ISBLANK(D4117),"",INT(YEARFRAC(D4117,'Vispārīga informācija'!$B$2)))</f>
      </c>
      <c r="F4117" s="2">
        <f>IFERROR(IF(ISBLANK($A4117),"",IF($A4117="Ūdeņraža jonu koncentrācija",VLOOKUP(Dati!$A4117,Normas!$A:$D,2,FALSE),VLOOKUP(Dati!$A4117,Normas!$A:$D,2,FALSE)*0.6)),"")</f>
      </c>
      <c r="G4117" s="2">
        <f>IFERROR(IF(ISBLANK($A4117),"",IF($A4117="Ūdeņraža jonu koncentrācija",VLOOKUP(Dati!$A4117,Normas!$A:$D,3,FALSE),VLOOKUP(Dati!$A4117,Normas!$A:$D,3,FALSE)*0.6)),"")</f>
      </c>
      <c r="H4117" s="2">
        <f>IFERROR(IF(ISBLANK($A4117),"",IF($A4117="Ūdeņraža jonu koncentrācija",VLOOKUP(Dati!$A4117,Normas!$A:$D,2,FALSE),VLOOKUP(Dati!$A4117,Normas!$A:$D,2,FALSE)*0.3)),"")</f>
      </c>
      <c r="I4117" s="2">
        <f>IFERROR(IF(ISBLANK($A4117),"",IF($A4117="Ūdeņraža jonu koncentrācija",VLOOKUP(Dati!$A4117,Normas!$A:$D,3,FALSE),VLOOKUP(Dati!$A4117,Normas!$A:$D,3,FALSE)*0.3)),"")</f>
      </c>
    </row>
    <row r="4118" spans="2:9" x14ac:dyDescent="0.2">
      <c r="B4118">
        <f>IF(ISBLANK(A4118),"",VLOOKUP(A4118,Normas!A:D,4,FALSE))</f>
      </c>
      <c r="E4118" s="2">
        <f>IF(ISBLANK(D4118),"",INT(YEARFRAC(D4118,'Vispārīga informācija'!$B$2)))</f>
      </c>
      <c r="F4118" s="2">
        <f>IFERROR(IF(ISBLANK($A4118),"",IF($A4118="Ūdeņraža jonu koncentrācija",VLOOKUP(Dati!$A4118,Normas!$A:$D,2,FALSE),VLOOKUP(Dati!$A4118,Normas!$A:$D,2,FALSE)*0.6)),"")</f>
      </c>
      <c r="G4118" s="2">
        <f>IFERROR(IF(ISBLANK($A4118),"",IF($A4118="Ūdeņraža jonu koncentrācija",VLOOKUP(Dati!$A4118,Normas!$A:$D,3,FALSE),VLOOKUP(Dati!$A4118,Normas!$A:$D,3,FALSE)*0.6)),"")</f>
      </c>
      <c r="H4118" s="2">
        <f>IFERROR(IF(ISBLANK($A4118),"",IF($A4118="Ūdeņraža jonu koncentrācija",VLOOKUP(Dati!$A4118,Normas!$A:$D,2,FALSE),VLOOKUP(Dati!$A4118,Normas!$A:$D,2,FALSE)*0.3)),"")</f>
      </c>
      <c r="I4118" s="2">
        <f>IFERROR(IF(ISBLANK($A4118),"",IF($A4118="Ūdeņraža jonu koncentrācija",VLOOKUP(Dati!$A4118,Normas!$A:$D,3,FALSE),VLOOKUP(Dati!$A4118,Normas!$A:$D,3,FALSE)*0.3)),"")</f>
      </c>
    </row>
    <row r="4119" spans="2:9" x14ac:dyDescent="0.2">
      <c r="B4119">
        <f>IF(ISBLANK(A4119),"",VLOOKUP(A4119,Normas!A:D,4,FALSE))</f>
      </c>
      <c r="E4119" s="2">
        <f>IF(ISBLANK(D4119),"",INT(YEARFRAC(D4119,'Vispārīga informācija'!$B$2)))</f>
      </c>
      <c r="F4119" s="2">
        <f>IFERROR(IF(ISBLANK($A4119),"",IF($A4119="Ūdeņraža jonu koncentrācija",VLOOKUP(Dati!$A4119,Normas!$A:$D,2,FALSE),VLOOKUP(Dati!$A4119,Normas!$A:$D,2,FALSE)*0.6)),"")</f>
      </c>
      <c r="G4119" s="2">
        <f>IFERROR(IF(ISBLANK($A4119),"",IF($A4119="Ūdeņraža jonu koncentrācija",VLOOKUP(Dati!$A4119,Normas!$A:$D,3,FALSE),VLOOKUP(Dati!$A4119,Normas!$A:$D,3,FALSE)*0.6)),"")</f>
      </c>
      <c r="H4119" s="2">
        <f>IFERROR(IF(ISBLANK($A4119),"",IF($A4119="Ūdeņraža jonu koncentrācija",VLOOKUP(Dati!$A4119,Normas!$A:$D,2,FALSE),VLOOKUP(Dati!$A4119,Normas!$A:$D,2,FALSE)*0.3)),"")</f>
      </c>
      <c r="I4119" s="2">
        <f>IFERROR(IF(ISBLANK($A4119),"",IF($A4119="Ūdeņraža jonu koncentrācija",VLOOKUP(Dati!$A4119,Normas!$A:$D,3,FALSE),VLOOKUP(Dati!$A4119,Normas!$A:$D,3,FALSE)*0.3)),"")</f>
      </c>
    </row>
    <row r="4120" spans="2:9" x14ac:dyDescent="0.2">
      <c r="B4120">
        <f>IF(ISBLANK(A4120),"",VLOOKUP(A4120,Normas!A:D,4,FALSE))</f>
      </c>
      <c r="E4120" s="2">
        <f>IF(ISBLANK(D4120),"",INT(YEARFRAC(D4120,'Vispārīga informācija'!$B$2)))</f>
      </c>
      <c r="F4120" s="2">
        <f>IFERROR(IF(ISBLANK($A4120),"",IF($A4120="Ūdeņraža jonu koncentrācija",VLOOKUP(Dati!$A4120,Normas!$A:$D,2,FALSE),VLOOKUP(Dati!$A4120,Normas!$A:$D,2,FALSE)*0.6)),"")</f>
      </c>
      <c r="G4120" s="2">
        <f>IFERROR(IF(ISBLANK($A4120),"",IF($A4120="Ūdeņraža jonu koncentrācija",VLOOKUP(Dati!$A4120,Normas!$A:$D,3,FALSE),VLOOKUP(Dati!$A4120,Normas!$A:$D,3,FALSE)*0.6)),"")</f>
      </c>
      <c r="H4120" s="2">
        <f>IFERROR(IF(ISBLANK($A4120),"",IF($A4120="Ūdeņraža jonu koncentrācija",VLOOKUP(Dati!$A4120,Normas!$A:$D,2,FALSE),VLOOKUP(Dati!$A4120,Normas!$A:$D,2,FALSE)*0.3)),"")</f>
      </c>
      <c r="I4120" s="2">
        <f>IFERROR(IF(ISBLANK($A4120),"",IF($A4120="Ūdeņraža jonu koncentrācija",VLOOKUP(Dati!$A4120,Normas!$A:$D,3,FALSE),VLOOKUP(Dati!$A4120,Normas!$A:$D,3,FALSE)*0.3)),"")</f>
      </c>
    </row>
    <row r="4121" spans="2:9" x14ac:dyDescent="0.2">
      <c r="B4121">
        <f>IF(ISBLANK(A4121),"",VLOOKUP(A4121,Normas!A:D,4,FALSE))</f>
      </c>
      <c r="E4121" s="2">
        <f>IF(ISBLANK(D4121),"",INT(YEARFRAC(D4121,'Vispārīga informācija'!$B$2)))</f>
      </c>
      <c r="F4121" s="2">
        <f>IFERROR(IF(ISBLANK($A4121),"",IF($A4121="Ūdeņraža jonu koncentrācija",VLOOKUP(Dati!$A4121,Normas!$A:$D,2,FALSE),VLOOKUP(Dati!$A4121,Normas!$A:$D,2,FALSE)*0.6)),"")</f>
      </c>
      <c r="G4121" s="2">
        <f>IFERROR(IF(ISBLANK($A4121),"",IF($A4121="Ūdeņraža jonu koncentrācija",VLOOKUP(Dati!$A4121,Normas!$A:$D,3,FALSE),VLOOKUP(Dati!$A4121,Normas!$A:$D,3,FALSE)*0.6)),"")</f>
      </c>
      <c r="H4121" s="2">
        <f>IFERROR(IF(ISBLANK($A4121),"",IF($A4121="Ūdeņraža jonu koncentrācija",VLOOKUP(Dati!$A4121,Normas!$A:$D,2,FALSE),VLOOKUP(Dati!$A4121,Normas!$A:$D,2,FALSE)*0.3)),"")</f>
      </c>
      <c r="I4121" s="2">
        <f>IFERROR(IF(ISBLANK($A4121),"",IF($A4121="Ūdeņraža jonu koncentrācija",VLOOKUP(Dati!$A4121,Normas!$A:$D,3,FALSE),VLOOKUP(Dati!$A4121,Normas!$A:$D,3,FALSE)*0.3)),"")</f>
      </c>
    </row>
    <row r="4122" spans="2:9" x14ac:dyDescent="0.2">
      <c r="B4122">
        <f>IF(ISBLANK(A4122),"",VLOOKUP(A4122,Normas!A:D,4,FALSE))</f>
      </c>
      <c r="E4122" s="2">
        <f>IF(ISBLANK(D4122),"",INT(YEARFRAC(D4122,'Vispārīga informācija'!$B$2)))</f>
      </c>
      <c r="F4122" s="2">
        <f>IFERROR(IF(ISBLANK($A4122),"",IF($A4122="Ūdeņraža jonu koncentrācija",VLOOKUP(Dati!$A4122,Normas!$A:$D,2,FALSE),VLOOKUP(Dati!$A4122,Normas!$A:$D,2,FALSE)*0.6)),"")</f>
      </c>
      <c r="G4122" s="2">
        <f>IFERROR(IF(ISBLANK($A4122),"",IF($A4122="Ūdeņraža jonu koncentrācija",VLOOKUP(Dati!$A4122,Normas!$A:$D,3,FALSE),VLOOKUP(Dati!$A4122,Normas!$A:$D,3,FALSE)*0.6)),"")</f>
      </c>
      <c r="H4122" s="2">
        <f>IFERROR(IF(ISBLANK($A4122),"",IF($A4122="Ūdeņraža jonu koncentrācija",VLOOKUP(Dati!$A4122,Normas!$A:$D,2,FALSE),VLOOKUP(Dati!$A4122,Normas!$A:$D,2,FALSE)*0.3)),"")</f>
      </c>
      <c r="I4122" s="2">
        <f>IFERROR(IF(ISBLANK($A4122),"",IF($A4122="Ūdeņraža jonu koncentrācija",VLOOKUP(Dati!$A4122,Normas!$A:$D,3,FALSE),VLOOKUP(Dati!$A4122,Normas!$A:$D,3,FALSE)*0.3)),"")</f>
      </c>
    </row>
    <row r="4123" spans="2:9" x14ac:dyDescent="0.2">
      <c r="B4123">
        <f>IF(ISBLANK(A4123),"",VLOOKUP(A4123,Normas!A:D,4,FALSE))</f>
      </c>
      <c r="E4123" s="2">
        <f>IF(ISBLANK(D4123),"",INT(YEARFRAC(D4123,'Vispārīga informācija'!$B$2)))</f>
      </c>
      <c r="F4123" s="2">
        <f>IFERROR(IF(ISBLANK($A4123),"",IF($A4123="Ūdeņraža jonu koncentrācija",VLOOKUP(Dati!$A4123,Normas!$A:$D,2,FALSE),VLOOKUP(Dati!$A4123,Normas!$A:$D,2,FALSE)*0.6)),"")</f>
      </c>
      <c r="G4123" s="2">
        <f>IFERROR(IF(ISBLANK($A4123),"",IF($A4123="Ūdeņraža jonu koncentrācija",VLOOKUP(Dati!$A4123,Normas!$A:$D,3,FALSE),VLOOKUP(Dati!$A4123,Normas!$A:$D,3,FALSE)*0.6)),"")</f>
      </c>
      <c r="H4123" s="2">
        <f>IFERROR(IF(ISBLANK($A4123),"",IF($A4123="Ūdeņraža jonu koncentrācija",VLOOKUP(Dati!$A4123,Normas!$A:$D,2,FALSE),VLOOKUP(Dati!$A4123,Normas!$A:$D,2,FALSE)*0.3)),"")</f>
      </c>
      <c r="I4123" s="2">
        <f>IFERROR(IF(ISBLANK($A4123),"",IF($A4123="Ūdeņraža jonu koncentrācija",VLOOKUP(Dati!$A4123,Normas!$A:$D,3,FALSE),VLOOKUP(Dati!$A4123,Normas!$A:$D,3,FALSE)*0.3)),"")</f>
      </c>
    </row>
    <row r="4124" spans="2:9" x14ac:dyDescent="0.2">
      <c r="B4124">
        <f>IF(ISBLANK(A4124),"",VLOOKUP(A4124,Normas!A:D,4,FALSE))</f>
      </c>
      <c r="E4124" s="2">
        <f>IF(ISBLANK(D4124),"",INT(YEARFRAC(D4124,'Vispārīga informācija'!$B$2)))</f>
      </c>
      <c r="F4124" s="2">
        <f>IFERROR(IF(ISBLANK($A4124),"",IF($A4124="Ūdeņraža jonu koncentrācija",VLOOKUP(Dati!$A4124,Normas!$A:$D,2,FALSE),VLOOKUP(Dati!$A4124,Normas!$A:$D,2,FALSE)*0.6)),"")</f>
      </c>
      <c r="G4124" s="2">
        <f>IFERROR(IF(ISBLANK($A4124),"",IF($A4124="Ūdeņraža jonu koncentrācija",VLOOKUP(Dati!$A4124,Normas!$A:$D,3,FALSE),VLOOKUP(Dati!$A4124,Normas!$A:$D,3,FALSE)*0.6)),"")</f>
      </c>
      <c r="H4124" s="2">
        <f>IFERROR(IF(ISBLANK($A4124),"",IF($A4124="Ūdeņraža jonu koncentrācija",VLOOKUP(Dati!$A4124,Normas!$A:$D,2,FALSE),VLOOKUP(Dati!$A4124,Normas!$A:$D,2,FALSE)*0.3)),"")</f>
      </c>
      <c r="I4124" s="2">
        <f>IFERROR(IF(ISBLANK($A4124),"",IF($A4124="Ūdeņraža jonu koncentrācija",VLOOKUP(Dati!$A4124,Normas!$A:$D,3,FALSE),VLOOKUP(Dati!$A4124,Normas!$A:$D,3,FALSE)*0.3)),"")</f>
      </c>
    </row>
    <row r="4125" spans="2:9" x14ac:dyDescent="0.2">
      <c r="B4125">
        <f>IF(ISBLANK(A4125),"",VLOOKUP(A4125,Normas!A:D,4,FALSE))</f>
      </c>
      <c r="E4125" s="2">
        <f>IF(ISBLANK(D4125),"",INT(YEARFRAC(D4125,'Vispārīga informācija'!$B$2)))</f>
      </c>
      <c r="F4125" s="2">
        <f>IFERROR(IF(ISBLANK($A4125),"",IF($A4125="Ūdeņraža jonu koncentrācija",VLOOKUP(Dati!$A4125,Normas!$A:$D,2,FALSE),VLOOKUP(Dati!$A4125,Normas!$A:$D,2,FALSE)*0.6)),"")</f>
      </c>
      <c r="G4125" s="2">
        <f>IFERROR(IF(ISBLANK($A4125),"",IF($A4125="Ūdeņraža jonu koncentrācija",VLOOKUP(Dati!$A4125,Normas!$A:$D,3,FALSE),VLOOKUP(Dati!$A4125,Normas!$A:$D,3,FALSE)*0.6)),"")</f>
      </c>
      <c r="H4125" s="2">
        <f>IFERROR(IF(ISBLANK($A4125),"",IF($A4125="Ūdeņraža jonu koncentrācija",VLOOKUP(Dati!$A4125,Normas!$A:$D,2,FALSE),VLOOKUP(Dati!$A4125,Normas!$A:$D,2,FALSE)*0.3)),"")</f>
      </c>
      <c r="I4125" s="2">
        <f>IFERROR(IF(ISBLANK($A4125),"",IF($A4125="Ūdeņraža jonu koncentrācija",VLOOKUP(Dati!$A4125,Normas!$A:$D,3,FALSE),VLOOKUP(Dati!$A4125,Normas!$A:$D,3,FALSE)*0.3)),"")</f>
      </c>
    </row>
    <row r="4126" spans="2:9" x14ac:dyDescent="0.2">
      <c r="B4126">
        <f>IF(ISBLANK(A4126),"",VLOOKUP(A4126,Normas!A:D,4,FALSE))</f>
      </c>
      <c r="E4126" s="2">
        <f>IF(ISBLANK(D4126),"",INT(YEARFRAC(D4126,'Vispārīga informācija'!$B$2)))</f>
      </c>
      <c r="F4126" s="2">
        <f>IFERROR(IF(ISBLANK($A4126),"",IF($A4126="Ūdeņraža jonu koncentrācija",VLOOKUP(Dati!$A4126,Normas!$A:$D,2,FALSE),VLOOKUP(Dati!$A4126,Normas!$A:$D,2,FALSE)*0.6)),"")</f>
      </c>
      <c r="G4126" s="2">
        <f>IFERROR(IF(ISBLANK($A4126),"",IF($A4126="Ūdeņraža jonu koncentrācija",VLOOKUP(Dati!$A4126,Normas!$A:$D,3,FALSE),VLOOKUP(Dati!$A4126,Normas!$A:$D,3,FALSE)*0.6)),"")</f>
      </c>
      <c r="H4126" s="2">
        <f>IFERROR(IF(ISBLANK($A4126),"",IF($A4126="Ūdeņraža jonu koncentrācija",VLOOKUP(Dati!$A4126,Normas!$A:$D,2,FALSE),VLOOKUP(Dati!$A4126,Normas!$A:$D,2,FALSE)*0.3)),"")</f>
      </c>
      <c r="I4126" s="2">
        <f>IFERROR(IF(ISBLANK($A4126),"",IF($A4126="Ūdeņraža jonu koncentrācija",VLOOKUP(Dati!$A4126,Normas!$A:$D,3,FALSE),VLOOKUP(Dati!$A4126,Normas!$A:$D,3,FALSE)*0.3)),"")</f>
      </c>
    </row>
    <row r="4127" spans="2:9" x14ac:dyDescent="0.2">
      <c r="B4127">
        <f>IF(ISBLANK(A4127),"",VLOOKUP(A4127,Normas!A:D,4,FALSE))</f>
      </c>
      <c r="E4127" s="2">
        <f>IF(ISBLANK(D4127),"",INT(YEARFRAC(D4127,'Vispārīga informācija'!$B$2)))</f>
      </c>
      <c r="F4127" s="2">
        <f>IFERROR(IF(ISBLANK($A4127),"",IF($A4127="Ūdeņraža jonu koncentrācija",VLOOKUP(Dati!$A4127,Normas!$A:$D,2,FALSE),VLOOKUP(Dati!$A4127,Normas!$A:$D,2,FALSE)*0.6)),"")</f>
      </c>
      <c r="G4127" s="2">
        <f>IFERROR(IF(ISBLANK($A4127),"",IF($A4127="Ūdeņraža jonu koncentrācija",VLOOKUP(Dati!$A4127,Normas!$A:$D,3,FALSE),VLOOKUP(Dati!$A4127,Normas!$A:$D,3,FALSE)*0.6)),"")</f>
      </c>
      <c r="H4127" s="2">
        <f>IFERROR(IF(ISBLANK($A4127),"",IF($A4127="Ūdeņraža jonu koncentrācija",VLOOKUP(Dati!$A4127,Normas!$A:$D,2,FALSE),VLOOKUP(Dati!$A4127,Normas!$A:$D,2,FALSE)*0.3)),"")</f>
      </c>
      <c r="I4127" s="2">
        <f>IFERROR(IF(ISBLANK($A4127),"",IF($A4127="Ūdeņraža jonu koncentrācija",VLOOKUP(Dati!$A4127,Normas!$A:$D,3,FALSE),VLOOKUP(Dati!$A4127,Normas!$A:$D,3,FALSE)*0.3)),"")</f>
      </c>
    </row>
    <row r="4128" spans="2:9" x14ac:dyDescent="0.2">
      <c r="B4128">
        <f>IF(ISBLANK(A4128),"",VLOOKUP(A4128,Normas!A:D,4,FALSE))</f>
      </c>
      <c r="E4128" s="2">
        <f>IF(ISBLANK(D4128),"",INT(YEARFRAC(D4128,'Vispārīga informācija'!$B$2)))</f>
      </c>
      <c r="F4128" s="2">
        <f>IFERROR(IF(ISBLANK($A4128),"",IF($A4128="Ūdeņraža jonu koncentrācija",VLOOKUP(Dati!$A4128,Normas!$A:$D,2,FALSE),VLOOKUP(Dati!$A4128,Normas!$A:$D,2,FALSE)*0.6)),"")</f>
      </c>
      <c r="G4128" s="2">
        <f>IFERROR(IF(ISBLANK($A4128),"",IF($A4128="Ūdeņraža jonu koncentrācija",VLOOKUP(Dati!$A4128,Normas!$A:$D,3,FALSE),VLOOKUP(Dati!$A4128,Normas!$A:$D,3,FALSE)*0.6)),"")</f>
      </c>
      <c r="H4128" s="2">
        <f>IFERROR(IF(ISBLANK($A4128),"",IF($A4128="Ūdeņraža jonu koncentrācija",VLOOKUP(Dati!$A4128,Normas!$A:$D,2,FALSE),VLOOKUP(Dati!$A4128,Normas!$A:$D,2,FALSE)*0.3)),"")</f>
      </c>
      <c r="I4128" s="2">
        <f>IFERROR(IF(ISBLANK($A4128),"",IF($A4128="Ūdeņraža jonu koncentrācija",VLOOKUP(Dati!$A4128,Normas!$A:$D,3,FALSE),VLOOKUP(Dati!$A4128,Normas!$A:$D,3,FALSE)*0.3)),"")</f>
      </c>
    </row>
    <row r="4129" spans="2:9" x14ac:dyDescent="0.2">
      <c r="B4129">
        <f>IF(ISBLANK(A4129),"",VLOOKUP(A4129,Normas!A:D,4,FALSE))</f>
      </c>
      <c r="E4129" s="2">
        <f>IF(ISBLANK(D4129),"",INT(YEARFRAC(D4129,'Vispārīga informācija'!$B$2)))</f>
      </c>
      <c r="F4129" s="2">
        <f>IFERROR(IF(ISBLANK($A4129),"",IF($A4129="Ūdeņraža jonu koncentrācija",VLOOKUP(Dati!$A4129,Normas!$A:$D,2,FALSE),VLOOKUP(Dati!$A4129,Normas!$A:$D,2,FALSE)*0.6)),"")</f>
      </c>
      <c r="G4129" s="2">
        <f>IFERROR(IF(ISBLANK($A4129),"",IF($A4129="Ūdeņraža jonu koncentrācija",VLOOKUP(Dati!$A4129,Normas!$A:$D,3,FALSE),VLOOKUP(Dati!$A4129,Normas!$A:$D,3,FALSE)*0.6)),"")</f>
      </c>
      <c r="H4129" s="2">
        <f>IFERROR(IF(ISBLANK($A4129),"",IF($A4129="Ūdeņraža jonu koncentrācija",VLOOKUP(Dati!$A4129,Normas!$A:$D,2,FALSE),VLOOKUP(Dati!$A4129,Normas!$A:$D,2,FALSE)*0.3)),"")</f>
      </c>
      <c r="I4129" s="2">
        <f>IFERROR(IF(ISBLANK($A4129),"",IF($A4129="Ūdeņraža jonu koncentrācija",VLOOKUP(Dati!$A4129,Normas!$A:$D,3,FALSE),VLOOKUP(Dati!$A4129,Normas!$A:$D,3,FALSE)*0.3)),"")</f>
      </c>
    </row>
    <row r="4130" spans="2:9" x14ac:dyDescent="0.2">
      <c r="B4130">
        <f>IF(ISBLANK(A4130),"",VLOOKUP(A4130,Normas!A:D,4,FALSE))</f>
      </c>
      <c r="E4130" s="2">
        <f>IF(ISBLANK(D4130),"",INT(YEARFRAC(D4130,'Vispārīga informācija'!$B$2)))</f>
      </c>
      <c r="F4130" s="2">
        <f>IFERROR(IF(ISBLANK($A4130),"",IF($A4130="Ūdeņraža jonu koncentrācija",VLOOKUP(Dati!$A4130,Normas!$A:$D,2,FALSE),VLOOKUP(Dati!$A4130,Normas!$A:$D,2,FALSE)*0.6)),"")</f>
      </c>
      <c r="G4130" s="2">
        <f>IFERROR(IF(ISBLANK($A4130),"",IF($A4130="Ūdeņraža jonu koncentrācija",VLOOKUP(Dati!$A4130,Normas!$A:$D,3,FALSE),VLOOKUP(Dati!$A4130,Normas!$A:$D,3,FALSE)*0.6)),"")</f>
      </c>
      <c r="H4130" s="2">
        <f>IFERROR(IF(ISBLANK($A4130),"",IF($A4130="Ūdeņraža jonu koncentrācija",VLOOKUP(Dati!$A4130,Normas!$A:$D,2,FALSE),VLOOKUP(Dati!$A4130,Normas!$A:$D,2,FALSE)*0.3)),"")</f>
      </c>
      <c r="I4130" s="2">
        <f>IFERROR(IF(ISBLANK($A4130),"",IF($A4130="Ūdeņraža jonu koncentrācija",VLOOKUP(Dati!$A4130,Normas!$A:$D,3,FALSE),VLOOKUP(Dati!$A4130,Normas!$A:$D,3,FALSE)*0.3)),"")</f>
      </c>
    </row>
    <row r="4131" spans="2:9" x14ac:dyDescent="0.2">
      <c r="B4131">
        <f>IF(ISBLANK(A4131),"",VLOOKUP(A4131,Normas!A:D,4,FALSE))</f>
      </c>
      <c r="E4131" s="2">
        <f>IF(ISBLANK(D4131),"",INT(YEARFRAC(D4131,'Vispārīga informācija'!$B$2)))</f>
      </c>
      <c r="F4131" s="2">
        <f>IFERROR(IF(ISBLANK($A4131),"",IF($A4131="Ūdeņraža jonu koncentrācija",VLOOKUP(Dati!$A4131,Normas!$A:$D,2,FALSE),VLOOKUP(Dati!$A4131,Normas!$A:$D,2,FALSE)*0.6)),"")</f>
      </c>
      <c r="G4131" s="2">
        <f>IFERROR(IF(ISBLANK($A4131),"",IF($A4131="Ūdeņraža jonu koncentrācija",VLOOKUP(Dati!$A4131,Normas!$A:$D,3,FALSE),VLOOKUP(Dati!$A4131,Normas!$A:$D,3,FALSE)*0.6)),"")</f>
      </c>
      <c r="H4131" s="2">
        <f>IFERROR(IF(ISBLANK($A4131),"",IF($A4131="Ūdeņraža jonu koncentrācija",VLOOKUP(Dati!$A4131,Normas!$A:$D,2,FALSE),VLOOKUP(Dati!$A4131,Normas!$A:$D,2,FALSE)*0.3)),"")</f>
      </c>
      <c r="I4131" s="2">
        <f>IFERROR(IF(ISBLANK($A4131),"",IF($A4131="Ūdeņraža jonu koncentrācija",VLOOKUP(Dati!$A4131,Normas!$A:$D,3,FALSE),VLOOKUP(Dati!$A4131,Normas!$A:$D,3,FALSE)*0.3)),"")</f>
      </c>
    </row>
    <row r="4132" spans="2:9" x14ac:dyDescent="0.2">
      <c r="B4132">
        <f>IF(ISBLANK(A4132),"",VLOOKUP(A4132,Normas!A:D,4,FALSE))</f>
      </c>
      <c r="E4132" s="2">
        <f>IF(ISBLANK(D4132),"",INT(YEARFRAC(D4132,'Vispārīga informācija'!$B$2)))</f>
      </c>
      <c r="F4132" s="2">
        <f>IFERROR(IF(ISBLANK($A4132),"",IF($A4132="Ūdeņraža jonu koncentrācija",VLOOKUP(Dati!$A4132,Normas!$A:$D,2,FALSE),VLOOKUP(Dati!$A4132,Normas!$A:$D,2,FALSE)*0.6)),"")</f>
      </c>
      <c r="G4132" s="2">
        <f>IFERROR(IF(ISBLANK($A4132),"",IF($A4132="Ūdeņraža jonu koncentrācija",VLOOKUP(Dati!$A4132,Normas!$A:$D,3,FALSE),VLOOKUP(Dati!$A4132,Normas!$A:$D,3,FALSE)*0.6)),"")</f>
      </c>
      <c r="H4132" s="2">
        <f>IFERROR(IF(ISBLANK($A4132),"",IF($A4132="Ūdeņraža jonu koncentrācija",VLOOKUP(Dati!$A4132,Normas!$A:$D,2,FALSE),VLOOKUP(Dati!$A4132,Normas!$A:$D,2,FALSE)*0.3)),"")</f>
      </c>
      <c r="I4132" s="2">
        <f>IFERROR(IF(ISBLANK($A4132),"",IF($A4132="Ūdeņraža jonu koncentrācija",VLOOKUP(Dati!$A4132,Normas!$A:$D,3,FALSE),VLOOKUP(Dati!$A4132,Normas!$A:$D,3,FALSE)*0.3)),"")</f>
      </c>
    </row>
    <row r="4133" spans="2:9" x14ac:dyDescent="0.2">
      <c r="B4133">
        <f>IF(ISBLANK(A4133),"",VLOOKUP(A4133,Normas!A:D,4,FALSE))</f>
      </c>
      <c r="E4133" s="2">
        <f>IF(ISBLANK(D4133),"",INT(YEARFRAC(D4133,'Vispārīga informācija'!$B$2)))</f>
      </c>
      <c r="F4133" s="2">
        <f>IFERROR(IF(ISBLANK($A4133),"",IF($A4133="Ūdeņraža jonu koncentrācija",VLOOKUP(Dati!$A4133,Normas!$A:$D,2,FALSE),VLOOKUP(Dati!$A4133,Normas!$A:$D,2,FALSE)*0.6)),"")</f>
      </c>
      <c r="G4133" s="2">
        <f>IFERROR(IF(ISBLANK($A4133),"",IF($A4133="Ūdeņraža jonu koncentrācija",VLOOKUP(Dati!$A4133,Normas!$A:$D,3,FALSE),VLOOKUP(Dati!$A4133,Normas!$A:$D,3,FALSE)*0.6)),"")</f>
      </c>
      <c r="H4133" s="2">
        <f>IFERROR(IF(ISBLANK($A4133),"",IF($A4133="Ūdeņraža jonu koncentrācija",VLOOKUP(Dati!$A4133,Normas!$A:$D,2,FALSE),VLOOKUP(Dati!$A4133,Normas!$A:$D,2,FALSE)*0.3)),"")</f>
      </c>
      <c r="I4133" s="2">
        <f>IFERROR(IF(ISBLANK($A4133),"",IF($A4133="Ūdeņraža jonu koncentrācija",VLOOKUP(Dati!$A4133,Normas!$A:$D,3,FALSE),VLOOKUP(Dati!$A4133,Normas!$A:$D,3,FALSE)*0.3)),"")</f>
      </c>
    </row>
    <row r="4134" spans="2:9" x14ac:dyDescent="0.2">
      <c r="B4134">
        <f>IF(ISBLANK(A4134),"",VLOOKUP(A4134,Normas!A:D,4,FALSE))</f>
      </c>
      <c r="E4134" s="2">
        <f>IF(ISBLANK(D4134),"",INT(YEARFRAC(D4134,'Vispārīga informācija'!$B$2)))</f>
      </c>
      <c r="F4134" s="2">
        <f>IFERROR(IF(ISBLANK($A4134),"",IF($A4134="Ūdeņraža jonu koncentrācija",VLOOKUP(Dati!$A4134,Normas!$A:$D,2,FALSE),VLOOKUP(Dati!$A4134,Normas!$A:$D,2,FALSE)*0.6)),"")</f>
      </c>
      <c r="G4134" s="2">
        <f>IFERROR(IF(ISBLANK($A4134),"",IF($A4134="Ūdeņraža jonu koncentrācija",VLOOKUP(Dati!$A4134,Normas!$A:$D,3,FALSE),VLOOKUP(Dati!$A4134,Normas!$A:$D,3,FALSE)*0.6)),"")</f>
      </c>
      <c r="H4134" s="2">
        <f>IFERROR(IF(ISBLANK($A4134),"",IF($A4134="Ūdeņraža jonu koncentrācija",VLOOKUP(Dati!$A4134,Normas!$A:$D,2,FALSE),VLOOKUP(Dati!$A4134,Normas!$A:$D,2,FALSE)*0.3)),"")</f>
      </c>
      <c r="I4134" s="2">
        <f>IFERROR(IF(ISBLANK($A4134),"",IF($A4134="Ūdeņraža jonu koncentrācija",VLOOKUP(Dati!$A4134,Normas!$A:$D,3,FALSE),VLOOKUP(Dati!$A4134,Normas!$A:$D,3,FALSE)*0.3)),"")</f>
      </c>
    </row>
    <row r="4135" spans="2:9" x14ac:dyDescent="0.2">
      <c r="B4135">
        <f>IF(ISBLANK(A4135),"",VLOOKUP(A4135,Normas!A:D,4,FALSE))</f>
      </c>
      <c r="E4135" s="2">
        <f>IF(ISBLANK(D4135),"",INT(YEARFRAC(D4135,'Vispārīga informācija'!$B$2)))</f>
      </c>
      <c r="F4135" s="2">
        <f>IFERROR(IF(ISBLANK($A4135),"",IF($A4135="Ūdeņraža jonu koncentrācija",VLOOKUP(Dati!$A4135,Normas!$A:$D,2,FALSE),VLOOKUP(Dati!$A4135,Normas!$A:$D,2,FALSE)*0.6)),"")</f>
      </c>
      <c r="G4135" s="2">
        <f>IFERROR(IF(ISBLANK($A4135),"",IF($A4135="Ūdeņraža jonu koncentrācija",VLOOKUP(Dati!$A4135,Normas!$A:$D,3,FALSE),VLOOKUP(Dati!$A4135,Normas!$A:$D,3,FALSE)*0.6)),"")</f>
      </c>
      <c r="H4135" s="2">
        <f>IFERROR(IF(ISBLANK($A4135),"",IF($A4135="Ūdeņraža jonu koncentrācija",VLOOKUP(Dati!$A4135,Normas!$A:$D,2,FALSE),VLOOKUP(Dati!$A4135,Normas!$A:$D,2,FALSE)*0.3)),"")</f>
      </c>
      <c r="I4135" s="2">
        <f>IFERROR(IF(ISBLANK($A4135),"",IF($A4135="Ūdeņraža jonu koncentrācija",VLOOKUP(Dati!$A4135,Normas!$A:$D,3,FALSE),VLOOKUP(Dati!$A4135,Normas!$A:$D,3,FALSE)*0.3)),"")</f>
      </c>
    </row>
    <row r="4136" spans="2:9" x14ac:dyDescent="0.2">
      <c r="B4136">
        <f>IF(ISBLANK(A4136),"",VLOOKUP(A4136,Normas!A:D,4,FALSE))</f>
      </c>
      <c r="E4136" s="2">
        <f>IF(ISBLANK(D4136),"",INT(YEARFRAC(D4136,'Vispārīga informācija'!$B$2)))</f>
      </c>
      <c r="F4136" s="2">
        <f>IFERROR(IF(ISBLANK($A4136),"",IF($A4136="Ūdeņraža jonu koncentrācija",VLOOKUP(Dati!$A4136,Normas!$A:$D,2,FALSE),VLOOKUP(Dati!$A4136,Normas!$A:$D,2,FALSE)*0.6)),"")</f>
      </c>
      <c r="G4136" s="2">
        <f>IFERROR(IF(ISBLANK($A4136),"",IF($A4136="Ūdeņraža jonu koncentrācija",VLOOKUP(Dati!$A4136,Normas!$A:$D,3,FALSE),VLOOKUP(Dati!$A4136,Normas!$A:$D,3,FALSE)*0.6)),"")</f>
      </c>
      <c r="H4136" s="2">
        <f>IFERROR(IF(ISBLANK($A4136),"",IF($A4136="Ūdeņraža jonu koncentrācija",VLOOKUP(Dati!$A4136,Normas!$A:$D,2,FALSE),VLOOKUP(Dati!$A4136,Normas!$A:$D,2,FALSE)*0.3)),"")</f>
      </c>
      <c r="I4136" s="2">
        <f>IFERROR(IF(ISBLANK($A4136),"",IF($A4136="Ūdeņraža jonu koncentrācija",VLOOKUP(Dati!$A4136,Normas!$A:$D,3,FALSE),VLOOKUP(Dati!$A4136,Normas!$A:$D,3,FALSE)*0.3)),"")</f>
      </c>
    </row>
    <row r="4137" spans="2:9" x14ac:dyDescent="0.2">
      <c r="B4137">
        <f>IF(ISBLANK(A4137),"",VLOOKUP(A4137,Normas!A:D,4,FALSE))</f>
      </c>
      <c r="E4137" s="2">
        <f>IF(ISBLANK(D4137),"",INT(YEARFRAC(D4137,'Vispārīga informācija'!$B$2)))</f>
      </c>
      <c r="F4137" s="2">
        <f>IFERROR(IF(ISBLANK($A4137),"",IF($A4137="Ūdeņraža jonu koncentrācija",VLOOKUP(Dati!$A4137,Normas!$A:$D,2,FALSE),VLOOKUP(Dati!$A4137,Normas!$A:$D,2,FALSE)*0.6)),"")</f>
      </c>
      <c r="G4137" s="2">
        <f>IFERROR(IF(ISBLANK($A4137),"",IF($A4137="Ūdeņraža jonu koncentrācija",VLOOKUP(Dati!$A4137,Normas!$A:$D,3,FALSE),VLOOKUP(Dati!$A4137,Normas!$A:$D,3,FALSE)*0.6)),"")</f>
      </c>
      <c r="H4137" s="2">
        <f>IFERROR(IF(ISBLANK($A4137),"",IF($A4137="Ūdeņraža jonu koncentrācija",VLOOKUP(Dati!$A4137,Normas!$A:$D,2,FALSE),VLOOKUP(Dati!$A4137,Normas!$A:$D,2,FALSE)*0.3)),"")</f>
      </c>
      <c r="I4137" s="2">
        <f>IFERROR(IF(ISBLANK($A4137),"",IF($A4137="Ūdeņraža jonu koncentrācija",VLOOKUP(Dati!$A4137,Normas!$A:$D,3,FALSE),VLOOKUP(Dati!$A4137,Normas!$A:$D,3,FALSE)*0.3)),"")</f>
      </c>
    </row>
    <row r="4138" spans="2:9" x14ac:dyDescent="0.2">
      <c r="B4138">
        <f>IF(ISBLANK(A4138),"",VLOOKUP(A4138,Normas!A:D,4,FALSE))</f>
      </c>
      <c r="E4138" s="2">
        <f>IF(ISBLANK(D4138),"",INT(YEARFRAC(D4138,'Vispārīga informācija'!$B$2)))</f>
      </c>
      <c r="F4138" s="2">
        <f>IFERROR(IF(ISBLANK($A4138),"",IF($A4138="Ūdeņraža jonu koncentrācija",VLOOKUP(Dati!$A4138,Normas!$A:$D,2,FALSE),VLOOKUP(Dati!$A4138,Normas!$A:$D,2,FALSE)*0.6)),"")</f>
      </c>
      <c r="G4138" s="2">
        <f>IFERROR(IF(ISBLANK($A4138),"",IF($A4138="Ūdeņraža jonu koncentrācija",VLOOKUP(Dati!$A4138,Normas!$A:$D,3,FALSE),VLOOKUP(Dati!$A4138,Normas!$A:$D,3,FALSE)*0.6)),"")</f>
      </c>
      <c r="H4138" s="2">
        <f>IFERROR(IF(ISBLANK($A4138),"",IF($A4138="Ūdeņraža jonu koncentrācija",VLOOKUP(Dati!$A4138,Normas!$A:$D,2,FALSE),VLOOKUP(Dati!$A4138,Normas!$A:$D,2,FALSE)*0.3)),"")</f>
      </c>
      <c r="I4138" s="2">
        <f>IFERROR(IF(ISBLANK($A4138),"",IF($A4138="Ūdeņraža jonu koncentrācija",VLOOKUP(Dati!$A4138,Normas!$A:$D,3,FALSE),VLOOKUP(Dati!$A4138,Normas!$A:$D,3,FALSE)*0.3)),"")</f>
      </c>
    </row>
    <row r="4139" spans="2:9" x14ac:dyDescent="0.2">
      <c r="B4139">
        <f>IF(ISBLANK(A4139),"",VLOOKUP(A4139,Normas!A:D,4,FALSE))</f>
      </c>
      <c r="E4139" s="2">
        <f>IF(ISBLANK(D4139),"",INT(YEARFRAC(D4139,'Vispārīga informācija'!$B$2)))</f>
      </c>
      <c r="F4139" s="2">
        <f>IFERROR(IF(ISBLANK($A4139),"",IF($A4139="Ūdeņraža jonu koncentrācija",VLOOKUP(Dati!$A4139,Normas!$A:$D,2,FALSE),VLOOKUP(Dati!$A4139,Normas!$A:$D,2,FALSE)*0.6)),"")</f>
      </c>
      <c r="G4139" s="2">
        <f>IFERROR(IF(ISBLANK($A4139),"",IF($A4139="Ūdeņraža jonu koncentrācija",VLOOKUP(Dati!$A4139,Normas!$A:$D,3,FALSE),VLOOKUP(Dati!$A4139,Normas!$A:$D,3,FALSE)*0.6)),"")</f>
      </c>
      <c r="H4139" s="2">
        <f>IFERROR(IF(ISBLANK($A4139),"",IF($A4139="Ūdeņraža jonu koncentrācija",VLOOKUP(Dati!$A4139,Normas!$A:$D,2,FALSE),VLOOKUP(Dati!$A4139,Normas!$A:$D,2,FALSE)*0.3)),"")</f>
      </c>
      <c r="I4139" s="2">
        <f>IFERROR(IF(ISBLANK($A4139),"",IF($A4139="Ūdeņraža jonu koncentrācija",VLOOKUP(Dati!$A4139,Normas!$A:$D,3,FALSE),VLOOKUP(Dati!$A4139,Normas!$A:$D,3,FALSE)*0.3)),"")</f>
      </c>
    </row>
    <row r="4140" spans="2:9" x14ac:dyDescent="0.2">
      <c r="B4140">
        <f>IF(ISBLANK(A4140),"",VLOOKUP(A4140,Normas!A:D,4,FALSE))</f>
      </c>
      <c r="E4140" s="2">
        <f>IF(ISBLANK(D4140),"",INT(YEARFRAC(D4140,'Vispārīga informācija'!$B$2)))</f>
      </c>
      <c r="F4140" s="2">
        <f>IFERROR(IF(ISBLANK($A4140),"",IF($A4140="Ūdeņraža jonu koncentrācija",VLOOKUP(Dati!$A4140,Normas!$A:$D,2,FALSE),VLOOKUP(Dati!$A4140,Normas!$A:$D,2,FALSE)*0.6)),"")</f>
      </c>
      <c r="G4140" s="2">
        <f>IFERROR(IF(ISBLANK($A4140),"",IF($A4140="Ūdeņraža jonu koncentrācija",VLOOKUP(Dati!$A4140,Normas!$A:$D,3,FALSE),VLOOKUP(Dati!$A4140,Normas!$A:$D,3,FALSE)*0.6)),"")</f>
      </c>
      <c r="H4140" s="2">
        <f>IFERROR(IF(ISBLANK($A4140),"",IF($A4140="Ūdeņraža jonu koncentrācija",VLOOKUP(Dati!$A4140,Normas!$A:$D,2,FALSE),VLOOKUP(Dati!$A4140,Normas!$A:$D,2,FALSE)*0.3)),"")</f>
      </c>
      <c r="I4140" s="2">
        <f>IFERROR(IF(ISBLANK($A4140),"",IF($A4140="Ūdeņraža jonu koncentrācija",VLOOKUP(Dati!$A4140,Normas!$A:$D,3,FALSE),VLOOKUP(Dati!$A4140,Normas!$A:$D,3,FALSE)*0.3)),"")</f>
      </c>
    </row>
    <row r="4141" spans="2:9" x14ac:dyDescent="0.2">
      <c r="B4141">
        <f>IF(ISBLANK(A4141),"",VLOOKUP(A4141,Normas!A:D,4,FALSE))</f>
      </c>
      <c r="E4141" s="2">
        <f>IF(ISBLANK(D4141),"",INT(YEARFRAC(D4141,'Vispārīga informācija'!$B$2)))</f>
      </c>
      <c r="F4141" s="2">
        <f>IFERROR(IF(ISBLANK($A4141),"",IF($A4141="Ūdeņraža jonu koncentrācija",VLOOKUP(Dati!$A4141,Normas!$A:$D,2,FALSE),VLOOKUP(Dati!$A4141,Normas!$A:$D,2,FALSE)*0.6)),"")</f>
      </c>
      <c r="G4141" s="2">
        <f>IFERROR(IF(ISBLANK($A4141),"",IF($A4141="Ūdeņraža jonu koncentrācija",VLOOKUP(Dati!$A4141,Normas!$A:$D,3,FALSE),VLOOKUP(Dati!$A4141,Normas!$A:$D,3,FALSE)*0.6)),"")</f>
      </c>
      <c r="H4141" s="2">
        <f>IFERROR(IF(ISBLANK($A4141),"",IF($A4141="Ūdeņraža jonu koncentrācija",VLOOKUP(Dati!$A4141,Normas!$A:$D,2,FALSE),VLOOKUP(Dati!$A4141,Normas!$A:$D,2,FALSE)*0.3)),"")</f>
      </c>
      <c r="I4141" s="2">
        <f>IFERROR(IF(ISBLANK($A4141),"",IF($A4141="Ūdeņraža jonu koncentrācija",VLOOKUP(Dati!$A4141,Normas!$A:$D,3,FALSE),VLOOKUP(Dati!$A4141,Normas!$A:$D,3,FALSE)*0.3)),"")</f>
      </c>
    </row>
    <row r="4142" spans="2:9" x14ac:dyDescent="0.2">
      <c r="B4142">
        <f>IF(ISBLANK(A4142),"",VLOOKUP(A4142,Normas!A:D,4,FALSE))</f>
      </c>
      <c r="E4142" s="2">
        <f>IF(ISBLANK(D4142),"",INT(YEARFRAC(D4142,'Vispārīga informācija'!$B$2)))</f>
      </c>
      <c r="F4142" s="2">
        <f>IFERROR(IF(ISBLANK($A4142),"",IF($A4142="Ūdeņraža jonu koncentrācija",VLOOKUP(Dati!$A4142,Normas!$A:$D,2,FALSE),VLOOKUP(Dati!$A4142,Normas!$A:$D,2,FALSE)*0.6)),"")</f>
      </c>
      <c r="G4142" s="2">
        <f>IFERROR(IF(ISBLANK($A4142),"",IF($A4142="Ūdeņraža jonu koncentrācija",VLOOKUP(Dati!$A4142,Normas!$A:$D,3,FALSE),VLOOKUP(Dati!$A4142,Normas!$A:$D,3,FALSE)*0.6)),"")</f>
      </c>
      <c r="H4142" s="2">
        <f>IFERROR(IF(ISBLANK($A4142),"",IF($A4142="Ūdeņraža jonu koncentrācija",VLOOKUP(Dati!$A4142,Normas!$A:$D,2,FALSE),VLOOKUP(Dati!$A4142,Normas!$A:$D,2,FALSE)*0.3)),"")</f>
      </c>
      <c r="I4142" s="2">
        <f>IFERROR(IF(ISBLANK($A4142),"",IF($A4142="Ūdeņraža jonu koncentrācija",VLOOKUP(Dati!$A4142,Normas!$A:$D,3,FALSE),VLOOKUP(Dati!$A4142,Normas!$A:$D,3,FALSE)*0.3)),"")</f>
      </c>
    </row>
    <row r="4143" spans="2:9" x14ac:dyDescent="0.2">
      <c r="B4143">
        <f>IF(ISBLANK(A4143),"",VLOOKUP(A4143,Normas!A:D,4,FALSE))</f>
      </c>
      <c r="E4143" s="2">
        <f>IF(ISBLANK(D4143),"",INT(YEARFRAC(D4143,'Vispārīga informācija'!$B$2)))</f>
      </c>
      <c r="F4143" s="2">
        <f>IFERROR(IF(ISBLANK($A4143),"",IF($A4143="Ūdeņraža jonu koncentrācija",VLOOKUP(Dati!$A4143,Normas!$A:$D,2,FALSE),VLOOKUP(Dati!$A4143,Normas!$A:$D,2,FALSE)*0.6)),"")</f>
      </c>
      <c r="G4143" s="2">
        <f>IFERROR(IF(ISBLANK($A4143),"",IF($A4143="Ūdeņraža jonu koncentrācija",VLOOKUP(Dati!$A4143,Normas!$A:$D,3,FALSE),VLOOKUP(Dati!$A4143,Normas!$A:$D,3,FALSE)*0.6)),"")</f>
      </c>
      <c r="H4143" s="2">
        <f>IFERROR(IF(ISBLANK($A4143),"",IF($A4143="Ūdeņraža jonu koncentrācija",VLOOKUP(Dati!$A4143,Normas!$A:$D,2,FALSE),VLOOKUP(Dati!$A4143,Normas!$A:$D,2,FALSE)*0.3)),"")</f>
      </c>
      <c r="I4143" s="2">
        <f>IFERROR(IF(ISBLANK($A4143),"",IF($A4143="Ūdeņraža jonu koncentrācija",VLOOKUP(Dati!$A4143,Normas!$A:$D,3,FALSE),VLOOKUP(Dati!$A4143,Normas!$A:$D,3,FALSE)*0.3)),"")</f>
      </c>
    </row>
    <row r="4144" spans="2:9" x14ac:dyDescent="0.2">
      <c r="B4144">
        <f>IF(ISBLANK(A4144),"",VLOOKUP(A4144,Normas!A:D,4,FALSE))</f>
      </c>
      <c r="E4144" s="2">
        <f>IF(ISBLANK(D4144),"",INT(YEARFRAC(D4144,'Vispārīga informācija'!$B$2)))</f>
      </c>
      <c r="F4144" s="2">
        <f>IFERROR(IF(ISBLANK($A4144),"",IF($A4144="Ūdeņraža jonu koncentrācija",VLOOKUP(Dati!$A4144,Normas!$A:$D,2,FALSE),VLOOKUP(Dati!$A4144,Normas!$A:$D,2,FALSE)*0.6)),"")</f>
      </c>
      <c r="G4144" s="2">
        <f>IFERROR(IF(ISBLANK($A4144),"",IF($A4144="Ūdeņraža jonu koncentrācija",VLOOKUP(Dati!$A4144,Normas!$A:$D,3,FALSE),VLOOKUP(Dati!$A4144,Normas!$A:$D,3,FALSE)*0.6)),"")</f>
      </c>
      <c r="H4144" s="2">
        <f>IFERROR(IF(ISBLANK($A4144),"",IF($A4144="Ūdeņraža jonu koncentrācija",VLOOKUP(Dati!$A4144,Normas!$A:$D,2,FALSE),VLOOKUP(Dati!$A4144,Normas!$A:$D,2,FALSE)*0.3)),"")</f>
      </c>
      <c r="I4144" s="2">
        <f>IFERROR(IF(ISBLANK($A4144),"",IF($A4144="Ūdeņraža jonu koncentrācija",VLOOKUP(Dati!$A4144,Normas!$A:$D,3,FALSE),VLOOKUP(Dati!$A4144,Normas!$A:$D,3,FALSE)*0.3)),"")</f>
      </c>
    </row>
    <row r="4145" spans="2:9" x14ac:dyDescent="0.2">
      <c r="B4145">
        <f>IF(ISBLANK(A4145),"",VLOOKUP(A4145,Normas!A:D,4,FALSE))</f>
      </c>
      <c r="E4145" s="2">
        <f>IF(ISBLANK(D4145),"",INT(YEARFRAC(D4145,'Vispārīga informācija'!$B$2)))</f>
      </c>
      <c r="F4145" s="2">
        <f>IFERROR(IF(ISBLANK($A4145),"",IF($A4145="Ūdeņraža jonu koncentrācija",VLOOKUP(Dati!$A4145,Normas!$A:$D,2,FALSE),VLOOKUP(Dati!$A4145,Normas!$A:$D,2,FALSE)*0.6)),"")</f>
      </c>
      <c r="G4145" s="2">
        <f>IFERROR(IF(ISBLANK($A4145),"",IF($A4145="Ūdeņraža jonu koncentrācija",VLOOKUP(Dati!$A4145,Normas!$A:$D,3,FALSE),VLOOKUP(Dati!$A4145,Normas!$A:$D,3,FALSE)*0.6)),"")</f>
      </c>
      <c r="H4145" s="2">
        <f>IFERROR(IF(ISBLANK($A4145),"",IF($A4145="Ūdeņraža jonu koncentrācija",VLOOKUP(Dati!$A4145,Normas!$A:$D,2,FALSE),VLOOKUP(Dati!$A4145,Normas!$A:$D,2,FALSE)*0.3)),"")</f>
      </c>
      <c r="I4145" s="2">
        <f>IFERROR(IF(ISBLANK($A4145),"",IF($A4145="Ūdeņraža jonu koncentrācija",VLOOKUP(Dati!$A4145,Normas!$A:$D,3,FALSE),VLOOKUP(Dati!$A4145,Normas!$A:$D,3,FALSE)*0.3)),"")</f>
      </c>
    </row>
    <row r="4146" spans="2:9" x14ac:dyDescent="0.2">
      <c r="B4146">
        <f>IF(ISBLANK(A4146),"",VLOOKUP(A4146,Normas!A:D,4,FALSE))</f>
      </c>
      <c r="E4146" s="2">
        <f>IF(ISBLANK(D4146),"",INT(YEARFRAC(D4146,'Vispārīga informācija'!$B$2)))</f>
      </c>
      <c r="F4146" s="2">
        <f>IFERROR(IF(ISBLANK($A4146),"",IF($A4146="Ūdeņraža jonu koncentrācija",VLOOKUP(Dati!$A4146,Normas!$A:$D,2,FALSE),VLOOKUP(Dati!$A4146,Normas!$A:$D,2,FALSE)*0.6)),"")</f>
      </c>
      <c r="G4146" s="2">
        <f>IFERROR(IF(ISBLANK($A4146),"",IF($A4146="Ūdeņraža jonu koncentrācija",VLOOKUP(Dati!$A4146,Normas!$A:$D,3,FALSE),VLOOKUP(Dati!$A4146,Normas!$A:$D,3,FALSE)*0.6)),"")</f>
      </c>
      <c r="H4146" s="2">
        <f>IFERROR(IF(ISBLANK($A4146),"",IF($A4146="Ūdeņraža jonu koncentrācija",VLOOKUP(Dati!$A4146,Normas!$A:$D,2,FALSE),VLOOKUP(Dati!$A4146,Normas!$A:$D,2,FALSE)*0.3)),"")</f>
      </c>
      <c r="I4146" s="2">
        <f>IFERROR(IF(ISBLANK($A4146),"",IF($A4146="Ūdeņraža jonu koncentrācija",VLOOKUP(Dati!$A4146,Normas!$A:$D,3,FALSE),VLOOKUP(Dati!$A4146,Normas!$A:$D,3,FALSE)*0.3)),"")</f>
      </c>
    </row>
    <row r="4147" spans="2:9" x14ac:dyDescent="0.2">
      <c r="B4147">
        <f>IF(ISBLANK(A4147),"",VLOOKUP(A4147,Normas!A:D,4,FALSE))</f>
      </c>
      <c r="E4147" s="2">
        <f>IF(ISBLANK(D4147),"",INT(YEARFRAC(D4147,'Vispārīga informācija'!$B$2)))</f>
      </c>
      <c r="F4147" s="2">
        <f>IFERROR(IF(ISBLANK($A4147),"",IF($A4147="Ūdeņraža jonu koncentrācija",VLOOKUP(Dati!$A4147,Normas!$A:$D,2,FALSE),VLOOKUP(Dati!$A4147,Normas!$A:$D,2,FALSE)*0.6)),"")</f>
      </c>
      <c r="G4147" s="2">
        <f>IFERROR(IF(ISBLANK($A4147),"",IF($A4147="Ūdeņraža jonu koncentrācija",VLOOKUP(Dati!$A4147,Normas!$A:$D,3,FALSE),VLOOKUP(Dati!$A4147,Normas!$A:$D,3,FALSE)*0.6)),"")</f>
      </c>
      <c r="H4147" s="2">
        <f>IFERROR(IF(ISBLANK($A4147),"",IF($A4147="Ūdeņraža jonu koncentrācija",VLOOKUP(Dati!$A4147,Normas!$A:$D,2,FALSE),VLOOKUP(Dati!$A4147,Normas!$A:$D,2,FALSE)*0.3)),"")</f>
      </c>
      <c r="I4147" s="2">
        <f>IFERROR(IF(ISBLANK($A4147),"",IF($A4147="Ūdeņraža jonu koncentrācija",VLOOKUP(Dati!$A4147,Normas!$A:$D,3,FALSE),VLOOKUP(Dati!$A4147,Normas!$A:$D,3,FALSE)*0.3)),"")</f>
      </c>
    </row>
    <row r="4148" spans="2:9" x14ac:dyDescent="0.2">
      <c r="B4148">
        <f>IF(ISBLANK(A4148),"",VLOOKUP(A4148,Normas!A:D,4,FALSE))</f>
      </c>
      <c r="E4148" s="2">
        <f>IF(ISBLANK(D4148),"",INT(YEARFRAC(D4148,'Vispārīga informācija'!$B$2)))</f>
      </c>
      <c r="F4148" s="2">
        <f>IFERROR(IF(ISBLANK($A4148),"",IF($A4148="Ūdeņraža jonu koncentrācija",VLOOKUP(Dati!$A4148,Normas!$A:$D,2,FALSE),VLOOKUP(Dati!$A4148,Normas!$A:$D,2,FALSE)*0.6)),"")</f>
      </c>
      <c r="G4148" s="2">
        <f>IFERROR(IF(ISBLANK($A4148),"",IF($A4148="Ūdeņraža jonu koncentrācija",VLOOKUP(Dati!$A4148,Normas!$A:$D,3,FALSE),VLOOKUP(Dati!$A4148,Normas!$A:$D,3,FALSE)*0.6)),"")</f>
      </c>
      <c r="H4148" s="2">
        <f>IFERROR(IF(ISBLANK($A4148),"",IF($A4148="Ūdeņraža jonu koncentrācija",VLOOKUP(Dati!$A4148,Normas!$A:$D,2,FALSE),VLOOKUP(Dati!$A4148,Normas!$A:$D,2,FALSE)*0.3)),"")</f>
      </c>
      <c r="I4148" s="2">
        <f>IFERROR(IF(ISBLANK($A4148),"",IF($A4148="Ūdeņraža jonu koncentrācija",VLOOKUP(Dati!$A4148,Normas!$A:$D,3,FALSE),VLOOKUP(Dati!$A4148,Normas!$A:$D,3,FALSE)*0.3)),"")</f>
      </c>
    </row>
    <row r="4149" spans="2:9" x14ac:dyDescent="0.2">
      <c r="B4149">
        <f>IF(ISBLANK(A4149),"",VLOOKUP(A4149,Normas!A:D,4,FALSE))</f>
      </c>
      <c r="E4149" s="2">
        <f>IF(ISBLANK(D4149),"",INT(YEARFRAC(D4149,'Vispārīga informācija'!$B$2)))</f>
      </c>
      <c r="F4149" s="2">
        <f>IFERROR(IF(ISBLANK($A4149),"",IF($A4149="Ūdeņraža jonu koncentrācija",VLOOKUP(Dati!$A4149,Normas!$A:$D,2,FALSE),VLOOKUP(Dati!$A4149,Normas!$A:$D,2,FALSE)*0.6)),"")</f>
      </c>
      <c r="G4149" s="2">
        <f>IFERROR(IF(ISBLANK($A4149),"",IF($A4149="Ūdeņraža jonu koncentrācija",VLOOKUP(Dati!$A4149,Normas!$A:$D,3,FALSE),VLOOKUP(Dati!$A4149,Normas!$A:$D,3,FALSE)*0.6)),"")</f>
      </c>
      <c r="H4149" s="2">
        <f>IFERROR(IF(ISBLANK($A4149),"",IF($A4149="Ūdeņraža jonu koncentrācija",VLOOKUP(Dati!$A4149,Normas!$A:$D,2,FALSE),VLOOKUP(Dati!$A4149,Normas!$A:$D,2,FALSE)*0.3)),"")</f>
      </c>
      <c r="I4149" s="2">
        <f>IFERROR(IF(ISBLANK($A4149),"",IF($A4149="Ūdeņraža jonu koncentrācija",VLOOKUP(Dati!$A4149,Normas!$A:$D,3,FALSE),VLOOKUP(Dati!$A4149,Normas!$A:$D,3,FALSE)*0.3)),"")</f>
      </c>
    </row>
    <row r="4150" spans="2:9" x14ac:dyDescent="0.2">
      <c r="B4150">
        <f>IF(ISBLANK(A4150),"",VLOOKUP(A4150,Normas!A:D,4,FALSE))</f>
      </c>
      <c r="E4150" s="2">
        <f>IF(ISBLANK(D4150),"",INT(YEARFRAC(D4150,'Vispārīga informācija'!$B$2)))</f>
      </c>
      <c r="F4150" s="2">
        <f>IFERROR(IF(ISBLANK($A4150),"",IF($A4150="Ūdeņraža jonu koncentrācija",VLOOKUP(Dati!$A4150,Normas!$A:$D,2,FALSE),VLOOKUP(Dati!$A4150,Normas!$A:$D,2,FALSE)*0.6)),"")</f>
      </c>
      <c r="G4150" s="2">
        <f>IFERROR(IF(ISBLANK($A4150),"",IF($A4150="Ūdeņraža jonu koncentrācija",VLOOKUP(Dati!$A4150,Normas!$A:$D,3,FALSE),VLOOKUP(Dati!$A4150,Normas!$A:$D,3,FALSE)*0.6)),"")</f>
      </c>
      <c r="H4150" s="2">
        <f>IFERROR(IF(ISBLANK($A4150),"",IF($A4150="Ūdeņraža jonu koncentrācija",VLOOKUP(Dati!$A4150,Normas!$A:$D,2,FALSE),VLOOKUP(Dati!$A4150,Normas!$A:$D,2,FALSE)*0.3)),"")</f>
      </c>
      <c r="I4150" s="2">
        <f>IFERROR(IF(ISBLANK($A4150),"",IF($A4150="Ūdeņraža jonu koncentrācija",VLOOKUP(Dati!$A4150,Normas!$A:$D,3,FALSE),VLOOKUP(Dati!$A4150,Normas!$A:$D,3,FALSE)*0.3)),"")</f>
      </c>
    </row>
    <row r="4151" spans="2:9" x14ac:dyDescent="0.2">
      <c r="B4151">
        <f>IF(ISBLANK(A4151),"",VLOOKUP(A4151,Normas!A:D,4,FALSE))</f>
      </c>
      <c r="E4151" s="2">
        <f>IF(ISBLANK(D4151),"",INT(YEARFRAC(D4151,'Vispārīga informācija'!$B$2)))</f>
      </c>
      <c r="F4151" s="2">
        <f>IFERROR(IF(ISBLANK($A4151),"",IF($A4151="Ūdeņraža jonu koncentrācija",VLOOKUP(Dati!$A4151,Normas!$A:$D,2,FALSE),VLOOKUP(Dati!$A4151,Normas!$A:$D,2,FALSE)*0.6)),"")</f>
      </c>
      <c r="G4151" s="2">
        <f>IFERROR(IF(ISBLANK($A4151),"",IF($A4151="Ūdeņraža jonu koncentrācija",VLOOKUP(Dati!$A4151,Normas!$A:$D,3,FALSE),VLOOKUP(Dati!$A4151,Normas!$A:$D,3,FALSE)*0.6)),"")</f>
      </c>
      <c r="H4151" s="2">
        <f>IFERROR(IF(ISBLANK($A4151),"",IF($A4151="Ūdeņraža jonu koncentrācija",VLOOKUP(Dati!$A4151,Normas!$A:$D,2,FALSE),VLOOKUP(Dati!$A4151,Normas!$A:$D,2,FALSE)*0.3)),"")</f>
      </c>
      <c r="I4151" s="2">
        <f>IFERROR(IF(ISBLANK($A4151),"",IF($A4151="Ūdeņraža jonu koncentrācija",VLOOKUP(Dati!$A4151,Normas!$A:$D,3,FALSE),VLOOKUP(Dati!$A4151,Normas!$A:$D,3,FALSE)*0.3)),"")</f>
      </c>
    </row>
    <row r="4152" spans="2:9" x14ac:dyDescent="0.2">
      <c r="B4152">
        <f>IF(ISBLANK(A4152),"",VLOOKUP(A4152,Normas!A:D,4,FALSE))</f>
      </c>
      <c r="E4152" s="2">
        <f>IF(ISBLANK(D4152),"",INT(YEARFRAC(D4152,'Vispārīga informācija'!$B$2)))</f>
      </c>
      <c r="F4152" s="2">
        <f>IFERROR(IF(ISBLANK($A4152),"",IF($A4152="Ūdeņraža jonu koncentrācija",VLOOKUP(Dati!$A4152,Normas!$A:$D,2,FALSE),VLOOKUP(Dati!$A4152,Normas!$A:$D,2,FALSE)*0.6)),"")</f>
      </c>
      <c r="G4152" s="2">
        <f>IFERROR(IF(ISBLANK($A4152),"",IF($A4152="Ūdeņraža jonu koncentrācija",VLOOKUP(Dati!$A4152,Normas!$A:$D,3,FALSE),VLOOKUP(Dati!$A4152,Normas!$A:$D,3,FALSE)*0.6)),"")</f>
      </c>
      <c r="H4152" s="2">
        <f>IFERROR(IF(ISBLANK($A4152),"",IF($A4152="Ūdeņraža jonu koncentrācija",VLOOKUP(Dati!$A4152,Normas!$A:$D,2,FALSE),VLOOKUP(Dati!$A4152,Normas!$A:$D,2,FALSE)*0.3)),"")</f>
      </c>
      <c r="I4152" s="2">
        <f>IFERROR(IF(ISBLANK($A4152),"",IF($A4152="Ūdeņraža jonu koncentrācija",VLOOKUP(Dati!$A4152,Normas!$A:$D,3,FALSE),VLOOKUP(Dati!$A4152,Normas!$A:$D,3,FALSE)*0.3)),"")</f>
      </c>
    </row>
    <row r="4153" spans="2:9" x14ac:dyDescent="0.2">
      <c r="B4153">
        <f>IF(ISBLANK(A4153),"",VLOOKUP(A4153,Normas!A:D,4,FALSE))</f>
      </c>
      <c r="E4153" s="2">
        <f>IF(ISBLANK(D4153),"",INT(YEARFRAC(D4153,'Vispārīga informācija'!$B$2)))</f>
      </c>
      <c r="F4153" s="2">
        <f>IFERROR(IF(ISBLANK($A4153),"",IF($A4153="Ūdeņraža jonu koncentrācija",VLOOKUP(Dati!$A4153,Normas!$A:$D,2,FALSE),VLOOKUP(Dati!$A4153,Normas!$A:$D,2,FALSE)*0.6)),"")</f>
      </c>
      <c r="G4153" s="2">
        <f>IFERROR(IF(ISBLANK($A4153),"",IF($A4153="Ūdeņraža jonu koncentrācija",VLOOKUP(Dati!$A4153,Normas!$A:$D,3,FALSE),VLOOKUP(Dati!$A4153,Normas!$A:$D,3,FALSE)*0.6)),"")</f>
      </c>
      <c r="H4153" s="2">
        <f>IFERROR(IF(ISBLANK($A4153),"",IF($A4153="Ūdeņraža jonu koncentrācija",VLOOKUP(Dati!$A4153,Normas!$A:$D,2,FALSE),VLOOKUP(Dati!$A4153,Normas!$A:$D,2,FALSE)*0.3)),"")</f>
      </c>
      <c r="I4153" s="2">
        <f>IFERROR(IF(ISBLANK($A4153),"",IF($A4153="Ūdeņraža jonu koncentrācija",VLOOKUP(Dati!$A4153,Normas!$A:$D,3,FALSE),VLOOKUP(Dati!$A4153,Normas!$A:$D,3,FALSE)*0.3)),"")</f>
      </c>
    </row>
    <row r="4154" spans="2:9" x14ac:dyDescent="0.2">
      <c r="B4154">
        <f>IF(ISBLANK(A4154),"",VLOOKUP(A4154,Normas!A:D,4,FALSE))</f>
      </c>
      <c r="E4154" s="2">
        <f>IF(ISBLANK(D4154),"",INT(YEARFRAC(D4154,'Vispārīga informācija'!$B$2)))</f>
      </c>
      <c r="F4154" s="2">
        <f>IFERROR(IF(ISBLANK($A4154),"",IF($A4154="Ūdeņraža jonu koncentrācija",VLOOKUP(Dati!$A4154,Normas!$A:$D,2,FALSE),VLOOKUP(Dati!$A4154,Normas!$A:$D,2,FALSE)*0.6)),"")</f>
      </c>
      <c r="G4154" s="2">
        <f>IFERROR(IF(ISBLANK($A4154),"",IF($A4154="Ūdeņraža jonu koncentrācija",VLOOKUP(Dati!$A4154,Normas!$A:$D,3,FALSE),VLOOKUP(Dati!$A4154,Normas!$A:$D,3,FALSE)*0.6)),"")</f>
      </c>
      <c r="H4154" s="2">
        <f>IFERROR(IF(ISBLANK($A4154),"",IF($A4154="Ūdeņraža jonu koncentrācija",VLOOKUP(Dati!$A4154,Normas!$A:$D,2,FALSE),VLOOKUP(Dati!$A4154,Normas!$A:$D,2,FALSE)*0.3)),"")</f>
      </c>
      <c r="I4154" s="2">
        <f>IFERROR(IF(ISBLANK($A4154),"",IF($A4154="Ūdeņraža jonu koncentrācija",VLOOKUP(Dati!$A4154,Normas!$A:$D,3,FALSE),VLOOKUP(Dati!$A4154,Normas!$A:$D,3,FALSE)*0.3)),"")</f>
      </c>
    </row>
    <row r="4155" spans="2:9" x14ac:dyDescent="0.2">
      <c r="B4155">
        <f>IF(ISBLANK(A4155),"",VLOOKUP(A4155,Normas!A:D,4,FALSE))</f>
      </c>
      <c r="E4155" s="2">
        <f>IF(ISBLANK(D4155),"",INT(YEARFRAC(D4155,'Vispārīga informācija'!$B$2)))</f>
      </c>
      <c r="F4155" s="2">
        <f>IFERROR(IF(ISBLANK($A4155),"",IF($A4155="Ūdeņraža jonu koncentrācija",VLOOKUP(Dati!$A4155,Normas!$A:$D,2,FALSE),VLOOKUP(Dati!$A4155,Normas!$A:$D,2,FALSE)*0.6)),"")</f>
      </c>
      <c r="G4155" s="2">
        <f>IFERROR(IF(ISBLANK($A4155),"",IF($A4155="Ūdeņraža jonu koncentrācija",VLOOKUP(Dati!$A4155,Normas!$A:$D,3,FALSE),VLOOKUP(Dati!$A4155,Normas!$A:$D,3,FALSE)*0.6)),"")</f>
      </c>
      <c r="H4155" s="2">
        <f>IFERROR(IF(ISBLANK($A4155),"",IF($A4155="Ūdeņraža jonu koncentrācija",VLOOKUP(Dati!$A4155,Normas!$A:$D,2,FALSE),VLOOKUP(Dati!$A4155,Normas!$A:$D,2,FALSE)*0.3)),"")</f>
      </c>
      <c r="I4155" s="2">
        <f>IFERROR(IF(ISBLANK($A4155),"",IF($A4155="Ūdeņraža jonu koncentrācija",VLOOKUP(Dati!$A4155,Normas!$A:$D,3,FALSE),VLOOKUP(Dati!$A4155,Normas!$A:$D,3,FALSE)*0.3)),"")</f>
      </c>
    </row>
    <row r="4156" spans="2:9" x14ac:dyDescent="0.2">
      <c r="B4156">
        <f>IF(ISBLANK(A4156),"",VLOOKUP(A4156,Normas!A:D,4,FALSE))</f>
      </c>
      <c r="E4156" s="2">
        <f>IF(ISBLANK(D4156),"",INT(YEARFRAC(D4156,'Vispārīga informācija'!$B$2)))</f>
      </c>
      <c r="F4156" s="2">
        <f>IFERROR(IF(ISBLANK($A4156),"",IF($A4156="Ūdeņraža jonu koncentrācija",VLOOKUP(Dati!$A4156,Normas!$A:$D,2,FALSE),VLOOKUP(Dati!$A4156,Normas!$A:$D,2,FALSE)*0.6)),"")</f>
      </c>
      <c r="G4156" s="2">
        <f>IFERROR(IF(ISBLANK($A4156),"",IF($A4156="Ūdeņraža jonu koncentrācija",VLOOKUP(Dati!$A4156,Normas!$A:$D,3,FALSE),VLOOKUP(Dati!$A4156,Normas!$A:$D,3,FALSE)*0.6)),"")</f>
      </c>
      <c r="H4156" s="2">
        <f>IFERROR(IF(ISBLANK($A4156),"",IF($A4156="Ūdeņraža jonu koncentrācija",VLOOKUP(Dati!$A4156,Normas!$A:$D,2,FALSE),VLOOKUP(Dati!$A4156,Normas!$A:$D,2,FALSE)*0.3)),"")</f>
      </c>
      <c r="I4156" s="2">
        <f>IFERROR(IF(ISBLANK($A4156),"",IF($A4156="Ūdeņraža jonu koncentrācija",VLOOKUP(Dati!$A4156,Normas!$A:$D,3,FALSE),VLOOKUP(Dati!$A4156,Normas!$A:$D,3,FALSE)*0.3)),"")</f>
      </c>
    </row>
    <row r="4157" spans="2:9" x14ac:dyDescent="0.2">
      <c r="B4157">
        <f>IF(ISBLANK(A4157),"",VLOOKUP(A4157,Normas!A:D,4,FALSE))</f>
      </c>
      <c r="E4157" s="2">
        <f>IF(ISBLANK(D4157),"",INT(YEARFRAC(D4157,'Vispārīga informācija'!$B$2)))</f>
      </c>
      <c r="F4157" s="2">
        <f>IFERROR(IF(ISBLANK($A4157),"",IF($A4157="Ūdeņraža jonu koncentrācija",VLOOKUP(Dati!$A4157,Normas!$A:$D,2,FALSE),VLOOKUP(Dati!$A4157,Normas!$A:$D,2,FALSE)*0.6)),"")</f>
      </c>
      <c r="G4157" s="2">
        <f>IFERROR(IF(ISBLANK($A4157),"",IF($A4157="Ūdeņraža jonu koncentrācija",VLOOKUP(Dati!$A4157,Normas!$A:$D,3,FALSE),VLOOKUP(Dati!$A4157,Normas!$A:$D,3,FALSE)*0.6)),"")</f>
      </c>
      <c r="H4157" s="2">
        <f>IFERROR(IF(ISBLANK($A4157),"",IF($A4157="Ūdeņraža jonu koncentrācija",VLOOKUP(Dati!$A4157,Normas!$A:$D,2,FALSE),VLOOKUP(Dati!$A4157,Normas!$A:$D,2,FALSE)*0.3)),"")</f>
      </c>
      <c r="I4157" s="2">
        <f>IFERROR(IF(ISBLANK($A4157),"",IF($A4157="Ūdeņraža jonu koncentrācija",VLOOKUP(Dati!$A4157,Normas!$A:$D,3,FALSE),VLOOKUP(Dati!$A4157,Normas!$A:$D,3,FALSE)*0.3)),"")</f>
      </c>
    </row>
    <row r="4158" spans="2:9" x14ac:dyDescent="0.2">
      <c r="B4158">
        <f>IF(ISBLANK(A4158),"",VLOOKUP(A4158,Normas!A:D,4,FALSE))</f>
      </c>
      <c r="E4158" s="2">
        <f>IF(ISBLANK(D4158),"",INT(YEARFRAC(D4158,'Vispārīga informācija'!$B$2)))</f>
      </c>
      <c r="F4158" s="2">
        <f>IFERROR(IF(ISBLANK($A4158),"",IF($A4158="Ūdeņraža jonu koncentrācija",VLOOKUP(Dati!$A4158,Normas!$A:$D,2,FALSE),VLOOKUP(Dati!$A4158,Normas!$A:$D,2,FALSE)*0.6)),"")</f>
      </c>
      <c r="G4158" s="2">
        <f>IFERROR(IF(ISBLANK($A4158),"",IF($A4158="Ūdeņraža jonu koncentrācija",VLOOKUP(Dati!$A4158,Normas!$A:$D,3,FALSE),VLOOKUP(Dati!$A4158,Normas!$A:$D,3,FALSE)*0.6)),"")</f>
      </c>
      <c r="H4158" s="2">
        <f>IFERROR(IF(ISBLANK($A4158),"",IF($A4158="Ūdeņraža jonu koncentrācija",VLOOKUP(Dati!$A4158,Normas!$A:$D,2,FALSE),VLOOKUP(Dati!$A4158,Normas!$A:$D,2,FALSE)*0.3)),"")</f>
      </c>
      <c r="I4158" s="2">
        <f>IFERROR(IF(ISBLANK($A4158),"",IF($A4158="Ūdeņraža jonu koncentrācija",VLOOKUP(Dati!$A4158,Normas!$A:$D,3,FALSE),VLOOKUP(Dati!$A4158,Normas!$A:$D,3,FALSE)*0.3)),"")</f>
      </c>
    </row>
    <row r="4159" spans="2:9" x14ac:dyDescent="0.2">
      <c r="B4159">
        <f>IF(ISBLANK(A4159),"",VLOOKUP(A4159,Normas!A:D,4,FALSE))</f>
      </c>
      <c r="E4159" s="2">
        <f>IF(ISBLANK(D4159),"",INT(YEARFRAC(D4159,'Vispārīga informācija'!$B$2)))</f>
      </c>
      <c r="F4159" s="2">
        <f>IFERROR(IF(ISBLANK($A4159),"",IF($A4159="Ūdeņraža jonu koncentrācija",VLOOKUP(Dati!$A4159,Normas!$A:$D,2,FALSE),VLOOKUP(Dati!$A4159,Normas!$A:$D,2,FALSE)*0.6)),"")</f>
      </c>
      <c r="G4159" s="2">
        <f>IFERROR(IF(ISBLANK($A4159),"",IF($A4159="Ūdeņraža jonu koncentrācija",VLOOKUP(Dati!$A4159,Normas!$A:$D,3,FALSE),VLOOKUP(Dati!$A4159,Normas!$A:$D,3,FALSE)*0.6)),"")</f>
      </c>
      <c r="H4159" s="2">
        <f>IFERROR(IF(ISBLANK($A4159),"",IF($A4159="Ūdeņraža jonu koncentrācija",VLOOKUP(Dati!$A4159,Normas!$A:$D,2,FALSE),VLOOKUP(Dati!$A4159,Normas!$A:$D,2,FALSE)*0.3)),"")</f>
      </c>
      <c r="I4159" s="2">
        <f>IFERROR(IF(ISBLANK($A4159),"",IF($A4159="Ūdeņraža jonu koncentrācija",VLOOKUP(Dati!$A4159,Normas!$A:$D,3,FALSE),VLOOKUP(Dati!$A4159,Normas!$A:$D,3,FALSE)*0.3)),"")</f>
      </c>
    </row>
    <row r="4160" spans="2:9" x14ac:dyDescent="0.2">
      <c r="B4160">
        <f>IF(ISBLANK(A4160),"",VLOOKUP(A4160,Normas!A:D,4,FALSE))</f>
      </c>
      <c r="E4160" s="2">
        <f>IF(ISBLANK(D4160),"",INT(YEARFRAC(D4160,'Vispārīga informācija'!$B$2)))</f>
      </c>
      <c r="F4160" s="2">
        <f>IFERROR(IF(ISBLANK($A4160),"",IF($A4160="Ūdeņraža jonu koncentrācija",VLOOKUP(Dati!$A4160,Normas!$A:$D,2,FALSE),VLOOKUP(Dati!$A4160,Normas!$A:$D,2,FALSE)*0.6)),"")</f>
      </c>
      <c r="G4160" s="2">
        <f>IFERROR(IF(ISBLANK($A4160),"",IF($A4160="Ūdeņraža jonu koncentrācija",VLOOKUP(Dati!$A4160,Normas!$A:$D,3,FALSE),VLOOKUP(Dati!$A4160,Normas!$A:$D,3,FALSE)*0.6)),"")</f>
      </c>
      <c r="H4160" s="2">
        <f>IFERROR(IF(ISBLANK($A4160),"",IF($A4160="Ūdeņraža jonu koncentrācija",VLOOKUP(Dati!$A4160,Normas!$A:$D,2,FALSE),VLOOKUP(Dati!$A4160,Normas!$A:$D,2,FALSE)*0.3)),"")</f>
      </c>
      <c r="I4160" s="2">
        <f>IFERROR(IF(ISBLANK($A4160),"",IF($A4160="Ūdeņraža jonu koncentrācija",VLOOKUP(Dati!$A4160,Normas!$A:$D,3,FALSE),VLOOKUP(Dati!$A4160,Normas!$A:$D,3,FALSE)*0.3)),"")</f>
      </c>
    </row>
    <row r="4161" spans="2:9" x14ac:dyDescent="0.2">
      <c r="B4161">
        <f>IF(ISBLANK(A4161),"",VLOOKUP(A4161,Normas!A:D,4,FALSE))</f>
      </c>
      <c r="E4161" s="2">
        <f>IF(ISBLANK(D4161),"",INT(YEARFRAC(D4161,'Vispārīga informācija'!$B$2)))</f>
      </c>
      <c r="F4161" s="2">
        <f>IFERROR(IF(ISBLANK($A4161),"",IF($A4161="Ūdeņraža jonu koncentrācija",VLOOKUP(Dati!$A4161,Normas!$A:$D,2,FALSE),VLOOKUP(Dati!$A4161,Normas!$A:$D,2,FALSE)*0.6)),"")</f>
      </c>
      <c r="G4161" s="2">
        <f>IFERROR(IF(ISBLANK($A4161),"",IF($A4161="Ūdeņraža jonu koncentrācija",VLOOKUP(Dati!$A4161,Normas!$A:$D,3,FALSE),VLOOKUP(Dati!$A4161,Normas!$A:$D,3,FALSE)*0.6)),"")</f>
      </c>
      <c r="H4161" s="2">
        <f>IFERROR(IF(ISBLANK($A4161),"",IF($A4161="Ūdeņraža jonu koncentrācija",VLOOKUP(Dati!$A4161,Normas!$A:$D,2,FALSE),VLOOKUP(Dati!$A4161,Normas!$A:$D,2,FALSE)*0.3)),"")</f>
      </c>
      <c r="I4161" s="2">
        <f>IFERROR(IF(ISBLANK($A4161),"",IF($A4161="Ūdeņraža jonu koncentrācija",VLOOKUP(Dati!$A4161,Normas!$A:$D,3,FALSE),VLOOKUP(Dati!$A4161,Normas!$A:$D,3,FALSE)*0.3)),"")</f>
      </c>
    </row>
    <row r="4162" spans="2:9" x14ac:dyDescent="0.2">
      <c r="B4162">
        <f>IF(ISBLANK(A4162),"",VLOOKUP(A4162,Normas!A:D,4,FALSE))</f>
      </c>
      <c r="E4162" s="2">
        <f>IF(ISBLANK(D4162),"",INT(YEARFRAC(D4162,'Vispārīga informācija'!$B$2)))</f>
      </c>
      <c r="F4162" s="2">
        <f>IFERROR(IF(ISBLANK($A4162),"",IF($A4162="Ūdeņraža jonu koncentrācija",VLOOKUP(Dati!$A4162,Normas!$A:$D,2,FALSE),VLOOKUP(Dati!$A4162,Normas!$A:$D,2,FALSE)*0.6)),"")</f>
      </c>
      <c r="G4162" s="2">
        <f>IFERROR(IF(ISBLANK($A4162),"",IF($A4162="Ūdeņraža jonu koncentrācija",VLOOKUP(Dati!$A4162,Normas!$A:$D,3,FALSE),VLOOKUP(Dati!$A4162,Normas!$A:$D,3,FALSE)*0.6)),"")</f>
      </c>
      <c r="H4162" s="2">
        <f>IFERROR(IF(ISBLANK($A4162),"",IF($A4162="Ūdeņraža jonu koncentrācija",VLOOKUP(Dati!$A4162,Normas!$A:$D,2,FALSE),VLOOKUP(Dati!$A4162,Normas!$A:$D,2,FALSE)*0.3)),"")</f>
      </c>
      <c r="I4162" s="2">
        <f>IFERROR(IF(ISBLANK($A4162),"",IF($A4162="Ūdeņraža jonu koncentrācija",VLOOKUP(Dati!$A4162,Normas!$A:$D,3,FALSE),VLOOKUP(Dati!$A4162,Normas!$A:$D,3,FALSE)*0.3)),"")</f>
      </c>
    </row>
    <row r="4163" spans="2:9" x14ac:dyDescent="0.2">
      <c r="B4163">
        <f>IF(ISBLANK(A4163),"",VLOOKUP(A4163,Normas!A:D,4,FALSE))</f>
      </c>
      <c r="E4163" s="2">
        <f>IF(ISBLANK(D4163),"",INT(YEARFRAC(D4163,'Vispārīga informācija'!$B$2)))</f>
      </c>
      <c r="F4163" s="2">
        <f>IFERROR(IF(ISBLANK($A4163),"",IF($A4163="Ūdeņraža jonu koncentrācija",VLOOKUP(Dati!$A4163,Normas!$A:$D,2,FALSE),VLOOKUP(Dati!$A4163,Normas!$A:$D,2,FALSE)*0.6)),"")</f>
      </c>
      <c r="G4163" s="2">
        <f>IFERROR(IF(ISBLANK($A4163),"",IF($A4163="Ūdeņraža jonu koncentrācija",VLOOKUP(Dati!$A4163,Normas!$A:$D,3,FALSE),VLOOKUP(Dati!$A4163,Normas!$A:$D,3,FALSE)*0.6)),"")</f>
      </c>
      <c r="H4163" s="2">
        <f>IFERROR(IF(ISBLANK($A4163),"",IF($A4163="Ūdeņraža jonu koncentrācija",VLOOKUP(Dati!$A4163,Normas!$A:$D,2,FALSE),VLOOKUP(Dati!$A4163,Normas!$A:$D,2,FALSE)*0.3)),"")</f>
      </c>
      <c r="I4163" s="2">
        <f>IFERROR(IF(ISBLANK($A4163),"",IF($A4163="Ūdeņraža jonu koncentrācija",VLOOKUP(Dati!$A4163,Normas!$A:$D,3,FALSE),VLOOKUP(Dati!$A4163,Normas!$A:$D,3,FALSE)*0.3)),"")</f>
      </c>
    </row>
    <row r="4164" spans="2:9" x14ac:dyDescent="0.2">
      <c r="B4164">
        <f>IF(ISBLANK(A4164),"",VLOOKUP(A4164,Normas!A:D,4,FALSE))</f>
      </c>
      <c r="E4164" s="2">
        <f>IF(ISBLANK(D4164),"",INT(YEARFRAC(D4164,'Vispārīga informācija'!$B$2)))</f>
      </c>
      <c r="F4164" s="2">
        <f>IFERROR(IF(ISBLANK($A4164),"",IF($A4164="Ūdeņraža jonu koncentrācija",VLOOKUP(Dati!$A4164,Normas!$A:$D,2,FALSE),VLOOKUP(Dati!$A4164,Normas!$A:$D,2,FALSE)*0.6)),"")</f>
      </c>
      <c r="G4164" s="2">
        <f>IFERROR(IF(ISBLANK($A4164),"",IF($A4164="Ūdeņraža jonu koncentrācija",VLOOKUP(Dati!$A4164,Normas!$A:$D,3,FALSE),VLOOKUP(Dati!$A4164,Normas!$A:$D,3,FALSE)*0.6)),"")</f>
      </c>
      <c r="H4164" s="2">
        <f>IFERROR(IF(ISBLANK($A4164),"",IF($A4164="Ūdeņraža jonu koncentrācija",VLOOKUP(Dati!$A4164,Normas!$A:$D,2,FALSE),VLOOKUP(Dati!$A4164,Normas!$A:$D,2,FALSE)*0.3)),"")</f>
      </c>
      <c r="I4164" s="2">
        <f>IFERROR(IF(ISBLANK($A4164),"",IF($A4164="Ūdeņraža jonu koncentrācija",VLOOKUP(Dati!$A4164,Normas!$A:$D,3,FALSE),VLOOKUP(Dati!$A4164,Normas!$A:$D,3,FALSE)*0.3)),"")</f>
      </c>
    </row>
    <row r="4165" spans="2:9" x14ac:dyDescent="0.2">
      <c r="B4165">
        <f>IF(ISBLANK(A4165),"",VLOOKUP(A4165,Normas!A:D,4,FALSE))</f>
      </c>
      <c r="E4165" s="2">
        <f>IF(ISBLANK(D4165),"",INT(YEARFRAC(D4165,'Vispārīga informācija'!$B$2)))</f>
      </c>
      <c r="F4165" s="2">
        <f>IFERROR(IF(ISBLANK($A4165),"",IF($A4165="Ūdeņraža jonu koncentrācija",VLOOKUP(Dati!$A4165,Normas!$A:$D,2,FALSE),VLOOKUP(Dati!$A4165,Normas!$A:$D,2,FALSE)*0.6)),"")</f>
      </c>
      <c r="G4165" s="2">
        <f>IFERROR(IF(ISBLANK($A4165),"",IF($A4165="Ūdeņraža jonu koncentrācija",VLOOKUP(Dati!$A4165,Normas!$A:$D,3,FALSE),VLOOKUP(Dati!$A4165,Normas!$A:$D,3,FALSE)*0.6)),"")</f>
      </c>
      <c r="H4165" s="2">
        <f>IFERROR(IF(ISBLANK($A4165),"",IF($A4165="Ūdeņraža jonu koncentrācija",VLOOKUP(Dati!$A4165,Normas!$A:$D,2,FALSE),VLOOKUP(Dati!$A4165,Normas!$A:$D,2,FALSE)*0.3)),"")</f>
      </c>
      <c r="I4165" s="2">
        <f>IFERROR(IF(ISBLANK($A4165),"",IF($A4165="Ūdeņraža jonu koncentrācija",VLOOKUP(Dati!$A4165,Normas!$A:$D,3,FALSE),VLOOKUP(Dati!$A4165,Normas!$A:$D,3,FALSE)*0.3)),"")</f>
      </c>
    </row>
    <row r="4166" spans="2:9" x14ac:dyDescent="0.2">
      <c r="B4166">
        <f>IF(ISBLANK(A4166),"",VLOOKUP(A4166,Normas!A:D,4,FALSE))</f>
      </c>
      <c r="E4166" s="2">
        <f>IF(ISBLANK(D4166),"",INT(YEARFRAC(D4166,'Vispārīga informācija'!$B$2)))</f>
      </c>
      <c r="F4166" s="2">
        <f>IFERROR(IF(ISBLANK($A4166),"",IF($A4166="Ūdeņraža jonu koncentrācija",VLOOKUP(Dati!$A4166,Normas!$A:$D,2,FALSE),VLOOKUP(Dati!$A4166,Normas!$A:$D,2,FALSE)*0.6)),"")</f>
      </c>
      <c r="G4166" s="2">
        <f>IFERROR(IF(ISBLANK($A4166),"",IF($A4166="Ūdeņraža jonu koncentrācija",VLOOKUP(Dati!$A4166,Normas!$A:$D,3,FALSE),VLOOKUP(Dati!$A4166,Normas!$A:$D,3,FALSE)*0.6)),"")</f>
      </c>
      <c r="H4166" s="2">
        <f>IFERROR(IF(ISBLANK($A4166),"",IF($A4166="Ūdeņraža jonu koncentrācija",VLOOKUP(Dati!$A4166,Normas!$A:$D,2,FALSE),VLOOKUP(Dati!$A4166,Normas!$A:$D,2,FALSE)*0.3)),"")</f>
      </c>
      <c r="I4166" s="2">
        <f>IFERROR(IF(ISBLANK($A4166),"",IF($A4166="Ūdeņraža jonu koncentrācija",VLOOKUP(Dati!$A4166,Normas!$A:$D,3,FALSE),VLOOKUP(Dati!$A4166,Normas!$A:$D,3,FALSE)*0.3)),"")</f>
      </c>
    </row>
    <row r="4167" spans="2:9" x14ac:dyDescent="0.2">
      <c r="B4167">
        <f>IF(ISBLANK(A4167),"",VLOOKUP(A4167,Normas!A:D,4,FALSE))</f>
      </c>
      <c r="E4167" s="2">
        <f>IF(ISBLANK(D4167),"",INT(YEARFRAC(D4167,'Vispārīga informācija'!$B$2)))</f>
      </c>
      <c r="F4167" s="2">
        <f>IFERROR(IF(ISBLANK($A4167),"",IF($A4167="Ūdeņraža jonu koncentrācija",VLOOKUP(Dati!$A4167,Normas!$A:$D,2,FALSE),VLOOKUP(Dati!$A4167,Normas!$A:$D,2,FALSE)*0.6)),"")</f>
      </c>
      <c r="G4167" s="2">
        <f>IFERROR(IF(ISBLANK($A4167),"",IF($A4167="Ūdeņraža jonu koncentrācija",VLOOKUP(Dati!$A4167,Normas!$A:$D,3,FALSE),VLOOKUP(Dati!$A4167,Normas!$A:$D,3,FALSE)*0.6)),"")</f>
      </c>
      <c r="H4167" s="2">
        <f>IFERROR(IF(ISBLANK($A4167),"",IF($A4167="Ūdeņraža jonu koncentrācija",VLOOKUP(Dati!$A4167,Normas!$A:$D,2,FALSE),VLOOKUP(Dati!$A4167,Normas!$A:$D,2,FALSE)*0.3)),"")</f>
      </c>
      <c r="I4167" s="2">
        <f>IFERROR(IF(ISBLANK($A4167),"",IF($A4167="Ūdeņraža jonu koncentrācija",VLOOKUP(Dati!$A4167,Normas!$A:$D,3,FALSE),VLOOKUP(Dati!$A4167,Normas!$A:$D,3,FALSE)*0.3)),"")</f>
      </c>
    </row>
    <row r="4168" spans="2:9" x14ac:dyDescent="0.2">
      <c r="B4168">
        <f>IF(ISBLANK(A4168),"",VLOOKUP(A4168,Normas!A:D,4,FALSE))</f>
      </c>
      <c r="E4168" s="2">
        <f>IF(ISBLANK(D4168),"",INT(YEARFRAC(D4168,'Vispārīga informācija'!$B$2)))</f>
      </c>
      <c r="F4168" s="2">
        <f>IFERROR(IF(ISBLANK($A4168),"",IF($A4168="Ūdeņraža jonu koncentrācija",VLOOKUP(Dati!$A4168,Normas!$A:$D,2,FALSE),VLOOKUP(Dati!$A4168,Normas!$A:$D,2,FALSE)*0.6)),"")</f>
      </c>
      <c r="G4168" s="2">
        <f>IFERROR(IF(ISBLANK($A4168),"",IF($A4168="Ūdeņraža jonu koncentrācija",VLOOKUP(Dati!$A4168,Normas!$A:$D,3,FALSE),VLOOKUP(Dati!$A4168,Normas!$A:$D,3,FALSE)*0.6)),"")</f>
      </c>
      <c r="H4168" s="2">
        <f>IFERROR(IF(ISBLANK($A4168),"",IF($A4168="Ūdeņraža jonu koncentrācija",VLOOKUP(Dati!$A4168,Normas!$A:$D,2,FALSE),VLOOKUP(Dati!$A4168,Normas!$A:$D,2,FALSE)*0.3)),"")</f>
      </c>
      <c r="I4168" s="2">
        <f>IFERROR(IF(ISBLANK($A4168),"",IF($A4168="Ūdeņraža jonu koncentrācija",VLOOKUP(Dati!$A4168,Normas!$A:$D,3,FALSE),VLOOKUP(Dati!$A4168,Normas!$A:$D,3,FALSE)*0.3)),"")</f>
      </c>
    </row>
    <row r="4169" spans="2:9" x14ac:dyDescent="0.2">
      <c r="B4169">
        <f>IF(ISBLANK(A4169),"",VLOOKUP(A4169,Normas!A:D,4,FALSE))</f>
      </c>
      <c r="E4169" s="2">
        <f>IF(ISBLANK(D4169),"",INT(YEARFRAC(D4169,'Vispārīga informācija'!$B$2)))</f>
      </c>
      <c r="F4169" s="2">
        <f>IFERROR(IF(ISBLANK($A4169),"",IF($A4169="Ūdeņraža jonu koncentrācija",VLOOKUP(Dati!$A4169,Normas!$A:$D,2,FALSE),VLOOKUP(Dati!$A4169,Normas!$A:$D,2,FALSE)*0.6)),"")</f>
      </c>
      <c r="G4169" s="2">
        <f>IFERROR(IF(ISBLANK($A4169),"",IF($A4169="Ūdeņraža jonu koncentrācija",VLOOKUP(Dati!$A4169,Normas!$A:$D,3,FALSE),VLOOKUP(Dati!$A4169,Normas!$A:$D,3,FALSE)*0.6)),"")</f>
      </c>
      <c r="H4169" s="2">
        <f>IFERROR(IF(ISBLANK($A4169),"",IF($A4169="Ūdeņraža jonu koncentrācija",VLOOKUP(Dati!$A4169,Normas!$A:$D,2,FALSE),VLOOKUP(Dati!$A4169,Normas!$A:$D,2,FALSE)*0.3)),"")</f>
      </c>
      <c r="I4169" s="2">
        <f>IFERROR(IF(ISBLANK($A4169),"",IF($A4169="Ūdeņraža jonu koncentrācija",VLOOKUP(Dati!$A4169,Normas!$A:$D,3,FALSE),VLOOKUP(Dati!$A4169,Normas!$A:$D,3,FALSE)*0.3)),"")</f>
      </c>
    </row>
    <row r="4170" spans="2:9" x14ac:dyDescent="0.2">
      <c r="B4170">
        <f>IF(ISBLANK(A4170),"",VLOOKUP(A4170,Normas!A:D,4,FALSE))</f>
      </c>
      <c r="E4170" s="2">
        <f>IF(ISBLANK(D4170),"",INT(YEARFRAC(D4170,'Vispārīga informācija'!$B$2)))</f>
      </c>
      <c r="F4170" s="2">
        <f>IFERROR(IF(ISBLANK($A4170),"",IF($A4170="Ūdeņraža jonu koncentrācija",VLOOKUP(Dati!$A4170,Normas!$A:$D,2,FALSE),VLOOKUP(Dati!$A4170,Normas!$A:$D,2,FALSE)*0.6)),"")</f>
      </c>
      <c r="G4170" s="2">
        <f>IFERROR(IF(ISBLANK($A4170),"",IF($A4170="Ūdeņraža jonu koncentrācija",VLOOKUP(Dati!$A4170,Normas!$A:$D,3,FALSE),VLOOKUP(Dati!$A4170,Normas!$A:$D,3,FALSE)*0.6)),"")</f>
      </c>
      <c r="H4170" s="2">
        <f>IFERROR(IF(ISBLANK($A4170),"",IF($A4170="Ūdeņraža jonu koncentrācija",VLOOKUP(Dati!$A4170,Normas!$A:$D,2,FALSE),VLOOKUP(Dati!$A4170,Normas!$A:$D,2,FALSE)*0.3)),"")</f>
      </c>
      <c r="I4170" s="2">
        <f>IFERROR(IF(ISBLANK($A4170),"",IF($A4170="Ūdeņraža jonu koncentrācija",VLOOKUP(Dati!$A4170,Normas!$A:$D,3,FALSE),VLOOKUP(Dati!$A4170,Normas!$A:$D,3,FALSE)*0.3)),"")</f>
      </c>
    </row>
    <row r="4171" spans="2:9" x14ac:dyDescent="0.2">
      <c r="B4171">
        <f>IF(ISBLANK(A4171),"",VLOOKUP(A4171,Normas!A:D,4,FALSE))</f>
      </c>
      <c r="E4171" s="2">
        <f>IF(ISBLANK(D4171),"",INT(YEARFRAC(D4171,'Vispārīga informācija'!$B$2)))</f>
      </c>
      <c r="F4171" s="2">
        <f>IFERROR(IF(ISBLANK($A4171),"",IF($A4171="Ūdeņraža jonu koncentrācija",VLOOKUP(Dati!$A4171,Normas!$A:$D,2,FALSE),VLOOKUP(Dati!$A4171,Normas!$A:$D,2,FALSE)*0.6)),"")</f>
      </c>
      <c r="G4171" s="2">
        <f>IFERROR(IF(ISBLANK($A4171),"",IF($A4171="Ūdeņraža jonu koncentrācija",VLOOKUP(Dati!$A4171,Normas!$A:$D,3,FALSE),VLOOKUP(Dati!$A4171,Normas!$A:$D,3,FALSE)*0.6)),"")</f>
      </c>
      <c r="H4171" s="2">
        <f>IFERROR(IF(ISBLANK($A4171),"",IF($A4171="Ūdeņraža jonu koncentrācija",VLOOKUP(Dati!$A4171,Normas!$A:$D,2,FALSE),VLOOKUP(Dati!$A4171,Normas!$A:$D,2,FALSE)*0.3)),"")</f>
      </c>
      <c r="I4171" s="2">
        <f>IFERROR(IF(ISBLANK($A4171),"",IF($A4171="Ūdeņraža jonu koncentrācija",VLOOKUP(Dati!$A4171,Normas!$A:$D,3,FALSE),VLOOKUP(Dati!$A4171,Normas!$A:$D,3,FALSE)*0.3)),"")</f>
      </c>
    </row>
    <row r="4172" spans="2:9" x14ac:dyDescent="0.2">
      <c r="B4172">
        <f>IF(ISBLANK(A4172),"",VLOOKUP(A4172,Normas!A:D,4,FALSE))</f>
      </c>
      <c r="E4172" s="2">
        <f>IF(ISBLANK(D4172),"",INT(YEARFRAC(D4172,'Vispārīga informācija'!$B$2)))</f>
      </c>
      <c r="F4172" s="2">
        <f>IFERROR(IF(ISBLANK($A4172),"",IF($A4172="Ūdeņraža jonu koncentrācija",VLOOKUP(Dati!$A4172,Normas!$A:$D,2,FALSE),VLOOKUP(Dati!$A4172,Normas!$A:$D,2,FALSE)*0.6)),"")</f>
      </c>
      <c r="G4172" s="2">
        <f>IFERROR(IF(ISBLANK($A4172),"",IF($A4172="Ūdeņraža jonu koncentrācija",VLOOKUP(Dati!$A4172,Normas!$A:$D,3,FALSE),VLOOKUP(Dati!$A4172,Normas!$A:$D,3,FALSE)*0.6)),"")</f>
      </c>
      <c r="H4172" s="2">
        <f>IFERROR(IF(ISBLANK($A4172),"",IF($A4172="Ūdeņraža jonu koncentrācija",VLOOKUP(Dati!$A4172,Normas!$A:$D,2,FALSE),VLOOKUP(Dati!$A4172,Normas!$A:$D,2,FALSE)*0.3)),"")</f>
      </c>
      <c r="I4172" s="2">
        <f>IFERROR(IF(ISBLANK($A4172),"",IF($A4172="Ūdeņraža jonu koncentrācija",VLOOKUP(Dati!$A4172,Normas!$A:$D,3,FALSE),VLOOKUP(Dati!$A4172,Normas!$A:$D,3,FALSE)*0.3)),"")</f>
      </c>
    </row>
    <row r="4173" spans="2:9" x14ac:dyDescent="0.2">
      <c r="B4173">
        <f>IF(ISBLANK(A4173),"",VLOOKUP(A4173,Normas!A:D,4,FALSE))</f>
      </c>
      <c r="E4173" s="2">
        <f>IF(ISBLANK(D4173),"",INT(YEARFRAC(D4173,'Vispārīga informācija'!$B$2)))</f>
      </c>
      <c r="F4173" s="2">
        <f>IFERROR(IF(ISBLANK($A4173),"",IF($A4173="Ūdeņraža jonu koncentrācija",VLOOKUP(Dati!$A4173,Normas!$A:$D,2,FALSE),VLOOKUP(Dati!$A4173,Normas!$A:$D,2,FALSE)*0.6)),"")</f>
      </c>
      <c r="G4173" s="2">
        <f>IFERROR(IF(ISBLANK($A4173),"",IF($A4173="Ūdeņraža jonu koncentrācija",VLOOKUP(Dati!$A4173,Normas!$A:$D,3,FALSE),VLOOKUP(Dati!$A4173,Normas!$A:$D,3,FALSE)*0.6)),"")</f>
      </c>
      <c r="H4173" s="2">
        <f>IFERROR(IF(ISBLANK($A4173),"",IF($A4173="Ūdeņraža jonu koncentrācija",VLOOKUP(Dati!$A4173,Normas!$A:$D,2,FALSE),VLOOKUP(Dati!$A4173,Normas!$A:$D,2,FALSE)*0.3)),"")</f>
      </c>
      <c r="I4173" s="2">
        <f>IFERROR(IF(ISBLANK($A4173),"",IF($A4173="Ūdeņraža jonu koncentrācija",VLOOKUP(Dati!$A4173,Normas!$A:$D,3,FALSE),VLOOKUP(Dati!$A4173,Normas!$A:$D,3,FALSE)*0.3)),"")</f>
      </c>
    </row>
    <row r="4174" spans="2:9" x14ac:dyDescent="0.2">
      <c r="B4174">
        <f>IF(ISBLANK(A4174),"",VLOOKUP(A4174,Normas!A:D,4,FALSE))</f>
      </c>
      <c r="E4174" s="2">
        <f>IF(ISBLANK(D4174),"",INT(YEARFRAC(D4174,'Vispārīga informācija'!$B$2)))</f>
      </c>
      <c r="F4174" s="2">
        <f>IFERROR(IF(ISBLANK($A4174),"",IF($A4174="Ūdeņraža jonu koncentrācija",VLOOKUP(Dati!$A4174,Normas!$A:$D,2,FALSE),VLOOKUP(Dati!$A4174,Normas!$A:$D,2,FALSE)*0.6)),"")</f>
      </c>
      <c r="G4174" s="2">
        <f>IFERROR(IF(ISBLANK($A4174),"",IF($A4174="Ūdeņraža jonu koncentrācija",VLOOKUP(Dati!$A4174,Normas!$A:$D,3,FALSE),VLOOKUP(Dati!$A4174,Normas!$A:$D,3,FALSE)*0.6)),"")</f>
      </c>
      <c r="H4174" s="2">
        <f>IFERROR(IF(ISBLANK($A4174),"",IF($A4174="Ūdeņraža jonu koncentrācija",VLOOKUP(Dati!$A4174,Normas!$A:$D,2,FALSE),VLOOKUP(Dati!$A4174,Normas!$A:$D,2,FALSE)*0.3)),"")</f>
      </c>
      <c r="I4174" s="2">
        <f>IFERROR(IF(ISBLANK($A4174),"",IF($A4174="Ūdeņraža jonu koncentrācija",VLOOKUP(Dati!$A4174,Normas!$A:$D,3,FALSE),VLOOKUP(Dati!$A4174,Normas!$A:$D,3,FALSE)*0.3)),"")</f>
      </c>
    </row>
    <row r="4175" spans="2:9" x14ac:dyDescent="0.2">
      <c r="B4175">
        <f>IF(ISBLANK(A4175),"",VLOOKUP(A4175,Normas!A:D,4,FALSE))</f>
      </c>
      <c r="E4175" s="2">
        <f>IF(ISBLANK(D4175),"",INT(YEARFRAC(D4175,'Vispārīga informācija'!$B$2)))</f>
      </c>
      <c r="F4175" s="2">
        <f>IFERROR(IF(ISBLANK($A4175),"",IF($A4175="Ūdeņraža jonu koncentrācija",VLOOKUP(Dati!$A4175,Normas!$A:$D,2,FALSE),VLOOKUP(Dati!$A4175,Normas!$A:$D,2,FALSE)*0.6)),"")</f>
      </c>
      <c r="G4175" s="2">
        <f>IFERROR(IF(ISBLANK($A4175),"",IF($A4175="Ūdeņraža jonu koncentrācija",VLOOKUP(Dati!$A4175,Normas!$A:$D,3,FALSE),VLOOKUP(Dati!$A4175,Normas!$A:$D,3,FALSE)*0.6)),"")</f>
      </c>
      <c r="H4175" s="2">
        <f>IFERROR(IF(ISBLANK($A4175),"",IF($A4175="Ūdeņraža jonu koncentrācija",VLOOKUP(Dati!$A4175,Normas!$A:$D,2,FALSE),VLOOKUP(Dati!$A4175,Normas!$A:$D,2,FALSE)*0.3)),"")</f>
      </c>
      <c r="I4175" s="2">
        <f>IFERROR(IF(ISBLANK($A4175),"",IF($A4175="Ūdeņraža jonu koncentrācija",VLOOKUP(Dati!$A4175,Normas!$A:$D,3,FALSE),VLOOKUP(Dati!$A4175,Normas!$A:$D,3,FALSE)*0.3)),"")</f>
      </c>
    </row>
    <row r="4176" spans="2:9" x14ac:dyDescent="0.2">
      <c r="B4176">
        <f>IF(ISBLANK(A4176),"",VLOOKUP(A4176,Normas!A:D,4,FALSE))</f>
      </c>
      <c r="E4176" s="2">
        <f>IF(ISBLANK(D4176),"",INT(YEARFRAC(D4176,'Vispārīga informācija'!$B$2)))</f>
      </c>
      <c r="F4176" s="2">
        <f>IFERROR(IF(ISBLANK($A4176),"",IF($A4176="Ūdeņraža jonu koncentrācija",VLOOKUP(Dati!$A4176,Normas!$A:$D,2,FALSE),VLOOKUP(Dati!$A4176,Normas!$A:$D,2,FALSE)*0.6)),"")</f>
      </c>
      <c r="G4176" s="2">
        <f>IFERROR(IF(ISBLANK($A4176),"",IF($A4176="Ūdeņraža jonu koncentrācija",VLOOKUP(Dati!$A4176,Normas!$A:$D,3,FALSE),VLOOKUP(Dati!$A4176,Normas!$A:$D,3,FALSE)*0.6)),"")</f>
      </c>
      <c r="H4176" s="2">
        <f>IFERROR(IF(ISBLANK($A4176),"",IF($A4176="Ūdeņraža jonu koncentrācija",VLOOKUP(Dati!$A4176,Normas!$A:$D,2,FALSE),VLOOKUP(Dati!$A4176,Normas!$A:$D,2,FALSE)*0.3)),"")</f>
      </c>
      <c r="I4176" s="2">
        <f>IFERROR(IF(ISBLANK($A4176),"",IF($A4176="Ūdeņraža jonu koncentrācija",VLOOKUP(Dati!$A4176,Normas!$A:$D,3,FALSE),VLOOKUP(Dati!$A4176,Normas!$A:$D,3,FALSE)*0.3)),"")</f>
      </c>
    </row>
    <row r="4177" spans="2:9" x14ac:dyDescent="0.2">
      <c r="B4177">
        <f>IF(ISBLANK(A4177),"",VLOOKUP(A4177,Normas!A:D,4,FALSE))</f>
      </c>
      <c r="E4177" s="2">
        <f>IF(ISBLANK(D4177),"",INT(YEARFRAC(D4177,'Vispārīga informācija'!$B$2)))</f>
      </c>
      <c r="F4177" s="2">
        <f>IFERROR(IF(ISBLANK($A4177),"",IF($A4177="Ūdeņraža jonu koncentrācija",VLOOKUP(Dati!$A4177,Normas!$A:$D,2,FALSE),VLOOKUP(Dati!$A4177,Normas!$A:$D,2,FALSE)*0.6)),"")</f>
      </c>
      <c r="G4177" s="2">
        <f>IFERROR(IF(ISBLANK($A4177),"",IF($A4177="Ūdeņraža jonu koncentrācija",VLOOKUP(Dati!$A4177,Normas!$A:$D,3,FALSE),VLOOKUP(Dati!$A4177,Normas!$A:$D,3,FALSE)*0.6)),"")</f>
      </c>
      <c r="H4177" s="2">
        <f>IFERROR(IF(ISBLANK($A4177),"",IF($A4177="Ūdeņraža jonu koncentrācija",VLOOKUP(Dati!$A4177,Normas!$A:$D,2,FALSE),VLOOKUP(Dati!$A4177,Normas!$A:$D,2,FALSE)*0.3)),"")</f>
      </c>
      <c r="I4177" s="2">
        <f>IFERROR(IF(ISBLANK($A4177),"",IF($A4177="Ūdeņraža jonu koncentrācija",VLOOKUP(Dati!$A4177,Normas!$A:$D,3,FALSE),VLOOKUP(Dati!$A4177,Normas!$A:$D,3,FALSE)*0.3)),"")</f>
      </c>
    </row>
    <row r="4178" spans="2:9" x14ac:dyDescent="0.2">
      <c r="B4178">
        <f>IF(ISBLANK(A4178),"",VLOOKUP(A4178,Normas!A:D,4,FALSE))</f>
      </c>
      <c r="E4178" s="2">
        <f>IF(ISBLANK(D4178),"",INT(YEARFRAC(D4178,'Vispārīga informācija'!$B$2)))</f>
      </c>
      <c r="F4178" s="2">
        <f>IFERROR(IF(ISBLANK($A4178),"",IF($A4178="Ūdeņraža jonu koncentrācija",VLOOKUP(Dati!$A4178,Normas!$A:$D,2,FALSE),VLOOKUP(Dati!$A4178,Normas!$A:$D,2,FALSE)*0.6)),"")</f>
      </c>
      <c r="G4178" s="2">
        <f>IFERROR(IF(ISBLANK($A4178),"",IF($A4178="Ūdeņraža jonu koncentrācija",VLOOKUP(Dati!$A4178,Normas!$A:$D,3,FALSE),VLOOKUP(Dati!$A4178,Normas!$A:$D,3,FALSE)*0.6)),"")</f>
      </c>
      <c r="H4178" s="2">
        <f>IFERROR(IF(ISBLANK($A4178),"",IF($A4178="Ūdeņraža jonu koncentrācija",VLOOKUP(Dati!$A4178,Normas!$A:$D,2,FALSE),VLOOKUP(Dati!$A4178,Normas!$A:$D,2,FALSE)*0.3)),"")</f>
      </c>
      <c r="I4178" s="2">
        <f>IFERROR(IF(ISBLANK($A4178),"",IF($A4178="Ūdeņraža jonu koncentrācija",VLOOKUP(Dati!$A4178,Normas!$A:$D,3,FALSE),VLOOKUP(Dati!$A4178,Normas!$A:$D,3,FALSE)*0.3)),"")</f>
      </c>
    </row>
    <row r="4179" spans="2:9" x14ac:dyDescent="0.2">
      <c r="B4179">
        <f>IF(ISBLANK(A4179),"",VLOOKUP(A4179,Normas!A:D,4,FALSE))</f>
      </c>
      <c r="E4179" s="2">
        <f>IF(ISBLANK(D4179),"",INT(YEARFRAC(D4179,'Vispārīga informācija'!$B$2)))</f>
      </c>
      <c r="F4179" s="2">
        <f>IFERROR(IF(ISBLANK($A4179),"",IF($A4179="Ūdeņraža jonu koncentrācija",VLOOKUP(Dati!$A4179,Normas!$A:$D,2,FALSE),VLOOKUP(Dati!$A4179,Normas!$A:$D,2,FALSE)*0.6)),"")</f>
      </c>
      <c r="G4179" s="2">
        <f>IFERROR(IF(ISBLANK($A4179),"",IF($A4179="Ūdeņraža jonu koncentrācija",VLOOKUP(Dati!$A4179,Normas!$A:$D,3,FALSE),VLOOKUP(Dati!$A4179,Normas!$A:$D,3,FALSE)*0.6)),"")</f>
      </c>
      <c r="H4179" s="2">
        <f>IFERROR(IF(ISBLANK($A4179),"",IF($A4179="Ūdeņraža jonu koncentrācija",VLOOKUP(Dati!$A4179,Normas!$A:$D,2,FALSE),VLOOKUP(Dati!$A4179,Normas!$A:$D,2,FALSE)*0.3)),"")</f>
      </c>
      <c r="I4179" s="2">
        <f>IFERROR(IF(ISBLANK($A4179),"",IF($A4179="Ūdeņraža jonu koncentrācija",VLOOKUP(Dati!$A4179,Normas!$A:$D,3,FALSE),VLOOKUP(Dati!$A4179,Normas!$A:$D,3,FALSE)*0.3)),"")</f>
      </c>
    </row>
    <row r="4180" spans="2:9" x14ac:dyDescent="0.2">
      <c r="B4180">
        <f>IF(ISBLANK(A4180),"",VLOOKUP(A4180,Normas!A:D,4,FALSE))</f>
      </c>
      <c r="E4180" s="2">
        <f>IF(ISBLANK(D4180),"",INT(YEARFRAC(D4180,'Vispārīga informācija'!$B$2)))</f>
      </c>
      <c r="F4180" s="2">
        <f>IFERROR(IF(ISBLANK($A4180),"",IF($A4180="Ūdeņraža jonu koncentrācija",VLOOKUP(Dati!$A4180,Normas!$A:$D,2,FALSE),VLOOKUP(Dati!$A4180,Normas!$A:$D,2,FALSE)*0.6)),"")</f>
      </c>
      <c r="G4180" s="2">
        <f>IFERROR(IF(ISBLANK($A4180),"",IF($A4180="Ūdeņraža jonu koncentrācija",VLOOKUP(Dati!$A4180,Normas!$A:$D,3,FALSE),VLOOKUP(Dati!$A4180,Normas!$A:$D,3,FALSE)*0.6)),"")</f>
      </c>
      <c r="H4180" s="2">
        <f>IFERROR(IF(ISBLANK($A4180),"",IF($A4180="Ūdeņraža jonu koncentrācija",VLOOKUP(Dati!$A4180,Normas!$A:$D,2,FALSE),VLOOKUP(Dati!$A4180,Normas!$A:$D,2,FALSE)*0.3)),"")</f>
      </c>
      <c r="I4180" s="2">
        <f>IFERROR(IF(ISBLANK($A4180),"",IF($A4180="Ūdeņraža jonu koncentrācija",VLOOKUP(Dati!$A4180,Normas!$A:$D,3,FALSE),VLOOKUP(Dati!$A4180,Normas!$A:$D,3,FALSE)*0.3)),"")</f>
      </c>
    </row>
    <row r="4181" spans="2:9" x14ac:dyDescent="0.2">
      <c r="B4181">
        <f>IF(ISBLANK(A4181),"",VLOOKUP(A4181,Normas!A:D,4,FALSE))</f>
      </c>
      <c r="E4181" s="2">
        <f>IF(ISBLANK(D4181),"",INT(YEARFRAC(D4181,'Vispārīga informācija'!$B$2)))</f>
      </c>
      <c r="F4181" s="2">
        <f>IFERROR(IF(ISBLANK($A4181),"",IF($A4181="Ūdeņraža jonu koncentrācija",VLOOKUP(Dati!$A4181,Normas!$A:$D,2,FALSE),VLOOKUP(Dati!$A4181,Normas!$A:$D,2,FALSE)*0.6)),"")</f>
      </c>
      <c r="G4181" s="2">
        <f>IFERROR(IF(ISBLANK($A4181),"",IF($A4181="Ūdeņraža jonu koncentrācija",VLOOKUP(Dati!$A4181,Normas!$A:$D,3,FALSE),VLOOKUP(Dati!$A4181,Normas!$A:$D,3,FALSE)*0.6)),"")</f>
      </c>
      <c r="H4181" s="2">
        <f>IFERROR(IF(ISBLANK($A4181),"",IF($A4181="Ūdeņraža jonu koncentrācija",VLOOKUP(Dati!$A4181,Normas!$A:$D,2,FALSE),VLOOKUP(Dati!$A4181,Normas!$A:$D,2,FALSE)*0.3)),"")</f>
      </c>
      <c r="I4181" s="2">
        <f>IFERROR(IF(ISBLANK($A4181),"",IF($A4181="Ūdeņraža jonu koncentrācija",VLOOKUP(Dati!$A4181,Normas!$A:$D,3,FALSE),VLOOKUP(Dati!$A4181,Normas!$A:$D,3,FALSE)*0.3)),"")</f>
      </c>
    </row>
    <row r="4182" spans="2:9" x14ac:dyDescent="0.2">
      <c r="B4182">
        <f>IF(ISBLANK(A4182),"",VLOOKUP(A4182,Normas!A:D,4,FALSE))</f>
      </c>
      <c r="E4182" s="2">
        <f>IF(ISBLANK(D4182),"",INT(YEARFRAC(D4182,'Vispārīga informācija'!$B$2)))</f>
      </c>
      <c r="F4182" s="2">
        <f>IFERROR(IF(ISBLANK($A4182),"",IF($A4182="Ūdeņraža jonu koncentrācija",VLOOKUP(Dati!$A4182,Normas!$A:$D,2,FALSE),VLOOKUP(Dati!$A4182,Normas!$A:$D,2,FALSE)*0.6)),"")</f>
      </c>
      <c r="G4182" s="2">
        <f>IFERROR(IF(ISBLANK($A4182),"",IF($A4182="Ūdeņraža jonu koncentrācija",VLOOKUP(Dati!$A4182,Normas!$A:$D,3,FALSE),VLOOKUP(Dati!$A4182,Normas!$A:$D,3,FALSE)*0.6)),"")</f>
      </c>
      <c r="H4182" s="2">
        <f>IFERROR(IF(ISBLANK($A4182),"",IF($A4182="Ūdeņraža jonu koncentrācija",VLOOKUP(Dati!$A4182,Normas!$A:$D,2,FALSE),VLOOKUP(Dati!$A4182,Normas!$A:$D,2,FALSE)*0.3)),"")</f>
      </c>
      <c r="I4182" s="2">
        <f>IFERROR(IF(ISBLANK($A4182),"",IF($A4182="Ūdeņraža jonu koncentrācija",VLOOKUP(Dati!$A4182,Normas!$A:$D,3,FALSE),VLOOKUP(Dati!$A4182,Normas!$A:$D,3,FALSE)*0.3)),"")</f>
      </c>
    </row>
    <row r="4183" spans="2:9" x14ac:dyDescent="0.2">
      <c r="B4183">
        <f>IF(ISBLANK(A4183),"",VLOOKUP(A4183,Normas!A:D,4,FALSE))</f>
      </c>
      <c r="E4183" s="2">
        <f>IF(ISBLANK(D4183),"",INT(YEARFRAC(D4183,'Vispārīga informācija'!$B$2)))</f>
      </c>
      <c r="F4183" s="2">
        <f>IFERROR(IF(ISBLANK($A4183),"",IF($A4183="Ūdeņraža jonu koncentrācija",VLOOKUP(Dati!$A4183,Normas!$A:$D,2,FALSE),VLOOKUP(Dati!$A4183,Normas!$A:$D,2,FALSE)*0.6)),"")</f>
      </c>
      <c r="G4183" s="2">
        <f>IFERROR(IF(ISBLANK($A4183),"",IF($A4183="Ūdeņraža jonu koncentrācija",VLOOKUP(Dati!$A4183,Normas!$A:$D,3,FALSE),VLOOKUP(Dati!$A4183,Normas!$A:$D,3,FALSE)*0.6)),"")</f>
      </c>
      <c r="H4183" s="2">
        <f>IFERROR(IF(ISBLANK($A4183),"",IF($A4183="Ūdeņraža jonu koncentrācija",VLOOKUP(Dati!$A4183,Normas!$A:$D,2,FALSE),VLOOKUP(Dati!$A4183,Normas!$A:$D,2,FALSE)*0.3)),"")</f>
      </c>
      <c r="I4183" s="2">
        <f>IFERROR(IF(ISBLANK($A4183),"",IF($A4183="Ūdeņraža jonu koncentrācija",VLOOKUP(Dati!$A4183,Normas!$A:$D,3,FALSE),VLOOKUP(Dati!$A4183,Normas!$A:$D,3,FALSE)*0.3)),"")</f>
      </c>
    </row>
    <row r="4184" spans="2:9" x14ac:dyDescent="0.2">
      <c r="B4184">
        <f>IF(ISBLANK(A4184),"",VLOOKUP(A4184,Normas!A:D,4,FALSE))</f>
      </c>
      <c r="E4184" s="2">
        <f>IF(ISBLANK(D4184),"",INT(YEARFRAC(D4184,'Vispārīga informācija'!$B$2)))</f>
      </c>
      <c r="F4184" s="2">
        <f>IFERROR(IF(ISBLANK($A4184),"",IF($A4184="Ūdeņraža jonu koncentrācija",VLOOKUP(Dati!$A4184,Normas!$A:$D,2,FALSE),VLOOKUP(Dati!$A4184,Normas!$A:$D,2,FALSE)*0.6)),"")</f>
      </c>
      <c r="G4184" s="2">
        <f>IFERROR(IF(ISBLANK($A4184),"",IF($A4184="Ūdeņraža jonu koncentrācija",VLOOKUP(Dati!$A4184,Normas!$A:$D,3,FALSE),VLOOKUP(Dati!$A4184,Normas!$A:$D,3,FALSE)*0.6)),"")</f>
      </c>
      <c r="H4184" s="2">
        <f>IFERROR(IF(ISBLANK($A4184),"",IF($A4184="Ūdeņraža jonu koncentrācija",VLOOKUP(Dati!$A4184,Normas!$A:$D,2,FALSE),VLOOKUP(Dati!$A4184,Normas!$A:$D,2,FALSE)*0.3)),"")</f>
      </c>
      <c r="I4184" s="2">
        <f>IFERROR(IF(ISBLANK($A4184),"",IF($A4184="Ūdeņraža jonu koncentrācija",VLOOKUP(Dati!$A4184,Normas!$A:$D,3,FALSE),VLOOKUP(Dati!$A4184,Normas!$A:$D,3,FALSE)*0.3)),"")</f>
      </c>
    </row>
    <row r="4185" spans="2:9" x14ac:dyDescent="0.2">
      <c r="B4185">
        <f>IF(ISBLANK(A4185),"",VLOOKUP(A4185,Normas!A:D,4,FALSE))</f>
      </c>
      <c r="E4185" s="2">
        <f>IF(ISBLANK(D4185),"",INT(YEARFRAC(D4185,'Vispārīga informācija'!$B$2)))</f>
      </c>
      <c r="F4185" s="2">
        <f>IFERROR(IF(ISBLANK($A4185),"",IF($A4185="Ūdeņraža jonu koncentrācija",VLOOKUP(Dati!$A4185,Normas!$A:$D,2,FALSE),VLOOKUP(Dati!$A4185,Normas!$A:$D,2,FALSE)*0.6)),"")</f>
      </c>
      <c r="G4185" s="2">
        <f>IFERROR(IF(ISBLANK($A4185),"",IF($A4185="Ūdeņraža jonu koncentrācija",VLOOKUP(Dati!$A4185,Normas!$A:$D,3,FALSE),VLOOKUP(Dati!$A4185,Normas!$A:$D,3,FALSE)*0.6)),"")</f>
      </c>
      <c r="H4185" s="2">
        <f>IFERROR(IF(ISBLANK($A4185),"",IF($A4185="Ūdeņraža jonu koncentrācija",VLOOKUP(Dati!$A4185,Normas!$A:$D,2,FALSE),VLOOKUP(Dati!$A4185,Normas!$A:$D,2,FALSE)*0.3)),"")</f>
      </c>
      <c r="I4185" s="2">
        <f>IFERROR(IF(ISBLANK($A4185),"",IF($A4185="Ūdeņraža jonu koncentrācija",VLOOKUP(Dati!$A4185,Normas!$A:$D,3,FALSE),VLOOKUP(Dati!$A4185,Normas!$A:$D,3,FALSE)*0.3)),"")</f>
      </c>
    </row>
    <row r="4186" spans="2:9" x14ac:dyDescent="0.2">
      <c r="B4186">
        <f>IF(ISBLANK(A4186),"",VLOOKUP(A4186,Normas!A:D,4,FALSE))</f>
      </c>
      <c r="E4186" s="2">
        <f>IF(ISBLANK(D4186),"",INT(YEARFRAC(D4186,'Vispārīga informācija'!$B$2)))</f>
      </c>
      <c r="F4186" s="2">
        <f>IFERROR(IF(ISBLANK($A4186),"",IF($A4186="Ūdeņraža jonu koncentrācija",VLOOKUP(Dati!$A4186,Normas!$A:$D,2,FALSE),VLOOKUP(Dati!$A4186,Normas!$A:$D,2,FALSE)*0.6)),"")</f>
      </c>
      <c r="G4186" s="2">
        <f>IFERROR(IF(ISBLANK($A4186),"",IF($A4186="Ūdeņraža jonu koncentrācija",VLOOKUP(Dati!$A4186,Normas!$A:$D,3,FALSE),VLOOKUP(Dati!$A4186,Normas!$A:$D,3,FALSE)*0.6)),"")</f>
      </c>
      <c r="H4186" s="2">
        <f>IFERROR(IF(ISBLANK($A4186),"",IF($A4186="Ūdeņraža jonu koncentrācija",VLOOKUP(Dati!$A4186,Normas!$A:$D,2,FALSE),VLOOKUP(Dati!$A4186,Normas!$A:$D,2,FALSE)*0.3)),"")</f>
      </c>
      <c r="I4186" s="2">
        <f>IFERROR(IF(ISBLANK($A4186),"",IF($A4186="Ūdeņraža jonu koncentrācija",VLOOKUP(Dati!$A4186,Normas!$A:$D,3,FALSE),VLOOKUP(Dati!$A4186,Normas!$A:$D,3,FALSE)*0.3)),"")</f>
      </c>
    </row>
    <row r="4187" spans="2:9" x14ac:dyDescent="0.2">
      <c r="B4187">
        <f>IF(ISBLANK(A4187),"",VLOOKUP(A4187,Normas!A:D,4,FALSE))</f>
      </c>
      <c r="E4187" s="2">
        <f>IF(ISBLANK(D4187),"",INT(YEARFRAC(D4187,'Vispārīga informācija'!$B$2)))</f>
      </c>
      <c r="F4187" s="2">
        <f>IFERROR(IF(ISBLANK($A4187),"",IF($A4187="Ūdeņraža jonu koncentrācija",VLOOKUP(Dati!$A4187,Normas!$A:$D,2,FALSE),VLOOKUP(Dati!$A4187,Normas!$A:$D,2,FALSE)*0.6)),"")</f>
      </c>
      <c r="G4187" s="2">
        <f>IFERROR(IF(ISBLANK($A4187),"",IF($A4187="Ūdeņraža jonu koncentrācija",VLOOKUP(Dati!$A4187,Normas!$A:$D,3,FALSE),VLOOKUP(Dati!$A4187,Normas!$A:$D,3,FALSE)*0.6)),"")</f>
      </c>
      <c r="H4187" s="2">
        <f>IFERROR(IF(ISBLANK($A4187),"",IF($A4187="Ūdeņraža jonu koncentrācija",VLOOKUP(Dati!$A4187,Normas!$A:$D,2,FALSE),VLOOKUP(Dati!$A4187,Normas!$A:$D,2,FALSE)*0.3)),"")</f>
      </c>
      <c r="I4187" s="2">
        <f>IFERROR(IF(ISBLANK($A4187),"",IF($A4187="Ūdeņraža jonu koncentrācija",VLOOKUP(Dati!$A4187,Normas!$A:$D,3,FALSE),VLOOKUP(Dati!$A4187,Normas!$A:$D,3,FALSE)*0.3)),"")</f>
      </c>
    </row>
    <row r="4188" spans="2:9" x14ac:dyDescent="0.2">
      <c r="B4188">
        <f>IF(ISBLANK(A4188),"",VLOOKUP(A4188,Normas!A:D,4,FALSE))</f>
      </c>
      <c r="E4188" s="2">
        <f>IF(ISBLANK(D4188),"",INT(YEARFRAC(D4188,'Vispārīga informācija'!$B$2)))</f>
      </c>
      <c r="F4188" s="2">
        <f>IFERROR(IF(ISBLANK($A4188),"",IF($A4188="Ūdeņraža jonu koncentrācija",VLOOKUP(Dati!$A4188,Normas!$A:$D,2,FALSE),VLOOKUP(Dati!$A4188,Normas!$A:$D,2,FALSE)*0.6)),"")</f>
      </c>
      <c r="G4188" s="2">
        <f>IFERROR(IF(ISBLANK($A4188),"",IF($A4188="Ūdeņraža jonu koncentrācija",VLOOKUP(Dati!$A4188,Normas!$A:$D,3,FALSE),VLOOKUP(Dati!$A4188,Normas!$A:$D,3,FALSE)*0.6)),"")</f>
      </c>
      <c r="H4188" s="2">
        <f>IFERROR(IF(ISBLANK($A4188),"",IF($A4188="Ūdeņraža jonu koncentrācija",VLOOKUP(Dati!$A4188,Normas!$A:$D,2,FALSE),VLOOKUP(Dati!$A4188,Normas!$A:$D,2,FALSE)*0.3)),"")</f>
      </c>
      <c r="I4188" s="2">
        <f>IFERROR(IF(ISBLANK($A4188),"",IF($A4188="Ūdeņraža jonu koncentrācija",VLOOKUP(Dati!$A4188,Normas!$A:$D,3,FALSE),VLOOKUP(Dati!$A4188,Normas!$A:$D,3,FALSE)*0.3)),"")</f>
      </c>
    </row>
    <row r="4189" spans="2:9" x14ac:dyDescent="0.2">
      <c r="B4189">
        <f>IF(ISBLANK(A4189),"",VLOOKUP(A4189,Normas!A:D,4,FALSE))</f>
      </c>
      <c r="E4189" s="2">
        <f>IF(ISBLANK(D4189),"",INT(YEARFRAC(D4189,'Vispārīga informācija'!$B$2)))</f>
      </c>
      <c r="F4189" s="2">
        <f>IFERROR(IF(ISBLANK($A4189),"",IF($A4189="Ūdeņraža jonu koncentrācija",VLOOKUP(Dati!$A4189,Normas!$A:$D,2,FALSE),VLOOKUP(Dati!$A4189,Normas!$A:$D,2,FALSE)*0.6)),"")</f>
      </c>
      <c r="G4189" s="2">
        <f>IFERROR(IF(ISBLANK($A4189),"",IF($A4189="Ūdeņraža jonu koncentrācija",VLOOKUP(Dati!$A4189,Normas!$A:$D,3,FALSE),VLOOKUP(Dati!$A4189,Normas!$A:$D,3,FALSE)*0.6)),"")</f>
      </c>
      <c r="H4189" s="2">
        <f>IFERROR(IF(ISBLANK($A4189),"",IF($A4189="Ūdeņraža jonu koncentrācija",VLOOKUP(Dati!$A4189,Normas!$A:$D,2,FALSE),VLOOKUP(Dati!$A4189,Normas!$A:$D,2,FALSE)*0.3)),"")</f>
      </c>
      <c r="I4189" s="2">
        <f>IFERROR(IF(ISBLANK($A4189),"",IF($A4189="Ūdeņraža jonu koncentrācija",VLOOKUP(Dati!$A4189,Normas!$A:$D,3,FALSE),VLOOKUP(Dati!$A4189,Normas!$A:$D,3,FALSE)*0.3)),"")</f>
      </c>
    </row>
    <row r="4190" spans="2:9" x14ac:dyDescent="0.2">
      <c r="B4190">
        <f>IF(ISBLANK(A4190),"",VLOOKUP(A4190,Normas!A:D,4,FALSE))</f>
      </c>
      <c r="E4190" s="2">
        <f>IF(ISBLANK(D4190),"",INT(YEARFRAC(D4190,'Vispārīga informācija'!$B$2)))</f>
      </c>
      <c r="F4190" s="2">
        <f>IFERROR(IF(ISBLANK($A4190),"",IF($A4190="Ūdeņraža jonu koncentrācija",VLOOKUP(Dati!$A4190,Normas!$A:$D,2,FALSE),VLOOKUP(Dati!$A4190,Normas!$A:$D,2,FALSE)*0.6)),"")</f>
      </c>
      <c r="G4190" s="2">
        <f>IFERROR(IF(ISBLANK($A4190),"",IF($A4190="Ūdeņraža jonu koncentrācija",VLOOKUP(Dati!$A4190,Normas!$A:$D,3,FALSE),VLOOKUP(Dati!$A4190,Normas!$A:$D,3,FALSE)*0.6)),"")</f>
      </c>
      <c r="H4190" s="2">
        <f>IFERROR(IF(ISBLANK($A4190),"",IF($A4190="Ūdeņraža jonu koncentrācija",VLOOKUP(Dati!$A4190,Normas!$A:$D,2,FALSE),VLOOKUP(Dati!$A4190,Normas!$A:$D,2,FALSE)*0.3)),"")</f>
      </c>
      <c r="I4190" s="2">
        <f>IFERROR(IF(ISBLANK($A4190),"",IF($A4190="Ūdeņraža jonu koncentrācija",VLOOKUP(Dati!$A4190,Normas!$A:$D,3,FALSE),VLOOKUP(Dati!$A4190,Normas!$A:$D,3,FALSE)*0.3)),"")</f>
      </c>
    </row>
    <row r="4191" spans="2:9" x14ac:dyDescent="0.2">
      <c r="B4191">
        <f>IF(ISBLANK(A4191),"",VLOOKUP(A4191,Normas!A:D,4,FALSE))</f>
      </c>
      <c r="E4191" s="2">
        <f>IF(ISBLANK(D4191),"",INT(YEARFRAC(D4191,'Vispārīga informācija'!$B$2)))</f>
      </c>
      <c r="F4191" s="2">
        <f>IFERROR(IF(ISBLANK($A4191),"",IF($A4191="Ūdeņraža jonu koncentrācija",VLOOKUP(Dati!$A4191,Normas!$A:$D,2,FALSE),VLOOKUP(Dati!$A4191,Normas!$A:$D,2,FALSE)*0.6)),"")</f>
      </c>
      <c r="G4191" s="2">
        <f>IFERROR(IF(ISBLANK($A4191),"",IF($A4191="Ūdeņraža jonu koncentrācija",VLOOKUP(Dati!$A4191,Normas!$A:$D,3,FALSE),VLOOKUP(Dati!$A4191,Normas!$A:$D,3,FALSE)*0.6)),"")</f>
      </c>
      <c r="H4191" s="2">
        <f>IFERROR(IF(ISBLANK($A4191),"",IF($A4191="Ūdeņraža jonu koncentrācija",VLOOKUP(Dati!$A4191,Normas!$A:$D,2,FALSE),VLOOKUP(Dati!$A4191,Normas!$A:$D,2,FALSE)*0.3)),"")</f>
      </c>
      <c r="I4191" s="2">
        <f>IFERROR(IF(ISBLANK($A4191),"",IF($A4191="Ūdeņraža jonu koncentrācija",VLOOKUP(Dati!$A4191,Normas!$A:$D,3,FALSE),VLOOKUP(Dati!$A4191,Normas!$A:$D,3,FALSE)*0.3)),"")</f>
      </c>
    </row>
    <row r="4192" spans="2:9" x14ac:dyDescent="0.2">
      <c r="B4192">
        <f>IF(ISBLANK(A4192),"",VLOOKUP(A4192,Normas!A:D,4,FALSE))</f>
      </c>
      <c r="E4192" s="2">
        <f>IF(ISBLANK(D4192),"",INT(YEARFRAC(D4192,'Vispārīga informācija'!$B$2)))</f>
      </c>
      <c r="F4192" s="2">
        <f>IFERROR(IF(ISBLANK($A4192),"",IF($A4192="Ūdeņraža jonu koncentrācija",VLOOKUP(Dati!$A4192,Normas!$A:$D,2,FALSE),VLOOKUP(Dati!$A4192,Normas!$A:$D,2,FALSE)*0.6)),"")</f>
      </c>
      <c r="G4192" s="2">
        <f>IFERROR(IF(ISBLANK($A4192),"",IF($A4192="Ūdeņraža jonu koncentrācija",VLOOKUP(Dati!$A4192,Normas!$A:$D,3,FALSE),VLOOKUP(Dati!$A4192,Normas!$A:$D,3,FALSE)*0.6)),"")</f>
      </c>
      <c r="H4192" s="2">
        <f>IFERROR(IF(ISBLANK($A4192),"",IF($A4192="Ūdeņraža jonu koncentrācija",VLOOKUP(Dati!$A4192,Normas!$A:$D,2,FALSE),VLOOKUP(Dati!$A4192,Normas!$A:$D,2,FALSE)*0.3)),"")</f>
      </c>
      <c r="I4192" s="2">
        <f>IFERROR(IF(ISBLANK($A4192),"",IF($A4192="Ūdeņraža jonu koncentrācija",VLOOKUP(Dati!$A4192,Normas!$A:$D,3,FALSE),VLOOKUP(Dati!$A4192,Normas!$A:$D,3,FALSE)*0.3)),"")</f>
      </c>
    </row>
    <row r="4193" spans="2:9" x14ac:dyDescent="0.2">
      <c r="B4193">
        <f>IF(ISBLANK(A4193),"",VLOOKUP(A4193,Normas!A:D,4,FALSE))</f>
      </c>
      <c r="E4193" s="2">
        <f>IF(ISBLANK(D4193),"",INT(YEARFRAC(D4193,'Vispārīga informācija'!$B$2)))</f>
      </c>
      <c r="F4193" s="2">
        <f>IFERROR(IF(ISBLANK($A4193),"",IF($A4193="Ūdeņraža jonu koncentrācija",VLOOKUP(Dati!$A4193,Normas!$A:$D,2,FALSE),VLOOKUP(Dati!$A4193,Normas!$A:$D,2,FALSE)*0.6)),"")</f>
      </c>
      <c r="G4193" s="2">
        <f>IFERROR(IF(ISBLANK($A4193),"",IF($A4193="Ūdeņraža jonu koncentrācija",VLOOKUP(Dati!$A4193,Normas!$A:$D,3,FALSE),VLOOKUP(Dati!$A4193,Normas!$A:$D,3,FALSE)*0.6)),"")</f>
      </c>
      <c r="H4193" s="2">
        <f>IFERROR(IF(ISBLANK($A4193),"",IF($A4193="Ūdeņraža jonu koncentrācija",VLOOKUP(Dati!$A4193,Normas!$A:$D,2,FALSE),VLOOKUP(Dati!$A4193,Normas!$A:$D,2,FALSE)*0.3)),"")</f>
      </c>
      <c r="I4193" s="2">
        <f>IFERROR(IF(ISBLANK($A4193),"",IF($A4193="Ūdeņraža jonu koncentrācija",VLOOKUP(Dati!$A4193,Normas!$A:$D,3,FALSE),VLOOKUP(Dati!$A4193,Normas!$A:$D,3,FALSE)*0.3)),"")</f>
      </c>
    </row>
    <row r="4194" spans="2:9" x14ac:dyDescent="0.2">
      <c r="B4194">
        <f>IF(ISBLANK(A4194),"",VLOOKUP(A4194,Normas!A:D,4,FALSE))</f>
      </c>
      <c r="E4194" s="2">
        <f>IF(ISBLANK(D4194),"",INT(YEARFRAC(D4194,'Vispārīga informācija'!$B$2)))</f>
      </c>
      <c r="F4194" s="2">
        <f>IFERROR(IF(ISBLANK($A4194),"",IF($A4194="Ūdeņraža jonu koncentrācija",VLOOKUP(Dati!$A4194,Normas!$A:$D,2,FALSE),VLOOKUP(Dati!$A4194,Normas!$A:$D,2,FALSE)*0.6)),"")</f>
      </c>
      <c r="G4194" s="2">
        <f>IFERROR(IF(ISBLANK($A4194),"",IF($A4194="Ūdeņraža jonu koncentrācija",VLOOKUP(Dati!$A4194,Normas!$A:$D,3,FALSE),VLOOKUP(Dati!$A4194,Normas!$A:$D,3,FALSE)*0.6)),"")</f>
      </c>
      <c r="H4194" s="2">
        <f>IFERROR(IF(ISBLANK($A4194),"",IF($A4194="Ūdeņraža jonu koncentrācija",VLOOKUP(Dati!$A4194,Normas!$A:$D,2,FALSE),VLOOKUP(Dati!$A4194,Normas!$A:$D,2,FALSE)*0.3)),"")</f>
      </c>
      <c r="I4194" s="2">
        <f>IFERROR(IF(ISBLANK($A4194),"",IF($A4194="Ūdeņraža jonu koncentrācija",VLOOKUP(Dati!$A4194,Normas!$A:$D,3,FALSE),VLOOKUP(Dati!$A4194,Normas!$A:$D,3,FALSE)*0.3)),"")</f>
      </c>
    </row>
    <row r="4195" spans="2:9" x14ac:dyDescent="0.2">
      <c r="B4195">
        <f>IF(ISBLANK(A4195),"",VLOOKUP(A4195,Normas!A:D,4,FALSE))</f>
      </c>
      <c r="E4195" s="2">
        <f>IF(ISBLANK(D4195),"",INT(YEARFRAC(D4195,'Vispārīga informācija'!$B$2)))</f>
      </c>
      <c r="F4195" s="2">
        <f>IFERROR(IF(ISBLANK($A4195),"",IF($A4195="Ūdeņraža jonu koncentrācija",VLOOKUP(Dati!$A4195,Normas!$A:$D,2,FALSE),VLOOKUP(Dati!$A4195,Normas!$A:$D,2,FALSE)*0.6)),"")</f>
      </c>
      <c r="G4195" s="2">
        <f>IFERROR(IF(ISBLANK($A4195),"",IF($A4195="Ūdeņraža jonu koncentrācija",VLOOKUP(Dati!$A4195,Normas!$A:$D,3,FALSE),VLOOKUP(Dati!$A4195,Normas!$A:$D,3,FALSE)*0.6)),"")</f>
      </c>
      <c r="H4195" s="2">
        <f>IFERROR(IF(ISBLANK($A4195),"",IF($A4195="Ūdeņraža jonu koncentrācija",VLOOKUP(Dati!$A4195,Normas!$A:$D,2,FALSE),VLOOKUP(Dati!$A4195,Normas!$A:$D,2,FALSE)*0.3)),"")</f>
      </c>
      <c r="I4195" s="2">
        <f>IFERROR(IF(ISBLANK($A4195),"",IF($A4195="Ūdeņraža jonu koncentrācija",VLOOKUP(Dati!$A4195,Normas!$A:$D,3,FALSE),VLOOKUP(Dati!$A4195,Normas!$A:$D,3,FALSE)*0.3)),"")</f>
      </c>
    </row>
    <row r="4196" spans="2:9" x14ac:dyDescent="0.2">
      <c r="B4196">
        <f>IF(ISBLANK(A4196),"",VLOOKUP(A4196,Normas!A:D,4,FALSE))</f>
      </c>
      <c r="E4196" s="2">
        <f>IF(ISBLANK(D4196),"",INT(YEARFRAC(D4196,'Vispārīga informācija'!$B$2)))</f>
      </c>
      <c r="F4196" s="2">
        <f>IFERROR(IF(ISBLANK($A4196),"",IF($A4196="Ūdeņraža jonu koncentrācija",VLOOKUP(Dati!$A4196,Normas!$A:$D,2,FALSE),VLOOKUP(Dati!$A4196,Normas!$A:$D,2,FALSE)*0.6)),"")</f>
      </c>
      <c r="G4196" s="2">
        <f>IFERROR(IF(ISBLANK($A4196),"",IF($A4196="Ūdeņraža jonu koncentrācija",VLOOKUP(Dati!$A4196,Normas!$A:$D,3,FALSE),VLOOKUP(Dati!$A4196,Normas!$A:$D,3,FALSE)*0.6)),"")</f>
      </c>
      <c r="H4196" s="2">
        <f>IFERROR(IF(ISBLANK($A4196),"",IF($A4196="Ūdeņraža jonu koncentrācija",VLOOKUP(Dati!$A4196,Normas!$A:$D,2,FALSE),VLOOKUP(Dati!$A4196,Normas!$A:$D,2,FALSE)*0.3)),"")</f>
      </c>
      <c r="I4196" s="2">
        <f>IFERROR(IF(ISBLANK($A4196),"",IF($A4196="Ūdeņraža jonu koncentrācija",VLOOKUP(Dati!$A4196,Normas!$A:$D,3,FALSE),VLOOKUP(Dati!$A4196,Normas!$A:$D,3,FALSE)*0.3)),"")</f>
      </c>
    </row>
    <row r="4197" spans="2:9" x14ac:dyDescent="0.2">
      <c r="B4197">
        <f>IF(ISBLANK(A4197),"",VLOOKUP(A4197,Normas!A:D,4,FALSE))</f>
      </c>
      <c r="E4197" s="2">
        <f>IF(ISBLANK(D4197),"",INT(YEARFRAC(D4197,'Vispārīga informācija'!$B$2)))</f>
      </c>
      <c r="F4197" s="2">
        <f>IFERROR(IF(ISBLANK($A4197),"",IF($A4197="Ūdeņraža jonu koncentrācija",VLOOKUP(Dati!$A4197,Normas!$A:$D,2,FALSE),VLOOKUP(Dati!$A4197,Normas!$A:$D,2,FALSE)*0.6)),"")</f>
      </c>
      <c r="G4197" s="2">
        <f>IFERROR(IF(ISBLANK($A4197),"",IF($A4197="Ūdeņraža jonu koncentrācija",VLOOKUP(Dati!$A4197,Normas!$A:$D,3,FALSE),VLOOKUP(Dati!$A4197,Normas!$A:$D,3,FALSE)*0.6)),"")</f>
      </c>
      <c r="H4197" s="2">
        <f>IFERROR(IF(ISBLANK($A4197),"",IF($A4197="Ūdeņraža jonu koncentrācija",VLOOKUP(Dati!$A4197,Normas!$A:$D,2,FALSE),VLOOKUP(Dati!$A4197,Normas!$A:$D,2,FALSE)*0.3)),"")</f>
      </c>
      <c r="I4197" s="2">
        <f>IFERROR(IF(ISBLANK($A4197),"",IF($A4197="Ūdeņraža jonu koncentrācija",VLOOKUP(Dati!$A4197,Normas!$A:$D,3,FALSE),VLOOKUP(Dati!$A4197,Normas!$A:$D,3,FALSE)*0.3)),"")</f>
      </c>
    </row>
    <row r="4198" spans="2:9" x14ac:dyDescent="0.2">
      <c r="B4198">
        <f>IF(ISBLANK(A4198),"",VLOOKUP(A4198,Normas!A:D,4,FALSE))</f>
      </c>
      <c r="E4198" s="2">
        <f>IF(ISBLANK(D4198),"",INT(YEARFRAC(D4198,'Vispārīga informācija'!$B$2)))</f>
      </c>
      <c r="F4198" s="2">
        <f>IFERROR(IF(ISBLANK($A4198),"",IF($A4198="Ūdeņraža jonu koncentrācija",VLOOKUP(Dati!$A4198,Normas!$A:$D,2,FALSE),VLOOKUP(Dati!$A4198,Normas!$A:$D,2,FALSE)*0.6)),"")</f>
      </c>
      <c r="G4198" s="2">
        <f>IFERROR(IF(ISBLANK($A4198),"",IF($A4198="Ūdeņraža jonu koncentrācija",VLOOKUP(Dati!$A4198,Normas!$A:$D,3,FALSE),VLOOKUP(Dati!$A4198,Normas!$A:$D,3,FALSE)*0.6)),"")</f>
      </c>
      <c r="H4198" s="2">
        <f>IFERROR(IF(ISBLANK($A4198),"",IF($A4198="Ūdeņraža jonu koncentrācija",VLOOKUP(Dati!$A4198,Normas!$A:$D,2,FALSE),VLOOKUP(Dati!$A4198,Normas!$A:$D,2,FALSE)*0.3)),"")</f>
      </c>
      <c r="I4198" s="2">
        <f>IFERROR(IF(ISBLANK($A4198),"",IF($A4198="Ūdeņraža jonu koncentrācija",VLOOKUP(Dati!$A4198,Normas!$A:$D,3,FALSE),VLOOKUP(Dati!$A4198,Normas!$A:$D,3,FALSE)*0.3)),"")</f>
      </c>
    </row>
    <row r="4199" spans="2:9" x14ac:dyDescent="0.2">
      <c r="B4199">
        <f>IF(ISBLANK(A4199),"",VLOOKUP(A4199,Normas!A:D,4,FALSE))</f>
      </c>
      <c r="E4199" s="2">
        <f>IF(ISBLANK(D4199),"",INT(YEARFRAC(D4199,'Vispārīga informācija'!$B$2)))</f>
      </c>
      <c r="F4199" s="2">
        <f>IFERROR(IF(ISBLANK($A4199),"",IF($A4199="Ūdeņraža jonu koncentrācija",VLOOKUP(Dati!$A4199,Normas!$A:$D,2,FALSE),VLOOKUP(Dati!$A4199,Normas!$A:$D,2,FALSE)*0.6)),"")</f>
      </c>
      <c r="G4199" s="2">
        <f>IFERROR(IF(ISBLANK($A4199),"",IF($A4199="Ūdeņraža jonu koncentrācija",VLOOKUP(Dati!$A4199,Normas!$A:$D,3,FALSE),VLOOKUP(Dati!$A4199,Normas!$A:$D,3,FALSE)*0.6)),"")</f>
      </c>
      <c r="H4199" s="2">
        <f>IFERROR(IF(ISBLANK($A4199),"",IF($A4199="Ūdeņraža jonu koncentrācija",VLOOKUP(Dati!$A4199,Normas!$A:$D,2,FALSE),VLOOKUP(Dati!$A4199,Normas!$A:$D,2,FALSE)*0.3)),"")</f>
      </c>
      <c r="I4199" s="2">
        <f>IFERROR(IF(ISBLANK($A4199),"",IF($A4199="Ūdeņraža jonu koncentrācija",VLOOKUP(Dati!$A4199,Normas!$A:$D,3,FALSE),VLOOKUP(Dati!$A4199,Normas!$A:$D,3,FALSE)*0.3)),"")</f>
      </c>
    </row>
    <row r="4200" spans="2:9" x14ac:dyDescent="0.2">
      <c r="B4200">
        <f>IF(ISBLANK(A4200),"",VLOOKUP(A4200,Normas!A:D,4,FALSE))</f>
      </c>
      <c r="E4200" s="2">
        <f>IF(ISBLANK(D4200),"",INT(YEARFRAC(D4200,'Vispārīga informācija'!$B$2)))</f>
      </c>
      <c r="F4200" s="2">
        <f>IFERROR(IF(ISBLANK($A4200),"",IF($A4200="Ūdeņraža jonu koncentrācija",VLOOKUP(Dati!$A4200,Normas!$A:$D,2,FALSE),VLOOKUP(Dati!$A4200,Normas!$A:$D,2,FALSE)*0.6)),"")</f>
      </c>
      <c r="G4200" s="2">
        <f>IFERROR(IF(ISBLANK($A4200),"",IF($A4200="Ūdeņraža jonu koncentrācija",VLOOKUP(Dati!$A4200,Normas!$A:$D,3,FALSE),VLOOKUP(Dati!$A4200,Normas!$A:$D,3,FALSE)*0.6)),"")</f>
      </c>
      <c r="H4200" s="2">
        <f>IFERROR(IF(ISBLANK($A4200),"",IF($A4200="Ūdeņraža jonu koncentrācija",VLOOKUP(Dati!$A4200,Normas!$A:$D,2,FALSE),VLOOKUP(Dati!$A4200,Normas!$A:$D,2,FALSE)*0.3)),"")</f>
      </c>
      <c r="I4200" s="2">
        <f>IFERROR(IF(ISBLANK($A4200),"",IF($A4200="Ūdeņraža jonu koncentrācija",VLOOKUP(Dati!$A4200,Normas!$A:$D,3,FALSE),VLOOKUP(Dati!$A4200,Normas!$A:$D,3,FALSE)*0.3)),"")</f>
      </c>
    </row>
    <row r="4201" spans="2:9" x14ac:dyDescent="0.2">
      <c r="B4201">
        <f>IF(ISBLANK(A4201),"",VLOOKUP(A4201,Normas!A:D,4,FALSE))</f>
      </c>
      <c r="E4201" s="2">
        <f>IF(ISBLANK(D4201),"",INT(YEARFRAC(D4201,'Vispārīga informācija'!$B$2)))</f>
      </c>
      <c r="F4201" s="2">
        <f>IFERROR(IF(ISBLANK($A4201),"",IF($A4201="Ūdeņraža jonu koncentrācija",VLOOKUP(Dati!$A4201,Normas!$A:$D,2,FALSE),VLOOKUP(Dati!$A4201,Normas!$A:$D,2,FALSE)*0.6)),"")</f>
      </c>
      <c r="G4201" s="2">
        <f>IFERROR(IF(ISBLANK($A4201),"",IF($A4201="Ūdeņraža jonu koncentrācija",VLOOKUP(Dati!$A4201,Normas!$A:$D,3,FALSE),VLOOKUP(Dati!$A4201,Normas!$A:$D,3,FALSE)*0.6)),"")</f>
      </c>
      <c r="H4201" s="2">
        <f>IFERROR(IF(ISBLANK($A4201),"",IF($A4201="Ūdeņraža jonu koncentrācija",VLOOKUP(Dati!$A4201,Normas!$A:$D,2,FALSE),VLOOKUP(Dati!$A4201,Normas!$A:$D,2,FALSE)*0.3)),"")</f>
      </c>
      <c r="I4201" s="2">
        <f>IFERROR(IF(ISBLANK($A4201),"",IF($A4201="Ūdeņraža jonu koncentrācija",VLOOKUP(Dati!$A4201,Normas!$A:$D,3,FALSE),VLOOKUP(Dati!$A4201,Normas!$A:$D,3,FALSE)*0.3)),"")</f>
      </c>
    </row>
    <row r="4202" spans="2:9" x14ac:dyDescent="0.2">
      <c r="B4202">
        <f>IF(ISBLANK(A4202),"",VLOOKUP(A4202,Normas!A:D,4,FALSE))</f>
      </c>
      <c r="E4202" s="2">
        <f>IF(ISBLANK(D4202),"",INT(YEARFRAC(D4202,'Vispārīga informācija'!$B$2)))</f>
      </c>
      <c r="F4202" s="2">
        <f>IFERROR(IF(ISBLANK($A4202),"",IF($A4202="Ūdeņraža jonu koncentrācija",VLOOKUP(Dati!$A4202,Normas!$A:$D,2,FALSE),VLOOKUP(Dati!$A4202,Normas!$A:$D,2,FALSE)*0.6)),"")</f>
      </c>
      <c r="G4202" s="2">
        <f>IFERROR(IF(ISBLANK($A4202),"",IF($A4202="Ūdeņraža jonu koncentrācija",VLOOKUP(Dati!$A4202,Normas!$A:$D,3,FALSE),VLOOKUP(Dati!$A4202,Normas!$A:$D,3,FALSE)*0.6)),"")</f>
      </c>
      <c r="H4202" s="2">
        <f>IFERROR(IF(ISBLANK($A4202),"",IF($A4202="Ūdeņraža jonu koncentrācija",VLOOKUP(Dati!$A4202,Normas!$A:$D,2,FALSE),VLOOKUP(Dati!$A4202,Normas!$A:$D,2,FALSE)*0.3)),"")</f>
      </c>
      <c r="I4202" s="2">
        <f>IFERROR(IF(ISBLANK($A4202),"",IF($A4202="Ūdeņraža jonu koncentrācija",VLOOKUP(Dati!$A4202,Normas!$A:$D,3,FALSE),VLOOKUP(Dati!$A4202,Normas!$A:$D,3,FALSE)*0.3)),"")</f>
      </c>
    </row>
    <row r="4203" spans="2:9" x14ac:dyDescent="0.2">
      <c r="B4203">
        <f>IF(ISBLANK(A4203),"",VLOOKUP(A4203,Normas!A:D,4,FALSE))</f>
      </c>
      <c r="E4203" s="2">
        <f>IF(ISBLANK(D4203),"",INT(YEARFRAC(D4203,'Vispārīga informācija'!$B$2)))</f>
      </c>
      <c r="F4203" s="2">
        <f>IFERROR(IF(ISBLANK($A4203),"",IF($A4203="Ūdeņraža jonu koncentrācija",VLOOKUP(Dati!$A4203,Normas!$A:$D,2,FALSE),VLOOKUP(Dati!$A4203,Normas!$A:$D,2,FALSE)*0.6)),"")</f>
      </c>
      <c r="G4203" s="2">
        <f>IFERROR(IF(ISBLANK($A4203),"",IF($A4203="Ūdeņraža jonu koncentrācija",VLOOKUP(Dati!$A4203,Normas!$A:$D,3,FALSE),VLOOKUP(Dati!$A4203,Normas!$A:$D,3,FALSE)*0.6)),"")</f>
      </c>
      <c r="H4203" s="2">
        <f>IFERROR(IF(ISBLANK($A4203),"",IF($A4203="Ūdeņraža jonu koncentrācija",VLOOKUP(Dati!$A4203,Normas!$A:$D,2,FALSE),VLOOKUP(Dati!$A4203,Normas!$A:$D,2,FALSE)*0.3)),"")</f>
      </c>
      <c r="I4203" s="2">
        <f>IFERROR(IF(ISBLANK($A4203),"",IF($A4203="Ūdeņraža jonu koncentrācija",VLOOKUP(Dati!$A4203,Normas!$A:$D,3,FALSE),VLOOKUP(Dati!$A4203,Normas!$A:$D,3,FALSE)*0.3)),"")</f>
      </c>
    </row>
    <row r="4204" spans="2:9" x14ac:dyDescent="0.2">
      <c r="B4204">
        <f>IF(ISBLANK(A4204),"",VLOOKUP(A4204,Normas!A:D,4,FALSE))</f>
      </c>
      <c r="E4204" s="2">
        <f>IF(ISBLANK(D4204),"",INT(YEARFRAC(D4204,'Vispārīga informācija'!$B$2)))</f>
      </c>
      <c r="F4204" s="2">
        <f>IFERROR(IF(ISBLANK($A4204),"",IF($A4204="Ūdeņraža jonu koncentrācija",VLOOKUP(Dati!$A4204,Normas!$A:$D,2,FALSE),VLOOKUP(Dati!$A4204,Normas!$A:$D,2,FALSE)*0.6)),"")</f>
      </c>
      <c r="G4204" s="2">
        <f>IFERROR(IF(ISBLANK($A4204),"",IF($A4204="Ūdeņraža jonu koncentrācija",VLOOKUP(Dati!$A4204,Normas!$A:$D,3,FALSE),VLOOKUP(Dati!$A4204,Normas!$A:$D,3,FALSE)*0.6)),"")</f>
      </c>
      <c r="H4204" s="2">
        <f>IFERROR(IF(ISBLANK($A4204),"",IF($A4204="Ūdeņraža jonu koncentrācija",VLOOKUP(Dati!$A4204,Normas!$A:$D,2,FALSE),VLOOKUP(Dati!$A4204,Normas!$A:$D,2,FALSE)*0.3)),"")</f>
      </c>
      <c r="I4204" s="2">
        <f>IFERROR(IF(ISBLANK($A4204),"",IF($A4204="Ūdeņraža jonu koncentrācija",VLOOKUP(Dati!$A4204,Normas!$A:$D,3,FALSE),VLOOKUP(Dati!$A4204,Normas!$A:$D,3,FALSE)*0.3)),"")</f>
      </c>
    </row>
    <row r="4205" spans="2:9" x14ac:dyDescent="0.2">
      <c r="B4205">
        <f>IF(ISBLANK(A4205),"",VLOOKUP(A4205,Normas!A:D,4,FALSE))</f>
      </c>
      <c r="E4205" s="2">
        <f>IF(ISBLANK(D4205),"",INT(YEARFRAC(D4205,'Vispārīga informācija'!$B$2)))</f>
      </c>
      <c r="F4205" s="2">
        <f>IFERROR(IF(ISBLANK($A4205),"",IF($A4205="Ūdeņraža jonu koncentrācija",VLOOKUP(Dati!$A4205,Normas!$A:$D,2,FALSE),VLOOKUP(Dati!$A4205,Normas!$A:$D,2,FALSE)*0.6)),"")</f>
      </c>
      <c r="G4205" s="2">
        <f>IFERROR(IF(ISBLANK($A4205),"",IF($A4205="Ūdeņraža jonu koncentrācija",VLOOKUP(Dati!$A4205,Normas!$A:$D,3,FALSE),VLOOKUP(Dati!$A4205,Normas!$A:$D,3,FALSE)*0.6)),"")</f>
      </c>
      <c r="H4205" s="2">
        <f>IFERROR(IF(ISBLANK($A4205),"",IF($A4205="Ūdeņraža jonu koncentrācija",VLOOKUP(Dati!$A4205,Normas!$A:$D,2,FALSE),VLOOKUP(Dati!$A4205,Normas!$A:$D,2,FALSE)*0.3)),"")</f>
      </c>
      <c r="I4205" s="2">
        <f>IFERROR(IF(ISBLANK($A4205),"",IF($A4205="Ūdeņraža jonu koncentrācija",VLOOKUP(Dati!$A4205,Normas!$A:$D,3,FALSE),VLOOKUP(Dati!$A4205,Normas!$A:$D,3,FALSE)*0.3)),"")</f>
      </c>
    </row>
    <row r="4206" spans="2:9" x14ac:dyDescent="0.2">
      <c r="B4206">
        <f>IF(ISBLANK(A4206),"",VLOOKUP(A4206,Normas!A:D,4,FALSE))</f>
      </c>
      <c r="E4206" s="2">
        <f>IF(ISBLANK(D4206),"",INT(YEARFRAC(D4206,'Vispārīga informācija'!$B$2)))</f>
      </c>
      <c r="F4206" s="2">
        <f>IFERROR(IF(ISBLANK($A4206),"",IF($A4206="Ūdeņraža jonu koncentrācija",VLOOKUP(Dati!$A4206,Normas!$A:$D,2,FALSE),VLOOKUP(Dati!$A4206,Normas!$A:$D,2,FALSE)*0.6)),"")</f>
      </c>
      <c r="G4206" s="2">
        <f>IFERROR(IF(ISBLANK($A4206),"",IF($A4206="Ūdeņraža jonu koncentrācija",VLOOKUP(Dati!$A4206,Normas!$A:$D,3,FALSE),VLOOKUP(Dati!$A4206,Normas!$A:$D,3,FALSE)*0.6)),"")</f>
      </c>
      <c r="H4206" s="2">
        <f>IFERROR(IF(ISBLANK($A4206),"",IF($A4206="Ūdeņraža jonu koncentrācija",VLOOKUP(Dati!$A4206,Normas!$A:$D,2,FALSE),VLOOKUP(Dati!$A4206,Normas!$A:$D,2,FALSE)*0.3)),"")</f>
      </c>
      <c r="I4206" s="2">
        <f>IFERROR(IF(ISBLANK($A4206),"",IF($A4206="Ūdeņraža jonu koncentrācija",VLOOKUP(Dati!$A4206,Normas!$A:$D,3,FALSE),VLOOKUP(Dati!$A4206,Normas!$A:$D,3,FALSE)*0.3)),"")</f>
      </c>
    </row>
    <row r="4207" spans="2:9" x14ac:dyDescent="0.2">
      <c r="B4207">
        <f>IF(ISBLANK(A4207),"",VLOOKUP(A4207,Normas!A:D,4,FALSE))</f>
      </c>
      <c r="E4207" s="2">
        <f>IF(ISBLANK(D4207),"",INT(YEARFRAC(D4207,'Vispārīga informācija'!$B$2)))</f>
      </c>
      <c r="F4207" s="2">
        <f>IFERROR(IF(ISBLANK($A4207),"",IF($A4207="Ūdeņraža jonu koncentrācija",VLOOKUP(Dati!$A4207,Normas!$A:$D,2,FALSE),VLOOKUP(Dati!$A4207,Normas!$A:$D,2,FALSE)*0.6)),"")</f>
      </c>
      <c r="G4207" s="2">
        <f>IFERROR(IF(ISBLANK($A4207),"",IF($A4207="Ūdeņraža jonu koncentrācija",VLOOKUP(Dati!$A4207,Normas!$A:$D,3,FALSE),VLOOKUP(Dati!$A4207,Normas!$A:$D,3,FALSE)*0.6)),"")</f>
      </c>
      <c r="H4207" s="2">
        <f>IFERROR(IF(ISBLANK($A4207),"",IF($A4207="Ūdeņraža jonu koncentrācija",VLOOKUP(Dati!$A4207,Normas!$A:$D,2,FALSE),VLOOKUP(Dati!$A4207,Normas!$A:$D,2,FALSE)*0.3)),"")</f>
      </c>
      <c r="I4207" s="2">
        <f>IFERROR(IF(ISBLANK($A4207),"",IF($A4207="Ūdeņraža jonu koncentrācija",VLOOKUP(Dati!$A4207,Normas!$A:$D,3,FALSE),VLOOKUP(Dati!$A4207,Normas!$A:$D,3,FALSE)*0.3)),"")</f>
      </c>
    </row>
    <row r="4208" spans="2:9" x14ac:dyDescent="0.2">
      <c r="B4208">
        <f>IF(ISBLANK(A4208),"",VLOOKUP(A4208,Normas!A:D,4,FALSE))</f>
      </c>
      <c r="E4208" s="2">
        <f>IF(ISBLANK(D4208),"",INT(YEARFRAC(D4208,'Vispārīga informācija'!$B$2)))</f>
      </c>
      <c r="F4208" s="2">
        <f>IFERROR(IF(ISBLANK($A4208),"",IF($A4208="Ūdeņraža jonu koncentrācija",VLOOKUP(Dati!$A4208,Normas!$A:$D,2,FALSE),VLOOKUP(Dati!$A4208,Normas!$A:$D,2,FALSE)*0.6)),"")</f>
      </c>
      <c r="G4208" s="2">
        <f>IFERROR(IF(ISBLANK($A4208),"",IF($A4208="Ūdeņraža jonu koncentrācija",VLOOKUP(Dati!$A4208,Normas!$A:$D,3,FALSE),VLOOKUP(Dati!$A4208,Normas!$A:$D,3,FALSE)*0.6)),"")</f>
      </c>
      <c r="H4208" s="2">
        <f>IFERROR(IF(ISBLANK($A4208),"",IF($A4208="Ūdeņraža jonu koncentrācija",VLOOKUP(Dati!$A4208,Normas!$A:$D,2,FALSE),VLOOKUP(Dati!$A4208,Normas!$A:$D,2,FALSE)*0.3)),"")</f>
      </c>
      <c r="I4208" s="2">
        <f>IFERROR(IF(ISBLANK($A4208),"",IF($A4208="Ūdeņraža jonu koncentrācija",VLOOKUP(Dati!$A4208,Normas!$A:$D,3,FALSE),VLOOKUP(Dati!$A4208,Normas!$A:$D,3,FALSE)*0.3)),"")</f>
      </c>
    </row>
    <row r="4209" spans="2:9" x14ac:dyDescent="0.2">
      <c r="B4209">
        <f>IF(ISBLANK(A4209),"",VLOOKUP(A4209,Normas!A:D,4,FALSE))</f>
      </c>
      <c r="E4209" s="2">
        <f>IF(ISBLANK(D4209),"",INT(YEARFRAC(D4209,'Vispārīga informācija'!$B$2)))</f>
      </c>
      <c r="F4209" s="2">
        <f>IFERROR(IF(ISBLANK($A4209),"",IF($A4209="Ūdeņraža jonu koncentrācija",VLOOKUP(Dati!$A4209,Normas!$A:$D,2,FALSE),VLOOKUP(Dati!$A4209,Normas!$A:$D,2,FALSE)*0.6)),"")</f>
      </c>
      <c r="G4209" s="2">
        <f>IFERROR(IF(ISBLANK($A4209),"",IF($A4209="Ūdeņraža jonu koncentrācija",VLOOKUP(Dati!$A4209,Normas!$A:$D,3,FALSE),VLOOKUP(Dati!$A4209,Normas!$A:$D,3,FALSE)*0.6)),"")</f>
      </c>
      <c r="H4209" s="2">
        <f>IFERROR(IF(ISBLANK($A4209),"",IF($A4209="Ūdeņraža jonu koncentrācija",VLOOKUP(Dati!$A4209,Normas!$A:$D,2,FALSE),VLOOKUP(Dati!$A4209,Normas!$A:$D,2,FALSE)*0.3)),"")</f>
      </c>
      <c r="I4209" s="2">
        <f>IFERROR(IF(ISBLANK($A4209),"",IF($A4209="Ūdeņraža jonu koncentrācija",VLOOKUP(Dati!$A4209,Normas!$A:$D,3,FALSE),VLOOKUP(Dati!$A4209,Normas!$A:$D,3,FALSE)*0.3)),"")</f>
      </c>
    </row>
    <row r="4210" spans="2:9" x14ac:dyDescent="0.2">
      <c r="B4210">
        <f>IF(ISBLANK(A4210),"",VLOOKUP(A4210,Normas!A:D,4,FALSE))</f>
      </c>
      <c r="E4210" s="2">
        <f>IF(ISBLANK(D4210),"",INT(YEARFRAC(D4210,'Vispārīga informācija'!$B$2)))</f>
      </c>
      <c r="F4210" s="2">
        <f>IFERROR(IF(ISBLANK($A4210),"",IF($A4210="Ūdeņraža jonu koncentrācija",VLOOKUP(Dati!$A4210,Normas!$A:$D,2,FALSE),VLOOKUP(Dati!$A4210,Normas!$A:$D,2,FALSE)*0.6)),"")</f>
      </c>
      <c r="G4210" s="2">
        <f>IFERROR(IF(ISBLANK($A4210),"",IF($A4210="Ūdeņraža jonu koncentrācija",VLOOKUP(Dati!$A4210,Normas!$A:$D,3,FALSE),VLOOKUP(Dati!$A4210,Normas!$A:$D,3,FALSE)*0.6)),"")</f>
      </c>
      <c r="H4210" s="2">
        <f>IFERROR(IF(ISBLANK($A4210),"",IF($A4210="Ūdeņraža jonu koncentrācija",VLOOKUP(Dati!$A4210,Normas!$A:$D,2,FALSE),VLOOKUP(Dati!$A4210,Normas!$A:$D,2,FALSE)*0.3)),"")</f>
      </c>
      <c r="I4210" s="2">
        <f>IFERROR(IF(ISBLANK($A4210),"",IF($A4210="Ūdeņraža jonu koncentrācija",VLOOKUP(Dati!$A4210,Normas!$A:$D,3,FALSE),VLOOKUP(Dati!$A4210,Normas!$A:$D,3,FALSE)*0.3)),"")</f>
      </c>
    </row>
    <row r="4211" spans="2:9" x14ac:dyDescent="0.2">
      <c r="B4211">
        <f>IF(ISBLANK(A4211),"",VLOOKUP(A4211,Normas!A:D,4,FALSE))</f>
      </c>
      <c r="E4211" s="2">
        <f>IF(ISBLANK(D4211),"",INT(YEARFRAC(D4211,'Vispārīga informācija'!$B$2)))</f>
      </c>
      <c r="F4211" s="2">
        <f>IFERROR(IF(ISBLANK($A4211),"",IF($A4211="Ūdeņraža jonu koncentrācija",VLOOKUP(Dati!$A4211,Normas!$A:$D,2,FALSE),VLOOKUP(Dati!$A4211,Normas!$A:$D,2,FALSE)*0.6)),"")</f>
      </c>
      <c r="G4211" s="2">
        <f>IFERROR(IF(ISBLANK($A4211),"",IF($A4211="Ūdeņraža jonu koncentrācija",VLOOKUP(Dati!$A4211,Normas!$A:$D,3,FALSE),VLOOKUP(Dati!$A4211,Normas!$A:$D,3,FALSE)*0.6)),"")</f>
      </c>
      <c r="H4211" s="2">
        <f>IFERROR(IF(ISBLANK($A4211),"",IF($A4211="Ūdeņraža jonu koncentrācija",VLOOKUP(Dati!$A4211,Normas!$A:$D,2,FALSE),VLOOKUP(Dati!$A4211,Normas!$A:$D,2,FALSE)*0.3)),"")</f>
      </c>
      <c r="I4211" s="2">
        <f>IFERROR(IF(ISBLANK($A4211),"",IF($A4211="Ūdeņraža jonu koncentrācija",VLOOKUP(Dati!$A4211,Normas!$A:$D,3,FALSE),VLOOKUP(Dati!$A4211,Normas!$A:$D,3,FALSE)*0.3)),"")</f>
      </c>
    </row>
    <row r="4212" spans="2:9" x14ac:dyDescent="0.2">
      <c r="B4212">
        <f>IF(ISBLANK(A4212),"",VLOOKUP(A4212,Normas!A:D,4,FALSE))</f>
      </c>
      <c r="E4212" s="2">
        <f>IF(ISBLANK(D4212),"",INT(YEARFRAC(D4212,'Vispārīga informācija'!$B$2)))</f>
      </c>
      <c r="F4212" s="2">
        <f>IFERROR(IF(ISBLANK($A4212),"",IF($A4212="Ūdeņraža jonu koncentrācija",VLOOKUP(Dati!$A4212,Normas!$A:$D,2,FALSE),VLOOKUP(Dati!$A4212,Normas!$A:$D,2,FALSE)*0.6)),"")</f>
      </c>
      <c r="G4212" s="2">
        <f>IFERROR(IF(ISBLANK($A4212),"",IF($A4212="Ūdeņraža jonu koncentrācija",VLOOKUP(Dati!$A4212,Normas!$A:$D,3,FALSE),VLOOKUP(Dati!$A4212,Normas!$A:$D,3,FALSE)*0.6)),"")</f>
      </c>
      <c r="H4212" s="2">
        <f>IFERROR(IF(ISBLANK($A4212),"",IF($A4212="Ūdeņraža jonu koncentrācija",VLOOKUP(Dati!$A4212,Normas!$A:$D,2,FALSE),VLOOKUP(Dati!$A4212,Normas!$A:$D,2,FALSE)*0.3)),"")</f>
      </c>
      <c r="I4212" s="2">
        <f>IFERROR(IF(ISBLANK($A4212),"",IF($A4212="Ūdeņraža jonu koncentrācija",VLOOKUP(Dati!$A4212,Normas!$A:$D,3,FALSE),VLOOKUP(Dati!$A4212,Normas!$A:$D,3,FALSE)*0.3)),"")</f>
      </c>
    </row>
    <row r="4213" spans="2:9" x14ac:dyDescent="0.2">
      <c r="B4213">
        <f>IF(ISBLANK(A4213),"",VLOOKUP(A4213,Normas!A:D,4,FALSE))</f>
      </c>
      <c r="E4213" s="2">
        <f>IF(ISBLANK(D4213),"",INT(YEARFRAC(D4213,'Vispārīga informācija'!$B$2)))</f>
      </c>
      <c r="F4213" s="2">
        <f>IFERROR(IF(ISBLANK($A4213),"",IF($A4213="Ūdeņraža jonu koncentrācija",VLOOKUP(Dati!$A4213,Normas!$A:$D,2,FALSE),VLOOKUP(Dati!$A4213,Normas!$A:$D,2,FALSE)*0.6)),"")</f>
      </c>
      <c r="G4213" s="2">
        <f>IFERROR(IF(ISBLANK($A4213),"",IF($A4213="Ūdeņraža jonu koncentrācija",VLOOKUP(Dati!$A4213,Normas!$A:$D,3,FALSE),VLOOKUP(Dati!$A4213,Normas!$A:$D,3,FALSE)*0.6)),"")</f>
      </c>
      <c r="H4213" s="2">
        <f>IFERROR(IF(ISBLANK($A4213),"",IF($A4213="Ūdeņraža jonu koncentrācija",VLOOKUP(Dati!$A4213,Normas!$A:$D,2,FALSE),VLOOKUP(Dati!$A4213,Normas!$A:$D,2,FALSE)*0.3)),"")</f>
      </c>
      <c r="I4213" s="2">
        <f>IFERROR(IF(ISBLANK($A4213),"",IF($A4213="Ūdeņraža jonu koncentrācija",VLOOKUP(Dati!$A4213,Normas!$A:$D,3,FALSE),VLOOKUP(Dati!$A4213,Normas!$A:$D,3,FALSE)*0.3)),"")</f>
      </c>
    </row>
    <row r="4214" spans="2:9" x14ac:dyDescent="0.2">
      <c r="B4214">
        <f>IF(ISBLANK(A4214),"",VLOOKUP(A4214,Normas!A:D,4,FALSE))</f>
      </c>
      <c r="E4214" s="2">
        <f>IF(ISBLANK(D4214),"",INT(YEARFRAC(D4214,'Vispārīga informācija'!$B$2)))</f>
      </c>
      <c r="F4214" s="2">
        <f>IFERROR(IF(ISBLANK($A4214),"",IF($A4214="Ūdeņraža jonu koncentrācija",VLOOKUP(Dati!$A4214,Normas!$A:$D,2,FALSE),VLOOKUP(Dati!$A4214,Normas!$A:$D,2,FALSE)*0.6)),"")</f>
      </c>
      <c r="G4214" s="2">
        <f>IFERROR(IF(ISBLANK($A4214),"",IF($A4214="Ūdeņraža jonu koncentrācija",VLOOKUP(Dati!$A4214,Normas!$A:$D,3,FALSE),VLOOKUP(Dati!$A4214,Normas!$A:$D,3,FALSE)*0.6)),"")</f>
      </c>
      <c r="H4214" s="2">
        <f>IFERROR(IF(ISBLANK($A4214),"",IF($A4214="Ūdeņraža jonu koncentrācija",VLOOKUP(Dati!$A4214,Normas!$A:$D,2,FALSE),VLOOKUP(Dati!$A4214,Normas!$A:$D,2,FALSE)*0.3)),"")</f>
      </c>
      <c r="I4214" s="2">
        <f>IFERROR(IF(ISBLANK($A4214),"",IF($A4214="Ūdeņraža jonu koncentrācija",VLOOKUP(Dati!$A4214,Normas!$A:$D,3,FALSE),VLOOKUP(Dati!$A4214,Normas!$A:$D,3,FALSE)*0.3)),"")</f>
      </c>
    </row>
    <row r="4215" spans="2:9" x14ac:dyDescent="0.2">
      <c r="B4215">
        <f>IF(ISBLANK(A4215),"",VLOOKUP(A4215,Normas!A:D,4,FALSE))</f>
      </c>
      <c r="E4215" s="2">
        <f>IF(ISBLANK(D4215),"",INT(YEARFRAC(D4215,'Vispārīga informācija'!$B$2)))</f>
      </c>
      <c r="F4215" s="2">
        <f>IFERROR(IF(ISBLANK($A4215),"",IF($A4215="Ūdeņraža jonu koncentrācija",VLOOKUP(Dati!$A4215,Normas!$A:$D,2,FALSE),VLOOKUP(Dati!$A4215,Normas!$A:$D,2,FALSE)*0.6)),"")</f>
      </c>
      <c r="G4215" s="2">
        <f>IFERROR(IF(ISBLANK($A4215),"",IF($A4215="Ūdeņraža jonu koncentrācija",VLOOKUP(Dati!$A4215,Normas!$A:$D,3,FALSE),VLOOKUP(Dati!$A4215,Normas!$A:$D,3,FALSE)*0.6)),"")</f>
      </c>
      <c r="H4215" s="2">
        <f>IFERROR(IF(ISBLANK($A4215),"",IF($A4215="Ūdeņraža jonu koncentrācija",VLOOKUP(Dati!$A4215,Normas!$A:$D,2,FALSE),VLOOKUP(Dati!$A4215,Normas!$A:$D,2,FALSE)*0.3)),"")</f>
      </c>
      <c r="I4215" s="2">
        <f>IFERROR(IF(ISBLANK($A4215),"",IF($A4215="Ūdeņraža jonu koncentrācija",VLOOKUP(Dati!$A4215,Normas!$A:$D,3,FALSE),VLOOKUP(Dati!$A4215,Normas!$A:$D,3,FALSE)*0.3)),"")</f>
      </c>
    </row>
    <row r="4216" spans="2:9" x14ac:dyDescent="0.2">
      <c r="B4216">
        <f>IF(ISBLANK(A4216),"",VLOOKUP(A4216,Normas!A:D,4,FALSE))</f>
      </c>
      <c r="E4216" s="2">
        <f>IF(ISBLANK(D4216),"",INT(YEARFRAC(D4216,'Vispārīga informācija'!$B$2)))</f>
      </c>
      <c r="F4216" s="2">
        <f>IFERROR(IF(ISBLANK($A4216),"",IF($A4216="Ūdeņraža jonu koncentrācija",VLOOKUP(Dati!$A4216,Normas!$A:$D,2,FALSE),VLOOKUP(Dati!$A4216,Normas!$A:$D,2,FALSE)*0.6)),"")</f>
      </c>
      <c r="G4216" s="2">
        <f>IFERROR(IF(ISBLANK($A4216),"",IF($A4216="Ūdeņraža jonu koncentrācija",VLOOKUP(Dati!$A4216,Normas!$A:$D,3,FALSE),VLOOKUP(Dati!$A4216,Normas!$A:$D,3,FALSE)*0.6)),"")</f>
      </c>
      <c r="H4216" s="2">
        <f>IFERROR(IF(ISBLANK($A4216),"",IF($A4216="Ūdeņraža jonu koncentrācija",VLOOKUP(Dati!$A4216,Normas!$A:$D,2,FALSE),VLOOKUP(Dati!$A4216,Normas!$A:$D,2,FALSE)*0.3)),"")</f>
      </c>
      <c r="I4216" s="2">
        <f>IFERROR(IF(ISBLANK($A4216),"",IF($A4216="Ūdeņraža jonu koncentrācija",VLOOKUP(Dati!$A4216,Normas!$A:$D,3,FALSE),VLOOKUP(Dati!$A4216,Normas!$A:$D,3,FALSE)*0.3)),"")</f>
      </c>
    </row>
    <row r="4217" spans="2:9" x14ac:dyDescent="0.2">
      <c r="B4217">
        <f>IF(ISBLANK(A4217),"",VLOOKUP(A4217,Normas!A:D,4,FALSE))</f>
      </c>
      <c r="E4217" s="2">
        <f>IF(ISBLANK(D4217),"",INT(YEARFRAC(D4217,'Vispārīga informācija'!$B$2)))</f>
      </c>
      <c r="F4217" s="2">
        <f>IFERROR(IF(ISBLANK($A4217),"",IF($A4217="Ūdeņraža jonu koncentrācija",VLOOKUP(Dati!$A4217,Normas!$A:$D,2,FALSE),VLOOKUP(Dati!$A4217,Normas!$A:$D,2,FALSE)*0.6)),"")</f>
      </c>
      <c r="G4217" s="2">
        <f>IFERROR(IF(ISBLANK($A4217),"",IF($A4217="Ūdeņraža jonu koncentrācija",VLOOKUP(Dati!$A4217,Normas!$A:$D,3,FALSE),VLOOKUP(Dati!$A4217,Normas!$A:$D,3,FALSE)*0.6)),"")</f>
      </c>
      <c r="H4217" s="2">
        <f>IFERROR(IF(ISBLANK($A4217),"",IF($A4217="Ūdeņraža jonu koncentrācija",VLOOKUP(Dati!$A4217,Normas!$A:$D,2,FALSE),VLOOKUP(Dati!$A4217,Normas!$A:$D,2,FALSE)*0.3)),"")</f>
      </c>
      <c r="I4217" s="2">
        <f>IFERROR(IF(ISBLANK($A4217),"",IF($A4217="Ūdeņraža jonu koncentrācija",VLOOKUP(Dati!$A4217,Normas!$A:$D,3,FALSE),VLOOKUP(Dati!$A4217,Normas!$A:$D,3,FALSE)*0.3)),"")</f>
      </c>
    </row>
    <row r="4218" spans="2:9" x14ac:dyDescent="0.2">
      <c r="B4218">
        <f>IF(ISBLANK(A4218),"",VLOOKUP(A4218,Normas!A:D,4,FALSE))</f>
      </c>
      <c r="E4218" s="2">
        <f>IF(ISBLANK(D4218),"",INT(YEARFRAC(D4218,'Vispārīga informācija'!$B$2)))</f>
      </c>
      <c r="F4218" s="2">
        <f>IFERROR(IF(ISBLANK($A4218),"",IF($A4218="Ūdeņraža jonu koncentrācija",VLOOKUP(Dati!$A4218,Normas!$A:$D,2,FALSE),VLOOKUP(Dati!$A4218,Normas!$A:$D,2,FALSE)*0.6)),"")</f>
      </c>
      <c r="G4218" s="2">
        <f>IFERROR(IF(ISBLANK($A4218),"",IF($A4218="Ūdeņraža jonu koncentrācija",VLOOKUP(Dati!$A4218,Normas!$A:$D,3,FALSE),VLOOKUP(Dati!$A4218,Normas!$A:$D,3,FALSE)*0.6)),"")</f>
      </c>
      <c r="H4218" s="2">
        <f>IFERROR(IF(ISBLANK($A4218),"",IF($A4218="Ūdeņraža jonu koncentrācija",VLOOKUP(Dati!$A4218,Normas!$A:$D,2,FALSE),VLOOKUP(Dati!$A4218,Normas!$A:$D,2,FALSE)*0.3)),"")</f>
      </c>
      <c r="I4218" s="2">
        <f>IFERROR(IF(ISBLANK($A4218),"",IF($A4218="Ūdeņraža jonu koncentrācija",VLOOKUP(Dati!$A4218,Normas!$A:$D,3,FALSE),VLOOKUP(Dati!$A4218,Normas!$A:$D,3,FALSE)*0.3)),"")</f>
      </c>
    </row>
    <row r="4219" spans="2:9" x14ac:dyDescent="0.2">
      <c r="B4219">
        <f>IF(ISBLANK(A4219),"",VLOOKUP(A4219,Normas!A:D,4,FALSE))</f>
      </c>
      <c r="E4219" s="2">
        <f>IF(ISBLANK(D4219),"",INT(YEARFRAC(D4219,'Vispārīga informācija'!$B$2)))</f>
      </c>
      <c r="F4219" s="2">
        <f>IFERROR(IF(ISBLANK($A4219),"",IF($A4219="Ūdeņraža jonu koncentrācija",VLOOKUP(Dati!$A4219,Normas!$A:$D,2,FALSE),VLOOKUP(Dati!$A4219,Normas!$A:$D,2,FALSE)*0.6)),"")</f>
      </c>
      <c r="G4219" s="2">
        <f>IFERROR(IF(ISBLANK($A4219),"",IF($A4219="Ūdeņraža jonu koncentrācija",VLOOKUP(Dati!$A4219,Normas!$A:$D,3,FALSE),VLOOKUP(Dati!$A4219,Normas!$A:$D,3,FALSE)*0.6)),"")</f>
      </c>
      <c r="H4219" s="2">
        <f>IFERROR(IF(ISBLANK($A4219),"",IF($A4219="Ūdeņraža jonu koncentrācija",VLOOKUP(Dati!$A4219,Normas!$A:$D,2,FALSE),VLOOKUP(Dati!$A4219,Normas!$A:$D,2,FALSE)*0.3)),"")</f>
      </c>
      <c r="I4219" s="2">
        <f>IFERROR(IF(ISBLANK($A4219),"",IF($A4219="Ūdeņraža jonu koncentrācija",VLOOKUP(Dati!$A4219,Normas!$A:$D,3,FALSE),VLOOKUP(Dati!$A4219,Normas!$A:$D,3,FALSE)*0.3)),"")</f>
      </c>
    </row>
    <row r="4220" spans="2:9" x14ac:dyDescent="0.2">
      <c r="B4220">
        <f>IF(ISBLANK(A4220),"",VLOOKUP(A4220,Normas!A:D,4,FALSE))</f>
      </c>
      <c r="E4220" s="2">
        <f>IF(ISBLANK(D4220),"",INT(YEARFRAC(D4220,'Vispārīga informācija'!$B$2)))</f>
      </c>
      <c r="F4220" s="2">
        <f>IFERROR(IF(ISBLANK($A4220),"",IF($A4220="Ūdeņraža jonu koncentrācija",VLOOKUP(Dati!$A4220,Normas!$A:$D,2,FALSE),VLOOKUP(Dati!$A4220,Normas!$A:$D,2,FALSE)*0.6)),"")</f>
      </c>
      <c r="G4220" s="2">
        <f>IFERROR(IF(ISBLANK($A4220),"",IF($A4220="Ūdeņraža jonu koncentrācija",VLOOKUP(Dati!$A4220,Normas!$A:$D,3,FALSE),VLOOKUP(Dati!$A4220,Normas!$A:$D,3,FALSE)*0.6)),"")</f>
      </c>
      <c r="H4220" s="2">
        <f>IFERROR(IF(ISBLANK($A4220),"",IF($A4220="Ūdeņraža jonu koncentrācija",VLOOKUP(Dati!$A4220,Normas!$A:$D,2,FALSE),VLOOKUP(Dati!$A4220,Normas!$A:$D,2,FALSE)*0.3)),"")</f>
      </c>
      <c r="I4220" s="2">
        <f>IFERROR(IF(ISBLANK($A4220),"",IF($A4220="Ūdeņraža jonu koncentrācija",VLOOKUP(Dati!$A4220,Normas!$A:$D,3,FALSE),VLOOKUP(Dati!$A4220,Normas!$A:$D,3,FALSE)*0.3)),"")</f>
      </c>
    </row>
    <row r="4221" spans="2:9" x14ac:dyDescent="0.2">
      <c r="B4221">
        <f>IF(ISBLANK(A4221),"",VLOOKUP(A4221,Normas!A:D,4,FALSE))</f>
      </c>
      <c r="E4221" s="2">
        <f>IF(ISBLANK(D4221),"",INT(YEARFRAC(D4221,'Vispārīga informācija'!$B$2)))</f>
      </c>
      <c r="F4221" s="2">
        <f>IFERROR(IF(ISBLANK($A4221),"",IF($A4221="Ūdeņraža jonu koncentrācija",VLOOKUP(Dati!$A4221,Normas!$A:$D,2,FALSE),VLOOKUP(Dati!$A4221,Normas!$A:$D,2,FALSE)*0.6)),"")</f>
      </c>
      <c r="G4221" s="2">
        <f>IFERROR(IF(ISBLANK($A4221),"",IF($A4221="Ūdeņraža jonu koncentrācija",VLOOKUP(Dati!$A4221,Normas!$A:$D,3,FALSE),VLOOKUP(Dati!$A4221,Normas!$A:$D,3,FALSE)*0.6)),"")</f>
      </c>
      <c r="H4221" s="2">
        <f>IFERROR(IF(ISBLANK($A4221),"",IF($A4221="Ūdeņraža jonu koncentrācija",VLOOKUP(Dati!$A4221,Normas!$A:$D,2,FALSE),VLOOKUP(Dati!$A4221,Normas!$A:$D,2,FALSE)*0.3)),"")</f>
      </c>
      <c r="I4221" s="2">
        <f>IFERROR(IF(ISBLANK($A4221),"",IF($A4221="Ūdeņraža jonu koncentrācija",VLOOKUP(Dati!$A4221,Normas!$A:$D,3,FALSE),VLOOKUP(Dati!$A4221,Normas!$A:$D,3,FALSE)*0.3)),"")</f>
      </c>
    </row>
    <row r="4222" spans="2:9" x14ac:dyDescent="0.2">
      <c r="B4222">
        <f>IF(ISBLANK(A4222),"",VLOOKUP(A4222,Normas!A:D,4,FALSE))</f>
      </c>
      <c r="E4222" s="2">
        <f>IF(ISBLANK(D4222),"",INT(YEARFRAC(D4222,'Vispārīga informācija'!$B$2)))</f>
      </c>
      <c r="F4222" s="2">
        <f>IFERROR(IF(ISBLANK($A4222),"",IF($A4222="Ūdeņraža jonu koncentrācija",VLOOKUP(Dati!$A4222,Normas!$A:$D,2,FALSE),VLOOKUP(Dati!$A4222,Normas!$A:$D,2,FALSE)*0.6)),"")</f>
      </c>
      <c r="G4222" s="2">
        <f>IFERROR(IF(ISBLANK($A4222),"",IF($A4222="Ūdeņraža jonu koncentrācija",VLOOKUP(Dati!$A4222,Normas!$A:$D,3,FALSE),VLOOKUP(Dati!$A4222,Normas!$A:$D,3,FALSE)*0.6)),"")</f>
      </c>
      <c r="H4222" s="2">
        <f>IFERROR(IF(ISBLANK($A4222),"",IF($A4222="Ūdeņraža jonu koncentrācija",VLOOKUP(Dati!$A4222,Normas!$A:$D,2,FALSE),VLOOKUP(Dati!$A4222,Normas!$A:$D,2,FALSE)*0.3)),"")</f>
      </c>
      <c r="I4222" s="2">
        <f>IFERROR(IF(ISBLANK($A4222),"",IF($A4222="Ūdeņraža jonu koncentrācija",VLOOKUP(Dati!$A4222,Normas!$A:$D,3,FALSE),VLOOKUP(Dati!$A4222,Normas!$A:$D,3,FALSE)*0.3)),"")</f>
      </c>
    </row>
    <row r="4223" spans="2:9" x14ac:dyDescent="0.2">
      <c r="B4223">
        <f>IF(ISBLANK(A4223),"",VLOOKUP(A4223,Normas!A:D,4,FALSE))</f>
      </c>
      <c r="E4223" s="2">
        <f>IF(ISBLANK(D4223),"",INT(YEARFRAC(D4223,'Vispārīga informācija'!$B$2)))</f>
      </c>
      <c r="F4223" s="2">
        <f>IFERROR(IF(ISBLANK($A4223),"",IF($A4223="Ūdeņraža jonu koncentrācija",VLOOKUP(Dati!$A4223,Normas!$A:$D,2,FALSE),VLOOKUP(Dati!$A4223,Normas!$A:$D,2,FALSE)*0.6)),"")</f>
      </c>
      <c r="G4223" s="2">
        <f>IFERROR(IF(ISBLANK($A4223),"",IF($A4223="Ūdeņraža jonu koncentrācija",VLOOKUP(Dati!$A4223,Normas!$A:$D,3,FALSE),VLOOKUP(Dati!$A4223,Normas!$A:$D,3,FALSE)*0.6)),"")</f>
      </c>
      <c r="H4223" s="2">
        <f>IFERROR(IF(ISBLANK($A4223),"",IF($A4223="Ūdeņraža jonu koncentrācija",VLOOKUP(Dati!$A4223,Normas!$A:$D,2,FALSE),VLOOKUP(Dati!$A4223,Normas!$A:$D,2,FALSE)*0.3)),"")</f>
      </c>
      <c r="I4223" s="2">
        <f>IFERROR(IF(ISBLANK($A4223),"",IF($A4223="Ūdeņraža jonu koncentrācija",VLOOKUP(Dati!$A4223,Normas!$A:$D,3,FALSE),VLOOKUP(Dati!$A4223,Normas!$A:$D,3,FALSE)*0.3)),"")</f>
      </c>
    </row>
    <row r="4224" spans="2:9" x14ac:dyDescent="0.2">
      <c r="B4224">
        <f>IF(ISBLANK(A4224),"",VLOOKUP(A4224,Normas!A:D,4,FALSE))</f>
      </c>
      <c r="E4224" s="2">
        <f>IF(ISBLANK(D4224),"",INT(YEARFRAC(D4224,'Vispārīga informācija'!$B$2)))</f>
      </c>
      <c r="F4224" s="2">
        <f>IFERROR(IF(ISBLANK($A4224),"",IF($A4224="Ūdeņraža jonu koncentrācija",VLOOKUP(Dati!$A4224,Normas!$A:$D,2,FALSE),VLOOKUP(Dati!$A4224,Normas!$A:$D,2,FALSE)*0.6)),"")</f>
      </c>
      <c r="G4224" s="2">
        <f>IFERROR(IF(ISBLANK($A4224),"",IF($A4224="Ūdeņraža jonu koncentrācija",VLOOKUP(Dati!$A4224,Normas!$A:$D,3,FALSE),VLOOKUP(Dati!$A4224,Normas!$A:$D,3,FALSE)*0.6)),"")</f>
      </c>
      <c r="H4224" s="2">
        <f>IFERROR(IF(ISBLANK($A4224),"",IF($A4224="Ūdeņraža jonu koncentrācija",VLOOKUP(Dati!$A4224,Normas!$A:$D,2,FALSE),VLOOKUP(Dati!$A4224,Normas!$A:$D,2,FALSE)*0.3)),"")</f>
      </c>
      <c r="I4224" s="2">
        <f>IFERROR(IF(ISBLANK($A4224),"",IF($A4224="Ūdeņraža jonu koncentrācija",VLOOKUP(Dati!$A4224,Normas!$A:$D,3,FALSE),VLOOKUP(Dati!$A4224,Normas!$A:$D,3,FALSE)*0.3)),"")</f>
      </c>
    </row>
    <row r="4225" spans="2:9" x14ac:dyDescent="0.2">
      <c r="B4225">
        <f>IF(ISBLANK(A4225),"",VLOOKUP(A4225,Normas!A:D,4,FALSE))</f>
      </c>
      <c r="E4225" s="2">
        <f>IF(ISBLANK(D4225),"",INT(YEARFRAC(D4225,'Vispārīga informācija'!$B$2)))</f>
      </c>
      <c r="F4225" s="2">
        <f>IFERROR(IF(ISBLANK($A4225),"",IF($A4225="Ūdeņraža jonu koncentrācija",VLOOKUP(Dati!$A4225,Normas!$A:$D,2,FALSE),VLOOKUP(Dati!$A4225,Normas!$A:$D,2,FALSE)*0.6)),"")</f>
      </c>
      <c r="G4225" s="2">
        <f>IFERROR(IF(ISBLANK($A4225),"",IF($A4225="Ūdeņraža jonu koncentrācija",VLOOKUP(Dati!$A4225,Normas!$A:$D,3,FALSE),VLOOKUP(Dati!$A4225,Normas!$A:$D,3,FALSE)*0.6)),"")</f>
      </c>
      <c r="H4225" s="2">
        <f>IFERROR(IF(ISBLANK($A4225),"",IF($A4225="Ūdeņraža jonu koncentrācija",VLOOKUP(Dati!$A4225,Normas!$A:$D,2,FALSE),VLOOKUP(Dati!$A4225,Normas!$A:$D,2,FALSE)*0.3)),"")</f>
      </c>
      <c r="I4225" s="2">
        <f>IFERROR(IF(ISBLANK($A4225),"",IF($A4225="Ūdeņraža jonu koncentrācija",VLOOKUP(Dati!$A4225,Normas!$A:$D,3,FALSE),VLOOKUP(Dati!$A4225,Normas!$A:$D,3,FALSE)*0.3)),"")</f>
      </c>
    </row>
    <row r="4226" spans="2:9" x14ac:dyDescent="0.2">
      <c r="B4226">
        <f>IF(ISBLANK(A4226),"",VLOOKUP(A4226,Normas!A:D,4,FALSE))</f>
      </c>
      <c r="E4226" s="2">
        <f>IF(ISBLANK(D4226),"",INT(YEARFRAC(D4226,'Vispārīga informācija'!$B$2)))</f>
      </c>
      <c r="F4226" s="2">
        <f>IFERROR(IF(ISBLANK($A4226),"",IF($A4226="Ūdeņraža jonu koncentrācija",VLOOKUP(Dati!$A4226,Normas!$A:$D,2,FALSE),VLOOKUP(Dati!$A4226,Normas!$A:$D,2,FALSE)*0.6)),"")</f>
      </c>
      <c r="G4226" s="2">
        <f>IFERROR(IF(ISBLANK($A4226),"",IF($A4226="Ūdeņraža jonu koncentrācija",VLOOKUP(Dati!$A4226,Normas!$A:$D,3,FALSE),VLOOKUP(Dati!$A4226,Normas!$A:$D,3,FALSE)*0.6)),"")</f>
      </c>
      <c r="H4226" s="2">
        <f>IFERROR(IF(ISBLANK($A4226),"",IF($A4226="Ūdeņraža jonu koncentrācija",VLOOKUP(Dati!$A4226,Normas!$A:$D,2,FALSE),VLOOKUP(Dati!$A4226,Normas!$A:$D,2,FALSE)*0.3)),"")</f>
      </c>
      <c r="I4226" s="2">
        <f>IFERROR(IF(ISBLANK($A4226),"",IF($A4226="Ūdeņraža jonu koncentrācija",VLOOKUP(Dati!$A4226,Normas!$A:$D,3,FALSE),VLOOKUP(Dati!$A4226,Normas!$A:$D,3,FALSE)*0.3)),"")</f>
      </c>
    </row>
    <row r="4227" spans="2:9" x14ac:dyDescent="0.2">
      <c r="B4227">
        <f>IF(ISBLANK(A4227),"",VLOOKUP(A4227,Normas!A:D,4,FALSE))</f>
      </c>
      <c r="E4227" s="2">
        <f>IF(ISBLANK(D4227),"",INT(YEARFRAC(D4227,'Vispārīga informācija'!$B$2)))</f>
      </c>
      <c r="F4227" s="2">
        <f>IFERROR(IF(ISBLANK($A4227),"",IF($A4227="Ūdeņraža jonu koncentrācija",VLOOKUP(Dati!$A4227,Normas!$A:$D,2,FALSE),VLOOKUP(Dati!$A4227,Normas!$A:$D,2,FALSE)*0.6)),"")</f>
      </c>
      <c r="G4227" s="2">
        <f>IFERROR(IF(ISBLANK($A4227),"",IF($A4227="Ūdeņraža jonu koncentrācija",VLOOKUP(Dati!$A4227,Normas!$A:$D,3,FALSE),VLOOKUP(Dati!$A4227,Normas!$A:$D,3,FALSE)*0.6)),"")</f>
      </c>
      <c r="H4227" s="2">
        <f>IFERROR(IF(ISBLANK($A4227),"",IF($A4227="Ūdeņraža jonu koncentrācija",VLOOKUP(Dati!$A4227,Normas!$A:$D,2,FALSE),VLOOKUP(Dati!$A4227,Normas!$A:$D,2,FALSE)*0.3)),"")</f>
      </c>
      <c r="I4227" s="2">
        <f>IFERROR(IF(ISBLANK($A4227),"",IF($A4227="Ūdeņraža jonu koncentrācija",VLOOKUP(Dati!$A4227,Normas!$A:$D,3,FALSE),VLOOKUP(Dati!$A4227,Normas!$A:$D,3,FALSE)*0.3)),"")</f>
      </c>
    </row>
    <row r="4228" spans="2:9" x14ac:dyDescent="0.2">
      <c r="B4228">
        <f>IF(ISBLANK(A4228),"",VLOOKUP(A4228,Normas!A:D,4,FALSE))</f>
      </c>
      <c r="E4228" s="2">
        <f>IF(ISBLANK(D4228),"",INT(YEARFRAC(D4228,'Vispārīga informācija'!$B$2)))</f>
      </c>
      <c r="F4228" s="2">
        <f>IFERROR(IF(ISBLANK($A4228),"",IF($A4228="Ūdeņraža jonu koncentrācija",VLOOKUP(Dati!$A4228,Normas!$A:$D,2,FALSE),VLOOKUP(Dati!$A4228,Normas!$A:$D,2,FALSE)*0.6)),"")</f>
      </c>
      <c r="G4228" s="2">
        <f>IFERROR(IF(ISBLANK($A4228),"",IF($A4228="Ūdeņraža jonu koncentrācija",VLOOKUP(Dati!$A4228,Normas!$A:$D,3,FALSE),VLOOKUP(Dati!$A4228,Normas!$A:$D,3,FALSE)*0.6)),"")</f>
      </c>
      <c r="H4228" s="2">
        <f>IFERROR(IF(ISBLANK($A4228),"",IF($A4228="Ūdeņraža jonu koncentrācija",VLOOKUP(Dati!$A4228,Normas!$A:$D,2,FALSE),VLOOKUP(Dati!$A4228,Normas!$A:$D,2,FALSE)*0.3)),"")</f>
      </c>
      <c r="I4228" s="2">
        <f>IFERROR(IF(ISBLANK($A4228),"",IF($A4228="Ūdeņraža jonu koncentrācija",VLOOKUP(Dati!$A4228,Normas!$A:$D,3,FALSE),VLOOKUP(Dati!$A4228,Normas!$A:$D,3,FALSE)*0.3)),"")</f>
      </c>
    </row>
    <row r="4229" spans="2:9" x14ac:dyDescent="0.2">
      <c r="B4229">
        <f>IF(ISBLANK(A4229),"",VLOOKUP(A4229,Normas!A:D,4,FALSE))</f>
      </c>
      <c r="E4229" s="2">
        <f>IF(ISBLANK(D4229),"",INT(YEARFRAC(D4229,'Vispārīga informācija'!$B$2)))</f>
      </c>
      <c r="F4229" s="2">
        <f>IFERROR(IF(ISBLANK($A4229),"",IF($A4229="Ūdeņraža jonu koncentrācija",VLOOKUP(Dati!$A4229,Normas!$A:$D,2,FALSE),VLOOKUP(Dati!$A4229,Normas!$A:$D,2,FALSE)*0.6)),"")</f>
      </c>
      <c r="G4229" s="2">
        <f>IFERROR(IF(ISBLANK($A4229),"",IF($A4229="Ūdeņraža jonu koncentrācija",VLOOKUP(Dati!$A4229,Normas!$A:$D,3,FALSE),VLOOKUP(Dati!$A4229,Normas!$A:$D,3,FALSE)*0.6)),"")</f>
      </c>
      <c r="H4229" s="2">
        <f>IFERROR(IF(ISBLANK($A4229),"",IF($A4229="Ūdeņraža jonu koncentrācija",VLOOKUP(Dati!$A4229,Normas!$A:$D,2,FALSE),VLOOKUP(Dati!$A4229,Normas!$A:$D,2,FALSE)*0.3)),"")</f>
      </c>
      <c r="I4229" s="2">
        <f>IFERROR(IF(ISBLANK($A4229),"",IF($A4229="Ūdeņraža jonu koncentrācija",VLOOKUP(Dati!$A4229,Normas!$A:$D,3,FALSE),VLOOKUP(Dati!$A4229,Normas!$A:$D,3,FALSE)*0.3)),"")</f>
      </c>
    </row>
    <row r="4230" spans="2:9" x14ac:dyDescent="0.2">
      <c r="B4230">
        <f>IF(ISBLANK(A4230),"",VLOOKUP(A4230,Normas!A:D,4,FALSE))</f>
      </c>
      <c r="E4230" s="2">
        <f>IF(ISBLANK(D4230),"",INT(YEARFRAC(D4230,'Vispārīga informācija'!$B$2)))</f>
      </c>
      <c r="F4230" s="2">
        <f>IFERROR(IF(ISBLANK($A4230),"",IF($A4230="Ūdeņraža jonu koncentrācija",VLOOKUP(Dati!$A4230,Normas!$A:$D,2,FALSE),VLOOKUP(Dati!$A4230,Normas!$A:$D,2,FALSE)*0.6)),"")</f>
      </c>
      <c r="G4230" s="2">
        <f>IFERROR(IF(ISBLANK($A4230),"",IF($A4230="Ūdeņraža jonu koncentrācija",VLOOKUP(Dati!$A4230,Normas!$A:$D,3,FALSE),VLOOKUP(Dati!$A4230,Normas!$A:$D,3,FALSE)*0.6)),"")</f>
      </c>
      <c r="H4230" s="2">
        <f>IFERROR(IF(ISBLANK($A4230),"",IF($A4230="Ūdeņraža jonu koncentrācija",VLOOKUP(Dati!$A4230,Normas!$A:$D,2,FALSE),VLOOKUP(Dati!$A4230,Normas!$A:$D,2,FALSE)*0.3)),"")</f>
      </c>
      <c r="I4230" s="2">
        <f>IFERROR(IF(ISBLANK($A4230),"",IF($A4230="Ūdeņraža jonu koncentrācija",VLOOKUP(Dati!$A4230,Normas!$A:$D,3,FALSE),VLOOKUP(Dati!$A4230,Normas!$A:$D,3,FALSE)*0.3)),"")</f>
      </c>
    </row>
    <row r="4231" spans="2:9" x14ac:dyDescent="0.2">
      <c r="B4231">
        <f>IF(ISBLANK(A4231),"",VLOOKUP(A4231,Normas!A:D,4,FALSE))</f>
      </c>
      <c r="E4231" s="2">
        <f>IF(ISBLANK(D4231),"",INT(YEARFRAC(D4231,'Vispārīga informācija'!$B$2)))</f>
      </c>
      <c r="F4231" s="2">
        <f>IFERROR(IF(ISBLANK($A4231),"",IF($A4231="Ūdeņraža jonu koncentrācija",VLOOKUP(Dati!$A4231,Normas!$A:$D,2,FALSE),VLOOKUP(Dati!$A4231,Normas!$A:$D,2,FALSE)*0.6)),"")</f>
      </c>
      <c r="G4231" s="2">
        <f>IFERROR(IF(ISBLANK($A4231),"",IF($A4231="Ūdeņraža jonu koncentrācija",VLOOKUP(Dati!$A4231,Normas!$A:$D,3,FALSE),VLOOKUP(Dati!$A4231,Normas!$A:$D,3,FALSE)*0.6)),"")</f>
      </c>
      <c r="H4231" s="2">
        <f>IFERROR(IF(ISBLANK($A4231),"",IF($A4231="Ūdeņraža jonu koncentrācija",VLOOKUP(Dati!$A4231,Normas!$A:$D,2,FALSE),VLOOKUP(Dati!$A4231,Normas!$A:$D,2,FALSE)*0.3)),"")</f>
      </c>
      <c r="I4231" s="2">
        <f>IFERROR(IF(ISBLANK($A4231),"",IF($A4231="Ūdeņraža jonu koncentrācija",VLOOKUP(Dati!$A4231,Normas!$A:$D,3,FALSE),VLOOKUP(Dati!$A4231,Normas!$A:$D,3,FALSE)*0.3)),"")</f>
      </c>
    </row>
    <row r="4232" spans="2:9" x14ac:dyDescent="0.2">
      <c r="B4232">
        <f>IF(ISBLANK(A4232),"",VLOOKUP(A4232,Normas!A:D,4,FALSE))</f>
      </c>
      <c r="E4232" s="2">
        <f>IF(ISBLANK(D4232),"",INT(YEARFRAC(D4232,'Vispārīga informācija'!$B$2)))</f>
      </c>
      <c r="F4232" s="2">
        <f>IFERROR(IF(ISBLANK($A4232),"",IF($A4232="Ūdeņraža jonu koncentrācija",VLOOKUP(Dati!$A4232,Normas!$A:$D,2,FALSE),VLOOKUP(Dati!$A4232,Normas!$A:$D,2,FALSE)*0.6)),"")</f>
      </c>
      <c r="G4232" s="2">
        <f>IFERROR(IF(ISBLANK($A4232),"",IF($A4232="Ūdeņraža jonu koncentrācija",VLOOKUP(Dati!$A4232,Normas!$A:$D,3,FALSE),VLOOKUP(Dati!$A4232,Normas!$A:$D,3,FALSE)*0.6)),"")</f>
      </c>
      <c r="H4232" s="2">
        <f>IFERROR(IF(ISBLANK($A4232),"",IF($A4232="Ūdeņraža jonu koncentrācija",VLOOKUP(Dati!$A4232,Normas!$A:$D,2,FALSE),VLOOKUP(Dati!$A4232,Normas!$A:$D,2,FALSE)*0.3)),"")</f>
      </c>
      <c r="I4232" s="2">
        <f>IFERROR(IF(ISBLANK($A4232),"",IF($A4232="Ūdeņraža jonu koncentrācija",VLOOKUP(Dati!$A4232,Normas!$A:$D,3,FALSE),VLOOKUP(Dati!$A4232,Normas!$A:$D,3,FALSE)*0.3)),"")</f>
      </c>
    </row>
    <row r="4233" spans="2:9" x14ac:dyDescent="0.2">
      <c r="B4233">
        <f>IF(ISBLANK(A4233),"",VLOOKUP(A4233,Normas!A:D,4,FALSE))</f>
      </c>
      <c r="E4233" s="2">
        <f>IF(ISBLANK(D4233),"",INT(YEARFRAC(D4233,'Vispārīga informācija'!$B$2)))</f>
      </c>
      <c r="F4233" s="2">
        <f>IFERROR(IF(ISBLANK($A4233),"",IF($A4233="Ūdeņraža jonu koncentrācija",VLOOKUP(Dati!$A4233,Normas!$A:$D,2,FALSE),VLOOKUP(Dati!$A4233,Normas!$A:$D,2,FALSE)*0.6)),"")</f>
      </c>
      <c r="G4233" s="2">
        <f>IFERROR(IF(ISBLANK($A4233),"",IF($A4233="Ūdeņraža jonu koncentrācija",VLOOKUP(Dati!$A4233,Normas!$A:$D,3,FALSE),VLOOKUP(Dati!$A4233,Normas!$A:$D,3,FALSE)*0.6)),"")</f>
      </c>
      <c r="H4233" s="2">
        <f>IFERROR(IF(ISBLANK($A4233),"",IF($A4233="Ūdeņraža jonu koncentrācija",VLOOKUP(Dati!$A4233,Normas!$A:$D,2,FALSE),VLOOKUP(Dati!$A4233,Normas!$A:$D,2,FALSE)*0.3)),"")</f>
      </c>
      <c r="I4233" s="2">
        <f>IFERROR(IF(ISBLANK($A4233),"",IF($A4233="Ūdeņraža jonu koncentrācija",VLOOKUP(Dati!$A4233,Normas!$A:$D,3,FALSE),VLOOKUP(Dati!$A4233,Normas!$A:$D,3,FALSE)*0.3)),"")</f>
      </c>
    </row>
    <row r="4234" spans="2:9" x14ac:dyDescent="0.2">
      <c r="B4234">
        <f>IF(ISBLANK(A4234),"",VLOOKUP(A4234,Normas!A:D,4,FALSE))</f>
      </c>
      <c r="E4234" s="2">
        <f>IF(ISBLANK(D4234),"",INT(YEARFRAC(D4234,'Vispārīga informācija'!$B$2)))</f>
      </c>
      <c r="F4234" s="2">
        <f>IFERROR(IF(ISBLANK($A4234),"",IF($A4234="Ūdeņraža jonu koncentrācija",VLOOKUP(Dati!$A4234,Normas!$A:$D,2,FALSE),VLOOKUP(Dati!$A4234,Normas!$A:$D,2,FALSE)*0.6)),"")</f>
      </c>
      <c r="G4234" s="2">
        <f>IFERROR(IF(ISBLANK($A4234),"",IF($A4234="Ūdeņraža jonu koncentrācija",VLOOKUP(Dati!$A4234,Normas!$A:$D,3,FALSE),VLOOKUP(Dati!$A4234,Normas!$A:$D,3,FALSE)*0.6)),"")</f>
      </c>
      <c r="H4234" s="2">
        <f>IFERROR(IF(ISBLANK($A4234),"",IF($A4234="Ūdeņraža jonu koncentrācija",VLOOKUP(Dati!$A4234,Normas!$A:$D,2,FALSE),VLOOKUP(Dati!$A4234,Normas!$A:$D,2,FALSE)*0.3)),"")</f>
      </c>
      <c r="I4234" s="2">
        <f>IFERROR(IF(ISBLANK($A4234),"",IF($A4234="Ūdeņraža jonu koncentrācija",VLOOKUP(Dati!$A4234,Normas!$A:$D,3,FALSE),VLOOKUP(Dati!$A4234,Normas!$A:$D,3,FALSE)*0.3)),"")</f>
      </c>
    </row>
    <row r="4235" spans="2:9" x14ac:dyDescent="0.2">
      <c r="B4235">
        <f>IF(ISBLANK(A4235),"",VLOOKUP(A4235,Normas!A:D,4,FALSE))</f>
      </c>
      <c r="E4235" s="2">
        <f>IF(ISBLANK(D4235),"",INT(YEARFRAC(D4235,'Vispārīga informācija'!$B$2)))</f>
      </c>
      <c r="F4235" s="2">
        <f>IFERROR(IF(ISBLANK($A4235),"",IF($A4235="Ūdeņraža jonu koncentrācija",VLOOKUP(Dati!$A4235,Normas!$A:$D,2,FALSE),VLOOKUP(Dati!$A4235,Normas!$A:$D,2,FALSE)*0.6)),"")</f>
      </c>
      <c r="G4235" s="2">
        <f>IFERROR(IF(ISBLANK($A4235),"",IF($A4235="Ūdeņraža jonu koncentrācija",VLOOKUP(Dati!$A4235,Normas!$A:$D,3,FALSE),VLOOKUP(Dati!$A4235,Normas!$A:$D,3,FALSE)*0.6)),"")</f>
      </c>
      <c r="H4235" s="2">
        <f>IFERROR(IF(ISBLANK($A4235),"",IF($A4235="Ūdeņraža jonu koncentrācija",VLOOKUP(Dati!$A4235,Normas!$A:$D,2,FALSE),VLOOKUP(Dati!$A4235,Normas!$A:$D,2,FALSE)*0.3)),"")</f>
      </c>
      <c r="I4235" s="2">
        <f>IFERROR(IF(ISBLANK($A4235),"",IF($A4235="Ūdeņraža jonu koncentrācija",VLOOKUP(Dati!$A4235,Normas!$A:$D,3,FALSE),VLOOKUP(Dati!$A4235,Normas!$A:$D,3,FALSE)*0.3)),"")</f>
      </c>
    </row>
    <row r="4236" spans="2:9" x14ac:dyDescent="0.2">
      <c r="B4236">
        <f>IF(ISBLANK(A4236),"",VLOOKUP(A4236,Normas!A:D,4,FALSE))</f>
      </c>
      <c r="E4236" s="2">
        <f>IF(ISBLANK(D4236),"",INT(YEARFRAC(D4236,'Vispārīga informācija'!$B$2)))</f>
      </c>
      <c r="F4236" s="2">
        <f>IFERROR(IF(ISBLANK($A4236),"",IF($A4236="Ūdeņraža jonu koncentrācija",VLOOKUP(Dati!$A4236,Normas!$A:$D,2,FALSE),VLOOKUP(Dati!$A4236,Normas!$A:$D,2,FALSE)*0.6)),"")</f>
      </c>
      <c r="G4236" s="2">
        <f>IFERROR(IF(ISBLANK($A4236),"",IF($A4236="Ūdeņraža jonu koncentrācija",VLOOKUP(Dati!$A4236,Normas!$A:$D,3,FALSE),VLOOKUP(Dati!$A4236,Normas!$A:$D,3,FALSE)*0.6)),"")</f>
      </c>
      <c r="H4236" s="2">
        <f>IFERROR(IF(ISBLANK($A4236),"",IF($A4236="Ūdeņraža jonu koncentrācija",VLOOKUP(Dati!$A4236,Normas!$A:$D,2,FALSE),VLOOKUP(Dati!$A4236,Normas!$A:$D,2,FALSE)*0.3)),"")</f>
      </c>
      <c r="I4236" s="2">
        <f>IFERROR(IF(ISBLANK($A4236),"",IF($A4236="Ūdeņraža jonu koncentrācija",VLOOKUP(Dati!$A4236,Normas!$A:$D,3,FALSE),VLOOKUP(Dati!$A4236,Normas!$A:$D,3,FALSE)*0.3)),"")</f>
      </c>
    </row>
    <row r="4237" spans="2:9" x14ac:dyDescent="0.2">
      <c r="B4237">
        <f>IF(ISBLANK(A4237),"",VLOOKUP(A4237,Normas!A:D,4,FALSE))</f>
      </c>
      <c r="E4237" s="2">
        <f>IF(ISBLANK(D4237),"",INT(YEARFRAC(D4237,'Vispārīga informācija'!$B$2)))</f>
      </c>
      <c r="F4237" s="2">
        <f>IFERROR(IF(ISBLANK($A4237),"",IF($A4237="Ūdeņraža jonu koncentrācija",VLOOKUP(Dati!$A4237,Normas!$A:$D,2,FALSE),VLOOKUP(Dati!$A4237,Normas!$A:$D,2,FALSE)*0.6)),"")</f>
      </c>
      <c r="G4237" s="2">
        <f>IFERROR(IF(ISBLANK($A4237),"",IF($A4237="Ūdeņraža jonu koncentrācija",VLOOKUP(Dati!$A4237,Normas!$A:$D,3,FALSE),VLOOKUP(Dati!$A4237,Normas!$A:$D,3,FALSE)*0.6)),"")</f>
      </c>
      <c r="H4237" s="2">
        <f>IFERROR(IF(ISBLANK($A4237),"",IF($A4237="Ūdeņraža jonu koncentrācija",VLOOKUP(Dati!$A4237,Normas!$A:$D,2,FALSE),VLOOKUP(Dati!$A4237,Normas!$A:$D,2,FALSE)*0.3)),"")</f>
      </c>
      <c r="I4237" s="2">
        <f>IFERROR(IF(ISBLANK($A4237),"",IF($A4237="Ūdeņraža jonu koncentrācija",VLOOKUP(Dati!$A4237,Normas!$A:$D,3,FALSE),VLOOKUP(Dati!$A4237,Normas!$A:$D,3,FALSE)*0.3)),"")</f>
      </c>
    </row>
    <row r="4238" spans="2:9" x14ac:dyDescent="0.2">
      <c r="B4238">
        <f>IF(ISBLANK(A4238),"",VLOOKUP(A4238,Normas!A:D,4,FALSE))</f>
      </c>
      <c r="E4238" s="2">
        <f>IF(ISBLANK(D4238),"",INT(YEARFRAC(D4238,'Vispārīga informācija'!$B$2)))</f>
      </c>
      <c r="F4238" s="2">
        <f>IFERROR(IF(ISBLANK($A4238),"",IF($A4238="Ūdeņraža jonu koncentrācija",VLOOKUP(Dati!$A4238,Normas!$A:$D,2,FALSE),VLOOKUP(Dati!$A4238,Normas!$A:$D,2,FALSE)*0.6)),"")</f>
      </c>
      <c r="G4238" s="2">
        <f>IFERROR(IF(ISBLANK($A4238),"",IF($A4238="Ūdeņraža jonu koncentrācija",VLOOKUP(Dati!$A4238,Normas!$A:$D,3,FALSE),VLOOKUP(Dati!$A4238,Normas!$A:$D,3,FALSE)*0.6)),"")</f>
      </c>
      <c r="H4238" s="2">
        <f>IFERROR(IF(ISBLANK($A4238),"",IF($A4238="Ūdeņraža jonu koncentrācija",VLOOKUP(Dati!$A4238,Normas!$A:$D,2,FALSE),VLOOKUP(Dati!$A4238,Normas!$A:$D,2,FALSE)*0.3)),"")</f>
      </c>
      <c r="I4238" s="2">
        <f>IFERROR(IF(ISBLANK($A4238),"",IF($A4238="Ūdeņraža jonu koncentrācija",VLOOKUP(Dati!$A4238,Normas!$A:$D,3,FALSE),VLOOKUP(Dati!$A4238,Normas!$A:$D,3,FALSE)*0.3)),"")</f>
      </c>
    </row>
    <row r="4239" spans="2:9" x14ac:dyDescent="0.2">
      <c r="B4239">
        <f>IF(ISBLANK(A4239),"",VLOOKUP(A4239,Normas!A:D,4,FALSE))</f>
      </c>
      <c r="E4239" s="2">
        <f>IF(ISBLANK(D4239),"",INT(YEARFRAC(D4239,'Vispārīga informācija'!$B$2)))</f>
      </c>
      <c r="F4239" s="2">
        <f>IFERROR(IF(ISBLANK($A4239),"",IF($A4239="Ūdeņraža jonu koncentrācija",VLOOKUP(Dati!$A4239,Normas!$A:$D,2,FALSE),VLOOKUP(Dati!$A4239,Normas!$A:$D,2,FALSE)*0.6)),"")</f>
      </c>
      <c r="G4239" s="2">
        <f>IFERROR(IF(ISBLANK($A4239),"",IF($A4239="Ūdeņraža jonu koncentrācija",VLOOKUP(Dati!$A4239,Normas!$A:$D,3,FALSE),VLOOKUP(Dati!$A4239,Normas!$A:$D,3,FALSE)*0.6)),"")</f>
      </c>
      <c r="H4239" s="2">
        <f>IFERROR(IF(ISBLANK($A4239),"",IF($A4239="Ūdeņraža jonu koncentrācija",VLOOKUP(Dati!$A4239,Normas!$A:$D,2,FALSE),VLOOKUP(Dati!$A4239,Normas!$A:$D,2,FALSE)*0.3)),"")</f>
      </c>
      <c r="I4239" s="2">
        <f>IFERROR(IF(ISBLANK($A4239),"",IF($A4239="Ūdeņraža jonu koncentrācija",VLOOKUP(Dati!$A4239,Normas!$A:$D,3,FALSE),VLOOKUP(Dati!$A4239,Normas!$A:$D,3,FALSE)*0.3)),"")</f>
      </c>
    </row>
    <row r="4240" spans="2:9" x14ac:dyDescent="0.2">
      <c r="B4240">
        <f>IF(ISBLANK(A4240),"",VLOOKUP(A4240,Normas!A:D,4,FALSE))</f>
      </c>
      <c r="E4240" s="2">
        <f>IF(ISBLANK(D4240),"",INT(YEARFRAC(D4240,'Vispārīga informācija'!$B$2)))</f>
      </c>
      <c r="F4240" s="2">
        <f>IFERROR(IF(ISBLANK($A4240),"",IF($A4240="Ūdeņraža jonu koncentrācija",VLOOKUP(Dati!$A4240,Normas!$A:$D,2,FALSE),VLOOKUP(Dati!$A4240,Normas!$A:$D,2,FALSE)*0.6)),"")</f>
      </c>
      <c r="G4240" s="2">
        <f>IFERROR(IF(ISBLANK($A4240),"",IF($A4240="Ūdeņraža jonu koncentrācija",VLOOKUP(Dati!$A4240,Normas!$A:$D,3,FALSE),VLOOKUP(Dati!$A4240,Normas!$A:$D,3,FALSE)*0.6)),"")</f>
      </c>
      <c r="H4240" s="2">
        <f>IFERROR(IF(ISBLANK($A4240),"",IF($A4240="Ūdeņraža jonu koncentrācija",VLOOKUP(Dati!$A4240,Normas!$A:$D,2,FALSE),VLOOKUP(Dati!$A4240,Normas!$A:$D,2,FALSE)*0.3)),"")</f>
      </c>
      <c r="I4240" s="2">
        <f>IFERROR(IF(ISBLANK($A4240),"",IF($A4240="Ūdeņraža jonu koncentrācija",VLOOKUP(Dati!$A4240,Normas!$A:$D,3,FALSE),VLOOKUP(Dati!$A4240,Normas!$A:$D,3,FALSE)*0.3)),"")</f>
      </c>
    </row>
    <row r="4241" spans="2:9" x14ac:dyDescent="0.2">
      <c r="B4241">
        <f>IF(ISBLANK(A4241),"",VLOOKUP(A4241,Normas!A:D,4,FALSE))</f>
      </c>
      <c r="E4241" s="2">
        <f>IF(ISBLANK(D4241),"",INT(YEARFRAC(D4241,'Vispārīga informācija'!$B$2)))</f>
      </c>
      <c r="F4241" s="2">
        <f>IFERROR(IF(ISBLANK($A4241),"",IF($A4241="Ūdeņraža jonu koncentrācija",VLOOKUP(Dati!$A4241,Normas!$A:$D,2,FALSE),VLOOKUP(Dati!$A4241,Normas!$A:$D,2,FALSE)*0.6)),"")</f>
      </c>
      <c r="G4241" s="2">
        <f>IFERROR(IF(ISBLANK($A4241),"",IF($A4241="Ūdeņraža jonu koncentrācija",VLOOKUP(Dati!$A4241,Normas!$A:$D,3,FALSE),VLOOKUP(Dati!$A4241,Normas!$A:$D,3,FALSE)*0.6)),"")</f>
      </c>
      <c r="H4241" s="2">
        <f>IFERROR(IF(ISBLANK($A4241),"",IF($A4241="Ūdeņraža jonu koncentrācija",VLOOKUP(Dati!$A4241,Normas!$A:$D,2,FALSE),VLOOKUP(Dati!$A4241,Normas!$A:$D,2,FALSE)*0.3)),"")</f>
      </c>
      <c r="I4241" s="2">
        <f>IFERROR(IF(ISBLANK($A4241),"",IF($A4241="Ūdeņraža jonu koncentrācija",VLOOKUP(Dati!$A4241,Normas!$A:$D,3,FALSE),VLOOKUP(Dati!$A4241,Normas!$A:$D,3,FALSE)*0.3)),"")</f>
      </c>
    </row>
    <row r="4242" spans="2:9" x14ac:dyDescent="0.2">
      <c r="B4242">
        <f>IF(ISBLANK(A4242),"",VLOOKUP(A4242,Normas!A:D,4,FALSE))</f>
      </c>
      <c r="E4242" s="2">
        <f>IF(ISBLANK(D4242),"",INT(YEARFRAC(D4242,'Vispārīga informācija'!$B$2)))</f>
      </c>
      <c r="F4242" s="2">
        <f>IFERROR(IF(ISBLANK($A4242),"",IF($A4242="Ūdeņraža jonu koncentrācija",VLOOKUP(Dati!$A4242,Normas!$A:$D,2,FALSE),VLOOKUP(Dati!$A4242,Normas!$A:$D,2,FALSE)*0.6)),"")</f>
      </c>
      <c r="G4242" s="2">
        <f>IFERROR(IF(ISBLANK($A4242),"",IF($A4242="Ūdeņraža jonu koncentrācija",VLOOKUP(Dati!$A4242,Normas!$A:$D,3,FALSE),VLOOKUP(Dati!$A4242,Normas!$A:$D,3,FALSE)*0.6)),"")</f>
      </c>
      <c r="H4242" s="2">
        <f>IFERROR(IF(ISBLANK($A4242),"",IF($A4242="Ūdeņraža jonu koncentrācija",VLOOKUP(Dati!$A4242,Normas!$A:$D,2,FALSE),VLOOKUP(Dati!$A4242,Normas!$A:$D,2,FALSE)*0.3)),"")</f>
      </c>
      <c r="I4242" s="2">
        <f>IFERROR(IF(ISBLANK($A4242),"",IF($A4242="Ūdeņraža jonu koncentrācija",VLOOKUP(Dati!$A4242,Normas!$A:$D,3,FALSE),VLOOKUP(Dati!$A4242,Normas!$A:$D,3,FALSE)*0.3)),"")</f>
      </c>
    </row>
    <row r="4243" spans="2:9" x14ac:dyDescent="0.2">
      <c r="B4243">
        <f>IF(ISBLANK(A4243),"",VLOOKUP(A4243,Normas!A:D,4,FALSE))</f>
      </c>
      <c r="E4243" s="2">
        <f>IF(ISBLANK(D4243),"",INT(YEARFRAC(D4243,'Vispārīga informācija'!$B$2)))</f>
      </c>
      <c r="F4243" s="2">
        <f>IFERROR(IF(ISBLANK($A4243),"",IF($A4243="Ūdeņraža jonu koncentrācija",VLOOKUP(Dati!$A4243,Normas!$A:$D,2,FALSE),VLOOKUP(Dati!$A4243,Normas!$A:$D,2,FALSE)*0.6)),"")</f>
      </c>
      <c r="G4243" s="2">
        <f>IFERROR(IF(ISBLANK($A4243),"",IF($A4243="Ūdeņraža jonu koncentrācija",VLOOKUP(Dati!$A4243,Normas!$A:$D,3,FALSE),VLOOKUP(Dati!$A4243,Normas!$A:$D,3,FALSE)*0.6)),"")</f>
      </c>
      <c r="H4243" s="2">
        <f>IFERROR(IF(ISBLANK($A4243),"",IF($A4243="Ūdeņraža jonu koncentrācija",VLOOKUP(Dati!$A4243,Normas!$A:$D,2,FALSE),VLOOKUP(Dati!$A4243,Normas!$A:$D,2,FALSE)*0.3)),"")</f>
      </c>
      <c r="I4243" s="2">
        <f>IFERROR(IF(ISBLANK($A4243),"",IF($A4243="Ūdeņraža jonu koncentrācija",VLOOKUP(Dati!$A4243,Normas!$A:$D,3,FALSE),VLOOKUP(Dati!$A4243,Normas!$A:$D,3,FALSE)*0.3)),"")</f>
      </c>
    </row>
    <row r="4244" spans="2:9" x14ac:dyDescent="0.2">
      <c r="B4244">
        <f>IF(ISBLANK(A4244),"",VLOOKUP(A4244,Normas!A:D,4,FALSE))</f>
      </c>
      <c r="E4244" s="2">
        <f>IF(ISBLANK(D4244),"",INT(YEARFRAC(D4244,'Vispārīga informācija'!$B$2)))</f>
      </c>
      <c r="F4244" s="2">
        <f>IFERROR(IF(ISBLANK($A4244),"",IF($A4244="Ūdeņraža jonu koncentrācija",VLOOKUP(Dati!$A4244,Normas!$A:$D,2,FALSE),VLOOKUP(Dati!$A4244,Normas!$A:$D,2,FALSE)*0.6)),"")</f>
      </c>
      <c r="G4244" s="2">
        <f>IFERROR(IF(ISBLANK($A4244),"",IF($A4244="Ūdeņraža jonu koncentrācija",VLOOKUP(Dati!$A4244,Normas!$A:$D,3,FALSE),VLOOKUP(Dati!$A4244,Normas!$A:$D,3,FALSE)*0.6)),"")</f>
      </c>
      <c r="H4244" s="2">
        <f>IFERROR(IF(ISBLANK($A4244),"",IF($A4244="Ūdeņraža jonu koncentrācija",VLOOKUP(Dati!$A4244,Normas!$A:$D,2,FALSE),VLOOKUP(Dati!$A4244,Normas!$A:$D,2,FALSE)*0.3)),"")</f>
      </c>
      <c r="I4244" s="2">
        <f>IFERROR(IF(ISBLANK($A4244),"",IF($A4244="Ūdeņraža jonu koncentrācija",VLOOKUP(Dati!$A4244,Normas!$A:$D,3,FALSE),VLOOKUP(Dati!$A4244,Normas!$A:$D,3,FALSE)*0.3)),"")</f>
      </c>
    </row>
    <row r="4245" spans="2:9" x14ac:dyDescent="0.2">
      <c r="B4245">
        <f>IF(ISBLANK(A4245),"",VLOOKUP(A4245,Normas!A:D,4,FALSE))</f>
      </c>
      <c r="E4245" s="2">
        <f>IF(ISBLANK(D4245),"",INT(YEARFRAC(D4245,'Vispārīga informācija'!$B$2)))</f>
      </c>
      <c r="F4245" s="2">
        <f>IFERROR(IF(ISBLANK($A4245),"",IF($A4245="Ūdeņraža jonu koncentrācija",VLOOKUP(Dati!$A4245,Normas!$A:$D,2,FALSE),VLOOKUP(Dati!$A4245,Normas!$A:$D,2,FALSE)*0.6)),"")</f>
      </c>
      <c r="G4245" s="2">
        <f>IFERROR(IF(ISBLANK($A4245),"",IF($A4245="Ūdeņraža jonu koncentrācija",VLOOKUP(Dati!$A4245,Normas!$A:$D,3,FALSE),VLOOKUP(Dati!$A4245,Normas!$A:$D,3,FALSE)*0.6)),"")</f>
      </c>
      <c r="H4245" s="2">
        <f>IFERROR(IF(ISBLANK($A4245),"",IF($A4245="Ūdeņraža jonu koncentrācija",VLOOKUP(Dati!$A4245,Normas!$A:$D,2,FALSE),VLOOKUP(Dati!$A4245,Normas!$A:$D,2,FALSE)*0.3)),"")</f>
      </c>
      <c r="I4245" s="2">
        <f>IFERROR(IF(ISBLANK($A4245),"",IF($A4245="Ūdeņraža jonu koncentrācija",VLOOKUP(Dati!$A4245,Normas!$A:$D,3,FALSE),VLOOKUP(Dati!$A4245,Normas!$A:$D,3,FALSE)*0.3)),"")</f>
      </c>
    </row>
    <row r="4246" spans="2:9" x14ac:dyDescent="0.2">
      <c r="B4246">
        <f>IF(ISBLANK(A4246),"",VLOOKUP(A4246,Normas!A:D,4,FALSE))</f>
      </c>
      <c r="E4246" s="2">
        <f>IF(ISBLANK(D4246),"",INT(YEARFRAC(D4246,'Vispārīga informācija'!$B$2)))</f>
      </c>
      <c r="F4246" s="2">
        <f>IFERROR(IF(ISBLANK($A4246),"",IF($A4246="Ūdeņraža jonu koncentrācija",VLOOKUP(Dati!$A4246,Normas!$A:$D,2,FALSE),VLOOKUP(Dati!$A4246,Normas!$A:$D,2,FALSE)*0.6)),"")</f>
      </c>
      <c r="G4246" s="2">
        <f>IFERROR(IF(ISBLANK($A4246),"",IF($A4246="Ūdeņraža jonu koncentrācija",VLOOKUP(Dati!$A4246,Normas!$A:$D,3,FALSE),VLOOKUP(Dati!$A4246,Normas!$A:$D,3,FALSE)*0.6)),"")</f>
      </c>
      <c r="H4246" s="2">
        <f>IFERROR(IF(ISBLANK($A4246),"",IF($A4246="Ūdeņraža jonu koncentrācija",VLOOKUP(Dati!$A4246,Normas!$A:$D,2,FALSE),VLOOKUP(Dati!$A4246,Normas!$A:$D,2,FALSE)*0.3)),"")</f>
      </c>
      <c r="I4246" s="2">
        <f>IFERROR(IF(ISBLANK($A4246),"",IF($A4246="Ūdeņraža jonu koncentrācija",VLOOKUP(Dati!$A4246,Normas!$A:$D,3,FALSE),VLOOKUP(Dati!$A4246,Normas!$A:$D,3,FALSE)*0.3)),"")</f>
      </c>
    </row>
    <row r="4247" spans="2:9" x14ac:dyDescent="0.2">
      <c r="B4247">
        <f>IF(ISBLANK(A4247),"",VLOOKUP(A4247,Normas!A:D,4,FALSE))</f>
      </c>
      <c r="E4247" s="2">
        <f>IF(ISBLANK(D4247),"",INT(YEARFRAC(D4247,'Vispārīga informācija'!$B$2)))</f>
      </c>
      <c r="F4247" s="2">
        <f>IFERROR(IF(ISBLANK($A4247),"",IF($A4247="Ūdeņraža jonu koncentrācija",VLOOKUP(Dati!$A4247,Normas!$A:$D,2,FALSE),VLOOKUP(Dati!$A4247,Normas!$A:$D,2,FALSE)*0.6)),"")</f>
      </c>
      <c r="G4247" s="2">
        <f>IFERROR(IF(ISBLANK($A4247),"",IF($A4247="Ūdeņraža jonu koncentrācija",VLOOKUP(Dati!$A4247,Normas!$A:$D,3,FALSE),VLOOKUP(Dati!$A4247,Normas!$A:$D,3,FALSE)*0.6)),"")</f>
      </c>
      <c r="H4247" s="2">
        <f>IFERROR(IF(ISBLANK($A4247),"",IF($A4247="Ūdeņraža jonu koncentrācija",VLOOKUP(Dati!$A4247,Normas!$A:$D,2,FALSE),VLOOKUP(Dati!$A4247,Normas!$A:$D,2,FALSE)*0.3)),"")</f>
      </c>
      <c r="I4247" s="2">
        <f>IFERROR(IF(ISBLANK($A4247),"",IF($A4247="Ūdeņraža jonu koncentrācija",VLOOKUP(Dati!$A4247,Normas!$A:$D,3,FALSE),VLOOKUP(Dati!$A4247,Normas!$A:$D,3,FALSE)*0.3)),"")</f>
      </c>
    </row>
    <row r="4248" spans="2:9" x14ac:dyDescent="0.2">
      <c r="B4248">
        <f>IF(ISBLANK(A4248),"",VLOOKUP(A4248,Normas!A:D,4,FALSE))</f>
      </c>
      <c r="E4248" s="2">
        <f>IF(ISBLANK(D4248),"",INT(YEARFRAC(D4248,'Vispārīga informācija'!$B$2)))</f>
      </c>
      <c r="F4248" s="2">
        <f>IFERROR(IF(ISBLANK($A4248),"",IF($A4248="Ūdeņraža jonu koncentrācija",VLOOKUP(Dati!$A4248,Normas!$A:$D,2,FALSE),VLOOKUP(Dati!$A4248,Normas!$A:$D,2,FALSE)*0.6)),"")</f>
      </c>
      <c r="G4248" s="2">
        <f>IFERROR(IF(ISBLANK($A4248),"",IF($A4248="Ūdeņraža jonu koncentrācija",VLOOKUP(Dati!$A4248,Normas!$A:$D,3,FALSE),VLOOKUP(Dati!$A4248,Normas!$A:$D,3,FALSE)*0.6)),"")</f>
      </c>
      <c r="H4248" s="2">
        <f>IFERROR(IF(ISBLANK($A4248),"",IF($A4248="Ūdeņraža jonu koncentrācija",VLOOKUP(Dati!$A4248,Normas!$A:$D,2,FALSE),VLOOKUP(Dati!$A4248,Normas!$A:$D,2,FALSE)*0.3)),"")</f>
      </c>
      <c r="I4248" s="2">
        <f>IFERROR(IF(ISBLANK($A4248),"",IF($A4248="Ūdeņraža jonu koncentrācija",VLOOKUP(Dati!$A4248,Normas!$A:$D,3,FALSE),VLOOKUP(Dati!$A4248,Normas!$A:$D,3,FALSE)*0.3)),"")</f>
      </c>
    </row>
    <row r="4249" spans="2:9" x14ac:dyDescent="0.2">
      <c r="B4249">
        <f>IF(ISBLANK(A4249),"",VLOOKUP(A4249,Normas!A:D,4,FALSE))</f>
      </c>
      <c r="E4249" s="2">
        <f>IF(ISBLANK(D4249),"",INT(YEARFRAC(D4249,'Vispārīga informācija'!$B$2)))</f>
      </c>
      <c r="F4249" s="2">
        <f>IFERROR(IF(ISBLANK($A4249),"",IF($A4249="Ūdeņraža jonu koncentrācija",VLOOKUP(Dati!$A4249,Normas!$A:$D,2,FALSE),VLOOKUP(Dati!$A4249,Normas!$A:$D,2,FALSE)*0.6)),"")</f>
      </c>
      <c r="G4249" s="2">
        <f>IFERROR(IF(ISBLANK($A4249),"",IF($A4249="Ūdeņraža jonu koncentrācija",VLOOKUP(Dati!$A4249,Normas!$A:$D,3,FALSE),VLOOKUP(Dati!$A4249,Normas!$A:$D,3,FALSE)*0.6)),"")</f>
      </c>
      <c r="H4249" s="2">
        <f>IFERROR(IF(ISBLANK($A4249),"",IF($A4249="Ūdeņraža jonu koncentrācija",VLOOKUP(Dati!$A4249,Normas!$A:$D,2,FALSE),VLOOKUP(Dati!$A4249,Normas!$A:$D,2,FALSE)*0.3)),"")</f>
      </c>
      <c r="I4249" s="2">
        <f>IFERROR(IF(ISBLANK($A4249),"",IF($A4249="Ūdeņraža jonu koncentrācija",VLOOKUP(Dati!$A4249,Normas!$A:$D,3,FALSE),VLOOKUP(Dati!$A4249,Normas!$A:$D,3,FALSE)*0.3)),"")</f>
      </c>
    </row>
    <row r="4250" spans="2:9" x14ac:dyDescent="0.2">
      <c r="B4250">
        <f>IF(ISBLANK(A4250),"",VLOOKUP(A4250,Normas!A:D,4,FALSE))</f>
      </c>
      <c r="E4250" s="2">
        <f>IF(ISBLANK(D4250),"",INT(YEARFRAC(D4250,'Vispārīga informācija'!$B$2)))</f>
      </c>
      <c r="F4250" s="2">
        <f>IFERROR(IF(ISBLANK($A4250),"",IF($A4250="Ūdeņraža jonu koncentrācija",VLOOKUP(Dati!$A4250,Normas!$A:$D,2,FALSE),VLOOKUP(Dati!$A4250,Normas!$A:$D,2,FALSE)*0.6)),"")</f>
      </c>
      <c r="G4250" s="2">
        <f>IFERROR(IF(ISBLANK($A4250),"",IF($A4250="Ūdeņraža jonu koncentrācija",VLOOKUP(Dati!$A4250,Normas!$A:$D,3,FALSE),VLOOKUP(Dati!$A4250,Normas!$A:$D,3,FALSE)*0.6)),"")</f>
      </c>
      <c r="H4250" s="2">
        <f>IFERROR(IF(ISBLANK($A4250),"",IF($A4250="Ūdeņraža jonu koncentrācija",VLOOKUP(Dati!$A4250,Normas!$A:$D,2,FALSE),VLOOKUP(Dati!$A4250,Normas!$A:$D,2,FALSE)*0.3)),"")</f>
      </c>
      <c r="I4250" s="2">
        <f>IFERROR(IF(ISBLANK($A4250),"",IF($A4250="Ūdeņraža jonu koncentrācija",VLOOKUP(Dati!$A4250,Normas!$A:$D,3,FALSE),VLOOKUP(Dati!$A4250,Normas!$A:$D,3,FALSE)*0.3)),"")</f>
      </c>
    </row>
    <row r="4251" spans="2:9" x14ac:dyDescent="0.2">
      <c r="B4251">
        <f>IF(ISBLANK(A4251),"",VLOOKUP(A4251,Normas!A:D,4,FALSE))</f>
      </c>
      <c r="E4251" s="2">
        <f>IF(ISBLANK(D4251),"",INT(YEARFRAC(D4251,'Vispārīga informācija'!$B$2)))</f>
      </c>
      <c r="F4251" s="2">
        <f>IFERROR(IF(ISBLANK($A4251),"",IF($A4251="Ūdeņraža jonu koncentrācija",VLOOKUP(Dati!$A4251,Normas!$A:$D,2,FALSE),VLOOKUP(Dati!$A4251,Normas!$A:$D,2,FALSE)*0.6)),"")</f>
      </c>
      <c r="G4251" s="2">
        <f>IFERROR(IF(ISBLANK($A4251),"",IF($A4251="Ūdeņraža jonu koncentrācija",VLOOKUP(Dati!$A4251,Normas!$A:$D,3,FALSE),VLOOKUP(Dati!$A4251,Normas!$A:$D,3,FALSE)*0.6)),"")</f>
      </c>
      <c r="H4251" s="2">
        <f>IFERROR(IF(ISBLANK($A4251),"",IF($A4251="Ūdeņraža jonu koncentrācija",VLOOKUP(Dati!$A4251,Normas!$A:$D,2,FALSE),VLOOKUP(Dati!$A4251,Normas!$A:$D,2,FALSE)*0.3)),"")</f>
      </c>
      <c r="I4251" s="2">
        <f>IFERROR(IF(ISBLANK($A4251),"",IF($A4251="Ūdeņraža jonu koncentrācija",VLOOKUP(Dati!$A4251,Normas!$A:$D,3,FALSE),VLOOKUP(Dati!$A4251,Normas!$A:$D,3,FALSE)*0.3)),"")</f>
      </c>
    </row>
    <row r="4252" spans="2:9" x14ac:dyDescent="0.2">
      <c r="B4252">
        <f>IF(ISBLANK(A4252),"",VLOOKUP(A4252,Normas!A:D,4,FALSE))</f>
      </c>
      <c r="E4252" s="2">
        <f>IF(ISBLANK(D4252),"",INT(YEARFRAC(D4252,'Vispārīga informācija'!$B$2)))</f>
      </c>
      <c r="F4252" s="2">
        <f>IFERROR(IF(ISBLANK($A4252),"",IF($A4252="Ūdeņraža jonu koncentrācija",VLOOKUP(Dati!$A4252,Normas!$A:$D,2,FALSE),VLOOKUP(Dati!$A4252,Normas!$A:$D,2,FALSE)*0.6)),"")</f>
      </c>
      <c r="G4252" s="2">
        <f>IFERROR(IF(ISBLANK($A4252),"",IF($A4252="Ūdeņraža jonu koncentrācija",VLOOKUP(Dati!$A4252,Normas!$A:$D,3,FALSE),VLOOKUP(Dati!$A4252,Normas!$A:$D,3,FALSE)*0.6)),"")</f>
      </c>
      <c r="H4252" s="2">
        <f>IFERROR(IF(ISBLANK($A4252),"",IF($A4252="Ūdeņraža jonu koncentrācija",VLOOKUP(Dati!$A4252,Normas!$A:$D,2,FALSE),VLOOKUP(Dati!$A4252,Normas!$A:$D,2,FALSE)*0.3)),"")</f>
      </c>
      <c r="I4252" s="2">
        <f>IFERROR(IF(ISBLANK($A4252),"",IF($A4252="Ūdeņraža jonu koncentrācija",VLOOKUP(Dati!$A4252,Normas!$A:$D,3,FALSE),VLOOKUP(Dati!$A4252,Normas!$A:$D,3,FALSE)*0.3)),"")</f>
      </c>
    </row>
    <row r="4253" spans="2:9" x14ac:dyDescent="0.2">
      <c r="B4253">
        <f>IF(ISBLANK(A4253),"",VLOOKUP(A4253,Normas!A:D,4,FALSE))</f>
      </c>
      <c r="E4253" s="2">
        <f>IF(ISBLANK(D4253),"",INT(YEARFRAC(D4253,'Vispārīga informācija'!$B$2)))</f>
      </c>
      <c r="F4253" s="2">
        <f>IFERROR(IF(ISBLANK($A4253),"",IF($A4253="Ūdeņraža jonu koncentrācija",VLOOKUP(Dati!$A4253,Normas!$A:$D,2,FALSE),VLOOKUP(Dati!$A4253,Normas!$A:$D,2,FALSE)*0.6)),"")</f>
      </c>
      <c r="G4253" s="2">
        <f>IFERROR(IF(ISBLANK($A4253),"",IF($A4253="Ūdeņraža jonu koncentrācija",VLOOKUP(Dati!$A4253,Normas!$A:$D,3,FALSE),VLOOKUP(Dati!$A4253,Normas!$A:$D,3,FALSE)*0.6)),"")</f>
      </c>
      <c r="H4253" s="2">
        <f>IFERROR(IF(ISBLANK($A4253),"",IF($A4253="Ūdeņraža jonu koncentrācija",VLOOKUP(Dati!$A4253,Normas!$A:$D,2,FALSE),VLOOKUP(Dati!$A4253,Normas!$A:$D,2,FALSE)*0.3)),"")</f>
      </c>
      <c r="I4253" s="2">
        <f>IFERROR(IF(ISBLANK($A4253),"",IF($A4253="Ūdeņraža jonu koncentrācija",VLOOKUP(Dati!$A4253,Normas!$A:$D,3,FALSE),VLOOKUP(Dati!$A4253,Normas!$A:$D,3,FALSE)*0.3)),"")</f>
      </c>
    </row>
    <row r="4254" spans="2:9" x14ac:dyDescent="0.2">
      <c r="B4254">
        <f>IF(ISBLANK(A4254),"",VLOOKUP(A4254,Normas!A:D,4,FALSE))</f>
      </c>
      <c r="E4254" s="2">
        <f>IF(ISBLANK(D4254),"",INT(YEARFRAC(D4254,'Vispārīga informācija'!$B$2)))</f>
      </c>
      <c r="F4254" s="2">
        <f>IFERROR(IF(ISBLANK($A4254),"",IF($A4254="Ūdeņraža jonu koncentrācija",VLOOKUP(Dati!$A4254,Normas!$A:$D,2,FALSE),VLOOKUP(Dati!$A4254,Normas!$A:$D,2,FALSE)*0.6)),"")</f>
      </c>
      <c r="G4254" s="2">
        <f>IFERROR(IF(ISBLANK($A4254),"",IF($A4254="Ūdeņraža jonu koncentrācija",VLOOKUP(Dati!$A4254,Normas!$A:$D,3,FALSE),VLOOKUP(Dati!$A4254,Normas!$A:$D,3,FALSE)*0.6)),"")</f>
      </c>
      <c r="H4254" s="2">
        <f>IFERROR(IF(ISBLANK($A4254),"",IF($A4254="Ūdeņraža jonu koncentrācija",VLOOKUP(Dati!$A4254,Normas!$A:$D,2,FALSE),VLOOKUP(Dati!$A4254,Normas!$A:$D,2,FALSE)*0.3)),"")</f>
      </c>
      <c r="I4254" s="2">
        <f>IFERROR(IF(ISBLANK($A4254),"",IF($A4254="Ūdeņraža jonu koncentrācija",VLOOKUP(Dati!$A4254,Normas!$A:$D,3,FALSE),VLOOKUP(Dati!$A4254,Normas!$A:$D,3,FALSE)*0.3)),"")</f>
      </c>
    </row>
    <row r="4255" spans="2:9" x14ac:dyDescent="0.2">
      <c r="B4255">
        <f>IF(ISBLANK(A4255),"",VLOOKUP(A4255,Normas!A:D,4,FALSE))</f>
      </c>
      <c r="E4255" s="2">
        <f>IF(ISBLANK(D4255),"",INT(YEARFRAC(D4255,'Vispārīga informācija'!$B$2)))</f>
      </c>
      <c r="F4255" s="2">
        <f>IFERROR(IF(ISBLANK($A4255),"",IF($A4255="Ūdeņraža jonu koncentrācija",VLOOKUP(Dati!$A4255,Normas!$A:$D,2,FALSE),VLOOKUP(Dati!$A4255,Normas!$A:$D,2,FALSE)*0.6)),"")</f>
      </c>
      <c r="G4255" s="2">
        <f>IFERROR(IF(ISBLANK($A4255),"",IF($A4255="Ūdeņraža jonu koncentrācija",VLOOKUP(Dati!$A4255,Normas!$A:$D,3,FALSE),VLOOKUP(Dati!$A4255,Normas!$A:$D,3,FALSE)*0.6)),"")</f>
      </c>
      <c r="H4255" s="2">
        <f>IFERROR(IF(ISBLANK($A4255),"",IF($A4255="Ūdeņraža jonu koncentrācija",VLOOKUP(Dati!$A4255,Normas!$A:$D,2,FALSE),VLOOKUP(Dati!$A4255,Normas!$A:$D,2,FALSE)*0.3)),"")</f>
      </c>
      <c r="I4255" s="2">
        <f>IFERROR(IF(ISBLANK($A4255),"",IF($A4255="Ūdeņraža jonu koncentrācija",VLOOKUP(Dati!$A4255,Normas!$A:$D,3,FALSE),VLOOKUP(Dati!$A4255,Normas!$A:$D,3,FALSE)*0.3)),"")</f>
      </c>
    </row>
    <row r="4256" spans="2:9" x14ac:dyDescent="0.2">
      <c r="B4256">
        <f>IF(ISBLANK(A4256),"",VLOOKUP(A4256,Normas!A:D,4,FALSE))</f>
      </c>
      <c r="E4256" s="2">
        <f>IF(ISBLANK(D4256),"",INT(YEARFRAC(D4256,'Vispārīga informācija'!$B$2)))</f>
      </c>
      <c r="F4256" s="2">
        <f>IFERROR(IF(ISBLANK($A4256),"",IF($A4256="Ūdeņraža jonu koncentrācija",VLOOKUP(Dati!$A4256,Normas!$A:$D,2,FALSE),VLOOKUP(Dati!$A4256,Normas!$A:$D,2,FALSE)*0.6)),"")</f>
      </c>
      <c r="G4256" s="2">
        <f>IFERROR(IF(ISBLANK($A4256),"",IF($A4256="Ūdeņraža jonu koncentrācija",VLOOKUP(Dati!$A4256,Normas!$A:$D,3,FALSE),VLOOKUP(Dati!$A4256,Normas!$A:$D,3,FALSE)*0.6)),"")</f>
      </c>
      <c r="H4256" s="2">
        <f>IFERROR(IF(ISBLANK($A4256),"",IF($A4256="Ūdeņraža jonu koncentrācija",VLOOKUP(Dati!$A4256,Normas!$A:$D,2,FALSE),VLOOKUP(Dati!$A4256,Normas!$A:$D,2,FALSE)*0.3)),"")</f>
      </c>
      <c r="I4256" s="2">
        <f>IFERROR(IF(ISBLANK($A4256),"",IF($A4256="Ūdeņraža jonu koncentrācija",VLOOKUP(Dati!$A4256,Normas!$A:$D,3,FALSE),VLOOKUP(Dati!$A4256,Normas!$A:$D,3,FALSE)*0.3)),"")</f>
      </c>
    </row>
    <row r="4257" spans="2:9" x14ac:dyDescent="0.2">
      <c r="B4257">
        <f>IF(ISBLANK(A4257),"",VLOOKUP(A4257,Normas!A:D,4,FALSE))</f>
      </c>
      <c r="E4257" s="2">
        <f>IF(ISBLANK(D4257),"",INT(YEARFRAC(D4257,'Vispārīga informācija'!$B$2)))</f>
      </c>
      <c r="F4257" s="2">
        <f>IFERROR(IF(ISBLANK($A4257),"",IF($A4257="Ūdeņraža jonu koncentrācija",VLOOKUP(Dati!$A4257,Normas!$A:$D,2,FALSE),VLOOKUP(Dati!$A4257,Normas!$A:$D,2,FALSE)*0.6)),"")</f>
      </c>
      <c r="G4257" s="2">
        <f>IFERROR(IF(ISBLANK($A4257),"",IF($A4257="Ūdeņraža jonu koncentrācija",VLOOKUP(Dati!$A4257,Normas!$A:$D,3,FALSE),VLOOKUP(Dati!$A4257,Normas!$A:$D,3,FALSE)*0.6)),"")</f>
      </c>
      <c r="H4257" s="2">
        <f>IFERROR(IF(ISBLANK($A4257),"",IF($A4257="Ūdeņraža jonu koncentrācija",VLOOKUP(Dati!$A4257,Normas!$A:$D,2,FALSE),VLOOKUP(Dati!$A4257,Normas!$A:$D,2,FALSE)*0.3)),"")</f>
      </c>
      <c r="I4257" s="2">
        <f>IFERROR(IF(ISBLANK($A4257),"",IF($A4257="Ūdeņraža jonu koncentrācija",VLOOKUP(Dati!$A4257,Normas!$A:$D,3,FALSE),VLOOKUP(Dati!$A4257,Normas!$A:$D,3,FALSE)*0.3)),"")</f>
      </c>
    </row>
    <row r="4258" spans="2:9" x14ac:dyDescent="0.2">
      <c r="B4258">
        <f>IF(ISBLANK(A4258),"",VLOOKUP(A4258,Normas!A:D,4,FALSE))</f>
      </c>
      <c r="E4258" s="2">
        <f>IF(ISBLANK(D4258),"",INT(YEARFRAC(D4258,'Vispārīga informācija'!$B$2)))</f>
      </c>
      <c r="F4258" s="2">
        <f>IFERROR(IF(ISBLANK($A4258),"",IF($A4258="Ūdeņraža jonu koncentrācija",VLOOKUP(Dati!$A4258,Normas!$A:$D,2,FALSE),VLOOKUP(Dati!$A4258,Normas!$A:$D,2,FALSE)*0.6)),"")</f>
      </c>
      <c r="G4258" s="2">
        <f>IFERROR(IF(ISBLANK($A4258),"",IF($A4258="Ūdeņraža jonu koncentrācija",VLOOKUP(Dati!$A4258,Normas!$A:$D,3,FALSE),VLOOKUP(Dati!$A4258,Normas!$A:$D,3,FALSE)*0.6)),"")</f>
      </c>
      <c r="H4258" s="2">
        <f>IFERROR(IF(ISBLANK($A4258),"",IF($A4258="Ūdeņraža jonu koncentrācija",VLOOKUP(Dati!$A4258,Normas!$A:$D,2,FALSE),VLOOKUP(Dati!$A4258,Normas!$A:$D,2,FALSE)*0.3)),"")</f>
      </c>
      <c r="I4258" s="2">
        <f>IFERROR(IF(ISBLANK($A4258),"",IF($A4258="Ūdeņraža jonu koncentrācija",VLOOKUP(Dati!$A4258,Normas!$A:$D,3,FALSE),VLOOKUP(Dati!$A4258,Normas!$A:$D,3,FALSE)*0.3)),"")</f>
      </c>
    </row>
    <row r="4259" spans="2:9" x14ac:dyDescent="0.2">
      <c r="B4259">
        <f>IF(ISBLANK(A4259),"",VLOOKUP(A4259,Normas!A:D,4,FALSE))</f>
      </c>
      <c r="E4259" s="2">
        <f>IF(ISBLANK(D4259),"",INT(YEARFRAC(D4259,'Vispārīga informācija'!$B$2)))</f>
      </c>
      <c r="F4259" s="2">
        <f>IFERROR(IF(ISBLANK($A4259),"",IF($A4259="Ūdeņraža jonu koncentrācija",VLOOKUP(Dati!$A4259,Normas!$A:$D,2,FALSE),VLOOKUP(Dati!$A4259,Normas!$A:$D,2,FALSE)*0.6)),"")</f>
      </c>
      <c r="G4259" s="2">
        <f>IFERROR(IF(ISBLANK($A4259),"",IF($A4259="Ūdeņraža jonu koncentrācija",VLOOKUP(Dati!$A4259,Normas!$A:$D,3,FALSE),VLOOKUP(Dati!$A4259,Normas!$A:$D,3,FALSE)*0.6)),"")</f>
      </c>
      <c r="H4259" s="2">
        <f>IFERROR(IF(ISBLANK($A4259),"",IF($A4259="Ūdeņraža jonu koncentrācija",VLOOKUP(Dati!$A4259,Normas!$A:$D,2,FALSE),VLOOKUP(Dati!$A4259,Normas!$A:$D,2,FALSE)*0.3)),"")</f>
      </c>
      <c r="I4259" s="2">
        <f>IFERROR(IF(ISBLANK($A4259),"",IF($A4259="Ūdeņraža jonu koncentrācija",VLOOKUP(Dati!$A4259,Normas!$A:$D,3,FALSE),VLOOKUP(Dati!$A4259,Normas!$A:$D,3,FALSE)*0.3)),"")</f>
      </c>
    </row>
    <row r="4260" spans="2:9" x14ac:dyDescent="0.2">
      <c r="B4260">
        <f>IF(ISBLANK(A4260),"",VLOOKUP(A4260,Normas!A:D,4,FALSE))</f>
      </c>
      <c r="E4260" s="2">
        <f>IF(ISBLANK(D4260),"",INT(YEARFRAC(D4260,'Vispārīga informācija'!$B$2)))</f>
      </c>
      <c r="F4260" s="2">
        <f>IFERROR(IF(ISBLANK($A4260),"",IF($A4260="Ūdeņraža jonu koncentrācija",VLOOKUP(Dati!$A4260,Normas!$A:$D,2,FALSE),VLOOKUP(Dati!$A4260,Normas!$A:$D,2,FALSE)*0.6)),"")</f>
      </c>
      <c r="G4260" s="2">
        <f>IFERROR(IF(ISBLANK($A4260),"",IF($A4260="Ūdeņraža jonu koncentrācija",VLOOKUP(Dati!$A4260,Normas!$A:$D,3,FALSE),VLOOKUP(Dati!$A4260,Normas!$A:$D,3,FALSE)*0.6)),"")</f>
      </c>
      <c r="H4260" s="2">
        <f>IFERROR(IF(ISBLANK($A4260),"",IF($A4260="Ūdeņraža jonu koncentrācija",VLOOKUP(Dati!$A4260,Normas!$A:$D,2,FALSE),VLOOKUP(Dati!$A4260,Normas!$A:$D,2,FALSE)*0.3)),"")</f>
      </c>
      <c r="I4260" s="2">
        <f>IFERROR(IF(ISBLANK($A4260),"",IF($A4260="Ūdeņraža jonu koncentrācija",VLOOKUP(Dati!$A4260,Normas!$A:$D,3,FALSE),VLOOKUP(Dati!$A4260,Normas!$A:$D,3,FALSE)*0.3)),"")</f>
      </c>
    </row>
    <row r="4261" spans="2:9" x14ac:dyDescent="0.2">
      <c r="B4261">
        <f>IF(ISBLANK(A4261),"",VLOOKUP(A4261,Normas!A:D,4,FALSE))</f>
      </c>
      <c r="E4261" s="2">
        <f>IF(ISBLANK(D4261),"",INT(YEARFRAC(D4261,'Vispārīga informācija'!$B$2)))</f>
      </c>
      <c r="F4261" s="2">
        <f>IFERROR(IF(ISBLANK($A4261),"",IF($A4261="Ūdeņraža jonu koncentrācija",VLOOKUP(Dati!$A4261,Normas!$A:$D,2,FALSE),VLOOKUP(Dati!$A4261,Normas!$A:$D,2,FALSE)*0.6)),"")</f>
      </c>
      <c r="G4261" s="2">
        <f>IFERROR(IF(ISBLANK($A4261),"",IF($A4261="Ūdeņraža jonu koncentrācija",VLOOKUP(Dati!$A4261,Normas!$A:$D,3,FALSE),VLOOKUP(Dati!$A4261,Normas!$A:$D,3,FALSE)*0.6)),"")</f>
      </c>
      <c r="H4261" s="2">
        <f>IFERROR(IF(ISBLANK($A4261),"",IF($A4261="Ūdeņraža jonu koncentrācija",VLOOKUP(Dati!$A4261,Normas!$A:$D,2,FALSE),VLOOKUP(Dati!$A4261,Normas!$A:$D,2,FALSE)*0.3)),"")</f>
      </c>
      <c r="I4261" s="2">
        <f>IFERROR(IF(ISBLANK($A4261),"",IF($A4261="Ūdeņraža jonu koncentrācija",VLOOKUP(Dati!$A4261,Normas!$A:$D,3,FALSE),VLOOKUP(Dati!$A4261,Normas!$A:$D,3,FALSE)*0.3)),"")</f>
      </c>
    </row>
    <row r="4262" spans="2:9" x14ac:dyDescent="0.2">
      <c r="B4262">
        <f>IF(ISBLANK(A4262),"",VLOOKUP(A4262,Normas!A:D,4,FALSE))</f>
      </c>
      <c r="E4262" s="2">
        <f>IF(ISBLANK(D4262),"",INT(YEARFRAC(D4262,'Vispārīga informācija'!$B$2)))</f>
      </c>
      <c r="F4262" s="2">
        <f>IFERROR(IF(ISBLANK($A4262),"",IF($A4262="Ūdeņraža jonu koncentrācija",VLOOKUP(Dati!$A4262,Normas!$A:$D,2,FALSE),VLOOKUP(Dati!$A4262,Normas!$A:$D,2,FALSE)*0.6)),"")</f>
      </c>
      <c r="G4262" s="2">
        <f>IFERROR(IF(ISBLANK($A4262),"",IF($A4262="Ūdeņraža jonu koncentrācija",VLOOKUP(Dati!$A4262,Normas!$A:$D,3,FALSE),VLOOKUP(Dati!$A4262,Normas!$A:$D,3,FALSE)*0.6)),"")</f>
      </c>
      <c r="H4262" s="2">
        <f>IFERROR(IF(ISBLANK($A4262),"",IF($A4262="Ūdeņraža jonu koncentrācija",VLOOKUP(Dati!$A4262,Normas!$A:$D,2,FALSE),VLOOKUP(Dati!$A4262,Normas!$A:$D,2,FALSE)*0.3)),"")</f>
      </c>
      <c r="I4262" s="2">
        <f>IFERROR(IF(ISBLANK($A4262),"",IF($A4262="Ūdeņraža jonu koncentrācija",VLOOKUP(Dati!$A4262,Normas!$A:$D,3,FALSE),VLOOKUP(Dati!$A4262,Normas!$A:$D,3,FALSE)*0.3)),"")</f>
      </c>
    </row>
    <row r="4263" spans="2:9" x14ac:dyDescent="0.2">
      <c r="B4263">
        <f>IF(ISBLANK(A4263),"",VLOOKUP(A4263,Normas!A:D,4,FALSE))</f>
      </c>
      <c r="E4263" s="2">
        <f>IF(ISBLANK(D4263),"",INT(YEARFRAC(D4263,'Vispārīga informācija'!$B$2)))</f>
      </c>
      <c r="F4263" s="2">
        <f>IFERROR(IF(ISBLANK($A4263),"",IF($A4263="Ūdeņraža jonu koncentrācija",VLOOKUP(Dati!$A4263,Normas!$A:$D,2,FALSE),VLOOKUP(Dati!$A4263,Normas!$A:$D,2,FALSE)*0.6)),"")</f>
      </c>
      <c r="G4263" s="2">
        <f>IFERROR(IF(ISBLANK($A4263),"",IF($A4263="Ūdeņraža jonu koncentrācija",VLOOKUP(Dati!$A4263,Normas!$A:$D,3,FALSE),VLOOKUP(Dati!$A4263,Normas!$A:$D,3,FALSE)*0.6)),"")</f>
      </c>
      <c r="H4263" s="2">
        <f>IFERROR(IF(ISBLANK($A4263),"",IF($A4263="Ūdeņraža jonu koncentrācija",VLOOKUP(Dati!$A4263,Normas!$A:$D,2,FALSE),VLOOKUP(Dati!$A4263,Normas!$A:$D,2,FALSE)*0.3)),"")</f>
      </c>
      <c r="I4263" s="2">
        <f>IFERROR(IF(ISBLANK($A4263),"",IF($A4263="Ūdeņraža jonu koncentrācija",VLOOKUP(Dati!$A4263,Normas!$A:$D,3,FALSE),VLOOKUP(Dati!$A4263,Normas!$A:$D,3,FALSE)*0.3)),"")</f>
      </c>
    </row>
    <row r="4264" spans="2:9" x14ac:dyDescent="0.2">
      <c r="B4264">
        <f>IF(ISBLANK(A4264),"",VLOOKUP(A4264,Normas!A:D,4,FALSE))</f>
      </c>
      <c r="E4264" s="2">
        <f>IF(ISBLANK(D4264),"",INT(YEARFRAC(D4264,'Vispārīga informācija'!$B$2)))</f>
      </c>
      <c r="F4264" s="2">
        <f>IFERROR(IF(ISBLANK($A4264),"",IF($A4264="Ūdeņraža jonu koncentrācija",VLOOKUP(Dati!$A4264,Normas!$A:$D,2,FALSE),VLOOKUP(Dati!$A4264,Normas!$A:$D,2,FALSE)*0.6)),"")</f>
      </c>
      <c r="G4264" s="2">
        <f>IFERROR(IF(ISBLANK($A4264),"",IF($A4264="Ūdeņraža jonu koncentrācija",VLOOKUP(Dati!$A4264,Normas!$A:$D,3,FALSE),VLOOKUP(Dati!$A4264,Normas!$A:$D,3,FALSE)*0.6)),"")</f>
      </c>
      <c r="H4264" s="2">
        <f>IFERROR(IF(ISBLANK($A4264),"",IF($A4264="Ūdeņraža jonu koncentrācija",VLOOKUP(Dati!$A4264,Normas!$A:$D,2,FALSE),VLOOKUP(Dati!$A4264,Normas!$A:$D,2,FALSE)*0.3)),"")</f>
      </c>
      <c r="I4264" s="2">
        <f>IFERROR(IF(ISBLANK($A4264),"",IF($A4264="Ūdeņraža jonu koncentrācija",VLOOKUP(Dati!$A4264,Normas!$A:$D,3,FALSE),VLOOKUP(Dati!$A4264,Normas!$A:$D,3,FALSE)*0.3)),"")</f>
      </c>
    </row>
    <row r="4265" spans="2:9" x14ac:dyDescent="0.2">
      <c r="B4265">
        <f>IF(ISBLANK(A4265),"",VLOOKUP(A4265,Normas!A:D,4,FALSE))</f>
      </c>
      <c r="E4265" s="2">
        <f>IF(ISBLANK(D4265),"",INT(YEARFRAC(D4265,'Vispārīga informācija'!$B$2)))</f>
      </c>
      <c r="F4265" s="2">
        <f>IFERROR(IF(ISBLANK($A4265),"",IF($A4265="Ūdeņraža jonu koncentrācija",VLOOKUP(Dati!$A4265,Normas!$A:$D,2,FALSE),VLOOKUP(Dati!$A4265,Normas!$A:$D,2,FALSE)*0.6)),"")</f>
      </c>
      <c r="G4265" s="2">
        <f>IFERROR(IF(ISBLANK($A4265),"",IF($A4265="Ūdeņraža jonu koncentrācija",VLOOKUP(Dati!$A4265,Normas!$A:$D,3,FALSE),VLOOKUP(Dati!$A4265,Normas!$A:$D,3,FALSE)*0.6)),"")</f>
      </c>
      <c r="H4265" s="2">
        <f>IFERROR(IF(ISBLANK($A4265),"",IF($A4265="Ūdeņraža jonu koncentrācija",VLOOKUP(Dati!$A4265,Normas!$A:$D,2,FALSE),VLOOKUP(Dati!$A4265,Normas!$A:$D,2,FALSE)*0.3)),"")</f>
      </c>
      <c r="I4265" s="2">
        <f>IFERROR(IF(ISBLANK($A4265),"",IF($A4265="Ūdeņraža jonu koncentrācija",VLOOKUP(Dati!$A4265,Normas!$A:$D,3,FALSE),VLOOKUP(Dati!$A4265,Normas!$A:$D,3,FALSE)*0.3)),"")</f>
      </c>
    </row>
    <row r="4266" spans="2:9" x14ac:dyDescent="0.2">
      <c r="B4266">
        <f>IF(ISBLANK(A4266),"",VLOOKUP(A4266,Normas!A:D,4,FALSE))</f>
      </c>
      <c r="E4266" s="2">
        <f>IF(ISBLANK(D4266),"",INT(YEARFRAC(D4266,'Vispārīga informācija'!$B$2)))</f>
      </c>
      <c r="F4266" s="2">
        <f>IFERROR(IF(ISBLANK($A4266),"",IF($A4266="Ūdeņraža jonu koncentrācija",VLOOKUP(Dati!$A4266,Normas!$A:$D,2,FALSE),VLOOKUP(Dati!$A4266,Normas!$A:$D,2,FALSE)*0.6)),"")</f>
      </c>
      <c r="G4266" s="2">
        <f>IFERROR(IF(ISBLANK($A4266),"",IF($A4266="Ūdeņraža jonu koncentrācija",VLOOKUP(Dati!$A4266,Normas!$A:$D,3,FALSE),VLOOKUP(Dati!$A4266,Normas!$A:$D,3,FALSE)*0.6)),"")</f>
      </c>
      <c r="H4266" s="2">
        <f>IFERROR(IF(ISBLANK($A4266),"",IF($A4266="Ūdeņraža jonu koncentrācija",VLOOKUP(Dati!$A4266,Normas!$A:$D,2,FALSE),VLOOKUP(Dati!$A4266,Normas!$A:$D,2,FALSE)*0.3)),"")</f>
      </c>
      <c r="I4266" s="2">
        <f>IFERROR(IF(ISBLANK($A4266),"",IF($A4266="Ūdeņraža jonu koncentrācija",VLOOKUP(Dati!$A4266,Normas!$A:$D,3,FALSE),VLOOKUP(Dati!$A4266,Normas!$A:$D,3,FALSE)*0.3)),"")</f>
      </c>
    </row>
    <row r="4267" spans="2:9" x14ac:dyDescent="0.2">
      <c r="B4267">
        <f>IF(ISBLANK(A4267),"",VLOOKUP(A4267,Normas!A:D,4,FALSE))</f>
      </c>
      <c r="E4267" s="2">
        <f>IF(ISBLANK(D4267),"",INT(YEARFRAC(D4267,'Vispārīga informācija'!$B$2)))</f>
      </c>
      <c r="F4267" s="2">
        <f>IFERROR(IF(ISBLANK($A4267),"",IF($A4267="Ūdeņraža jonu koncentrācija",VLOOKUP(Dati!$A4267,Normas!$A:$D,2,FALSE),VLOOKUP(Dati!$A4267,Normas!$A:$D,2,FALSE)*0.6)),"")</f>
      </c>
      <c r="G4267" s="2">
        <f>IFERROR(IF(ISBLANK($A4267),"",IF($A4267="Ūdeņraža jonu koncentrācija",VLOOKUP(Dati!$A4267,Normas!$A:$D,3,FALSE),VLOOKUP(Dati!$A4267,Normas!$A:$D,3,FALSE)*0.6)),"")</f>
      </c>
      <c r="H4267" s="2">
        <f>IFERROR(IF(ISBLANK($A4267),"",IF($A4267="Ūdeņraža jonu koncentrācija",VLOOKUP(Dati!$A4267,Normas!$A:$D,2,FALSE),VLOOKUP(Dati!$A4267,Normas!$A:$D,2,FALSE)*0.3)),"")</f>
      </c>
      <c r="I4267" s="2">
        <f>IFERROR(IF(ISBLANK($A4267),"",IF($A4267="Ūdeņraža jonu koncentrācija",VLOOKUP(Dati!$A4267,Normas!$A:$D,3,FALSE),VLOOKUP(Dati!$A4267,Normas!$A:$D,3,FALSE)*0.3)),"")</f>
      </c>
    </row>
    <row r="4268" spans="2:9" x14ac:dyDescent="0.2">
      <c r="B4268">
        <f>IF(ISBLANK(A4268),"",VLOOKUP(A4268,Normas!A:D,4,FALSE))</f>
      </c>
      <c r="E4268" s="2">
        <f>IF(ISBLANK(D4268),"",INT(YEARFRAC(D4268,'Vispārīga informācija'!$B$2)))</f>
      </c>
      <c r="F4268" s="2">
        <f>IFERROR(IF(ISBLANK($A4268),"",IF($A4268="Ūdeņraža jonu koncentrācija",VLOOKUP(Dati!$A4268,Normas!$A:$D,2,FALSE),VLOOKUP(Dati!$A4268,Normas!$A:$D,2,FALSE)*0.6)),"")</f>
      </c>
      <c r="G4268" s="2">
        <f>IFERROR(IF(ISBLANK($A4268),"",IF($A4268="Ūdeņraža jonu koncentrācija",VLOOKUP(Dati!$A4268,Normas!$A:$D,3,FALSE),VLOOKUP(Dati!$A4268,Normas!$A:$D,3,FALSE)*0.6)),"")</f>
      </c>
      <c r="H4268" s="2">
        <f>IFERROR(IF(ISBLANK($A4268),"",IF($A4268="Ūdeņraža jonu koncentrācija",VLOOKUP(Dati!$A4268,Normas!$A:$D,2,FALSE),VLOOKUP(Dati!$A4268,Normas!$A:$D,2,FALSE)*0.3)),"")</f>
      </c>
      <c r="I4268" s="2">
        <f>IFERROR(IF(ISBLANK($A4268),"",IF($A4268="Ūdeņraža jonu koncentrācija",VLOOKUP(Dati!$A4268,Normas!$A:$D,3,FALSE),VLOOKUP(Dati!$A4268,Normas!$A:$D,3,FALSE)*0.3)),"")</f>
      </c>
    </row>
    <row r="4269" spans="2:9" x14ac:dyDescent="0.2">
      <c r="B4269">
        <f>IF(ISBLANK(A4269),"",VLOOKUP(A4269,Normas!A:D,4,FALSE))</f>
      </c>
      <c r="E4269" s="2">
        <f>IF(ISBLANK(D4269),"",INT(YEARFRAC(D4269,'Vispārīga informācija'!$B$2)))</f>
      </c>
      <c r="F4269" s="2">
        <f>IFERROR(IF(ISBLANK($A4269),"",IF($A4269="Ūdeņraža jonu koncentrācija",VLOOKUP(Dati!$A4269,Normas!$A:$D,2,FALSE),VLOOKUP(Dati!$A4269,Normas!$A:$D,2,FALSE)*0.6)),"")</f>
      </c>
      <c r="G4269" s="2">
        <f>IFERROR(IF(ISBLANK($A4269),"",IF($A4269="Ūdeņraža jonu koncentrācija",VLOOKUP(Dati!$A4269,Normas!$A:$D,3,FALSE),VLOOKUP(Dati!$A4269,Normas!$A:$D,3,FALSE)*0.6)),"")</f>
      </c>
      <c r="H4269" s="2">
        <f>IFERROR(IF(ISBLANK($A4269),"",IF($A4269="Ūdeņraža jonu koncentrācija",VLOOKUP(Dati!$A4269,Normas!$A:$D,2,FALSE),VLOOKUP(Dati!$A4269,Normas!$A:$D,2,FALSE)*0.3)),"")</f>
      </c>
      <c r="I4269" s="2">
        <f>IFERROR(IF(ISBLANK($A4269),"",IF($A4269="Ūdeņraža jonu koncentrācija",VLOOKUP(Dati!$A4269,Normas!$A:$D,3,FALSE),VLOOKUP(Dati!$A4269,Normas!$A:$D,3,FALSE)*0.3)),"")</f>
      </c>
    </row>
    <row r="4270" spans="2:9" x14ac:dyDescent="0.2">
      <c r="B4270">
        <f>IF(ISBLANK(A4270),"",VLOOKUP(A4270,Normas!A:D,4,FALSE))</f>
      </c>
      <c r="E4270" s="2">
        <f>IF(ISBLANK(D4270),"",INT(YEARFRAC(D4270,'Vispārīga informācija'!$B$2)))</f>
      </c>
      <c r="F4270" s="2">
        <f>IFERROR(IF(ISBLANK($A4270),"",IF($A4270="Ūdeņraža jonu koncentrācija",VLOOKUP(Dati!$A4270,Normas!$A:$D,2,FALSE),VLOOKUP(Dati!$A4270,Normas!$A:$D,2,FALSE)*0.6)),"")</f>
      </c>
      <c r="G4270" s="2">
        <f>IFERROR(IF(ISBLANK($A4270),"",IF($A4270="Ūdeņraža jonu koncentrācija",VLOOKUP(Dati!$A4270,Normas!$A:$D,3,FALSE),VLOOKUP(Dati!$A4270,Normas!$A:$D,3,FALSE)*0.6)),"")</f>
      </c>
      <c r="H4270" s="2">
        <f>IFERROR(IF(ISBLANK($A4270),"",IF($A4270="Ūdeņraža jonu koncentrācija",VLOOKUP(Dati!$A4270,Normas!$A:$D,2,FALSE),VLOOKUP(Dati!$A4270,Normas!$A:$D,2,FALSE)*0.3)),"")</f>
      </c>
      <c r="I4270" s="2">
        <f>IFERROR(IF(ISBLANK($A4270),"",IF($A4270="Ūdeņraža jonu koncentrācija",VLOOKUP(Dati!$A4270,Normas!$A:$D,3,FALSE),VLOOKUP(Dati!$A4270,Normas!$A:$D,3,FALSE)*0.3)),"")</f>
      </c>
    </row>
    <row r="4271" spans="2:9" x14ac:dyDescent="0.2">
      <c r="B4271">
        <f>IF(ISBLANK(A4271),"",VLOOKUP(A4271,Normas!A:D,4,FALSE))</f>
      </c>
      <c r="E4271" s="2">
        <f>IF(ISBLANK(D4271),"",INT(YEARFRAC(D4271,'Vispārīga informācija'!$B$2)))</f>
      </c>
      <c r="F4271" s="2">
        <f>IFERROR(IF(ISBLANK($A4271),"",IF($A4271="Ūdeņraža jonu koncentrācija",VLOOKUP(Dati!$A4271,Normas!$A:$D,2,FALSE),VLOOKUP(Dati!$A4271,Normas!$A:$D,2,FALSE)*0.6)),"")</f>
      </c>
      <c r="G4271" s="2">
        <f>IFERROR(IF(ISBLANK($A4271),"",IF($A4271="Ūdeņraža jonu koncentrācija",VLOOKUP(Dati!$A4271,Normas!$A:$D,3,FALSE),VLOOKUP(Dati!$A4271,Normas!$A:$D,3,FALSE)*0.6)),"")</f>
      </c>
      <c r="H4271" s="2">
        <f>IFERROR(IF(ISBLANK($A4271),"",IF($A4271="Ūdeņraža jonu koncentrācija",VLOOKUP(Dati!$A4271,Normas!$A:$D,2,FALSE),VLOOKUP(Dati!$A4271,Normas!$A:$D,2,FALSE)*0.3)),"")</f>
      </c>
      <c r="I4271" s="2">
        <f>IFERROR(IF(ISBLANK($A4271),"",IF($A4271="Ūdeņraža jonu koncentrācija",VLOOKUP(Dati!$A4271,Normas!$A:$D,3,FALSE),VLOOKUP(Dati!$A4271,Normas!$A:$D,3,FALSE)*0.3)),"")</f>
      </c>
    </row>
    <row r="4272" spans="2:9" x14ac:dyDescent="0.2">
      <c r="B4272">
        <f>IF(ISBLANK(A4272),"",VLOOKUP(A4272,Normas!A:D,4,FALSE))</f>
      </c>
      <c r="E4272" s="2">
        <f>IF(ISBLANK(D4272),"",INT(YEARFRAC(D4272,'Vispārīga informācija'!$B$2)))</f>
      </c>
      <c r="F4272" s="2">
        <f>IFERROR(IF(ISBLANK($A4272),"",IF($A4272="Ūdeņraža jonu koncentrācija",VLOOKUP(Dati!$A4272,Normas!$A:$D,2,FALSE),VLOOKUP(Dati!$A4272,Normas!$A:$D,2,FALSE)*0.6)),"")</f>
      </c>
      <c r="G4272" s="2">
        <f>IFERROR(IF(ISBLANK($A4272),"",IF($A4272="Ūdeņraža jonu koncentrācija",VLOOKUP(Dati!$A4272,Normas!$A:$D,3,FALSE),VLOOKUP(Dati!$A4272,Normas!$A:$D,3,FALSE)*0.6)),"")</f>
      </c>
      <c r="H4272" s="2">
        <f>IFERROR(IF(ISBLANK($A4272),"",IF($A4272="Ūdeņraža jonu koncentrācija",VLOOKUP(Dati!$A4272,Normas!$A:$D,2,FALSE),VLOOKUP(Dati!$A4272,Normas!$A:$D,2,FALSE)*0.3)),"")</f>
      </c>
      <c r="I4272" s="2">
        <f>IFERROR(IF(ISBLANK($A4272),"",IF($A4272="Ūdeņraža jonu koncentrācija",VLOOKUP(Dati!$A4272,Normas!$A:$D,3,FALSE),VLOOKUP(Dati!$A4272,Normas!$A:$D,3,FALSE)*0.3)),"")</f>
      </c>
    </row>
    <row r="4273" spans="2:9" x14ac:dyDescent="0.2">
      <c r="B4273">
        <f>IF(ISBLANK(A4273),"",VLOOKUP(A4273,Normas!A:D,4,FALSE))</f>
      </c>
      <c r="E4273" s="2">
        <f>IF(ISBLANK(D4273),"",INT(YEARFRAC(D4273,'Vispārīga informācija'!$B$2)))</f>
      </c>
      <c r="F4273" s="2">
        <f>IFERROR(IF(ISBLANK($A4273),"",IF($A4273="Ūdeņraža jonu koncentrācija",VLOOKUP(Dati!$A4273,Normas!$A:$D,2,FALSE),VLOOKUP(Dati!$A4273,Normas!$A:$D,2,FALSE)*0.6)),"")</f>
      </c>
      <c r="G4273" s="2">
        <f>IFERROR(IF(ISBLANK($A4273),"",IF($A4273="Ūdeņraža jonu koncentrācija",VLOOKUP(Dati!$A4273,Normas!$A:$D,3,FALSE),VLOOKUP(Dati!$A4273,Normas!$A:$D,3,FALSE)*0.6)),"")</f>
      </c>
      <c r="H4273" s="2">
        <f>IFERROR(IF(ISBLANK($A4273),"",IF($A4273="Ūdeņraža jonu koncentrācija",VLOOKUP(Dati!$A4273,Normas!$A:$D,2,FALSE),VLOOKUP(Dati!$A4273,Normas!$A:$D,2,FALSE)*0.3)),"")</f>
      </c>
      <c r="I4273" s="2">
        <f>IFERROR(IF(ISBLANK($A4273),"",IF($A4273="Ūdeņraža jonu koncentrācija",VLOOKUP(Dati!$A4273,Normas!$A:$D,3,FALSE),VLOOKUP(Dati!$A4273,Normas!$A:$D,3,FALSE)*0.3)),"")</f>
      </c>
    </row>
    <row r="4274" spans="2:9" x14ac:dyDescent="0.2">
      <c r="B4274">
        <f>IF(ISBLANK(A4274),"",VLOOKUP(A4274,Normas!A:D,4,FALSE))</f>
      </c>
      <c r="E4274" s="2">
        <f>IF(ISBLANK(D4274),"",INT(YEARFRAC(D4274,'Vispārīga informācija'!$B$2)))</f>
      </c>
      <c r="F4274" s="2">
        <f>IFERROR(IF(ISBLANK($A4274),"",IF($A4274="Ūdeņraža jonu koncentrācija",VLOOKUP(Dati!$A4274,Normas!$A:$D,2,FALSE),VLOOKUP(Dati!$A4274,Normas!$A:$D,2,FALSE)*0.6)),"")</f>
      </c>
      <c r="G4274" s="2">
        <f>IFERROR(IF(ISBLANK($A4274),"",IF($A4274="Ūdeņraža jonu koncentrācija",VLOOKUP(Dati!$A4274,Normas!$A:$D,3,FALSE),VLOOKUP(Dati!$A4274,Normas!$A:$D,3,FALSE)*0.6)),"")</f>
      </c>
      <c r="H4274" s="2">
        <f>IFERROR(IF(ISBLANK($A4274),"",IF($A4274="Ūdeņraža jonu koncentrācija",VLOOKUP(Dati!$A4274,Normas!$A:$D,2,FALSE),VLOOKUP(Dati!$A4274,Normas!$A:$D,2,FALSE)*0.3)),"")</f>
      </c>
      <c r="I4274" s="2">
        <f>IFERROR(IF(ISBLANK($A4274),"",IF($A4274="Ūdeņraža jonu koncentrācija",VLOOKUP(Dati!$A4274,Normas!$A:$D,3,FALSE),VLOOKUP(Dati!$A4274,Normas!$A:$D,3,FALSE)*0.3)),"")</f>
      </c>
    </row>
    <row r="4275" spans="2:9" x14ac:dyDescent="0.2">
      <c r="B4275">
        <f>IF(ISBLANK(A4275),"",VLOOKUP(A4275,Normas!A:D,4,FALSE))</f>
      </c>
      <c r="E4275" s="2">
        <f>IF(ISBLANK(D4275),"",INT(YEARFRAC(D4275,'Vispārīga informācija'!$B$2)))</f>
      </c>
      <c r="F4275" s="2">
        <f>IFERROR(IF(ISBLANK($A4275),"",IF($A4275="Ūdeņraža jonu koncentrācija",VLOOKUP(Dati!$A4275,Normas!$A:$D,2,FALSE),VLOOKUP(Dati!$A4275,Normas!$A:$D,2,FALSE)*0.6)),"")</f>
      </c>
      <c r="G4275" s="2">
        <f>IFERROR(IF(ISBLANK($A4275),"",IF($A4275="Ūdeņraža jonu koncentrācija",VLOOKUP(Dati!$A4275,Normas!$A:$D,3,FALSE),VLOOKUP(Dati!$A4275,Normas!$A:$D,3,FALSE)*0.6)),"")</f>
      </c>
      <c r="H4275" s="2">
        <f>IFERROR(IF(ISBLANK($A4275),"",IF($A4275="Ūdeņraža jonu koncentrācija",VLOOKUP(Dati!$A4275,Normas!$A:$D,2,FALSE),VLOOKUP(Dati!$A4275,Normas!$A:$D,2,FALSE)*0.3)),"")</f>
      </c>
      <c r="I4275" s="2">
        <f>IFERROR(IF(ISBLANK($A4275),"",IF($A4275="Ūdeņraža jonu koncentrācija",VLOOKUP(Dati!$A4275,Normas!$A:$D,3,FALSE),VLOOKUP(Dati!$A4275,Normas!$A:$D,3,FALSE)*0.3)),"")</f>
      </c>
    </row>
    <row r="4276" spans="2:9" x14ac:dyDescent="0.2">
      <c r="B4276">
        <f>IF(ISBLANK(A4276),"",VLOOKUP(A4276,Normas!A:D,4,FALSE))</f>
      </c>
      <c r="E4276" s="2">
        <f>IF(ISBLANK(D4276),"",INT(YEARFRAC(D4276,'Vispārīga informācija'!$B$2)))</f>
      </c>
      <c r="F4276" s="2">
        <f>IFERROR(IF(ISBLANK($A4276),"",IF($A4276="Ūdeņraža jonu koncentrācija",VLOOKUP(Dati!$A4276,Normas!$A:$D,2,FALSE),VLOOKUP(Dati!$A4276,Normas!$A:$D,2,FALSE)*0.6)),"")</f>
      </c>
      <c r="G4276" s="2">
        <f>IFERROR(IF(ISBLANK($A4276),"",IF($A4276="Ūdeņraža jonu koncentrācija",VLOOKUP(Dati!$A4276,Normas!$A:$D,3,FALSE),VLOOKUP(Dati!$A4276,Normas!$A:$D,3,FALSE)*0.6)),"")</f>
      </c>
      <c r="H4276" s="2">
        <f>IFERROR(IF(ISBLANK($A4276),"",IF($A4276="Ūdeņraža jonu koncentrācija",VLOOKUP(Dati!$A4276,Normas!$A:$D,2,FALSE),VLOOKUP(Dati!$A4276,Normas!$A:$D,2,FALSE)*0.3)),"")</f>
      </c>
      <c r="I4276" s="2">
        <f>IFERROR(IF(ISBLANK($A4276),"",IF($A4276="Ūdeņraža jonu koncentrācija",VLOOKUP(Dati!$A4276,Normas!$A:$D,3,FALSE),VLOOKUP(Dati!$A4276,Normas!$A:$D,3,FALSE)*0.3)),"")</f>
      </c>
    </row>
    <row r="4277" spans="2:9" x14ac:dyDescent="0.2">
      <c r="B4277">
        <f>IF(ISBLANK(A4277),"",VLOOKUP(A4277,Normas!A:D,4,FALSE))</f>
      </c>
      <c r="E4277" s="2">
        <f>IF(ISBLANK(D4277),"",INT(YEARFRAC(D4277,'Vispārīga informācija'!$B$2)))</f>
      </c>
      <c r="F4277" s="2">
        <f>IFERROR(IF(ISBLANK($A4277),"",IF($A4277="Ūdeņraža jonu koncentrācija",VLOOKUP(Dati!$A4277,Normas!$A:$D,2,FALSE),VLOOKUP(Dati!$A4277,Normas!$A:$D,2,FALSE)*0.6)),"")</f>
      </c>
      <c r="G4277" s="2">
        <f>IFERROR(IF(ISBLANK($A4277),"",IF($A4277="Ūdeņraža jonu koncentrācija",VLOOKUP(Dati!$A4277,Normas!$A:$D,3,FALSE),VLOOKUP(Dati!$A4277,Normas!$A:$D,3,FALSE)*0.6)),"")</f>
      </c>
      <c r="H4277" s="2">
        <f>IFERROR(IF(ISBLANK($A4277),"",IF($A4277="Ūdeņraža jonu koncentrācija",VLOOKUP(Dati!$A4277,Normas!$A:$D,2,FALSE),VLOOKUP(Dati!$A4277,Normas!$A:$D,2,FALSE)*0.3)),"")</f>
      </c>
      <c r="I4277" s="2">
        <f>IFERROR(IF(ISBLANK($A4277),"",IF($A4277="Ūdeņraža jonu koncentrācija",VLOOKUP(Dati!$A4277,Normas!$A:$D,3,FALSE),VLOOKUP(Dati!$A4277,Normas!$A:$D,3,FALSE)*0.3)),"")</f>
      </c>
    </row>
    <row r="4278" spans="2:9" x14ac:dyDescent="0.2">
      <c r="B4278">
        <f>IF(ISBLANK(A4278),"",VLOOKUP(A4278,Normas!A:D,4,FALSE))</f>
      </c>
      <c r="E4278" s="2">
        <f>IF(ISBLANK(D4278),"",INT(YEARFRAC(D4278,'Vispārīga informācija'!$B$2)))</f>
      </c>
      <c r="F4278" s="2">
        <f>IFERROR(IF(ISBLANK($A4278),"",IF($A4278="Ūdeņraža jonu koncentrācija",VLOOKUP(Dati!$A4278,Normas!$A:$D,2,FALSE),VLOOKUP(Dati!$A4278,Normas!$A:$D,2,FALSE)*0.6)),"")</f>
      </c>
      <c r="G4278" s="2">
        <f>IFERROR(IF(ISBLANK($A4278),"",IF($A4278="Ūdeņraža jonu koncentrācija",VLOOKUP(Dati!$A4278,Normas!$A:$D,3,FALSE),VLOOKUP(Dati!$A4278,Normas!$A:$D,3,FALSE)*0.6)),"")</f>
      </c>
      <c r="H4278" s="2">
        <f>IFERROR(IF(ISBLANK($A4278),"",IF($A4278="Ūdeņraža jonu koncentrācija",VLOOKUP(Dati!$A4278,Normas!$A:$D,2,FALSE),VLOOKUP(Dati!$A4278,Normas!$A:$D,2,FALSE)*0.3)),"")</f>
      </c>
      <c r="I4278" s="2">
        <f>IFERROR(IF(ISBLANK($A4278),"",IF($A4278="Ūdeņraža jonu koncentrācija",VLOOKUP(Dati!$A4278,Normas!$A:$D,3,FALSE),VLOOKUP(Dati!$A4278,Normas!$A:$D,3,FALSE)*0.3)),"")</f>
      </c>
    </row>
    <row r="4279" spans="2:9" x14ac:dyDescent="0.2">
      <c r="B4279">
        <f>IF(ISBLANK(A4279),"",VLOOKUP(A4279,Normas!A:D,4,FALSE))</f>
      </c>
      <c r="E4279" s="2">
        <f>IF(ISBLANK(D4279),"",INT(YEARFRAC(D4279,'Vispārīga informācija'!$B$2)))</f>
      </c>
      <c r="F4279" s="2">
        <f>IFERROR(IF(ISBLANK($A4279),"",IF($A4279="Ūdeņraža jonu koncentrācija",VLOOKUP(Dati!$A4279,Normas!$A:$D,2,FALSE),VLOOKUP(Dati!$A4279,Normas!$A:$D,2,FALSE)*0.6)),"")</f>
      </c>
      <c r="G4279" s="2">
        <f>IFERROR(IF(ISBLANK($A4279),"",IF($A4279="Ūdeņraža jonu koncentrācija",VLOOKUP(Dati!$A4279,Normas!$A:$D,3,FALSE),VLOOKUP(Dati!$A4279,Normas!$A:$D,3,FALSE)*0.6)),"")</f>
      </c>
      <c r="H4279" s="2">
        <f>IFERROR(IF(ISBLANK($A4279),"",IF($A4279="Ūdeņraža jonu koncentrācija",VLOOKUP(Dati!$A4279,Normas!$A:$D,2,FALSE),VLOOKUP(Dati!$A4279,Normas!$A:$D,2,FALSE)*0.3)),"")</f>
      </c>
      <c r="I4279" s="2">
        <f>IFERROR(IF(ISBLANK($A4279),"",IF($A4279="Ūdeņraža jonu koncentrācija",VLOOKUP(Dati!$A4279,Normas!$A:$D,3,FALSE),VLOOKUP(Dati!$A4279,Normas!$A:$D,3,FALSE)*0.3)),"")</f>
      </c>
    </row>
    <row r="4280" spans="2:9" x14ac:dyDescent="0.2">
      <c r="B4280">
        <f>IF(ISBLANK(A4280),"",VLOOKUP(A4280,Normas!A:D,4,FALSE))</f>
      </c>
      <c r="E4280" s="2">
        <f>IF(ISBLANK(D4280),"",INT(YEARFRAC(D4280,'Vispārīga informācija'!$B$2)))</f>
      </c>
      <c r="F4280" s="2">
        <f>IFERROR(IF(ISBLANK($A4280),"",IF($A4280="Ūdeņraža jonu koncentrācija",VLOOKUP(Dati!$A4280,Normas!$A:$D,2,FALSE),VLOOKUP(Dati!$A4280,Normas!$A:$D,2,FALSE)*0.6)),"")</f>
      </c>
      <c r="G4280" s="2">
        <f>IFERROR(IF(ISBLANK($A4280),"",IF($A4280="Ūdeņraža jonu koncentrācija",VLOOKUP(Dati!$A4280,Normas!$A:$D,3,FALSE),VLOOKUP(Dati!$A4280,Normas!$A:$D,3,FALSE)*0.6)),"")</f>
      </c>
      <c r="H4280" s="2">
        <f>IFERROR(IF(ISBLANK($A4280),"",IF($A4280="Ūdeņraža jonu koncentrācija",VLOOKUP(Dati!$A4280,Normas!$A:$D,2,FALSE),VLOOKUP(Dati!$A4280,Normas!$A:$D,2,FALSE)*0.3)),"")</f>
      </c>
      <c r="I4280" s="2">
        <f>IFERROR(IF(ISBLANK($A4280),"",IF($A4280="Ūdeņraža jonu koncentrācija",VLOOKUP(Dati!$A4280,Normas!$A:$D,3,FALSE),VLOOKUP(Dati!$A4280,Normas!$A:$D,3,FALSE)*0.3)),"")</f>
      </c>
    </row>
    <row r="4281" spans="2:9" x14ac:dyDescent="0.2">
      <c r="B4281">
        <f>IF(ISBLANK(A4281),"",VLOOKUP(A4281,Normas!A:D,4,FALSE))</f>
      </c>
      <c r="E4281" s="2">
        <f>IF(ISBLANK(D4281),"",INT(YEARFRAC(D4281,'Vispārīga informācija'!$B$2)))</f>
      </c>
      <c r="F4281" s="2">
        <f>IFERROR(IF(ISBLANK($A4281),"",IF($A4281="Ūdeņraža jonu koncentrācija",VLOOKUP(Dati!$A4281,Normas!$A:$D,2,FALSE),VLOOKUP(Dati!$A4281,Normas!$A:$D,2,FALSE)*0.6)),"")</f>
      </c>
      <c r="G4281" s="2">
        <f>IFERROR(IF(ISBLANK($A4281),"",IF($A4281="Ūdeņraža jonu koncentrācija",VLOOKUP(Dati!$A4281,Normas!$A:$D,3,FALSE),VLOOKUP(Dati!$A4281,Normas!$A:$D,3,FALSE)*0.6)),"")</f>
      </c>
      <c r="H4281" s="2">
        <f>IFERROR(IF(ISBLANK($A4281),"",IF($A4281="Ūdeņraža jonu koncentrācija",VLOOKUP(Dati!$A4281,Normas!$A:$D,2,FALSE),VLOOKUP(Dati!$A4281,Normas!$A:$D,2,FALSE)*0.3)),"")</f>
      </c>
      <c r="I4281" s="2">
        <f>IFERROR(IF(ISBLANK($A4281),"",IF($A4281="Ūdeņraža jonu koncentrācija",VLOOKUP(Dati!$A4281,Normas!$A:$D,3,FALSE),VLOOKUP(Dati!$A4281,Normas!$A:$D,3,FALSE)*0.3)),"")</f>
      </c>
    </row>
    <row r="4282" spans="2:9" x14ac:dyDescent="0.2">
      <c r="B4282">
        <f>IF(ISBLANK(A4282),"",VLOOKUP(A4282,Normas!A:D,4,FALSE))</f>
      </c>
      <c r="E4282" s="2">
        <f>IF(ISBLANK(D4282),"",INT(YEARFRAC(D4282,'Vispārīga informācija'!$B$2)))</f>
      </c>
      <c r="F4282" s="2">
        <f>IFERROR(IF(ISBLANK($A4282),"",IF($A4282="Ūdeņraža jonu koncentrācija",VLOOKUP(Dati!$A4282,Normas!$A:$D,2,FALSE),VLOOKUP(Dati!$A4282,Normas!$A:$D,2,FALSE)*0.6)),"")</f>
      </c>
      <c r="G4282" s="2">
        <f>IFERROR(IF(ISBLANK($A4282),"",IF($A4282="Ūdeņraža jonu koncentrācija",VLOOKUP(Dati!$A4282,Normas!$A:$D,3,FALSE),VLOOKUP(Dati!$A4282,Normas!$A:$D,3,FALSE)*0.6)),"")</f>
      </c>
      <c r="H4282" s="2">
        <f>IFERROR(IF(ISBLANK($A4282),"",IF($A4282="Ūdeņraža jonu koncentrācija",VLOOKUP(Dati!$A4282,Normas!$A:$D,2,FALSE),VLOOKUP(Dati!$A4282,Normas!$A:$D,2,FALSE)*0.3)),"")</f>
      </c>
      <c r="I4282" s="2">
        <f>IFERROR(IF(ISBLANK($A4282),"",IF($A4282="Ūdeņraža jonu koncentrācija",VLOOKUP(Dati!$A4282,Normas!$A:$D,3,FALSE),VLOOKUP(Dati!$A4282,Normas!$A:$D,3,FALSE)*0.3)),"")</f>
      </c>
    </row>
    <row r="4283" spans="2:9" x14ac:dyDescent="0.2">
      <c r="B4283">
        <f>IF(ISBLANK(A4283),"",VLOOKUP(A4283,Normas!A:D,4,FALSE))</f>
      </c>
      <c r="E4283" s="2">
        <f>IF(ISBLANK(D4283),"",INT(YEARFRAC(D4283,'Vispārīga informācija'!$B$2)))</f>
      </c>
      <c r="F4283" s="2">
        <f>IFERROR(IF(ISBLANK($A4283),"",IF($A4283="Ūdeņraža jonu koncentrācija",VLOOKUP(Dati!$A4283,Normas!$A:$D,2,FALSE),VLOOKUP(Dati!$A4283,Normas!$A:$D,2,FALSE)*0.6)),"")</f>
      </c>
      <c r="G4283" s="2">
        <f>IFERROR(IF(ISBLANK($A4283),"",IF($A4283="Ūdeņraža jonu koncentrācija",VLOOKUP(Dati!$A4283,Normas!$A:$D,3,FALSE),VLOOKUP(Dati!$A4283,Normas!$A:$D,3,FALSE)*0.6)),"")</f>
      </c>
      <c r="H4283" s="2">
        <f>IFERROR(IF(ISBLANK($A4283),"",IF($A4283="Ūdeņraža jonu koncentrācija",VLOOKUP(Dati!$A4283,Normas!$A:$D,2,FALSE),VLOOKUP(Dati!$A4283,Normas!$A:$D,2,FALSE)*0.3)),"")</f>
      </c>
      <c r="I4283" s="2">
        <f>IFERROR(IF(ISBLANK($A4283),"",IF($A4283="Ūdeņraža jonu koncentrācija",VLOOKUP(Dati!$A4283,Normas!$A:$D,3,FALSE),VLOOKUP(Dati!$A4283,Normas!$A:$D,3,FALSE)*0.3)),"")</f>
      </c>
    </row>
    <row r="4284" spans="2:9" x14ac:dyDescent="0.2">
      <c r="B4284">
        <f>IF(ISBLANK(A4284),"",VLOOKUP(A4284,Normas!A:D,4,FALSE))</f>
      </c>
      <c r="E4284" s="2">
        <f>IF(ISBLANK(D4284),"",INT(YEARFRAC(D4284,'Vispārīga informācija'!$B$2)))</f>
      </c>
      <c r="F4284" s="2">
        <f>IFERROR(IF(ISBLANK($A4284),"",IF($A4284="Ūdeņraža jonu koncentrācija",VLOOKUP(Dati!$A4284,Normas!$A:$D,2,FALSE),VLOOKUP(Dati!$A4284,Normas!$A:$D,2,FALSE)*0.6)),"")</f>
      </c>
      <c r="G4284" s="2">
        <f>IFERROR(IF(ISBLANK($A4284),"",IF($A4284="Ūdeņraža jonu koncentrācija",VLOOKUP(Dati!$A4284,Normas!$A:$D,3,FALSE),VLOOKUP(Dati!$A4284,Normas!$A:$D,3,FALSE)*0.6)),"")</f>
      </c>
      <c r="H4284" s="2">
        <f>IFERROR(IF(ISBLANK($A4284),"",IF($A4284="Ūdeņraža jonu koncentrācija",VLOOKUP(Dati!$A4284,Normas!$A:$D,2,FALSE),VLOOKUP(Dati!$A4284,Normas!$A:$D,2,FALSE)*0.3)),"")</f>
      </c>
      <c r="I4284" s="2">
        <f>IFERROR(IF(ISBLANK($A4284),"",IF($A4284="Ūdeņraža jonu koncentrācija",VLOOKUP(Dati!$A4284,Normas!$A:$D,3,FALSE),VLOOKUP(Dati!$A4284,Normas!$A:$D,3,FALSE)*0.3)),"")</f>
      </c>
    </row>
    <row r="4285" spans="2:9" x14ac:dyDescent="0.2">
      <c r="B4285">
        <f>IF(ISBLANK(A4285),"",VLOOKUP(A4285,Normas!A:D,4,FALSE))</f>
      </c>
      <c r="E4285" s="2">
        <f>IF(ISBLANK(D4285),"",INT(YEARFRAC(D4285,'Vispārīga informācija'!$B$2)))</f>
      </c>
      <c r="F4285" s="2">
        <f>IFERROR(IF(ISBLANK($A4285),"",IF($A4285="Ūdeņraža jonu koncentrācija",VLOOKUP(Dati!$A4285,Normas!$A:$D,2,FALSE),VLOOKUP(Dati!$A4285,Normas!$A:$D,2,FALSE)*0.6)),"")</f>
      </c>
      <c r="G4285" s="2">
        <f>IFERROR(IF(ISBLANK($A4285),"",IF($A4285="Ūdeņraža jonu koncentrācija",VLOOKUP(Dati!$A4285,Normas!$A:$D,3,FALSE),VLOOKUP(Dati!$A4285,Normas!$A:$D,3,FALSE)*0.6)),"")</f>
      </c>
      <c r="H4285" s="2">
        <f>IFERROR(IF(ISBLANK($A4285),"",IF($A4285="Ūdeņraža jonu koncentrācija",VLOOKUP(Dati!$A4285,Normas!$A:$D,2,FALSE),VLOOKUP(Dati!$A4285,Normas!$A:$D,2,FALSE)*0.3)),"")</f>
      </c>
      <c r="I4285" s="2">
        <f>IFERROR(IF(ISBLANK($A4285),"",IF($A4285="Ūdeņraža jonu koncentrācija",VLOOKUP(Dati!$A4285,Normas!$A:$D,3,FALSE),VLOOKUP(Dati!$A4285,Normas!$A:$D,3,FALSE)*0.3)),"")</f>
      </c>
    </row>
    <row r="4286" spans="2:9" x14ac:dyDescent="0.2">
      <c r="B4286">
        <f>IF(ISBLANK(A4286),"",VLOOKUP(A4286,Normas!A:D,4,FALSE))</f>
      </c>
      <c r="E4286" s="2">
        <f>IF(ISBLANK(D4286),"",INT(YEARFRAC(D4286,'Vispārīga informācija'!$B$2)))</f>
      </c>
      <c r="F4286" s="2">
        <f>IFERROR(IF(ISBLANK($A4286),"",IF($A4286="Ūdeņraža jonu koncentrācija",VLOOKUP(Dati!$A4286,Normas!$A:$D,2,FALSE),VLOOKUP(Dati!$A4286,Normas!$A:$D,2,FALSE)*0.6)),"")</f>
      </c>
      <c r="G4286" s="2">
        <f>IFERROR(IF(ISBLANK($A4286),"",IF($A4286="Ūdeņraža jonu koncentrācija",VLOOKUP(Dati!$A4286,Normas!$A:$D,3,FALSE),VLOOKUP(Dati!$A4286,Normas!$A:$D,3,FALSE)*0.6)),"")</f>
      </c>
      <c r="H4286" s="2">
        <f>IFERROR(IF(ISBLANK($A4286),"",IF($A4286="Ūdeņraža jonu koncentrācija",VLOOKUP(Dati!$A4286,Normas!$A:$D,2,FALSE),VLOOKUP(Dati!$A4286,Normas!$A:$D,2,FALSE)*0.3)),"")</f>
      </c>
      <c r="I4286" s="2">
        <f>IFERROR(IF(ISBLANK($A4286),"",IF($A4286="Ūdeņraža jonu koncentrācija",VLOOKUP(Dati!$A4286,Normas!$A:$D,3,FALSE),VLOOKUP(Dati!$A4286,Normas!$A:$D,3,FALSE)*0.3)),"")</f>
      </c>
    </row>
    <row r="4287" spans="2:9" x14ac:dyDescent="0.2">
      <c r="B4287">
        <f>IF(ISBLANK(A4287),"",VLOOKUP(A4287,Normas!A:D,4,FALSE))</f>
      </c>
      <c r="E4287" s="2">
        <f>IF(ISBLANK(D4287),"",INT(YEARFRAC(D4287,'Vispārīga informācija'!$B$2)))</f>
      </c>
      <c r="F4287" s="2">
        <f>IFERROR(IF(ISBLANK($A4287),"",IF($A4287="Ūdeņraža jonu koncentrācija",VLOOKUP(Dati!$A4287,Normas!$A:$D,2,FALSE),VLOOKUP(Dati!$A4287,Normas!$A:$D,2,FALSE)*0.6)),"")</f>
      </c>
      <c r="G4287" s="2">
        <f>IFERROR(IF(ISBLANK($A4287),"",IF($A4287="Ūdeņraža jonu koncentrācija",VLOOKUP(Dati!$A4287,Normas!$A:$D,3,FALSE),VLOOKUP(Dati!$A4287,Normas!$A:$D,3,FALSE)*0.6)),"")</f>
      </c>
      <c r="H4287" s="2">
        <f>IFERROR(IF(ISBLANK($A4287),"",IF($A4287="Ūdeņraža jonu koncentrācija",VLOOKUP(Dati!$A4287,Normas!$A:$D,2,FALSE),VLOOKUP(Dati!$A4287,Normas!$A:$D,2,FALSE)*0.3)),"")</f>
      </c>
      <c r="I4287" s="2">
        <f>IFERROR(IF(ISBLANK($A4287),"",IF($A4287="Ūdeņraža jonu koncentrācija",VLOOKUP(Dati!$A4287,Normas!$A:$D,3,FALSE),VLOOKUP(Dati!$A4287,Normas!$A:$D,3,FALSE)*0.3)),"")</f>
      </c>
    </row>
    <row r="4288" spans="2:9" x14ac:dyDescent="0.2">
      <c r="B4288">
        <f>IF(ISBLANK(A4288),"",VLOOKUP(A4288,Normas!A:D,4,FALSE))</f>
      </c>
      <c r="E4288" s="2">
        <f>IF(ISBLANK(D4288),"",INT(YEARFRAC(D4288,'Vispārīga informācija'!$B$2)))</f>
      </c>
      <c r="F4288" s="2">
        <f>IFERROR(IF(ISBLANK($A4288),"",IF($A4288="Ūdeņraža jonu koncentrācija",VLOOKUP(Dati!$A4288,Normas!$A:$D,2,FALSE),VLOOKUP(Dati!$A4288,Normas!$A:$D,2,FALSE)*0.6)),"")</f>
      </c>
      <c r="G4288" s="2">
        <f>IFERROR(IF(ISBLANK($A4288),"",IF($A4288="Ūdeņraža jonu koncentrācija",VLOOKUP(Dati!$A4288,Normas!$A:$D,3,FALSE),VLOOKUP(Dati!$A4288,Normas!$A:$D,3,FALSE)*0.6)),"")</f>
      </c>
      <c r="H4288" s="2">
        <f>IFERROR(IF(ISBLANK($A4288),"",IF($A4288="Ūdeņraža jonu koncentrācija",VLOOKUP(Dati!$A4288,Normas!$A:$D,2,FALSE),VLOOKUP(Dati!$A4288,Normas!$A:$D,2,FALSE)*0.3)),"")</f>
      </c>
      <c r="I4288" s="2">
        <f>IFERROR(IF(ISBLANK($A4288),"",IF($A4288="Ūdeņraža jonu koncentrācija",VLOOKUP(Dati!$A4288,Normas!$A:$D,3,FALSE),VLOOKUP(Dati!$A4288,Normas!$A:$D,3,FALSE)*0.3)),"")</f>
      </c>
    </row>
    <row r="4289" spans="2:9" x14ac:dyDescent="0.2">
      <c r="B4289">
        <f>IF(ISBLANK(A4289),"",VLOOKUP(A4289,Normas!A:D,4,FALSE))</f>
      </c>
      <c r="E4289" s="2">
        <f>IF(ISBLANK(D4289),"",INT(YEARFRAC(D4289,'Vispārīga informācija'!$B$2)))</f>
      </c>
      <c r="F4289" s="2">
        <f>IFERROR(IF(ISBLANK($A4289),"",IF($A4289="Ūdeņraža jonu koncentrācija",VLOOKUP(Dati!$A4289,Normas!$A:$D,2,FALSE),VLOOKUP(Dati!$A4289,Normas!$A:$D,2,FALSE)*0.6)),"")</f>
      </c>
      <c r="G4289" s="2">
        <f>IFERROR(IF(ISBLANK($A4289),"",IF($A4289="Ūdeņraža jonu koncentrācija",VLOOKUP(Dati!$A4289,Normas!$A:$D,3,FALSE),VLOOKUP(Dati!$A4289,Normas!$A:$D,3,FALSE)*0.6)),"")</f>
      </c>
      <c r="H4289" s="2">
        <f>IFERROR(IF(ISBLANK($A4289),"",IF($A4289="Ūdeņraža jonu koncentrācija",VLOOKUP(Dati!$A4289,Normas!$A:$D,2,FALSE),VLOOKUP(Dati!$A4289,Normas!$A:$D,2,FALSE)*0.3)),"")</f>
      </c>
      <c r="I4289" s="2">
        <f>IFERROR(IF(ISBLANK($A4289),"",IF($A4289="Ūdeņraža jonu koncentrācija",VLOOKUP(Dati!$A4289,Normas!$A:$D,3,FALSE),VLOOKUP(Dati!$A4289,Normas!$A:$D,3,FALSE)*0.3)),"")</f>
      </c>
    </row>
    <row r="4290" spans="2:9" x14ac:dyDescent="0.2">
      <c r="B4290">
        <f>IF(ISBLANK(A4290),"",VLOOKUP(A4290,Normas!A:D,4,FALSE))</f>
      </c>
      <c r="E4290" s="2">
        <f>IF(ISBLANK(D4290),"",INT(YEARFRAC(D4290,'Vispārīga informācija'!$B$2)))</f>
      </c>
      <c r="F4290" s="2">
        <f>IFERROR(IF(ISBLANK($A4290),"",IF($A4290="Ūdeņraža jonu koncentrācija",VLOOKUP(Dati!$A4290,Normas!$A:$D,2,FALSE),VLOOKUP(Dati!$A4290,Normas!$A:$D,2,FALSE)*0.6)),"")</f>
      </c>
      <c r="G4290" s="2">
        <f>IFERROR(IF(ISBLANK($A4290),"",IF($A4290="Ūdeņraža jonu koncentrācija",VLOOKUP(Dati!$A4290,Normas!$A:$D,3,FALSE),VLOOKUP(Dati!$A4290,Normas!$A:$D,3,FALSE)*0.6)),"")</f>
      </c>
      <c r="H4290" s="2">
        <f>IFERROR(IF(ISBLANK($A4290),"",IF($A4290="Ūdeņraža jonu koncentrācija",VLOOKUP(Dati!$A4290,Normas!$A:$D,2,FALSE),VLOOKUP(Dati!$A4290,Normas!$A:$D,2,FALSE)*0.3)),"")</f>
      </c>
      <c r="I4290" s="2">
        <f>IFERROR(IF(ISBLANK($A4290),"",IF($A4290="Ūdeņraža jonu koncentrācija",VLOOKUP(Dati!$A4290,Normas!$A:$D,3,FALSE),VLOOKUP(Dati!$A4290,Normas!$A:$D,3,FALSE)*0.3)),"")</f>
      </c>
    </row>
    <row r="4291" spans="2:9" x14ac:dyDescent="0.2">
      <c r="B4291">
        <f>IF(ISBLANK(A4291),"",VLOOKUP(A4291,Normas!A:D,4,FALSE))</f>
      </c>
      <c r="E4291" s="2">
        <f>IF(ISBLANK(D4291),"",INT(YEARFRAC(D4291,'Vispārīga informācija'!$B$2)))</f>
      </c>
      <c r="F4291" s="2">
        <f>IFERROR(IF(ISBLANK($A4291),"",IF($A4291="Ūdeņraža jonu koncentrācija",VLOOKUP(Dati!$A4291,Normas!$A:$D,2,FALSE),VLOOKUP(Dati!$A4291,Normas!$A:$D,2,FALSE)*0.6)),"")</f>
      </c>
      <c r="G4291" s="2">
        <f>IFERROR(IF(ISBLANK($A4291),"",IF($A4291="Ūdeņraža jonu koncentrācija",VLOOKUP(Dati!$A4291,Normas!$A:$D,3,FALSE),VLOOKUP(Dati!$A4291,Normas!$A:$D,3,FALSE)*0.6)),"")</f>
      </c>
      <c r="H4291" s="2">
        <f>IFERROR(IF(ISBLANK($A4291),"",IF($A4291="Ūdeņraža jonu koncentrācija",VLOOKUP(Dati!$A4291,Normas!$A:$D,2,FALSE),VLOOKUP(Dati!$A4291,Normas!$A:$D,2,FALSE)*0.3)),"")</f>
      </c>
      <c r="I4291" s="2">
        <f>IFERROR(IF(ISBLANK($A4291),"",IF($A4291="Ūdeņraža jonu koncentrācija",VLOOKUP(Dati!$A4291,Normas!$A:$D,3,FALSE),VLOOKUP(Dati!$A4291,Normas!$A:$D,3,FALSE)*0.3)),"")</f>
      </c>
    </row>
    <row r="4292" spans="2:9" x14ac:dyDescent="0.2">
      <c r="B4292">
        <f>IF(ISBLANK(A4292),"",VLOOKUP(A4292,Normas!A:D,4,FALSE))</f>
      </c>
      <c r="E4292" s="2">
        <f>IF(ISBLANK(D4292),"",INT(YEARFRAC(D4292,'Vispārīga informācija'!$B$2)))</f>
      </c>
      <c r="F4292" s="2">
        <f>IFERROR(IF(ISBLANK($A4292),"",IF($A4292="Ūdeņraža jonu koncentrācija",VLOOKUP(Dati!$A4292,Normas!$A:$D,2,FALSE),VLOOKUP(Dati!$A4292,Normas!$A:$D,2,FALSE)*0.6)),"")</f>
      </c>
      <c r="G4292" s="2">
        <f>IFERROR(IF(ISBLANK($A4292),"",IF($A4292="Ūdeņraža jonu koncentrācija",VLOOKUP(Dati!$A4292,Normas!$A:$D,3,FALSE),VLOOKUP(Dati!$A4292,Normas!$A:$D,3,FALSE)*0.6)),"")</f>
      </c>
      <c r="H4292" s="2">
        <f>IFERROR(IF(ISBLANK($A4292),"",IF($A4292="Ūdeņraža jonu koncentrācija",VLOOKUP(Dati!$A4292,Normas!$A:$D,2,FALSE),VLOOKUP(Dati!$A4292,Normas!$A:$D,2,FALSE)*0.3)),"")</f>
      </c>
      <c r="I4292" s="2">
        <f>IFERROR(IF(ISBLANK($A4292),"",IF($A4292="Ūdeņraža jonu koncentrācija",VLOOKUP(Dati!$A4292,Normas!$A:$D,3,FALSE),VLOOKUP(Dati!$A4292,Normas!$A:$D,3,FALSE)*0.3)),"")</f>
      </c>
    </row>
    <row r="4293" spans="2:9" x14ac:dyDescent="0.2">
      <c r="B4293">
        <f>IF(ISBLANK(A4293),"",VLOOKUP(A4293,Normas!A:D,4,FALSE))</f>
      </c>
      <c r="E4293" s="2">
        <f>IF(ISBLANK(D4293),"",INT(YEARFRAC(D4293,'Vispārīga informācija'!$B$2)))</f>
      </c>
      <c r="F4293" s="2">
        <f>IFERROR(IF(ISBLANK($A4293),"",IF($A4293="Ūdeņraža jonu koncentrācija",VLOOKUP(Dati!$A4293,Normas!$A:$D,2,FALSE),VLOOKUP(Dati!$A4293,Normas!$A:$D,2,FALSE)*0.6)),"")</f>
      </c>
      <c r="G4293" s="2">
        <f>IFERROR(IF(ISBLANK($A4293),"",IF($A4293="Ūdeņraža jonu koncentrācija",VLOOKUP(Dati!$A4293,Normas!$A:$D,3,FALSE),VLOOKUP(Dati!$A4293,Normas!$A:$D,3,FALSE)*0.6)),"")</f>
      </c>
      <c r="H4293" s="2">
        <f>IFERROR(IF(ISBLANK($A4293),"",IF($A4293="Ūdeņraža jonu koncentrācija",VLOOKUP(Dati!$A4293,Normas!$A:$D,2,FALSE),VLOOKUP(Dati!$A4293,Normas!$A:$D,2,FALSE)*0.3)),"")</f>
      </c>
      <c r="I4293" s="2">
        <f>IFERROR(IF(ISBLANK($A4293),"",IF($A4293="Ūdeņraža jonu koncentrācija",VLOOKUP(Dati!$A4293,Normas!$A:$D,3,FALSE),VLOOKUP(Dati!$A4293,Normas!$A:$D,3,FALSE)*0.3)),"")</f>
      </c>
    </row>
    <row r="4294" spans="2:9" x14ac:dyDescent="0.2">
      <c r="B4294">
        <f>IF(ISBLANK(A4294),"",VLOOKUP(A4294,Normas!A:D,4,FALSE))</f>
      </c>
      <c r="E4294" s="2">
        <f>IF(ISBLANK(D4294),"",INT(YEARFRAC(D4294,'Vispārīga informācija'!$B$2)))</f>
      </c>
      <c r="F4294" s="2">
        <f>IFERROR(IF(ISBLANK($A4294),"",IF($A4294="Ūdeņraža jonu koncentrācija",VLOOKUP(Dati!$A4294,Normas!$A:$D,2,FALSE),VLOOKUP(Dati!$A4294,Normas!$A:$D,2,FALSE)*0.6)),"")</f>
      </c>
      <c r="G4294" s="2">
        <f>IFERROR(IF(ISBLANK($A4294),"",IF($A4294="Ūdeņraža jonu koncentrācija",VLOOKUP(Dati!$A4294,Normas!$A:$D,3,FALSE),VLOOKUP(Dati!$A4294,Normas!$A:$D,3,FALSE)*0.6)),"")</f>
      </c>
      <c r="H4294" s="2">
        <f>IFERROR(IF(ISBLANK($A4294),"",IF($A4294="Ūdeņraža jonu koncentrācija",VLOOKUP(Dati!$A4294,Normas!$A:$D,2,FALSE),VLOOKUP(Dati!$A4294,Normas!$A:$D,2,FALSE)*0.3)),"")</f>
      </c>
      <c r="I4294" s="2">
        <f>IFERROR(IF(ISBLANK($A4294),"",IF($A4294="Ūdeņraža jonu koncentrācija",VLOOKUP(Dati!$A4294,Normas!$A:$D,3,FALSE),VLOOKUP(Dati!$A4294,Normas!$A:$D,3,FALSE)*0.3)),"")</f>
      </c>
    </row>
    <row r="4295" spans="2:9" x14ac:dyDescent="0.2">
      <c r="B4295">
        <f>IF(ISBLANK(A4295),"",VLOOKUP(A4295,Normas!A:D,4,FALSE))</f>
      </c>
      <c r="E4295" s="2">
        <f>IF(ISBLANK(D4295),"",INT(YEARFRAC(D4295,'Vispārīga informācija'!$B$2)))</f>
      </c>
      <c r="F4295" s="2">
        <f>IFERROR(IF(ISBLANK($A4295),"",IF($A4295="Ūdeņraža jonu koncentrācija",VLOOKUP(Dati!$A4295,Normas!$A:$D,2,FALSE),VLOOKUP(Dati!$A4295,Normas!$A:$D,2,FALSE)*0.6)),"")</f>
      </c>
      <c r="G4295" s="2">
        <f>IFERROR(IF(ISBLANK($A4295),"",IF($A4295="Ūdeņraža jonu koncentrācija",VLOOKUP(Dati!$A4295,Normas!$A:$D,3,FALSE),VLOOKUP(Dati!$A4295,Normas!$A:$D,3,FALSE)*0.6)),"")</f>
      </c>
      <c r="H4295" s="2">
        <f>IFERROR(IF(ISBLANK($A4295),"",IF($A4295="Ūdeņraža jonu koncentrācija",VLOOKUP(Dati!$A4295,Normas!$A:$D,2,FALSE),VLOOKUP(Dati!$A4295,Normas!$A:$D,2,FALSE)*0.3)),"")</f>
      </c>
      <c r="I4295" s="2">
        <f>IFERROR(IF(ISBLANK($A4295),"",IF($A4295="Ūdeņraža jonu koncentrācija",VLOOKUP(Dati!$A4295,Normas!$A:$D,3,FALSE),VLOOKUP(Dati!$A4295,Normas!$A:$D,3,FALSE)*0.3)),"")</f>
      </c>
    </row>
    <row r="4296" spans="2:9" x14ac:dyDescent="0.2">
      <c r="B4296">
        <f>IF(ISBLANK(A4296),"",VLOOKUP(A4296,Normas!A:D,4,FALSE))</f>
      </c>
      <c r="E4296" s="2">
        <f>IF(ISBLANK(D4296),"",INT(YEARFRAC(D4296,'Vispārīga informācija'!$B$2)))</f>
      </c>
      <c r="F4296" s="2">
        <f>IFERROR(IF(ISBLANK($A4296),"",IF($A4296="Ūdeņraža jonu koncentrācija",VLOOKUP(Dati!$A4296,Normas!$A:$D,2,FALSE),VLOOKUP(Dati!$A4296,Normas!$A:$D,2,FALSE)*0.6)),"")</f>
      </c>
      <c r="G4296" s="2">
        <f>IFERROR(IF(ISBLANK($A4296),"",IF($A4296="Ūdeņraža jonu koncentrācija",VLOOKUP(Dati!$A4296,Normas!$A:$D,3,FALSE),VLOOKUP(Dati!$A4296,Normas!$A:$D,3,FALSE)*0.6)),"")</f>
      </c>
      <c r="H4296" s="2">
        <f>IFERROR(IF(ISBLANK($A4296),"",IF($A4296="Ūdeņraža jonu koncentrācija",VLOOKUP(Dati!$A4296,Normas!$A:$D,2,FALSE),VLOOKUP(Dati!$A4296,Normas!$A:$D,2,FALSE)*0.3)),"")</f>
      </c>
      <c r="I4296" s="2">
        <f>IFERROR(IF(ISBLANK($A4296),"",IF($A4296="Ūdeņraža jonu koncentrācija",VLOOKUP(Dati!$A4296,Normas!$A:$D,3,FALSE),VLOOKUP(Dati!$A4296,Normas!$A:$D,3,FALSE)*0.3)),"")</f>
      </c>
    </row>
    <row r="4297" spans="2:9" x14ac:dyDescent="0.2">
      <c r="B4297">
        <f>IF(ISBLANK(A4297),"",VLOOKUP(A4297,Normas!A:D,4,FALSE))</f>
      </c>
      <c r="E4297" s="2">
        <f>IF(ISBLANK(D4297),"",INT(YEARFRAC(D4297,'Vispārīga informācija'!$B$2)))</f>
      </c>
      <c r="F4297" s="2">
        <f>IFERROR(IF(ISBLANK($A4297),"",IF($A4297="Ūdeņraža jonu koncentrācija",VLOOKUP(Dati!$A4297,Normas!$A:$D,2,FALSE),VLOOKUP(Dati!$A4297,Normas!$A:$D,2,FALSE)*0.6)),"")</f>
      </c>
      <c r="G4297" s="2">
        <f>IFERROR(IF(ISBLANK($A4297),"",IF($A4297="Ūdeņraža jonu koncentrācija",VLOOKUP(Dati!$A4297,Normas!$A:$D,3,FALSE),VLOOKUP(Dati!$A4297,Normas!$A:$D,3,FALSE)*0.6)),"")</f>
      </c>
      <c r="H4297" s="2">
        <f>IFERROR(IF(ISBLANK($A4297),"",IF($A4297="Ūdeņraža jonu koncentrācija",VLOOKUP(Dati!$A4297,Normas!$A:$D,2,FALSE),VLOOKUP(Dati!$A4297,Normas!$A:$D,2,FALSE)*0.3)),"")</f>
      </c>
      <c r="I4297" s="2">
        <f>IFERROR(IF(ISBLANK($A4297),"",IF($A4297="Ūdeņraža jonu koncentrācija",VLOOKUP(Dati!$A4297,Normas!$A:$D,3,FALSE),VLOOKUP(Dati!$A4297,Normas!$A:$D,3,FALSE)*0.3)),"")</f>
      </c>
    </row>
    <row r="4298" spans="2:9" x14ac:dyDescent="0.2">
      <c r="B4298">
        <f>IF(ISBLANK(A4298),"",VLOOKUP(A4298,Normas!A:D,4,FALSE))</f>
      </c>
      <c r="E4298" s="2">
        <f>IF(ISBLANK(D4298),"",INT(YEARFRAC(D4298,'Vispārīga informācija'!$B$2)))</f>
      </c>
      <c r="F4298" s="2">
        <f>IFERROR(IF(ISBLANK($A4298),"",IF($A4298="Ūdeņraža jonu koncentrācija",VLOOKUP(Dati!$A4298,Normas!$A:$D,2,FALSE),VLOOKUP(Dati!$A4298,Normas!$A:$D,2,FALSE)*0.6)),"")</f>
      </c>
      <c r="G4298" s="2">
        <f>IFERROR(IF(ISBLANK($A4298),"",IF($A4298="Ūdeņraža jonu koncentrācija",VLOOKUP(Dati!$A4298,Normas!$A:$D,3,FALSE),VLOOKUP(Dati!$A4298,Normas!$A:$D,3,FALSE)*0.6)),"")</f>
      </c>
      <c r="H4298" s="2">
        <f>IFERROR(IF(ISBLANK($A4298),"",IF($A4298="Ūdeņraža jonu koncentrācija",VLOOKUP(Dati!$A4298,Normas!$A:$D,2,FALSE),VLOOKUP(Dati!$A4298,Normas!$A:$D,2,FALSE)*0.3)),"")</f>
      </c>
      <c r="I4298" s="2">
        <f>IFERROR(IF(ISBLANK($A4298),"",IF($A4298="Ūdeņraža jonu koncentrācija",VLOOKUP(Dati!$A4298,Normas!$A:$D,3,FALSE),VLOOKUP(Dati!$A4298,Normas!$A:$D,3,FALSE)*0.3)),"")</f>
      </c>
    </row>
    <row r="4299" spans="2:9" x14ac:dyDescent="0.2">
      <c r="B4299">
        <f>IF(ISBLANK(A4299),"",VLOOKUP(A4299,Normas!A:D,4,FALSE))</f>
      </c>
      <c r="E4299" s="2">
        <f>IF(ISBLANK(D4299),"",INT(YEARFRAC(D4299,'Vispārīga informācija'!$B$2)))</f>
      </c>
      <c r="F4299" s="2">
        <f>IFERROR(IF(ISBLANK($A4299),"",IF($A4299="Ūdeņraža jonu koncentrācija",VLOOKUP(Dati!$A4299,Normas!$A:$D,2,FALSE),VLOOKUP(Dati!$A4299,Normas!$A:$D,2,FALSE)*0.6)),"")</f>
      </c>
      <c r="G4299" s="2">
        <f>IFERROR(IF(ISBLANK($A4299),"",IF($A4299="Ūdeņraža jonu koncentrācija",VLOOKUP(Dati!$A4299,Normas!$A:$D,3,FALSE),VLOOKUP(Dati!$A4299,Normas!$A:$D,3,FALSE)*0.6)),"")</f>
      </c>
      <c r="H4299" s="2">
        <f>IFERROR(IF(ISBLANK($A4299),"",IF($A4299="Ūdeņraža jonu koncentrācija",VLOOKUP(Dati!$A4299,Normas!$A:$D,2,FALSE),VLOOKUP(Dati!$A4299,Normas!$A:$D,2,FALSE)*0.3)),"")</f>
      </c>
      <c r="I4299" s="2">
        <f>IFERROR(IF(ISBLANK($A4299),"",IF($A4299="Ūdeņraža jonu koncentrācija",VLOOKUP(Dati!$A4299,Normas!$A:$D,3,FALSE),VLOOKUP(Dati!$A4299,Normas!$A:$D,3,FALSE)*0.3)),"")</f>
      </c>
    </row>
    <row r="4300" spans="2:9" x14ac:dyDescent="0.2">
      <c r="B4300">
        <f>IF(ISBLANK(A4300),"",VLOOKUP(A4300,Normas!A:D,4,FALSE))</f>
      </c>
      <c r="E4300" s="2">
        <f>IF(ISBLANK(D4300),"",INT(YEARFRAC(D4300,'Vispārīga informācija'!$B$2)))</f>
      </c>
      <c r="F4300" s="2">
        <f>IFERROR(IF(ISBLANK($A4300),"",IF($A4300="Ūdeņraža jonu koncentrācija",VLOOKUP(Dati!$A4300,Normas!$A:$D,2,FALSE),VLOOKUP(Dati!$A4300,Normas!$A:$D,2,FALSE)*0.6)),"")</f>
      </c>
      <c r="G4300" s="2">
        <f>IFERROR(IF(ISBLANK($A4300),"",IF($A4300="Ūdeņraža jonu koncentrācija",VLOOKUP(Dati!$A4300,Normas!$A:$D,3,FALSE),VLOOKUP(Dati!$A4300,Normas!$A:$D,3,FALSE)*0.6)),"")</f>
      </c>
      <c r="H4300" s="2">
        <f>IFERROR(IF(ISBLANK($A4300),"",IF($A4300="Ūdeņraža jonu koncentrācija",VLOOKUP(Dati!$A4300,Normas!$A:$D,2,FALSE),VLOOKUP(Dati!$A4300,Normas!$A:$D,2,FALSE)*0.3)),"")</f>
      </c>
      <c r="I4300" s="2">
        <f>IFERROR(IF(ISBLANK($A4300),"",IF($A4300="Ūdeņraža jonu koncentrācija",VLOOKUP(Dati!$A4300,Normas!$A:$D,3,FALSE),VLOOKUP(Dati!$A4300,Normas!$A:$D,3,FALSE)*0.3)),"")</f>
      </c>
    </row>
    <row r="4301" spans="2:9" x14ac:dyDescent="0.2">
      <c r="B4301">
        <f>IF(ISBLANK(A4301),"",VLOOKUP(A4301,Normas!A:D,4,FALSE))</f>
      </c>
      <c r="E4301" s="2">
        <f>IF(ISBLANK(D4301),"",INT(YEARFRAC(D4301,'Vispārīga informācija'!$B$2)))</f>
      </c>
      <c r="F4301" s="2">
        <f>IFERROR(IF(ISBLANK($A4301),"",IF($A4301="Ūdeņraža jonu koncentrācija",VLOOKUP(Dati!$A4301,Normas!$A:$D,2,FALSE),VLOOKUP(Dati!$A4301,Normas!$A:$D,2,FALSE)*0.6)),"")</f>
      </c>
      <c r="G4301" s="2">
        <f>IFERROR(IF(ISBLANK($A4301),"",IF($A4301="Ūdeņraža jonu koncentrācija",VLOOKUP(Dati!$A4301,Normas!$A:$D,3,FALSE),VLOOKUP(Dati!$A4301,Normas!$A:$D,3,FALSE)*0.6)),"")</f>
      </c>
      <c r="H4301" s="2">
        <f>IFERROR(IF(ISBLANK($A4301),"",IF($A4301="Ūdeņraža jonu koncentrācija",VLOOKUP(Dati!$A4301,Normas!$A:$D,2,FALSE),VLOOKUP(Dati!$A4301,Normas!$A:$D,2,FALSE)*0.3)),"")</f>
      </c>
      <c r="I4301" s="2">
        <f>IFERROR(IF(ISBLANK($A4301),"",IF($A4301="Ūdeņraža jonu koncentrācija",VLOOKUP(Dati!$A4301,Normas!$A:$D,3,FALSE),VLOOKUP(Dati!$A4301,Normas!$A:$D,3,FALSE)*0.3)),"")</f>
      </c>
    </row>
    <row r="4302" spans="2:9" x14ac:dyDescent="0.2">
      <c r="B4302">
        <f>IF(ISBLANK(A4302),"",VLOOKUP(A4302,Normas!A:D,4,FALSE))</f>
      </c>
      <c r="E4302" s="2">
        <f>IF(ISBLANK(D4302),"",INT(YEARFRAC(D4302,'Vispārīga informācija'!$B$2)))</f>
      </c>
      <c r="F4302" s="2">
        <f>IFERROR(IF(ISBLANK($A4302),"",IF($A4302="Ūdeņraža jonu koncentrācija",VLOOKUP(Dati!$A4302,Normas!$A:$D,2,FALSE),VLOOKUP(Dati!$A4302,Normas!$A:$D,2,FALSE)*0.6)),"")</f>
      </c>
      <c r="G4302" s="2">
        <f>IFERROR(IF(ISBLANK($A4302),"",IF($A4302="Ūdeņraža jonu koncentrācija",VLOOKUP(Dati!$A4302,Normas!$A:$D,3,FALSE),VLOOKUP(Dati!$A4302,Normas!$A:$D,3,FALSE)*0.6)),"")</f>
      </c>
      <c r="H4302" s="2">
        <f>IFERROR(IF(ISBLANK($A4302),"",IF($A4302="Ūdeņraža jonu koncentrācija",VLOOKUP(Dati!$A4302,Normas!$A:$D,2,FALSE),VLOOKUP(Dati!$A4302,Normas!$A:$D,2,FALSE)*0.3)),"")</f>
      </c>
      <c r="I4302" s="2">
        <f>IFERROR(IF(ISBLANK($A4302),"",IF($A4302="Ūdeņraža jonu koncentrācija",VLOOKUP(Dati!$A4302,Normas!$A:$D,3,FALSE),VLOOKUP(Dati!$A4302,Normas!$A:$D,3,FALSE)*0.3)),"")</f>
      </c>
    </row>
    <row r="4303" spans="2:9" x14ac:dyDescent="0.2">
      <c r="B4303">
        <f>IF(ISBLANK(A4303),"",VLOOKUP(A4303,Normas!A:D,4,FALSE))</f>
      </c>
      <c r="E4303" s="2">
        <f>IF(ISBLANK(D4303),"",INT(YEARFRAC(D4303,'Vispārīga informācija'!$B$2)))</f>
      </c>
      <c r="F4303" s="2">
        <f>IFERROR(IF(ISBLANK($A4303),"",IF($A4303="Ūdeņraža jonu koncentrācija",VLOOKUP(Dati!$A4303,Normas!$A:$D,2,FALSE),VLOOKUP(Dati!$A4303,Normas!$A:$D,2,FALSE)*0.6)),"")</f>
      </c>
      <c r="G4303" s="2">
        <f>IFERROR(IF(ISBLANK($A4303),"",IF($A4303="Ūdeņraža jonu koncentrācija",VLOOKUP(Dati!$A4303,Normas!$A:$D,3,FALSE),VLOOKUP(Dati!$A4303,Normas!$A:$D,3,FALSE)*0.6)),"")</f>
      </c>
      <c r="H4303" s="2">
        <f>IFERROR(IF(ISBLANK($A4303),"",IF($A4303="Ūdeņraža jonu koncentrācija",VLOOKUP(Dati!$A4303,Normas!$A:$D,2,FALSE),VLOOKUP(Dati!$A4303,Normas!$A:$D,2,FALSE)*0.3)),"")</f>
      </c>
      <c r="I4303" s="2">
        <f>IFERROR(IF(ISBLANK($A4303),"",IF($A4303="Ūdeņraža jonu koncentrācija",VLOOKUP(Dati!$A4303,Normas!$A:$D,3,FALSE),VLOOKUP(Dati!$A4303,Normas!$A:$D,3,FALSE)*0.3)),"")</f>
      </c>
    </row>
    <row r="4304" spans="2:9" x14ac:dyDescent="0.2">
      <c r="B4304">
        <f>IF(ISBLANK(A4304),"",VLOOKUP(A4304,Normas!A:D,4,FALSE))</f>
      </c>
      <c r="E4304" s="2">
        <f>IF(ISBLANK(D4304),"",INT(YEARFRAC(D4304,'Vispārīga informācija'!$B$2)))</f>
      </c>
      <c r="F4304" s="2">
        <f>IFERROR(IF(ISBLANK($A4304),"",IF($A4304="Ūdeņraža jonu koncentrācija",VLOOKUP(Dati!$A4304,Normas!$A:$D,2,FALSE),VLOOKUP(Dati!$A4304,Normas!$A:$D,2,FALSE)*0.6)),"")</f>
      </c>
      <c r="G4304" s="2">
        <f>IFERROR(IF(ISBLANK($A4304),"",IF($A4304="Ūdeņraža jonu koncentrācija",VLOOKUP(Dati!$A4304,Normas!$A:$D,3,FALSE),VLOOKUP(Dati!$A4304,Normas!$A:$D,3,FALSE)*0.6)),"")</f>
      </c>
      <c r="H4304" s="2">
        <f>IFERROR(IF(ISBLANK($A4304),"",IF($A4304="Ūdeņraža jonu koncentrācija",VLOOKUP(Dati!$A4304,Normas!$A:$D,2,FALSE),VLOOKUP(Dati!$A4304,Normas!$A:$D,2,FALSE)*0.3)),"")</f>
      </c>
      <c r="I4304" s="2">
        <f>IFERROR(IF(ISBLANK($A4304),"",IF($A4304="Ūdeņraža jonu koncentrācija",VLOOKUP(Dati!$A4304,Normas!$A:$D,3,FALSE),VLOOKUP(Dati!$A4304,Normas!$A:$D,3,FALSE)*0.3)),"")</f>
      </c>
    </row>
    <row r="4305" spans="2:9" x14ac:dyDescent="0.2">
      <c r="B4305">
        <f>IF(ISBLANK(A4305),"",VLOOKUP(A4305,Normas!A:D,4,FALSE))</f>
      </c>
      <c r="E4305" s="2">
        <f>IF(ISBLANK(D4305),"",INT(YEARFRAC(D4305,'Vispārīga informācija'!$B$2)))</f>
      </c>
      <c r="F4305" s="2">
        <f>IFERROR(IF(ISBLANK($A4305),"",IF($A4305="Ūdeņraža jonu koncentrācija",VLOOKUP(Dati!$A4305,Normas!$A:$D,2,FALSE),VLOOKUP(Dati!$A4305,Normas!$A:$D,2,FALSE)*0.6)),"")</f>
      </c>
      <c r="G4305" s="2">
        <f>IFERROR(IF(ISBLANK($A4305),"",IF($A4305="Ūdeņraža jonu koncentrācija",VLOOKUP(Dati!$A4305,Normas!$A:$D,3,FALSE),VLOOKUP(Dati!$A4305,Normas!$A:$D,3,FALSE)*0.6)),"")</f>
      </c>
      <c r="H4305" s="2">
        <f>IFERROR(IF(ISBLANK($A4305),"",IF($A4305="Ūdeņraža jonu koncentrācija",VLOOKUP(Dati!$A4305,Normas!$A:$D,2,FALSE),VLOOKUP(Dati!$A4305,Normas!$A:$D,2,FALSE)*0.3)),"")</f>
      </c>
      <c r="I4305" s="2">
        <f>IFERROR(IF(ISBLANK($A4305),"",IF($A4305="Ūdeņraža jonu koncentrācija",VLOOKUP(Dati!$A4305,Normas!$A:$D,3,FALSE),VLOOKUP(Dati!$A4305,Normas!$A:$D,3,FALSE)*0.3)),"")</f>
      </c>
    </row>
    <row r="4306" spans="2:9" x14ac:dyDescent="0.2">
      <c r="B4306">
        <f>IF(ISBLANK(A4306),"",VLOOKUP(A4306,Normas!A:D,4,FALSE))</f>
      </c>
      <c r="E4306" s="2">
        <f>IF(ISBLANK(D4306),"",INT(YEARFRAC(D4306,'Vispārīga informācija'!$B$2)))</f>
      </c>
      <c r="F4306" s="2">
        <f>IFERROR(IF(ISBLANK($A4306),"",IF($A4306="Ūdeņraža jonu koncentrācija",VLOOKUP(Dati!$A4306,Normas!$A:$D,2,FALSE),VLOOKUP(Dati!$A4306,Normas!$A:$D,2,FALSE)*0.6)),"")</f>
      </c>
      <c r="G4306" s="2">
        <f>IFERROR(IF(ISBLANK($A4306),"",IF($A4306="Ūdeņraža jonu koncentrācija",VLOOKUP(Dati!$A4306,Normas!$A:$D,3,FALSE),VLOOKUP(Dati!$A4306,Normas!$A:$D,3,FALSE)*0.6)),"")</f>
      </c>
      <c r="H4306" s="2">
        <f>IFERROR(IF(ISBLANK($A4306),"",IF($A4306="Ūdeņraža jonu koncentrācija",VLOOKUP(Dati!$A4306,Normas!$A:$D,2,FALSE),VLOOKUP(Dati!$A4306,Normas!$A:$D,2,FALSE)*0.3)),"")</f>
      </c>
      <c r="I4306" s="2">
        <f>IFERROR(IF(ISBLANK($A4306),"",IF($A4306="Ūdeņraža jonu koncentrācija",VLOOKUP(Dati!$A4306,Normas!$A:$D,3,FALSE),VLOOKUP(Dati!$A4306,Normas!$A:$D,3,FALSE)*0.3)),"")</f>
      </c>
    </row>
    <row r="4307" spans="2:9" x14ac:dyDescent="0.2">
      <c r="B4307">
        <f>IF(ISBLANK(A4307),"",VLOOKUP(A4307,Normas!A:D,4,FALSE))</f>
      </c>
      <c r="E4307" s="2">
        <f>IF(ISBLANK(D4307),"",INT(YEARFRAC(D4307,'Vispārīga informācija'!$B$2)))</f>
      </c>
      <c r="F4307" s="2">
        <f>IFERROR(IF(ISBLANK($A4307),"",IF($A4307="Ūdeņraža jonu koncentrācija",VLOOKUP(Dati!$A4307,Normas!$A:$D,2,FALSE),VLOOKUP(Dati!$A4307,Normas!$A:$D,2,FALSE)*0.6)),"")</f>
      </c>
      <c r="G4307" s="2">
        <f>IFERROR(IF(ISBLANK($A4307),"",IF($A4307="Ūdeņraža jonu koncentrācija",VLOOKUP(Dati!$A4307,Normas!$A:$D,3,FALSE),VLOOKUP(Dati!$A4307,Normas!$A:$D,3,FALSE)*0.6)),"")</f>
      </c>
      <c r="H4307" s="2">
        <f>IFERROR(IF(ISBLANK($A4307),"",IF($A4307="Ūdeņraža jonu koncentrācija",VLOOKUP(Dati!$A4307,Normas!$A:$D,2,FALSE),VLOOKUP(Dati!$A4307,Normas!$A:$D,2,FALSE)*0.3)),"")</f>
      </c>
      <c r="I4307" s="2">
        <f>IFERROR(IF(ISBLANK($A4307),"",IF($A4307="Ūdeņraža jonu koncentrācija",VLOOKUP(Dati!$A4307,Normas!$A:$D,3,FALSE),VLOOKUP(Dati!$A4307,Normas!$A:$D,3,FALSE)*0.3)),"")</f>
      </c>
    </row>
    <row r="4308" spans="2:9" x14ac:dyDescent="0.2">
      <c r="B4308">
        <f>IF(ISBLANK(A4308),"",VLOOKUP(A4308,Normas!A:D,4,FALSE))</f>
      </c>
      <c r="E4308" s="2">
        <f>IF(ISBLANK(D4308),"",INT(YEARFRAC(D4308,'Vispārīga informācija'!$B$2)))</f>
      </c>
      <c r="F4308" s="2">
        <f>IFERROR(IF(ISBLANK($A4308),"",IF($A4308="Ūdeņraža jonu koncentrācija",VLOOKUP(Dati!$A4308,Normas!$A:$D,2,FALSE),VLOOKUP(Dati!$A4308,Normas!$A:$D,2,FALSE)*0.6)),"")</f>
      </c>
      <c r="G4308" s="2">
        <f>IFERROR(IF(ISBLANK($A4308),"",IF($A4308="Ūdeņraža jonu koncentrācija",VLOOKUP(Dati!$A4308,Normas!$A:$D,3,FALSE),VLOOKUP(Dati!$A4308,Normas!$A:$D,3,FALSE)*0.6)),"")</f>
      </c>
      <c r="H4308" s="2">
        <f>IFERROR(IF(ISBLANK($A4308),"",IF($A4308="Ūdeņraža jonu koncentrācija",VLOOKUP(Dati!$A4308,Normas!$A:$D,2,FALSE),VLOOKUP(Dati!$A4308,Normas!$A:$D,2,FALSE)*0.3)),"")</f>
      </c>
      <c r="I4308" s="2">
        <f>IFERROR(IF(ISBLANK($A4308),"",IF($A4308="Ūdeņraža jonu koncentrācija",VLOOKUP(Dati!$A4308,Normas!$A:$D,3,FALSE),VLOOKUP(Dati!$A4308,Normas!$A:$D,3,FALSE)*0.3)),"")</f>
      </c>
    </row>
    <row r="4309" spans="2:9" x14ac:dyDescent="0.2">
      <c r="B4309">
        <f>IF(ISBLANK(A4309),"",VLOOKUP(A4309,Normas!A:D,4,FALSE))</f>
      </c>
      <c r="E4309" s="2">
        <f>IF(ISBLANK(D4309),"",INT(YEARFRAC(D4309,'Vispārīga informācija'!$B$2)))</f>
      </c>
      <c r="F4309" s="2">
        <f>IFERROR(IF(ISBLANK($A4309),"",IF($A4309="Ūdeņraža jonu koncentrācija",VLOOKUP(Dati!$A4309,Normas!$A:$D,2,FALSE),VLOOKUP(Dati!$A4309,Normas!$A:$D,2,FALSE)*0.6)),"")</f>
      </c>
      <c r="G4309" s="2">
        <f>IFERROR(IF(ISBLANK($A4309),"",IF($A4309="Ūdeņraža jonu koncentrācija",VLOOKUP(Dati!$A4309,Normas!$A:$D,3,FALSE),VLOOKUP(Dati!$A4309,Normas!$A:$D,3,FALSE)*0.6)),"")</f>
      </c>
      <c r="H4309" s="2">
        <f>IFERROR(IF(ISBLANK($A4309),"",IF($A4309="Ūdeņraža jonu koncentrācija",VLOOKUP(Dati!$A4309,Normas!$A:$D,2,FALSE),VLOOKUP(Dati!$A4309,Normas!$A:$D,2,FALSE)*0.3)),"")</f>
      </c>
      <c r="I4309" s="2">
        <f>IFERROR(IF(ISBLANK($A4309),"",IF($A4309="Ūdeņraža jonu koncentrācija",VLOOKUP(Dati!$A4309,Normas!$A:$D,3,FALSE),VLOOKUP(Dati!$A4309,Normas!$A:$D,3,FALSE)*0.3)),"")</f>
      </c>
    </row>
    <row r="4310" spans="2:9" x14ac:dyDescent="0.2">
      <c r="B4310">
        <f>IF(ISBLANK(A4310),"",VLOOKUP(A4310,Normas!A:D,4,FALSE))</f>
      </c>
      <c r="E4310" s="2">
        <f>IF(ISBLANK(D4310),"",INT(YEARFRAC(D4310,'Vispārīga informācija'!$B$2)))</f>
      </c>
      <c r="F4310" s="2">
        <f>IFERROR(IF(ISBLANK($A4310),"",IF($A4310="Ūdeņraža jonu koncentrācija",VLOOKUP(Dati!$A4310,Normas!$A:$D,2,FALSE),VLOOKUP(Dati!$A4310,Normas!$A:$D,2,FALSE)*0.6)),"")</f>
      </c>
      <c r="G4310" s="2">
        <f>IFERROR(IF(ISBLANK($A4310),"",IF($A4310="Ūdeņraža jonu koncentrācija",VLOOKUP(Dati!$A4310,Normas!$A:$D,3,FALSE),VLOOKUP(Dati!$A4310,Normas!$A:$D,3,FALSE)*0.6)),"")</f>
      </c>
      <c r="H4310" s="2">
        <f>IFERROR(IF(ISBLANK($A4310),"",IF($A4310="Ūdeņraža jonu koncentrācija",VLOOKUP(Dati!$A4310,Normas!$A:$D,2,FALSE),VLOOKUP(Dati!$A4310,Normas!$A:$D,2,FALSE)*0.3)),"")</f>
      </c>
      <c r="I4310" s="2">
        <f>IFERROR(IF(ISBLANK($A4310),"",IF($A4310="Ūdeņraža jonu koncentrācija",VLOOKUP(Dati!$A4310,Normas!$A:$D,3,FALSE),VLOOKUP(Dati!$A4310,Normas!$A:$D,3,FALSE)*0.3)),"")</f>
      </c>
    </row>
    <row r="4311" spans="2:9" x14ac:dyDescent="0.2">
      <c r="B4311">
        <f>IF(ISBLANK(A4311),"",VLOOKUP(A4311,Normas!A:D,4,FALSE))</f>
      </c>
      <c r="E4311" s="2">
        <f>IF(ISBLANK(D4311),"",INT(YEARFRAC(D4311,'Vispārīga informācija'!$B$2)))</f>
      </c>
      <c r="F4311" s="2">
        <f>IFERROR(IF(ISBLANK($A4311),"",IF($A4311="Ūdeņraža jonu koncentrācija",VLOOKUP(Dati!$A4311,Normas!$A:$D,2,FALSE),VLOOKUP(Dati!$A4311,Normas!$A:$D,2,FALSE)*0.6)),"")</f>
      </c>
      <c r="G4311" s="2">
        <f>IFERROR(IF(ISBLANK($A4311),"",IF($A4311="Ūdeņraža jonu koncentrācija",VLOOKUP(Dati!$A4311,Normas!$A:$D,3,FALSE),VLOOKUP(Dati!$A4311,Normas!$A:$D,3,FALSE)*0.6)),"")</f>
      </c>
      <c r="H4311" s="2">
        <f>IFERROR(IF(ISBLANK($A4311),"",IF($A4311="Ūdeņraža jonu koncentrācija",VLOOKUP(Dati!$A4311,Normas!$A:$D,2,FALSE),VLOOKUP(Dati!$A4311,Normas!$A:$D,2,FALSE)*0.3)),"")</f>
      </c>
      <c r="I4311" s="2">
        <f>IFERROR(IF(ISBLANK($A4311),"",IF($A4311="Ūdeņraža jonu koncentrācija",VLOOKUP(Dati!$A4311,Normas!$A:$D,3,FALSE),VLOOKUP(Dati!$A4311,Normas!$A:$D,3,FALSE)*0.3)),"")</f>
      </c>
    </row>
    <row r="4312" spans="2:9" x14ac:dyDescent="0.2">
      <c r="B4312">
        <f>IF(ISBLANK(A4312),"",VLOOKUP(A4312,Normas!A:D,4,FALSE))</f>
      </c>
      <c r="E4312" s="2">
        <f>IF(ISBLANK(D4312),"",INT(YEARFRAC(D4312,'Vispārīga informācija'!$B$2)))</f>
      </c>
      <c r="F4312" s="2">
        <f>IFERROR(IF(ISBLANK($A4312),"",IF($A4312="Ūdeņraža jonu koncentrācija",VLOOKUP(Dati!$A4312,Normas!$A:$D,2,FALSE),VLOOKUP(Dati!$A4312,Normas!$A:$D,2,FALSE)*0.6)),"")</f>
      </c>
      <c r="G4312" s="2">
        <f>IFERROR(IF(ISBLANK($A4312),"",IF($A4312="Ūdeņraža jonu koncentrācija",VLOOKUP(Dati!$A4312,Normas!$A:$D,3,FALSE),VLOOKUP(Dati!$A4312,Normas!$A:$D,3,FALSE)*0.6)),"")</f>
      </c>
      <c r="H4312" s="2">
        <f>IFERROR(IF(ISBLANK($A4312),"",IF($A4312="Ūdeņraža jonu koncentrācija",VLOOKUP(Dati!$A4312,Normas!$A:$D,2,FALSE),VLOOKUP(Dati!$A4312,Normas!$A:$D,2,FALSE)*0.3)),"")</f>
      </c>
      <c r="I4312" s="2">
        <f>IFERROR(IF(ISBLANK($A4312),"",IF($A4312="Ūdeņraža jonu koncentrācija",VLOOKUP(Dati!$A4312,Normas!$A:$D,3,FALSE),VLOOKUP(Dati!$A4312,Normas!$A:$D,3,FALSE)*0.3)),"")</f>
      </c>
    </row>
    <row r="4313" spans="2:9" x14ac:dyDescent="0.2">
      <c r="B4313">
        <f>IF(ISBLANK(A4313),"",VLOOKUP(A4313,Normas!A:D,4,FALSE))</f>
      </c>
      <c r="E4313" s="2">
        <f>IF(ISBLANK(D4313),"",INT(YEARFRAC(D4313,'Vispārīga informācija'!$B$2)))</f>
      </c>
      <c r="F4313" s="2">
        <f>IFERROR(IF(ISBLANK($A4313),"",IF($A4313="Ūdeņraža jonu koncentrācija",VLOOKUP(Dati!$A4313,Normas!$A:$D,2,FALSE),VLOOKUP(Dati!$A4313,Normas!$A:$D,2,FALSE)*0.6)),"")</f>
      </c>
      <c r="G4313" s="2">
        <f>IFERROR(IF(ISBLANK($A4313),"",IF($A4313="Ūdeņraža jonu koncentrācija",VLOOKUP(Dati!$A4313,Normas!$A:$D,3,FALSE),VLOOKUP(Dati!$A4313,Normas!$A:$D,3,FALSE)*0.6)),"")</f>
      </c>
      <c r="H4313" s="2">
        <f>IFERROR(IF(ISBLANK($A4313),"",IF($A4313="Ūdeņraža jonu koncentrācija",VLOOKUP(Dati!$A4313,Normas!$A:$D,2,FALSE),VLOOKUP(Dati!$A4313,Normas!$A:$D,2,FALSE)*0.3)),"")</f>
      </c>
      <c r="I4313" s="2">
        <f>IFERROR(IF(ISBLANK($A4313),"",IF($A4313="Ūdeņraža jonu koncentrācija",VLOOKUP(Dati!$A4313,Normas!$A:$D,3,FALSE),VLOOKUP(Dati!$A4313,Normas!$A:$D,3,FALSE)*0.3)),"")</f>
      </c>
    </row>
    <row r="4314" spans="2:9" x14ac:dyDescent="0.2">
      <c r="B4314">
        <f>IF(ISBLANK(A4314),"",VLOOKUP(A4314,Normas!A:D,4,FALSE))</f>
      </c>
      <c r="E4314" s="2">
        <f>IF(ISBLANK(D4314),"",INT(YEARFRAC(D4314,'Vispārīga informācija'!$B$2)))</f>
      </c>
      <c r="F4314" s="2">
        <f>IFERROR(IF(ISBLANK($A4314),"",IF($A4314="Ūdeņraža jonu koncentrācija",VLOOKUP(Dati!$A4314,Normas!$A:$D,2,FALSE),VLOOKUP(Dati!$A4314,Normas!$A:$D,2,FALSE)*0.6)),"")</f>
      </c>
      <c r="G4314" s="2">
        <f>IFERROR(IF(ISBLANK($A4314),"",IF($A4314="Ūdeņraža jonu koncentrācija",VLOOKUP(Dati!$A4314,Normas!$A:$D,3,FALSE),VLOOKUP(Dati!$A4314,Normas!$A:$D,3,FALSE)*0.6)),"")</f>
      </c>
      <c r="H4314" s="2">
        <f>IFERROR(IF(ISBLANK($A4314),"",IF($A4314="Ūdeņraža jonu koncentrācija",VLOOKUP(Dati!$A4314,Normas!$A:$D,2,FALSE),VLOOKUP(Dati!$A4314,Normas!$A:$D,2,FALSE)*0.3)),"")</f>
      </c>
      <c r="I4314" s="2">
        <f>IFERROR(IF(ISBLANK($A4314),"",IF($A4314="Ūdeņraža jonu koncentrācija",VLOOKUP(Dati!$A4314,Normas!$A:$D,3,FALSE),VLOOKUP(Dati!$A4314,Normas!$A:$D,3,FALSE)*0.3)),"")</f>
      </c>
    </row>
    <row r="4315" spans="2:9" x14ac:dyDescent="0.2">
      <c r="B4315">
        <f>IF(ISBLANK(A4315),"",VLOOKUP(A4315,Normas!A:D,4,FALSE))</f>
      </c>
      <c r="E4315" s="2">
        <f>IF(ISBLANK(D4315),"",INT(YEARFRAC(D4315,'Vispārīga informācija'!$B$2)))</f>
      </c>
      <c r="F4315" s="2">
        <f>IFERROR(IF(ISBLANK($A4315),"",IF($A4315="Ūdeņraža jonu koncentrācija",VLOOKUP(Dati!$A4315,Normas!$A:$D,2,FALSE),VLOOKUP(Dati!$A4315,Normas!$A:$D,2,FALSE)*0.6)),"")</f>
      </c>
      <c r="G4315" s="2">
        <f>IFERROR(IF(ISBLANK($A4315),"",IF($A4315="Ūdeņraža jonu koncentrācija",VLOOKUP(Dati!$A4315,Normas!$A:$D,3,FALSE),VLOOKUP(Dati!$A4315,Normas!$A:$D,3,FALSE)*0.6)),"")</f>
      </c>
      <c r="H4315" s="2">
        <f>IFERROR(IF(ISBLANK($A4315),"",IF($A4315="Ūdeņraža jonu koncentrācija",VLOOKUP(Dati!$A4315,Normas!$A:$D,2,FALSE),VLOOKUP(Dati!$A4315,Normas!$A:$D,2,FALSE)*0.3)),"")</f>
      </c>
      <c r="I4315" s="2">
        <f>IFERROR(IF(ISBLANK($A4315),"",IF($A4315="Ūdeņraža jonu koncentrācija",VLOOKUP(Dati!$A4315,Normas!$A:$D,3,FALSE),VLOOKUP(Dati!$A4315,Normas!$A:$D,3,FALSE)*0.3)),"")</f>
      </c>
    </row>
    <row r="4316" spans="2:9" x14ac:dyDescent="0.2">
      <c r="B4316">
        <f>IF(ISBLANK(A4316),"",VLOOKUP(A4316,Normas!A:D,4,FALSE))</f>
      </c>
      <c r="E4316" s="2">
        <f>IF(ISBLANK(D4316),"",INT(YEARFRAC(D4316,'Vispārīga informācija'!$B$2)))</f>
      </c>
      <c r="F4316" s="2">
        <f>IFERROR(IF(ISBLANK($A4316),"",IF($A4316="Ūdeņraža jonu koncentrācija",VLOOKUP(Dati!$A4316,Normas!$A:$D,2,FALSE),VLOOKUP(Dati!$A4316,Normas!$A:$D,2,FALSE)*0.6)),"")</f>
      </c>
      <c r="G4316" s="2">
        <f>IFERROR(IF(ISBLANK($A4316),"",IF($A4316="Ūdeņraža jonu koncentrācija",VLOOKUP(Dati!$A4316,Normas!$A:$D,3,FALSE),VLOOKUP(Dati!$A4316,Normas!$A:$D,3,FALSE)*0.6)),"")</f>
      </c>
      <c r="H4316" s="2">
        <f>IFERROR(IF(ISBLANK($A4316),"",IF($A4316="Ūdeņraža jonu koncentrācija",VLOOKUP(Dati!$A4316,Normas!$A:$D,2,FALSE),VLOOKUP(Dati!$A4316,Normas!$A:$D,2,FALSE)*0.3)),"")</f>
      </c>
      <c r="I4316" s="2">
        <f>IFERROR(IF(ISBLANK($A4316),"",IF($A4316="Ūdeņraža jonu koncentrācija",VLOOKUP(Dati!$A4316,Normas!$A:$D,3,FALSE),VLOOKUP(Dati!$A4316,Normas!$A:$D,3,FALSE)*0.3)),"")</f>
      </c>
    </row>
    <row r="4317" spans="2:9" x14ac:dyDescent="0.2">
      <c r="B4317">
        <f>IF(ISBLANK(A4317),"",VLOOKUP(A4317,Normas!A:D,4,FALSE))</f>
      </c>
      <c r="E4317" s="2">
        <f>IF(ISBLANK(D4317),"",INT(YEARFRAC(D4317,'Vispārīga informācija'!$B$2)))</f>
      </c>
      <c r="F4317" s="2">
        <f>IFERROR(IF(ISBLANK($A4317),"",IF($A4317="Ūdeņraža jonu koncentrācija",VLOOKUP(Dati!$A4317,Normas!$A:$D,2,FALSE),VLOOKUP(Dati!$A4317,Normas!$A:$D,2,FALSE)*0.6)),"")</f>
      </c>
      <c r="G4317" s="2">
        <f>IFERROR(IF(ISBLANK($A4317),"",IF($A4317="Ūdeņraža jonu koncentrācija",VLOOKUP(Dati!$A4317,Normas!$A:$D,3,FALSE),VLOOKUP(Dati!$A4317,Normas!$A:$D,3,FALSE)*0.6)),"")</f>
      </c>
      <c r="H4317" s="2">
        <f>IFERROR(IF(ISBLANK($A4317),"",IF($A4317="Ūdeņraža jonu koncentrācija",VLOOKUP(Dati!$A4317,Normas!$A:$D,2,FALSE),VLOOKUP(Dati!$A4317,Normas!$A:$D,2,FALSE)*0.3)),"")</f>
      </c>
      <c r="I4317" s="2">
        <f>IFERROR(IF(ISBLANK($A4317),"",IF($A4317="Ūdeņraža jonu koncentrācija",VLOOKUP(Dati!$A4317,Normas!$A:$D,3,FALSE),VLOOKUP(Dati!$A4317,Normas!$A:$D,3,FALSE)*0.3)),"")</f>
      </c>
    </row>
    <row r="4318" spans="2:9" x14ac:dyDescent="0.2">
      <c r="B4318">
        <f>IF(ISBLANK(A4318),"",VLOOKUP(A4318,Normas!A:D,4,FALSE))</f>
      </c>
      <c r="E4318" s="2">
        <f>IF(ISBLANK(D4318),"",INT(YEARFRAC(D4318,'Vispārīga informācija'!$B$2)))</f>
      </c>
      <c r="F4318" s="2">
        <f>IFERROR(IF(ISBLANK($A4318),"",IF($A4318="Ūdeņraža jonu koncentrācija",VLOOKUP(Dati!$A4318,Normas!$A:$D,2,FALSE),VLOOKUP(Dati!$A4318,Normas!$A:$D,2,FALSE)*0.6)),"")</f>
      </c>
      <c r="G4318" s="2">
        <f>IFERROR(IF(ISBLANK($A4318),"",IF($A4318="Ūdeņraža jonu koncentrācija",VLOOKUP(Dati!$A4318,Normas!$A:$D,3,FALSE),VLOOKUP(Dati!$A4318,Normas!$A:$D,3,FALSE)*0.6)),"")</f>
      </c>
      <c r="H4318" s="2">
        <f>IFERROR(IF(ISBLANK($A4318),"",IF($A4318="Ūdeņraža jonu koncentrācija",VLOOKUP(Dati!$A4318,Normas!$A:$D,2,FALSE),VLOOKUP(Dati!$A4318,Normas!$A:$D,2,FALSE)*0.3)),"")</f>
      </c>
      <c r="I4318" s="2">
        <f>IFERROR(IF(ISBLANK($A4318),"",IF($A4318="Ūdeņraža jonu koncentrācija",VLOOKUP(Dati!$A4318,Normas!$A:$D,3,FALSE),VLOOKUP(Dati!$A4318,Normas!$A:$D,3,FALSE)*0.3)),"")</f>
      </c>
    </row>
    <row r="4319" spans="2:9" x14ac:dyDescent="0.2">
      <c r="B4319">
        <f>IF(ISBLANK(A4319),"",VLOOKUP(A4319,Normas!A:D,4,FALSE))</f>
      </c>
      <c r="E4319" s="2">
        <f>IF(ISBLANK(D4319),"",INT(YEARFRAC(D4319,'Vispārīga informācija'!$B$2)))</f>
      </c>
      <c r="F4319" s="2">
        <f>IFERROR(IF(ISBLANK($A4319),"",IF($A4319="Ūdeņraža jonu koncentrācija",VLOOKUP(Dati!$A4319,Normas!$A:$D,2,FALSE),VLOOKUP(Dati!$A4319,Normas!$A:$D,2,FALSE)*0.6)),"")</f>
      </c>
      <c r="G4319" s="2">
        <f>IFERROR(IF(ISBLANK($A4319),"",IF($A4319="Ūdeņraža jonu koncentrācija",VLOOKUP(Dati!$A4319,Normas!$A:$D,3,FALSE),VLOOKUP(Dati!$A4319,Normas!$A:$D,3,FALSE)*0.6)),"")</f>
      </c>
      <c r="H4319" s="2">
        <f>IFERROR(IF(ISBLANK($A4319),"",IF($A4319="Ūdeņraža jonu koncentrācija",VLOOKUP(Dati!$A4319,Normas!$A:$D,2,FALSE),VLOOKUP(Dati!$A4319,Normas!$A:$D,2,FALSE)*0.3)),"")</f>
      </c>
      <c r="I4319" s="2">
        <f>IFERROR(IF(ISBLANK($A4319),"",IF($A4319="Ūdeņraža jonu koncentrācija",VLOOKUP(Dati!$A4319,Normas!$A:$D,3,FALSE),VLOOKUP(Dati!$A4319,Normas!$A:$D,3,FALSE)*0.3)),"")</f>
      </c>
    </row>
    <row r="4320" spans="2:9" x14ac:dyDescent="0.2">
      <c r="B4320">
        <f>IF(ISBLANK(A4320),"",VLOOKUP(A4320,Normas!A:D,4,FALSE))</f>
      </c>
      <c r="E4320" s="2">
        <f>IF(ISBLANK(D4320),"",INT(YEARFRAC(D4320,'Vispārīga informācija'!$B$2)))</f>
      </c>
      <c r="F4320" s="2">
        <f>IFERROR(IF(ISBLANK($A4320),"",IF($A4320="Ūdeņraža jonu koncentrācija",VLOOKUP(Dati!$A4320,Normas!$A:$D,2,FALSE),VLOOKUP(Dati!$A4320,Normas!$A:$D,2,FALSE)*0.6)),"")</f>
      </c>
      <c r="G4320" s="2">
        <f>IFERROR(IF(ISBLANK($A4320),"",IF($A4320="Ūdeņraža jonu koncentrācija",VLOOKUP(Dati!$A4320,Normas!$A:$D,3,FALSE),VLOOKUP(Dati!$A4320,Normas!$A:$D,3,FALSE)*0.6)),"")</f>
      </c>
      <c r="H4320" s="2">
        <f>IFERROR(IF(ISBLANK($A4320),"",IF($A4320="Ūdeņraža jonu koncentrācija",VLOOKUP(Dati!$A4320,Normas!$A:$D,2,FALSE),VLOOKUP(Dati!$A4320,Normas!$A:$D,2,FALSE)*0.3)),"")</f>
      </c>
      <c r="I4320" s="2">
        <f>IFERROR(IF(ISBLANK($A4320),"",IF($A4320="Ūdeņraža jonu koncentrācija",VLOOKUP(Dati!$A4320,Normas!$A:$D,3,FALSE),VLOOKUP(Dati!$A4320,Normas!$A:$D,3,FALSE)*0.3)),"")</f>
      </c>
    </row>
    <row r="4321" spans="2:9" x14ac:dyDescent="0.2">
      <c r="B4321">
        <f>IF(ISBLANK(A4321),"",VLOOKUP(A4321,Normas!A:D,4,FALSE))</f>
      </c>
      <c r="E4321" s="2">
        <f>IF(ISBLANK(D4321),"",INT(YEARFRAC(D4321,'Vispārīga informācija'!$B$2)))</f>
      </c>
      <c r="F4321" s="2">
        <f>IFERROR(IF(ISBLANK($A4321),"",IF($A4321="Ūdeņraža jonu koncentrācija",VLOOKUP(Dati!$A4321,Normas!$A:$D,2,FALSE),VLOOKUP(Dati!$A4321,Normas!$A:$D,2,FALSE)*0.6)),"")</f>
      </c>
      <c r="G4321" s="2">
        <f>IFERROR(IF(ISBLANK($A4321),"",IF($A4321="Ūdeņraža jonu koncentrācija",VLOOKUP(Dati!$A4321,Normas!$A:$D,3,FALSE),VLOOKUP(Dati!$A4321,Normas!$A:$D,3,FALSE)*0.6)),"")</f>
      </c>
      <c r="H4321" s="2">
        <f>IFERROR(IF(ISBLANK($A4321),"",IF($A4321="Ūdeņraža jonu koncentrācija",VLOOKUP(Dati!$A4321,Normas!$A:$D,2,FALSE),VLOOKUP(Dati!$A4321,Normas!$A:$D,2,FALSE)*0.3)),"")</f>
      </c>
      <c r="I4321" s="2">
        <f>IFERROR(IF(ISBLANK($A4321),"",IF($A4321="Ūdeņraža jonu koncentrācija",VLOOKUP(Dati!$A4321,Normas!$A:$D,3,FALSE),VLOOKUP(Dati!$A4321,Normas!$A:$D,3,FALSE)*0.3)),"")</f>
      </c>
    </row>
    <row r="4322" spans="2:9" x14ac:dyDescent="0.2">
      <c r="B4322">
        <f>IF(ISBLANK(A4322),"",VLOOKUP(A4322,Normas!A:D,4,FALSE))</f>
      </c>
      <c r="E4322" s="2">
        <f>IF(ISBLANK(D4322),"",INT(YEARFRAC(D4322,'Vispārīga informācija'!$B$2)))</f>
      </c>
      <c r="F4322" s="2">
        <f>IFERROR(IF(ISBLANK($A4322),"",IF($A4322="Ūdeņraža jonu koncentrācija",VLOOKUP(Dati!$A4322,Normas!$A:$D,2,FALSE),VLOOKUP(Dati!$A4322,Normas!$A:$D,2,FALSE)*0.6)),"")</f>
      </c>
      <c r="G4322" s="2">
        <f>IFERROR(IF(ISBLANK($A4322),"",IF($A4322="Ūdeņraža jonu koncentrācija",VLOOKUP(Dati!$A4322,Normas!$A:$D,3,FALSE),VLOOKUP(Dati!$A4322,Normas!$A:$D,3,FALSE)*0.6)),"")</f>
      </c>
      <c r="H4322" s="2">
        <f>IFERROR(IF(ISBLANK($A4322),"",IF($A4322="Ūdeņraža jonu koncentrācija",VLOOKUP(Dati!$A4322,Normas!$A:$D,2,FALSE),VLOOKUP(Dati!$A4322,Normas!$A:$D,2,FALSE)*0.3)),"")</f>
      </c>
      <c r="I4322" s="2">
        <f>IFERROR(IF(ISBLANK($A4322),"",IF($A4322="Ūdeņraža jonu koncentrācija",VLOOKUP(Dati!$A4322,Normas!$A:$D,3,FALSE),VLOOKUP(Dati!$A4322,Normas!$A:$D,3,FALSE)*0.3)),"")</f>
      </c>
    </row>
    <row r="4323" spans="2:9" x14ac:dyDescent="0.2">
      <c r="B4323">
        <f>IF(ISBLANK(A4323),"",VLOOKUP(A4323,Normas!A:D,4,FALSE))</f>
      </c>
      <c r="E4323" s="2">
        <f>IF(ISBLANK(D4323),"",INT(YEARFRAC(D4323,'Vispārīga informācija'!$B$2)))</f>
      </c>
      <c r="F4323" s="2">
        <f>IFERROR(IF(ISBLANK($A4323),"",IF($A4323="Ūdeņraža jonu koncentrācija",VLOOKUP(Dati!$A4323,Normas!$A:$D,2,FALSE),VLOOKUP(Dati!$A4323,Normas!$A:$D,2,FALSE)*0.6)),"")</f>
      </c>
      <c r="G4323" s="2">
        <f>IFERROR(IF(ISBLANK($A4323),"",IF($A4323="Ūdeņraža jonu koncentrācija",VLOOKUP(Dati!$A4323,Normas!$A:$D,3,FALSE),VLOOKUP(Dati!$A4323,Normas!$A:$D,3,FALSE)*0.6)),"")</f>
      </c>
      <c r="H4323" s="2">
        <f>IFERROR(IF(ISBLANK($A4323),"",IF($A4323="Ūdeņraža jonu koncentrācija",VLOOKUP(Dati!$A4323,Normas!$A:$D,2,FALSE),VLOOKUP(Dati!$A4323,Normas!$A:$D,2,FALSE)*0.3)),"")</f>
      </c>
      <c r="I4323" s="2">
        <f>IFERROR(IF(ISBLANK($A4323),"",IF($A4323="Ūdeņraža jonu koncentrācija",VLOOKUP(Dati!$A4323,Normas!$A:$D,3,FALSE),VLOOKUP(Dati!$A4323,Normas!$A:$D,3,FALSE)*0.3)),"")</f>
      </c>
    </row>
    <row r="4324" spans="2:9" x14ac:dyDescent="0.2">
      <c r="B4324">
        <f>IF(ISBLANK(A4324),"",VLOOKUP(A4324,Normas!A:D,4,FALSE))</f>
      </c>
      <c r="E4324" s="2">
        <f>IF(ISBLANK(D4324),"",INT(YEARFRAC(D4324,'Vispārīga informācija'!$B$2)))</f>
      </c>
      <c r="F4324" s="2">
        <f>IFERROR(IF(ISBLANK($A4324),"",IF($A4324="Ūdeņraža jonu koncentrācija",VLOOKUP(Dati!$A4324,Normas!$A:$D,2,FALSE),VLOOKUP(Dati!$A4324,Normas!$A:$D,2,FALSE)*0.6)),"")</f>
      </c>
      <c r="G4324" s="2">
        <f>IFERROR(IF(ISBLANK($A4324),"",IF($A4324="Ūdeņraža jonu koncentrācija",VLOOKUP(Dati!$A4324,Normas!$A:$D,3,FALSE),VLOOKUP(Dati!$A4324,Normas!$A:$D,3,FALSE)*0.6)),"")</f>
      </c>
      <c r="H4324" s="2">
        <f>IFERROR(IF(ISBLANK($A4324),"",IF($A4324="Ūdeņraža jonu koncentrācija",VLOOKUP(Dati!$A4324,Normas!$A:$D,2,FALSE),VLOOKUP(Dati!$A4324,Normas!$A:$D,2,FALSE)*0.3)),"")</f>
      </c>
      <c r="I4324" s="2">
        <f>IFERROR(IF(ISBLANK($A4324),"",IF($A4324="Ūdeņraža jonu koncentrācija",VLOOKUP(Dati!$A4324,Normas!$A:$D,3,FALSE),VLOOKUP(Dati!$A4324,Normas!$A:$D,3,FALSE)*0.3)),"")</f>
      </c>
    </row>
    <row r="4325" spans="2:9" x14ac:dyDescent="0.2">
      <c r="B4325">
        <f>IF(ISBLANK(A4325),"",VLOOKUP(A4325,Normas!A:D,4,FALSE))</f>
      </c>
      <c r="E4325" s="2">
        <f>IF(ISBLANK(D4325),"",INT(YEARFRAC(D4325,'Vispārīga informācija'!$B$2)))</f>
      </c>
      <c r="F4325" s="2">
        <f>IFERROR(IF(ISBLANK($A4325),"",IF($A4325="Ūdeņraža jonu koncentrācija",VLOOKUP(Dati!$A4325,Normas!$A:$D,2,FALSE),VLOOKUP(Dati!$A4325,Normas!$A:$D,2,FALSE)*0.6)),"")</f>
      </c>
      <c r="G4325" s="2">
        <f>IFERROR(IF(ISBLANK($A4325),"",IF($A4325="Ūdeņraža jonu koncentrācija",VLOOKUP(Dati!$A4325,Normas!$A:$D,3,FALSE),VLOOKUP(Dati!$A4325,Normas!$A:$D,3,FALSE)*0.6)),"")</f>
      </c>
      <c r="H4325" s="2">
        <f>IFERROR(IF(ISBLANK($A4325),"",IF($A4325="Ūdeņraža jonu koncentrācija",VLOOKUP(Dati!$A4325,Normas!$A:$D,2,FALSE),VLOOKUP(Dati!$A4325,Normas!$A:$D,2,FALSE)*0.3)),"")</f>
      </c>
      <c r="I4325" s="2">
        <f>IFERROR(IF(ISBLANK($A4325),"",IF($A4325="Ūdeņraža jonu koncentrācija",VLOOKUP(Dati!$A4325,Normas!$A:$D,3,FALSE),VLOOKUP(Dati!$A4325,Normas!$A:$D,3,FALSE)*0.3)),"")</f>
      </c>
    </row>
    <row r="4326" spans="2:9" x14ac:dyDescent="0.2">
      <c r="B4326">
        <f>IF(ISBLANK(A4326),"",VLOOKUP(A4326,Normas!A:D,4,FALSE))</f>
      </c>
      <c r="E4326" s="2">
        <f>IF(ISBLANK(D4326),"",INT(YEARFRAC(D4326,'Vispārīga informācija'!$B$2)))</f>
      </c>
      <c r="F4326" s="2">
        <f>IFERROR(IF(ISBLANK($A4326),"",IF($A4326="Ūdeņraža jonu koncentrācija",VLOOKUP(Dati!$A4326,Normas!$A:$D,2,FALSE),VLOOKUP(Dati!$A4326,Normas!$A:$D,2,FALSE)*0.6)),"")</f>
      </c>
      <c r="G4326" s="2">
        <f>IFERROR(IF(ISBLANK($A4326),"",IF($A4326="Ūdeņraža jonu koncentrācija",VLOOKUP(Dati!$A4326,Normas!$A:$D,3,FALSE),VLOOKUP(Dati!$A4326,Normas!$A:$D,3,FALSE)*0.6)),"")</f>
      </c>
      <c r="H4326" s="2">
        <f>IFERROR(IF(ISBLANK($A4326),"",IF($A4326="Ūdeņraža jonu koncentrācija",VLOOKUP(Dati!$A4326,Normas!$A:$D,2,FALSE),VLOOKUP(Dati!$A4326,Normas!$A:$D,2,FALSE)*0.3)),"")</f>
      </c>
      <c r="I4326" s="2">
        <f>IFERROR(IF(ISBLANK($A4326),"",IF($A4326="Ūdeņraža jonu koncentrācija",VLOOKUP(Dati!$A4326,Normas!$A:$D,3,FALSE),VLOOKUP(Dati!$A4326,Normas!$A:$D,3,FALSE)*0.3)),"")</f>
      </c>
    </row>
    <row r="4327" spans="2:9" x14ac:dyDescent="0.2">
      <c r="B4327">
        <f>IF(ISBLANK(A4327),"",VLOOKUP(A4327,Normas!A:D,4,FALSE))</f>
      </c>
      <c r="E4327" s="2">
        <f>IF(ISBLANK(D4327),"",INT(YEARFRAC(D4327,'Vispārīga informācija'!$B$2)))</f>
      </c>
      <c r="F4327" s="2">
        <f>IFERROR(IF(ISBLANK($A4327),"",IF($A4327="Ūdeņraža jonu koncentrācija",VLOOKUP(Dati!$A4327,Normas!$A:$D,2,FALSE),VLOOKUP(Dati!$A4327,Normas!$A:$D,2,FALSE)*0.6)),"")</f>
      </c>
      <c r="G4327" s="2">
        <f>IFERROR(IF(ISBLANK($A4327),"",IF($A4327="Ūdeņraža jonu koncentrācija",VLOOKUP(Dati!$A4327,Normas!$A:$D,3,FALSE),VLOOKUP(Dati!$A4327,Normas!$A:$D,3,FALSE)*0.6)),"")</f>
      </c>
      <c r="H4327" s="2">
        <f>IFERROR(IF(ISBLANK($A4327),"",IF($A4327="Ūdeņraža jonu koncentrācija",VLOOKUP(Dati!$A4327,Normas!$A:$D,2,FALSE),VLOOKUP(Dati!$A4327,Normas!$A:$D,2,FALSE)*0.3)),"")</f>
      </c>
      <c r="I4327" s="2">
        <f>IFERROR(IF(ISBLANK($A4327),"",IF($A4327="Ūdeņraža jonu koncentrācija",VLOOKUP(Dati!$A4327,Normas!$A:$D,3,FALSE),VLOOKUP(Dati!$A4327,Normas!$A:$D,3,FALSE)*0.3)),"")</f>
      </c>
    </row>
    <row r="4328" spans="2:9" x14ac:dyDescent="0.2">
      <c r="B4328">
        <f>IF(ISBLANK(A4328),"",VLOOKUP(A4328,Normas!A:D,4,FALSE))</f>
      </c>
      <c r="E4328" s="2">
        <f>IF(ISBLANK(D4328),"",INT(YEARFRAC(D4328,'Vispārīga informācija'!$B$2)))</f>
      </c>
      <c r="F4328" s="2">
        <f>IFERROR(IF(ISBLANK($A4328),"",IF($A4328="Ūdeņraža jonu koncentrācija",VLOOKUP(Dati!$A4328,Normas!$A:$D,2,FALSE),VLOOKUP(Dati!$A4328,Normas!$A:$D,2,FALSE)*0.6)),"")</f>
      </c>
      <c r="G4328" s="2">
        <f>IFERROR(IF(ISBLANK($A4328),"",IF($A4328="Ūdeņraža jonu koncentrācija",VLOOKUP(Dati!$A4328,Normas!$A:$D,3,FALSE),VLOOKUP(Dati!$A4328,Normas!$A:$D,3,FALSE)*0.6)),"")</f>
      </c>
      <c r="H4328" s="2">
        <f>IFERROR(IF(ISBLANK($A4328),"",IF($A4328="Ūdeņraža jonu koncentrācija",VLOOKUP(Dati!$A4328,Normas!$A:$D,2,FALSE),VLOOKUP(Dati!$A4328,Normas!$A:$D,2,FALSE)*0.3)),"")</f>
      </c>
      <c r="I4328" s="2">
        <f>IFERROR(IF(ISBLANK($A4328),"",IF($A4328="Ūdeņraža jonu koncentrācija",VLOOKUP(Dati!$A4328,Normas!$A:$D,3,FALSE),VLOOKUP(Dati!$A4328,Normas!$A:$D,3,FALSE)*0.3)),"")</f>
      </c>
    </row>
    <row r="4329" spans="2:9" x14ac:dyDescent="0.2">
      <c r="B4329">
        <f>IF(ISBLANK(A4329),"",VLOOKUP(A4329,Normas!A:D,4,FALSE))</f>
      </c>
      <c r="E4329" s="2">
        <f>IF(ISBLANK(D4329),"",INT(YEARFRAC(D4329,'Vispārīga informācija'!$B$2)))</f>
      </c>
      <c r="F4329" s="2">
        <f>IFERROR(IF(ISBLANK($A4329),"",IF($A4329="Ūdeņraža jonu koncentrācija",VLOOKUP(Dati!$A4329,Normas!$A:$D,2,FALSE),VLOOKUP(Dati!$A4329,Normas!$A:$D,2,FALSE)*0.6)),"")</f>
      </c>
      <c r="G4329" s="2">
        <f>IFERROR(IF(ISBLANK($A4329),"",IF($A4329="Ūdeņraža jonu koncentrācija",VLOOKUP(Dati!$A4329,Normas!$A:$D,3,FALSE),VLOOKUP(Dati!$A4329,Normas!$A:$D,3,FALSE)*0.6)),"")</f>
      </c>
      <c r="H4329" s="2">
        <f>IFERROR(IF(ISBLANK($A4329),"",IF($A4329="Ūdeņraža jonu koncentrācija",VLOOKUP(Dati!$A4329,Normas!$A:$D,2,FALSE),VLOOKUP(Dati!$A4329,Normas!$A:$D,2,FALSE)*0.3)),"")</f>
      </c>
      <c r="I4329" s="2">
        <f>IFERROR(IF(ISBLANK($A4329),"",IF($A4329="Ūdeņraža jonu koncentrācija",VLOOKUP(Dati!$A4329,Normas!$A:$D,3,FALSE),VLOOKUP(Dati!$A4329,Normas!$A:$D,3,FALSE)*0.3)),"")</f>
      </c>
    </row>
    <row r="4330" spans="2:9" x14ac:dyDescent="0.2">
      <c r="B4330">
        <f>IF(ISBLANK(A4330),"",VLOOKUP(A4330,Normas!A:D,4,FALSE))</f>
      </c>
      <c r="E4330" s="2">
        <f>IF(ISBLANK(D4330),"",INT(YEARFRAC(D4330,'Vispārīga informācija'!$B$2)))</f>
      </c>
      <c r="F4330" s="2">
        <f>IFERROR(IF(ISBLANK($A4330),"",IF($A4330="Ūdeņraža jonu koncentrācija",VLOOKUP(Dati!$A4330,Normas!$A:$D,2,FALSE),VLOOKUP(Dati!$A4330,Normas!$A:$D,2,FALSE)*0.6)),"")</f>
      </c>
      <c r="G4330" s="2">
        <f>IFERROR(IF(ISBLANK($A4330),"",IF($A4330="Ūdeņraža jonu koncentrācija",VLOOKUP(Dati!$A4330,Normas!$A:$D,3,FALSE),VLOOKUP(Dati!$A4330,Normas!$A:$D,3,FALSE)*0.6)),"")</f>
      </c>
      <c r="H4330" s="2">
        <f>IFERROR(IF(ISBLANK($A4330),"",IF($A4330="Ūdeņraža jonu koncentrācija",VLOOKUP(Dati!$A4330,Normas!$A:$D,2,FALSE),VLOOKUP(Dati!$A4330,Normas!$A:$D,2,FALSE)*0.3)),"")</f>
      </c>
      <c r="I4330" s="2">
        <f>IFERROR(IF(ISBLANK($A4330),"",IF($A4330="Ūdeņraža jonu koncentrācija",VLOOKUP(Dati!$A4330,Normas!$A:$D,3,FALSE),VLOOKUP(Dati!$A4330,Normas!$A:$D,3,FALSE)*0.3)),"")</f>
      </c>
    </row>
    <row r="4331" spans="2:9" x14ac:dyDescent="0.2">
      <c r="B4331">
        <f>IF(ISBLANK(A4331),"",VLOOKUP(A4331,Normas!A:D,4,FALSE))</f>
      </c>
      <c r="E4331" s="2">
        <f>IF(ISBLANK(D4331),"",INT(YEARFRAC(D4331,'Vispārīga informācija'!$B$2)))</f>
      </c>
      <c r="F4331" s="2">
        <f>IFERROR(IF(ISBLANK($A4331),"",IF($A4331="Ūdeņraža jonu koncentrācija",VLOOKUP(Dati!$A4331,Normas!$A:$D,2,FALSE),VLOOKUP(Dati!$A4331,Normas!$A:$D,2,FALSE)*0.6)),"")</f>
      </c>
      <c r="G4331" s="2">
        <f>IFERROR(IF(ISBLANK($A4331),"",IF($A4331="Ūdeņraža jonu koncentrācija",VLOOKUP(Dati!$A4331,Normas!$A:$D,3,FALSE),VLOOKUP(Dati!$A4331,Normas!$A:$D,3,FALSE)*0.6)),"")</f>
      </c>
      <c r="H4331" s="2">
        <f>IFERROR(IF(ISBLANK($A4331),"",IF($A4331="Ūdeņraža jonu koncentrācija",VLOOKUP(Dati!$A4331,Normas!$A:$D,2,FALSE),VLOOKUP(Dati!$A4331,Normas!$A:$D,2,FALSE)*0.3)),"")</f>
      </c>
      <c r="I4331" s="2">
        <f>IFERROR(IF(ISBLANK($A4331),"",IF($A4331="Ūdeņraža jonu koncentrācija",VLOOKUP(Dati!$A4331,Normas!$A:$D,3,FALSE),VLOOKUP(Dati!$A4331,Normas!$A:$D,3,FALSE)*0.3)),"")</f>
      </c>
    </row>
    <row r="4332" spans="2:9" x14ac:dyDescent="0.2">
      <c r="B4332">
        <f>IF(ISBLANK(A4332),"",VLOOKUP(A4332,Normas!A:D,4,FALSE))</f>
      </c>
      <c r="E4332" s="2">
        <f>IF(ISBLANK(D4332),"",INT(YEARFRAC(D4332,'Vispārīga informācija'!$B$2)))</f>
      </c>
      <c r="F4332" s="2">
        <f>IFERROR(IF(ISBLANK($A4332),"",IF($A4332="Ūdeņraža jonu koncentrācija",VLOOKUP(Dati!$A4332,Normas!$A:$D,2,FALSE),VLOOKUP(Dati!$A4332,Normas!$A:$D,2,FALSE)*0.6)),"")</f>
      </c>
      <c r="G4332" s="2">
        <f>IFERROR(IF(ISBLANK($A4332),"",IF($A4332="Ūdeņraža jonu koncentrācija",VLOOKUP(Dati!$A4332,Normas!$A:$D,3,FALSE),VLOOKUP(Dati!$A4332,Normas!$A:$D,3,FALSE)*0.6)),"")</f>
      </c>
      <c r="H4332" s="2">
        <f>IFERROR(IF(ISBLANK($A4332),"",IF($A4332="Ūdeņraža jonu koncentrācija",VLOOKUP(Dati!$A4332,Normas!$A:$D,2,FALSE),VLOOKUP(Dati!$A4332,Normas!$A:$D,2,FALSE)*0.3)),"")</f>
      </c>
      <c r="I4332" s="2">
        <f>IFERROR(IF(ISBLANK($A4332),"",IF($A4332="Ūdeņraža jonu koncentrācija",VLOOKUP(Dati!$A4332,Normas!$A:$D,3,FALSE),VLOOKUP(Dati!$A4332,Normas!$A:$D,3,FALSE)*0.3)),"")</f>
      </c>
    </row>
    <row r="4333" spans="2:9" x14ac:dyDescent="0.2">
      <c r="B4333">
        <f>IF(ISBLANK(A4333),"",VLOOKUP(A4333,Normas!A:D,4,FALSE))</f>
      </c>
      <c r="E4333" s="2">
        <f>IF(ISBLANK(D4333),"",INT(YEARFRAC(D4333,'Vispārīga informācija'!$B$2)))</f>
      </c>
      <c r="F4333" s="2">
        <f>IFERROR(IF(ISBLANK($A4333),"",IF($A4333="Ūdeņraža jonu koncentrācija",VLOOKUP(Dati!$A4333,Normas!$A:$D,2,FALSE),VLOOKUP(Dati!$A4333,Normas!$A:$D,2,FALSE)*0.6)),"")</f>
      </c>
      <c r="G4333" s="2">
        <f>IFERROR(IF(ISBLANK($A4333),"",IF($A4333="Ūdeņraža jonu koncentrācija",VLOOKUP(Dati!$A4333,Normas!$A:$D,3,FALSE),VLOOKUP(Dati!$A4333,Normas!$A:$D,3,FALSE)*0.6)),"")</f>
      </c>
      <c r="H4333" s="2">
        <f>IFERROR(IF(ISBLANK($A4333),"",IF($A4333="Ūdeņraža jonu koncentrācija",VLOOKUP(Dati!$A4333,Normas!$A:$D,2,FALSE),VLOOKUP(Dati!$A4333,Normas!$A:$D,2,FALSE)*0.3)),"")</f>
      </c>
      <c r="I4333" s="2">
        <f>IFERROR(IF(ISBLANK($A4333),"",IF($A4333="Ūdeņraža jonu koncentrācija",VLOOKUP(Dati!$A4333,Normas!$A:$D,3,FALSE),VLOOKUP(Dati!$A4333,Normas!$A:$D,3,FALSE)*0.3)),"")</f>
      </c>
    </row>
    <row r="4334" spans="2:9" x14ac:dyDescent="0.2">
      <c r="B4334">
        <f>IF(ISBLANK(A4334),"",VLOOKUP(A4334,Normas!A:D,4,FALSE))</f>
      </c>
      <c r="E4334" s="2">
        <f>IF(ISBLANK(D4334),"",INT(YEARFRAC(D4334,'Vispārīga informācija'!$B$2)))</f>
      </c>
      <c r="F4334" s="2">
        <f>IFERROR(IF(ISBLANK($A4334),"",IF($A4334="Ūdeņraža jonu koncentrācija",VLOOKUP(Dati!$A4334,Normas!$A:$D,2,FALSE),VLOOKUP(Dati!$A4334,Normas!$A:$D,2,FALSE)*0.6)),"")</f>
      </c>
      <c r="G4334" s="2">
        <f>IFERROR(IF(ISBLANK($A4334),"",IF($A4334="Ūdeņraža jonu koncentrācija",VLOOKUP(Dati!$A4334,Normas!$A:$D,3,FALSE),VLOOKUP(Dati!$A4334,Normas!$A:$D,3,FALSE)*0.6)),"")</f>
      </c>
      <c r="H4334" s="2">
        <f>IFERROR(IF(ISBLANK($A4334),"",IF($A4334="Ūdeņraža jonu koncentrācija",VLOOKUP(Dati!$A4334,Normas!$A:$D,2,FALSE),VLOOKUP(Dati!$A4334,Normas!$A:$D,2,FALSE)*0.3)),"")</f>
      </c>
      <c r="I4334" s="2">
        <f>IFERROR(IF(ISBLANK($A4334),"",IF($A4334="Ūdeņraža jonu koncentrācija",VLOOKUP(Dati!$A4334,Normas!$A:$D,3,FALSE),VLOOKUP(Dati!$A4334,Normas!$A:$D,3,FALSE)*0.3)),"")</f>
      </c>
    </row>
    <row r="4335" spans="2:9" x14ac:dyDescent="0.2">
      <c r="B4335">
        <f>IF(ISBLANK(A4335),"",VLOOKUP(A4335,Normas!A:D,4,FALSE))</f>
      </c>
      <c r="E4335" s="2">
        <f>IF(ISBLANK(D4335),"",INT(YEARFRAC(D4335,'Vispārīga informācija'!$B$2)))</f>
      </c>
      <c r="F4335" s="2">
        <f>IFERROR(IF(ISBLANK($A4335),"",IF($A4335="Ūdeņraža jonu koncentrācija",VLOOKUP(Dati!$A4335,Normas!$A:$D,2,FALSE),VLOOKUP(Dati!$A4335,Normas!$A:$D,2,FALSE)*0.6)),"")</f>
      </c>
      <c r="G4335" s="2">
        <f>IFERROR(IF(ISBLANK($A4335),"",IF($A4335="Ūdeņraža jonu koncentrācija",VLOOKUP(Dati!$A4335,Normas!$A:$D,3,FALSE),VLOOKUP(Dati!$A4335,Normas!$A:$D,3,FALSE)*0.6)),"")</f>
      </c>
      <c r="H4335" s="2">
        <f>IFERROR(IF(ISBLANK($A4335),"",IF($A4335="Ūdeņraža jonu koncentrācija",VLOOKUP(Dati!$A4335,Normas!$A:$D,2,FALSE),VLOOKUP(Dati!$A4335,Normas!$A:$D,2,FALSE)*0.3)),"")</f>
      </c>
      <c r="I4335" s="2">
        <f>IFERROR(IF(ISBLANK($A4335),"",IF($A4335="Ūdeņraža jonu koncentrācija",VLOOKUP(Dati!$A4335,Normas!$A:$D,3,FALSE),VLOOKUP(Dati!$A4335,Normas!$A:$D,3,FALSE)*0.3)),"")</f>
      </c>
    </row>
    <row r="4336" spans="2:9" x14ac:dyDescent="0.2">
      <c r="B4336">
        <f>IF(ISBLANK(A4336),"",VLOOKUP(A4336,Normas!A:D,4,FALSE))</f>
      </c>
      <c r="E4336" s="2">
        <f>IF(ISBLANK(D4336),"",INT(YEARFRAC(D4336,'Vispārīga informācija'!$B$2)))</f>
      </c>
      <c r="F4336" s="2">
        <f>IFERROR(IF(ISBLANK($A4336),"",IF($A4336="Ūdeņraža jonu koncentrācija",VLOOKUP(Dati!$A4336,Normas!$A:$D,2,FALSE),VLOOKUP(Dati!$A4336,Normas!$A:$D,2,FALSE)*0.6)),"")</f>
      </c>
      <c r="G4336" s="2">
        <f>IFERROR(IF(ISBLANK($A4336),"",IF($A4336="Ūdeņraža jonu koncentrācija",VLOOKUP(Dati!$A4336,Normas!$A:$D,3,FALSE),VLOOKUP(Dati!$A4336,Normas!$A:$D,3,FALSE)*0.6)),"")</f>
      </c>
      <c r="H4336" s="2">
        <f>IFERROR(IF(ISBLANK($A4336),"",IF($A4336="Ūdeņraža jonu koncentrācija",VLOOKUP(Dati!$A4336,Normas!$A:$D,2,FALSE),VLOOKUP(Dati!$A4336,Normas!$A:$D,2,FALSE)*0.3)),"")</f>
      </c>
      <c r="I4336" s="2">
        <f>IFERROR(IF(ISBLANK($A4336),"",IF($A4336="Ūdeņraža jonu koncentrācija",VLOOKUP(Dati!$A4336,Normas!$A:$D,3,FALSE),VLOOKUP(Dati!$A4336,Normas!$A:$D,3,FALSE)*0.3)),"")</f>
      </c>
    </row>
    <row r="4337" spans="2:9" x14ac:dyDescent="0.2">
      <c r="B4337">
        <f>IF(ISBLANK(A4337),"",VLOOKUP(A4337,Normas!A:D,4,FALSE))</f>
      </c>
      <c r="E4337" s="2">
        <f>IF(ISBLANK(D4337),"",INT(YEARFRAC(D4337,'Vispārīga informācija'!$B$2)))</f>
      </c>
      <c r="F4337" s="2">
        <f>IFERROR(IF(ISBLANK($A4337),"",IF($A4337="Ūdeņraža jonu koncentrācija",VLOOKUP(Dati!$A4337,Normas!$A:$D,2,FALSE),VLOOKUP(Dati!$A4337,Normas!$A:$D,2,FALSE)*0.6)),"")</f>
      </c>
      <c r="G4337" s="2">
        <f>IFERROR(IF(ISBLANK($A4337),"",IF($A4337="Ūdeņraža jonu koncentrācija",VLOOKUP(Dati!$A4337,Normas!$A:$D,3,FALSE),VLOOKUP(Dati!$A4337,Normas!$A:$D,3,FALSE)*0.6)),"")</f>
      </c>
      <c r="H4337" s="2">
        <f>IFERROR(IF(ISBLANK($A4337),"",IF($A4337="Ūdeņraža jonu koncentrācija",VLOOKUP(Dati!$A4337,Normas!$A:$D,2,FALSE),VLOOKUP(Dati!$A4337,Normas!$A:$D,2,FALSE)*0.3)),"")</f>
      </c>
      <c r="I4337" s="2">
        <f>IFERROR(IF(ISBLANK($A4337),"",IF($A4337="Ūdeņraža jonu koncentrācija",VLOOKUP(Dati!$A4337,Normas!$A:$D,3,FALSE),VLOOKUP(Dati!$A4337,Normas!$A:$D,3,FALSE)*0.3)),"")</f>
      </c>
    </row>
    <row r="4338" spans="2:9" x14ac:dyDescent="0.2">
      <c r="B4338">
        <f>IF(ISBLANK(A4338),"",VLOOKUP(A4338,Normas!A:D,4,FALSE))</f>
      </c>
      <c r="E4338" s="2">
        <f>IF(ISBLANK(D4338),"",INT(YEARFRAC(D4338,'Vispārīga informācija'!$B$2)))</f>
      </c>
      <c r="F4338" s="2">
        <f>IFERROR(IF(ISBLANK($A4338),"",IF($A4338="Ūdeņraža jonu koncentrācija",VLOOKUP(Dati!$A4338,Normas!$A:$D,2,FALSE),VLOOKUP(Dati!$A4338,Normas!$A:$D,2,FALSE)*0.6)),"")</f>
      </c>
      <c r="G4338" s="2">
        <f>IFERROR(IF(ISBLANK($A4338),"",IF($A4338="Ūdeņraža jonu koncentrācija",VLOOKUP(Dati!$A4338,Normas!$A:$D,3,FALSE),VLOOKUP(Dati!$A4338,Normas!$A:$D,3,FALSE)*0.6)),"")</f>
      </c>
      <c r="H4338" s="2">
        <f>IFERROR(IF(ISBLANK($A4338),"",IF($A4338="Ūdeņraža jonu koncentrācija",VLOOKUP(Dati!$A4338,Normas!$A:$D,2,FALSE),VLOOKUP(Dati!$A4338,Normas!$A:$D,2,FALSE)*0.3)),"")</f>
      </c>
      <c r="I4338" s="2">
        <f>IFERROR(IF(ISBLANK($A4338),"",IF($A4338="Ūdeņraža jonu koncentrācija",VLOOKUP(Dati!$A4338,Normas!$A:$D,3,FALSE),VLOOKUP(Dati!$A4338,Normas!$A:$D,3,FALSE)*0.3)),"")</f>
      </c>
    </row>
    <row r="4339" spans="2:9" x14ac:dyDescent="0.2">
      <c r="B4339">
        <f>IF(ISBLANK(A4339),"",VLOOKUP(A4339,Normas!A:D,4,FALSE))</f>
      </c>
      <c r="E4339" s="2">
        <f>IF(ISBLANK(D4339),"",INT(YEARFRAC(D4339,'Vispārīga informācija'!$B$2)))</f>
      </c>
      <c r="F4339" s="2">
        <f>IFERROR(IF(ISBLANK($A4339),"",IF($A4339="Ūdeņraža jonu koncentrācija",VLOOKUP(Dati!$A4339,Normas!$A:$D,2,FALSE),VLOOKUP(Dati!$A4339,Normas!$A:$D,2,FALSE)*0.6)),"")</f>
      </c>
      <c r="G4339" s="2">
        <f>IFERROR(IF(ISBLANK($A4339),"",IF($A4339="Ūdeņraža jonu koncentrācija",VLOOKUP(Dati!$A4339,Normas!$A:$D,3,FALSE),VLOOKUP(Dati!$A4339,Normas!$A:$D,3,FALSE)*0.6)),"")</f>
      </c>
      <c r="H4339" s="2">
        <f>IFERROR(IF(ISBLANK($A4339),"",IF($A4339="Ūdeņraža jonu koncentrācija",VLOOKUP(Dati!$A4339,Normas!$A:$D,2,FALSE),VLOOKUP(Dati!$A4339,Normas!$A:$D,2,FALSE)*0.3)),"")</f>
      </c>
      <c r="I4339" s="2">
        <f>IFERROR(IF(ISBLANK($A4339),"",IF($A4339="Ūdeņraža jonu koncentrācija",VLOOKUP(Dati!$A4339,Normas!$A:$D,3,FALSE),VLOOKUP(Dati!$A4339,Normas!$A:$D,3,FALSE)*0.3)),"")</f>
      </c>
    </row>
    <row r="4340" spans="2:9" x14ac:dyDescent="0.2">
      <c r="B4340">
        <f>IF(ISBLANK(A4340),"",VLOOKUP(A4340,Normas!A:D,4,FALSE))</f>
      </c>
      <c r="E4340" s="2">
        <f>IF(ISBLANK(D4340),"",INT(YEARFRAC(D4340,'Vispārīga informācija'!$B$2)))</f>
      </c>
      <c r="F4340" s="2">
        <f>IFERROR(IF(ISBLANK($A4340),"",IF($A4340="Ūdeņraža jonu koncentrācija",VLOOKUP(Dati!$A4340,Normas!$A:$D,2,FALSE),VLOOKUP(Dati!$A4340,Normas!$A:$D,2,FALSE)*0.6)),"")</f>
      </c>
      <c r="G4340" s="2">
        <f>IFERROR(IF(ISBLANK($A4340),"",IF($A4340="Ūdeņraža jonu koncentrācija",VLOOKUP(Dati!$A4340,Normas!$A:$D,3,FALSE),VLOOKUP(Dati!$A4340,Normas!$A:$D,3,FALSE)*0.6)),"")</f>
      </c>
      <c r="H4340" s="2">
        <f>IFERROR(IF(ISBLANK($A4340),"",IF($A4340="Ūdeņraža jonu koncentrācija",VLOOKUP(Dati!$A4340,Normas!$A:$D,2,FALSE),VLOOKUP(Dati!$A4340,Normas!$A:$D,2,FALSE)*0.3)),"")</f>
      </c>
      <c r="I4340" s="2">
        <f>IFERROR(IF(ISBLANK($A4340),"",IF($A4340="Ūdeņraža jonu koncentrācija",VLOOKUP(Dati!$A4340,Normas!$A:$D,3,FALSE),VLOOKUP(Dati!$A4340,Normas!$A:$D,3,FALSE)*0.3)),"")</f>
      </c>
    </row>
    <row r="4341" spans="2:9" x14ac:dyDescent="0.2">
      <c r="B4341">
        <f>IF(ISBLANK(A4341),"",VLOOKUP(A4341,Normas!A:D,4,FALSE))</f>
      </c>
      <c r="E4341" s="2">
        <f>IF(ISBLANK(D4341),"",INT(YEARFRAC(D4341,'Vispārīga informācija'!$B$2)))</f>
      </c>
      <c r="F4341" s="2">
        <f>IFERROR(IF(ISBLANK($A4341),"",IF($A4341="Ūdeņraža jonu koncentrācija",VLOOKUP(Dati!$A4341,Normas!$A:$D,2,FALSE),VLOOKUP(Dati!$A4341,Normas!$A:$D,2,FALSE)*0.6)),"")</f>
      </c>
      <c r="G4341" s="2">
        <f>IFERROR(IF(ISBLANK($A4341),"",IF($A4341="Ūdeņraža jonu koncentrācija",VLOOKUP(Dati!$A4341,Normas!$A:$D,3,FALSE),VLOOKUP(Dati!$A4341,Normas!$A:$D,3,FALSE)*0.6)),"")</f>
      </c>
      <c r="H4341" s="2">
        <f>IFERROR(IF(ISBLANK($A4341),"",IF($A4341="Ūdeņraža jonu koncentrācija",VLOOKUP(Dati!$A4341,Normas!$A:$D,2,FALSE),VLOOKUP(Dati!$A4341,Normas!$A:$D,2,FALSE)*0.3)),"")</f>
      </c>
      <c r="I4341" s="2">
        <f>IFERROR(IF(ISBLANK($A4341),"",IF($A4341="Ūdeņraža jonu koncentrācija",VLOOKUP(Dati!$A4341,Normas!$A:$D,3,FALSE),VLOOKUP(Dati!$A4341,Normas!$A:$D,3,FALSE)*0.3)),"")</f>
      </c>
    </row>
    <row r="4342" spans="2:9" x14ac:dyDescent="0.2">
      <c r="B4342">
        <f>IF(ISBLANK(A4342),"",VLOOKUP(A4342,Normas!A:D,4,FALSE))</f>
      </c>
      <c r="E4342" s="2">
        <f>IF(ISBLANK(D4342),"",INT(YEARFRAC(D4342,'Vispārīga informācija'!$B$2)))</f>
      </c>
      <c r="F4342" s="2">
        <f>IFERROR(IF(ISBLANK($A4342),"",IF($A4342="Ūdeņraža jonu koncentrācija",VLOOKUP(Dati!$A4342,Normas!$A:$D,2,FALSE),VLOOKUP(Dati!$A4342,Normas!$A:$D,2,FALSE)*0.6)),"")</f>
      </c>
      <c r="G4342" s="2">
        <f>IFERROR(IF(ISBLANK($A4342),"",IF($A4342="Ūdeņraža jonu koncentrācija",VLOOKUP(Dati!$A4342,Normas!$A:$D,3,FALSE),VLOOKUP(Dati!$A4342,Normas!$A:$D,3,FALSE)*0.6)),"")</f>
      </c>
      <c r="H4342" s="2">
        <f>IFERROR(IF(ISBLANK($A4342),"",IF($A4342="Ūdeņraža jonu koncentrācija",VLOOKUP(Dati!$A4342,Normas!$A:$D,2,FALSE),VLOOKUP(Dati!$A4342,Normas!$A:$D,2,FALSE)*0.3)),"")</f>
      </c>
      <c r="I4342" s="2">
        <f>IFERROR(IF(ISBLANK($A4342),"",IF($A4342="Ūdeņraža jonu koncentrācija",VLOOKUP(Dati!$A4342,Normas!$A:$D,3,FALSE),VLOOKUP(Dati!$A4342,Normas!$A:$D,3,FALSE)*0.3)),"")</f>
      </c>
    </row>
    <row r="4343" spans="2:9" x14ac:dyDescent="0.2">
      <c r="B4343">
        <f>IF(ISBLANK(A4343),"",VLOOKUP(A4343,Normas!A:D,4,FALSE))</f>
      </c>
      <c r="E4343" s="2">
        <f>IF(ISBLANK(D4343),"",INT(YEARFRAC(D4343,'Vispārīga informācija'!$B$2)))</f>
      </c>
      <c r="F4343" s="2">
        <f>IFERROR(IF(ISBLANK($A4343),"",IF($A4343="Ūdeņraža jonu koncentrācija",VLOOKUP(Dati!$A4343,Normas!$A:$D,2,FALSE),VLOOKUP(Dati!$A4343,Normas!$A:$D,2,FALSE)*0.6)),"")</f>
      </c>
      <c r="G4343" s="2">
        <f>IFERROR(IF(ISBLANK($A4343),"",IF($A4343="Ūdeņraža jonu koncentrācija",VLOOKUP(Dati!$A4343,Normas!$A:$D,3,FALSE),VLOOKUP(Dati!$A4343,Normas!$A:$D,3,FALSE)*0.6)),"")</f>
      </c>
      <c r="H4343" s="2">
        <f>IFERROR(IF(ISBLANK($A4343),"",IF($A4343="Ūdeņraža jonu koncentrācija",VLOOKUP(Dati!$A4343,Normas!$A:$D,2,FALSE),VLOOKUP(Dati!$A4343,Normas!$A:$D,2,FALSE)*0.3)),"")</f>
      </c>
      <c r="I4343" s="2">
        <f>IFERROR(IF(ISBLANK($A4343),"",IF($A4343="Ūdeņraža jonu koncentrācija",VLOOKUP(Dati!$A4343,Normas!$A:$D,3,FALSE),VLOOKUP(Dati!$A4343,Normas!$A:$D,3,FALSE)*0.3)),"")</f>
      </c>
    </row>
    <row r="4344" spans="2:9" x14ac:dyDescent="0.2">
      <c r="B4344">
        <f>IF(ISBLANK(A4344),"",VLOOKUP(A4344,Normas!A:D,4,FALSE))</f>
      </c>
      <c r="E4344" s="2">
        <f>IF(ISBLANK(D4344),"",INT(YEARFRAC(D4344,'Vispārīga informācija'!$B$2)))</f>
      </c>
      <c r="F4344" s="2">
        <f>IFERROR(IF(ISBLANK($A4344),"",IF($A4344="Ūdeņraža jonu koncentrācija",VLOOKUP(Dati!$A4344,Normas!$A:$D,2,FALSE),VLOOKUP(Dati!$A4344,Normas!$A:$D,2,FALSE)*0.6)),"")</f>
      </c>
      <c r="G4344" s="2">
        <f>IFERROR(IF(ISBLANK($A4344),"",IF($A4344="Ūdeņraža jonu koncentrācija",VLOOKUP(Dati!$A4344,Normas!$A:$D,3,FALSE),VLOOKUP(Dati!$A4344,Normas!$A:$D,3,FALSE)*0.6)),"")</f>
      </c>
      <c r="H4344" s="2">
        <f>IFERROR(IF(ISBLANK($A4344),"",IF($A4344="Ūdeņraža jonu koncentrācija",VLOOKUP(Dati!$A4344,Normas!$A:$D,2,FALSE),VLOOKUP(Dati!$A4344,Normas!$A:$D,2,FALSE)*0.3)),"")</f>
      </c>
      <c r="I4344" s="2">
        <f>IFERROR(IF(ISBLANK($A4344),"",IF($A4344="Ūdeņraža jonu koncentrācija",VLOOKUP(Dati!$A4344,Normas!$A:$D,3,FALSE),VLOOKUP(Dati!$A4344,Normas!$A:$D,3,FALSE)*0.3)),"")</f>
      </c>
    </row>
    <row r="4345" spans="2:9" x14ac:dyDescent="0.2">
      <c r="B4345">
        <f>IF(ISBLANK(A4345),"",VLOOKUP(A4345,Normas!A:D,4,FALSE))</f>
      </c>
      <c r="E4345" s="2">
        <f>IF(ISBLANK(D4345),"",INT(YEARFRAC(D4345,'Vispārīga informācija'!$B$2)))</f>
      </c>
      <c r="F4345" s="2">
        <f>IFERROR(IF(ISBLANK($A4345),"",IF($A4345="Ūdeņraža jonu koncentrācija",VLOOKUP(Dati!$A4345,Normas!$A:$D,2,FALSE),VLOOKUP(Dati!$A4345,Normas!$A:$D,2,FALSE)*0.6)),"")</f>
      </c>
      <c r="G4345" s="2">
        <f>IFERROR(IF(ISBLANK($A4345),"",IF($A4345="Ūdeņraža jonu koncentrācija",VLOOKUP(Dati!$A4345,Normas!$A:$D,3,FALSE),VLOOKUP(Dati!$A4345,Normas!$A:$D,3,FALSE)*0.6)),"")</f>
      </c>
      <c r="H4345" s="2">
        <f>IFERROR(IF(ISBLANK($A4345),"",IF($A4345="Ūdeņraža jonu koncentrācija",VLOOKUP(Dati!$A4345,Normas!$A:$D,2,FALSE),VLOOKUP(Dati!$A4345,Normas!$A:$D,2,FALSE)*0.3)),"")</f>
      </c>
      <c r="I4345" s="2">
        <f>IFERROR(IF(ISBLANK($A4345),"",IF($A4345="Ūdeņraža jonu koncentrācija",VLOOKUP(Dati!$A4345,Normas!$A:$D,3,FALSE),VLOOKUP(Dati!$A4345,Normas!$A:$D,3,FALSE)*0.3)),"")</f>
      </c>
    </row>
    <row r="4346" spans="2:9" x14ac:dyDescent="0.2">
      <c r="B4346">
        <f>IF(ISBLANK(A4346),"",VLOOKUP(A4346,Normas!A:D,4,FALSE))</f>
      </c>
      <c r="E4346" s="2">
        <f>IF(ISBLANK(D4346),"",INT(YEARFRAC(D4346,'Vispārīga informācija'!$B$2)))</f>
      </c>
      <c r="F4346" s="2">
        <f>IFERROR(IF(ISBLANK($A4346),"",IF($A4346="Ūdeņraža jonu koncentrācija",VLOOKUP(Dati!$A4346,Normas!$A:$D,2,FALSE),VLOOKUP(Dati!$A4346,Normas!$A:$D,2,FALSE)*0.6)),"")</f>
      </c>
      <c r="G4346" s="2">
        <f>IFERROR(IF(ISBLANK($A4346),"",IF($A4346="Ūdeņraža jonu koncentrācija",VLOOKUP(Dati!$A4346,Normas!$A:$D,3,FALSE),VLOOKUP(Dati!$A4346,Normas!$A:$D,3,FALSE)*0.6)),"")</f>
      </c>
      <c r="H4346" s="2">
        <f>IFERROR(IF(ISBLANK($A4346),"",IF($A4346="Ūdeņraža jonu koncentrācija",VLOOKUP(Dati!$A4346,Normas!$A:$D,2,FALSE),VLOOKUP(Dati!$A4346,Normas!$A:$D,2,FALSE)*0.3)),"")</f>
      </c>
      <c r="I4346" s="2">
        <f>IFERROR(IF(ISBLANK($A4346),"",IF($A4346="Ūdeņraža jonu koncentrācija",VLOOKUP(Dati!$A4346,Normas!$A:$D,3,FALSE),VLOOKUP(Dati!$A4346,Normas!$A:$D,3,FALSE)*0.3)),"")</f>
      </c>
    </row>
    <row r="4347" spans="2:9" x14ac:dyDescent="0.2">
      <c r="B4347">
        <f>IF(ISBLANK(A4347),"",VLOOKUP(A4347,Normas!A:D,4,FALSE))</f>
      </c>
      <c r="E4347" s="2">
        <f>IF(ISBLANK(D4347),"",INT(YEARFRAC(D4347,'Vispārīga informācija'!$B$2)))</f>
      </c>
      <c r="F4347" s="2">
        <f>IFERROR(IF(ISBLANK($A4347),"",IF($A4347="Ūdeņraža jonu koncentrācija",VLOOKUP(Dati!$A4347,Normas!$A:$D,2,FALSE),VLOOKUP(Dati!$A4347,Normas!$A:$D,2,FALSE)*0.6)),"")</f>
      </c>
      <c r="G4347" s="2">
        <f>IFERROR(IF(ISBLANK($A4347),"",IF($A4347="Ūdeņraža jonu koncentrācija",VLOOKUP(Dati!$A4347,Normas!$A:$D,3,FALSE),VLOOKUP(Dati!$A4347,Normas!$A:$D,3,FALSE)*0.6)),"")</f>
      </c>
      <c r="H4347" s="2">
        <f>IFERROR(IF(ISBLANK($A4347),"",IF($A4347="Ūdeņraža jonu koncentrācija",VLOOKUP(Dati!$A4347,Normas!$A:$D,2,FALSE),VLOOKUP(Dati!$A4347,Normas!$A:$D,2,FALSE)*0.3)),"")</f>
      </c>
      <c r="I4347" s="2">
        <f>IFERROR(IF(ISBLANK($A4347),"",IF($A4347="Ūdeņraža jonu koncentrācija",VLOOKUP(Dati!$A4347,Normas!$A:$D,3,FALSE),VLOOKUP(Dati!$A4347,Normas!$A:$D,3,FALSE)*0.3)),"")</f>
      </c>
    </row>
    <row r="4348" spans="2:9" x14ac:dyDescent="0.2">
      <c r="B4348">
        <f>IF(ISBLANK(A4348),"",VLOOKUP(A4348,Normas!A:D,4,FALSE))</f>
      </c>
      <c r="E4348" s="2">
        <f>IF(ISBLANK(D4348),"",INT(YEARFRAC(D4348,'Vispārīga informācija'!$B$2)))</f>
      </c>
      <c r="F4348" s="2">
        <f>IFERROR(IF(ISBLANK($A4348),"",IF($A4348="Ūdeņraža jonu koncentrācija",VLOOKUP(Dati!$A4348,Normas!$A:$D,2,FALSE),VLOOKUP(Dati!$A4348,Normas!$A:$D,2,FALSE)*0.6)),"")</f>
      </c>
      <c r="G4348" s="2">
        <f>IFERROR(IF(ISBLANK($A4348),"",IF($A4348="Ūdeņraža jonu koncentrācija",VLOOKUP(Dati!$A4348,Normas!$A:$D,3,FALSE),VLOOKUP(Dati!$A4348,Normas!$A:$D,3,FALSE)*0.6)),"")</f>
      </c>
      <c r="H4348" s="2">
        <f>IFERROR(IF(ISBLANK($A4348),"",IF($A4348="Ūdeņraža jonu koncentrācija",VLOOKUP(Dati!$A4348,Normas!$A:$D,2,FALSE),VLOOKUP(Dati!$A4348,Normas!$A:$D,2,FALSE)*0.3)),"")</f>
      </c>
      <c r="I4348" s="2">
        <f>IFERROR(IF(ISBLANK($A4348),"",IF($A4348="Ūdeņraža jonu koncentrācija",VLOOKUP(Dati!$A4348,Normas!$A:$D,3,FALSE),VLOOKUP(Dati!$A4348,Normas!$A:$D,3,FALSE)*0.3)),"")</f>
      </c>
    </row>
    <row r="4349" spans="2:9" x14ac:dyDescent="0.2">
      <c r="B4349">
        <f>IF(ISBLANK(A4349),"",VLOOKUP(A4349,Normas!A:D,4,FALSE))</f>
      </c>
      <c r="E4349" s="2">
        <f>IF(ISBLANK(D4349),"",INT(YEARFRAC(D4349,'Vispārīga informācija'!$B$2)))</f>
      </c>
      <c r="F4349" s="2">
        <f>IFERROR(IF(ISBLANK($A4349),"",IF($A4349="Ūdeņraža jonu koncentrācija",VLOOKUP(Dati!$A4349,Normas!$A:$D,2,FALSE),VLOOKUP(Dati!$A4349,Normas!$A:$D,2,FALSE)*0.6)),"")</f>
      </c>
      <c r="G4349" s="2">
        <f>IFERROR(IF(ISBLANK($A4349),"",IF($A4349="Ūdeņraža jonu koncentrācija",VLOOKUP(Dati!$A4349,Normas!$A:$D,3,FALSE),VLOOKUP(Dati!$A4349,Normas!$A:$D,3,FALSE)*0.6)),"")</f>
      </c>
      <c r="H4349" s="2">
        <f>IFERROR(IF(ISBLANK($A4349),"",IF($A4349="Ūdeņraža jonu koncentrācija",VLOOKUP(Dati!$A4349,Normas!$A:$D,2,FALSE),VLOOKUP(Dati!$A4349,Normas!$A:$D,2,FALSE)*0.3)),"")</f>
      </c>
      <c r="I4349" s="2">
        <f>IFERROR(IF(ISBLANK($A4349),"",IF($A4349="Ūdeņraža jonu koncentrācija",VLOOKUP(Dati!$A4349,Normas!$A:$D,3,FALSE),VLOOKUP(Dati!$A4349,Normas!$A:$D,3,FALSE)*0.3)),"")</f>
      </c>
    </row>
    <row r="4350" spans="2:9" x14ac:dyDescent="0.2">
      <c r="B4350">
        <f>IF(ISBLANK(A4350),"",VLOOKUP(A4350,Normas!A:D,4,FALSE))</f>
      </c>
      <c r="E4350" s="2">
        <f>IF(ISBLANK(D4350),"",INT(YEARFRAC(D4350,'Vispārīga informācija'!$B$2)))</f>
      </c>
      <c r="F4350" s="2">
        <f>IFERROR(IF(ISBLANK($A4350),"",IF($A4350="Ūdeņraža jonu koncentrācija",VLOOKUP(Dati!$A4350,Normas!$A:$D,2,FALSE),VLOOKUP(Dati!$A4350,Normas!$A:$D,2,FALSE)*0.6)),"")</f>
      </c>
      <c r="G4350" s="2">
        <f>IFERROR(IF(ISBLANK($A4350),"",IF($A4350="Ūdeņraža jonu koncentrācija",VLOOKUP(Dati!$A4350,Normas!$A:$D,3,FALSE),VLOOKUP(Dati!$A4350,Normas!$A:$D,3,FALSE)*0.6)),"")</f>
      </c>
      <c r="H4350" s="2">
        <f>IFERROR(IF(ISBLANK($A4350),"",IF($A4350="Ūdeņraža jonu koncentrācija",VLOOKUP(Dati!$A4350,Normas!$A:$D,2,FALSE),VLOOKUP(Dati!$A4350,Normas!$A:$D,2,FALSE)*0.3)),"")</f>
      </c>
      <c r="I4350" s="2">
        <f>IFERROR(IF(ISBLANK($A4350),"",IF($A4350="Ūdeņraža jonu koncentrācija",VLOOKUP(Dati!$A4350,Normas!$A:$D,3,FALSE),VLOOKUP(Dati!$A4350,Normas!$A:$D,3,FALSE)*0.3)),"")</f>
      </c>
    </row>
    <row r="4351" spans="2:9" x14ac:dyDescent="0.2">
      <c r="B4351">
        <f>IF(ISBLANK(A4351),"",VLOOKUP(A4351,Normas!A:D,4,FALSE))</f>
      </c>
      <c r="E4351" s="2">
        <f>IF(ISBLANK(D4351),"",INT(YEARFRAC(D4351,'Vispārīga informācija'!$B$2)))</f>
      </c>
      <c r="F4351" s="2">
        <f>IFERROR(IF(ISBLANK($A4351),"",IF($A4351="Ūdeņraža jonu koncentrācija",VLOOKUP(Dati!$A4351,Normas!$A:$D,2,FALSE),VLOOKUP(Dati!$A4351,Normas!$A:$D,2,FALSE)*0.6)),"")</f>
      </c>
      <c r="G4351" s="2">
        <f>IFERROR(IF(ISBLANK($A4351),"",IF($A4351="Ūdeņraža jonu koncentrācija",VLOOKUP(Dati!$A4351,Normas!$A:$D,3,FALSE),VLOOKUP(Dati!$A4351,Normas!$A:$D,3,FALSE)*0.6)),"")</f>
      </c>
      <c r="H4351" s="2">
        <f>IFERROR(IF(ISBLANK($A4351),"",IF($A4351="Ūdeņraža jonu koncentrācija",VLOOKUP(Dati!$A4351,Normas!$A:$D,2,FALSE),VLOOKUP(Dati!$A4351,Normas!$A:$D,2,FALSE)*0.3)),"")</f>
      </c>
      <c r="I4351" s="2">
        <f>IFERROR(IF(ISBLANK($A4351),"",IF($A4351="Ūdeņraža jonu koncentrācija",VLOOKUP(Dati!$A4351,Normas!$A:$D,3,FALSE),VLOOKUP(Dati!$A4351,Normas!$A:$D,3,FALSE)*0.3)),"")</f>
      </c>
    </row>
    <row r="4352" spans="2:9" x14ac:dyDescent="0.2">
      <c r="B4352">
        <f>IF(ISBLANK(A4352),"",VLOOKUP(A4352,Normas!A:D,4,FALSE))</f>
      </c>
      <c r="E4352" s="2">
        <f>IF(ISBLANK(D4352),"",INT(YEARFRAC(D4352,'Vispārīga informācija'!$B$2)))</f>
      </c>
      <c r="F4352" s="2">
        <f>IFERROR(IF(ISBLANK($A4352),"",IF($A4352="Ūdeņraža jonu koncentrācija",VLOOKUP(Dati!$A4352,Normas!$A:$D,2,FALSE),VLOOKUP(Dati!$A4352,Normas!$A:$D,2,FALSE)*0.6)),"")</f>
      </c>
      <c r="G4352" s="2">
        <f>IFERROR(IF(ISBLANK($A4352),"",IF($A4352="Ūdeņraža jonu koncentrācija",VLOOKUP(Dati!$A4352,Normas!$A:$D,3,FALSE),VLOOKUP(Dati!$A4352,Normas!$A:$D,3,FALSE)*0.6)),"")</f>
      </c>
      <c r="H4352" s="2">
        <f>IFERROR(IF(ISBLANK($A4352),"",IF($A4352="Ūdeņraža jonu koncentrācija",VLOOKUP(Dati!$A4352,Normas!$A:$D,2,FALSE),VLOOKUP(Dati!$A4352,Normas!$A:$D,2,FALSE)*0.3)),"")</f>
      </c>
      <c r="I4352" s="2">
        <f>IFERROR(IF(ISBLANK($A4352),"",IF($A4352="Ūdeņraža jonu koncentrācija",VLOOKUP(Dati!$A4352,Normas!$A:$D,3,FALSE),VLOOKUP(Dati!$A4352,Normas!$A:$D,3,FALSE)*0.3)),"")</f>
      </c>
    </row>
    <row r="4353" spans="2:9" x14ac:dyDescent="0.2">
      <c r="B4353">
        <f>IF(ISBLANK(A4353),"",VLOOKUP(A4353,Normas!A:D,4,FALSE))</f>
      </c>
      <c r="E4353" s="2">
        <f>IF(ISBLANK(D4353),"",INT(YEARFRAC(D4353,'Vispārīga informācija'!$B$2)))</f>
      </c>
      <c r="F4353" s="2">
        <f>IFERROR(IF(ISBLANK($A4353),"",IF($A4353="Ūdeņraža jonu koncentrācija",VLOOKUP(Dati!$A4353,Normas!$A:$D,2,FALSE),VLOOKUP(Dati!$A4353,Normas!$A:$D,2,FALSE)*0.6)),"")</f>
      </c>
      <c r="G4353" s="2">
        <f>IFERROR(IF(ISBLANK($A4353),"",IF($A4353="Ūdeņraža jonu koncentrācija",VLOOKUP(Dati!$A4353,Normas!$A:$D,3,FALSE),VLOOKUP(Dati!$A4353,Normas!$A:$D,3,FALSE)*0.6)),"")</f>
      </c>
      <c r="H4353" s="2">
        <f>IFERROR(IF(ISBLANK($A4353),"",IF($A4353="Ūdeņraža jonu koncentrācija",VLOOKUP(Dati!$A4353,Normas!$A:$D,2,FALSE),VLOOKUP(Dati!$A4353,Normas!$A:$D,2,FALSE)*0.3)),"")</f>
      </c>
      <c r="I4353" s="2">
        <f>IFERROR(IF(ISBLANK($A4353),"",IF($A4353="Ūdeņraža jonu koncentrācija",VLOOKUP(Dati!$A4353,Normas!$A:$D,3,FALSE),VLOOKUP(Dati!$A4353,Normas!$A:$D,3,FALSE)*0.3)),"")</f>
      </c>
    </row>
    <row r="4354" spans="2:9" x14ac:dyDescent="0.2">
      <c r="B4354">
        <f>IF(ISBLANK(A4354),"",VLOOKUP(A4354,Normas!A:D,4,FALSE))</f>
      </c>
      <c r="E4354" s="2">
        <f>IF(ISBLANK(D4354),"",INT(YEARFRAC(D4354,'Vispārīga informācija'!$B$2)))</f>
      </c>
      <c r="F4354" s="2">
        <f>IFERROR(IF(ISBLANK($A4354),"",IF($A4354="Ūdeņraža jonu koncentrācija",VLOOKUP(Dati!$A4354,Normas!$A:$D,2,FALSE),VLOOKUP(Dati!$A4354,Normas!$A:$D,2,FALSE)*0.6)),"")</f>
      </c>
      <c r="G4354" s="2">
        <f>IFERROR(IF(ISBLANK($A4354),"",IF($A4354="Ūdeņraža jonu koncentrācija",VLOOKUP(Dati!$A4354,Normas!$A:$D,3,FALSE),VLOOKUP(Dati!$A4354,Normas!$A:$D,3,FALSE)*0.6)),"")</f>
      </c>
      <c r="H4354" s="2">
        <f>IFERROR(IF(ISBLANK($A4354),"",IF($A4354="Ūdeņraža jonu koncentrācija",VLOOKUP(Dati!$A4354,Normas!$A:$D,2,FALSE),VLOOKUP(Dati!$A4354,Normas!$A:$D,2,FALSE)*0.3)),"")</f>
      </c>
      <c r="I4354" s="2">
        <f>IFERROR(IF(ISBLANK($A4354),"",IF($A4354="Ūdeņraža jonu koncentrācija",VLOOKUP(Dati!$A4354,Normas!$A:$D,3,FALSE),VLOOKUP(Dati!$A4354,Normas!$A:$D,3,FALSE)*0.3)),"")</f>
      </c>
    </row>
    <row r="4355" spans="2:9" x14ac:dyDescent="0.2">
      <c r="B4355">
        <f>IF(ISBLANK(A4355),"",VLOOKUP(A4355,Normas!A:D,4,FALSE))</f>
      </c>
      <c r="E4355" s="2">
        <f>IF(ISBLANK(D4355),"",INT(YEARFRAC(D4355,'Vispārīga informācija'!$B$2)))</f>
      </c>
      <c r="F4355" s="2">
        <f>IFERROR(IF(ISBLANK($A4355),"",IF($A4355="Ūdeņraža jonu koncentrācija",VLOOKUP(Dati!$A4355,Normas!$A:$D,2,FALSE),VLOOKUP(Dati!$A4355,Normas!$A:$D,2,FALSE)*0.6)),"")</f>
      </c>
      <c r="G4355" s="2">
        <f>IFERROR(IF(ISBLANK($A4355),"",IF($A4355="Ūdeņraža jonu koncentrācija",VLOOKUP(Dati!$A4355,Normas!$A:$D,3,FALSE),VLOOKUP(Dati!$A4355,Normas!$A:$D,3,FALSE)*0.6)),"")</f>
      </c>
      <c r="H4355" s="2">
        <f>IFERROR(IF(ISBLANK($A4355),"",IF($A4355="Ūdeņraža jonu koncentrācija",VLOOKUP(Dati!$A4355,Normas!$A:$D,2,FALSE),VLOOKUP(Dati!$A4355,Normas!$A:$D,2,FALSE)*0.3)),"")</f>
      </c>
      <c r="I4355" s="2">
        <f>IFERROR(IF(ISBLANK($A4355),"",IF($A4355="Ūdeņraža jonu koncentrācija",VLOOKUP(Dati!$A4355,Normas!$A:$D,3,FALSE),VLOOKUP(Dati!$A4355,Normas!$A:$D,3,FALSE)*0.3)),"")</f>
      </c>
    </row>
    <row r="4356" spans="2:9" x14ac:dyDescent="0.2">
      <c r="B4356">
        <f>IF(ISBLANK(A4356),"",VLOOKUP(A4356,Normas!A:D,4,FALSE))</f>
      </c>
      <c r="E4356" s="2">
        <f>IF(ISBLANK(D4356),"",INT(YEARFRAC(D4356,'Vispārīga informācija'!$B$2)))</f>
      </c>
      <c r="F4356" s="2">
        <f>IFERROR(IF(ISBLANK($A4356),"",IF($A4356="Ūdeņraža jonu koncentrācija",VLOOKUP(Dati!$A4356,Normas!$A:$D,2,FALSE),VLOOKUP(Dati!$A4356,Normas!$A:$D,2,FALSE)*0.6)),"")</f>
      </c>
      <c r="G4356" s="2">
        <f>IFERROR(IF(ISBLANK($A4356),"",IF($A4356="Ūdeņraža jonu koncentrācija",VLOOKUP(Dati!$A4356,Normas!$A:$D,3,FALSE),VLOOKUP(Dati!$A4356,Normas!$A:$D,3,FALSE)*0.6)),"")</f>
      </c>
      <c r="H4356" s="2">
        <f>IFERROR(IF(ISBLANK($A4356),"",IF($A4356="Ūdeņraža jonu koncentrācija",VLOOKUP(Dati!$A4356,Normas!$A:$D,2,FALSE),VLOOKUP(Dati!$A4356,Normas!$A:$D,2,FALSE)*0.3)),"")</f>
      </c>
      <c r="I4356" s="2">
        <f>IFERROR(IF(ISBLANK($A4356),"",IF($A4356="Ūdeņraža jonu koncentrācija",VLOOKUP(Dati!$A4356,Normas!$A:$D,3,FALSE),VLOOKUP(Dati!$A4356,Normas!$A:$D,3,FALSE)*0.3)),"")</f>
      </c>
    </row>
    <row r="4357" spans="2:9" x14ac:dyDescent="0.2">
      <c r="B4357">
        <f>IF(ISBLANK(A4357),"",VLOOKUP(A4357,Normas!A:D,4,FALSE))</f>
      </c>
      <c r="E4357" s="2">
        <f>IF(ISBLANK(D4357),"",INT(YEARFRAC(D4357,'Vispārīga informācija'!$B$2)))</f>
      </c>
      <c r="F4357" s="2">
        <f>IFERROR(IF(ISBLANK($A4357),"",IF($A4357="Ūdeņraža jonu koncentrācija",VLOOKUP(Dati!$A4357,Normas!$A:$D,2,FALSE),VLOOKUP(Dati!$A4357,Normas!$A:$D,2,FALSE)*0.6)),"")</f>
      </c>
      <c r="G4357" s="2">
        <f>IFERROR(IF(ISBLANK($A4357),"",IF($A4357="Ūdeņraža jonu koncentrācija",VLOOKUP(Dati!$A4357,Normas!$A:$D,3,FALSE),VLOOKUP(Dati!$A4357,Normas!$A:$D,3,FALSE)*0.6)),"")</f>
      </c>
      <c r="H4357" s="2">
        <f>IFERROR(IF(ISBLANK($A4357),"",IF($A4357="Ūdeņraža jonu koncentrācija",VLOOKUP(Dati!$A4357,Normas!$A:$D,2,FALSE),VLOOKUP(Dati!$A4357,Normas!$A:$D,2,FALSE)*0.3)),"")</f>
      </c>
      <c r="I4357" s="2">
        <f>IFERROR(IF(ISBLANK($A4357),"",IF($A4357="Ūdeņraža jonu koncentrācija",VLOOKUP(Dati!$A4357,Normas!$A:$D,3,FALSE),VLOOKUP(Dati!$A4357,Normas!$A:$D,3,FALSE)*0.3)),"")</f>
      </c>
    </row>
    <row r="4358" spans="2:9" x14ac:dyDescent="0.2">
      <c r="B4358">
        <f>IF(ISBLANK(A4358),"",VLOOKUP(A4358,Normas!A:D,4,FALSE))</f>
      </c>
      <c r="E4358" s="2">
        <f>IF(ISBLANK(D4358),"",INT(YEARFRAC(D4358,'Vispārīga informācija'!$B$2)))</f>
      </c>
      <c r="F4358" s="2">
        <f>IFERROR(IF(ISBLANK($A4358),"",IF($A4358="Ūdeņraža jonu koncentrācija",VLOOKUP(Dati!$A4358,Normas!$A:$D,2,FALSE),VLOOKUP(Dati!$A4358,Normas!$A:$D,2,FALSE)*0.6)),"")</f>
      </c>
      <c r="G4358" s="2">
        <f>IFERROR(IF(ISBLANK($A4358),"",IF($A4358="Ūdeņraža jonu koncentrācija",VLOOKUP(Dati!$A4358,Normas!$A:$D,3,FALSE),VLOOKUP(Dati!$A4358,Normas!$A:$D,3,FALSE)*0.6)),"")</f>
      </c>
      <c r="H4358" s="2">
        <f>IFERROR(IF(ISBLANK($A4358),"",IF($A4358="Ūdeņraža jonu koncentrācija",VLOOKUP(Dati!$A4358,Normas!$A:$D,2,FALSE),VLOOKUP(Dati!$A4358,Normas!$A:$D,2,FALSE)*0.3)),"")</f>
      </c>
      <c r="I4358" s="2">
        <f>IFERROR(IF(ISBLANK($A4358),"",IF($A4358="Ūdeņraža jonu koncentrācija",VLOOKUP(Dati!$A4358,Normas!$A:$D,3,FALSE),VLOOKUP(Dati!$A4358,Normas!$A:$D,3,FALSE)*0.3)),"")</f>
      </c>
    </row>
    <row r="4359" spans="2:9" x14ac:dyDescent="0.2">
      <c r="B4359">
        <f>IF(ISBLANK(A4359),"",VLOOKUP(A4359,Normas!A:D,4,FALSE))</f>
      </c>
      <c r="E4359" s="2">
        <f>IF(ISBLANK(D4359),"",INT(YEARFRAC(D4359,'Vispārīga informācija'!$B$2)))</f>
      </c>
      <c r="F4359" s="2">
        <f>IFERROR(IF(ISBLANK($A4359),"",IF($A4359="Ūdeņraža jonu koncentrācija",VLOOKUP(Dati!$A4359,Normas!$A:$D,2,FALSE),VLOOKUP(Dati!$A4359,Normas!$A:$D,2,FALSE)*0.6)),"")</f>
      </c>
      <c r="G4359" s="2">
        <f>IFERROR(IF(ISBLANK($A4359),"",IF($A4359="Ūdeņraža jonu koncentrācija",VLOOKUP(Dati!$A4359,Normas!$A:$D,3,FALSE),VLOOKUP(Dati!$A4359,Normas!$A:$D,3,FALSE)*0.6)),"")</f>
      </c>
      <c r="H4359" s="2">
        <f>IFERROR(IF(ISBLANK($A4359),"",IF($A4359="Ūdeņraža jonu koncentrācija",VLOOKUP(Dati!$A4359,Normas!$A:$D,2,FALSE),VLOOKUP(Dati!$A4359,Normas!$A:$D,2,FALSE)*0.3)),"")</f>
      </c>
      <c r="I4359" s="2">
        <f>IFERROR(IF(ISBLANK($A4359),"",IF($A4359="Ūdeņraža jonu koncentrācija",VLOOKUP(Dati!$A4359,Normas!$A:$D,3,FALSE),VLOOKUP(Dati!$A4359,Normas!$A:$D,3,FALSE)*0.3)),"")</f>
      </c>
    </row>
    <row r="4360" spans="2:9" x14ac:dyDescent="0.2">
      <c r="B4360">
        <f>IF(ISBLANK(A4360),"",VLOOKUP(A4360,Normas!A:D,4,FALSE))</f>
      </c>
      <c r="E4360" s="2">
        <f>IF(ISBLANK(D4360),"",INT(YEARFRAC(D4360,'Vispārīga informācija'!$B$2)))</f>
      </c>
      <c r="F4360" s="2">
        <f>IFERROR(IF(ISBLANK($A4360),"",IF($A4360="Ūdeņraža jonu koncentrācija",VLOOKUP(Dati!$A4360,Normas!$A:$D,2,FALSE),VLOOKUP(Dati!$A4360,Normas!$A:$D,2,FALSE)*0.6)),"")</f>
      </c>
      <c r="G4360" s="2">
        <f>IFERROR(IF(ISBLANK($A4360),"",IF($A4360="Ūdeņraža jonu koncentrācija",VLOOKUP(Dati!$A4360,Normas!$A:$D,3,FALSE),VLOOKUP(Dati!$A4360,Normas!$A:$D,3,FALSE)*0.6)),"")</f>
      </c>
      <c r="H4360" s="2">
        <f>IFERROR(IF(ISBLANK($A4360),"",IF($A4360="Ūdeņraža jonu koncentrācija",VLOOKUP(Dati!$A4360,Normas!$A:$D,2,FALSE),VLOOKUP(Dati!$A4360,Normas!$A:$D,2,FALSE)*0.3)),"")</f>
      </c>
      <c r="I4360" s="2">
        <f>IFERROR(IF(ISBLANK($A4360),"",IF($A4360="Ūdeņraža jonu koncentrācija",VLOOKUP(Dati!$A4360,Normas!$A:$D,3,FALSE),VLOOKUP(Dati!$A4360,Normas!$A:$D,3,FALSE)*0.3)),"")</f>
      </c>
    </row>
    <row r="4361" spans="2:9" x14ac:dyDescent="0.2">
      <c r="B4361">
        <f>IF(ISBLANK(A4361),"",VLOOKUP(A4361,Normas!A:D,4,FALSE))</f>
      </c>
      <c r="E4361" s="2">
        <f>IF(ISBLANK(D4361),"",INT(YEARFRAC(D4361,'Vispārīga informācija'!$B$2)))</f>
      </c>
      <c r="F4361" s="2">
        <f>IFERROR(IF(ISBLANK($A4361),"",IF($A4361="Ūdeņraža jonu koncentrācija",VLOOKUP(Dati!$A4361,Normas!$A:$D,2,FALSE),VLOOKUP(Dati!$A4361,Normas!$A:$D,2,FALSE)*0.6)),"")</f>
      </c>
      <c r="G4361" s="2">
        <f>IFERROR(IF(ISBLANK($A4361),"",IF($A4361="Ūdeņraža jonu koncentrācija",VLOOKUP(Dati!$A4361,Normas!$A:$D,3,FALSE),VLOOKUP(Dati!$A4361,Normas!$A:$D,3,FALSE)*0.6)),"")</f>
      </c>
      <c r="H4361" s="2">
        <f>IFERROR(IF(ISBLANK($A4361),"",IF($A4361="Ūdeņraža jonu koncentrācija",VLOOKUP(Dati!$A4361,Normas!$A:$D,2,FALSE),VLOOKUP(Dati!$A4361,Normas!$A:$D,2,FALSE)*0.3)),"")</f>
      </c>
      <c r="I4361" s="2">
        <f>IFERROR(IF(ISBLANK($A4361),"",IF($A4361="Ūdeņraža jonu koncentrācija",VLOOKUP(Dati!$A4361,Normas!$A:$D,3,FALSE),VLOOKUP(Dati!$A4361,Normas!$A:$D,3,FALSE)*0.3)),"")</f>
      </c>
    </row>
    <row r="4362" spans="2:9" x14ac:dyDescent="0.2">
      <c r="B4362">
        <f>IF(ISBLANK(A4362),"",VLOOKUP(A4362,Normas!A:D,4,FALSE))</f>
      </c>
      <c r="E4362" s="2">
        <f>IF(ISBLANK(D4362),"",INT(YEARFRAC(D4362,'Vispārīga informācija'!$B$2)))</f>
      </c>
      <c r="F4362" s="2">
        <f>IFERROR(IF(ISBLANK($A4362),"",IF($A4362="Ūdeņraža jonu koncentrācija",VLOOKUP(Dati!$A4362,Normas!$A:$D,2,FALSE),VLOOKUP(Dati!$A4362,Normas!$A:$D,2,FALSE)*0.6)),"")</f>
      </c>
      <c r="G4362" s="2">
        <f>IFERROR(IF(ISBLANK($A4362),"",IF($A4362="Ūdeņraža jonu koncentrācija",VLOOKUP(Dati!$A4362,Normas!$A:$D,3,FALSE),VLOOKUP(Dati!$A4362,Normas!$A:$D,3,FALSE)*0.6)),"")</f>
      </c>
      <c r="H4362" s="2">
        <f>IFERROR(IF(ISBLANK($A4362),"",IF($A4362="Ūdeņraža jonu koncentrācija",VLOOKUP(Dati!$A4362,Normas!$A:$D,2,FALSE),VLOOKUP(Dati!$A4362,Normas!$A:$D,2,FALSE)*0.3)),"")</f>
      </c>
      <c r="I4362" s="2">
        <f>IFERROR(IF(ISBLANK($A4362),"",IF($A4362="Ūdeņraža jonu koncentrācija",VLOOKUP(Dati!$A4362,Normas!$A:$D,3,FALSE),VLOOKUP(Dati!$A4362,Normas!$A:$D,3,FALSE)*0.3)),"")</f>
      </c>
    </row>
    <row r="4363" spans="2:9" x14ac:dyDescent="0.2">
      <c r="B4363">
        <f>IF(ISBLANK(A4363),"",VLOOKUP(A4363,Normas!A:D,4,FALSE))</f>
      </c>
      <c r="E4363" s="2">
        <f>IF(ISBLANK(D4363),"",INT(YEARFRAC(D4363,'Vispārīga informācija'!$B$2)))</f>
      </c>
      <c r="F4363" s="2">
        <f>IFERROR(IF(ISBLANK($A4363),"",IF($A4363="Ūdeņraža jonu koncentrācija",VLOOKUP(Dati!$A4363,Normas!$A:$D,2,FALSE),VLOOKUP(Dati!$A4363,Normas!$A:$D,2,FALSE)*0.6)),"")</f>
      </c>
      <c r="G4363" s="2">
        <f>IFERROR(IF(ISBLANK($A4363),"",IF($A4363="Ūdeņraža jonu koncentrācija",VLOOKUP(Dati!$A4363,Normas!$A:$D,3,FALSE),VLOOKUP(Dati!$A4363,Normas!$A:$D,3,FALSE)*0.6)),"")</f>
      </c>
      <c r="H4363" s="2">
        <f>IFERROR(IF(ISBLANK($A4363),"",IF($A4363="Ūdeņraža jonu koncentrācija",VLOOKUP(Dati!$A4363,Normas!$A:$D,2,FALSE),VLOOKUP(Dati!$A4363,Normas!$A:$D,2,FALSE)*0.3)),"")</f>
      </c>
      <c r="I4363" s="2">
        <f>IFERROR(IF(ISBLANK($A4363),"",IF($A4363="Ūdeņraža jonu koncentrācija",VLOOKUP(Dati!$A4363,Normas!$A:$D,3,FALSE),VLOOKUP(Dati!$A4363,Normas!$A:$D,3,FALSE)*0.3)),"")</f>
      </c>
    </row>
    <row r="4364" spans="2:9" x14ac:dyDescent="0.2">
      <c r="B4364">
        <f>IF(ISBLANK(A4364),"",VLOOKUP(A4364,Normas!A:D,4,FALSE))</f>
      </c>
      <c r="E4364" s="2">
        <f>IF(ISBLANK(D4364),"",INT(YEARFRAC(D4364,'Vispārīga informācija'!$B$2)))</f>
      </c>
      <c r="F4364" s="2">
        <f>IFERROR(IF(ISBLANK($A4364),"",IF($A4364="Ūdeņraža jonu koncentrācija",VLOOKUP(Dati!$A4364,Normas!$A:$D,2,FALSE),VLOOKUP(Dati!$A4364,Normas!$A:$D,2,FALSE)*0.6)),"")</f>
      </c>
      <c r="G4364" s="2">
        <f>IFERROR(IF(ISBLANK($A4364),"",IF($A4364="Ūdeņraža jonu koncentrācija",VLOOKUP(Dati!$A4364,Normas!$A:$D,3,FALSE),VLOOKUP(Dati!$A4364,Normas!$A:$D,3,FALSE)*0.6)),"")</f>
      </c>
      <c r="H4364" s="2">
        <f>IFERROR(IF(ISBLANK($A4364),"",IF($A4364="Ūdeņraža jonu koncentrācija",VLOOKUP(Dati!$A4364,Normas!$A:$D,2,FALSE),VLOOKUP(Dati!$A4364,Normas!$A:$D,2,FALSE)*0.3)),"")</f>
      </c>
      <c r="I4364" s="2">
        <f>IFERROR(IF(ISBLANK($A4364),"",IF($A4364="Ūdeņraža jonu koncentrācija",VLOOKUP(Dati!$A4364,Normas!$A:$D,3,FALSE),VLOOKUP(Dati!$A4364,Normas!$A:$D,3,FALSE)*0.3)),"")</f>
      </c>
    </row>
    <row r="4365" spans="2:9" x14ac:dyDescent="0.2">
      <c r="B4365">
        <f>IF(ISBLANK(A4365),"",VLOOKUP(A4365,Normas!A:D,4,FALSE))</f>
      </c>
      <c r="E4365" s="2">
        <f>IF(ISBLANK(D4365),"",INT(YEARFRAC(D4365,'Vispārīga informācija'!$B$2)))</f>
      </c>
      <c r="F4365" s="2">
        <f>IFERROR(IF(ISBLANK($A4365),"",IF($A4365="Ūdeņraža jonu koncentrācija",VLOOKUP(Dati!$A4365,Normas!$A:$D,2,FALSE),VLOOKUP(Dati!$A4365,Normas!$A:$D,2,FALSE)*0.6)),"")</f>
      </c>
      <c r="G4365" s="2">
        <f>IFERROR(IF(ISBLANK($A4365),"",IF($A4365="Ūdeņraža jonu koncentrācija",VLOOKUP(Dati!$A4365,Normas!$A:$D,3,FALSE),VLOOKUP(Dati!$A4365,Normas!$A:$D,3,FALSE)*0.6)),"")</f>
      </c>
      <c r="H4365" s="2">
        <f>IFERROR(IF(ISBLANK($A4365),"",IF($A4365="Ūdeņraža jonu koncentrācija",VLOOKUP(Dati!$A4365,Normas!$A:$D,2,FALSE),VLOOKUP(Dati!$A4365,Normas!$A:$D,2,FALSE)*0.3)),"")</f>
      </c>
      <c r="I4365" s="2">
        <f>IFERROR(IF(ISBLANK($A4365),"",IF($A4365="Ūdeņraža jonu koncentrācija",VLOOKUP(Dati!$A4365,Normas!$A:$D,3,FALSE),VLOOKUP(Dati!$A4365,Normas!$A:$D,3,FALSE)*0.3)),"")</f>
      </c>
    </row>
    <row r="4366" spans="2:9" x14ac:dyDescent="0.2">
      <c r="B4366">
        <f>IF(ISBLANK(A4366),"",VLOOKUP(A4366,Normas!A:D,4,FALSE))</f>
      </c>
      <c r="E4366" s="2">
        <f>IF(ISBLANK(D4366),"",INT(YEARFRAC(D4366,'Vispārīga informācija'!$B$2)))</f>
      </c>
      <c r="F4366" s="2">
        <f>IFERROR(IF(ISBLANK($A4366),"",IF($A4366="Ūdeņraža jonu koncentrācija",VLOOKUP(Dati!$A4366,Normas!$A:$D,2,FALSE),VLOOKUP(Dati!$A4366,Normas!$A:$D,2,FALSE)*0.6)),"")</f>
      </c>
      <c r="G4366" s="2">
        <f>IFERROR(IF(ISBLANK($A4366),"",IF($A4366="Ūdeņraža jonu koncentrācija",VLOOKUP(Dati!$A4366,Normas!$A:$D,3,FALSE),VLOOKUP(Dati!$A4366,Normas!$A:$D,3,FALSE)*0.6)),"")</f>
      </c>
      <c r="H4366" s="2">
        <f>IFERROR(IF(ISBLANK($A4366),"",IF($A4366="Ūdeņraža jonu koncentrācija",VLOOKUP(Dati!$A4366,Normas!$A:$D,2,FALSE),VLOOKUP(Dati!$A4366,Normas!$A:$D,2,FALSE)*0.3)),"")</f>
      </c>
      <c r="I4366" s="2">
        <f>IFERROR(IF(ISBLANK($A4366),"",IF($A4366="Ūdeņraža jonu koncentrācija",VLOOKUP(Dati!$A4366,Normas!$A:$D,3,FALSE),VLOOKUP(Dati!$A4366,Normas!$A:$D,3,FALSE)*0.3)),"")</f>
      </c>
    </row>
    <row r="4367" spans="2:9" x14ac:dyDescent="0.2">
      <c r="B4367">
        <f>IF(ISBLANK(A4367),"",VLOOKUP(A4367,Normas!A:D,4,FALSE))</f>
      </c>
      <c r="E4367" s="2">
        <f>IF(ISBLANK(D4367),"",INT(YEARFRAC(D4367,'Vispārīga informācija'!$B$2)))</f>
      </c>
      <c r="F4367" s="2">
        <f>IFERROR(IF(ISBLANK($A4367),"",IF($A4367="Ūdeņraža jonu koncentrācija",VLOOKUP(Dati!$A4367,Normas!$A:$D,2,FALSE),VLOOKUP(Dati!$A4367,Normas!$A:$D,2,FALSE)*0.6)),"")</f>
      </c>
      <c r="G4367" s="2">
        <f>IFERROR(IF(ISBLANK($A4367),"",IF($A4367="Ūdeņraža jonu koncentrācija",VLOOKUP(Dati!$A4367,Normas!$A:$D,3,FALSE),VLOOKUP(Dati!$A4367,Normas!$A:$D,3,FALSE)*0.6)),"")</f>
      </c>
      <c r="H4367" s="2">
        <f>IFERROR(IF(ISBLANK($A4367),"",IF($A4367="Ūdeņraža jonu koncentrācija",VLOOKUP(Dati!$A4367,Normas!$A:$D,2,FALSE),VLOOKUP(Dati!$A4367,Normas!$A:$D,2,FALSE)*0.3)),"")</f>
      </c>
      <c r="I4367" s="2">
        <f>IFERROR(IF(ISBLANK($A4367),"",IF($A4367="Ūdeņraža jonu koncentrācija",VLOOKUP(Dati!$A4367,Normas!$A:$D,3,FALSE),VLOOKUP(Dati!$A4367,Normas!$A:$D,3,FALSE)*0.3)),"")</f>
      </c>
    </row>
    <row r="4368" spans="2:9" x14ac:dyDescent="0.2">
      <c r="B4368">
        <f>IF(ISBLANK(A4368),"",VLOOKUP(A4368,Normas!A:D,4,FALSE))</f>
      </c>
      <c r="E4368" s="2">
        <f>IF(ISBLANK(D4368),"",INT(YEARFRAC(D4368,'Vispārīga informācija'!$B$2)))</f>
      </c>
      <c r="F4368" s="2">
        <f>IFERROR(IF(ISBLANK($A4368),"",IF($A4368="Ūdeņraža jonu koncentrācija",VLOOKUP(Dati!$A4368,Normas!$A:$D,2,FALSE),VLOOKUP(Dati!$A4368,Normas!$A:$D,2,FALSE)*0.6)),"")</f>
      </c>
      <c r="G4368" s="2">
        <f>IFERROR(IF(ISBLANK($A4368),"",IF($A4368="Ūdeņraža jonu koncentrācija",VLOOKUP(Dati!$A4368,Normas!$A:$D,3,FALSE),VLOOKUP(Dati!$A4368,Normas!$A:$D,3,FALSE)*0.6)),"")</f>
      </c>
      <c r="H4368" s="2">
        <f>IFERROR(IF(ISBLANK($A4368),"",IF($A4368="Ūdeņraža jonu koncentrācija",VLOOKUP(Dati!$A4368,Normas!$A:$D,2,FALSE),VLOOKUP(Dati!$A4368,Normas!$A:$D,2,FALSE)*0.3)),"")</f>
      </c>
      <c r="I4368" s="2">
        <f>IFERROR(IF(ISBLANK($A4368),"",IF($A4368="Ūdeņraža jonu koncentrācija",VLOOKUP(Dati!$A4368,Normas!$A:$D,3,FALSE),VLOOKUP(Dati!$A4368,Normas!$A:$D,3,FALSE)*0.3)),"")</f>
      </c>
    </row>
    <row r="4369" spans="2:9" x14ac:dyDescent="0.2">
      <c r="B4369">
        <f>IF(ISBLANK(A4369),"",VLOOKUP(A4369,Normas!A:D,4,FALSE))</f>
      </c>
      <c r="E4369" s="2">
        <f>IF(ISBLANK(D4369),"",INT(YEARFRAC(D4369,'Vispārīga informācija'!$B$2)))</f>
      </c>
      <c r="F4369" s="2">
        <f>IFERROR(IF(ISBLANK($A4369),"",IF($A4369="Ūdeņraža jonu koncentrācija",VLOOKUP(Dati!$A4369,Normas!$A:$D,2,FALSE),VLOOKUP(Dati!$A4369,Normas!$A:$D,2,FALSE)*0.6)),"")</f>
      </c>
      <c r="G4369" s="2">
        <f>IFERROR(IF(ISBLANK($A4369),"",IF($A4369="Ūdeņraža jonu koncentrācija",VLOOKUP(Dati!$A4369,Normas!$A:$D,3,FALSE),VLOOKUP(Dati!$A4369,Normas!$A:$D,3,FALSE)*0.6)),"")</f>
      </c>
      <c r="H4369" s="2">
        <f>IFERROR(IF(ISBLANK($A4369),"",IF($A4369="Ūdeņraža jonu koncentrācija",VLOOKUP(Dati!$A4369,Normas!$A:$D,2,FALSE),VLOOKUP(Dati!$A4369,Normas!$A:$D,2,FALSE)*0.3)),"")</f>
      </c>
      <c r="I4369" s="2">
        <f>IFERROR(IF(ISBLANK($A4369),"",IF($A4369="Ūdeņraža jonu koncentrācija",VLOOKUP(Dati!$A4369,Normas!$A:$D,3,FALSE),VLOOKUP(Dati!$A4369,Normas!$A:$D,3,FALSE)*0.3)),"")</f>
      </c>
    </row>
    <row r="4370" spans="2:9" x14ac:dyDescent="0.2">
      <c r="B4370">
        <f>IF(ISBLANK(A4370),"",VLOOKUP(A4370,Normas!A:D,4,FALSE))</f>
      </c>
      <c r="E4370" s="2">
        <f>IF(ISBLANK(D4370),"",INT(YEARFRAC(D4370,'Vispārīga informācija'!$B$2)))</f>
      </c>
      <c r="F4370" s="2">
        <f>IFERROR(IF(ISBLANK($A4370),"",IF($A4370="Ūdeņraža jonu koncentrācija",VLOOKUP(Dati!$A4370,Normas!$A:$D,2,FALSE),VLOOKUP(Dati!$A4370,Normas!$A:$D,2,FALSE)*0.6)),"")</f>
      </c>
      <c r="G4370" s="2">
        <f>IFERROR(IF(ISBLANK($A4370),"",IF($A4370="Ūdeņraža jonu koncentrācija",VLOOKUP(Dati!$A4370,Normas!$A:$D,3,FALSE),VLOOKUP(Dati!$A4370,Normas!$A:$D,3,FALSE)*0.6)),"")</f>
      </c>
      <c r="H4370" s="2">
        <f>IFERROR(IF(ISBLANK($A4370),"",IF($A4370="Ūdeņraža jonu koncentrācija",VLOOKUP(Dati!$A4370,Normas!$A:$D,2,FALSE),VLOOKUP(Dati!$A4370,Normas!$A:$D,2,FALSE)*0.3)),"")</f>
      </c>
      <c r="I4370" s="2">
        <f>IFERROR(IF(ISBLANK($A4370),"",IF($A4370="Ūdeņraža jonu koncentrācija",VLOOKUP(Dati!$A4370,Normas!$A:$D,3,FALSE),VLOOKUP(Dati!$A4370,Normas!$A:$D,3,FALSE)*0.3)),"")</f>
      </c>
    </row>
    <row r="4371" spans="2:9" x14ac:dyDescent="0.2">
      <c r="B4371">
        <f>IF(ISBLANK(A4371),"",VLOOKUP(A4371,Normas!A:D,4,FALSE))</f>
      </c>
      <c r="E4371" s="2">
        <f>IF(ISBLANK(D4371),"",INT(YEARFRAC(D4371,'Vispārīga informācija'!$B$2)))</f>
      </c>
      <c r="F4371" s="2">
        <f>IFERROR(IF(ISBLANK($A4371),"",IF($A4371="Ūdeņraža jonu koncentrācija",VLOOKUP(Dati!$A4371,Normas!$A:$D,2,FALSE),VLOOKUP(Dati!$A4371,Normas!$A:$D,2,FALSE)*0.6)),"")</f>
      </c>
      <c r="G4371" s="2">
        <f>IFERROR(IF(ISBLANK($A4371),"",IF($A4371="Ūdeņraža jonu koncentrācija",VLOOKUP(Dati!$A4371,Normas!$A:$D,3,FALSE),VLOOKUP(Dati!$A4371,Normas!$A:$D,3,FALSE)*0.6)),"")</f>
      </c>
      <c r="H4371" s="2">
        <f>IFERROR(IF(ISBLANK($A4371),"",IF($A4371="Ūdeņraža jonu koncentrācija",VLOOKUP(Dati!$A4371,Normas!$A:$D,2,FALSE),VLOOKUP(Dati!$A4371,Normas!$A:$D,2,FALSE)*0.3)),"")</f>
      </c>
      <c r="I4371" s="2">
        <f>IFERROR(IF(ISBLANK($A4371),"",IF($A4371="Ūdeņraža jonu koncentrācija",VLOOKUP(Dati!$A4371,Normas!$A:$D,3,FALSE),VLOOKUP(Dati!$A4371,Normas!$A:$D,3,FALSE)*0.3)),"")</f>
      </c>
    </row>
    <row r="4372" spans="2:9" x14ac:dyDescent="0.2">
      <c r="B4372">
        <f>IF(ISBLANK(A4372),"",VLOOKUP(A4372,Normas!A:D,4,FALSE))</f>
      </c>
      <c r="E4372" s="2">
        <f>IF(ISBLANK(D4372),"",INT(YEARFRAC(D4372,'Vispārīga informācija'!$B$2)))</f>
      </c>
      <c r="F4372" s="2">
        <f>IFERROR(IF(ISBLANK($A4372),"",IF($A4372="Ūdeņraža jonu koncentrācija",VLOOKUP(Dati!$A4372,Normas!$A:$D,2,FALSE),VLOOKUP(Dati!$A4372,Normas!$A:$D,2,FALSE)*0.6)),"")</f>
      </c>
      <c r="G4372" s="2">
        <f>IFERROR(IF(ISBLANK($A4372),"",IF($A4372="Ūdeņraža jonu koncentrācija",VLOOKUP(Dati!$A4372,Normas!$A:$D,3,FALSE),VLOOKUP(Dati!$A4372,Normas!$A:$D,3,FALSE)*0.6)),"")</f>
      </c>
      <c r="H4372" s="2">
        <f>IFERROR(IF(ISBLANK($A4372),"",IF($A4372="Ūdeņraža jonu koncentrācija",VLOOKUP(Dati!$A4372,Normas!$A:$D,2,FALSE),VLOOKUP(Dati!$A4372,Normas!$A:$D,2,FALSE)*0.3)),"")</f>
      </c>
      <c r="I4372" s="2">
        <f>IFERROR(IF(ISBLANK($A4372),"",IF($A4372="Ūdeņraža jonu koncentrācija",VLOOKUP(Dati!$A4372,Normas!$A:$D,3,FALSE),VLOOKUP(Dati!$A4372,Normas!$A:$D,3,FALSE)*0.3)),"")</f>
      </c>
    </row>
    <row r="4373" spans="2:9" x14ac:dyDescent="0.2">
      <c r="B4373">
        <f>IF(ISBLANK(A4373),"",VLOOKUP(A4373,Normas!A:D,4,FALSE))</f>
      </c>
      <c r="E4373" s="2">
        <f>IF(ISBLANK(D4373),"",INT(YEARFRAC(D4373,'Vispārīga informācija'!$B$2)))</f>
      </c>
      <c r="F4373" s="2">
        <f>IFERROR(IF(ISBLANK($A4373),"",IF($A4373="Ūdeņraža jonu koncentrācija",VLOOKUP(Dati!$A4373,Normas!$A:$D,2,FALSE),VLOOKUP(Dati!$A4373,Normas!$A:$D,2,FALSE)*0.6)),"")</f>
      </c>
      <c r="G4373" s="2">
        <f>IFERROR(IF(ISBLANK($A4373),"",IF($A4373="Ūdeņraža jonu koncentrācija",VLOOKUP(Dati!$A4373,Normas!$A:$D,3,FALSE),VLOOKUP(Dati!$A4373,Normas!$A:$D,3,FALSE)*0.6)),"")</f>
      </c>
      <c r="H4373" s="2">
        <f>IFERROR(IF(ISBLANK($A4373),"",IF($A4373="Ūdeņraža jonu koncentrācija",VLOOKUP(Dati!$A4373,Normas!$A:$D,2,FALSE),VLOOKUP(Dati!$A4373,Normas!$A:$D,2,FALSE)*0.3)),"")</f>
      </c>
      <c r="I4373" s="2">
        <f>IFERROR(IF(ISBLANK($A4373),"",IF($A4373="Ūdeņraža jonu koncentrācija",VLOOKUP(Dati!$A4373,Normas!$A:$D,3,FALSE),VLOOKUP(Dati!$A4373,Normas!$A:$D,3,FALSE)*0.3)),"")</f>
      </c>
    </row>
    <row r="4374" spans="2:9" x14ac:dyDescent="0.2">
      <c r="B4374">
        <f>IF(ISBLANK(A4374),"",VLOOKUP(A4374,Normas!A:D,4,FALSE))</f>
      </c>
      <c r="E4374" s="2">
        <f>IF(ISBLANK(D4374),"",INT(YEARFRAC(D4374,'Vispārīga informācija'!$B$2)))</f>
      </c>
      <c r="F4374" s="2">
        <f>IFERROR(IF(ISBLANK($A4374),"",IF($A4374="Ūdeņraža jonu koncentrācija",VLOOKUP(Dati!$A4374,Normas!$A:$D,2,FALSE),VLOOKUP(Dati!$A4374,Normas!$A:$D,2,FALSE)*0.6)),"")</f>
      </c>
      <c r="G4374" s="2">
        <f>IFERROR(IF(ISBLANK($A4374),"",IF($A4374="Ūdeņraža jonu koncentrācija",VLOOKUP(Dati!$A4374,Normas!$A:$D,3,FALSE),VLOOKUP(Dati!$A4374,Normas!$A:$D,3,FALSE)*0.6)),"")</f>
      </c>
      <c r="H4374" s="2">
        <f>IFERROR(IF(ISBLANK($A4374),"",IF($A4374="Ūdeņraža jonu koncentrācija",VLOOKUP(Dati!$A4374,Normas!$A:$D,2,FALSE),VLOOKUP(Dati!$A4374,Normas!$A:$D,2,FALSE)*0.3)),"")</f>
      </c>
      <c r="I4374" s="2">
        <f>IFERROR(IF(ISBLANK($A4374),"",IF($A4374="Ūdeņraža jonu koncentrācija",VLOOKUP(Dati!$A4374,Normas!$A:$D,3,FALSE),VLOOKUP(Dati!$A4374,Normas!$A:$D,3,FALSE)*0.3)),"")</f>
      </c>
    </row>
    <row r="4375" spans="2:9" x14ac:dyDescent="0.2">
      <c r="B4375">
        <f>IF(ISBLANK(A4375),"",VLOOKUP(A4375,Normas!A:D,4,FALSE))</f>
      </c>
      <c r="E4375" s="2">
        <f>IF(ISBLANK(D4375),"",INT(YEARFRAC(D4375,'Vispārīga informācija'!$B$2)))</f>
      </c>
      <c r="F4375" s="2">
        <f>IFERROR(IF(ISBLANK($A4375),"",IF($A4375="Ūdeņraža jonu koncentrācija",VLOOKUP(Dati!$A4375,Normas!$A:$D,2,FALSE),VLOOKUP(Dati!$A4375,Normas!$A:$D,2,FALSE)*0.6)),"")</f>
      </c>
      <c r="G4375" s="2">
        <f>IFERROR(IF(ISBLANK($A4375),"",IF($A4375="Ūdeņraža jonu koncentrācija",VLOOKUP(Dati!$A4375,Normas!$A:$D,3,FALSE),VLOOKUP(Dati!$A4375,Normas!$A:$D,3,FALSE)*0.6)),"")</f>
      </c>
      <c r="H4375" s="2">
        <f>IFERROR(IF(ISBLANK($A4375),"",IF($A4375="Ūdeņraža jonu koncentrācija",VLOOKUP(Dati!$A4375,Normas!$A:$D,2,FALSE),VLOOKUP(Dati!$A4375,Normas!$A:$D,2,FALSE)*0.3)),"")</f>
      </c>
      <c r="I4375" s="2">
        <f>IFERROR(IF(ISBLANK($A4375),"",IF($A4375="Ūdeņraža jonu koncentrācija",VLOOKUP(Dati!$A4375,Normas!$A:$D,3,FALSE),VLOOKUP(Dati!$A4375,Normas!$A:$D,3,FALSE)*0.3)),"")</f>
      </c>
    </row>
    <row r="4376" spans="2:9" x14ac:dyDescent="0.2">
      <c r="B4376">
        <f>IF(ISBLANK(A4376),"",VLOOKUP(A4376,Normas!A:D,4,FALSE))</f>
      </c>
      <c r="E4376" s="2">
        <f>IF(ISBLANK(D4376),"",INT(YEARFRAC(D4376,'Vispārīga informācija'!$B$2)))</f>
      </c>
      <c r="F4376" s="2">
        <f>IFERROR(IF(ISBLANK($A4376),"",IF($A4376="Ūdeņraža jonu koncentrācija",VLOOKUP(Dati!$A4376,Normas!$A:$D,2,FALSE),VLOOKUP(Dati!$A4376,Normas!$A:$D,2,FALSE)*0.6)),"")</f>
      </c>
      <c r="G4376" s="2">
        <f>IFERROR(IF(ISBLANK($A4376),"",IF($A4376="Ūdeņraža jonu koncentrācija",VLOOKUP(Dati!$A4376,Normas!$A:$D,3,FALSE),VLOOKUP(Dati!$A4376,Normas!$A:$D,3,FALSE)*0.6)),"")</f>
      </c>
      <c r="H4376" s="2">
        <f>IFERROR(IF(ISBLANK($A4376),"",IF($A4376="Ūdeņraža jonu koncentrācija",VLOOKUP(Dati!$A4376,Normas!$A:$D,2,FALSE),VLOOKUP(Dati!$A4376,Normas!$A:$D,2,FALSE)*0.3)),"")</f>
      </c>
      <c r="I4376" s="2">
        <f>IFERROR(IF(ISBLANK($A4376),"",IF($A4376="Ūdeņraža jonu koncentrācija",VLOOKUP(Dati!$A4376,Normas!$A:$D,3,FALSE),VLOOKUP(Dati!$A4376,Normas!$A:$D,3,FALSE)*0.3)),"")</f>
      </c>
    </row>
    <row r="4377" spans="2:9" x14ac:dyDescent="0.2">
      <c r="B4377">
        <f>IF(ISBLANK(A4377),"",VLOOKUP(A4377,Normas!A:D,4,FALSE))</f>
      </c>
      <c r="E4377" s="2">
        <f>IF(ISBLANK(D4377),"",INT(YEARFRAC(D4377,'Vispārīga informācija'!$B$2)))</f>
      </c>
      <c r="F4377" s="2">
        <f>IFERROR(IF(ISBLANK($A4377),"",IF($A4377="Ūdeņraža jonu koncentrācija",VLOOKUP(Dati!$A4377,Normas!$A:$D,2,FALSE),VLOOKUP(Dati!$A4377,Normas!$A:$D,2,FALSE)*0.6)),"")</f>
      </c>
      <c r="G4377" s="2">
        <f>IFERROR(IF(ISBLANK($A4377),"",IF($A4377="Ūdeņraža jonu koncentrācija",VLOOKUP(Dati!$A4377,Normas!$A:$D,3,FALSE),VLOOKUP(Dati!$A4377,Normas!$A:$D,3,FALSE)*0.6)),"")</f>
      </c>
      <c r="H4377" s="2">
        <f>IFERROR(IF(ISBLANK($A4377),"",IF($A4377="Ūdeņraža jonu koncentrācija",VLOOKUP(Dati!$A4377,Normas!$A:$D,2,FALSE),VLOOKUP(Dati!$A4377,Normas!$A:$D,2,FALSE)*0.3)),"")</f>
      </c>
      <c r="I4377" s="2">
        <f>IFERROR(IF(ISBLANK($A4377),"",IF($A4377="Ūdeņraža jonu koncentrācija",VLOOKUP(Dati!$A4377,Normas!$A:$D,3,FALSE),VLOOKUP(Dati!$A4377,Normas!$A:$D,3,FALSE)*0.3)),"")</f>
      </c>
    </row>
    <row r="4378" spans="2:9" x14ac:dyDescent="0.2">
      <c r="B4378">
        <f>IF(ISBLANK(A4378),"",VLOOKUP(A4378,Normas!A:D,4,FALSE))</f>
      </c>
      <c r="E4378" s="2">
        <f>IF(ISBLANK(D4378),"",INT(YEARFRAC(D4378,'Vispārīga informācija'!$B$2)))</f>
      </c>
      <c r="F4378" s="2">
        <f>IFERROR(IF(ISBLANK($A4378),"",IF($A4378="Ūdeņraža jonu koncentrācija",VLOOKUP(Dati!$A4378,Normas!$A:$D,2,FALSE),VLOOKUP(Dati!$A4378,Normas!$A:$D,2,FALSE)*0.6)),"")</f>
      </c>
      <c r="G4378" s="2">
        <f>IFERROR(IF(ISBLANK($A4378),"",IF($A4378="Ūdeņraža jonu koncentrācija",VLOOKUP(Dati!$A4378,Normas!$A:$D,3,FALSE),VLOOKUP(Dati!$A4378,Normas!$A:$D,3,FALSE)*0.6)),"")</f>
      </c>
      <c r="H4378" s="2">
        <f>IFERROR(IF(ISBLANK($A4378),"",IF($A4378="Ūdeņraža jonu koncentrācija",VLOOKUP(Dati!$A4378,Normas!$A:$D,2,FALSE),VLOOKUP(Dati!$A4378,Normas!$A:$D,2,FALSE)*0.3)),"")</f>
      </c>
      <c r="I4378" s="2">
        <f>IFERROR(IF(ISBLANK($A4378),"",IF($A4378="Ūdeņraža jonu koncentrācija",VLOOKUP(Dati!$A4378,Normas!$A:$D,3,FALSE),VLOOKUP(Dati!$A4378,Normas!$A:$D,3,FALSE)*0.3)),"")</f>
      </c>
    </row>
    <row r="4379" spans="2:9" x14ac:dyDescent="0.2">
      <c r="B4379">
        <f>IF(ISBLANK(A4379),"",VLOOKUP(A4379,Normas!A:D,4,FALSE))</f>
      </c>
      <c r="E4379" s="2">
        <f>IF(ISBLANK(D4379),"",INT(YEARFRAC(D4379,'Vispārīga informācija'!$B$2)))</f>
      </c>
      <c r="F4379" s="2">
        <f>IFERROR(IF(ISBLANK($A4379),"",IF($A4379="Ūdeņraža jonu koncentrācija",VLOOKUP(Dati!$A4379,Normas!$A:$D,2,FALSE),VLOOKUP(Dati!$A4379,Normas!$A:$D,2,FALSE)*0.6)),"")</f>
      </c>
      <c r="G4379" s="2">
        <f>IFERROR(IF(ISBLANK($A4379),"",IF($A4379="Ūdeņraža jonu koncentrācija",VLOOKUP(Dati!$A4379,Normas!$A:$D,3,FALSE),VLOOKUP(Dati!$A4379,Normas!$A:$D,3,FALSE)*0.6)),"")</f>
      </c>
      <c r="H4379" s="2">
        <f>IFERROR(IF(ISBLANK($A4379),"",IF($A4379="Ūdeņraža jonu koncentrācija",VLOOKUP(Dati!$A4379,Normas!$A:$D,2,FALSE),VLOOKUP(Dati!$A4379,Normas!$A:$D,2,FALSE)*0.3)),"")</f>
      </c>
      <c r="I4379" s="2">
        <f>IFERROR(IF(ISBLANK($A4379),"",IF($A4379="Ūdeņraža jonu koncentrācija",VLOOKUP(Dati!$A4379,Normas!$A:$D,3,FALSE),VLOOKUP(Dati!$A4379,Normas!$A:$D,3,FALSE)*0.3)),"")</f>
      </c>
    </row>
    <row r="4380" spans="2:9" x14ac:dyDescent="0.2">
      <c r="B4380">
        <f>IF(ISBLANK(A4380),"",VLOOKUP(A4380,Normas!A:D,4,FALSE))</f>
      </c>
      <c r="E4380" s="2">
        <f>IF(ISBLANK(D4380),"",INT(YEARFRAC(D4380,'Vispārīga informācija'!$B$2)))</f>
      </c>
      <c r="F4380" s="2">
        <f>IFERROR(IF(ISBLANK($A4380),"",IF($A4380="Ūdeņraža jonu koncentrācija",VLOOKUP(Dati!$A4380,Normas!$A:$D,2,FALSE),VLOOKUP(Dati!$A4380,Normas!$A:$D,2,FALSE)*0.6)),"")</f>
      </c>
      <c r="G4380" s="2">
        <f>IFERROR(IF(ISBLANK($A4380),"",IF($A4380="Ūdeņraža jonu koncentrācija",VLOOKUP(Dati!$A4380,Normas!$A:$D,3,FALSE),VLOOKUP(Dati!$A4380,Normas!$A:$D,3,FALSE)*0.6)),"")</f>
      </c>
      <c r="H4380" s="2">
        <f>IFERROR(IF(ISBLANK($A4380),"",IF($A4380="Ūdeņraža jonu koncentrācija",VLOOKUP(Dati!$A4380,Normas!$A:$D,2,FALSE),VLOOKUP(Dati!$A4380,Normas!$A:$D,2,FALSE)*0.3)),"")</f>
      </c>
      <c r="I4380" s="2">
        <f>IFERROR(IF(ISBLANK($A4380),"",IF($A4380="Ūdeņraža jonu koncentrācija",VLOOKUP(Dati!$A4380,Normas!$A:$D,3,FALSE),VLOOKUP(Dati!$A4380,Normas!$A:$D,3,FALSE)*0.3)),"")</f>
      </c>
    </row>
    <row r="4381" spans="2:9" x14ac:dyDescent="0.2">
      <c r="B4381">
        <f>IF(ISBLANK(A4381),"",VLOOKUP(A4381,Normas!A:D,4,FALSE))</f>
      </c>
      <c r="E4381" s="2">
        <f>IF(ISBLANK(D4381),"",INT(YEARFRAC(D4381,'Vispārīga informācija'!$B$2)))</f>
      </c>
      <c r="F4381" s="2">
        <f>IFERROR(IF(ISBLANK($A4381),"",IF($A4381="Ūdeņraža jonu koncentrācija",VLOOKUP(Dati!$A4381,Normas!$A:$D,2,FALSE),VLOOKUP(Dati!$A4381,Normas!$A:$D,2,FALSE)*0.6)),"")</f>
      </c>
      <c r="G4381" s="2">
        <f>IFERROR(IF(ISBLANK($A4381),"",IF($A4381="Ūdeņraža jonu koncentrācija",VLOOKUP(Dati!$A4381,Normas!$A:$D,3,FALSE),VLOOKUP(Dati!$A4381,Normas!$A:$D,3,FALSE)*0.6)),"")</f>
      </c>
      <c r="H4381" s="2">
        <f>IFERROR(IF(ISBLANK($A4381),"",IF($A4381="Ūdeņraža jonu koncentrācija",VLOOKUP(Dati!$A4381,Normas!$A:$D,2,FALSE),VLOOKUP(Dati!$A4381,Normas!$A:$D,2,FALSE)*0.3)),"")</f>
      </c>
      <c r="I4381" s="2">
        <f>IFERROR(IF(ISBLANK($A4381),"",IF($A4381="Ūdeņraža jonu koncentrācija",VLOOKUP(Dati!$A4381,Normas!$A:$D,3,FALSE),VLOOKUP(Dati!$A4381,Normas!$A:$D,3,FALSE)*0.3)),"")</f>
      </c>
    </row>
    <row r="4382" spans="2:9" x14ac:dyDescent="0.2">
      <c r="B4382">
        <f>IF(ISBLANK(A4382),"",VLOOKUP(A4382,Normas!A:D,4,FALSE))</f>
      </c>
      <c r="E4382" s="2">
        <f>IF(ISBLANK(D4382),"",INT(YEARFRAC(D4382,'Vispārīga informācija'!$B$2)))</f>
      </c>
      <c r="F4382" s="2">
        <f>IFERROR(IF(ISBLANK($A4382),"",IF($A4382="Ūdeņraža jonu koncentrācija",VLOOKUP(Dati!$A4382,Normas!$A:$D,2,FALSE),VLOOKUP(Dati!$A4382,Normas!$A:$D,2,FALSE)*0.6)),"")</f>
      </c>
      <c r="G4382" s="2">
        <f>IFERROR(IF(ISBLANK($A4382),"",IF($A4382="Ūdeņraža jonu koncentrācija",VLOOKUP(Dati!$A4382,Normas!$A:$D,3,FALSE),VLOOKUP(Dati!$A4382,Normas!$A:$D,3,FALSE)*0.6)),"")</f>
      </c>
      <c r="H4382" s="2">
        <f>IFERROR(IF(ISBLANK($A4382),"",IF($A4382="Ūdeņraža jonu koncentrācija",VLOOKUP(Dati!$A4382,Normas!$A:$D,2,FALSE),VLOOKUP(Dati!$A4382,Normas!$A:$D,2,FALSE)*0.3)),"")</f>
      </c>
      <c r="I4382" s="2">
        <f>IFERROR(IF(ISBLANK($A4382),"",IF($A4382="Ūdeņraža jonu koncentrācija",VLOOKUP(Dati!$A4382,Normas!$A:$D,3,FALSE),VLOOKUP(Dati!$A4382,Normas!$A:$D,3,FALSE)*0.3)),"")</f>
      </c>
    </row>
    <row r="4383" spans="2:9" x14ac:dyDescent="0.2">
      <c r="B4383">
        <f>IF(ISBLANK(A4383),"",VLOOKUP(A4383,Normas!A:D,4,FALSE))</f>
      </c>
      <c r="E4383" s="2">
        <f>IF(ISBLANK(D4383),"",INT(YEARFRAC(D4383,'Vispārīga informācija'!$B$2)))</f>
      </c>
      <c r="F4383" s="2">
        <f>IFERROR(IF(ISBLANK($A4383),"",IF($A4383="Ūdeņraža jonu koncentrācija",VLOOKUP(Dati!$A4383,Normas!$A:$D,2,FALSE),VLOOKUP(Dati!$A4383,Normas!$A:$D,2,FALSE)*0.6)),"")</f>
      </c>
      <c r="G4383" s="2">
        <f>IFERROR(IF(ISBLANK($A4383),"",IF($A4383="Ūdeņraža jonu koncentrācija",VLOOKUP(Dati!$A4383,Normas!$A:$D,3,FALSE),VLOOKUP(Dati!$A4383,Normas!$A:$D,3,FALSE)*0.6)),"")</f>
      </c>
      <c r="H4383" s="2">
        <f>IFERROR(IF(ISBLANK($A4383),"",IF($A4383="Ūdeņraža jonu koncentrācija",VLOOKUP(Dati!$A4383,Normas!$A:$D,2,FALSE),VLOOKUP(Dati!$A4383,Normas!$A:$D,2,FALSE)*0.3)),"")</f>
      </c>
      <c r="I4383" s="2">
        <f>IFERROR(IF(ISBLANK($A4383),"",IF($A4383="Ūdeņraža jonu koncentrācija",VLOOKUP(Dati!$A4383,Normas!$A:$D,3,FALSE),VLOOKUP(Dati!$A4383,Normas!$A:$D,3,FALSE)*0.3)),"")</f>
      </c>
    </row>
    <row r="4384" spans="2:9" x14ac:dyDescent="0.2">
      <c r="B4384">
        <f>IF(ISBLANK(A4384),"",VLOOKUP(A4384,Normas!A:D,4,FALSE))</f>
      </c>
      <c r="E4384" s="2">
        <f>IF(ISBLANK(D4384),"",INT(YEARFRAC(D4384,'Vispārīga informācija'!$B$2)))</f>
      </c>
      <c r="F4384" s="2">
        <f>IFERROR(IF(ISBLANK($A4384),"",IF($A4384="Ūdeņraža jonu koncentrācija",VLOOKUP(Dati!$A4384,Normas!$A:$D,2,FALSE),VLOOKUP(Dati!$A4384,Normas!$A:$D,2,FALSE)*0.6)),"")</f>
      </c>
      <c r="G4384" s="2">
        <f>IFERROR(IF(ISBLANK($A4384),"",IF($A4384="Ūdeņraža jonu koncentrācija",VLOOKUP(Dati!$A4384,Normas!$A:$D,3,FALSE),VLOOKUP(Dati!$A4384,Normas!$A:$D,3,FALSE)*0.6)),"")</f>
      </c>
      <c r="H4384" s="2">
        <f>IFERROR(IF(ISBLANK($A4384),"",IF($A4384="Ūdeņraža jonu koncentrācija",VLOOKUP(Dati!$A4384,Normas!$A:$D,2,FALSE),VLOOKUP(Dati!$A4384,Normas!$A:$D,2,FALSE)*0.3)),"")</f>
      </c>
      <c r="I4384" s="2">
        <f>IFERROR(IF(ISBLANK($A4384),"",IF($A4384="Ūdeņraža jonu koncentrācija",VLOOKUP(Dati!$A4384,Normas!$A:$D,3,FALSE),VLOOKUP(Dati!$A4384,Normas!$A:$D,3,FALSE)*0.3)),"")</f>
      </c>
    </row>
    <row r="4385" spans="2:9" x14ac:dyDescent="0.2">
      <c r="B4385">
        <f>IF(ISBLANK(A4385),"",VLOOKUP(A4385,Normas!A:D,4,FALSE))</f>
      </c>
      <c r="E4385" s="2">
        <f>IF(ISBLANK(D4385),"",INT(YEARFRAC(D4385,'Vispārīga informācija'!$B$2)))</f>
      </c>
      <c r="F4385" s="2">
        <f>IFERROR(IF(ISBLANK($A4385),"",IF($A4385="Ūdeņraža jonu koncentrācija",VLOOKUP(Dati!$A4385,Normas!$A:$D,2,FALSE),VLOOKUP(Dati!$A4385,Normas!$A:$D,2,FALSE)*0.6)),"")</f>
      </c>
      <c r="G4385" s="2">
        <f>IFERROR(IF(ISBLANK($A4385),"",IF($A4385="Ūdeņraža jonu koncentrācija",VLOOKUP(Dati!$A4385,Normas!$A:$D,3,FALSE),VLOOKUP(Dati!$A4385,Normas!$A:$D,3,FALSE)*0.6)),"")</f>
      </c>
      <c r="H4385" s="2">
        <f>IFERROR(IF(ISBLANK($A4385),"",IF($A4385="Ūdeņraža jonu koncentrācija",VLOOKUP(Dati!$A4385,Normas!$A:$D,2,FALSE),VLOOKUP(Dati!$A4385,Normas!$A:$D,2,FALSE)*0.3)),"")</f>
      </c>
      <c r="I4385" s="2">
        <f>IFERROR(IF(ISBLANK($A4385),"",IF($A4385="Ūdeņraža jonu koncentrācija",VLOOKUP(Dati!$A4385,Normas!$A:$D,3,FALSE),VLOOKUP(Dati!$A4385,Normas!$A:$D,3,FALSE)*0.3)),"")</f>
      </c>
    </row>
    <row r="4386" spans="2:9" x14ac:dyDescent="0.2">
      <c r="B4386">
        <f>IF(ISBLANK(A4386),"",VLOOKUP(A4386,Normas!A:D,4,FALSE))</f>
      </c>
      <c r="E4386" s="2">
        <f>IF(ISBLANK(D4386),"",INT(YEARFRAC(D4386,'Vispārīga informācija'!$B$2)))</f>
      </c>
      <c r="F4386" s="2">
        <f>IFERROR(IF(ISBLANK($A4386),"",IF($A4386="Ūdeņraža jonu koncentrācija",VLOOKUP(Dati!$A4386,Normas!$A:$D,2,FALSE),VLOOKUP(Dati!$A4386,Normas!$A:$D,2,FALSE)*0.6)),"")</f>
      </c>
      <c r="G4386" s="2">
        <f>IFERROR(IF(ISBLANK($A4386),"",IF($A4386="Ūdeņraža jonu koncentrācija",VLOOKUP(Dati!$A4386,Normas!$A:$D,3,FALSE),VLOOKUP(Dati!$A4386,Normas!$A:$D,3,FALSE)*0.6)),"")</f>
      </c>
      <c r="H4386" s="2">
        <f>IFERROR(IF(ISBLANK($A4386),"",IF($A4386="Ūdeņraža jonu koncentrācija",VLOOKUP(Dati!$A4386,Normas!$A:$D,2,FALSE),VLOOKUP(Dati!$A4386,Normas!$A:$D,2,FALSE)*0.3)),"")</f>
      </c>
      <c r="I4386" s="2">
        <f>IFERROR(IF(ISBLANK($A4386),"",IF($A4386="Ūdeņraža jonu koncentrācija",VLOOKUP(Dati!$A4386,Normas!$A:$D,3,FALSE),VLOOKUP(Dati!$A4386,Normas!$A:$D,3,FALSE)*0.3)),"")</f>
      </c>
    </row>
    <row r="4387" spans="2:9" x14ac:dyDescent="0.2">
      <c r="B4387">
        <f>IF(ISBLANK(A4387),"",VLOOKUP(A4387,Normas!A:D,4,FALSE))</f>
      </c>
      <c r="E4387" s="2">
        <f>IF(ISBLANK(D4387),"",INT(YEARFRAC(D4387,'Vispārīga informācija'!$B$2)))</f>
      </c>
      <c r="F4387" s="2">
        <f>IFERROR(IF(ISBLANK($A4387),"",IF($A4387="Ūdeņraža jonu koncentrācija",VLOOKUP(Dati!$A4387,Normas!$A:$D,2,FALSE),VLOOKUP(Dati!$A4387,Normas!$A:$D,2,FALSE)*0.6)),"")</f>
      </c>
      <c r="G4387" s="2">
        <f>IFERROR(IF(ISBLANK($A4387),"",IF($A4387="Ūdeņraža jonu koncentrācija",VLOOKUP(Dati!$A4387,Normas!$A:$D,3,FALSE),VLOOKUP(Dati!$A4387,Normas!$A:$D,3,FALSE)*0.6)),"")</f>
      </c>
      <c r="H4387" s="2">
        <f>IFERROR(IF(ISBLANK($A4387),"",IF($A4387="Ūdeņraža jonu koncentrācija",VLOOKUP(Dati!$A4387,Normas!$A:$D,2,FALSE),VLOOKUP(Dati!$A4387,Normas!$A:$D,2,FALSE)*0.3)),"")</f>
      </c>
      <c r="I4387" s="2">
        <f>IFERROR(IF(ISBLANK($A4387),"",IF($A4387="Ūdeņraža jonu koncentrācija",VLOOKUP(Dati!$A4387,Normas!$A:$D,3,FALSE),VLOOKUP(Dati!$A4387,Normas!$A:$D,3,FALSE)*0.3)),"")</f>
      </c>
    </row>
    <row r="4388" spans="2:9" x14ac:dyDescent="0.2">
      <c r="B4388">
        <f>IF(ISBLANK(A4388),"",VLOOKUP(A4388,Normas!A:D,4,FALSE))</f>
      </c>
      <c r="E4388" s="2">
        <f>IF(ISBLANK(D4388),"",INT(YEARFRAC(D4388,'Vispārīga informācija'!$B$2)))</f>
      </c>
      <c r="F4388" s="2">
        <f>IFERROR(IF(ISBLANK($A4388),"",IF($A4388="Ūdeņraža jonu koncentrācija",VLOOKUP(Dati!$A4388,Normas!$A:$D,2,FALSE),VLOOKUP(Dati!$A4388,Normas!$A:$D,2,FALSE)*0.6)),"")</f>
      </c>
      <c r="G4388" s="2">
        <f>IFERROR(IF(ISBLANK($A4388),"",IF($A4388="Ūdeņraža jonu koncentrācija",VLOOKUP(Dati!$A4388,Normas!$A:$D,3,FALSE),VLOOKUP(Dati!$A4388,Normas!$A:$D,3,FALSE)*0.6)),"")</f>
      </c>
      <c r="H4388" s="2">
        <f>IFERROR(IF(ISBLANK($A4388),"",IF($A4388="Ūdeņraža jonu koncentrācija",VLOOKUP(Dati!$A4388,Normas!$A:$D,2,FALSE),VLOOKUP(Dati!$A4388,Normas!$A:$D,2,FALSE)*0.3)),"")</f>
      </c>
      <c r="I4388" s="2">
        <f>IFERROR(IF(ISBLANK($A4388),"",IF($A4388="Ūdeņraža jonu koncentrācija",VLOOKUP(Dati!$A4388,Normas!$A:$D,3,FALSE),VLOOKUP(Dati!$A4388,Normas!$A:$D,3,FALSE)*0.3)),"")</f>
      </c>
    </row>
    <row r="4389" spans="2:9" x14ac:dyDescent="0.2">
      <c r="B4389">
        <f>IF(ISBLANK(A4389),"",VLOOKUP(A4389,Normas!A:D,4,FALSE))</f>
      </c>
      <c r="E4389" s="2">
        <f>IF(ISBLANK(D4389),"",INT(YEARFRAC(D4389,'Vispārīga informācija'!$B$2)))</f>
      </c>
      <c r="F4389" s="2">
        <f>IFERROR(IF(ISBLANK($A4389),"",IF($A4389="Ūdeņraža jonu koncentrācija",VLOOKUP(Dati!$A4389,Normas!$A:$D,2,FALSE),VLOOKUP(Dati!$A4389,Normas!$A:$D,2,FALSE)*0.6)),"")</f>
      </c>
      <c r="G4389" s="2">
        <f>IFERROR(IF(ISBLANK($A4389),"",IF($A4389="Ūdeņraža jonu koncentrācija",VLOOKUP(Dati!$A4389,Normas!$A:$D,3,FALSE),VLOOKUP(Dati!$A4389,Normas!$A:$D,3,FALSE)*0.6)),"")</f>
      </c>
      <c r="H4389" s="2">
        <f>IFERROR(IF(ISBLANK($A4389),"",IF($A4389="Ūdeņraža jonu koncentrācija",VLOOKUP(Dati!$A4389,Normas!$A:$D,2,FALSE),VLOOKUP(Dati!$A4389,Normas!$A:$D,2,FALSE)*0.3)),"")</f>
      </c>
      <c r="I4389" s="2">
        <f>IFERROR(IF(ISBLANK($A4389),"",IF($A4389="Ūdeņraža jonu koncentrācija",VLOOKUP(Dati!$A4389,Normas!$A:$D,3,FALSE),VLOOKUP(Dati!$A4389,Normas!$A:$D,3,FALSE)*0.3)),"")</f>
      </c>
    </row>
    <row r="4390" spans="2:9" x14ac:dyDescent="0.2">
      <c r="B4390">
        <f>IF(ISBLANK(A4390),"",VLOOKUP(A4390,Normas!A:D,4,FALSE))</f>
      </c>
      <c r="E4390" s="2">
        <f>IF(ISBLANK(D4390),"",INT(YEARFRAC(D4390,'Vispārīga informācija'!$B$2)))</f>
      </c>
      <c r="F4390" s="2">
        <f>IFERROR(IF(ISBLANK($A4390),"",IF($A4390="Ūdeņraža jonu koncentrācija",VLOOKUP(Dati!$A4390,Normas!$A:$D,2,FALSE),VLOOKUP(Dati!$A4390,Normas!$A:$D,2,FALSE)*0.6)),"")</f>
      </c>
      <c r="G4390" s="2">
        <f>IFERROR(IF(ISBLANK($A4390),"",IF($A4390="Ūdeņraža jonu koncentrācija",VLOOKUP(Dati!$A4390,Normas!$A:$D,3,FALSE),VLOOKUP(Dati!$A4390,Normas!$A:$D,3,FALSE)*0.6)),"")</f>
      </c>
      <c r="H4390" s="2">
        <f>IFERROR(IF(ISBLANK($A4390),"",IF($A4390="Ūdeņraža jonu koncentrācija",VLOOKUP(Dati!$A4390,Normas!$A:$D,2,FALSE),VLOOKUP(Dati!$A4390,Normas!$A:$D,2,FALSE)*0.3)),"")</f>
      </c>
      <c r="I4390" s="2">
        <f>IFERROR(IF(ISBLANK($A4390),"",IF($A4390="Ūdeņraža jonu koncentrācija",VLOOKUP(Dati!$A4390,Normas!$A:$D,3,FALSE),VLOOKUP(Dati!$A4390,Normas!$A:$D,3,FALSE)*0.3)),"")</f>
      </c>
    </row>
    <row r="4391" spans="2:9" x14ac:dyDescent="0.2">
      <c r="B4391">
        <f>IF(ISBLANK(A4391),"",VLOOKUP(A4391,Normas!A:D,4,FALSE))</f>
      </c>
      <c r="E4391" s="2">
        <f>IF(ISBLANK(D4391),"",INT(YEARFRAC(D4391,'Vispārīga informācija'!$B$2)))</f>
      </c>
      <c r="F4391" s="2">
        <f>IFERROR(IF(ISBLANK($A4391),"",IF($A4391="Ūdeņraža jonu koncentrācija",VLOOKUP(Dati!$A4391,Normas!$A:$D,2,FALSE),VLOOKUP(Dati!$A4391,Normas!$A:$D,2,FALSE)*0.6)),"")</f>
      </c>
      <c r="G4391" s="2">
        <f>IFERROR(IF(ISBLANK($A4391),"",IF($A4391="Ūdeņraža jonu koncentrācija",VLOOKUP(Dati!$A4391,Normas!$A:$D,3,FALSE),VLOOKUP(Dati!$A4391,Normas!$A:$D,3,FALSE)*0.6)),"")</f>
      </c>
      <c r="H4391" s="2">
        <f>IFERROR(IF(ISBLANK($A4391),"",IF($A4391="Ūdeņraža jonu koncentrācija",VLOOKUP(Dati!$A4391,Normas!$A:$D,2,FALSE),VLOOKUP(Dati!$A4391,Normas!$A:$D,2,FALSE)*0.3)),"")</f>
      </c>
      <c r="I4391" s="2">
        <f>IFERROR(IF(ISBLANK($A4391),"",IF($A4391="Ūdeņraža jonu koncentrācija",VLOOKUP(Dati!$A4391,Normas!$A:$D,3,FALSE),VLOOKUP(Dati!$A4391,Normas!$A:$D,3,FALSE)*0.3)),"")</f>
      </c>
    </row>
    <row r="4392" spans="2:9" x14ac:dyDescent="0.2">
      <c r="B4392">
        <f>IF(ISBLANK(A4392),"",VLOOKUP(A4392,Normas!A:D,4,FALSE))</f>
      </c>
      <c r="E4392" s="2">
        <f>IF(ISBLANK(D4392),"",INT(YEARFRAC(D4392,'Vispārīga informācija'!$B$2)))</f>
      </c>
      <c r="F4392" s="2">
        <f>IFERROR(IF(ISBLANK($A4392),"",IF($A4392="Ūdeņraža jonu koncentrācija",VLOOKUP(Dati!$A4392,Normas!$A:$D,2,FALSE),VLOOKUP(Dati!$A4392,Normas!$A:$D,2,FALSE)*0.6)),"")</f>
      </c>
      <c r="G4392" s="2">
        <f>IFERROR(IF(ISBLANK($A4392),"",IF($A4392="Ūdeņraža jonu koncentrācija",VLOOKUP(Dati!$A4392,Normas!$A:$D,3,FALSE),VLOOKUP(Dati!$A4392,Normas!$A:$D,3,FALSE)*0.6)),"")</f>
      </c>
      <c r="H4392" s="2">
        <f>IFERROR(IF(ISBLANK($A4392),"",IF($A4392="Ūdeņraža jonu koncentrācija",VLOOKUP(Dati!$A4392,Normas!$A:$D,2,FALSE),VLOOKUP(Dati!$A4392,Normas!$A:$D,2,FALSE)*0.3)),"")</f>
      </c>
      <c r="I4392" s="2">
        <f>IFERROR(IF(ISBLANK($A4392),"",IF($A4392="Ūdeņraža jonu koncentrācija",VLOOKUP(Dati!$A4392,Normas!$A:$D,3,FALSE),VLOOKUP(Dati!$A4392,Normas!$A:$D,3,FALSE)*0.3)),"")</f>
      </c>
    </row>
    <row r="4393" spans="2:9" x14ac:dyDescent="0.2">
      <c r="B4393">
        <f>IF(ISBLANK(A4393),"",VLOOKUP(A4393,Normas!A:D,4,FALSE))</f>
      </c>
      <c r="E4393" s="2">
        <f>IF(ISBLANK(D4393),"",INT(YEARFRAC(D4393,'Vispārīga informācija'!$B$2)))</f>
      </c>
      <c r="F4393" s="2">
        <f>IFERROR(IF(ISBLANK($A4393),"",IF($A4393="Ūdeņraža jonu koncentrācija",VLOOKUP(Dati!$A4393,Normas!$A:$D,2,FALSE),VLOOKUP(Dati!$A4393,Normas!$A:$D,2,FALSE)*0.6)),"")</f>
      </c>
      <c r="G4393" s="2">
        <f>IFERROR(IF(ISBLANK($A4393),"",IF($A4393="Ūdeņraža jonu koncentrācija",VLOOKUP(Dati!$A4393,Normas!$A:$D,3,FALSE),VLOOKUP(Dati!$A4393,Normas!$A:$D,3,FALSE)*0.6)),"")</f>
      </c>
      <c r="H4393" s="2">
        <f>IFERROR(IF(ISBLANK($A4393),"",IF($A4393="Ūdeņraža jonu koncentrācija",VLOOKUP(Dati!$A4393,Normas!$A:$D,2,FALSE),VLOOKUP(Dati!$A4393,Normas!$A:$D,2,FALSE)*0.3)),"")</f>
      </c>
      <c r="I4393" s="2">
        <f>IFERROR(IF(ISBLANK($A4393),"",IF($A4393="Ūdeņraža jonu koncentrācija",VLOOKUP(Dati!$A4393,Normas!$A:$D,3,FALSE),VLOOKUP(Dati!$A4393,Normas!$A:$D,3,FALSE)*0.3)),"")</f>
      </c>
    </row>
    <row r="4394" spans="2:9" x14ac:dyDescent="0.2">
      <c r="B4394">
        <f>IF(ISBLANK(A4394),"",VLOOKUP(A4394,Normas!A:D,4,FALSE))</f>
      </c>
      <c r="E4394" s="2">
        <f>IF(ISBLANK(D4394),"",INT(YEARFRAC(D4394,'Vispārīga informācija'!$B$2)))</f>
      </c>
      <c r="F4394" s="2">
        <f>IFERROR(IF(ISBLANK($A4394),"",IF($A4394="Ūdeņraža jonu koncentrācija",VLOOKUP(Dati!$A4394,Normas!$A:$D,2,FALSE),VLOOKUP(Dati!$A4394,Normas!$A:$D,2,FALSE)*0.6)),"")</f>
      </c>
      <c r="G4394" s="2">
        <f>IFERROR(IF(ISBLANK($A4394),"",IF($A4394="Ūdeņraža jonu koncentrācija",VLOOKUP(Dati!$A4394,Normas!$A:$D,3,FALSE),VLOOKUP(Dati!$A4394,Normas!$A:$D,3,FALSE)*0.6)),"")</f>
      </c>
      <c r="H4394" s="2">
        <f>IFERROR(IF(ISBLANK($A4394),"",IF($A4394="Ūdeņraža jonu koncentrācija",VLOOKUP(Dati!$A4394,Normas!$A:$D,2,FALSE),VLOOKUP(Dati!$A4394,Normas!$A:$D,2,FALSE)*0.3)),"")</f>
      </c>
      <c r="I4394" s="2">
        <f>IFERROR(IF(ISBLANK($A4394),"",IF($A4394="Ūdeņraža jonu koncentrācija",VLOOKUP(Dati!$A4394,Normas!$A:$D,3,FALSE),VLOOKUP(Dati!$A4394,Normas!$A:$D,3,FALSE)*0.3)),"")</f>
      </c>
    </row>
    <row r="4395" spans="2:9" x14ac:dyDescent="0.2">
      <c r="B4395">
        <f>IF(ISBLANK(A4395),"",VLOOKUP(A4395,Normas!A:D,4,FALSE))</f>
      </c>
      <c r="E4395" s="2">
        <f>IF(ISBLANK(D4395),"",INT(YEARFRAC(D4395,'Vispārīga informācija'!$B$2)))</f>
      </c>
      <c r="F4395" s="2">
        <f>IFERROR(IF(ISBLANK($A4395),"",IF($A4395="Ūdeņraža jonu koncentrācija",VLOOKUP(Dati!$A4395,Normas!$A:$D,2,FALSE),VLOOKUP(Dati!$A4395,Normas!$A:$D,2,FALSE)*0.6)),"")</f>
      </c>
      <c r="G4395" s="2">
        <f>IFERROR(IF(ISBLANK($A4395),"",IF($A4395="Ūdeņraža jonu koncentrācija",VLOOKUP(Dati!$A4395,Normas!$A:$D,3,FALSE),VLOOKUP(Dati!$A4395,Normas!$A:$D,3,FALSE)*0.6)),"")</f>
      </c>
      <c r="H4395" s="2">
        <f>IFERROR(IF(ISBLANK($A4395),"",IF($A4395="Ūdeņraža jonu koncentrācija",VLOOKUP(Dati!$A4395,Normas!$A:$D,2,FALSE),VLOOKUP(Dati!$A4395,Normas!$A:$D,2,FALSE)*0.3)),"")</f>
      </c>
      <c r="I4395" s="2">
        <f>IFERROR(IF(ISBLANK($A4395),"",IF($A4395="Ūdeņraža jonu koncentrācija",VLOOKUP(Dati!$A4395,Normas!$A:$D,3,FALSE),VLOOKUP(Dati!$A4395,Normas!$A:$D,3,FALSE)*0.3)),"")</f>
      </c>
    </row>
    <row r="4396" spans="2:9" x14ac:dyDescent="0.2">
      <c r="B4396">
        <f>IF(ISBLANK(A4396),"",VLOOKUP(A4396,Normas!A:D,4,FALSE))</f>
      </c>
      <c r="E4396" s="2">
        <f>IF(ISBLANK(D4396),"",INT(YEARFRAC(D4396,'Vispārīga informācija'!$B$2)))</f>
      </c>
      <c r="F4396" s="2">
        <f>IFERROR(IF(ISBLANK($A4396),"",IF($A4396="Ūdeņraža jonu koncentrācija",VLOOKUP(Dati!$A4396,Normas!$A:$D,2,FALSE),VLOOKUP(Dati!$A4396,Normas!$A:$D,2,FALSE)*0.6)),"")</f>
      </c>
      <c r="G4396" s="2">
        <f>IFERROR(IF(ISBLANK($A4396),"",IF($A4396="Ūdeņraža jonu koncentrācija",VLOOKUP(Dati!$A4396,Normas!$A:$D,3,FALSE),VLOOKUP(Dati!$A4396,Normas!$A:$D,3,FALSE)*0.6)),"")</f>
      </c>
      <c r="H4396" s="2">
        <f>IFERROR(IF(ISBLANK($A4396),"",IF($A4396="Ūdeņraža jonu koncentrācija",VLOOKUP(Dati!$A4396,Normas!$A:$D,2,FALSE),VLOOKUP(Dati!$A4396,Normas!$A:$D,2,FALSE)*0.3)),"")</f>
      </c>
      <c r="I4396" s="2">
        <f>IFERROR(IF(ISBLANK($A4396),"",IF($A4396="Ūdeņraža jonu koncentrācija",VLOOKUP(Dati!$A4396,Normas!$A:$D,3,FALSE),VLOOKUP(Dati!$A4396,Normas!$A:$D,3,FALSE)*0.3)),"")</f>
      </c>
    </row>
    <row r="4397" spans="2:9" x14ac:dyDescent="0.2">
      <c r="B4397">
        <f>IF(ISBLANK(A4397),"",VLOOKUP(A4397,Normas!A:D,4,FALSE))</f>
      </c>
      <c r="E4397" s="2">
        <f>IF(ISBLANK(D4397),"",INT(YEARFRAC(D4397,'Vispārīga informācija'!$B$2)))</f>
      </c>
      <c r="F4397" s="2">
        <f>IFERROR(IF(ISBLANK($A4397),"",IF($A4397="Ūdeņraža jonu koncentrācija",VLOOKUP(Dati!$A4397,Normas!$A:$D,2,FALSE),VLOOKUP(Dati!$A4397,Normas!$A:$D,2,FALSE)*0.6)),"")</f>
      </c>
      <c r="G4397" s="2">
        <f>IFERROR(IF(ISBLANK($A4397),"",IF($A4397="Ūdeņraža jonu koncentrācija",VLOOKUP(Dati!$A4397,Normas!$A:$D,3,FALSE),VLOOKUP(Dati!$A4397,Normas!$A:$D,3,FALSE)*0.6)),"")</f>
      </c>
      <c r="H4397" s="2">
        <f>IFERROR(IF(ISBLANK($A4397),"",IF($A4397="Ūdeņraža jonu koncentrācija",VLOOKUP(Dati!$A4397,Normas!$A:$D,2,FALSE),VLOOKUP(Dati!$A4397,Normas!$A:$D,2,FALSE)*0.3)),"")</f>
      </c>
      <c r="I4397" s="2">
        <f>IFERROR(IF(ISBLANK($A4397),"",IF($A4397="Ūdeņraža jonu koncentrācija",VLOOKUP(Dati!$A4397,Normas!$A:$D,3,FALSE),VLOOKUP(Dati!$A4397,Normas!$A:$D,3,FALSE)*0.3)),"")</f>
      </c>
    </row>
    <row r="4398" spans="2:9" x14ac:dyDescent="0.2">
      <c r="B4398">
        <f>IF(ISBLANK(A4398),"",VLOOKUP(A4398,Normas!A:D,4,FALSE))</f>
      </c>
      <c r="E4398" s="2">
        <f>IF(ISBLANK(D4398),"",INT(YEARFRAC(D4398,'Vispārīga informācija'!$B$2)))</f>
      </c>
      <c r="F4398" s="2">
        <f>IFERROR(IF(ISBLANK($A4398),"",IF($A4398="Ūdeņraža jonu koncentrācija",VLOOKUP(Dati!$A4398,Normas!$A:$D,2,FALSE),VLOOKUP(Dati!$A4398,Normas!$A:$D,2,FALSE)*0.6)),"")</f>
      </c>
      <c r="G4398" s="2">
        <f>IFERROR(IF(ISBLANK($A4398),"",IF($A4398="Ūdeņraža jonu koncentrācija",VLOOKUP(Dati!$A4398,Normas!$A:$D,3,FALSE),VLOOKUP(Dati!$A4398,Normas!$A:$D,3,FALSE)*0.6)),"")</f>
      </c>
      <c r="H4398" s="2">
        <f>IFERROR(IF(ISBLANK($A4398),"",IF($A4398="Ūdeņraža jonu koncentrācija",VLOOKUP(Dati!$A4398,Normas!$A:$D,2,FALSE),VLOOKUP(Dati!$A4398,Normas!$A:$D,2,FALSE)*0.3)),"")</f>
      </c>
      <c r="I4398" s="2">
        <f>IFERROR(IF(ISBLANK($A4398),"",IF($A4398="Ūdeņraža jonu koncentrācija",VLOOKUP(Dati!$A4398,Normas!$A:$D,3,FALSE),VLOOKUP(Dati!$A4398,Normas!$A:$D,3,FALSE)*0.3)),"")</f>
      </c>
    </row>
    <row r="4399" spans="2:9" x14ac:dyDescent="0.2">
      <c r="B4399">
        <f>IF(ISBLANK(A4399),"",VLOOKUP(A4399,Normas!A:D,4,FALSE))</f>
      </c>
      <c r="E4399" s="2">
        <f>IF(ISBLANK(D4399),"",INT(YEARFRAC(D4399,'Vispārīga informācija'!$B$2)))</f>
      </c>
      <c r="F4399" s="2">
        <f>IFERROR(IF(ISBLANK($A4399),"",IF($A4399="Ūdeņraža jonu koncentrācija",VLOOKUP(Dati!$A4399,Normas!$A:$D,2,FALSE),VLOOKUP(Dati!$A4399,Normas!$A:$D,2,FALSE)*0.6)),"")</f>
      </c>
      <c r="G4399" s="2">
        <f>IFERROR(IF(ISBLANK($A4399),"",IF($A4399="Ūdeņraža jonu koncentrācija",VLOOKUP(Dati!$A4399,Normas!$A:$D,3,FALSE),VLOOKUP(Dati!$A4399,Normas!$A:$D,3,FALSE)*0.6)),"")</f>
      </c>
      <c r="H4399" s="2">
        <f>IFERROR(IF(ISBLANK($A4399),"",IF($A4399="Ūdeņraža jonu koncentrācija",VLOOKUP(Dati!$A4399,Normas!$A:$D,2,FALSE),VLOOKUP(Dati!$A4399,Normas!$A:$D,2,FALSE)*0.3)),"")</f>
      </c>
      <c r="I4399" s="2">
        <f>IFERROR(IF(ISBLANK($A4399),"",IF($A4399="Ūdeņraža jonu koncentrācija",VLOOKUP(Dati!$A4399,Normas!$A:$D,3,FALSE),VLOOKUP(Dati!$A4399,Normas!$A:$D,3,FALSE)*0.3)),"")</f>
      </c>
    </row>
    <row r="4400" spans="2:9" x14ac:dyDescent="0.2">
      <c r="B4400">
        <f>IF(ISBLANK(A4400),"",VLOOKUP(A4400,Normas!A:D,4,FALSE))</f>
      </c>
      <c r="E4400" s="2">
        <f>IF(ISBLANK(D4400),"",INT(YEARFRAC(D4400,'Vispārīga informācija'!$B$2)))</f>
      </c>
      <c r="F4400" s="2">
        <f>IFERROR(IF(ISBLANK($A4400),"",IF($A4400="Ūdeņraža jonu koncentrācija",VLOOKUP(Dati!$A4400,Normas!$A:$D,2,FALSE),VLOOKUP(Dati!$A4400,Normas!$A:$D,2,FALSE)*0.6)),"")</f>
      </c>
      <c r="G4400" s="2">
        <f>IFERROR(IF(ISBLANK($A4400),"",IF($A4400="Ūdeņraža jonu koncentrācija",VLOOKUP(Dati!$A4400,Normas!$A:$D,3,FALSE),VLOOKUP(Dati!$A4400,Normas!$A:$D,3,FALSE)*0.6)),"")</f>
      </c>
      <c r="H4400" s="2">
        <f>IFERROR(IF(ISBLANK($A4400),"",IF($A4400="Ūdeņraža jonu koncentrācija",VLOOKUP(Dati!$A4400,Normas!$A:$D,2,FALSE),VLOOKUP(Dati!$A4400,Normas!$A:$D,2,FALSE)*0.3)),"")</f>
      </c>
      <c r="I4400" s="2">
        <f>IFERROR(IF(ISBLANK($A4400),"",IF($A4400="Ūdeņraža jonu koncentrācija",VLOOKUP(Dati!$A4400,Normas!$A:$D,3,FALSE),VLOOKUP(Dati!$A4400,Normas!$A:$D,3,FALSE)*0.3)),"")</f>
      </c>
    </row>
    <row r="4401" spans="2:9" x14ac:dyDescent="0.2">
      <c r="B4401">
        <f>IF(ISBLANK(A4401),"",VLOOKUP(A4401,Normas!A:D,4,FALSE))</f>
      </c>
      <c r="E4401" s="2">
        <f>IF(ISBLANK(D4401),"",INT(YEARFRAC(D4401,'Vispārīga informācija'!$B$2)))</f>
      </c>
      <c r="F4401" s="2">
        <f>IFERROR(IF(ISBLANK($A4401),"",IF($A4401="Ūdeņraža jonu koncentrācija",VLOOKUP(Dati!$A4401,Normas!$A:$D,2,FALSE),VLOOKUP(Dati!$A4401,Normas!$A:$D,2,FALSE)*0.6)),"")</f>
      </c>
      <c r="G4401" s="2">
        <f>IFERROR(IF(ISBLANK($A4401),"",IF($A4401="Ūdeņraža jonu koncentrācija",VLOOKUP(Dati!$A4401,Normas!$A:$D,3,FALSE),VLOOKUP(Dati!$A4401,Normas!$A:$D,3,FALSE)*0.6)),"")</f>
      </c>
      <c r="H4401" s="2">
        <f>IFERROR(IF(ISBLANK($A4401),"",IF($A4401="Ūdeņraža jonu koncentrācija",VLOOKUP(Dati!$A4401,Normas!$A:$D,2,FALSE),VLOOKUP(Dati!$A4401,Normas!$A:$D,2,FALSE)*0.3)),"")</f>
      </c>
      <c r="I4401" s="2">
        <f>IFERROR(IF(ISBLANK($A4401),"",IF($A4401="Ūdeņraža jonu koncentrācija",VLOOKUP(Dati!$A4401,Normas!$A:$D,3,FALSE),VLOOKUP(Dati!$A4401,Normas!$A:$D,3,FALSE)*0.3)),"")</f>
      </c>
    </row>
    <row r="4402" spans="2:9" x14ac:dyDescent="0.2">
      <c r="B4402">
        <f>IF(ISBLANK(A4402),"",VLOOKUP(A4402,Normas!A:D,4,FALSE))</f>
      </c>
      <c r="E4402" s="2">
        <f>IF(ISBLANK(D4402),"",INT(YEARFRAC(D4402,'Vispārīga informācija'!$B$2)))</f>
      </c>
      <c r="F4402" s="2">
        <f>IFERROR(IF(ISBLANK($A4402),"",IF($A4402="Ūdeņraža jonu koncentrācija",VLOOKUP(Dati!$A4402,Normas!$A:$D,2,FALSE),VLOOKUP(Dati!$A4402,Normas!$A:$D,2,FALSE)*0.6)),"")</f>
      </c>
      <c r="G4402" s="2">
        <f>IFERROR(IF(ISBLANK($A4402),"",IF($A4402="Ūdeņraža jonu koncentrācija",VLOOKUP(Dati!$A4402,Normas!$A:$D,3,FALSE),VLOOKUP(Dati!$A4402,Normas!$A:$D,3,FALSE)*0.6)),"")</f>
      </c>
      <c r="H4402" s="2">
        <f>IFERROR(IF(ISBLANK($A4402),"",IF($A4402="Ūdeņraža jonu koncentrācija",VLOOKUP(Dati!$A4402,Normas!$A:$D,2,FALSE),VLOOKUP(Dati!$A4402,Normas!$A:$D,2,FALSE)*0.3)),"")</f>
      </c>
      <c r="I4402" s="2">
        <f>IFERROR(IF(ISBLANK($A4402),"",IF($A4402="Ūdeņraža jonu koncentrācija",VLOOKUP(Dati!$A4402,Normas!$A:$D,3,FALSE),VLOOKUP(Dati!$A4402,Normas!$A:$D,3,FALSE)*0.3)),"")</f>
      </c>
    </row>
    <row r="4403" spans="2:9" x14ac:dyDescent="0.2">
      <c r="B4403">
        <f>IF(ISBLANK(A4403),"",VLOOKUP(A4403,Normas!A:D,4,FALSE))</f>
      </c>
      <c r="E4403" s="2">
        <f>IF(ISBLANK(D4403),"",INT(YEARFRAC(D4403,'Vispārīga informācija'!$B$2)))</f>
      </c>
      <c r="F4403" s="2">
        <f>IFERROR(IF(ISBLANK($A4403),"",IF($A4403="Ūdeņraža jonu koncentrācija",VLOOKUP(Dati!$A4403,Normas!$A:$D,2,FALSE),VLOOKUP(Dati!$A4403,Normas!$A:$D,2,FALSE)*0.6)),"")</f>
      </c>
      <c r="G4403" s="2">
        <f>IFERROR(IF(ISBLANK($A4403),"",IF($A4403="Ūdeņraža jonu koncentrācija",VLOOKUP(Dati!$A4403,Normas!$A:$D,3,FALSE),VLOOKUP(Dati!$A4403,Normas!$A:$D,3,FALSE)*0.6)),"")</f>
      </c>
      <c r="H4403" s="2">
        <f>IFERROR(IF(ISBLANK($A4403),"",IF($A4403="Ūdeņraža jonu koncentrācija",VLOOKUP(Dati!$A4403,Normas!$A:$D,2,FALSE),VLOOKUP(Dati!$A4403,Normas!$A:$D,2,FALSE)*0.3)),"")</f>
      </c>
      <c r="I4403" s="2">
        <f>IFERROR(IF(ISBLANK($A4403),"",IF($A4403="Ūdeņraža jonu koncentrācija",VLOOKUP(Dati!$A4403,Normas!$A:$D,3,FALSE),VLOOKUP(Dati!$A4403,Normas!$A:$D,3,FALSE)*0.3)),"")</f>
      </c>
    </row>
    <row r="4404" spans="2:9" x14ac:dyDescent="0.2">
      <c r="B4404">
        <f>IF(ISBLANK(A4404),"",VLOOKUP(A4404,Normas!A:D,4,FALSE))</f>
      </c>
      <c r="E4404" s="2">
        <f>IF(ISBLANK(D4404),"",INT(YEARFRAC(D4404,'Vispārīga informācija'!$B$2)))</f>
      </c>
      <c r="F4404" s="2">
        <f>IFERROR(IF(ISBLANK($A4404),"",IF($A4404="Ūdeņraža jonu koncentrācija",VLOOKUP(Dati!$A4404,Normas!$A:$D,2,FALSE),VLOOKUP(Dati!$A4404,Normas!$A:$D,2,FALSE)*0.6)),"")</f>
      </c>
      <c r="G4404" s="2">
        <f>IFERROR(IF(ISBLANK($A4404),"",IF($A4404="Ūdeņraža jonu koncentrācija",VLOOKUP(Dati!$A4404,Normas!$A:$D,3,FALSE),VLOOKUP(Dati!$A4404,Normas!$A:$D,3,FALSE)*0.6)),"")</f>
      </c>
      <c r="H4404" s="2">
        <f>IFERROR(IF(ISBLANK($A4404),"",IF($A4404="Ūdeņraža jonu koncentrācija",VLOOKUP(Dati!$A4404,Normas!$A:$D,2,FALSE),VLOOKUP(Dati!$A4404,Normas!$A:$D,2,FALSE)*0.3)),"")</f>
      </c>
      <c r="I4404" s="2">
        <f>IFERROR(IF(ISBLANK($A4404),"",IF($A4404="Ūdeņraža jonu koncentrācija",VLOOKUP(Dati!$A4404,Normas!$A:$D,3,FALSE),VLOOKUP(Dati!$A4404,Normas!$A:$D,3,FALSE)*0.3)),"")</f>
      </c>
    </row>
    <row r="4405" spans="2:9" x14ac:dyDescent="0.2">
      <c r="B4405">
        <f>IF(ISBLANK(A4405),"",VLOOKUP(A4405,Normas!A:D,4,FALSE))</f>
      </c>
      <c r="E4405" s="2">
        <f>IF(ISBLANK(D4405),"",INT(YEARFRAC(D4405,'Vispārīga informācija'!$B$2)))</f>
      </c>
      <c r="F4405" s="2">
        <f>IFERROR(IF(ISBLANK($A4405),"",IF($A4405="Ūdeņraža jonu koncentrācija",VLOOKUP(Dati!$A4405,Normas!$A:$D,2,FALSE),VLOOKUP(Dati!$A4405,Normas!$A:$D,2,FALSE)*0.6)),"")</f>
      </c>
      <c r="G4405" s="2">
        <f>IFERROR(IF(ISBLANK($A4405),"",IF($A4405="Ūdeņraža jonu koncentrācija",VLOOKUP(Dati!$A4405,Normas!$A:$D,3,FALSE),VLOOKUP(Dati!$A4405,Normas!$A:$D,3,FALSE)*0.6)),"")</f>
      </c>
      <c r="H4405" s="2">
        <f>IFERROR(IF(ISBLANK($A4405),"",IF($A4405="Ūdeņraža jonu koncentrācija",VLOOKUP(Dati!$A4405,Normas!$A:$D,2,FALSE),VLOOKUP(Dati!$A4405,Normas!$A:$D,2,FALSE)*0.3)),"")</f>
      </c>
      <c r="I4405" s="2">
        <f>IFERROR(IF(ISBLANK($A4405),"",IF($A4405="Ūdeņraža jonu koncentrācija",VLOOKUP(Dati!$A4405,Normas!$A:$D,3,FALSE),VLOOKUP(Dati!$A4405,Normas!$A:$D,3,FALSE)*0.3)),"")</f>
      </c>
    </row>
    <row r="4406" spans="2:9" x14ac:dyDescent="0.2">
      <c r="B4406">
        <f>IF(ISBLANK(A4406),"",VLOOKUP(A4406,Normas!A:D,4,FALSE))</f>
      </c>
      <c r="E4406" s="2">
        <f>IF(ISBLANK(D4406),"",INT(YEARFRAC(D4406,'Vispārīga informācija'!$B$2)))</f>
      </c>
      <c r="F4406" s="2">
        <f>IFERROR(IF(ISBLANK($A4406),"",IF($A4406="Ūdeņraža jonu koncentrācija",VLOOKUP(Dati!$A4406,Normas!$A:$D,2,FALSE),VLOOKUP(Dati!$A4406,Normas!$A:$D,2,FALSE)*0.6)),"")</f>
      </c>
      <c r="G4406" s="2">
        <f>IFERROR(IF(ISBLANK($A4406),"",IF($A4406="Ūdeņraža jonu koncentrācija",VLOOKUP(Dati!$A4406,Normas!$A:$D,3,FALSE),VLOOKUP(Dati!$A4406,Normas!$A:$D,3,FALSE)*0.6)),"")</f>
      </c>
      <c r="H4406" s="2">
        <f>IFERROR(IF(ISBLANK($A4406),"",IF($A4406="Ūdeņraža jonu koncentrācija",VLOOKUP(Dati!$A4406,Normas!$A:$D,2,FALSE),VLOOKUP(Dati!$A4406,Normas!$A:$D,2,FALSE)*0.3)),"")</f>
      </c>
      <c r="I4406" s="2">
        <f>IFERROR(IF(ISBLANK($A4406),"",IF($A4406="Ūdeņraža jonu koncentrācija",VLOOKUP(Dati!$A4406,Normas!$A:$D,3,FALSE),VLOOKUP(Dati!$A4406,Normas!$A:$D,3,FALSE)*0.3)),"")</f>
      </c>
    </row>
    <row r="4407" spans="2:9" x14ac:dyDescent="0.2">
      <c r="B4407">
        <f>IF(ISBLANK(A4407),"",VLOOKUP(A4407,Normas!A:D,4,FALSE))</f>
      </c>
      <c r="E4407" s="2">
        <f>IF(ISBLANK(D4407),"",INT(YEARFRAC(D4407,'Vispārīga informācija'!$B$2)))</f>
      </c>
      <c r="F4407" s="2">
        <f>IFERROR(IF(ISBLANK($A4407),"",IF($A4407="Ūdeņraža jonu koncentrācija",VLOOKUP(Dati!$A4407,Normas!$A:$D,2,FALSE),VLOOKUP(Dati!$A4407,Normas!$A:$D,2,FALSE)*0.6)),"")</f>
      </c>
      <c r="G4407" s="2">
        <f>IFERROR(IF(ISBLANK($A4407),"",IF($A4407="Ūdeņraža jonu koncentrācija",VLOOKUP(Dati!$A4407,Normas!$A:$D,3,FALSE),VLOOKUP(Dati!$A4407,Normas!$A:$D,3,FALSE)*0.6)),"")</f>
      </c>
      <c r="H4407" s="2">
        <f>IFERROR(IF(ISBLANK($A4407),"",IF($A4407="Ūdeņraža jonu koncentrācija",VLOOKUP(Dati!$A4407,Normas!$A:$D,2,FALSE),VLOOKUP(Dati!$A4407,Normas!$A:$D,2,FALSE)*0.3)),"")</f>
      </c>
      <c r="I4407" s="2">
        <f>IFERROR(IF(ISBLANK($A4407),"",IF($A4407="Ūdeņraža jonu koncentrācija",VLOOKUP(Dati!$A4407,Normas!$A:$D,3,FALSE),VLOOKUP(Dati!$A4407,Normas!$A:$D,3,FALSE)*0.3)),"")</f>
      </c>
    </row>
    <row r="4408" spans="2:9" x14ac:dyDescent="0.2">
      <c r="B4408">
        <f>IF(ISBLANK(A4408),"",VLOOKUP(A4408,Normas!A:D,4,FALSE))</f>
      </c>
      <c r="E4408" s="2">
        <f>IF(ISBLANK(D4408),"",INT(YEARFRAC(D4408,'Vispārīga informācija'!$B$2)))</f>
      </c>
      <c r="F4408" s="2">
        <f>IFERROR(IF(ISBLANK($A4408),"",IF($A4408="Ūdeņraža jonu koncentrācija",VLOOKUP(Dati!$A4408,Normas!$A:$D,2,FALSE),VLOOKUP(Dati!$A4408,Normas!$A:$D,2,FALSE)*0.6)),"")</f>
      </c>
      <c r="G4408" s="2">
        <f>IFERROR(IF(ISBLANK($A4408),"",IF($A4408="Ūdeņraža jonu koncentrācija",VLOOKUP(Dati!$A4408,Normas!$A:$D,3,FALSE),VLOOKUP(Dati!$A4408,Normas!$A:$D,3,FALSE)*0.6)),"")</f>
      </c>
      <c r="H4408" s="2">
        <f>IFERROR(IF(ISBLANK($A4408),"",IF($A4408="Ūdeņraža jonu koncentrācija",VLOOKUP(Dati!$A4408,Normas!$A:$D,2,FALSE),VLOOKUP(Dati!$A4408,Normas!$A:$D,2,FALSE)*0.3)),"")</f>
      </c>
      <c r="I4408" s="2">
        <f>IFERROR(IF(ISBLANK($A4408),"",IF($A4408="Ūdeņraža jonu koncentrācija",VLOOKUP(Dati!$A4408,Normas!$A:$D,3,FALSE),VLOOKUP(Dati!$A4408,Normas!$A:$D,3,FALSE)*0.3)),"")</f>
      </c>
    </row>
    <row r="4409" spans="2:9" x14ac:dyDescent="0.2">
      <c r="B4409">
        <f>IF(ISBLANK(A4409),"",VLOOKUP(A4409,Normas!A:D,4,FALSE))</f>
      </c>
      <c r="E4409" s="2">
        <f>IF(ISBLANK(D4409),"",INT(YEARFRAC(D4409,'Vispārīga informācija'!$B$2)))</f>
      </c>
      <c r="F4409" s="2">
        <f>IFERROR(IF(ISBLANK($A4409),"",IF($A4409="Ūdeņraža jonu koncentrācija",VLOOKUP(Dati!$A4409,Normas!$A:$D,2,FALSE),VLOOKUP(Dati!$A4409,Normas!$A:$D,2,FALSE)*0.6)),"")</f>
      </c>
      <c r="G4409" s="2">
        <f>IFERROR(IF(ISBLANK($A4409),"",IF($A4409="Ūdeņraža jonu koncentrācija",VLOOKUP(Dati!$A4409,Normas!$A:$D,3,FALSE),VLOOKUP(Dati!$A4409,Normas!$A:$D,3,FALSE)*0.6)),"")</f>
      </c>
      <c r="H4409" s="2">
        <f>IFERROR(IF(ISBLANK($A4409),"",IF($A4409="Ūdeņraža jonu koncentrācija",VLOOKUP(Dati!$A4409,Normas!$A:$D,2,FALSE),VLOOKUP(Dati!$A4409,Normas!$A:$D,2,FALSE)*0.3)),"")</f>
      </c>
      <c r="I4409" s="2">
        <f>IFERROR(IF(ISBLANK($A4409),"",IF($A4409="Ūdeņraža jonu koncentrācija",VLOOKUP(Dati!$A4409,Normas!$A:$D,3,FALSE),VLOOKUP(Dati!$A4409,Normas!$A:$D,3,FALSE)*0.3)),"")</f>
      </c>
    </row>
    <row r="4410" spans="2:9" x14ac:dyDescent="0.2">
      <c r="B4410">
        <f>IF(ISBLANK(A4410),"",VLOOKUP(A4410,Normas!A:D,4,FALSE))</f>
      </c>
      <c r="E4410" s="2">
        <f>IF(ISBLANK(D4410),"",INT(YEARFRAC(D4410,'Vispārīga informācija'!$B$2)))</f>
      </c>
      <c r="F4410" s="2">
        <f>IFERROR(IF(ISBLANK($A4410),"",IF($A4410="Ūdeņraža jonu koncentrācija",VLOOKUP(Dati!$A4410,Normas!$A:$D,2,FALSE),VLOOKUP(Dati!$A4410,Normas!$A:$D,2,FALSE)*0.6)),"")</f>
      </c>
      <c r="G4410" s="2">
        <f>IFERROR(IF(ISBLANK($A4410),"",IF($A4410="Ūdeņraža jonu koncentrācija",VLOOKUP(Dati!$A4410,Normas!$A:$D,3,FALSE),VLOOKUP(Dati!$A4410,Normas!$A:$D,3,FALSE)*0.6)),"")</f>
      </c>
      <c r="H4410" s="2">
        <f>IFERROR(IF(ISBLANK($A4410),"",IF($A4410="Ūdeņraža jonu koncentrācija",VLOOKUP(Dati!$A4410,Normas!$A:$D,2,FALSE),VLOOKUP(Dati!$A4410,Normas!$A:$D,2,FALSE)*0.3)),"")</f>
      </c>
      <c r="I4410" s="2">
        <f>IFERROR(IF(ISBLANK($A4410),"",IF($A4410="Ūdeņraža jonu koncentrācija",VLOOKUP(Dati!$A4410,Normas!$A:$D,3,FALSE),VLOOKUP(Dati!$A4410,Normas!$A:$D,3,FALSE)*0.3)),"")</f>
      </c>
    </row>
    <row r="4411" spans="2:9" x14ac:dyDescent="0.2">
      <c r="B4411">
        <f>IF(ISBLANK(A4411),"",VLOOKUP(A4411,Normas!A:D,4,FALSE))</f>
      </c>
      <c r="E4411" s="2">
        <f>IF(ISBLANK(D4411),"",INT(YEARFRAC(D4411,'Vispārīga informācija'!$B$2)))</f>
      </c>
      <c r="F4411" s="2">
        <f>IFERROR(IF(ISBLANK($A4411),"",IF($A4411="Ūdeņraža jonu koncentrācija",VLOOKUP(Dati!$A4411,Normas!$A:$D,2,FALSE),VLOOKUP(Dati!$A4411,Normas!$A:$D,2,FALSE)*0.6)),"")</f>
      </c>
      <c r="G4411" s="2">
        <f>IFERROR(IF(ISBLANK($A4411),"",IF($A4411="Ūdeņraža jonu koncentrācija",VLOOKUP(Dati!$A4411,Normas!$A:$D,3,FALSE),VLOOKUP(Dati!$A4411,Normas!$A:$D,3,FALSE)*0.6)),"")</f>
      </c>
      <c r="H4411" s="2">
        <f>IFERROR(IF(ISBLANK($A4411),"",IF($A4411="Ūdeņraža jonu koncentrācija",VLOOKUP(Dati!$A4411,Normas!$A:$D,2,FALSE),VLOOKUP(Dati!$A4411,Normas!$A:$D,2,FALSE)*0.3)),"")</f>
      </c>
      <c r="I4411" s="2">
        <f>IFERROR(IF(ISBLANK($A4411),"",IF($A4411="Ūdeņraža jonu koncentrācija",VLOOKUP(Dati!$A4411,Normas!$A:$D,3,FALSE),VLOOKUP(Dati!$A4411,Normas!$A:$D,3,FALSE)*0.3)),"")</f>
      </c>
    </row>
    <row r="4412" spans="2:9" x14ac:dyDescent="0.2">
      <c r="B4412">
        <f>IF(ISBLANK(A4412),"",VLOOKUP(A4412,Normas!A:D,4,FALSE))</f>
      </c>
      <c r="E4412" s="2">
        <f>IF(ISBLANK(D4412),"",INT(YEARFRAC(D4412,'Vispārīga informācija'!$B$2)))</f>
      </c>
      <c r="F4412" s="2">
        <f>IFERROR(IF(ISBLANK($A4412),"",IF($A4412="Ūdeņraža jonu koncentrācija",VLOOKUP(Dati!$A4412,Normas!$A:$D,2,FALSE),VLOOKUP(Dati!$A4412,Normas!$A:$D,2,FALSE)*0.6)),"")</f>
      </c>
      <c r="G4412" s="2">
        <f>IFERROR(IF(ISBLANK($A4412),"",IF($A4412="Ūdeņraža jonu koncentrācija",VLOOKUP(Dati!$A4412,Normas!$A:$D,3,FALSE),VLOOKUP(Dati!$A4412,Normas!$A:$D,3,FALSE)*0.6)),"")</f>
      </c>
      <c r="H4412" s="2">
        <f>IFERROR(IF(ISBLANK($A4412),"",IF($A4412="Ūdeņraža jonu koncentrācija",VLOOKUP(Dati!$A4412,Normas!$A:$D,2,FALSE),VLOOKUP(Dati!$A4412,Normas!$A:$D,2,FALSE)*0.3)),"")</f>
      </c>
      <c r="I4412" s="2">
        <f>IFERROR(IF(ISBLANK($A4412),"",IF($A4412="Ūdeņraža jonu koncentrācija",VLOOKUP(Dati!$A4412,Normas!$A:$D,3,FALSE),VLOOKUP(Dati!$A4412,Normas!$A:$D,3,FALSE)*0.3)),"")</f>
      </c>
    </row>
    <row r="4413" spans="2:9" x14ac:dyDescent="0.2">
      <c r="B4413">
        <f>IF(ISBLANK(A4413),"",VLOOKUP(A4413,Normas!A:D,4,FALSE))</f>
      </c>
      <c r="E4413" s="2">
        <f>IF(ISBLANK(D4413),"",INT(YEARFRAC(D4413,'Vispārīga informācija'!$B$2)))</f>
      </c>
      <c r="F4413" s="2">
        <f>IFERROR(IF(ISBLANK($A4413),"",IF($A4413="Ūdeņraža jonu koncentrācija",VLOOKUP(Dati!$A4413,Normas!$A:$D,2,FALSE),VLOOKUP(Dati!$A4413,Normas!$A:$D,2,FALSE)*0.6)),"")</f>
      </c>
      <c r="G4413" s="2">
        <f>IFERROR(IF(ISBLANK($A4413),"",IF($A4413="Ūdeņraža jonu koncentrācija",VLOOKUP(Dati!$A4413,Normas!$A:$D,3,FALSE),VLOOKUP(Dati!$A4413,Normas!$A:$D,3,FALSE)*0.6)),"")</f>
      </c>
      <c r="H4413" s="2">
        <f>IFERROR(IF(ISBLANK($A4413),"",IF($A4413="Ūdeņraža jonu koncentrācija",VLOOKUP(Dati!$A4413,Normas!$A:$D,2,FALSE),VLOOKUP(Dati!$A4413,Normas!$A:$D,2,FALSE)*0.3)),"")</f>
      </c>
      <c r="I4413" s="2">
        <f>IFERROR(IF(ISBLANK($A4413),"",IF($A4413="Ūdeņraža jonu koncentrācija",VLOOKUP(Dati!$A4413,Normas!$A:$D,3,FALSE),VLOOKUP(Dati!$A4413,Normas!$A:$D,3,FALSE)*0.3)),"")</f>
      </c>
    </row>
    <row r="4414" spans="2:9" x14ac:dyDescent="0.2">
      <c r="B4414">
        <f>IF(ISBLANK(A4414),"",VLOOKUP(A4414,Normas!A:D,4,FALSE))</f>
      </c>
      <c r="E4414" s="2">
        <f>IF(ISBLANK(D4414),"",INT(YEARFRAC(D4414,'Vispārīga informācija'!$B$2)))</f>
      </c>
      <c r="F4414" s="2">
        <f>IFERROR(IF(ISBLANK($A4414),"",IF($A4414="Ūdeņraža jonu koncentrācija",VLOOKUP(Dati!$A4414,Normas!$A:$D,2,FALSE),VLOOKUP(Dati!$A4414,Normas!$A:$D,2,FALSE)*0.6)),"")</f>
      </c>
      <c r="G4414" s="2">
        <f>IFERROR(IF(ISBLANK($A4414),"",IF($A4414="Ūdeņraža jonu koncentrācija",VLOOKUP(Dati!$A4414,Normas!$A:$D,3,FALSE),VLOOKUP(Dati!$A4414,Normas!$A:$D,3,FALSE)*0.6)),"")</f>
      </c>
      <c r="H4414" s="2">
        <f>IFERROR(IF(ISBLANK($A4414),"",IF($A4414="Ūdeņraža jonu koncentrācija",VLOOKUP(Dati!$A4414,Normas!$A:$D,2,FALSE),VLOOKUP(Dati!$A4414,Normas!$A:$D,2,FALSE)*0.3)),"")</f>
      </c>
      <c r="I4414" s="2">
        <f>IFERROR(IF(ISBLANK($A4414),"",IF($A4414="Ūdeņraža jonu koncentrācija",VLOOKUP(Dati!$A4414,Normas!$A:$D,3,FALSE),VLOOKUP(Dati!$A4414,Normas!$A:$D,3,FALSE)*0.3)),"")</f>
      </c>
    </row>
    <row r="4415" spans="2:9" x14ac:dyDescent="0.2">
      <c r="B4415">
        <f>IF(ISBLANK(A4415),"",VLOOKUP(A4415,Normas!A:D,4,FALSE))</f>
      </c>
      <c r="E4415" s="2">
        <f>IF(ISBLANK(D4415),"",INT(YEARFRAC(D4415,'Vispārīga informācija'!$B$2)))</f>
      </c>
      <c r="F4415" s="2">
        <f>IFERROR(IF(ISBLANK($A4415),"",IF($A4415="Ūdeņraža jonu koncentrācija",VLOOKUP(Dati!$A4415,Normas!$A:$D,2,FALSE),VLOOKUP(Dati!$A4415,Normas!$A:$D,2,FALSE)*0.6)),"")</f>
      </c>
      <c r="G4415" s="2">
        <f>IFERROR(IF(ISBLANK($A4415),"",IF($A4415="Ūdeņraža jonu koncentrācija",VLOOKUP(Dati!$A4415,Normas!$A:$D,3,FALSE),VLOOKUP(Dati!$A4415,Normas!$A:$D,3,FALSE)*0.6)),"")</f>
      </c>
      <c r="H4415" s="2">
        <f>IFERROR(IF(ISBLANK($A4415),"",IF($A4415="Ūdeņraža jonu koncentrācija",VLOOKUP(Dati!$A4415,Normas!$A:$D,2,FALSE),VLOOKUP(Dati!$A4415,Normas!$A:$D,2,FALSE)*0.3)),"")</f>
      </c>
      <c r="I4415" s="2">
        <f>IFERROR(IF(ISBLANK($A4415),"",IF($A4415="Ūdeņraža jonu koncentrācija",VLOOKUP(Dati!$A4415,Normas!$A:$D,3,FALSE),VLOOKUP(Dati!$A4415,Normas!$A:$D,3,FALSE)*0.3)),"")</f>
      </c>
    </row>
    <row r="4416" spans="2:9" x14ac:dyDescent="0.2">
      <c r="B4416">
        <f>IF(ISBLANK(A4416),"",VLOOKUP(A4416,Normas!A:D,4,FALSE))</f>
      </c>
      <c r="E4416" s="2">
        <f>IF(ISBLANK(D4416),"",INT(YEARFRAC(D4416,'Vispārīga informācija'!$B$2)))</f>
      </c>
      <c r="F4416" s="2">
        <f>IFERROR(IF(ISBLANK($A4416),"",IF($A4416="Ūdeņraža jonu koncentrācija",VLOOKUP(Dati!$A4416,Normas!$A:$D,2,FALSE),VLOOKUP(Dati!$A4416,Normas!$A:$D,2,FALSE)*0.6)),"")</f>
      </c>
      <c r="G4416" s="2">
        <f>IFERROR(IF(ISBLANK($A4416),"",IF($A4416="Ūdeņraža jonu koncentrācija",VLOOKUP(Dati!$A4416,Normas!$A:$D,3,FALSE),VLOOKUP(Dati!$A4416,Normas!$A:$D,3,FALSE)*0.6)),"")</f>
      </c>
      <c r="H4416" s="2">
        <f>IFERROR(IF(ISBLANK($A4416),"",IF($A4416="Ūdeņraža jonu koncentrācija",VLOOKUP(Dati!$A4416,Normas!$A:$D,2,FALSE),VLOOKUP(Dati!$A4416,Normas!$A:$D,2,FALSE)*0.3)),"")</f>
      </c>
      <c r="I4416" s="2">
        <f>IFERROR(IF(ISBLANK($A4416),"",IF($A4416="Ūdeņraža jonu koncentrācija",VLOOKUP(Dati!$A4416,Normas!$A:$D,3,FALSE),VLOOKUP(Dati!$A4416,Normas!$A:$D,3,FALSE)*0.3)),"")</f>
      </c>
    </row>
    <row r="4417" spans="2:9" x14ac:dyDescent="0.2">
      <c r="B4417">
        <f>IF(ISBLANK(A4417),"",VLOOKUP(A4417,Normas!A:D,4,FALSE))</f>
      </c>
      <c r="E4417" s="2">
        <f>IF(ISBLANK(D4417),"",INT(YEARFRAC(D4417,'Vispārīga informācija'!$B$2)))</f>
      </c>
      <c r="F4417" s="2">
        <f>IFERROR(IF(ISBLANK($A4417),"",IF($A4417="Ūdeņraža jonu koncentrācija",VLOOKUP(Dati!$A4417,Normas!$A:$D,2,FALSE),VLOOKUP(Dati!$A4417,Normas!$A:$D,2,FALSE)*0.6)),"")</f>
      </c>
      <c r="G4417" s="2">
        <f>IFERROR(IF(ISBLANK($A4417),"",IF($A4417="Ūdeņraža jonu koncentrācija",VLOOKUP(Dati!$A4417,Normas!$A:$D,3,FALSE),VLOOKUP(Dati!$A4417,Normas!$A:$D,3,FALSE)*0.6)),"")</f>
      </c>
      <c r="H4417" s="2">
        <f>IFERROR(IF(ISBLANK($A4417),"",IF($A4417="Ūdeņraža jonu koncentrācija",VLOOKUP(Dati!$A4417,Normas!$A:$D,2,FALSE),VLOOKUP(Dati!$A4417,Normas!$A:$D,2,FALSE)*0.3)),"")</f>
      </c>
      <c r="I4417" s="2">
        <f>IFERROR(IF(ISBLANK($A4417),"",IF($A4417="Ūdeņraža jonu koncentrācija",VLOOKUP(Dati!$A4417,Normas!$A:$D,3,FALSE),VLOOKUP(Dati!$A4417,Normas!$A:$D,3,FALSE)*0.3)),"")</f>
      </c>
    </row>
    <row r="4418" spans="2:9" x14ac:dyDescent="0.2">
      <c r="B4418">
        <f>IF(ISBLANK(A4418),"",VLOOKUP(A4418,Normas!A:D,4,FALSE))</f>
      </c>
      <c r="E4418" s="2">
        <f>IF(ISBLANK(D4418),"",INT(YEARFRAC(D4418,'Vispārīga informācija'!$B$2)))</f>
      </c>
      <c r="F4418" s="2">
        <f>IFERROR(IF(ISBLANK($A4418),"",IF($A4418="Ūdeņraža jonu koncentrācija",VLOOKUP(Dati!$A4418,Normas!$A:$D,2,FALSE),VLOOKUP(Dati!$A4418,Normas!$A:$D,2,FALSE)*0.6)),"")</f>
      </c>
      <c r="G4418" s="2">
        <f>IFERROR(IF(ISBLANK($A4418),"",IF($A4418="Ūdeņraža jonu koncentrācija",VLOOKUP(Dati!$A4418,Normas!$A:$D,3,FALSE),VLOOKUP(Dati!$A4418,Normas!$A:$D,3,FALSE)*0.6)),"")</f>
      </c>
      <c r="H4418" s="2">
        <f>IFERROR(IF(ISBLANK($A4418),"",IF($A4418="Ūdeņraža jonu koncentrācija",VLOOKUP(Dati!$A4418,Normas!$A:$D,2,FALSE),VLOOKUP(Dati!$A4418,Normas!$A:$D,2,FALSE)*0.3)),"")</f>
      </c>
      <c r="I4418" s="2">
        <f>IFERROR(IF(ISBLANK($A4418),"",IF($A4418="Ūdeņraža jonu koncentrācija",VLOOKUP(Dati!$A4418,Normas!$A:$D,3,FALSE),VLOOKUP(Dati!$A4418,Normas!$A:$D,3,FALSE)*0.3)),"")</f>
      </c>
    </row>
    <row r="4419" spans="2:9" x14ac:dyDescent="0.2">
      <c r="B4419">
        <f>IF(ISBLANK(A4419),"",VLOOKUP(A4419,Normas!A:D,4,FALSE))</f>
      </c>
      <c r="E4419" s="2">
        <f>IF(ISBLANK(D4419),"",INT(YEARFRAC(D4419,'Vispārīga informācija'!$B$2)))</f>
      </c>
      <c r="F4419" s="2">
        <f>IFERROR(IF(ISBLANK($A4419),"",IF($A4419="Ūdeņraža jonu koncentrācija",VLOOKUP(Dati!$A4419,Normas!$A:$D,2,FALSE),VLOOKUP(Dati!$A4419,Normas!$A:$D,2,FALSE)*0.6)),"")</f>
      </c>
      <c r="G4419" s="2">
        <f>IFERROR(IF(ISBLANK($A4419),"",IF($A4419="Ūdeņraža jonu koncentrācija",VLOOKUP(Dati!$A4419,Normas!$A:$D,3,FALSE),VLOOKUP(Dati!$A4419,Normas!$A:$D,3,FALSE)*0.6)),"")</f>
      </c>
      <c r="H4419" s="2">
        <f>IFERROR(IF(ISBLANK($A4419),"",IF($A4419="Ūdeņraža jonu koncentrācija",VLOOKUP(Dati!$A4419,Normas!$A:$D,2,FALSE),VLOOKUP(Dati!$A4419,Normas!$A:$D,2,FALSE)*0.3)),"")</f>
      </c>
      <c r="I4419" s="2">
        <f>IFERROR(IF(ISBLANK($A4419),"",IF($A4419="Ūdeņraža jonu koncentrācija",VLOOKUP(Dati!$A4419,Normas!$A:$D,3,FALSE),VLOOKUP(Dati!$A4419,Normas!$A:$D,3,FALSE)*0.3)),"")</f>
      </c>
    </row>
    <row r="4420" spans="2:9" x14ac:dyDescent="0.2">
      <c r="B4420">
        <f>IF(ISBLANK(A4420),"",VLOOKUP(A4420,Normas!A:D,4,FALSE))</f>
      </c>
      <c r="E4420" s="2">
        <f>IF(ISBLANK(D4420),"",INT(YEARFRAC(D4420,'Vispārīga informācija'!$B$2)))</f>
      </c>
      <c r="F4420" s="2">
        <f>IFERROR(IF(ISBLANK($A4420),"",IF($A4420="Ūdeņraža jonu koncentrācija",VLOOKUP(Dati!$A4420,Normas!$A:$D,2,FALSE),VLOOKUP(Dati!$A4420,Normas!$A:$D,2,FALSE)*0.6)),"")</f>
      </c>
      <c r="G4420" s="2">
        <f>IFERROR(IF(ISBLANK($A4420),"",IF($A4420="Ūdeņraža jonu koncentrācija",VLOOKUP(Dati!$A4420,Normas!$A:$D,3,FALSE),VLOOKUP(Dati!$A4420,Normas!$A:$D,3,FALSE)*0.6)),"")</f>
      </c>
      <c r="H4420" s="2">
        <f>IFERROR(IF(ISBLANK($A4420),"",IF($A4420="Ūdeņraža jonu koncentrācija",VLOOKUP(Dati!$A4420,Normas!$A:$D,2,FALSE),VLOOKUP(Dati!$A4420,Normas!$A:$D,2,FALSE)*0.3)),"")</f>
      </c>
      <c r="I4420" s="2">
        <f>IFERROR(IF(ISBLANK($A4420),"",IF($A4420="Ūdeņraža jonu koncentrācija",VLOOKUP(Dati!$A4420,Normas!$A:$D,3,FALSE),VLOOKUP(Dati!$A4420,Normas!$A:$D,3,FALSE)*0.3)),"")</f>
      </c>
    </row>
    <row r="4421" spans="2:9" x14ac:dyDescent="0.2">
      <c r="B4421">
        <f>IF(ISBLANK(A4421),"",VLOOKUP(A4421,Normas!A:D,4,FALSE))</f>
      </c>
      <c r="E4421" s="2">
        <f>IF(ISBLANK(D4421),"",INT(YEARFRAC(D4421,'Vispārīga informācija'!$B$2)))</f>
      </c>
      <c r="F4421" s="2">
        <f>IFERROR(IF(ISBLANK($A4421),"",IF($A4421="Ūdeņraža jonu koncentrācija",VLOOKUP(Dati!$A4421,Normas!$A:$D,2,FALSE),VLOOKUP(Dati!$A4421,Normas!$A:$D,2,FALSE)*0.6)),"")</f>
      </c>
      <c r="G4421" s="2">
        <f>IFERROR(IF(ISBLANK($A4421),"",IF($A4421="Ūdeņraža jonu koncentrācija",VLOOKUP(Dati!$A4421,Normas!$A:$D,3,FALSE),VLOOKUP(Dati!$A4421,Normas!$A:$D,3,FALSE)*0.6)),"")</f>
      </c>
      <c r="H4421" s="2">
        <f>IFERROR(IF(ISBLANK($A4421),"",IF($A4421="Ūdeņraža jonu koncentrācija",VLOOKUP(Dati!$A4421,Normas!$A:$D,2,FALSE),VLOOKUP(Dati!$A4421,Normas!$A:$D,2,FALSE)*0.3)),"")</f>
      </c>
      <c r="I4421" s="2">
        <f>IFERROR(IF(ISBLANK($A4421),"",IF($A4421="Ūdeņraža jonu koncentrācija",VLOOKUP(Dati!$A4421,Normas!$A:$D,3,FALSE),VLOOKUP(Dati!$A4421,Normas!$A:$D,3,FALSE)*0.3)),"")</f>
      </c>
    </row>
    <row r="4422" spans="2:9" x14ac:dyDescent="0.2">
      <c r="B4422">
        <f>IF(ISBLANK(A4422),"",VLOOKUP(A4422,Normas!A:D,4,FALSE))</f>
      </c>
      <c r="E4422" s="2">
        <f>IF(ISBLANK(D4422),"",INT(YEARFRAC(D4422,'Vispārīga informācija'!$B$2)))</f>
      </c>
      <c r="F4422" s="2">
        <f>IFERROR(IF(ISBLANK($A4422),"",IF($A4422="Ūdeņraža jonu koncentrācija",VLOOKUP(Dati!$A4422,Normas!$A:$D,2,FALSE),VLOOKUP(Dati!$A4422,Normas!$A:$D,2,FALSE)*0.6)),"")</f>
      </c>
      <c r="G4422" s="2">
        <f>IFERROR(IF(ISBLANK($A4422),"",IF($A4422="Ūdeņraža jonu koncentrācija",VLOOKUP(Dati!$A4422,Normas!$A:$D,3,FALSE),VLOOKUP(Dati!$A4422,Normas!$A:$D,3,FALSE)*0.6)),"")</f>
      </c>
      <c r="H4422" s="2">
        <f>IFERROR(IF(ISBLANK($A4422),"",IF($A4422="Ūdeņraža jonu koncentrācija",VLOOKUP(Dati!$A4422,Normas!$A:$D,2,FALSE),VLOOKUP(Dati!$A4422,Normas!$A:$D,2,FALSE)*0.3)),"")</f>
      </c>
      <c r="I4422" s="2">
        <f>IFERROR(IF(ISBLANK($A4422),"",IF($A4422="Ūdeņraža jonu koncentrācija",VLOOKUP(Dati!$A4422,Normas!$A:$D,3,FALSE),VLOOKUP(Dati!$A4422,Normas!$A:$D,3,FALSE)*0.3)),"")</f>
      </c>
    </row>
    <row r="4423" spans="2:9" x14ac:dyDescent="0.2">
      <c r="B4423">
        <f>IF(ISBLANK(A4423),"",VLOOKUP(A4423,Normas!A:D,4,FALSE))</f>
      </c>
      <c r="E4423" s="2">
        <f>IF(ISBLANK(D4423),"",INT(YEARFRAC(D4423,'Vispārīga informācija'!$B$2)))</f>
      </c>
      <c r="F4423" s="2">
        <f>IFERROR(IF(ISBLANK($A4423),"",IF($A4423="Ūdeņraža jonu koncentrācija",VLOOKUP(Dati!$A4423,Normas!$A:$D,2,FALSE),VLOOKUP(Dati!$A4423,Normas!$A:$D,2,FALSE)*0.6)),"")</f>
      </c>
      <c r="G4423" s="2">
        <f>IFERROR(IF(ISBLANK($A4423),"",IF($A4423="Ūdeņraža jonu koncentrācija",VLOOKUP(Dati!$A4423,Normas!$A:$D,3,FALSE),VLOOKUP(Dati!$A4423,Normas!$A:$D,3,FALSE)*0.6)),"")</f>
      </c>
      <c r="H4423" s="2">
        <f>IFERROR(IF(ISBLANK($A4423),"",IF($A4423="Ūdeņraža jonu koncentrācija",VLOOKUP(Dati!$A4423,Normas!$A:$D,2,FALSE),VLOOKUP(Dati!$A4423,Normas!$A:$D,2,FALSE)*0.3)),"")</f>
      </c>
      <c r="I4423" s="2">
        <f>IFERROR(IF(ISBLANK($A4423),"",IF($A4423="Ūdeņraža jonu koncentrācija",VLOOKUP(Dati!$A4423,Normas!$A:$D,3,FALSE),VLOOKUP(Dati!$A4423,Normas!$A:$D,3,FALSE)*0.3)),"")</f>
      </c>
    </row>
    <row r="4424" spans="2:9" x14ac:dyDescent="0.2">
      <c r="B4424">
        <f>IF(ISBLANK(A4424),"",VLOOKUP(A4424,Normas!A:D,4,FALSE))</f>
      </c>
      <c r="E4424" s="2">
        <f>IF(ISBLANK(D4424),"",INT(YEARFRAC(D4424,'Vispārīga informācija'!$B$2)))</f>
      </c>
      <c r="F4424" s="2">
        <f>IFERROR(IF(ISBLANK($A4424),"",IF($A4424="Ūdeņraža jonu koncentrācija",VLOOKUP(Dati!$A4424,Normas!$A:$D,2,FALSE),VLOOKUP(Dati!$A4424,Normas!$A:$D,2,FALSE)*0.6)),"")</f>
      </c>
      <c r="G4424" s="2">
        <f>IFERROR(IF(ISBLANK($A4424),"",IF($A4424="Ūdeņraža jonu koncentrācija",VLOOKUP(Dati!$A4424,Normas!$A:$D,3,FALSE),VLOOKUP(Dati!$A4424,Normas!$A:$D,3,FALSE)*0.6)),"")</f>
      </c>
      <c r="H4424" s="2">
        <f>IFERROR(IF(ISBLANK($A4424),"",IF($A4424="Ūdeņraža jonu koncentrācija",VLOOKUP(Dati!$A4424,Normas!$A:$D,2,FALSE),VLOOKUP(Dati!$A4424,Normas!$A:$D,2,FALSE)*0.3)),"")</f>
      </c>
      <c r="I4424" s="2">
        <f>IFERROR(IF(ISBLANK($A4424),"",IF($A4424="Ūdeņraža jonu koncentrācija",VLOOKUP(Dati!$A4424,Normas!$A:$D,3,FALSE),VLOOKUP(Dati!$A4424,Normas!$A:$D,3,FALSE)*0.3)),"")</f>
      </c>
    </row>
    <row r="4425" spans="2:9" x14ac:dyDescent="0.2">
      <c r="B4425">
        <f>IF(ISBLANK(A4425),"",VLOOKUP(A4425,Normas!A:D,4,FALSE))</f>
      </c>
      <c r="E4425" s="2">
        <f>IF(ISBLANK(D4425),"",INT(YEARFRAC(D4425,'Vispārīga informācija'!$B$2)))</f>
      </c>
      <c r="F4425" s="2">
        <f>IFERROR(IF(ISBLANK($A4425),"",IF($A4425="Ūdeņraža jonu koncentrācija",VLOOKUP(Dati!$A4425,Normas!$A:$D,2,FALSE),VLOOKUP(Dati!$A4425,Normas!$A:$D,2,FALSE)*0.6)),"")</f>
      </c>
      <c r="G4425" s="2">
        <f>IFERROR(IF(ISBLANK($A4425),"",IF($A4425="Ūdeņraža jonu koncentrācija",VLOOKUP(Dati!$A4425,Normas!$A:$D,3,FALSE),VLOOKUP(Dati!$A4425,Normas!$A:$D,3,FALSE)*0.6)),"")</f>
      </c>
      <c r="H4425" s="2">
        <f>IFERROR(IF(ISBLANK($A4425),"",IF($A4425="Ūdeņraža jonu koncentrācija",VLOOKUP(Dati!$A4425,Normas!$A:$D,2,FALSE),VLOOKUP(Dati!$A4425,Normas!$A:$D,2,FALSE)*0.3)),"")</f>
      </c>
      <c r="I4425" s="2">
        <f>IFERROR(IF(ISBLANK($A4425),"",IF($A4425="Ūdeņraža jonu koncentrācija",VLOOKUP(Dati!$A4425,Normas!$A:$D,3,FALSE),VLOOKUP(Dati!$A4425,Normas!$A:$D,3,FALSE)*0.3)),"")</f>
      </c>
    </row>
    <row r="4426" spans="2:9" x14ac:dyDescent="0.2">
      <c r="B4426">
        <f>IF(ISBLANK(A4426),"",VLOOKUP(A4426,Normas!A:D,4,FALSE))</f>
      </c>
      <c r="E4426" s="2">
        <f>IF(ISBLANK(D4426),"",INT(YEARFRAC(D4426,'Vispārīga informācija'!$B$2)))</f>
      </c>
      <c r="F4426" s="2">
        <f>IFERROR(IF(ISBLANK($A4426),"",IF($A4426="Ūdeņraža jonu koncentrācija",VLOOKUP(Dati!$A4426,Normas!$A:$D,2,FALSE),VLOOKUP(Dati!$A4426,Normas!$A:$D,2,FALSE)*0.6)),"")</f>
      </c>
      <c r="G4426" s="2">
        <f>IFERROR(IF(ISBLANK($A4426),"",IF($A4426="Ūdeņraža jonu koncentrācija",VLOOKUP(Dati!$A4426,Normas!$A:$D,3,FALSE),VLOOKUP(Dati!$A4426,Normas!$A:$D,3,FALSE)*0.6)),"")</f>
      </c>
      <c r="H4426" s="2">
        <f>IFERROR(IF(ISBLANK($A4426),"",IF($A4426="Ūdeņraža jonu koncentrācija",VLOOKUP(Dati!$A4426,Normas!$A:$D,2,FALSE),VLOOKUP(Dati!$A4426,Normas!$A:$D,2,FALSE)*0.3)),"")</f>
      </c>
      <c r="I4426" s="2">
        <f>IFERROR(IF(ISBLANK($A4426),"",IF($A4426="Ūdeņraža jonu koncentrācija",VLOOKUP(Dati!$A4426,Normas!$A:$D,3,FALSE),VLOOKUP(Dati!$A4426,Normas!$A:$D,3,FALSE)*0.3)),"")</f>
      </c>
    </row>
    <row r="4427" spans="2:9" x14ac:dyDescent="0.2">
      <c r="B4427">
        <f>IF(ISBLANK(A4427),"",VLOOKUP(A4427,Normas!A:D,4,FALSE))</f>
      </c>
      <c r="E4427" s="2">
        <f>IF(ISBLANK(D4427),"",INT(YEARFRAC(D4427,'Vispārīga informācija'!$B$2)))</f>
      </c>
      <c r="F4427" s="2">
        <f>IFERROR(IF(ISBLANK($A4427),"",IF($A4427="Ūdeņraža jonu koncentrācija",VLOOKUP(Dati!$A4427,Normas!$A:$D,2,FALSE),VLOOKUP(Dati!$A4427,Normas!$A:$D,2,FALSE)*0.6)),"")</f>
      </c>
      <c r="G4427" s="2">
        <f>IFERROR(IF(ISBLANK($A4427),"",IF($A4427="Ūdeņraža jonu koncentrācija",VLOOKUP(Dati!$A4427,Normas!$A:$D,3,FALSE),VLOOKUP(Dati!$A4427,Normas!$A:$D,3,FALSE)*0.6)),"")</f>
      </c>
      <c r="H4427" s="2">
        <f>IFERROR(IF(ISBLANK($A4427),"",IF($A4427="Ūdeņraža jonu koncentrācija",VLOOKUP(Dati!$A4427,Normas!$A:$D,2,FALSE),VLOOKUP(Dati!$A4427,Normas!$A:$D,2,FALSE)*0.3)),"")</f>
      </c>
      <c r="I4427" s="2">
        <f>IFERROR(IF(ISBLANK($A4427),"",IF($A4427="Ūdeņraža jonu koncentrācija",VLOOKUP(Dati!$A4427,Normas!$A:$D,3,FALSE),VLOOKUP(Dati!$A4427,Normas!$A:$D,3,FALSE)*0.3)),"")</f>
      </c>
    </row>
    <row r="4428" spans="2:9" x14ac:dyDescent="0.2">
      <c r="B4428">
        <f>IF(ISBLANK(A4428),"",VLOOKUP(A4428,Normas!A:D,4,FALSE))</f>
      </c>
      <c r="E4428" s="2">
        <f>IF(ISBLANK(D4428),"",INT(YEARFRAC(D4428,'Vispārīga informācija'!$B$2)))</f>
      </c>
      <c r="F4428" s="2">
        <f>IFERROR(IF(ISBLANK($A4428),"",IF($A4428="Ūdeņraža jonu koncentrācija",VLOOKUP(Dati!$A4428,Normas!$A:$D,2,FALSE),VLOOKUP(Dati!$A4428,Normas!$A:$D,2,FALSE)*0.6)),"")</f>
      </c>
      <c r="G4428" s="2">
        <f>IFERROR(IF(ISBLANK($A4428),"",IF($A4428="Ūdeņraža jonu koncentrācija",VLOOKUP(Dati!$A4428,Normas!$A:$D,3,FALSE),VLOOKUP(Dati!$A4428,Normas!$A:$D,3,FALSE)*0.6)),"")</f>
      </c>
      <c r="H4428" s="2">
        <f>IFERROR(IF(ISBLANK($A4428),"",IF($A4428="Ūdeņraža jonu koncentrācija",VLOOKUP(Dati!$A4428,Normas!$A:$D,2,FALSE),VLOOKUP(Dati!$A4428,Normas!$A:$D,2,FALSE)*0.3)),"")</f>
      </c>
      <c r="I4428" s="2">
        <f>IFERROR(IF(ISBLANK($A4428),"",IF($A4428="Ūdeņraža jonu koncentrācija",VLOOKUP(Dati!$A4428,Normas!$A:$D,3,FALSE),VLOOKUP(Dati!$A4428,Normas!$A:$D,3,FALSE)*0.3)),"")</f>
      </c>
    </row>
    <row r="4429" spans="2:9" x14ac:dyDescent="0.2">
      <c r="B4429">
        <f>IF(ISBLANK(A4429),"",VLOOKUP(A4429,Normas!A:D,4,FALSE))</f>
      </c>
      <c r="E4429" s="2">
        <f>IF(ISBLANK(D4429),"",INT(YEARFRAC(D4429,'Vispārīga informācija'!$B$2)))</f>
      </c>
      <c r="F4429" s="2">
        <f>IFERROR(IF(ISBLANK($A4429),"",IF($A4429="Ūdeņraža jonu koncentrācija",VLOOKUP(Dati!$A4429,Normas!$A:$D,2,FALSE),VLOOKUP(Dati!$A4429,Normas!$A:$D,2,FALSE)*0.6)),"")</f>
      </c>
      <c r="G4429" s="2">
        <f>IFERROR(IF(ISBLANK($A4429),"",IF($A4429="Ūdeņraža jonu koncentrācija",VLOOKUP(Dati!$A4429,Normas!$A:$D,3,FALSE),VLOOKUP(Dati!$A4429,Normas!$A:$D,3,FALSE)*0.6)),"")</f>
      </c>
      <c r="H4429" s="2">
        <f>IFERROR(IF(ISBLANK($A4429),"",IF($A4429="Ūdeņraža jonu koncentrācija",VLOOKUP(Dati!$A4429,Normas!$A:$D,2,FALSE),VLOOKUP(Dati!$A4429,Normas!$A:$D,2,FALSE)*0.3)),"")</f>
      </c>
      <c r="I4429" s="2">
        <f>IFERROR(IF(ISBLANK($A4429),"",IF($A4429="Ūdeņraža jonu koncentrācija",VLOOKUP(Dati!$A4429,Normas!$A:$D,3,FALSE),VLOOKUP(Dati!$A4429,Normas!$A:$D,3,FALSE)*0.3)),"")</f>
      </c>
    </row>
    <row r="4430" spans="2:9" x14ac:dyDescent="0.2">
      <c r="B4430">
        <f>IF(ISBLANK(A4430),"",VLOOKUP(A4430,Normas!A:D,4,FALSE))</f>
      </c>
      <c r="E4430" s="2">
        <f>IF(ISBLANK(D4430),"",INT(YEARFRAC(D4430,'Vispārīga informācija'!$B$2)))</f>
      </c>
      <c r="F4430" s="2">
        <f>IFERROR(IF(ISBLANK($A4430),"",IF($A4430="Ūdeņraža jonu koncentrācija",VLOOKUP(Dati!$A4430,Normas!$A:$D,2,FALSE),VLOOKUP(Dati!$A4430,Normas!$A:$D,2,FALSE)*0.6)),"")</f>
      </c>
      <c r="G4430" s="2">
        <f>IFERROR(IF(ISBLANK($A4430),"",IF($A4430="Ūdeņraža jonu koncentrācija",VLOOKUP(Dati!$A4430,Normas!$A:$D,3,FALSE),VLOOKUP(Dati!$A4430,Normas!$A:$D,3,FALSE)*0.6)),"")</f>
      </c>
      <c r="H4430" s="2">
        <f>IFERROR(IF(ISBLANK($A4430),"",IF($A4430="Ūdeņraža jonu koncentrācija",VLOOKUP(Dati!$A4430,Normas!$A:$D,2,FALSE),VLOOKUP(Dati!$A4430,Normas!$A:$D,2,FALSE)*0.3)),"")</f>
      </c>
      <c r="I4430" s="2">
        <f>IFERROR(IF(ISBLANK($A4430),"",IF($A4430="Ūdeņraža jonu koncentrācija",VLOOKUP(Dati!$A4430,Normas!$A:$D,3,FALSE),VLOOKUP(Dati!$A4430,Normas!$A:$D,3,FALSE)*0.3)),"")</f>
      </c>
    </row>
    <row r="4431" spans="2:9" x14ac:dyDescent="0.2">
      <c r="B4431">
        <f>IF(ISBLANK(A4431),"",VLOOKUP(A4431,Normas!A:D,4,FALSE))</f>
      </c>
      <c r="E4431" s="2">
        <f>IF(ISBLANK(D4431),"",INT(YEARFRAC(D4431,'Vispārīga informācija'!$B$2)))</f>
      </c>
      <c r="F4431" s="2">
        <f>IFERROR(IF(ISBLANK($A4431),"",IF($A4431="Ūdeņraža jonu koncentrācija",VLOOKUP(Dati!$A4431,Normas!$A:$D,2,FALSE),VLOOKUP(Dati!$A4431,Normas!$A:$D,2,FALSE)*0.6)),"")</f>
      </c>
      <c r="G4431" s="2">
        <f>IFERROR(IF(ISBLANK($A4431),"",IF($A4431="Ūdeņraža jonu koncentrācija",VLOOKUP(Dati!$A4431,Normas!$A:$D,3,FALSE),VLOOKUP(Dati!$A4431,Normas!$A:$D,3,FALSE)*0.6)),"")</f>
      </c>
      <c r="H4431" s="2">
        <f>IFERROR(IF(ISBLANK($A4431),"",IF($A4431="Ūdeņraža jonu koncentrācija",VLOOKUP(Dati!$A4431,Normas!$A:$D,2,FALSE),VLOOKUP(Dati!$A4431,Normas!$A:$D,2,FALSE)*0.3)),"")</f>
      </c>
      <c r="I4431" s="2">
        <f>IFERROR(IF(ISBLANK($A4431),"",IF($A4431="Ūdeņraža jonu koncentrācija",VLOOKUP(Dati!$A4431,Normas!$A:$D,3,FALSE),VLOOKUP(Dati!$A4431,Normas!$A:$D,3,FALSE)*0.3)),"")</f>
      </c>
    </row>
    <row r="4432" spans="2:9" x14ac:dyDescent="0.2">
      <c r="B4432">
        <f>IF(ISBLANK(A4432),"",VLOOKUP(A4432,Normas!A:D,4,FALSE))</f>
      </c>
      <c r="E4432" s="2">
        <f>IF(ISBLANK(D4432),"",INT(YEARFRAC(D4432,'Vispārīga informācija'!$B$2)))</f>
      </c>
      <c r="F4432" s="2">
        <f>IFERROR(IF(ISBLANK($A4432),"",IF($A4432="Ūdeņraža jonu koncentrācija",VLOOKUP(Dati!$A4432,Normas!$A:$D,2,FALSE),VLOOKUP(Dati!$A4432,Normas!$A:$D,2,FALSE)*0.6)),"")</f>
      </c>
      <c r="G4432" s="2">
        <f>IFERROR(IF(ISBLANK($A4432),"",IF($A4432="Ūdeņraža jonu koncentrācija",VLOOKUP(Dati!$A4432,Normas!$A:$D,3,FALSE),VLOOKUP(Dati!$A4432,Normas!$A:$D,3,FALSE)*0.6)),"")</f>
      </c>
      <c r="H4432" s="2">
        <f>IFERROR(IF(ISBLANK($A4432),"",IF($A4432="Ūdeņraža jonu koncentrācija",VLOOKUP(Dati!$A4432,Normas!$A:$D,2,FALSE),VLOOKUP(Dati!$A4432,Normas!$A:$D,2,FALSE)*0.3)),"")</f>
      </c>
      <c r="I4432" s="2">
        <f>IFERROR(IF(ISBLANK($A4432),"",IF($A4432="Ūdeņraža jonu koncentrācija",VLOOKUP(Dati!$A4432,Normas!$A:$D,3,FALSE),VLOOKUP(Dati!$A4432,Normas!$A:$D,3,FALSE)*0.3)),"")</f>
      </c>
    </row>
    <row r="4433" spans="2:9" x14ac:dyDescent="0.2">
      <c r="B4433">
        <f>IF(ISBLANK(A4433),"",VLOOKUP(A4433,Normas!A:D,4,FALSE))</f>
      </c>
      <c r="E4433" s="2">
        <f>IF(ISBLANK(D4433),"",INT(YEARFRAC(D4433,'Vispārīga informācija'!$B$2)))</f>
      </c>
      <c r="F4433" s="2">
        <f>IFERROR(IF(ISBLANK($A4433),"",IF($A4433="Ūdeņraža jonu koncentrācija",VLOOKUP(Dati!$A4433,Normas!$A:$D,2,FALSE),VLOOKUP(Dati!$A4433,Normas!$A:$D,2,FALSE)*0.6)),"")</f>
      </c>
      <c r="G4433" s="2">
        <f>IFERROR(IF(ISBLANK($A4433),"",IF($A4433="Ūdeņraža jonu koncentrācija",VLOOKUP(Dati!$A4433,Normas!$A:$D,3,FALSE),VLOOKUP(Dati!$A4433,Normas!$A:$D,3,FALSE)*0.6)),"")</f>
      </c>
      <c r="H4433" s="2">
        <f>IFERROR(IF(ISBLANK($A4433),"",IF($A4433="Ūdeņraža jonu koncentrācija",VLOOKUP(Dati!$A4433,Normas!$A:$D,2,FALSE),VLOOKUP(Dati!$A4433,Normas!$A:$D,2,FALSE)*0.3)),"")</f>
      </c>
      <c r="I4433" s="2">
        <f>IFERROR(IF(ISBLANK($A4433),"",IF($A4433="Ūdeņraža jonu koncentrācija",VLOOKUP(Dati!$A4433,Normas!$A:$D,3,FALSE),VLOOKUP(Dati!$A4433,Normas!$A:$D,3,FALSE)*0.3)),"")</f>
      </c>
    </row>
    <row r="4434" spans="2:9" x14ac:dyDescent="0.2">
      <c r="B4434">
        <f>IF(ISBLANK(A4434),"",VLOOKUP(A4434,Normas!A:D,4,FALSE))</f>
      </c>
      <c r="E4434" s="2">
        <f>IF(ISBLANK(D4434),"",INT(YEARFRAC(D4434,'Vispārīga informācija'!$B$2)))</f>
      </c>
      <c r="F4434" s="2">
        <f>IFERROR(IF(ISBLANK($A4434),"",IF($A4434="Ūdeņraža jonu koncentrācija",VLOOKUP(Dati!$A4434,Normas!$A:$D,2,FALSE),VLOOKUP(Dati!$A4434,Normas!$A:$D,2,FALSE)*0.6)),"")</f>
      </c>
      <c r="G4434" s="2">
        <f>IFERROR(IF(ISBLANK($A4434),"",IF($A4434="Ūdeņraža jonu koncentrācija",VLOOKUP(Dati!$A4434,Normas!$A:$D,3,FALSE),VLOOKUP(Dati!$A4434,Normas!$A:$D,3,FALSE)*0.6)),"")</f>
      </c>
      <c r="H4434" s="2">
        <f>IFERROR(IF(ISBLANK($A4434),"",IF($A4434="Ūdeņraža jonu koncentrācija",VLOOKUP(Dati!$A4434,Normas!$A:$D,2,FALSE),VLOOKUP(Dati!$A4434,Normas!$A:$D,2,FALSE)*0.3)),"")</f>
      </c>
      <c r="I4434" s="2">
        <f>IFERROR(IF(ISBLANK($A4434),"",IF($A4434="Ūdeņraža jonu koncentrācija",VLOOKUP(Dati!$A4434,Normas!$A:$D,3,FALSE),VLOOKUP(Dati!$A4434,Normas!$A:$D,3,FALSE)*0.3)),"")</f>
      </c>
    </row>
    <row r="4435" spans="2:9" x14ac:dyDescent="0.2">
      <c r="B4435">
        <f>IF(ISBLANK(A4435),"",VLOOKUP(A4435,Normas!A:D,4,FALSE))</f>
      </c>
      <c r="E4435" s="2">
        <f>IF(ISBLANK(D4435),"",INT(YEARFRAC(D4435,'Vispārīga informācija'!$B$2)))</f>
      </c>
      <c r="F4435" s="2">
        <f>IFERROR(IF(ISBLANK($A4435),"",IF($A4435="Ūdeņraža jonu koncentrācija",VLOOKUP(Dati!$A4435,Normas!$A:$D,2,FALSE),VLOOKUP(Dati!$A4435,Normas!$A:$D,2,FALSE)*0.6)),"")</f>
      </c>
      <c r="G4435" s="2">
        <f>IFERROR(IF(ISBLANK($A4435),"",IF($A4435="Ūdeņraža jonu koncentrācija",VLOOKUP(Dati!$A4435,Normas!$A:$D,3,FALSE),VLOOKUP(Dati!$A4435,Normas!$A:$D,3,FALSE)*0.6)),"")</f>
      </c>
      <c r="H4435" s="2">
        <f>IFERROR(IF(ISBLANK($A4435),"",IF($A4435="Ūdeņraža jonu koncentrācija",VLOOKUP(Dati!$A4435,Normas!$A:$D,2,FALSE),VLOOKUP(Dati!$A4435,Normas!$A:$D,2,FALSE)*0.3)),"")</f>
      </c>
      <c r="I4435" s="2">
        <f>IFERROR(IF(ISBLANK($A4435),"",IF($A4435="Ūdeņraža jonu koncentrācija",VLOOKUP(Dati!$A4435,Normas!$A:$D,3,FALSE),VLOOKUP(Dati!$A4435,Normas!$A:$D,3,FALSE)*0.3)),"")</f>
      </c>
    </row>
    <row r="4436" spans="2:9" x14ac:dyDescent="0.2">
      <c r="B4436">
        <f>IF(ISBLANK(A4436),"",VLOOKUP(A4436,Normas!A:D,4,FALSE))</f>
      </c>
      <c r="E4436" s="2">
        <f>IF(ISBLANK(D4436),"",INT(YEARFRAC(D4436,'Vispārīga informācija'!$B$2)))</f>
      </c>
      <c r="F4436" s="2">
        <f>IFERROR(IF(ISBLANK($A4436),"",IF($A4436="Ūdeņraža jonu koncentrācija",VLOOKUP(Dati!$A4436,Normas!$A:$D,2,FALSE),VLOOKUP(Dati!$A4436,Normas!$A:$D,2,FALSE)*0.6)),"")</f>
      </c>
      <c r="G4436" s="2">
        <f>IFERROR(IF(ISBLANK($A4436),"",IF($A4436="Ūdeņraža jonu koncentrācija",VLOOKUP(Dati!$A4436,Normas!$A:$D,3,FALSE),VLOOKUP(Dati!$A4436,Normas!$A:$D,3,FALSE)*0.6)),"")</f>
      </c>
      <c r="H4436" s="2">
        <f>IFERROR(IF(ISBLANK($A4436),"",IF($A4436="Ūdeņraža jonu koncentrācija",VLOOKUP(Dati!$A4436,Normas!$A:$D,2,FALSE),VLOOKUP(Dati!$A4436,Normas!$A:$D,2,FALSE)*0.3)),"")</f>
      </c>
      <c r="I4436" s="2">
        <f>IFERROR(IF(ISBLANK($A4436),"",IF($A4436="Ūdeņraža jonu koncentrācija",VLOOKUP(Dati!$A4436,Normas!$A:$D,3,FALSE),VLOOKUP(Dati!$A4436,Normas!$A:$D,3,FALSE)*0.3)),"")</f>
      </c>
    </row>
    <row r="4437" spans="2:9" x14ac:dyDescent="0.2">
      <c r="B4437">
        <f>IF(ISBLANK(A4437),"",VLOOKUP(A4437,Normas!A:D,4,FALSE))</f>
      </c>
      <c r="E4437" s="2">
        <f>IF(ISBLANK(D4437),"",INT(YEARFRAC(D4437,'Vispārīga informācija'!$B$2)))</f>
      </c>
      <c r="F4437" s="2">
        <f>IFERROR(IF(ISBLANK($A4437),"",IF($A4437="Ūdeņraža jonu koncentrācija",VLOOKUP(Dati!$A4437,Normas!$A:$D,2,FALSE),VLOOKUP(Dati!$A4437,Normas!$A:$D,2,FALSE)*0.6)),"")</f>
      </c>
      <c r="G4437" s="2">
        <f>IFERROR(IF(ISBLANK($A4437),"",IF($A4437="Ūdeņraža jonu koncentrācija",VLOOKUP(Dati!$A4437,Normas!$A:$D,3,FALSE),VLOOKUP(Dati!$A4437,Normas!$A:$D,3,FALSE)*0.6)),"")</f>
      </c>
      <c r="H4437" s="2">
        <f>IFERROR(IF(ISBLANK($A4437),"",IF($A4437="Ūdeņraža jonu koncentrācija",VLOOKUP(Dati!$A4437,Normas!$A:$D,2,FALSE),VLOOKUP(Dati!$A4437,Normas!$A:$D,2,FALSE)*0.3)),"")</f>
      </c>
      <c r="I4437" s="2">
        <f>IFERROR(IF(ISBLANK($A4437),"",IF($A4437="Ūdeņraža jonu koncentrācija",VLOOKUP(Dati!$A4437,Normas!$A:$D,3,FALSE),VLOOKUP(Dati!$A4437,Normas!$A:$D,3,FALSE)*0.3)),"")</f>
      </c>
    </row>
    <row r="4438" spans="2:9" x14ac:dyDescent="0.2">
      <c r="B4438">
        <f>IF(ISBLANK(A4438),"",VLOOKUP(A4438,Normas!A:D,4,FALSE))</f>
      </c>
      <c r="E4438" s="2">
        <f>IF(ISBLANK(D4438),"",INT(YEARFRAC(D4438,'Vispārīga informācija'!$B$2)))</f>
      </c>
      <c r="F4438" s="2">
        <f>IFERROR(IF(ISBLANK($A4438),"",IF($A4438="Ūdeņraža jonu koncentrācija",VLOOKUP(Dati!$A4438,Normas!$A:$D,2,FALSE),VLOOKUP(Dati!$A4438,Normas!$A:$D,2,FALSE)*0.6)),"")</f>
      </c>
      <c r="G4438" s="2">
        <f>IFERROR(IF(ISBLANK($A4438),"",IF($A4438="Ūdeņraža jonu koncentrācija",VLOOKUP(Dati!$A4438,Normas!$A:$D,3,FALSE),VLOOKUP(Dati!$A4438,Normas!$A:$D,3,FALSE)*0.6)),"")</f>
      </c>
      <c r="H4438" s="2">
        <f>IFERROR(IF(ISBLANK($A4438),"",IF($A4438="Ūdeņraža jonu koncentrācija",VLOOKUP(Dati!$A4438,Normas!$A:$D,2,FALSE),VLOOKUP(Dati!$A4438,Normas!$A:$D,2,FALSE)*0.3)),"")</f>
      </c>
      <c r="I4438" s="2">
        <f>IFERROR(IF(ISBLANK($A4438),"",IF($A4438="Ūdeņraža jonu koncentrācija",VLOOKUP(Dati!$A4438,Normas!$A:$D,3,FALSE),VLOOKUP(Dati!$A4438,Normas!$A:$D,3,FALSE)*0.3)),"")</f>
      </c>
    </row>
    <row r="4439" spans="2:9" x14ac:dyDescent="0.2">
      <c r="B4439">
        <f>IF(ISBLANK(A4439),"",VLOOKUP(A4439,Normas!A:D,4,FALSE))</f>
      </c>
      <c r="E4439" s="2">
        <f>IF(ISBLANK(D4439),"",INT(YEARFRAC(D4439,'Vispārīga informācija'!$B$2)))</f>
      </c>
      <c r="F4439" s="2">
        <f>IFERROR(IF(ISBLANK($A4439),"",IF($A4439="Ūdeņraža jonu koncentrācija",VLOOKUP(Dati!$A4439,Normas!$A:$D,2,FALSE),VLOOKUP(Dati!$A4439,Normas!$A:$D,2,FALSE)*0.6)),"")</f>
      </c>
      <c r="G4439" s="2">
        <f>IFERROR(IF(ISBLANK($A4439),"",IF($A4439="Ūdeņraža jonu koncentrācija",VLOOKUP(Dati!$A4439,Normas!$A:$D,3,FALSE),VLOOKUP(Dati!$A4439,Normas!$A:$D,3,FALSE)*0.6)),"")</f>
      </c>
      <c r="H4439" s="2">
        <f>IFERROR(IF(ISBLANK($A4439),"",IF($A4439="Ūdeņraža jonu koncentrācija",VLOOKUP(Dati!$A4439,Normas!$A:$D,2,FALSE),VLOOKUP(Dati!$A4439,Normas!$A:$D,2,FALSE)*0.3)),"")</f>
      </c>
      <c r="I4439" s="2">
        <f>IFERROR(IF(ISBLANK($A4439),"",IF($A4439="Ūdeņraža jonu koncentrācija",VLOOKUP(Dati!$A4439,Normas!$A:$D,3,FALSE),VLOOKUP(Dati!$A4439,Normas!$A:$D,3,FALSE)*0.3)),"")</f>
      </c>
    </row>
    <row r="4440" spans="2:9" x14ac:dyDescent="0.2">
      <c r="B4440">
        <f>IF(ISBLANK(A4440),"",VLOOKUP(A4440,Normas!A:D,4,FALSE))</f>
      </c>
      <c r="E4440" s="2">
        <f>IF(ISBLANK(D4440),"",INT(YEARFRAC(D4440,'Vispārīga informācija'!$B$2)))</f>
      </c>
      <c r="F4440" s="2">
        <f>IFERROR(IF(ISBLANK($A4440),"",IF($A4440="Ūdeņraža jonu koncentrācija",VLOOKUP(Dati!$A4440,Normas!$A:$D,2,FALSE),VLOOKUP(Dati!$A4440,Normas!$A:$D,2,FALSE)*0.6)),"")</f>
      </c>
      <c r="G4440" s="2">
        <f>IFERROR(IF(ISBLANK($A4440),"",IF($A4440="Ūdeņraža jonu koncentrācija",VLOOKUP(Dati!$A4440,Normas!$A:$D,3,FALSE),VLOOKUP(Dati!$A4440,Normas!$A:$D,3,FALSE)*0.6)),"")</f>
      </c>
      <c r="H4440" s="2">
        <f>IFERROR(IF(ISBLANK($A4440),"",IF($A4440="Ūdeņraža jonu koncentrācija",VLOOKUP(Dati!$A4440,Normas!$A:$D,2,FALSE),VLOOKUP(Dati!$A4440,Normas!$A:$D,2,FALSE)*0.3)),"")</f>
      </c>
      <c r="I4440" s="2">
        <f>IFERROR(IF(ISBLANK($A4440),"",IF($A4440="Ūdeņraža jonu koncentrācija",VLOOKUP(Dati!$A4440,Normas!$A:$D,3,FALSE),VLOOKUP(Dati!$A4440,Normas!$A:$D,3,FALSE)*0.3)),"")</f>
      </c>
    </row>
    <row r="4441" spans="2:9" x14ac:dyDescent="0.2">
      <c r="B4441">
        <f>IF(ISBLANK(A4441),"",VLOOKUP(A4441,Normas!A:D,4,FALSE))</f>
      </c>
      <c r="E4441" s="2">
        <f>IF(ISBLANK(D4441),"",INT(YEARFRAC(D4441,'Vispārīga informācija'!$B$2)))</f>
      </c>
      <c r="F4441" s="2">
        <f>IFERROR(IF(ISBLANK($A4441),"",IF($A4441="Ūdeņraža jonu koncentrācija",VLOOKUP(Dati!$A4441,Normas!$A:$D,2,FALSE),VLOOKUP(Dati!$A4441,Normas!$A:$D,2,FALSE)*0.6)),"")</f>
      </c>
      <c r="G4441" s="2">
        <f>IFERROR(IF(ISBLANK($A4441),"",IF($A4441="Ūdeņraža jonu koncentrācija",VLOOKUP(Dati!$A4441,Normas!$A:$D,3,FALSE),VLOOKUP(Dati!$A4441,Normas!$A:$D,3,FALSE)*0.6)),"")</f>
      </c>
      <c r="H4441" s="2">
        <f>IFERROR(IF(ISBLANK($A4441),"",IF($A4441="Ūdeņraža jonu koncentrācija",VLOOKUP(Dati!$A4441,Normas!$A:$D,2,FALSE),VLOOKUP(Dati!$A4441,Normas!$A:$D,2,FALSE)*0.3)),"")</f>
      </c>
      <c r="I4441" s="2">
        <f>IFERROR(IF(ISBLANK($A4441),"",IF($A4441="Ūdeņraža jonu koncentrācija",VLOOKUP(Dati!$A4441,Normas!$A:$D,3,FALSE),VLOOKUP(Dati!$A4441,Normas!$A:$D,3,FALSE)*0.3)),"")</f>
      </c>
    </row>
    <row r="4442" spans="2:9" x14ac:dyDescent="0.2">
      <c r="B4442">
        <f>IF(ISBLANK(A4442),"",VLOOKUP(A4442,Normas!A:D,4,FALSE))</f>
      </c>
      <c r="E4442" s="2">
        <f>IF(ISBLANK(D4442),"",INT(YEARFRAC(D4442,'Vispārīga informācija'!$B$2)))</f>
      </c>
      <c r="F4442" s="2">
        <f>IFERROR(IF(ISBLANK($A4442),"",IF($A4442="Ūdeņraža jonu koncentrācija",VLOOKUP(Dati!$A4442,Normas!$A:$D,2,FALSE),VLOOKUP(Dati!$A4442,Normas!$A:$D,2,FALSE)*0.6)),"")</f>
      </c>
      <c r="G4442" s="2">
        <f>IFERROR(IF(ISBLANK($A4442),"",IF($A4442="Ūdeņraža jonu koncentrācija",VLOOKUP(Dati!$A4442,Normas!$A:$D,3,FALSE),VLOOKUP(Dati!$A4442,Normas!$A:$D,3,FALSE)*0.6)),"")</f>
      </c>
      <c r="H4442" s="2">
        <f>IFERROR(IF(ISBLANK($A4442),"",IF($A4442="Ūdeņraža jonu koncentrācija",VLOOKUP(Dati!$A4442,Normas!$A:$D,2,FALSE),VLOOKUP(Dati!$A4442,Normas!$A:$D,2,FALSE)*0.3)),"")</f>
      </c>
      <c r="I4442" s="2">
        <f>IFERROR(IF(ISBLANK($A4442),"",IF($A4442="Ūdeņraža jonu koncentrācija",VLOOKUP(Dati!$A4442,Normas!$A:$D,3,FALSE),VLOOKUP(Dati!$A4442,Normas!$A:$D,3,FALSE)*0.3)),"")</f>
      </c>
    </row>
    <row r="4443" spans="2:9" x14ac:dyDescent="0.2">
      <c r="B4443">
        <f>IF(ISBLANK(A4443),"",VLOOKUP(A4443,Normas!A:D,4,FALSE))</f>
      </c>
      <c r="E4443" s="2">
        <f>IF(ISBLANK(D4443),"",INT(YEARFRAC(D4443,'Vispārīga informācija'!$B$2)))</f>
      </c>
      <c r="F4443" s="2">
        <f>IFERROR(IF(ISBLANK($A4443),"",IF($A4443="Ūdeņraža jonu koncentrācija",VLOOKUP(Dati!$A4443,Normas!$A:$D,2,FALSE),VLOOKUP(Dati!$A4443,Normas!$A:$D,2,FALSE)*0.6)),"")</f>
      </c>
      <c r="G4443" s="2">
        <f>IFERROR(IF(ISBLANK($A4443),"",IF($A4443="Ūdeņraža jonu koncentrācija",VLOOKUP(Dati!$A4443,Normas!$A:$D,3,FALSE),VLOOKUP(Dati!$A4443,Normas!$A:$D,3,FALSE)*0.6)),"")</f>
      </c>
      <c r="H4443" s="2">
        <f>IFERROR(IF(ISBLANK($A4443),"",IF($A4443="Ūdeņraža jonu koncentrācija",VLOOKUP(Dati!$A4443,Normas!$A:$D,2,FALSE),VLOOKUP(Dati!$A4443,Normas!$A:$D,2,FALSE)*0.3)),"")</f>
      </c>
      <c r="I4443" s="2">
        <f>IFERROR(IF(ISBLANK($A4443),"",IF($A4443="Ūdeņraža jonu koncentrācija",VLOOKUP(Dati!$A4443,Normas!$A:$D,3,FALSE),VLOOKUP(Dati!$A4443,Normas!$A:$D,3,FALSE)*0.3)),"")</f>
      </c>
    </row>
    <row r="4444" spans="2:9" x14ac:dyDescent="0.2">
      <c r="B4444">
        <f>IF(ISBLANK(A4444),"",VLOOKUP(A4444,Normas!A:D,4,FALSE))</f>
      </c>
      <c r="E4444" s="2">
        <f>IF(ISBLANK(D4444),"",INT(YEARFRAC(D4444,'Vispārīga informācija'!$B$2)))</f>
      </c>
      <c r="F4444" s="2">
        <f>IFERROR(IF(ISBLANK($A4444),"",IF($A4444="Ūdeņraža jonu koncentrācija",VLOOKUP(Dati!$A4444,Normas!$A:$D,2,FALSE),VLOOKUP(Dati!$A4444,Normas!$A:$D,2,FALSE)*0.6)),"")</f>
      </c>
      <c r="G4444" s="2">
        <f>IFERROR(IF(ISBLANK($A4444),"",IF($A4444="Ūdeņraža jonu koncentrācija",VLOOKUP(Dati!$A4444,Normas!$A:$D,3,FALSE),VLOOKUP(Dati!$A4444,Normas!$A:$D,3,FALSE)*0.6)),"")</f>
      </c>
      <c r="H4444" s="2">
        <f>IFERROR(IF(ISBLANK($A4444),"",IF($A4444="Ūdeņraža jonu koncentrācija",VLOOKUP(Dati!$A4444,Normas!$A:$D,2,FALSE),VLOOKUP(Dati!$A4444,Normas!$A:$D,2,FALSE)*0.3)),"")</f>
      </c>
      <c r="I4444" s="2">
        <f>IFERROR(IF(ISBLANK($A4444),"",IF($A4444="Ūdeņraža jonu koncentrācija",VLOOKUP(Dati!$A4444,Normas!$A:$D,3,FALSE),VLOOKUP(Dati!$A4444,Normas!$A:$D,3,FALSE)*0.3)),"")</f>
      </c>
    </row>
    <row r="4445" spans="2:9" x14ac:dyDescent="0.2">
      <c r="B4445">
        <f>IF(ISBLANK(A4445),"",VLOOKUP(A4445,Normas!A:D,4,FALSE))</f>
      </c>
      <c r="E4445" s="2">
        <f>IF(ISBLANK(D4445),"",INT(YEARFRAC(D4445,'Vispārīga informācija'!$B$2)))</f>
      </c>
      <c r="F4445" s="2">
        <f>IFERROR(IF(ISBLANK($A4445),"",IF($A4445="Ūdeņraža jonu koncentrācija",VLOOKUP(Dati!$A4445,Normas!$A:$D,2,FALSE),VLOOKUP(Dati!$A4445,Normas!$A:$D,2,FALSE)*0.6)),"")</f>
      </c>
      <c r="G4445" s="2">
        <f>IFERROR(IF(ISBLANK($A4445),"",IF($A4445="Ūdeņraža jonu koncentrācija",VLOOKUP(Dati!$A4445,Normas!$A:$D,3,FALSE),VLOOKUP(Dati!$A4445,Normas!$A:$D,3,FALSE)*0.6)),"")</f>
      </c>
      <c r="H4445" s="2">
        <f>IFERROR(IF(ISBLANK($A4445),"",IF($A4445="Ūdeņraža jonu koncentrācija",VLOOKUP(Dati!$A4445,Normas!$A:$D,2,FALSE),VLOOKUP(Dati!$A4445,Normas!$A:$D,2,FALSE)*0.3)),"")</f>
      </c>
      <c r="I4445" s="2">
        <f>IFERROR(IF(ISBLANK($A4445),"",IF($A4445="Ūdeņraža jonu koncentrācija",VLOOKUP(Dati!$A4445,Normas!$A:$D,3,FALSE),VLOOKUP(Dati!$A4445,Normas!$A:$D,3,FALSE)*0.3)),"")</f>
      </c>
    </row>
    <row r="4446" spans="2:9" x14ac:dyDescent="0.2">
      <c r="B4446">
        <f>IF(ISBLANK(A4446),"",VLOOKUP(A4446,Normas!A:D,4,FALSE))</f>
      </c>
      <c r="E4446" s="2">
        <f>IF(ISBLANK(D4446),"",INT(YEARFRAC(D4446,'Vispārīga informācija'!$B$2)))</f>
      </c>
      <c r="F4446" s="2">
        <f>IFERROR(IF(ISBLANK($A4446),"",IF($A4446="Ūdeņraža jonu koncentrācija",VLOOKUP(Dati!$A4446,Normas!$A:$D,2,FALSE),VLOOKUP(Dati!$A4446,Normas!$A:$D,2,FALSE)*0.6)),"")</f>
      </c>
      <c r="G4446" s="2">
        <f>IFERROR(IF(ISBLANK($A4446),"",IF($A4446="Ūdeņraža jonu koncentrācija",VLOOKUP(Dati!$A4446,Normas!$A:$D,3,FALSE),VLOOKUP(Dati!$A4446,Normas!$A:$D,3,FALSE)*0.6)),"")</f>
      </c>
      <c r="H4446" s="2">
        <f>IFERROR(IF(ISBLANK($A4446),"",IF($A4446="Ūdeņraža jonu koncentrācija",VLOOKUP(Dati!$A4446,Normas!$A:$D,2,FALSE),VLOOKUP(Dati!$A4446,Normas!$A:$D,2,FALSE)*0.3)),"")</f>
      </c>
      <c r="I4446" s="2">
        <f>IFERROR(IF(ISBLANK($A4446),"",IF($A4446="Ūdeņraža jonu koncentrācija",VLOOKUP(Dati!$A4446,Normas!$A:$D,3,FALSE),VLOOKUP(Dati!$A4446,Normas!$A:$D,3,FALSE)*0.3)),"")</f>
      </c>
    </row>
    <row r="4447" spans="2:9" x14ac:dyDescent="0.2">
      <c r="B4447">
        <f>IF(ISBLANK(A4447),"",VLOOKUP(A4447,Normas!A:D,4,FALSE))</f>
      </c>
      <c r="E4447" s="2">
        <f>IF(ISBLANK(D4447),"",INT(YEARFRAC(D4447,'Vispārīga informācija'!$B$2)))</f>
      </c>
      <c r="F4447" s="2">
        <f>IFERROR(IF(ISBLANK($A4447),"",IF($A4447="Ūdeņraža jonu koncentrācija",VLOOKUP(Dati!$A4447,Normas!$A:$D,2,FALSE),VLOOKUP(Dati!$A4447,Normas!$A:$D,2,FALSE)*0.6)),"")</f>
      </c>
      <c r="G4447" s="2">
        <f>IFERROR(IF(ISBLANK($A4447),"",IF($A4447="Ūdeņraža jonu koncentrācija",VLOOKUP(Dati!$A4447,Normas!$A:$D,3,FALSE),VLOOKUP(Dati!$A4447,Normas!$A:$D,3,FALSE)*0.6)),"")</f>
      </c>
      <c r="H4447" s="2">
        <f>IFERROR(IF(ISBLANK($A4447),"",IF($A4447="Ūdeņraža jonu koncentrācija",VLOOKUP(Dati!$A4447,Normas!$A:$D,2,FALSE),VLOOKUP(Dati!$A4447,Normas!$A:$D,2,FALSE)*0.3)),"")</f>
      </c>
      <c r="I4447" s="2">
        <f>IFERROR(IF(ISBLANK($A4447),"",IF($A4447="Ūdeņraža jonu koncentrācija",VLOOKUP(Dati!$A4447,Normas!$A:$D,3,FALSE),VLOOKUP(Dati!$A4447,Normas!$A:$D,3,FALSE)*0.3)),"")</f>
      </c>
    </row>
    <row r="4448" spans="2:9" x14ac:dyDescent="0.2">
      <c r="B4448">
        <f>IF(ISBLANK(A4448),"",VLOOKUP(A4448,Normas!A:D,4,FALSE))</f>
      </c>
      <c r="E4448" s="2">
        <f>IF(ISBLANK(D4448),"",INT(YEARFRAC(D4448,'Vispārīga informācija'!$B$2)))</f>
      </c>
      <c r="F4448" s="2">
        <f>IFERROR(IF(ISBLANK($A4448),"",IF($A4448="Ūdeņraža jonu koncentrācija",VLOOKUP(Dati!$A4448,Normas!$A:$D,2,FALSE),VLOOKUP(Dati!$A4448,Normas!$A:$D,2,FALSE)*0.6)),"")</f>
      </c>
      <c r="G4448" s="2">
        <f>IFERROR(IF(ISBLANK($A4448),"",IF($A4448="Ūdeņraža jonu koncentrācija",VLOOKUP(Dati!$A4448,Normas!$A:$D,3,FALSE),VLOOKUP(Dati!$A4448,Normas!$A:$D,3,FALSE)*0.6)),"")</f>
      </c>
      <c r="H4448" s="2">
        <f>IFERROR(IF(ISBLANK($A4448),"",IF($A4448="Ūdeņraža jonu koncentrācija",VLOOKUP(Dati!$A4448,Normas!$A:$D,2,FALSE),VLOOKUP(Dati!$A4448,Normas!$A:$D,2,FALSE)*0.3)),"")</f>
      </c>
      <c r="I4448" s="2">
        <f>IFERROR(IF(ISBLANK($A4448),"",IF($A4448="Ūdeņraža jonu koncentrācija",VLOOKUP(Dati!$A4448,Normas!$A:$D,3,FALSE),VLOOKUP(Dati!$A4448,Normas!$A:$D,3,FALSE)*0.3)),"")</f>
      </c>
    </row>
    <row r="4449" spans="2:9" x14ac:dyDescent="0.2">
      <c r="B4449">
        <f>IF(ISBLANK(A4449),"",VLOOKUP(A4449,Normas!A:D,4,FALSE))</f>
      </c>
      <c r="E4449" s="2">
        <f>IF(ISBLANK(D4449),"",INT(YEARFRAC(D4449,'Vispārīga informācija'!$B$2)))</f>
      </c>
      <c r="F4449" s="2">
        <f>IFERROR(IF(ISBLANK($A4449),"",IF($A4449="Ūdeņraža jonu koncentrācija",VLOOKUP(Dati!$A4449,Normas!$A:$D,2,FALSE),VLOOKUP(Dati!$A4449,Normas!$A:$D,2,FALSE)*0.6)),"")</f>
      </c>
      <c r="G4449" s="2">
        <f>IFERROR(IF(ISBLANK($A4449),"",IF($A4449="Ūdeņraža jonu koncentrācija",VLOOKUP(Dati!$A4449,Normas!$A:$D,3,FALSE),VLOOKUP(Dati!$A4449,Normas!$A:$D,3,FALSE)*0.6)),"")</f>
      </c>
      <c r="H4449" s="2">
        <f>IFERROR(IF(ISBLANK($A4449),"",IF($A4449="Ūdeņraža jonu koncentrācija",VLOOKUP(Dati!$A4449,Normas!$A:$D,2,FALSE),VLOOKUP(Dati!$A4449,Normas!$A:$D,2,FALSE)*0.3)),"")</f>
      </c>
      <c r="I4449" s="2">
        <f>IFERROR(IF(ISBLANK($A4449),"",IF($A4449="Ūdeņraža jonu koncentrācija",VLOOKUP(Dati!$A4449,Normas!$A:$D,3,FALSE),VLOOKUP(Dati!$A4449,Normas!$A:$D,3,FALSE)*0.3)),"")</f>
      </c>
    </row>
    <row r="4450" spans="2:9" x14ac:dyDescent="0.2">
      <c r="B4450">
        <f>IF(ISBLANK(A4450),"",VLOOKUP(A4450,Normas!A:D,4,FALSE))</f>
      </c>
      <c r="E4450" s="2">
        <f>IF(ISBLANK(D4450),"",INT(YEARFRAC(D4450,'Vispārīga informācija'!$B$2)))</f>
      </c>
      <c r="F4450" s="2">
        <f>IFERROR(IF(ISBLANK($A4450),"",IF($A4450="Ūdeņraža jonu koncentrācija",VLOOKUP(Dati!$A4450,Normas!$A:$D,2,FALSE),VLOOKUP(Dati!$A4450,Normas!$A:$D,2,FALSE)*0.6)),"")</f>
      </c>
      <c r="G4450" s="2">
        <f>IFERROR(IF(ISBLANK($A4450),"",IF($A4450="Ūdeņraža jonu koncentrācija",VLOOKUP(Dati!$A4450,Normas!$A:$D,3,FALSE),VLOOKUP(Dati!$A4450,Normas!$A:$D,3,FALSE)*0.6)),"")</f>
      </c>
      <c r="H4450" s="2">
        <f>IFERROR(IF(ISBLANK($A4450),"",IF($A4450="Ūdeņraža jonu koncentrācija",VLOOKUP(Dati!$A4450,Normas!$A:$D,2,FALSE),VLOOKUP(Dati!$A4450,Normas!$A:$D,2,FALSE)*0.3)),"")</f>
      </c>
      <c r="I4450" s="2">
        <f>IFERROR(IF(ISBLANK($A4450),"",IF($A4450="Ūdeņraža jonu koncentrācija",VLOOKUP(Dati!$A4450,Normas!$A:$D,3,FALSE),VLOOKUP(Dati!$A4450,Normas!$A:$D,3,FALSE)*0.3)),"")</f>
      </c>
    </row>
    <row r="4451" spans="2:9" x14ac:dyDescent="0.2">
      <c r="B4451">
        <f>IF(ISBLANK(A4451),"",VLOOKUP(A4451,Normas!A:D,4,FALSE))</f>
      </c>
      <c r="E4451" s="2">
        <f>IF(ISBLANK(D4451),"",INT(YEARFRAC(D4451,'Vispārīga informācija'!$B$2)))</f>
      </c>
      <c r="F4451" s="2">
        <f>IFERROR(IF(ISBLANK($A4451),"",IF($A4451="Ūdeņraža jonu koncentrācija",VLOOKUP(Dati!$A4451,Normas!$A:$D,2,FALSE),VLOOKUP(Dati!$A4451,Normas!$A:$D,2,FALSE)*0.6)),"")</f>
      </c>
      <c r="G4451" s="2">
        <f>IFERROR(IF(ISBLANK($A4451),"",IF($A4451="Ūdeņraža jonu koncentrācija",VLOOKUP(Dati!$A4451,Normas!$A:$D,3,FALSE),VLOOKUP(Dati!$A4451,Normas!$A:$D,3,FALSE)*0.6)),"")</f>
      </c>
      <c r="H4451" s="2">
        <f>IFERROR(IF(ISBLANK($A4451),"",IF($A4451="Ūdeņraža jonu koncentrācija",VLOOKUP(Dati!$A4451,Normas!$A:$D,2,FALSE),VLOOKUP(Dati!$A4451,Normas!$A:$D,2,FALSE)*0.3)),"")</f>
      </c>
      <c r="I4451" s="2">
        <f>IFERROR(IF(ISBLANK($A4451),"",IF($A4451="Ūdeņraža jonu koncentrācija",VLOOKUP(Dati!$A4451,Normas!$A:$D,3,FALSE),VLOOKUP(Dati!$A4451,Normas!$A:$D,3,FALSE)*0.3)),"")</f>
      </c>
    </row>
    <row r="4452" spans="2:9" x14ac:dyDescent="0.2">
      <c r="B4452">
        <f>IF(ISBLANK(A4452),"",VLOOKUP(A4452,Normas!A:D,4,FALSE))</f>
      </c>
      <c r="E4452" s="2">
        <f>IF(ISBLANK(D4452),"",INT(YEARFRAC(D4452,'Vispārīga informācija'!$B$2)))</f>
      </c>
      <c r="F4452" s="2">
        <f>IFERROR(IF(ISBLANK($A4452),"",IF($A4452="Ūdeņraža jonu koncentrācija",VLOOKUP(Dati!$A4452,Normas!$A:$D,2,FALSE),VLOOKUP(Dati!$A4452,Normas!$A:$D,2,FALSE)*0.6)),"")</f>
      </c>
      <c r="G4452" s="2">
        <f>IFERROR(IF(ISBLANK($A4452),"",IF($A4452="Ūdeņraža jonu koncentrācija",VLOOKUP(Dati!$A4452,Normas!$A:$D,3,FALSE),VLOOKUP(Dati!$A4452,Normas!$A:$D,3,FALSE)*0.6)),"")</f>
      </c>
      <c r="H4452" s="2">
        <f>IFERROR(IF(ISBLANK($A4452),"",IF($A4452="Ūdeņraža jonu koncentrācija",VLOOKUP(Dati!$A4452,Normas!$A:$D,2,FALSE),VLOOKUP(Dati!$A4452,Normas!$A:$D,2,FALSE)*0.3)),"")</f>
      </c>
      <c r="I4452" s="2">
        <f>IFERROR(IF(ISBLANK($A4452),"",IF($A4452="Ūdeņraža jonu koncentrācija",VLOOKUP(Dati!$A4452,Normas!$A:$D,3,FALSE),VLOOKUP(Dati!$A4452,Normas!$A:$D,3,FALSE)*0.3)),"")</f>
      </c>
    </row>
    <row r="4453" spans="2:9" x14ac:dyDescent="0.2">
      <c r="B4453">
        <f>IF(ISBLANK(A4453),"",VLOOKUP(A4453,Normas!A:D,4,FALSE))</f>
      </c>
      <c r="E4453" s="2">
        <f>IF(ISBLANK(D4453),"",INT(YEARFRAC(D4453,'Vispārīga informācija'!$B$2)))</f>
      </c>
      <c r="F4453" s="2">
        <f>IFERROR(IF(ISBLANK($A4453),"",IF($A4453="Ūdeņraža jonu koncentrācija",VLOOKUP(Dati!$A4453,Normas!$A:$D,2,FALSE),VLOOKUP(Dati!$A4453,Normas!$A:$D,2,FALSE)*0.6)),"")</f>
      </c>
      <c r="G4453" s="2">
        <f>IFERROR(IF(ISBLANK($A4453),"",IF($A4453="Ūdeņraža jonu koncentrācija",VLOOKUP(Dati!$A4453,Normas!$A:$D,3,FALSE),VLOOKUP(Dati!$A4453,Normas!$A:$D,3,FALSE)*0.6)),"")</f>
      </c>
      <c r="H4453" s="2">
        <f>IFERROR(IF(ISBLANK($A4453),"",IF($A4453="Ūdeņraža jonu koncentrācija",VLOOKUP(Dati!$A4453,Normas!$A:$D,2,FALSE),VLOOKUP(Dati!$A4453,Normas!$A:$D,2,FALSE)*0.3)),"")</f>
      </c>
      <c r="I4453" s="2">
        <f>IFERROR(IF(ISBLANK($A4453),"",IF($A4453="Ūdeņraža jonu koncentrācija",VLOOKUP(Dati!$A4453,Normas!$A:$D,3,FALSE),VLOOKUP(Dati!$A4453,Normas!$A:$D,3,FALSE)*0.3)),"")</f>
      </c>
    </row>
    <row r="4454" spans="2:9" x14ac:dyDescent="0.2">
      <c r="B4454">
        <f>IF(ISBLANK(A4454),"",VLOOKUP(A4454,Normas!A:D,4,FALSE))</f>
      </c>
      <c r="E4454" s="2">
        <f>IF(ISBLANK(D4454),"",INT(YEARFRAC(D4454,'Vispārīga informācija'!$B$2)))</f>
      </c>
      <c r="F4454" s="2">
        <f>IFERROR(IF(ISBLANK($A4454),"",IF($A4454="Ūdeņraža jonu koncentrācija",VLOOKUP(Dati!$A4454,Normas!$A:$D,2,FALSE),VLOOKUP(Dati!$A4454,Normas!$A:$D,2,FALSE)*0.6)),"")</f>
      </c>
      <c r="G4454" s="2">
        <f>IFERROR(IF(ISBLANK($A4454),"",IF($A4454="Ūdeņraža jonu koncentrācija",VLOOKUP(Dati!$A4454,Normas!$A:$D,3,FALSE),VLOOKUP(Dati!$A4454,Normas!$A:$D,3,FALSE)*0.6)),"")</f>
      </c>
      <c r="H4454" s="2">
        <f>IFERROR(IF(ISBLANK($A4454),"",IF($A4454="Ūdeņraža jonu koncentrācija",VLOOKUP(Dati!$A4454,Normas!$A:$D,2,FALSE),VLOOKUP(Dati!$A4454,Normas!$A:$D,2,FALSE)*0.3)),"")</f>
      </c>
      <c r="I4454" s="2">
        <f>IFERROR(IF(ISBLANK($A4454),"",IF($A4454="Ūdeņraža jonu koncentrācija",VLOOKUP(Dati!$A4454,Normas!$A:$D,3,FALSE),VLOOKUP(Dati!$A4454,Normas!$A:$D,3,FALSE)*0.3)),"")</f>
      </c>
    </row>
    <row r="4455" spans="2:9" x14ac:dyDescent="0.2">
      <c r="B4455">
        <f>IF(ISBLANK(A4455),"",VLOOKUP(A4455,Normas!A:D,4,FALSE))</f>
      </c>
      <c r="E4455" s="2">
        <f>IF(ISBLANK(D4455),"",INT(YEARFRAC(D4455,'Vispārīga informācija'!$B$2)))</f>
      </c>
      <c r="F4455" s="2">
        <f>IFERROR(IF(ISBLANK($A4455),"",IF($A4455="Ūdeņraža jonu koncentrācija",VLOOKUP(Dati!$A4455,Normas!$A:$D,2,FALSE),VLOOKUP(Dati!$A4455,Normas!$A:$D,2,FALSE)*0.6)),"")</f>
      </c>
      <c r="G4455" s="2">
        <f>IFERROR(IF(ISBLANK($A4455),"",IF($A4455="Ūdeņraža jonu koncentrācija",VLOOKUP(Dati!$A4455,Normas!$A:$D,3,FALSE),VLOOKUP(Dati!$A4455,Normas!$A:$D,3,FALSE)*0.6)),"")</f>
      </c>
      <c r="H4455" s="2">
        <f>IFERROR(IF(ISBLANK($A4455),"",IF($A4455="Ūdeņraža jonu koncentrācija",VLOOKUP(Dati!$A4455,Normas!$A:$D,2,FALSE),VLOOKUP(Dati!$A4455,Normas!$A:$D,2,FALSE)*0.3)),"")</f>
      </c>
      <c r="I4455" s="2">
        <f>IFERROR(IF(ISBLANK($A4455),"",IF($A4455="Ūdeņraža jonu koncentrācija",VLOOKUP(Dati!$A4455,Normas!$A:$D,3,FALSE),VLOOKUP(Dati!$A4455,Normas!$A:$D,3,FALSE)*0.3)),"")</f>
      </c>
    </row>
    <row r="4456" spans="2:9" x14ac:dyDescent="0.2">
      <c r="B4456">
        <f>IF(ISBLANK(A4456),"",VLOOKUP(A4456,Normas!A:D,4,FALSE))</f>
      </c>
      <c r="E4456" s="2">
        <f>IF(ISBLANK(D4456),"",INT(YEARFRAC(D4456,'Vispārīga informācija'!$B$2)))</f>
      </c>
      <c r="F4456" s="2">
        <f>IFERROR(IF(ISBLANK($A4456),"",IF($A4456="Ūdeņraža jonu koncentrācija",VLOOKUP(Dati!$A4456,Normas!$A:$D,2,FALSE),VLOOKUP(Dati!$A4456,Normas!$A:$D,2,FALSE)*0.6)),"")</f>
      </c>
      <c r="G4456" s="2">
        <f>IFERROR(IF(ISBLANK($A4456),"",IF($A4456="Ūdeņraža jonu koncentrācija",VLOOKUP(Dati!$A4456,Normas!$A:$D,3,FALSE),VLOOKUP(Dati!$A4456,Normas!$A:$D,3,FALSE)*0.6)),"")</f>
      </c>
      <c r="H4456" s="2">
        <f>IFERROR(IF(ISBLANK($A4456),"",IF($A4456="Ūdeņraža jonu koncentrācija",VLOOKUP(Dati!$A4456,Normas!$A:$D,2,FALSE),VLOOKUP(Dati!$A4456,Normas!$A:$D,2,FALSE)*0.3)),"")</f>
      </c>
      <c r="I4456" s="2">
        <f>IFERROR(IF(ISBLANK($A4456),"",IF($A4456="Ūdeņraža jonu koncentrācija",VLOOKUP(Dati!$A4456,Normas!$A:$D,3,FALSE),VLOOKUP(Dati!$A4456,Normas!$A:$D,3,FALSE)*0.3)),"")</f>
      </c>
    </row>
    <row r="4457" spans="2:9" x14ac:dyDescent="0.2">
      <c r="B4457">
        <f>IF(ISBLANK(A4457),"",VLOOKUP(A4457,Normas!A:D,4,FALSE))</f>
      </c>
      <c r="E4457" s="2">
        <f>IF(ISBLANK(D4457),"",INT(YEARFRAC(D4457,'Vispārīga informācija'!$B$2)))</f>
      </c>
      <c r="F4457" s="2">
        <f>IFERROR(IF(ISBLANK($A4457),"",IF($A4457="Ūdeņraža jonu koncentrācija",VLOOKUP(Dati!$A4457,Normas!$A:$D,2,FALSE),VLOOKUP(Dati!$A4457,Normas!$A:$D,2,FALSE)*0.6)),"")</f>
      </c>
      <c r="G4457" s="2">
        <f>IFERROR(IF(ISBLANK($A4457),"",IF($A4457="Ūdeņraža jonu koncentrācija",VLOOKUP(Dati!$A4457,Normas!$A:$D,3,FALSE),VLOOKUP(Dati!$A4457,Normas!$A:$D,3,FALSE)*0.6)),"")</f>
      </c>
      <c r="H4457" s="2">
        <f>IFERROR(IF(ISBLANK($A4457),"",IF($A4457="Ūdeņraža jonu koncentrācija",VLOOKUP(Dati!$A4457,Normas!$A:$D,2,FALSE),VLOOKUP(Dati!$A4457,Normas!$A:$D,2,FALSE)*0.3)),"")</f>
      </c>
      <c r="I4457" s="2">
        <f>IFERROR(IF(ISBLANK($A4457),"",IF($A4457="Ūdeņraža jonu koncentrācija",VLOOKUP(Dati!$A4457,Normas!$A:$D,3,FALSE),VLOOKUP(Dati!$A4457,Normas!$A:$D,3,FALSE)*0.3)),"")</f>
      </c>
    </row>
    <row r="4458" spans="2:9" x14ac:dyDescent="0.2">
      <c r="B4458">
        <f>IF(ISBLANK(A4458),"",VLOOKUP(A4458,Normas!A:D,4,FALSE))</f>
      </c>
      <c r="E4458" s="2">
        <f>IF(ISBLANK(D4458),"",INT(YEARFRAC(D4458,'Vispārīga informācija'!$B$2)))</f>
      </c>
      <c r="F4458" s="2">
        <f>IFERROR(IF(ISBLANK($A4458),"",IF($A4458="Ūdeņraža jonu koncentrācija",VLOOKUP(Dati!$A4458,Normas!$A:$D,2,FALSE),VLOOKUP(Dati!$A4458,Normas!$A:$D,2,FALSE)*0.6)),"")</f>
      </c>
      <c r="G4458" s="2">
        <f>IFERROR(IF(ISBLANK($A4458),"",IF($A4458="Ūdeņraža jonu koncentrācija",VLOOKUP(Dati!$A4458,Normas!$A:$D,3,FALSE),VLOOKUP(Dati!$A4458,Normas!$A:$D,3,FALSE)*0.6)),"")</f>
      </c>
      <c r="H4458" s="2">
        <f>IFERROR(IF(ISBLANK($A4458),"",IF($A4458="Ūdeņraža jonu koncentrācija",VLOOKUP(Dati!$A4458,Normas!$A:$D,2,FALSE),VLOOKUP(Dati!$A4458,Normas!$A:$D,2,FALSE)*0.3)),"")</f>
      </c>
      <c r="I4458" s="2">
        <f>IFERROR(IF(ISBLANK($A4458),"",IF($A4458="Ūdeņraža jonu koncentrācija",VLOOKUP(Dati!$A4458,Normas!$A:$D,3,FALSE),VLOOKUP(Dati!$A4458,Normas!$A:$D,3,FALSE)*0.3)),"")</f>
      </c>
    </row>
    <row r="4459" spans="2:9" x14ac:dyDescent="0.2">
      <c r="B4459">
        <f>IF(ISBLANK(A4459),"",VLOOKUP(A4459,Normas!A:D,4,FALSE))</f>
      </c>
      <c r="E4459" s="2">
        <f>IF(ISBLANK(D4459),"",INT(YEARFRAC(D4459,'Vispārīga informācija'!$B$2)))</f>
      </c>
      <c r="F4459" s="2">
        <f>IFERROR(IF(ISBLANK($A4459),"",IF($A4459="Ūdeņraža jonu koncentrācija",VLOOKUP(Dati!$A4459,Normas!$A:$D,2,FALSE),VLOOKUP(Dati!$A4459,Normas!$A:$D,2,FALSE)*0.6)),"")</f>
      </c>
      <c r="G4459" s="2">
        <f>IFERROR(IF(ISBLANK($A4459),"",IF($A4459="Ūdeņraža jonu koncentrācija",VLOOKUP(Dati!$A4459,Normas!$A:$D,3,FALSE),VLOOKUP(Dati!$A4459,Normas!$A:$D,3,FALSE)*0.6)),"")</f>
      </c>
      <c r="H4459" s="2">
        <f>IFERROR(IF(ISBLANK($A4459),"",IF($A4459="Ūdeņraža jonu koncentrācija",VLOOKUP(Dati!$A4459,Normas!$A:$D,2,FALSE),VLOOKUP(Dati!$A4459,Normas!$A:$D,2,FALSE)*0.3)),"")</f>
      </c>
      <c r="I4459" s="2">
        <f>IFERROR(IF(ISBLANK($A4459),"",IF($A4459="Ūdeņraža jonu koncentrācija",VLOOKUP(Dati!$A4459,Normas!$A:$D,3,FALSE),VLOOKUP(Dati!$A4459,Normas!$A:$D,3,FALSE)*0.3)),"")</f>
      </c>
    </row>
    <row r="4460" spans="2:9" x14ac:dyDescent="0.2">
      <c r="B4460">
        <f>IF(ISBLANK(A4460),"",VLOOKUP(A4460,Normas!A:D,4,FALSE))</f>
      </c>
      <c r="E4460" s="2">
        <f>IF(ISBLANK(D4460),"",INT(YEARFRAC(D4460,'Vispārīga informācija'!$B$2)))</f>
      </c>
      <c r="F4460" s="2">
        <f>IFERROR(IF(ISBLANK($A4460),"",IF($A4460="Ūdeņraža jonu koncentrācija",VLOOKUP(Dati!$A4460,Normas!$A:$D,2,FALSE),VLOOKUP(Dati!$A4460,Normas!$A:$D,2,FALSE)*0.6)),"")</f>
      </c>
      <c r="G4460" s="2">
        <f>IFERROR(IF(ISBLANK($A4460),"",IF($A4460="Ūdeņraža jonu koncentrācija",VLOOKUP(Dati!$A4460,Normas!$A:$D,3,FALSE),VLOOKUP(Dati!$A4460,Normas!$A:$D,3,FALSE)*0.6)),"")</f>
      </c>
      <c r="H4460" s="2">
        <f>IFERROR(IF(ISBLANK($A4460),"",IF($A4460="Ūdeņraža jonu koncentrācija",VLOOKUP(Dati!$A4460,Normas!$A:$D,2,FALSE),VLOOKUP(Dati!$A4460,Normas!$A:$D,2,FALSE)*0.3)),"")</f>
      </c>
      <c r="I4460" s="2">
        <f>IFERROR(IF(ISBLANK($A4460),"",IF($A4460="Ūdeņraža jonu koncentrācija",VLOOKUP(Dati!$A4460,Normas!$A:$D,3,FALSE),VLOOKUP(Dati!$A4460,Normas!$A:$D,3,FALSE)*0.3)),"")</f>
      </c>
    </row>
    <row r="4461" spans="2:9" x14ac:dyDescent="0.2">
      <c r="B4461">
        <f>IF(ISBLANK(A4461),"",VLOOKUP(A4461,Normas!A:D,4,FALSE))</f>
      </c>
      <c r="E4461" s="2">
        <f>IF(ISBLANK(D4461),"",INT(YEARFRAC(D4461,'Vispārīga informācija'!$B$2)))</f>
      </c>
      <c r="F4461" s="2">
        <f>IFERROR(IF(ISBLANK($A4461),"",IF($A4461="Ūdeņraža jonu koncentrācija",VLOOKUP(Dati!$A4461,Normas!$A:$D,2,FALSE),VLOOKUP(Dati!$A4461,Normas!$A:$D,2,FALSE)*0.6)),"")</f>
      </c>
      <c r="G4461" s="2">
        <f>IFERROR(IF(ISBLANK($A4461),"",IF($A4461="Ūdeņraža jonu koncentrācija",VLOOKUP(Dati!$A4461,Normas!$A:$D,3,FALSE),VLOOKUP(Dati!$A4461,Normas!$A:$D,3,FALSE)*0.6)),"")</f>
      </c>
      <c r="H4461" s="2">
        <f>IFERROR(IF(ISBLANK($A4461),"",IF($A4461="Ūdeņraža jonu koncentrācija",VLOOKUP(Dati!$A4461,Normas!$A:$D,2,FALSE),VLOOKUP(Dati!$A4461,Normas!$A:$D,2,FALSE)*0.3)),"")</f>
      </c>
      <c r="I4461" s="2">
        <f>IFERROR(IF(ISBLANK($A4461),"",IF($A4461="Ūdeņraža jonu koncentrācija",VLOOKUP(Dati!$A4461,Normas!$A:$D,3,FALSE),VLOOKUP(Dati!$A4461,Normas!$A:$D,3,FALSE)*0.3)),"")</f>
      </c>
    </row>
    <row r="4462" spans="2:9" x14ac:dyDescent="0.2">
      <c r="B4462">
        <f>IF(ISBLANK(A4462),"",VLOOKUP(A4462,Normas!A:D,4,FALSE))</f>
      </c>
      <c r="E4462" s="2">
        <f>IF(ISBLANK(D4462),"",INT(YEARFRAC(D4462,'Vispārīga informācija'!$B$2)))</f>
      </c>
      <c r="F4462" s="2">
        <f>IFERROR(IF(ISBLANK($A4462),"",IF($A4462="Ūdeņraža jonu koncentrācija",VLOOKUP(Dati!$A4462,Normas!$A:$D,2,FALSE),VLOOKUP(Dati!$A4462,Normas!$A:$D,2,FALSE)*0.6)),"")</f>
      </c>
      <c r="G4462" s="2">
        <f>IFERROR(IF(ISBLANK($A4462),"",IF($A4462="Ūdeņraža jonu koncentrācija",VLOOKUP(Dati!$A4462,Normas!$A:$D,3,FALSE),VLOOKUP(Dati!$A4462,Normas!$A:$D,3,FALSE)*0.6)),"")</f>
      </c>
      <c r="H4462" s="2">
        <f>IFERROR(IF(ISBLANK($A4462),"",IF($A4462="Ūdeņraža jonu koncentrācija",VLOOKUP(Dati!$A4462,Normas!$A:$D,2,FALSE),VLOOKUP(Dati!$A4462,Normas!$A:$D,2,FALSE)*0.3)),"")</f>
      </c>
      <c r="I4462" s="2">
        <f>IFERROR(IF(ISBLANK($A4462),"",IF($A4462="Ūdeņraža jonu koncentrācija",VLOOKUP(Dati!$A4462,Normas!$A:$D,3,FALSE),VLOOKUP(Dati!$A4462,Normas!$A:$D,3,FALSE)*0.3)),"")</f>
      </c>
    </row>
    <row r="4463" spans="2:9" x14ac:dyDescent="0.2">
      <c r="B4463">
        <f>IF(ISBLANK(A4463),"",VLOOKUP(A4463,Normas!A:D,4,FALSE))</f>
      </c>
      <c r="E4463" s="2">
        <f>IF(ISBLANK(D4463),"",INT(YEARFRAC(D4463,'Vispārīga informācija'!$B$2)))</f>
      </c>
      <c r="F4463" s="2">
        <f>IFERROR(IF(ISBLANK($A4463),"",IF($A4463="Ūdeņraža jonu koncentrācija",VLOOKUP(Dati!$A4463,Normas!$A:$D,2,FALSE),VLOOKUP(Dati!$A4463,Normas!$A:$D,2,FALSE)*0.6)),"")</f>
      </c>
      <c r="G4463" s="2">
        <f>IFERROR(IF(ISBLANK($A4463),"",IF($A4463="Ūdeņraža jonu koncentrācija",VLOOKUP(Dati!$A4463,Normas!$A:$D,3,FALSE),VLOOKUP(Dati!$A4463,Normas!$A:$D,3,FALSE)*0.6)),"")</f>
      </c>
      <c r="H4463" s="2">
        <f>IFERROR(IF(ISBLANK($A4463),"",IF($A4463="Ūdeņraža jonu koncentrācija",VLOOKUP(Dati!$A4463,Normas!$A:$D,2,FALSE),VLOOKUP(Dati!$A4463,Normas!$A:$D,2,FALSE)*0.3)),"")</f>
      </c>
      <c r="I4463" s="2">
        <f>IFERROR(IF(ISBLANK($A4463),"",IF($A4463="Ūdeņraža jonu koncentrācija",VLOOKUP(Dati!$A4463,Normas!$A:$D,3,FALSE),VLOOKUP(Dati!$A4463,Normas!$A:$D,3,FALSE)*0.3)),"")</f>
      </c>
    </row>
    <row r="4464" spans="2:9" x14ac:dyDescent="0.2">
      <c r="B4464">
        <f>IF(ISBLANK(A4464),"",VLOOKUP(A4464,Normas!A:D,4,FALSE))</f>
      </c>
      <c r="E4464" s="2">
        <f>IF(ISBLANK(D4464),"",INT(YEARFRAC(D4464,'Vispārīga informācija'!$B$2)))</f>
      </c>
      <c r="F4464" s="2">
        <f>IFERROR(IF(ISBLANK($A4464),"",IF($A4464="Ūdeņraža jonu koncentrācija",VLOOKUP(Dati!$A4464,Normas!$A:$D,2,FALSE),VLOOKUP(Dati!$A4464,Normas!$A:$D,2,FALSE)*0.6)),"")</f>
      </c>
      <c r="G4464" s="2">
        <f>IFERROR(IF(ISBLANK($A4464),"",IF($A4464="Ūdeņraža jonu koncentrācija",VLOOKUP(Dati!$A4464,Normas!$A:$D,3,FALSE),VLOOKUP(Dati!$A4464,Normas!$A:$D,3,FALSE)*0.6)),"")</f>
      </c>
      <c r="H4464" s="2">
        <f>IFERROR(IF(ISBLANK($A4464),"",IF($A4464="Ūdeņraža jonu koncentrācija",VLOOKUP(Dati!$A4464,Normas!$A:$D,2,FALSE),VLOOKUP(Dati!$A4464,Normas!$A:$D,2,FALSE)*0.3)),"")</f>
      </c>
      <c r="I4464" s="2">
        <f>IFERROR(IF(ISBLANK($A4464),"",IF($A4464="Ūdeņraža jonu koncentrācija",VLOOKUP(Dati!$A4464,Normas!$A:$D,3,FALSE),VLOOKUP(Dati!$A4464,Normas!$A:$D,3,FALSE)*0.3)),"")</f>
      </c>
    </row>
    <row r="4465" spans="2:9" x14ac:dyDescent="0.2">
      <c r="B4465">
        <f>IF(ISBLANK(A4465),"",VLOOKUP(A4465,Normas!A:D,4,FALSE))</f>
      </c>
      <c r="E4465" s="2">
        <f>IF(ISBLANK(D4465),"",INT(YEARFRAC(D4465,'Vispārīga informācija'!$B$2)))</f>
      </c>
      <c r="F4465" s="2">
        <f>IFERROR(IF(ISBLANK($A4465),"",IF($A4465="Ūdeņraža jonu koncentrācija",VLOOKUP(Dati!$A4465,Normas!$A:$D,2,FALSE),VLOOKUP(Dati!$A4465,Normas!$A:$D,2,FALSE)*0.6)),"")</f>
      </c>
      <c r="G4465" s="2">
        <f>IFERROR(IF(ISBLANK($A4465),"",IF($A4465="Ūdeņraža jonu koncentrācija",VLOOKUP(Dati!$A4465,Normas!$A:$D,3,FALSE),VLOOKUP(Dati!$A4465,Normas!$A:$D,3,FALSE)*0.6)),"")</f>
      </c>
      <c r="H4465" s="2">
        <f>IFERROR(IF(ISBLANK($A4465),"",IF($A4465="Ūdeņraža jonu koncentrācija",VLOOKUP(Dati!$A4465,Normas!$A:$D,2,FALSE),VLOOKUP(Dati!$A4465,Normas!$A:$D,2,FALSE)*0.3)),"")</f>
      </c>
      <c r="I4465" s="2">
        <f>IFERROR(IF(ISBLANK($A4465),"",IF($A4465="Ūdeņraža jonu koncentrācija",VLOOKUP(Dati!$A4465,Normas!$A:$D,3,FALSE),VLOOKUP(Dati!$A4465,Normas!$A:$D,3,FALSE)*0.3)),"")</f>
      </c>
    </row>
    <row r="4466" spans="2:9" x14ac:dyDescent="0.2">
      <c r="B4466">
        <f>IF(ISBLANK(A4466),"",VLOOKUP(A4466,Normas!A:D,4,FALSE))</f>
      </c>
      <c r="E4466" s="2">
        <f>IF(ISBLANK(D4466),"",INT(YEARFRAC(D4466,'Vispārīga informācija'!$B$2)))</f>
      </c>
      <c r="F4466" s="2">
        <f>IFERROR(IF(ISBLANK($A4466),"",IF($A4466="Ūdeņraža jonu koncentrācija",VLOOKUP(Dati!$A4466,Normas!$A:$D,2,FALSE),VLOOKUP(Dati!$A4466,Normas!$A:$D,2,FALSE)*0.6)),"")</f>
      </c>
      <c r="G4466" s="2">
        <f>IFERROR(IF(ISBLANK($A4466),"",IF($A4466="Ūdeņraža jonu koncentrācija",VLOOKUP(Dati!$A4466,Normas!$A:$D,3,FALSE),VLOOKUP(Dati!$A4466,Normas!$A:$D,3,FALSE)*0.6)),"")</f>
      </c>
      <c r="H4466" s="2">
        <f>IFERROR(IF(ISBLANK($A4466),"",IF($A4466="Ūdeņraža jonu koncentrācija",VLOOKUP(Dati!$A4466,Normas!$A:$D,2,FALSE),VLOOKUP(Dati!$A4466,Normas!$A:$D,2,FALSE)*0.3)),"")</f>
      </c>
      <c r="I4466" s="2">
        <f>IFERROR(IF(ISBLANK($A4466),"",IF($A4466="Ūdeņraža jonu koncentrācija",VLOOKUP(Dati!$A4466,Normas!$A:$D,3,FALSE),VLOOKUP(Dati!$A4466,Normas!$A:$D,3,FALSE)*0.3)),"")</f>
      </c>
    </row>
    <row r="4467" spans="2:9" x14ac:dyDescent="0.2">
      <c r="B4467">
        <f>IF(ISBLANK(A4467),"",VLOOKUP(A4467,Normas!A:D,4,FALSE))</f>
      </c>
      <c r="E4467" s="2">
        <f>IF(ISBLANK(D4467),"",INT(YEARFRAC(D4467,'Vispārīga informācija'!$B$2)))</f>
      </c>
      <c r="F4467" s="2">
        <f>IFERROR(IF(ISBLANK($A4467),"",IF($A4467="Ūdeņraža jonu koncentrācija",VLOOKUP(Dati!$A4467,Normas!$A:$D,2,FALSE),VLOOKUP(Dati!$A4467,Normas!$A:$D,2,FALSE)*0.6)),"")</f>
      </c>
      <c r="G4467" s="2">
        <f>IFERROR(IF(ISBLANK($A4467),"",IF($A4467="Ūdeņraža jonu koncentrācija",VLOOKUP(Dati!$A4467,Normas!$A:$D,3,FALSE),VLOOKUP(Dati!$A4467,Normas!$A:$D,3,FALSE)*0.6)),"")</f>
      </c>
      <c r="H4467" s="2">
        <f>IFERROR(IF(ISBLANK($A4467),"",IF($A4467="Ūdeņraža jonu koncentrācija",VLOOKUP(Dati!$A4467,Normas!$A:$D,2,FALSE),VLOOKUP(Dati!$A4467,Normas!$A:$D,2,FALSE)*0.3)),"")</f>
      </c>
      <c r="I4467" s="2">
        <f>IFERROR(IF(ISBLANK($A4467),"",IF($A4467="Ūdeņraža jonu koncentrācija",VLOOKUP(Dati!$A4467,Normas!$A:$D,3,FALSE),VLOOKUP(Dati!$A4467,Normas!$A:$D,3,FALSE)*0.3)),"")</f>
      </c>
    </row>
    <row r="4468" spans="2:9" x14ac:dyDescent="0.2">
      <c r="B4468">
        <f>IF(ISBLANK(A4468),"",VLOOKUP(A4468,Normas!A:D,4,FALSE))</f>
      </c>
      <c r="E4468" s="2">
        <f>IF(ISBLANK(D4468),"",INT(YEARFRAC(D4468,'Vispārīga informācija'!$B$2)))</f>
      </c>
      <c r="F4468" s="2">
        <f>IFERROR(IF(ISBLANK($A4468),"",IF($A4468="Ūdeņraža jonu koncentrācija",VLOOKUP(Dati!$A4468,Normas!$A:$D,2,FALSE),VLOOKUP(Dati!$A4468,Normas!$A:$D,2,FALSE)*0.6)),"")</f>
      </c>
      <c r="G4468" s="2">
        <f>IFERROR(IF(ISBLANK($A4468),"",IF($A4468="Ūdeņraža jonu koncentrācija",VLOOKUP(Dati!$A4468,Normas!$A:$D,3,FALSE),VLOOKUP(Dati!$A4468,Normas!$A:$D,3,FALSE)*0.6)),"")</f>
      </c>
      <c r="H4468" s="2">
        <f>IFERROR(IF(ISBLANK($A4468),"",IF($A4468="Ūdeņraža jonu koncentrācija",VLOOKUP(Dati!$A4468,Normas!$A:$D,2,FALSE),VLOOKUP(Dati!$A4468,Normas!$A:$D,2,FALSE)*0.3)),"")</f>
      </c>
      <c r="I4468" s="2">
        <f>IFERROR(IF(ISBLANK($A4468),"",IF($A4468="Ūdeņraža jonu koncentrācija",VLOOKUP(Dati!$A4468,Normas!$A:$D,3,FALSE),VLOOKUP(Dati!$A4468,Normas!$A:$D,3,FALSE)*0.3)),"")</f>
      </c>
    </row>
    <row r="4469" spans="2:9" x14ac:dyDescent="0.2">
      <c r="B4469">
        <f>IF(ISBLANK(A4469),"",VLOOKUP(A4469,Normas!A:D,4,FALSE))</f>
      </c>
      <c r="E4469" s="2">
        <f>IF(ISBLANK(D4469),"",INT(YEARFRAC(D4469,'Vispārīga informācija'!$B$2)))</f>
      </c>
      <c r="F4469" s="2">
        <f>IFERROR(IF(ISBLANK($A4469),"",IF($A4469="Ūdeņraža jonu koncentrācija",VLOOKUP(Dati!$A4469,Normas!$A:$D,2,FALSE),VLOOKUP(Dati!$A4469,Normas!$A:$D,2,FALSE)*0.6)),"")</f>
      </c>
      <c r="G4469" s="2">
        <f>IFERROR(IF(ISBLANK($A4469),"",IF($A4469="Ūdeņraža jonu koncentrācija",VLOOKUP(Dati!$A4469,Normas!$A:$D,3,FALSE),VLOOKUP(Dati!$A4469,Normas!$A:$D,3,FALSE)*0.6)),"")</f>
      </c>
      <c r="H4469" s="2">
        <f>IFERROR(IF(ISBLANK($A4469),"",IF($A4469="Ūdeņraža jonu koncentrācija",VLOOKUP(Dati!$A4469,Normas!$A:$D,2,FALSE),VLOOKUP(Dati!$A4469,Normas!$A:$D,2,FALSE)*0.3)),"")</f>
      </c>
      <c r="I4469" s="2">
        <f>IFERROR(IF(ISBLANK($A4469),"",IF($A4469="Ūdeņraža jonu koncentrācija",VLOOKUP(Dati!$A4469,Normas!$A:$D,3,FALSE),VLOOKUP(Dati!$A4469,Normas!$A:$D,3,FALSE)*0.3)),"")</f>
      </c>
    </row>
    <row r="4470" spans="2:9" x14ac:dyDescent="0.2">
      <c r="B4470">
        <f>IF(ISBLANK(A4470),"",VLOOKUP(A4470,Normas!A:D,4,FALSE))</f>
      </c>
      <c r="E4470" s="2">
        <f>IF(ISBLANK(D4470),"",INT(YEARFRAC(D4470,'Vispārīga informācija'!$B$2)))</f>
      </c>
      <c r="F4470" s="2">
        <f>IFERROR(IF(ISBLANK($A4470),"",IF($A4470="Ūdeņraža jonu koncentrācija",VLOOKUP(Dati!$A4470,Normas!$A:$D,2,FALSE),VLOOKUP(Dati!$A4470,Normas!$A:$D,2,FALSE)*0.6)),"")</f>
      </c>
      <c r="G4470" s="2">
        <f>IFERROR(IF(ISBLANK($A4470),"",IF($A4470="Ūdeņraža jonu koncentrācija",VLOOKUP(Dati!$A4470,Normas!$A:$D,3,FALSE),VLOOKUP(Dati!$A4470,Normas!$A:$D,3,FALSE)*0.6)),"")</f>
      </c>
      <c r="H4470" s="2">
        <f>IFERROR(IF(ISBLANK($A4470),"",IF($A4470="Ūdeņraža jonu koncentrācija",VLOOKUP(Dati!$A4470,Normas!$A:$D,2,FALSE),VLOOKUP(Dati!$A4470,Normas!$A:$D,2,FALSE)*0.3)),"")</f>
      </c>
      <c r="I4470" s="2">
        <f>IFERROR(IF(ISBLANK($A4470),"",IF($A4470="Ūdeņraža jonu koncentrācija",VLOOKUP(Dati!$A4470,Normas!$A:$D,3,FALSE),VLOOKUP(Dati!$A4470,Normas!$A:$D,3,FALSE)*0.3)),"")</f>
      </c>
    </row>
    <row r="4471" spans="2:9" x14ac:dyDescent="0.2">
      <c r="B4471">
        <f>IF(ISBLANK(A4471),"",VLOOKUP(A4471,Normas!A:D,4,FALSE))</f>
      </c>
      <c r="E4471" s="2">
        <f>IF(ISBLANK(D4471),"",INT(YEARFRAC(D4471,'Vispārīga informācija'!$B$2)))</f>
      </c>
      <c r="F4471" s="2">
        <f>IFERROR(IF(ISBLANK($A4471),"",IF($A4471="Ūdeņraža jonu koncentrācija",VLOOKUP(Dati!$A4471,Normas!$A:$D,2,FALSE),VLOOKUP(Dati!$A4471,Normas!$A:$D,2,FALSE)*0.6)),"")</f>
      </c>
      <c r="G4471" s="2">
        <f>IFERROR(IF(ISBLANK($A4471),"",IF($A4471="Ūdeņraža jonu koncentrācija",VLOOKUP(Dati!$A4471,Normas!$A:$D,3,FALSE),VLOOKUP(Dati!$A4471,Normas!$A:$D,3,FALSE)*0.6)),"")</f>
      </c>
      <c r="H4471" s="2">
        <f>IFERROR(IF(ISBLANK($A4471),"",IF($A4471="Ūdeņraža jonu koncentrācija",VLOOKUP(Dati!$A4471,Normas!$A:$D,2,FALSE),VLOOKUP(Dati!$A4471,Normas!$A:$D,2,FALSE)*0.3)),"")</f>
      </c>
      <c r="I4471" s="2">
        <f>IFERROR(IF(ISBLANK($A4471),"",IF($A4471="Ūdeņraža jonu koncentrācija",VLOOKUP(Dati!$A4471,Normas!$A:$D,3,FALSE),VLOOKUP(Dati!$A4471,Normas!$A:$D,3,FALSE)*0.3)),"")</f>
      </c>
    </row>
    <row r="4472" spans="2:9" x14ac:dyDescent="0.2">
      <c r="B4472">
        <f>IF(ISBLANK(A4472),"",VLOOKUP(A4472,Normas!A:D,4,FALSE))</f>
      </c>
      <c r="E4472" s="2">
        <f>IF(ISBLANK(D4472),"",INT(YEARFRAC(D4472,'Vispārīga informācija'!$B$2)))</f>
      </c>
      <c r="F4472" s="2">
        <f>IFERROR(IF(ISBLANK($A4472),"",IF($A4472="Ūdeņraža jonu koncentrācija",VLOOKUP(Dati!$A4472,Normas!$A:$D,2,FALSE),VLOOKUP(Dati!$A4472,Normas!$A:$D,2,FALSE)*0.6)),"")</f>
      </c>
      <c r="G4472" s="2">
        <f>IFERROR(IF(ISBLANK($A4472),"",IF($A4472="Ūdeņraža jonu koncentrācija",VLOOKUP(Dati!$A4472,Normas!$A:$D,3,FALSE),VLOOKUP(Dati!$A4472,Normas!$A:$D,3,FALSE)*0.6)),"")</f>
      </c>
      <c r="H4472" s="2">
        <f>IFERROR(IF(ISBLANK($A4472),"",IF($A4472="Ūdeņraža jonu koncentrācija",VLOOKUP(Dati!$A4472,Normas!$A:$D,2,FALSE),VLOOKUP(Dati!$A4472,Normas!$A:$D,2,FALSE)*0.3)),"")</f>
      </c>
      <c r="I4472" s="2">
        <f>IFERROR(IF(ISBLANK($A4472),"",IF($A4472="Ūdeņraža jonu koncentrācija",VLOOKUP(Dati!$A4472,Normas!$A:$D,3,FALSE),VLOOKUP(Dati!$A4472,Normas!$A:$D,3,FALSE)*0.3)),"")</f>
      </c>
    </row>
    <row r="4473" spans="2:9" x14ac:dyDescent="0.2">
      <c r="B4473">
        <f>IF(ISBLANK(A4473),"",VLOOKUP(A4473,Normas!A:D,4,FALSE))</f>
      </c>
      <c r="E4473" s="2">
        <f>IF(ISBLANK(D4473),"",INT(YEARFRAC(D4473,'Vispārīga informācija'!$B$2)))</f>
      </c>
      <c r="F4473" s="2">
        <f>IFERROR(IF(ISBLANK($A4473),"",IF($A4473="Ūdeņraža jonu koncentrācija",VLOOKUP(Dati!$A4473,Normas!$A:$D,2,FALSE),VLOOKUP(Dati!$A4473,Normas!$A:$D,2,FALSE)*0.6)),"")</f>
      </c>
      <c r="G4473" s="2">
        <f>IFERROR(IF(ISBLANK($A4473),"",IF($A4473="Ūdeņraža jonu koncentrācija",VLOOKUP(Dati!$A4473,Normas!$A:$D,3,FALSE),VLOOKUP(Dati!$A4473,Normas!$A:$D,3,FALSE)*0.6)),"")</f>
      </c>
      <c r="H4473" s="2">
        <f>IFERROR(IF(ISBLANK($A4473),"",IF($A4473="Ūdeņraža jonu koncentrācija",VLOOKUP(Dati!$A4473,Normas!$A:$D,2,FALSE),VLOOKUP(Dati!$A4473,Normas!$A:$D,2,FALSE)*0.3)),"")</f>
      </c>
      <c r="I4473" s="2">
        <f>IFERROR(IF(ISBLANK($A4473),"",IF($A4473="Ūdeņraža jonu koncentrācija",VLOOKUP(Dati!$A4473,Normas!$A:$D,3,FALSE),VLOOKUP(Dati!$A4473,Normas!$A:$D,3,FALSE)*0.3)),"")</f>
      </c>
    </row>
    <row r="4474" spans="2:9" x14ac:dyDescent="0.2">
      <c r="B4474">
        <f>IF(ISBLANK(A4474),"",VLOOKUP(A4474,Normas!A:D,4,FALSE))</f>
      </c>
      <c r="E4474" s="2">
        <f>IF(ISBLANK(D4474),"",INT(YEARFRAC(D4474,'Vispārīga informācija'!$B$2)))</f>
      </c>
      <c r="F4474" s="2">
        <f>IFERROR(IF(ISBLANK($A4474),"",IF($A4474="Ūdeņraža jonu koncentrācija",VLOOKUP(Dati!$A4474,Normas!$A:$D,2,FALSE),VLOOKUP(Dati!$A4474,Normas!$A:$D,2,FALSE)*0.6)),"")</f>
      </c>
      <c r="G4474" s="2">
        <f>IFERROR(IF(ISBLANK($A4474),"",IF($A4474="Ūdeņraža jonu koncentrācija",VLOOKUP(Dati!$A4474,Normas!$A:$D,3,FALSE),VLOOKUP(Dati!$A4474,Normas!$A:$D,3,FALSE)*0.6)),"")</f>
      </c>
      <c r="H4474" s="2">
        <f>IFERROR(IF(ISBLANK($A4474),"",IF($A4474="Ūdeņraža jonu koncentrācija",VLOOKUP(Dati!$A4474,Normas!$A:$D,2,FALSE),VLOOKUP(Dati!$A4474,Normas!$A:$D,2,FALSE)*0.3)),"")</f>
      </c>
      <c r="I4474" s="2">
        <f>IFERROR(IF(ISBLANK($A4474),"",IF($A4474="Ūdeņraža jonu koncentrācija",VLOOKUP(Dati!$A4474,Normas!$A:$D,3,FALSE),VLOOKUP(Dati!$A4474,Normas!$A:$D,3,FALSE)*0.3)),"")</f>
      </c>
    </row>
    <row r="4475" spans="2:9" x14ac:dyDescent="0.2">
      <c r="B4475">
        <f>IF(ISBLANK(A4475),"",VLOOKUP(A4475,Normas!A:D,4,FALSE))</f>
      </c>
      <c r="E4475" s="2">
        <f>IF(ISBLANK(D4475),"",INT(YEARFRAC(D4475,'Vispārīga informācija'!$B$2)))</f>
      </c>
      <c r="F4475" s="2">
        <f>IFERROR(IF(ISBLANK($A4475),"",IF($A4475="Ūdeņraža jonu koncentrācija",VLOOKUP(Dati!$A4475,Normas!$A:$D,2,FALSE),VLOOKUP(Dati!$A4475,Normas!$A:$D,2,FALSE)*0.6)),"")</f>
      </c>
      <c r="G4475" s="2">
        <f>IFERROR(IF(ISBLANK($A4475),"",IF($A4475="Ūdeņraža jonu koncentrācija",VLOOKUP(Dati!$A4475,Normas!$A:$D,3,FALSE),VLOOKUP(Dati!$A4475,Normas!$A:$D,3,FALSE)*0.6)),"")</f>
      </c>
      <c r="H4475" s="2">
        <f>IFERROR(IF(ISBLANK($A4475),"",IF($A4475="Ūdeņraža jonu koncentrācija",VLOOKUP(Dati!$A4475,Normas!$A:$D,2,FALSE),VLOOKUP(Dati!$A4475,Normas!$A:$D,2,FALSE)*0.3)),"")</f>
      </c>
      <c r="I4475" s="2">
        <f>IFERROR(IF(ISBLANK($A4475),"",IF($A4475="Ūdeņraža jonu koncentrācija",VLOOKUP(Dati!$A4475,Normas!$A:$D,3,FALSE),VLOOKUP(Dati!$A4475,Normas!$A:$D,3,FALSE)*0.3)),"")</f>
      </c>
    </row>
    <row r="4476" spans="2:9" x14ac:dyDescent="0.2">
      <c r="B4476">
        <f>IF(ISBLANK(A4476),"",VLOOKUP(A4476,Normas!A:D,4,FALSE))</f>
      </c>
      <c r="E4476" s="2">
        <f>IF(ISBLANK(D4476),"",INT(YEARFRAC(D4476,'Vispārīga informācija'!$B$2)))</f>
      </c>
      <c r="F4476" s="2">
        <f>IFERROR(IF(ISBLANK($A4476),"",IF($A4476="Ūdeņraža jonu koncentrācija",VLOOKUP(Dati!$A4476,Normas!$A:$D,2,FALSE),VLOOKUP(Dati!$A4476,Normas!$A:$D,2,FALSE)*0.6)),"")</f>
      </c>
      <c r="G4476" s="2">
        <f>IFERROR(IF(ISBLANK($A4476),"",IF($A4476="Ūdeņraža jonu koncentrācija",VLOOKUP(Dati!$A4476,Normas!$A:$D,3,FALSE),VLOOKUP(Dati!$A4476,Normas!$A:$D,3,FALSE)*0.6)),"")</f>
      </c>
      <c r="H4476" s="2">
        <f>IFERROR(IF(ISBLANK($A4476),"",IF($A4476="Ūdeņraža jonu koncentrācija",VLOOKUP(Dati!$A4476,Normas!$A:$D,2,FALSE),VLOOKUP(Dati!$A4476,Normas!$A:$D,2,FALSE)*0.3)),"")</f>
      </c>
      <c r="I4476" s="2">
        <f>IFERROR(IF(ISBLANK($A4476),"",IF($A4476="Ūdeņraža jonu koncentrācija",VLOOKUP(Dati!$A4476,Normas!$A:$D,3,FALSE),VLOOKUP(Dati!$A4476,Normas!$A:$D,3,FALSE)*0.3)),"")</f>
      </c>
    </row>
    <row r="4477" spans="2:9" x14ac:dyDescent="0.2">
      <c r="B4477">
        <f>IF(ISBLANK(A4477),"",VLOOKUP(A4477,Normas!A:D,4,FALSE))</f>
      </c>
      <c r="E4477" s="2">
        <f>IF(ISBLANK(D4477),"",INT(YEARFRAC(D4477,'Vispārīga informācija'!$B$2)))</f>
      </c>
      <c r="F4477" s="2">
        <f>IFERROR(IF(ISBLANK($A4477),"",IF($A4477="Ūdeņraža jonu koncentrācija",VLOOKUP(Dati!$A4477,Normas!$A:$D,2,FALSE),VLOOKUP(Dati!$A4477,Normas!$A:$D,2,FALSE)*0.6)),"")</f>
      </c>
      <c r="G4477" s="2">
        <f>IFERROR(IF(ISBLANK($A4477),"",IF($A4477="Ūdeņraža jonu koncentrācija",VLOOKUP(Dati!$A4477,Normas!$A:$D,3,FALSE),VLOOKUP(Dati!$A4477,Normas!$A:$D,3,FALSE)*0.6)),"")</f>
      </c>
      <c r="H4477" s="2">
        <f>IFERROR(IF(ISBLANK($A4477),"",IF($A4477="Ūdeņraža jonu koncentrācija",VLOOKUP(Dati!$A4477,Normas!$A:$D,2,FALSE),VLOOKUP(Dati!$A4477,Normas!$A:$D,2,FALSE)*0.3)),"")</f>
      </c>
      <c r="I4477" s="2">
        <f>IFERROR(IF(ISBLANK($A4477),"",IF($A4477="Ūdeņraža jonu koncentrācija",VLOOKUP(Dati!$A4477,Normas!$A:$D,3,FALSE),VLOOKUP(Dati!$A4477,Normas!$A:$D,3,FALSE)*0.3)),"")</f>
      </c>
    </row>
    <row r="4478" spans="2:9" x14ac:dyDescent="0.2">
      <c r="B4478">
        <f>IF(ISBLANK(A4478),"",VLOOKUP(A4478,Normas!A:D,4,FALSE))</f>
      </c>
      <c r="E4478" s="2">
        <f>IF(ISBLANK(D4478),"",INT(YEARFRAC(D4478,'Vispārīga informācija'!$B$2)))</f>
      </c>
      <c r="F4478" s="2">
        <f>IFERROR(IF(ISBLANK($A4478),"",IF($A4478="Ūdeņraža jonu koncentrācija",VLOOKUP(Dati!$A4478,Normas!$A:$D,2,FALSE),VLOOKUP(Dati!$A4478,Normas!$A:$D,2,FALSE)*0.6)),"")</f>
      </c>
      <c r="G4478" s="2">
        <f>IFERROR(IF(ISBLANK($A4478),"",IF($A4478="Ūdeņraža jonu koncentrācija",VLOOKUP(Dati!$A4478,Normas!$A:$D,3,FALSE),VLOOKUP(Dati!$A4478,Normas!$A:$D,3,FALSE)*0.6)),"")</f>
      </c>
      <c r="H4478" s="2">
        <f>IFERROR(IF(ISBLANK($A4478),"",IF($A4478="Ūdeņraža jonu koncentrācija",VLOOKUP(Dati!$A4478,Normas!$A:$D,2,FALSE),VLOOKUP(Dati!$A4478,Normas!$A:$D,2,FALSE)*0.3)),"")</f>
      </c>
      <c r="I4478" s="2">
        <f>IFERROR(IF(ISBLANK($A4478),"",IF($A4478="Ūdeņraža jonu koncentrācija",VLOOKUP(Dati!$A4478,Normas!$A:$D,3,FALSE),VLOOKUP(Dati!$A4478,Normas!$A:$D,3,FALSE)*0.3)),"")</f>
      </c>
    </row>
    <row r="4479" spans="2:9" x14ac:dyDescent="0.2">
      <c r="B4479">
        <f>IF(ISBLANK(A4479),"",VLOOKUP(A4479,Normas!A:D,4,FALSE))</f>
      </c>
      <c r="E4479" s="2">
        <f>IF(ISBLANK(D4479),"",INT(YEARFRAC(D4479,'Vispārīga informācija'!$B$2)))</f>
      </c>
      <c r="F4479" s="2">
        <f>IFERROR(IF(ISBLANK($A4479),"",IF($A4479="Ūdeņraža jonu koncentrācija",VLOOKUP(Dati!$A4479,Normas!$A:$D,2,FALSE),VLOOKUP(Dati!$A4479,Normas!$A:$D,2,FALSE)*0.6)),"")</f>
      </c>
      <c r="G4479" s="2">
        <f>IFERROR(IF(ISBLANK($A4479),"",IF($A4479="Ūdeņraža jonu koncentrācija",VLOOKUP(Dati!$A4479,Normas!$A:$D,3,FALSE),VLOOKUP(Dati!$A4479,Normas!$A:$D,3,FALSE)*0.6)),"")</f>
      </c>
      <c r="H4479" s="2">
        <f>IFERROR(IF(ISBLANK($A4479),"",IF($A4479="Ūdeņraža jonu koncentrācija",VLOOKUP(Dati!$A4479,Normas!$A:$D,2,FALSE),VLOOKUP(Dati!$A4479,Normas!$A:$D,2,FALSE)*0.3)),"")</f>
      </c>
      <c r="I4479" s="2">
        <f>IFERROR(IF(ISBLANK($A4479),"",IF($A4479="Ūdeņraža jonu koncentrācija",VLOOKUP(Dati!$A4479,Normas!$A:$D,3,FALSE),VLOOKUP(Dati!$A4479,Normas!$A:$D,3,FALSE)*0.3)),"")</f>
      </c>
    </row>
    <row r="4480" spans="2:9" x14ac:dyDescent="0.2">
      <c r="B4480">
        <f>IF(ISBLANK(A4480),"",VLOOKUP(A4480,Normas!A:D,4,FALSE))</f>
      </c>
      <c r="E4480" s="2">
        <f>IF(ISBLANK(D4480),"",INT(YEARFRAC(D4480,'Vispārīga informācija'!$B$2)))</f>
      </c>
      <c r="F4480" s="2">
        <f>IFERROR(IF(ISBLANK($A4480),"",IF($A4480="Ūdeņraža jonu koncentrācija",VLOOKUP(Dati!$A4480,Normas!$A:$D,2,FALSE),VLOOKUP(Dati!$A4480,Normas!$A:$D,2,FALSE)*0.6)),"")</f>
      </c>
      <c r="G4480" s="2">
        <f>IFERROR(IF(ISBLANK($A4480),"",IF($A4480="Ūdeņraža jonu koncentrācija",VLOOKUP(Dati!$A4480,Normas!$A:$D,3,FALSE),VLOOKUP(Dati!$A4480,Normas!$A:$D,3,FALSE)*0.6)),"")</f>
      </c>
      <c r="H4480" s="2">
        <f>IFERROR(IF(ISBLANK($A4480),"",IF($A4480="Ūdeņraža jonu koncentrācija",VLOOKUP(Dati!$A4480,Normas!$A:$D,2,FALSE),VLOOKUP(Dati!$A4480,Normas!$A:$D,2,FALSE)*0.3)),"")</f>
      </c>
      <c r="I4480" s="2">
        <f>IFERROR(IF(ISBLANK($A4480),"",IF($A4480="Ūdeņraža jonu koncentrācija",VLOOKUP(Dati!$A4480,Normas!$A:$D,3,FALSE),VLOOKUP(Dati!$A4480,Normas!$A:$D,3,FALSE)*0.3)),"")</f>
      </c>
    </row>
    <row r="4481" spans="2:9" x14ac:dyDescent="0.2">
      <c r="B4481">
        <f>IF(ISBLANK(A4481),"",VLOOKUP(A4481,Normas!A:D,4,FALSE))</f>
      </c>
      <c r="E4481" s="2">
        <f>IF(ISBLANK(D4481),"",INT(YEARFRAC(D4481,'Vispārīga informācija'!$B$2)))</f>
      </c>
      <c r="F4481" s="2">
        <f>IFERROR(IF(ISBLANK($A4481),"",IF($A4481="Ūdeņraža jonu koncentrācija",VLOOKUP(Dati!$A4481,Normas!$A:$D,2,FALSE),VLOOKUP(Dati!$A4481,Normas!$A:$D,2,FALSE)*0.6)),"")</f>
      </c>
      <c r="G4481" s="2">
        <f>IFERROR(IF(ISBLANK($A4481),"",IF($A4481="Ūdeņraža jonu koncentrācija",VLOOKUP(Dati!$A4481,Normas!$A:$D,3,FALSE),VLOOKUP(Dati!$A4481,Normas!$A:$D,3,FALSE)*0.6)),"")</f>
      </c>
      <c r="H4481" s="2">
        <f>IFERROR(IF(ISBLANK($A4481),"",IF($A4481="Ūdeņraža jonu koncentrācija",VLOOKUP(Dati!$A4481,Normas!$A:$D,2,FALSE),VLOOKUP(Dati!$A4481,Normas!$A:$D,2,FALSE)*0.3)),"")</f>
      </c>
      <c r="I4481" s="2">
        <f>IFERROR(IF(ISBLANK($A4481),"",IF($A4481="Ūdeņraža jonu koncentrācija",VLOOKUP(Dati!$A4481,Normas!$A:$D,3,FALSE),VLOOKUP(Dati!$A4481,Normas!$A:$D,3,FALSE)*0.3)),"")</f>
      </c>
    </row>
    <row r="4482" spans="2:9" x14ac:dyDescent="0.2">
      <c r="B4482">
        <f>IF(ISBLANK(A4482),"",VLOOKUP(A4482,Normas!A:D,4,FALSE))</f>
      </c>
      <c r="E4482" s="2">
        <f>IF(ISBLANK(D4482),"",INT(YEARFRAC(D4482,'Vispārīga informācija'!$B$2)))</f>
      </c>
      <c r="F4482" s="2">
        <f>IFERROR(IF(ISBLANK($A4482),"",IF($A4482="Ūdeņraža jonu koncentrācija",VLOOKUP(Dati!$A4482,Normas!$A:$D,2,FALSE),VLOOKUP(Dati!$A4482,Normas!$A:$D,2,FALSE)*0.6)),"")</f>
      </c>
      <c r="G4482" s="2">
        <f>IFERROR(IF(ISBLANK($A4482),"",IF($A4482="Ūdeņraža jonu koncentrācija",VLOOKUP(Dati!$A4482,Normas!$A:$D,3,FALSE),VLOOKUP(Dati!$A4482,Normas!$A:$D,3,FALSE)*0.6)),"")</f>
      </c>
      <c r="H4482" s="2">
        <f>IFERROR(IF(ISBLANK($A4482),"",IF($A4482="Ūdeņraža jonu koncentrācija",VLOOKUP(Dati!$A4482,Normas!$A:$D,2,FALSE),VLOOKUP(Dati!$A4482,Normas!$A:$D,2,FALSE)*0.3)),"")</f>
      </c>
      <c r="I4482" s="2">
        <f>IFERROR(IF(ISBLANK($A4482),"",IF($A4482="Ūdeņraža jonu koncentrācija",VLOOKUP(Dati!$A4482,Normas!$A:$D,3,FALSE),VLOOKUP(Dati!$A4482,Normas!$A:$D,3,FALSE)*0.3)),"")</f>
      </c>
    </row>
    <row r="4483" spans="2:9" x14ac:dyDescent="0.2">
      <c r="B4483">
        <f>IF(ISBLANK(A4483),"",VLOOKUP(A4483,Normas!A:D,4,FALSE))</f>
      </c>
      <c r="E4483" s="2">
        <f>IF(ISBLANK(D4483),"",INT(YEARFRAC(D4483,'Vispārīga informācija'!$B$2)))</f>
      </c>
      <c r="F4483" s="2">
        <f>IFERROR(IF(ISBLANK($A4483),"",IF($A4483="Ūdeņraža jonu koncentrācija",VLOOKUP(Dati!$A4483,Normas!$A:$D,2,FALSE),VLOOKUP(Dati!$A4483,Normas!$A:$D,2,FALSE)*0.6)),"")</f>
      </c>
      <c r="G4483" s="2">
        <f>IFERROR(IF(ISBLANK($A4483),"",IF($A4483="Ūdeņraža jonu koncentrācija",VLOOKUP(Dati!$A4483,Normas!$A:$D,3,FALSE),VLOOKUP(Dati!$A4483,Normas!$A:$D,3,FALSE)*0.6)),"")</f>
      </c>
      <c r="H4483" s="2">
        <f>IFERROR(IF(ISBLANK($A4483),"",IF($A4483="Ūdeņraža jonu koncentrācija",VLOOKUP(Dati!$A4483,Normas!$A:$D,2,FALSE),VLOOKUP(Dati!$A4483,Normas!$A:$D,2,FALSE)*0.3)),"")</f>
      </c>
      <c r="I4483" s="2">
        <f>IFERROR(IF(ISBLANK($A4483),"",IF($A4483="Ūdeņraža jonu koncentrācija",VLOOKUP(Dati!$A4483,Normas!$A:$D,3,FALSE),VLOOKUP(Dati!$A4483,Normas!$A:$D,3,FALSE)*0.3)),"")</f>
      </c>
    </row>
    <row r="4484" spans="2:9" x14ac:dyDescent="0.2">
      <c r="B4484">
        <f>IF(ISBLANK(A4484),"",VLOOKUP(A4484,Normas!A:D,4,FALSE))</f>
      </c>
      <c r="E4484" s="2">
        <f>IF(ISBLANK(D4484),"",INT(YEARFRAC(D4484,'Vispārīga informācija'!$B$2)))</f>
      </c>
      <c r="F4484" s="2">
        <f>IFERROR(IF(ISBLANK($A4484),"",IF($A4484="Ūdeņraža jonu koncentrācija",VLOOKUP(Dati!$A4484,Normas!$A:$D,2,FALSE),VLOOKUP(Dati!$A4484,Normas!$A:$D,2,FALSE)*0.6)),"")</f>
      </c>
      <c r="G4484" s="2">
        <f>IFERROR(IF(ISBLANK($A4484),"",IF($A4484="Ūdeņraža jonu koncentrācija",VLOOKUP(Dati!$A4484,Normas!$A:$D,3,FALSE),VLOOKUP(Dati!$A4484,Normas!$A:$D,3,FALSE)*0.6)),"")</f>
      </c>
      <c r="H4484" s="2">
        <f>IFERROR(IF(ISBLANK($A4484),"",IF($A4484="Ūdeņraža jonu koncentrācija",VLOOKUP(Dati!$A4484,Normas!$A:$D,2,FALSE),VLOOKUP(Dati!$A4484,Normas!$A:$D,2,FALSE)*0.3)),"")</f>
      </c>
      <c r="I4484" s="2">
        <f>IFERROR(IF(ISBLANK($A4484),"",IF($A4484="Ūdeņraža jonu koncentrācija",VLOOKUP(Dati!$A4484,Normas!$A:$D,3,FALSE),VLOOKUP(Dati!$A4484,Normas!$A:$D,3,FALSE)*0.3)),"")</f>
      </c>
    </row>
    <row r="4485" spans="2:9" x14ac:dyDescent="0.2">
      <c r="B4485">
        <f>IF(ISBLANK(A4485),"",VLOOKUP(A4485,Normas!A:D,4,FALSE))</f>
      </c>
      <c r="E4485" s="2">
        <f>IF(ISBLANK(D4485),"",INT(YEARFRAC(D4485,'Vispārīga informācija'!$B$2)))</f>
      </c>
      <c r="F4485" s="2">
        <f>IFERROR(IF(ISBLANK($A4485),"",IF($A4485="Ūdeņraža jonu koncentrācija",VLOOKUP(Dati!$A4485,Normas!$A:$D,2,FALSE),VLOOKUP(Dati!$A4485,Normas!$A:$D,2,FALSE)*0.6)),"")</f>
      </c>
      <c r="G4485" s="2">
        <f>IFERROR(IF(ISBLANK($A4485),"",IF($A4485="Ūdeņraža jonu koncentrācija",VLOOKUP(Dati!$A4485,Normas!$A:$D,3,FALSE),VLOOKUP(Dati!$A4485,Normas!$A:$D,3,FALSE)*0.6)),"")</f>
      </c>
      <c r="H4485" s="2">
        <f>IFERROR(IF(ISBLANK($A4485),"",IF($A4485="Ūdeņraža jonu koncentrācija",VLOOKUP(Dati!$A4485,Normas!$A:$D,2,FALSE),VLOOKUP(Dati!$A4485,Normas!$A:$D,2,FALSE)*0.3)),"")</f>
      </c>
      <c r="I4485" s="2">
        <f>IFERROR(IF(ISBLANK($A4485),"",IF($A4485="Ūdeņraža jonu koncentrācija",VLOOKUP(Dati!$A4485,Normas!$A:$D,3,FALSE),VLOOKUP(Dati!$A4485,Normas!$A:$D,3,FALSE)*0.3)),"")</f>
      </c>
    </row>
    <row r="4486" spans="2:9" x14ac:dyDescent="0.2">
      <c r="B4486">
        <f>IF(ISBLANK(A4486),"",VLOOKUP(A4486,Normas!A:D,4,FALSE))</f>
      </c>
      <c r="E4486" s="2">
        <f>IF(ISBLANK(D4486),"",INT(YEARFRAC(D4486,'Vispārīga informācija'!$B$2)))</f>
      </c>
      <c r="F4486" s="2">
        <f>IFERROR(IF(ISBLANK($A4486),"",IF($A4486="Ūdeņraža jonu koncentrācija",VLOOKUP(Dati!$A4486,Normas!$A:$D,2,FALSE),VLOOKUP(Dati!$A4486,Normas!$A:$D,2,FALSE)*0.6)),"")</f>
      </c>
      <c r="G4486" s="2">
        <f>IFERROR(IF(ISBLANK($A4486),"",IF($A4486="Ūdeņraža jonu koncentrācija",VLOOKUP(Dati!$A4486,Normas!$A:$D,3,FALSE),VLOOKUP(Dati!$A4486,Normas!$A:$D,3,FALSE)*0.6)),"")</f>
      </c>
      <c r="H4486" s="2">
        <f>IFERROR(IF(ISBLANK($A4486),"",IF($A4486="Ūdeņraža jonu koncentrācija",VLOOKUP(Dati!$A4486,Normas!$A:$D,2,FALSE),VLOOKUP(Dati!$A4486,Normas!$A:$D,2,FALSE)*0.3)),"")</f>
      </c>
      <c r="I4486" s="2">
        <f>IFERROR(IF(ISBLANK($A4486),"",IF($A4486="Ūdeņraža jonu koncentrācija",VLOOKUP(Dati!$A4486,Normas!$A:$D,3,FALSE),VLOOKUP(Dati!$A4486,Normas!$A:$D,3,FALSE)*0.3)),"")</f>
      </c>
    </row>
    <row r="4487" spans="2:9" x14ac:dyDescent="0.2">
      <c r="B4487">
        <f>IF(ISBLANK(A4487),"",VLOOKUP(A4487,Normas!A:D,4,FALSE))</f>
      </c>
      <c r="E4487" s="2">
        <f>IF(ISBLANK(D4487),"",INT(YEARFRAC(D4487,'Vispārīga informācija'!$B$2)))</f>
      </c>
      <c r="F4487" s="2">
        <f>IFERROR(IF(ISBLANK($A4487),"",IF($A4487="Ūdeņraža jonu koncentrācija",VLOOKUP(Dati!$A4487,Normas!$A:$D,2,FALSE),VLOOKUP(Dati!$A4487,Normas!$A:$D,2,FALSE)*0.6)),"")</f>
      </c>
      <c r="G4487" s="2">
        <f>IFERROR(IF(ISBLANK($A4487),"",IF($A4487="Ūdeņraža jonu koncentrācija",VLOOKUP(Dati!$A4487,Normas!$A:$D,3,FALSE),VLOOKUP(Dati!$A4487,Normas!$A:$D,3,FALSE)*0.6)),"")</f>
      </c>
      <c r="H4487" s="2">
        <f>IFERROR(IF(ISBLANK($A4487),"",IF($A4487="Ūdeņraža jonu koncentrācija",VLOOKUP(Dati!$A4487,Normas!$A:$D,2,FALSE),VLOOKUP(Dati!$A4487,Normas!$A:$D,2,FALSE)*0.3)),"")</f>
      </c>
      <c r="I4487" s="2">
        <f>IFERROR(IF(ISBLANK($A4487),"",IF($A4487="Ūdeņraža jonu koncentrācija",VLOOKUP(Dati!$A4487,Normas!$A:$D,3,FALSE),VLOOKUP(Dati!$A4487,Normas!$A:$D,3,FALSE)*0.3)),"")</f>
      </c>
    </row>
    <row r="4488" spans="2:9" x14ac:dyDescent="0.2">
      <c r="B4488">
        <f>IF(ISBLANK(A4488),"",VLOOKUP(A4488,Normas!A:D,4,FALSE))</f>
      </c>
      <c r="E4488" s="2">
        <f>IF(ISBLANK(D4488),"",INT(YEARFRAC(D4488,'Vispārīga informācija'!$B$2)))</f>
      </c>
      <c r="F4488" s="2">
        <f>IFERROR(IF(ISBLANK($A4488),"",IF($A4488="Ūdeņraža jonu koncentrācija",VLOOKUP(Dati!$A4488,Normas!$A:$D,2,FALSE),VLOOKUP(Dati!$A4488,Normas!$A:$D,2,FALSE)*0.6)),"")</f>
      </c>
      <c r="G4488" s="2">
        <f>IFERROR(IF(ISBLANK($A4488),"",IF($A4488="Ūdeņraža jonu koncentrācija",VLOOKUP(Dati!$A4488,Normas!$A:$D,3,FALSE),VLOOKUP(Dati!$A4488,Normas!$A:$D,3,FALSE)*0.6)),"")</f>
      </c>
      <c r="H4488" s="2">
        <f>IFERROR(IF(ISBLANK($A4488),"",IF($A4488="Ūdeņraža jonu koncentrācija",VLOOKUP(Dati!$A4488,Normas!$A:$D,2,FALSE),VLOOKUP(Dati!$A4488,Normas!$A:$D,2,FALSE)*0.3)),"")</f>
      </c>
      <c r="I4488" s="2">
        <f>IFERROR(IF(ISBLANK($A4488),"",IF($A4488="Ūdeņraža jonu koncentrācija",VLOOKUP(Dati!$A4488,Normas!$A:$D,3,FALSE),VLOOKUP(Dati!$A4488,Normas!$A:$D,3,FALSE)*0.3)),"")</f>
      </c>
    </row>
    <row r="4489" spans="2:9" x14ac:dyDescent="0.2">
      <c r="B4489">
        <f>IF(ISBLANK(A4489),"",VLOOKUP(A4489,Normas!A:D,4,FALSE))</f>
      </c>
      <c r="E4489" s="2">
        <f>IF(ISBLANK(D4489),"",INT(YEARFRAC(D4489,'Vispārīga informācija'!$B$2)))</f>
      </c>
      <c r="F4489" s="2">
        <f>IFERROR(IF(ISBLANK($A4489),"",IF($A4489="Ūdeņraža jonu koncentrācija",VLOOKUP(Dati!$A4489,Normas!$A:$D,2,FALSE),VLOOKUP(Dati!$A4489,Normas!$A:$D,2,FALSE)*0.6)),"")</f>
      </c>
      <c r="G4489" s="2">
        <f>IFERROR(IF(ISBLANK($A4489),"",IF($A4489="Ūdeņraža jonu koncentrācija",VLOOKUP(Dati!$A4489,Normas!$A:$D,3,FALSE),VLOOKUP(Dati!$A4489,Normas!$A:$D,3,FALSE)*0.6)),"")</f>
      </c>
      <c r="H4489" s="2">
        <f>IFERROR(IF(ISBLANK($A4489),"",IF($A4489="Ūdeņraža jonu koncentrācija",VLOOKUP(Dati!$A4489,Normas!$A:$D,2,FALSE),VLOOKUP(Dati!$A4489,Normas!$A:$D,2,FALSE)*0.3)),"")</f>
      </c>
      <c r="I4489" s="2">
        <f>IFERROR(IF(ISBLANK($A4489),"",IF($A4489="Ūdeņraža jonu koncentrācija",VLOOKUP(Dati!$A4489,Normas!$A:$D,3,FALSE),VLOOKUP(Dati!$A4489,Normas!$A:$D,3,FALSE)*0.3)),"")</f>
      </c>
    </row>
    <row r="4490" spans="2:9" x14ac:dyDescent="0.2">
      <c r="B4490">
        <f>IF(ISBLANK(A4490),"",VLOOKUP(A4490,Normas!A:D,4,FALSE))</f>
      </c>
      <c r="E4490" s="2">
        <f>IF(ISBLANK(D4490),"",INT(YEARFRAC(D4490,'Vispārīga informācija'!$B$2)))</f>
      </c>
      <c r="F4490" s="2">
        <f>IFERROR(IF(ISBLANK($A4490),"",IF($A4490="Ūdeņraža jonu koncentrācija",VLOOKUP(Dati!$A4490,Normas!$A:$D,2,FALSE),VLOOKUP(Dati!$A4490,Normas!$A:$D,2,FALSE)*0.6)),"")</f>
      </c>
      <c r="G4490" s="2">
        <f>IFERROR(IF(ISBLANK($A4490),"",IF($A4490="Ūdeņraža jonu koncentrācija",VLOOKUP(Dati!$A4490,Normas!$A:$D,3,FALSE),VLOOKUP(Dati!$A4490,Normas!$A:$D,3,FALSE)*0.6)),"")</f>
      </c>
      <c r="H4490" s="2">
        <f>IFERROR(IF(ISBLANK($A4490),"",IF($A4490="Ūdeņraža jonu koncentrācija",VLOOKUP(Dati!$A4490,Normas!$A:$D,2,FALSE),VLOOKUP(Dati!$A4490,Normas!$A:$D,2,FALSE)*0.3)),"")</f>
      </c>
      <c r="I4490" s="2">
        <f>IFERROR(IF(ISBLANK($A4490),"",IF($A4490="Ūdeņraža jonu koncentrācija",VLOOKUP(Dati!$A4490,Normas!$A:$D,3,FALSE),VLOOKUP(Dati!$A4490,Normas!$A:$D,3,FALSE)*0.3)),"")</f>
      </c>
    </row>
    <row r="4491" spans="2:9" x14ac:dyDescent="0.2">
      <c r="B4491">
        <f>IF(ISBLANK(A4491),"",VLOOKUP(A4491,Normas!A:D,4,FALSE))</f>
      </c>
      <c r="E4491" s="2">
        <f>IF(ISBLANK(D4491),"",INT(YEARFRAC(D4491,'Vispārīga informācija'!$B$2)))</f>
      </c>
      <c r="F4491" s="2">
        <f>IFERROR(IF(ISBLANK($A4491),"",IF($A4491="Ūdeņraža jonu koncentrācija",VLOOKUP(Dati!$A4491,Normas!$A:$D,2,FALSE),VLOOKUP(Dati!$A4491,Normas!$A:$D,2,FALSE)*0.6)),"")</f>
      </c>
      <c r="G4491" s="2">
        <f>IFERROR(IF(ISBLANK($A4491),"",IF($A4491="Ūdeņraža jonu koncentrācija",VLOOKUP(Dati!$A4491,Normas!$A:$D,3,FALSE),VLOOKUP(Dati!$A4491,Normas!$A:$D,3,FALSE)*0.6)),"")</f>
      </c>
      <c r="H4491" s="2">
        <f>IFERROR(IF(ISBLANK($A4491),"",IF($A4491="Ūdeņraža jonu koncentrācija",VLOOKUP(Dati!$A4491,Normas!$A:$D,2,FALSE),VLOOKUP(Dati!$A4491,Normas!$A:$D,2,FALSE)*0.3)),"")</f>
      </c>
      <c r="I4491" s="2">
        <f>IFERROR(IF(ISBLANK($A4491),"",IF($A4491="Ūdeņraža jonu koncentrācija",VLOOKUP(Dati!$A4491,Normas!$A:$D,3,FALSE),VLOOKUP(Dati!$A4491,Normas!$A:$D,3,FALSE)*0.3)),"")</f>
      </c>
    </row>
    <row r="4492" spans="2:9" x14ac:dyDescent="0.2">
      <c r="B4492">
        <f>IF(ISBLANK(A4492),"",VLOOKUP(A4492,Normas!A:D,4,FALSE))</f>
      </c>
      <c r="E4492" s="2">
        <f>IF(ISBLANK(D4492),"",INT(YEARFRAC(D4492,'Vispārīga informācija'!$B$2)))</f>
      </c>
      <c r="F4492" s="2">
        <f>IFERROR(IF(ISBLANK($A4492),"",IF($A4492="Ūdeņraža jonu koncentrācija",VLOOKUP(Dati!$A4492,Normas!$A:$D,2,FALSE),VLOOKUP(Dati!$A4492,Normas!$A:$D,2,FALSE)*0.6)),"")</f>
      </c>
      <c r="G4492" s="2">
        <f>IFERROR(IF(ISBLANK($A4492),"",IF($A4492="Ūdeņraža jonu koncentrācija",VLOOKUP(Dati!$A4492,Normas!$A:$D,3,FALSE),VLOOKUP(Dati!$A4492,Normas!$A:$D,3,FALSE)*0.6)),"")</f>
      </c>
      <c r="H4492" s="2">
        <f>IFERROR(IF(ISBLANK($A4492),"",IF($A4492="Ūdeņraža jonu koncentrācija",VLOOKUP(Dati!$A4492,Normas!$A:$D,2,FALSE),VLOOKUP(Dati!$A4492,Normas!$A:$D,2,FALSE)*0.3)),"")</f>
      </c>
      <c r="I4492" s="2">
        <f>IFERROR(IF(ISBLANK($A4492),"",IF($A4492="Ūdeņraža jonu koncentrācija",VLOOKUP(Dati!$A4492,Normas!$A:$D,3,FALSE),VLOOKUP(Dati!$A4492,Normas!$A:$D,3,FALSE)*0.3)),"")</f>
      </c>
    </row>
    <row r="4493" spans="2:9" x14ac:dyDescent="0.2">
      <c r="B4493">
        <f>IF(ISBLANK(A4493),"",VLOOKUP(A4493,Normas!A:D,4,FALSE))</f>
      </c>
      <c r="E4493" s="2">
        <f>IF(ISBLANK(D4493),"",INT(YEARFRAC(D4493,'Vispārīga informācija'!$B$2)))</f>
      </c>
      <c r="F4493" s="2">
        <f>IFERROR(IF(ISBLANK($A4493),"",IF($A4493="Ūdeņraža jonu koncentrācija",VLOOKUP(Dati!$A4493,Normas!$A:$D,2,FALSE),VLOOKUP(Dati!$A4493,Normas!$A:$D,2,FALSE)*0.6)),"")</f>
      </c>
      <c r="G4493" s="2">
        <f>IFERROR(IF(ISBLANK($A4493),"",IF($A4493="Ūdeņraža jonu koncentrācija",VLOOKUP(Dati!$A4493,Normas!$A:$D,3,FALSE),VLOOKUP(Dati!$A4493,Normas!$A:$D,3,FALSE)*0.6)),"")</f>
      </c>
      <c r="H4493" s="2">
        <f>IFERROR(IF(ISBLANK($A4493),"",IF($A4493="Ūdeņraža jonu koncentrācija",VLOOKUP(Dati!$A4493,Normas!$A:$D,2,FALSE),VLOOKUP(Dati!$A4493,Normas!$A:$D,2,FALSE)*0.3)),"")</f>
      </c>
      <c r="I4493" s="2">
        <f>IFERROR(IF(ISBLANK($A4493),"",IF($A4493="Ūdeņraža jonu koncentrācija",VLOOKUP(Dati!$A4493,Normas!$A:$D,3,FALSE),VLOOKUP(Dati!$A4493,Normas!$A:$D,3,FALSE)*0.3)),"")</f>
      </c>
    </row>
    <row r="4494" spans="2:9" x14ac:dyDescent="0.2">
      <c r="B4494">
        <f>IF(ISBLANK(A4494),"",VLOOKUP(A4494,Normas!A:D,4,FALSE))</f>
      </c>
      <c r="E4494" s="2">
        <f>IF(ISBLANK(D4494),"",INT(YEARFRAC(D4494,'Vispārīga informācija'!$B$2)))</f>
      </c>
      <c r="F4494" s="2">
        <f>IFERROR(IF(ISBLANK($A4494),"",IF($A4494="Ūdeņraža jonu koncentrācija",VLOOKUP(Dati!$A4494,Normas!$A:$D,2,FALSE),VLOOKUP(Dati!$A4494,Normas!$A:$D,2,FALSE)*0.6)),"")</f>
      </c>
      <c r="G4494" s="2">
        <f>IFERROR(IF(ISBLANK($A4494),"",IF($A4494="Ūdeņraža jonu koncentrācija",VLOOKUP(Dati!$A4494,Normas!$A:$D,3,FALSE),VLOOKUP(Dati!$A4494,Normas!$A:$D,3,FALSE)*0.6)),"")</f>
      </c>
      <c r="H4494" s="2">
        <f>IFERROR(IF(ISBLANK($A4494),"",IF($A4494="Ūdeņraža jonu koncentrācija",VLOOKUP(Dati!$A4494,Normas!$A:$D,2,FALSE),VLOOKUP(Dati!$A4494,Normas!$A:$D,2,FALSE)*0.3)),"")</f>
      </c>
      <c r="I4494" s="2">
        <f>IFERROR(IF(ISBLANK($A4494),"",IF($A4494="Ūdeņraža jonu koncentrācija",VLOOKUP(Dati!$A4494,Normas!$A:$D,3,FALSE),VLOOKUP(Dati!$A4494,Normas!$A:$D,3,FALSE)*0.3)),"")</f>
      </c>
    </row>
    <row r="4495" spans="2:9" x14ac:dyDescent="0.2">
      <c r="B4495">
        <f>IF(ISBLANK(A4495),"",VLOOKUP(A4495,Normas!A:D,4,FALSE))</f>
      </c>
      <c r="E4495" s="2">
        <f>IF(ISBLANK(D4495),"",INT(YEARFRAC(D4495,'Vispārīga informācija'!$B$2)))</f>
      </c>
      <c r="F4495" s="2">
        <f>IFERROR(IF(ISBLANK($A4495),"",IF($A4495="Ūdeņraža jonu koncentrācija",VLOOKUP(Dati!$A4495,Normas!$A:$D,2,FALSE),VLOOKUP(Dati!$A4495,Normas!$A:$D,2,FALSE)*0.6)),"")</f>
      </c>
      <c r="G4495" s="2">
        <f>IFERROR(IF(ISBLANK($A4495),"",IF($A4495="Ūdeņraža jonu koncentrācija",VLOOKUP(Dati!$A4495,Normas!$A:$D,3,FALSE),VLOOKUP(Dati!$A4495,Normas!$A:$D,3,FALSE)*0.6)),"")</f>
      </c>
      <c r="H4495" s="2">
        <f>IFERROR(IF(ISBLANK($A4495),"",IF($A4495="Ūdeņraža jonu koncentrācija",VLOOKUP(Dati!$A4495,Normas!$A:$D,2,FALSE),VLOOKUP(Dati!$A4495,Normas!$A:$D,2,FALSE)*0.3)),"")</f>
      </c>
      <c r="I4495" s="2">
        <f>IFERROR(IF(ISBLANK($A4495),"",IF($A4495="Ūdeņraža jonu koncentrācija",VLOOKUP(Dati!$A4495,Normas!$A:$D,3,FALSE),VLOOKUP(Dati!$A4495,Normas!$A:$D,3,FALSE)*0.3)),"")</f>
      </c>
    </row>
    <row r="4496" spans="2:9" x14ac:dyDescent="0.2">
      <c r="B4496">
        <f>IF(ISBLANK(A4496),"",VLOOKUP(A4496,Normas!A:D,4,FALSE))</f>
      </c>
      <c r="E4496" s="2">
        <f>IF(ISBLANK(D4496),"",INT(YEARFRAC(D4496,'Vispārīga informācija'!$B$2)))</f>
      </c>
      <c r="F4496" s="2">
        <f>IFERROR(IF(ISBLANK($A4496),"",IF($A4496="Ūdeņraža jonu koncentrācija",VLOOKUP(Dati!$A4496,Normas!$A:$D,2,FALSE),VLOOKUP(Dati!$A4496,Normas!$A:$D,2,FALSE)*0.6)),"")</f>
      </c>
      <c r="G4496" s="2">
        <f>IFERROR(IF(ISBLANK($A4496),"",IF($A4496="Ūdeņraža jonu koncentrācija",VLOOKUP(Dati!$A4496,Normas!$A:$D,3,FALSE),VLOOKUP(Dati!$A4496,Normas!$A:$D,3,FALSE)*0.6)),"")</f>
      </c>
      <c r="H4496" s="2">
        <f>IFERROR(IF(ISBLANK($A4496),"",IF($A4496="Ūdeņraža jonu koncentrācija",VLOOKUP(Dati!$A4496,Normas!$A:$D,2,FALSE),VLOOKUP(Dati!$A4496,Normas!$A:$D,2,FALSE)*0.3)),"")</f>
      </c>
      <c r="I4496" s="2">
        <f>IFERROR(IF(ISBLANK($A4496),"",IF($A4496="Ūdeņraža jonu koncentrācija",VLOOKUP(Dati!$A4496,Normas!$A:$D,3,FALSE),VLOOKUP(Dati!$A4496,Normas!$A:$D,3,FALSE)*0.3)),"")</f>
      </c>
    </row>
    <row r="4497" spans="2:9" x14ac:dyDescent="0.2">
      <c r="B4497">
        <f>IF(ISBLANK(A4497),"",VLOOKUP(A4497,Normas!A:D,4,FALSE))</f>
      </c>
      <c r="E4497" s="2">
        <f>IF(ISBLANK(D4497),"",INT(YEARFRAC(D4497,'Vispārīga informācija'!$B$2)))</f>
      </c>
      <c r="F4497" s="2">
        <f>IFERROR(IF(ISBLANK($A4497),"",IF($A4497="Ūdeņraža jonu koncentrācija",VLOOKUP(Dati!$A4497,Normas!$A:$D,2,FALSE),VLOOKUP(Dati!$A4497,Normas!$A:$D,2,FALSE)*0.6)),"")</f>
      </c>
      <c r="G4497" s="2">
        <f>IFERROR(IF(ISBLANK($A4497),"",IF($A4497="Ūdeņraža jonu koncentrācija",VLOOKUP(Dati!$A4497,Normas!$A:$D,3,FALSE),VLOOKUP(Dati!$A4497,Normas!$A:$D,3,FALSE)*0.6)),"")</f>
      </c>
      <c r="H4497" s="2">
        <f>IFERROR(IF(ISBLANK($A4497),"",IF($A4497="Ūdeņraža jonu koncentrācija",VLOOKUP(Dati!$A4497,Normas!$A:$D,2,FALSE),VLOOKUP(Dati!$A4497,Normas!$A:$D,2,FALSE)*0.3)),"")</f>
      </c>
      <c r="I4497" s="2">
        <f>IFERROR(IF(ISBLANK($A4497),"",IF($A4497="Ūdeņraža jonu koncentrācija",VLOOKUP(Dati!$A4497,Normas!$A:$D,3,FALSE),VLOOKUP(Dati!$A4497,Normas!$A:$D,3,FALSE)*0.3)),"")</f>
      </c>
    </row>
    <row r="4498" spans="2:9" x14ac:dyDescent="0.2">
      <c r="B4498">
        <f>IF(ISBLANK(A4498),"",VLOOKUP(A4498,Normas!A:D,4,FALSE))</f>
      </c>
      <c r="E4498" s="2">
        <f>IF(ISBLANK(D4498),"",INT(YEARFRAC(D4498,'Vispārīga informācija'!$B$2)))</f>
      </c>
      <c r="F4498" s="2">
        <f>IFERROR(IF(ISBLANK($A4498),"",IF($A4498="Ūdeņraža jonu koncentrācija",VLOOKUP(Dati!$A4498,Normas!$A:$D,2,FALSE),VLOOKUP(Dati!$A4498,Normas!$A:$D,2,FALSE)*0.6)),"")</f>
      </c>
      <c r="G4498" s="2">
        <f>IFERROR(IF(ISBLANK($A4498),"",IF($A4498="Ūdeņraža jonu koncentrācija",VLOOKUP(Dati!$A4498,Normas!$A:$D,3,FALSE),VLOOKUP(Dati!$A4498,Normas!$A:$D,3,FALSE)*0.6)),"")</f>
      </c>
      <c r="H4498" s="2">
        <f>IFERROR(IF(ISBLANK($A4498),"",IF($A4498="Ūdeņraža jonu koncentrācija",VLOOKUP(Dati!$A4498,Normas!$A:$D,2,FALSE),VLOOKUP(Dati!$A4498,Normas!$A:$D,2,FALSE)*0.3)),"")</f>
      </c>
      <c r="I4498" s="2">
        <f>IFERROR(IF(ISBLANK($A4498),"",IF($A4498="Ūdeņraža jonu koncentrācija",VLOOKUP(Dati!$A4498,Normas!$A:$D,3,FALSE),VLOOKUP(Dati!$A4498,Normas!$A:$D,3,FALSE)*0.3)),"")</f>
      </c>
    </row>
    <row r="4499" spans="2:9" x14ac:dyDescent="0.2">
      <c r="B4499">
        <f>IF(ISBLANK(A4499),"",VLOOKUP(A4499,Normas!A:D,4,FALSE))</f>
      </c>
      <c r="E4499" s="2">
        <f>IF(ISBLANK(D4499),"",INT(YEARFRAC(D4499,'Vispārīga informācija'!$B$2)))</f>
      </c>
      <c r="F4499" s="2">
        <f>IFERROR(IF(ISBLANK($A4499),"",IF($A4499="Ūdeņraža jonu koncentrācija",VLOOKUP(Dati!$A4499,Normas!$A:$D,2,FALSE),VLOOKUP(Dati!$A4499,Normas!$A:$D,2,FALSE)*0.6)),"")</f>
      </c>
      <c r="G4499" s="2">
        <f>IFERROR(IF(ISBLANK($A4499),"",IF($A4499="Ūdeņraža jonu koncentrācija",VLOOKUP(Dati!$A4499,Normas!$A:$D,3,FALSE),VLOOKUP(Dati!$A4499,Normas!$A:$D,3,FALSE)*0.6)),"")</f>
      </c>
      <c r="H4499" s="2">
        <f>IFERROR(IF(ISBLANK($A4499),"",IF($A4499="Ūdeņraža jonu koncentrācija",VLOOKUP(Dati!$A4499,Normas!$A:$D,2,FALSE),VLOOKUP(Dati!$A4499,Normas!$A:$D,2,FALSE)*0.3)),"")</f>
      </c>
      <c r="I4499" s="2">
        <f>IFERROR(IF(ISBLANK($A4499),"",IF($A4499="Ūdeņraža jonu koncentrācija",VLOOKUP(Dati!$A4499,Normas!$A:$D,3,FALSE),VLOOKUP(Dati!$A4499,Normas!$A:$D,3,FALSE)*0.3)),"")</f>
      </c>
    </row>
    <row r="4500" spans="2:9" x14ac:dyDescent="0.2">
      <c r="B4500">
        <f>IF(ISBLANK(A4500),"",VLOOKUP(A4500,Normas!A:D,4,FALSE))</f>
      </c>
      <c r="E4500" s="2">
        <f>IF(ISBLANK(D4500),"",INT(YEARFRAC(D4500,'Vispārīga informācija'!$B$2)))</f>
      </c>
      <c r="F4500" s="2">
        <f>IFERROR(IF(ISBLANK($A4500),"",IF($A4500="Ūdeņraža jonu koncentrācija",VLOOKUP(Dati!$A4500,Normas!$A:$D,2,FALSE),VLOOKUP(Dati!$A4500,Normas!$A:$D,2,FALSE)*0.6)),"")</f>
      </c>
      <c r="G4500" s="2">
        <f>IFERROR(IF(ISBLANK($A4500),"",IF($A4500="Ūdeņraža jonu koncentrācija",VLOOKUP(Dati!$A4500,Normas!$A:$D,3,FALSE),VLOOKUP(Dati!$A4500,Normas!$A:$D,3,FALSE)*0.6)),"")</f>
      </c>
      <c r="H4500" s="2">
        <f>IFERROR(IF(ISBLANK($A4500),"",IF($A4500="Ūdeņraža jonu koncentrācija",VLOOKUP(Dati!$A4500,Normas!$A:$D,2,FALSE),VLOOKUP(Dati!$A4500,Normas!$A:$D,2,FALSE)*0.3)),"")</f>
      </c>
      <c r="I4500" s="2">
        <f>IFERROR(IF(ISBLANK($A4500),"",IF($A4500="Ūdeņraža jonu koncentrācija",VLOOKUP(Dati!$A4500,Normas!$A:$D,3,FALSE),VLOOKUP(Dati!$A4500,Normas!$A:$D,3,FALSE)*0.3)),"")</f>
      </c>
    </row>
    <row r="4501" spans="2:9" x14ac:dyDescent="0.2">
      <c r="B4501">
        <f>IF(ISBLANK(A4501),"",VLOOKUP(A4501,Normas!A:D,4,FALSE))</f>
      </c>
      <c r="E4501" s="2">
        <f>IF(ISBLANK(D4501),"",INT(YEARFRAC(D4501,'Vispārīga informācija'!$B$2)))</f>
      </c>
      <c r="F4501" s="2">
        <f>IFERROR(IF(ISBLANK($A4501),"",IF($A4501="Ūdeņraža jonu koncentrācija",VLOOKUP(Dati!$A4501,Normas!$A:$D,2,FALSE),VLOOKUP(Dati!$A4501,Normas!$A:$D,2,FALSE)*0.6)),"")</f>
      </c>
      <c r="G4501" s="2">
        <f>IFERROR(IF(ISBLANK($A4501),"",IF($A4501="Ūdeņraža jonu koncentrācija",VLOOKUP(Dati!$A4501,Normas!$A:$D,3,FALSE),VLOOKUP(Dati!$A4501,Normas!$A:$D,3,FALSE)*0.6)),"")</f>
      </c>
      <c r="H4501" s="2">
        <f>IFERROR(IF(ISBLANK($A4501),"",IF($A4501="Ūdeņraža jonu koncentrācija",VLOOKUP(Dati!$A4501,Normas!$A:$D,2,FALSE),VLOOKUP(Dati!$A4501,Normas!$A:$D,2,FALSE)*0.3)),"")</f>
      </c>
      <c r="I4501" s="2">
        <f>IFERROR(IF(ISBLANK($A4501),"",IF($A4501="Ūdeņraža jonu koncentrācija",VLOOKUP(Dati!$A4501,Normas!$A:$D,3,FALSE),VLOOKUP(Dati!$A4501,Normas!$A:$D,3,FALSE)*0.3)),"")</f>
      </c>
    </row>
    <row r="4502" spans="2:9" x14ac:dyDescent="0.2">
      <c r="B4502">
        <f>IF(ISBLANK(A4502),"",VLOOKUP(A4502,Normas!A:D,4,FALSE))</f>
      </c>
      <c r="E4502" s="2">
        <f>IF(ISBLANK(D4502),"",INT(YEARFRAC(D4502,'Vispārīga informācija'!$B$2)))</f>
      </c>
      <c r="F4502" s="2">
        <f>IFERROR(IF(ISBLANK($A4502),"",IF($A4502="Ūdeņraža jonu koncentrācija",VLOOKUP(Dati!$A4502,Normas!$A:$D,2,FALSE),VLOOKUP(Dati!$A4502,Normas!$A:$D,2,FALSE)*0.6)),"")</f>
      </c>
      <c r="G4502" s="2">
        <f>IFERROR(IF(ISBLANK($A4502),"",IF($A4502="Ūdeņraža jonu koncentrācija",VLOOKUP(Dati!$A4502,Normas!$A:$D,3,FALSE),VLOOKUP(Dati!$A4502,Normas!$A:$D,3,FALSE)*0.6)),"")</f>
      </c>
      <c r="H4502" s="2">
        <f>IFERROR(IF(ISBLANK($A4502),"",IF($A4502="Ūdeņraža jonu koncentrācija",VLOOKUP(Dati!$A4502,Normas!$A:$D,2,FALSE),VLOOKUP(Dati!$A4502,Normas!$A:$D,2,FALSE)*0.3)),"")</f>
      </c>
      <c r="I4502" s="2">
        <f>IFERROR(IF(ISBLANK($A4502),"",IF($A4502="Ūdeņraža jonu koncentrācija",VLOOKUP(Dati!$A4502,Normas!$A:$D,3,FALSE),VLOOKUP(Dati!$A4502,Normas!$A:$D,3,FALSE)*0.3)),"")</f>
      </c>
    </row>
    <row r="4503" spans="2:9" x14ac:dyDescent="0.2">
      <c r="B4503">
        <f>IF(ISBLANK(A4503),"",VLOOKUP(A4503,Normas!A:D,4,FALSE))</f>
      </c>
      <c r="E4503" s="2">
        <f>IF(ISBLANK(D4503),"",INT(YEARFRAC(D4503,'Vispārīga informācija'!$B$2)))</f>
      </c>
      <c r="F4503" s="2">
        <f>IFERROR(IF(ISBLANK($A4503),"",IF($A4503="Ūdeņraža jonu koncentrācija",VLOOKUP(Dati!$A4503,Normas!$A:$D,2,FALSE),VLOOKUP(Dati!$A4503,Normas!$A:$D,2,FALSE)*0.6)),"")</f>
      </c>
      <c r="G4503" s="2">
        <f>IFERROR(IF(ISBLANK($A4503),"",IF($A4503="Ūdeņraža jonu koncentrācija",VLOOKUP(Dati!$A4503,Normas!$A:$D,3,FALSE),VLOOKUP(Dati!$A4503,Normas!$A:$D,3,FALSE)*0.6)),"")</f>
      </c>
      <c r="H4503" s="2">
        <f>IFERROR(IF(ISBLANK($A4503),"",IF($A4503="Ūdeņraža jonu koncentrācija",VLOOKUP(Dati!$A4503,Normas!$A:$D,2,FALSE),VLOOKUP(Dati!$A4503,Normas!$A:$D,2,FALSE)*0.3)),"")</f>
      </c>
      <c r="I4503" s="2">
        <f>IFERROR(IF(ISBLANK($A4503),"",IF($A4503="Ūdeņraža jonu koncentrācija",VLOOKUP(Dati!$A4503,Normas!$A:$D,3,FALSE),VLOOKUP(Dati!$A4503,Normas!$A:$D,3,FALSE)*0.3)),"")</f>
      </c>
    </row>
    <row r="4504" spans="2:9" x14ac:dyDescent="0.2">
      <c r="B4504">
        <f>IF(ISBLANK(A4504),"",VLOOKUP(A4504,Normas!A:D,4,FALSE))</f>
      </c>
      <c r="E4504" s="2">
        <f>IF(ISBLANK(D4504),"",INT(YEARFRAC(D4504,'Vispārīga informācija'!$B$2)))</f>
      </c>
      <c r="F4504" s="2">
        <f>IFERROR(IF(ISBLANK($A4504),"",IF($A4504="Ūdeņraža jonu koncentrācija",VLOOKUP(Dati!$A4504,Normas!$A:$D,2,FALSE),VLOOKUP(Dati!$A4504,Normas!$A:$D,2,FALSE)*0.6)),"")</f>
      </c>
      <c r="G4504" s="2">
        <f>IFERROR(IF(ISBLANK($A4504),"",IF($A4504="Ūdeņraža jonu koncentrācija",VLOOKUP(Dati!$A4504,Normas!$A:$D,3,FALSE),VLOOKUP(Dati!$A4504,Normas!$A:$D,3,FALSE)*0.6)),"")</f>
      </c>
      <c r="H4504" s="2">
        <f>IFERROR(IF(ISBLANK($A4504),"",IF($A4504="Ūdeņraža jonu koncentrācija",VLOOKUP(Dati!$A4504,Normas!$A:$D,2,FALSE),VLOOKUP(Dati!$A4504,Normas!$A:$D,2,FALSE)*0.3)),"")</f>
      </c>
      <c r="I4504" s="2">
        <f>IFERROR(IF(ISBLANK($A4504),"",IF($A4504="Ūdeņraža jonu koncentrācija",VLOOKUP(Dati!$A4504,Normas!$A:$D,3,FALSE),VLOOKUP(Dati!$A4504,Normas!$A:$D,3,FALSE)*0.3)),"")</f>
      </c>
    </row>
    <row r="4505" spans="2:9" x14ac:dyDescent="0.2">
      <c r="B4505">
        <f>IF(ISBLANK(A4505),"",VLOOKUP(A4505,Normas!A:D,4,FALSE))</f>
      </c>
      <c r="E4505" s="2">
        <f>IF(ISBLANK(D4505),"",INT(YEARFRAC(D4505,'Vispārīga informācija'!$B$2)))</f>
      </c>
      <c r="F4505" s="2">
        <f>IFERROR(IF(ISBLANK($A4505),"",IF($A4505="Ūdeņraža jonu koncentrācija",VLOOKUP(Dati!$A4505,Normas!$A:$D,2,FALSE),VLOOKUP(Dati!$A4505,Normas!$A:$D,2,FALSE)*0.6)),"")</f>
      </c>
      <c r="G4505" s="2">
        <f>IFERROR(IF(ISBLANK($A4505),"",IF($A4505="Ūdeņraža jonu koncentrācija",VLOOKUP(Dati!$A4505,Normas!$A:$D,3,FALSE),VLOOKUP(Dati!$A4505,Normas!$A:$D,3,FALSE)*0.6)),"")</f>
      </c>
      <c r="H4505" s="2">
        <f>IFERROR(IF(ISBLANK($A4505),"",IF($A4505="Ūdeņraža jonu koncentrācija",VLOOKUP(Dati!$A4505,Normas!$A:$D,2,FALSE),VLOOKUP(Dati!$A4505,Normas!$A:$D,2,FALSE)*0.3)),"")</f>
      </c>
      <c r="I4505" s="2">
        <f>IFERROR(IF(ISBLANK($A4505),"",IF($A4505="Ūdeņraža jonu koncentrācija",VLOOKUP(Dati!$A4505,Normas!$A:$D,3,FALSE),VLOOKUP(Dati!$A4505,Normas!$A:$D,3,FALSE)*0.3)),"")</f>
      </c>
    </row>
    <row r="4506" spans="2:9" x14ac:dyDescent="0.2">
      <c r="B4506">
        <f>IF(ISBLANK(A4506),"",VLOOKUP(A4506,Normas!A:D,4,FALSE))</f>
      </c>
      <c r="E4506" s="2">
        <f>IF(ISBLANK(D4506),"",INT(YEARFRAC(D4506,'Vispārīga informācija'!$B$2)))</f>
      </c>
      <c r="F4506" s="2">
        <f>IFERROR(IF(ISBLANK($A4506),"",IF($A4506="Ūdeņraža jonu koncentrācija",VLOOKUP(Dati!$A4506,Normas!$A:$D,2,FALSE),VLOOKUP(Dati!$A4506,Normas!$A:$D,2,FALSE)*0.6)),"")</f>
      </c>
      <c r="G4506" s="2">
        <f>IFERROR(IF(ISBLANK($A4506),"",IF($A4506="Ūdeņraža jonu koncentrācija",VLOOKUP(Dati!$A4506,Normas!$A:$D,3,FALSE),VLOOKUP(Dati!$A4506,Normas!$A:$D,3,FALSE)*0.6)),"")</f>
      </c>
      <c r="H4506" s="2">
        <f>IFERROR(IF(ISBLANK($A4506),"",IF($A4506="Ūdeņraža jonu koncentrācija",VLOOKUP(Dati!$A4506,Normas!$A:$D,2,FALSE),VLOOKUP(Dati!$A4506,Normas!$A:$D,2,FALSE)*0.3)),"")</f>
      </c>
      <c r="I4506" s="2">
        <f>IFERROR(IF(ISBLANK($A4506),"",IF($A4506="Ūdeņraža jonu koncentrācija",VLOOKUP(Dati!$A4506,Normas!$A:$D,3,FALSE),VLOOKUP(Dati!$A4506,Normas!$A:$D,3,FALSE)*0.3)),"")</f>
      </c>
    </row>
    <row r="4507" spans="2:9" x14ac:dyDescent="0.2">
      <c r="B4507">
        <f>IF(ISBLANK(A4507),"",VLOOKUP(A4507,Normas!A:D,4,FALSE))</f>
      </c>
      <c r="E4507" s="2">
        <f>IF(ISBLANK(D4507),"",INT(YEARFRAC(D4507,'Vispārīga informācija'!$B$2)))</f>
      </c>
      <c r="F4507" s="2">
        <f>IFERROR(IF(ISBLANK($A4507),"",IF($A4507="Ūdeņraža jonu koncentrācija",VLOOKUP(Dati!$A4507,Normas!$A:$D,2,FALSE),VLOOKUP(Dati!$A4507,Normas!$A:$D,2,FALSE)*0.6)),"")</f>
      </c>
      <c r="G4507" s="2">
        <f>IFERROR(IF(ISBLANK($A4507),"",IF($A4507="Ūdeņraža jonu koncentrācija",VLOOKUP(Dati!$A4507,Normas!$A:$D,3,FALSE),VLOOKUP(Dati!$A4507,Normas!$A:$D,3,FALSE)*0.6)),"")</f>
      </c>
      <c r="H4507" s="2">
        <f>IFERROR(IF(ISBLANK($A4507),"",IF($A4507="Ūdeņraža jonu koncentrācija",VLOOKUP(Dati!$A4507,Normas!$A:$D,2,FALSE),VLOOKUP(Dati!$A4507,Normas!$A:$D,2,FALSE)*0.3)),"")</f>
      </c>
      <c r="I4507" s="2">
        <f>IFERROR(IF(ISBLANK($A4507),"",IF($A4507="Ūdeņraža jonu koncentrācija",VLOOKUP(Dati!$A4507,Normas!$A:$D,3,FALSE),VLOOKUP(Dati!$A4507,Normas!$A:$D,3,FALSE)*0.3)),"")</f>
      </c>
    </row>
    <row r="4508" spans="2:9" x14ac:dyDescent="0.2">
      <c r="B4508">
        <f>IF(ISBLANK(A4508),"",VLOOKUP(A4508,Normas!A:D,4,FALSE))</f>
      </c>
      <c r="E4508" s="2">
        <f>IF(ISBLANK(D4508),"",INT(YEARFRAC(D4508,'Vispārīga informācija'!$B$2)))</f>
      </c>
      <c r="F4508" s="2">
        <f>IFERROR(IF(ISBLANK($A4508),"",IF($A4508="Ūdeņraža jonu koncentrācija",VLOOKUP(Dati!$A4508,Normas!$A:$D,2,FALSE),VLOOKUP(Dati!$A4508,Normas!$A:$D,2,FALSE)*0.6)),"")</f>
      </c>
      <c r="G4508" s="2">
        <f>IFERROR(IF(ISBLANK($A4508),"",IF($A4508="Ūdeņraža jonu koncentrācija",VLOOKUP(Dati!$A4508,Normas!$A:$D,3,FALSE),VLOOKUP(Dati!$A4508,Normas!$A:$D,3,FALSE)*0.6)),"")</f>
      </c>
      <c r="H4508" s="2">
        <f>IFERROR(IF(ISBLANK($A4508),"",IF($A4508="Ūdeņraža jonu koncentrācija",VLOOKUP(Dati!$A4508,Normas!$A:$D,2,FALSE),VLOOKUP(Dati!$A4508,Normas!$A:$D,2,FALSE)*0.3)),"")</f>
      </c>
      <c r="I4508" s="2">
        <f>IFERROR(IF(ISBLANK($A4508),"",IF($A4508="Ūdeņraža jonu koncentrācija",VLOOKUP(Dati!$A4508,Normas!$A:$D,3,FALSE),VLOOKUP(Dati!$A4508,Normas!$A:$D,3,FALSE)*0.3)),"")</f>
      </c>
    </row>
    <row r="4509" spans="2:9" x14ac:dyDescent="0.2">
      <c r="B4509">
        <f>IF(ISBLANK(A4509),"",VLOOKUP(A4509,Normas!A:D,4,FALSE))</f>
      </c>
      <c r="E4509" s="2">
        <f>IF(ISBLANK(D4509),"",INT(YEARFRAC(D4509,'Vispārīga informācija'!$B$2)))</f>
      </c>
      <c r="F4509" s="2">
        <f>IFERROR(IF(ISBLANK($A4509),"",IF($A4509="Ūdeņraža jonu koncentrācija",VLOOKUP(Dati!$A4509,Normas!$A:$D,2,FALSE),VLOOKUP(Dati!$A4509,Normas!$A:$D,2,FALSE)*0.6)),"")</f>
      </c>
      <c r="G4509" s="2">
        <f>IFERROR(IF(ISBLANK($A4509),"",IF($A4509="Ūdeņraža jonu koncentrācija",VLOOKUP(Dati!$A4509,Normas!$A:$D,3,FALSE),VLOOKUP(Dati!$A4509,Normas!$A:$D,3,FALSE)*0.6)),"")</f>
      </c>
      <c r="H4509" s="2">
        <f>IFERROR(IF(ISBLANK($A4509),"",IF($A4509="Ūdeņraža jonu koncentrācija",VLOOKUP(Dati!$A4509,Normas!$A:$D,2,FALSE),VLOOKUP(Dati!$A4509,Normas!$A:$D,2,FALSE)*0.3)),"")</f>
      </c>
      <c r="I4509" s="2">
        <f>IFERROR(IF(ISBLANK($A4509),"",IF($A4509="Ūdeņraža jonu koncentrācija",VLOOKUP(Dati!$A4509,Normas!$A:$D,3,FALSE),VLOOKUP(Dati!$A4509,Normas!$A:$D,3,FALSE)*0.3)),"")</f>
      </c>
    </row>
    <row r="4510" spans="2:9" x14ac:dyDescent="0.2">
      <c r="B4510">
        <f>IF(ISBLANK(A4510),"",VLOOKUP(A4510,Normas!A:D,4,FALSE))</f>
      </c>
      <c r="E4510" s="2">
        <f>IF(ISBLANK(D4510),"",INT(YEARFRAC(D4510,'Vispārīga informācija'!$B$2)))</f>
      </c>
      <c r="F4510" s="2">
        <f>IFERROR(IF(ISBLANK($A4510),"",IF($A4510="Ūdeņraža jonu koncentrācija",VLOOKUP(Dati!$A4510,Normas!$A:$D,2,FALSE),VLOOKUP(Dati!$A4510,Normas!$A:$D,2,FALSE)*0.6)),"")</f>
      </c>
      <c r="G4510" s="2">
        <f>IFERROR(IF(ISBLANK($A4510),"",IF($A4510="Ūdeņraža jonu koncentrācija",VLOOKUP(Dati!$A4510,Normas!$A:$D,3,FALSE),VLOOKUP(Dati!$A4510,Normas!$A:$D,3,FALSE)*0.6)),"")</f>
      </c>
      <c r="H4510" s="2">
        <f>IFERROR(IF(ISBLANK($A4510),"",IF($A4510="Ūdeņraža jonu koncentrācija",VLOOKUP(Dati!$A4510,Normas!$A:$D,2,FALSE),VLOOKUP(Dati!$A4510,Normas!$A:$D,2,FALSE)*0.3)),"")</f>
      </c>
      <c r="I4510" s="2">
        <f>IFERROR(IF(ISBLANK($A4510),"",IF($A4510="Ūdeņraža jonu koncentrācija",VLOOKUP(Dati!$A4510,Normas!$A:$D,3,FALSE),VLOOKUP(Dati!$A4510,Normas!$A:$D,3,FALSE)*0.3)),"")</f>
      </c>
    </row>
    <row r="4511" spans="2:9" x14ac:dyDescent="0.2">
      <c r="B4511">
        <f>IF(ISBLANK(A4511),"",VLOOKUP(A4511,Normas!A:D,4,FALSE))</f>
      </c>
      <c r="E4511" s="2">
        <f>IF(ISBLANK(D4511),"",INT(YEARFRAC(D4511,'Vispārīga informācija'!$B$2)))</f>
      </c>
      <c r="F4511" s="2">
        <f>IFERROR(IF(ISBLANK($A4511),"",IF($A4511="Ūdeņraža jonu koncentrācija",VLOOKUP(Dati!$A4511,Normas!$A:$D,2,FALSE),VLOOKUP(Dati!$A4511,Normas!$A:$D,2,FALSE)*0.6)),"")</f>
      </c>
      <c r="G4511" s="2">
        <f>IFERROR(IF(ISBLANK($A4511),"",IF($A4511="Ūdeņraža jonu koncentrācija",VLOOKUP(Dati!$A4511,Normas!$A:$D,3,FALSE),VLOOKUP(Dati!$A4511,Normas!$A:$D,3,FALSE)*0.6)),"")</f>
      </c>
      <c r="H4511" s="2">
        <f>IFERROR(IF(ISBLANK($A4511),"",IF($A4511="Ūdeņraža jonu koncentrācija",VLOOKUP(Dati!$A4511,Normas!$A:$D,2,FALSE),VLOOKUP(Dati!$A4511,Normas!$A:$D,2,FALSE)*0.3)),"")</f>
      </c>
      <c r="I4511" s="2">
        <f>IFERROR(IF(ISBLANK($A4511),"",IF($A4511="Ūdeņraža jonu koncentrācija",VLOOKUP(Dati!$A4511,Normas!$A:$D,3,FALSE),VLOOKUP(Dati!$A4511,Normas!$A:$D,3,FALSE)*0.3)),"")</f>
      </c>
    </row>
    <row r="4512" spans="2:9" x14ac:dyDescent="0.2">
      <c r="B4512">
        <f>IF(ISBLANK(A4512),"",VLOOKUP(A4512,Normas!A:D,4,FALSE))</f>
      </c>
      <c r="E4512" s="2">
        <f>IF(ISBLANK(D4512),"",INT(YEARFRAC(D4512,'Vispārīga informācija'!$B$2)))</f>
      </c>
      <c r="F4512" s="2">
        <f>IFERROR(IF(ISBLANK($A4512),"",IF($A4512="Ūdeņraža jonu koncentrācija",VLOOKUP(Dati!$A4512,Normas!$A:$D,2,FALSE),VLOOKUP(Dati!$A4512,Normas!$A:$D,2,FALSE)*0.6)),"")</f>
      </c>
      <c r="G4512" s="2">
        <f>IFERROR(IF(ISBLANK($A4512),"",IF($A4512="Ūdeņraža jonu koncentrācija",VLOOKUP(Dati!$A4512,Normas!$A:$D,3,FALSE),VLOOKUP(Dati!$A4512,Normas!$A:$D,3,FALSE)*0.6)),"")</f>
      </c>
      <c r="H4512" s="2">
        <f>IFERROR(IF(ISBLANK($A4512),"",IF($A4512="Ūdeņraža jonu koncentrācija",VLOOKUP(Dati!$A4512,Normas!$A:$D,2,FALSE),VLOOKUP(Dati!$A4512,Normas!$A:$D,2,FALSE)*0.3)),"")</f>
      </c>
      <c r="I4512" s="2">
        <f>IFERROR(IF(ISBLANK($A4512),"",IF($A4512="Ūdeņraža jonu koncentrācija",VLOOKUP(Dati!$A4512,Normas!$A:$D,3,FALSE),VLOOKUP(Dati!$A4512,Normas!$A:$D,3,FALSE)*0.3)),"")</f>
      </c>
    </row>
    <row r="4513" spans="2:9" x14ac:dyDescent="0.2">
      <c r="B4513">
        <f>IF(ISBLANK(A4513),"",VLOOKUP(A4513,Normas!A:D,4,FALSE))</f>
      </c>
      <c r="E4513" s="2">
        <f>IF(ISBLANK(D4513),"",INT(YEARFRAC(D4513,'Vispārīga informācija'!$B$2)))</f>
      </c>
      <c r="F4513" s="2">
        <f>IFERROR(IF(ISBLANK($A4513),"",IF($A4513="Ūdeņraža jonu koncentrācija",VLOOKUP(Dati!$A4513,Normas!$A:$D,2,FALSE),VLOOKUP(Dati!$A4513,Normas!$A:$D,2,FALSE)*0.6)),"")</f>
      </c>
      <c r="G4513" s="2">
        <f>IFERROR(IF(ISBLANK($A4513),"",IF($A4513="Ūdeņraža jonu koncentrācija",VLOOKUP(Dati!$A4513,Normas!$A:$D,3,FALSE),VLOOKUP(Dati!$A4513,Normas!$A:$D,3,FALSE)*0.6)),"")</f>
      </c>
      <c r="H4513" s="2">
        <f>IFERROR(IF(ISBLANK($A4513),"",IF($A4513="Ūdeņraža jonu koncentrācija",VLOOKUP(Dati!$A4513,Normas!$A:$D,2,FALSE),VLOOKUP(Dati!$A4513,Normas!$A:$D,2,FALSE)*0.3)),"")</f>
      </c>
      <c r="I4513" s="2">
        <f>IFERROR(IF(ISBLANK($A4513),"",IF($A4513="Ūdeņraža jonu koncentrācija",VLOOKUP(Dati!$A4513,Normas!$A:$D,3,FALSE),VLOOKUP(Dati!$A4513,Normas!$A:$D,3,FALSE)*0.3)),"")</f>
      </c>
    </row>
    <row r="4514" spans="2:9" x14ac:dyDescent="0.2">
      <c r="B4514">
        <f>IF(ISBLANK(A4514),"",VLOOKUP(A4514,Normas!A:D,4,FALSE))</f>
      </c>
      <c r="E4514" s="2">
        <f>IF(ISBLANK(D4514),"",INT(YEARFRAC(D4514,'Vispārīga informācija'!$B$2)))</f>
      </c>
      <c r="F4514" s="2">
        <f>IFERROR(IF(ISBLANK($A4514),"",IF($A4514="Ūdeņraža jonu koncentrācija",VLOOKUP(Dati!$A4514,Normas!$A:$D,2,FALSE),VLOOKUP(Dati!$A4514,Normas!$A:$D,2,FALSE)*0.6)),"")</f>
      </c>
      <c r="G4514" s="2">
        <f>IFERROR(IF(ISBLANK($A4514),"",IF($A4514="Ūdeņraža jonu koncentrācija",VLOOKUP(Dati!$A4514,Normas!$A:$D,3,FALSE),VLOOKUP(Dati!$A4514,Normas!$A:$D,3,FALSE)*0.6)),"")</f>
      </c>
      <c r="H4514" s="2">
        <f>IFERROR(IF(ISBLANK($A4514),"",IF($A4514="Ūdeņraža jonu koncentrācija",VLOOKUP(Dati!$A4514,Normas!$A:$D,2,FALSE),VLOOKUP(Dati!$A4514,Normas!$A:$D,2,FALSE)*0.3)),"")</f>
      </c>
      <c r="I4514" s="2">
        <f>IFERROR(IF(ISBLANK($A4514),"",IF($A4514="Ūdeņraža jonu koncentrācija",VLOOKUP(Dati!$A4514,Normas!$A:$D,3,FALSE),VLOOKUP(Dati!$A4514,Normas!$A:$D,3,FALSE)*0.3)),"")</f>
      </c>
    </row>
    <row r="4515" spans="2:9" x14ac:dyDescent="0.2">
      <c r="B4515">
        <f>IF(ISBLANK(A4515),"",VLOOKUP(A4515,Normas!A:D,4,FALSE))</f>
      </c>
      <c r="E4515" s="2">
        <f>IF(ISBLANK(D4515),"",INT(YEARFRAC(D4515,'Vispārīga informācija'!$B$2)))</f>
      </c>
      <c r="F4515" s="2">
        <f>IFERROR(IF(ISBLANK($A4515),"",IF($A4515="Ūdeņraža jonu koncentrācija",VLOOKUP(Dati!$A4515,Normas!$A:$D,2,FALSE),VLOOKUP(Dati!$A4515,Normas!$A:$D,2,FALSE)*0.6)),"")</f>
      </c>
      <c r="G4515" s="2">
        <f>IFERROR(IF(ISBLANK($A4515),"",IF($A4515="Ūdeņraža jonu koncentrācija",VLOOKUP(Dati!$A4515,Normas!$A:$D,3,FALSE),VLOOKUP(Dati!$A4515,Normas!$A:$D,3,FALSE)*0.6)),"")</f>
      </c>
      <c r="H4515" s="2">
        <f>IFERROR(IF(ISBLANK($A4515),"",IF($A4515="Ūdeņraža jonu koncentrācija",VLOOKUP(Dati!$A4515,Normas!$A:$D,2,FALSE),VLOOKUP(Dati!$A4515,Normas!$A:$D,2,FALSE)*0.3)),"")</f>
      </c>
      <c r="I4515" s="2">
        <f>IFERROR(IF(ISBLANK($A4515),"",IF($A4515="Ūdeņraža jonu koncentrācija",VLOOKUP(Dati!$A4515,Normas!$A:$D,3,FALSE),VLOOKUP(Dati!$A4515,Normas!$A:$D,3,FALSE)*0.3)),"")</f>
      </c>
    </row>
    <row r="4516" spans="2:9" x14ac:dyDescent="0.2">
      <c r="B4516">
        <f>IF(ISBLANK(A4516),"",VLOOKUP(A4516,Normas!A:D,4,FALSE))</f>
      </c>
      <c r="E4516" s="2">
        <f>IF(ISBLANK(D4516),"",INT(YEARFRAC(D4516,'Vispārīga informācija'!$B$2)))</f>
      </c>
      <c r="F4516" s="2">
        <f>IFERROR(IF(ISBLANK($A4516),"",IF($A4516="Ūdeņraža jonu koncentrācija",VLOOKUP(Dati!$A4516,Normas!$A:$D,2,FALSE),VLOOKUP(Dati!$A4516,Normas!$A:$D,2,FALSE)*0.6)),"")</f>
      </c>
      <c r="G4516" s="2">
        <f>IFERROR(IF(ISBLANK($A4516),"",IF($A4516="Ūdeņraža jonu koncentrācija",VLOOKUP(Dati!$A4516,Normas!$A:$D,3,FALSE),VLOOKUP(Dati!$A4516,Normas!$A:$D,3,FALSE)*0.6)),"")</f>
      </c>
      <c r="H4516" s="2">
        <f>IFERROR(IF(ISBLANK($A4516),"",IF($A4516="Ūdeņraža jonu koncentrācija",VLOOKUP(Dati!$A4516,Normas!$A:$D,2,FALSE),VLOOKUP(Dati!$A4516,Normas!$A:$D,2,FALSE)*0.3)),"")</f>
      </c>
      <c r="I4516" s="2">
        <f>IFERROR(IF(ISBLANK($A4516),"",IF($A4516="Ūdeņraža jonu koncentrācija",VLOOKUP(Dati!$A4516,Normas!$A:$D,3,FALSE),VLOOKUP(Dati!$A4516,Normas!$A:$D,3,FALSE)*0.3)),"")</f>
      </c>
    </row>
    <row r="4517" spans="2:9" x14ac:dyDescent="0.2">
      <c r="B4517">
        <f>IF(ISBLANK(A4517),"",VLOOKUP(A4517,Normas!A:D,4,FALSE))</f>
      </c>
      <c r="E4517" s="2">
        <f>IF(ISBLANK(D4517),"",INT(YEARFRAC(D4517,'Vispārīga informācija'!$B$2)))</f>
      </c>
      <c r="F4517" s="2">
        <f>IFERROR(IF(ISBLANK($A4517),"",IF($A4517="Ūdeņraža jonu koncentrācija",VLOOKUP(Dati!$A4517,Normas!$A:$D,2,FALSE),VLOOKUP(Dati!$A4517,Normas!$A:$D,2,FALSE)*0.6)),"")</f>
      </c>
      <c r="G4517" s="2">
        <f>IFERROR(IF(ISBLANK($A4517),"",IF($A4517="Ūdeņraža jonu koncentrācija",VLOOKUP(Dati!$A4517,Normas!$A:$D,3,FALSE),VLOOKUP(Dati!$A4517,Normas!$A:$D,3,FALSE)*0.6)),"")</f>
      </c>
      <c r="H4517" s="2">
        <f>IFERROR(IF(ISBLANK($A4517),"",IF($A4517="Ūdeņraža jonu koncentrācija",VLOOKUP(Dati!$A4517,Normas!$A:$D,2,FALSE),VLOOKUP(Dati!$A4517,Normas!$A:$D,2,FALSE)*0.3)),"")</f>
      </c>
      <c r="I4517" s="2">
        <f>IFERROR(IF(ISBLANK($A4517),"",IF($A4517="Ūdeņraža jonu koncentrācija",VLOOKUP(Dati!$A4517,Normas!$A:$D,3,FALSE),VLOOKUP(Dati!$A4517,Normas!$A:$D,3,FALSE)*0.3)),"")</f>
      </c>
    </row>
    <row r="4518" spans="2:9" x14ac:dyDescent="0.2">
      <c r="B4518">
        <f>IF(ISBLANK(A4518),"",VLOOKUP(A4518,Normas!A:D,4,FALSE))</f>
      </c>
      <c r="E4518" s="2">
        <f>IF(ISBLANK(D4518),"",INT(YEARFRAC(D4518,'Vispārīga informācija'!$B$2)))</f>
      </c>
      <c r="F4518" s="2">
        <f>IFERROR(IF(ISBLANK($A4518),"",IF($A4518="Ūdeņraža jonu koncentrācija",VLOOKUP(Dati!$A4518,Normas!$A:$D,2,FALSE),VLOOKUP(Dati!$A4518,Normas!$A:$D,2,FALSE)*0.6)),"")</f>
      </c>
      <c r="G4518" s="2">
        <f>IFERROR(IF(ISBLANK($A4518),"",IF($A4518="Ūdeņraža jonu koncentrācija",VLOOKUP(Dati!$A4518,Normas!$A:$D,3,FALSE),VLOOKUP(Dati!$A4518,Normas!$A:$D,3,FALSE)*0.6)),"")</f>
      </c>
      <c r="H4518" s="2">
        <f>IFERROR(IF(ISBLANK($A4518),"",IF($A4518="Ūdeņraža jonu koncentrācija",VLOOKUP(Dati!$A4518,Normas!$A:$D,2,FALSE),VLOOKUP(Dati!$A4518,Normas!$A:$D,2,FALSE)*0.3)),"")</f>
      </c>
      <c r="I4518" s="2">
        <f>IFERROR(IF(ISBLANK($A4518),"",IF($A4518="Ūdeņraža jonu koncentrācija",VLOOKUP(Dati!$A4518,Normas!$A:$D,3,FALSE),VLOOKUP(Dati!$A4518,Normas!$A:$D,3,FALSE)*0.3)),"")</f>
      </c>
    </row>
    <row r="4519" spans="2:9" x14ac:dyDescent="0.2">
      <c r="B4519">
        <f>IF(ISBLANK(A4519),"",VLOOKUP(A4519,Normas!A:D,4,FALSE))</f>
      </c>
      <c r="E4519" s="2">
        <f>IF(ISBLANK(D4519),"",INT(YEARFRAC(D4519,'Vispārīga informācija'!$B$2)))</f>
      </c>
      <c r="F4519" s="2">
        <f>IFERROR(IF(ISBLANK($A4519),"",IF($A4519="Ūdeņraža jonu koncentrācija",VLOOKUP(Dati!$A4519,Normas!$A:$D,2,FALSE),VLOOKUP(Dati!$A4519,Normas!$A:$D,2,FALSE)*0.6)),"")</f>
      </c>
      <c r="G4519" s="2">
        <f>IFERROR(IF(ISBLANK($A4519),"",IF($A4519="Ūdeņraža jonu koncentrācija",VLOOKUP(Dati!$A4519,Normas!$A:$D,3,FALSE),VLOOKUP(Dati!$A4519,Normas!$A:$D,3,FALSE)*0.6)),"")</f>
      </c>
      <c r="H4519" s="2">
        <f>IFERROR(IF(ISBLANK($A4519),"",IF($A4519="Ūdeņraža jonu koncentrācija",VLOOKUP(Dati!$A4519,Normas!$A:$D,2,FALSE),VLOOKUP(Dati!$A4519,Normas!$A:$D,2,FALSE)*0.3)),"")</f>
      </c>
      <c r="I4519" s="2">
        <f>IFERROR(IF(ISBLANK($A4519),"",IF($A4519="Ūdeņraža jonu koncentrācija",VLOOKUP(Dati!$A4519,Normas!$A:$D,3,FALSE),VLOOKUP(Dati!$A4519,Normas!$A:$D,3,FALSE)*0.3)),"")</f>
      </c>
    </row>
    <row r="4520" spans="2:9" x14ac:dyDescent="0.2">
      <c r="B4520">
        <f>IF(ISBLANK(A4520),"",VLOOKUP(A4520,Normas!A:D,4,FALSE))</f>
      </c>
      <c r="E4520" s="2">
        <f>IF(ISBLANK(D4520),"",INT(YEARFRAC(D4520,'Vispārīga informācija'!$B$2)))</f>
      </c>
      <c r="F4520" s="2">
        <f>IFERROR(IF(ISBLANK($A4520),"",IF($A4520="Ūdeņraža jonu koncentrācija",VLOOKUP(Dati!$A4520,Normas!$A:$D,2,FALSE),VLOOKUP(Dati!$A4520,Normas!$A:$D,2,FALSE)*0.6)),"")</f>
      </c>
      <c r="G4520" s="2">
        <f>IFERROR(IF(ISBLANK($A4520),"",IF($A4520="Ūdeņraža jonu koncentrācija",VLOOKUP(Dati!$A4520,Normas!$A:$D,3,FALSE),VLOOKUP(Dati!$A4520,Normas!$A:$D,3,FALSE)*0.6)),"")</f>
      </c>
      <c r="H4520" s="2">
        <f>IFERROR(IF(ISBLANK($A4520),"",IF($A4520="Ūdeņraža jonu koncentrācija",VLOOKUP(Dati!$A4520,Normas!$A:$D,2,FALSE),VLOOKUP(Dati!$A4520,Normas!$A:$D,2,FALSE)*0.3)),"")</f>
      </c>
      <c r="I4520" s="2">
        <f>IFERROR(IF(ISBLANK($A4520),"",IF($A4520="Ūdeņraža jonu koncentrācija",VLOOKUP(Dati!$A4520,Normas!$A:$D,3,FALSE),VLOOKUP(Dati!$A4520,Normas!$A:$D,3,FALSE)*0.3)),"")</f>
      </c>
    </row>
    <row r="4521" spans="2:9" x14ac:dyDescent="0.2">
      <c r="B4521">
        <f>IF(ISBLANK(A4521),"",VLOOKUP(A4521,Normas!A:D,4,FALSE))</f>
      </c>
      <c r="E4521" s="2">
        <f>IF(ISBLANK(D4521),"",INT(YEARFRAC(D4521,'Vispārīga informācija'!$B$2)))</f>
      </c>
      <c r="F4521" s="2">
        <f>IFERROR(IF(ISBLANK($A4521),"",IF($A4521="Ūdeņraža jonu koncentrācija",VLOOKUP(Dati!$A4521,Normas!$A:$D,2,FALSE),VLOOKUP(Dati!$A4521,Normas!$A:$D,2,FALSE)*0.6)),"")</f>
      </c>
      <c r="G4521" s="2">
        <f>IFERROR(IF(ISBLANK($A4521),"",IF($A4521="Ūdeņraža jonu koncentrācija",VLOOKUP(Dati!$A4521,Normas!$A:$D,3,FALSE),VLOOKUP(Dati!$A4521,Normas!$A:$D,3,FALSE)*0.6)),"")</f>
      </c>
      <c r="H4521" s="2">
        <f>IFERROR(IF(ISBLANK($A4521),"",IF($A4521="Ūdeņraža jonu koncentrācija",VLOOKUP(Dati!$A4521,Normas!$A:$D,2,FALSE),VLOOKUP(Dati!$A4521,Normas!$A:$D,2,FALSE)*0.3)),"")</f>
      </c>
      <c r="I4521" s="2">
        <f>IFERROR(IF(ISBLANK($A4521),"",IF($A4521="Ūdeņraža jonu koncentrācija",VLOOKUP(Dati!$A4521,Normas!$A:$D,3,FALSE),VLOOKUP(Dati!$A4521,Normas!$A:$D,3,FALSE)*0.3)),"")</f>
      </c>
    </row>
    <row r="4522" spans="2:9" x14ac:dyDescent="0.2">
      <c r="B4522">
        <f>IF(ISBLANK(A4522),"",VLOOKUP(A4522,Normas!A:D,4,FALSE))</f>
      </c>
      <c r="E4522" s="2">
        <f>IF(ISBLANK(D4522),"",INT(YEARFRAC(D4522,'Vispārīga informācija'!$B$2)))</f>
      </c>
      <c r="F4522" s="2">
        <f>IFERROR(IF(ISBLANK($A4522),"",IF($A4522="Ūdeņraža jonu koncentrācija",VLOOKUP(Dati!$A4522,Normas!$A:$D,2,FALSE),VLOOKUP(Dati!$A4522,Normas!$A:$D,2,FALSE)*0.6)),"")</f>
      </c>
      <c r="G4522" s="2">
        <f>IFERROR(IF(ISBLANK($A4522),"",IF($A4522="Ūdeņraža jonu koncentrācija",VLOOKUP(Dati!$A4522,Normas!$A:$D,3,FALSE),VLOOKUP(Dati!$A4522,Normas!$A:$D,3,FALSE)*0.6)),"")</f>
      </c>
      <c r="H4522" s="2">
        <f>IFERROR(IF(ISBLANK($A4522),"",IF($A4522="Ūdeņraža jonu koncentrācija",VLOOKUP(Dati!$A4522,Normas!$A:$D,2,FALSE),VLOOKUP(Dati!$A4522,Normas!$A:$D,2,FALSE)*0.3)),"")</f>
      </c>
      <c r="I4522" s="2">
        <f>IFERROR(IF(ISBLANK($A4522),"",IF($A4522="Ūdeņraža jonu koncentrācija",VLOOKUP(Dati!$A4522,Normas!$A:$D,3,FALSE),VLOOKUP(Dati!$A4522,Normas!$A:$D,3,FALSE)*0.3)),"")</f>
      </c>
    </row>
    <row r="4523" spans="2:9" x14ac:dyDescent="0.2">
      <c r="B4523">
        <f>IF(ISBLANK(A4523),"",VLOOKUP(A4523,Normas!A:D,4,FALSE))</f>
      </c>
      <c r="E4523" s="2">
        <f>IF(ISBLANK(D4523),"",INT(YEARFRAC(D4523,'Vispārīga informācija'!$B$2)))</f>
      </c>
      <c r="F4523" s="2">
        <f>IFERROR(IF(ISBLANK($A4523),"",IF($A4523="Ūdeņraža jonu koncentrācija",VLOOKUP(Dati!$A4523,Normas!$A:$D,2,FALSE),VLOOKUP(Dati!$A4523,Normas!$A:$D,2,FALSE)*0.6)),"")</f>
      </c>
      <c r="G4523" s="2">
        <f>IFERROR(IF(ISBLANK($A4523),"",IF($A4523="Ūdeņraža jonu koncentrācija",VLOOKUP(Dati!$A4523,Normas!$A:$D,3,FALSE),VLOOKUP(Dati!$A4523,Normas!$A:$D,3,FALSE)*0.6)),"")</f>
      </c>
      <c r="H4523" s="2">
        <f>IFERROR(IF(ISBLANK($A4523),"",IF($A4523="Ūdeņraža jonu koncentrācija",VLOOKUP(Dati!$A4523,Normas!$A:$D,2,FALSE),VLOOKUP(Dati!$A4523,Normas!$A:$D,2,FALSE)*0.3)),"")</f>
      </c>
      <c r="I4523" s="2">
        <f>IFERROR(IF(ISBLANK($A4523),"",IF($A4523="Ūdeņraža jonu koncentrācija",VLOOKUP(Dati!$A4523,Normas!$A:$D,3,FALSE),VLOOKUP(Dati!$A4523,Normas!$A:$D,3,FALSE)*0.3)),"")</f>
      </c>
    </row>
    <row r="4524" spans="2:9" x14ac:dyDescent="0.2">
      <c r="B4524">
        <f>IF(ISBLANK(A4524),"",VLOOKUP(A4524,Normas!A:D,4,FALSE))</f>
      </c>
      <c r="E4524" s="2">
        <f>IF(ISBLANK(D4524),"",INT(YEARFRAC(D4524,'Vispārīga informācija'!$B$2)))</f>
      </c>
      <c r="F4524" s="2">
        <f>IFERROR(IF(ISBLANK($A4524),"",IF($A4524="Ūdeņraža jonu koncentrācija",VLOOKUP(Dati!$A4524,Normas!$A:$D,2,FALSE),VLOOKUP(Dati!$A4524,Normas!$A:$D,2,FALSE)*0.6)),"")</f>
      </c>
      <c r="G4524" s="2">
        <f>IFERROR(IF(ISBLANK($A4524),"",IF($A4524="Ūdeņraža jonu koncentrācija",VLOOKUP(Dati!$A4524,Normas!$A:$D,3,FALSE),VLOOKUP(Dati!$A4524,Normas!$A:$D,3,FALSE)*0.6)),"")</f>
      </c>
      <c r="H4524" s="2">
        <f>IFERROR(IF(ISBLANK($A4524),"",IF($A4524="Ūdeņraža jonu koncentrācija",VLOOKUP(Dati!$A4524,Normas!$A:$D,2,FALSE),VLOOKUP(Dati!$A4524,Normas!$A:$D,2,FALSE)*0.3)),"")</f>
      </c>
      <c r="I4524" s="2">
        <f>IFERROR(IF(ISBLANK($A4524),"",IF($A4524="Ūdeņraža jonu koncentrācija",VLOOKUP(Dati!$A4524,Normas!$A:$D,3,FALSE),VLOOKUP(Dati!$A4524,Normas!$A:$D,3,FALSE)*0.3)),"")</f>
      </c>
    </row>
    <row r="4525" spans="2:9" x14ac:dyDescent="0.2">
      <c r="B4525">
        <f>IF(ISBLANK(A4525),"",VLOOKUP(A4525,Normas!A:D,4,FALSE))</f>
      </c>
      <c r="E4525" s="2">
        <f>IF(ISBLANK(D4525),"",INT(YEARFRAC(D4525,'Vispārīga informācija'!$B$2)))</f>
      </c>
      <c r="F4525" s="2">
        <f>IFERROR(IF(ISBLANK($A4525),"",IF($A4525="Ūdeņraža jonu koncentrācija",VLOOKUP(Dati!$A4525,Normas!$A:$D,2,FALSE),VLOOKUP(Dati!$A4525,Normas!$A:$D,2,FALSE)*0.6)),"")</f>
      </c>
      <c r="G4525" s="2">
        <f>IFERROR(IF(ISBLANK($A4525),"",IF($A4525="Ūdeņraža jonu koncentrācija",VLOOKUP(Dati!$A4525,Normas!$A:$D,3,FALSE),VLOOKUP(Dati!$A4525,Normas!$A:$D,3,FALSE)*0.6)),"")</f>
      </c>
      <c r="H4525" s="2">
        <f>IFERROR(IF(ISBLANK($A4525),"",IF($A4525="Ūdeņraža jonu koncentrācija",VLOOKUP(Dati!$A4525,Normas!$A:$D,2,FALSE),VLOOKUP(Dati!$A4525,Normas!$A:$D,2,FALSE)*0.3)),"")</f>
      </c>
      <c r="I4525" s="2">
        <f>IFERROR(IF(ISBLANK($A4525),"",IF($A4525="Ūdeņraža jonu koncentrācija",VLOOKUP(Dati!$A4525,Normas!$A:$D,3,FALSE),VLOOKUP(Dati!$A4525,Normas!$A:$D,3,FALSE)*0.3)),"")</f>
      </c>
    </row>
    <row r="4526" spans="2:9" x14ac:dyDescent="0.2">
      <c r="B4526">
        <f>IF(ISBLANK(A4526),"",VLOOKUP(A4526,Normas!A:D,4,FALSE))</f>
      </c>
      <c r="E4526" s="2">
        <f>IF(ISBLANK(D4526),"",INT(YEARFRAC(D4526,'Vispārīga informācija'!$B$2)))</f>
      </c>
      <c r="F4526" s="2">
        <f>IFERROR(IF(ISBLANK($A4526),"",IF($A4526="Ūdeņraža jonu koncentrācija",VLOOKUP(Dati!$A4526,Normas!$A:$D,2,FALSE),VLOOKUP(Dati!$A4526,Normas!$A:$D,2,FALSE)*0.6)),"")</f>
      </c>
      <c r="G4526" s="2">
        <f>IFERROR(IF(ISBLANK($A4526),"",IF($A4526="Ūdeņraža jonu koncentrācija",VLOOKUP(Dati!$A4526,Normas!$A:$D,3,FALSE),VLOOKUP(Dati!$A4526,Normas!$A:$D,3,FALSE)*0.6)),"")</f>
      </c>
      <c r="H4526" s="2">
        <f>IFERROR(IF(ISBLANK($A4526),"",IF($A4526="Ūdeņraža jonu koncentrācija",VLOOKUP(Dati!$A4526,Normas!$A:$D,2,FALSE),VLOOKUP(Dati!$A4526,Normas!$A:$D,2,FALSE)*0.3)),"")</f>
      </c>
      <c r="I4526" s="2">
        <f>IFERROR(IF(ISBLANK($A4526),"",IF($A4526="Ūdeņraža jonu koncentrācija",VLOOKUP(Dati!$A4526,Normas!$A:$D,3,FALSE),VLOOKUP(Dati!$A4526,Normas!$A:$D,3,FALSE)*0.3)),"")</f>
      </c>
    </row>
    <row r="4527" spans="2:9" x14ac:dyDescent="0.2">
      <c r="B4527">
        <f>IF(ISBLANK(A4527),"",VLOOKUP(A4527,Normas!A:D,4,FALSE))</f>
      </c>
      <c r="E4527" s="2">
        <f>IF(ISBLANK(D4527),"",INT(YEARFRAC(D4527,'Vispārīga informācija'!$B$2)))</f>
      </c>
      <c r="F4527" s="2">
        <f>IFERROR(IF(ISBLANK($A4527),"",IF($A4527="Ūdeņraža jonu koncentrācija",VLOOKUP(Dati!$A4527,Normas!$A:$D,2,FALSE),VLOOKUP(Dati!$A4527,Normas!$A:$D,2,FALSE)*0.6)),"")</f>
      </c>
      <c r="G4527" s="2">
        <f>IFERROR(IF(ISBLANK($A4527),"",IF($A4527="Ūdeņraža jonu koncentrācija",VLOOKUP(Dati!$A4527,Normas!$A:$D,3,FALSE),VLOOKUP(Dati!$A4527,Normas!$A:$D,3,FALSE)*0.6)),"")</f>
      </c>
      <c r="H4527" s="2">
        <f>IFERROR(IF(ISBLANK($A4527),"",IF($A4527="Ūdeņraža jonu koncentrācija",VLOOKUP(Dati!$A4527,Normas!$A:$D,2,FALSE),VLOOKUP(Dati!$A4527,Normas!$A:$D,2,FALSE)*0.3)),"")</f>
      </c>
      <c r="I4527" s="2">
        <f>IFERROR(IF(ISBLANK($A4527),"",IF($A4527="Ūdeņraža jonu koncentrācija",VLOOKUP(Dati!$A4527,Normas!$A:$D,3,FALSE),VLOOKUP(Dati!$A4527,Normas!$A:$D,3,FALSE)*0.3)),"")</f>
      </c>
    </row>
    <row r="4528" spans="2:9" x14ac:dyDescent="0.2">
      <c r="B4528">
        <f>IF(ISBLANK(A4528),"",VLOOKUP(A4528,Normas!A:D,4,FALSE))</f>
      </c>
      <c r="E4528" s="2">
        <f>IF(ISBLANK(D4528),"",INT(YEARFRAC(D4528,'Vispārīga informācija'!$B$2)))</f>
      </c>
      <c r="F4528" s="2">
        <f>IFERROR(IF(ISBLANK($A4528),"",IF($A4528="Ūdeņraža jonu koncentrācija",VLOOKUP(Dati!$A4528,Normas!$A:$D,2,FALSE),VLOOKUP(Dati!$A4528,Normas!$A:$D,2,FALSE)*0.6)),"")</f>
      </c>
      <c r="G4528" s="2">
        <f>IFERROR(IF(ISBLANK($A4528),"",IF($A4528="Ūdeņraža jonu koncentrācija",VLOOKUP(Dati!$A4528,Normas!$A:$D,3,FALSE),VLOOKUP(Dati!$A4528,Normas!$A:$D,3,FALSE)*0.6)),"")</f>
      </c>
      <c r="H4528" s="2">
        <f>IFERROR(IF(ISBLANK($A4528),"",IF($A4528="Ūdeņraža jonu koncentrācija",VLOOKUP(Dati!$A4528,Normas!$A:$D,2,FALSE),VLOOKUP(Dati!$A4528,Normas!$A:$D,2,FALSE)*0.3)),"")</f>
      </c>
      <c r="I4528" s="2">
        <f>IFERROR(IF(ISBLANK($A4528),"",IF($A4528="Ūdeņraža jonu koncentrācija",VLOOKUP(Dati!$A4528,Normas!$A:$D,3,FALSE),VLOOKUP(Dati!$A4528,Normas!$A:$D,3,FALSE)*0.3)),"")</f>
      </c>
    </row>
    <row r="4529" spans="2:9" x14ac:dyDescent="0.2">
      <c r="B4529">
        <f>IF(ISBLANK(A4529),"",VLOOKUP(A4529,Normas!A:D,4,FALSE))</f>
      </c>
      <c r="E4529" s="2">
        <f>IF(ISBLANK(D4529),"",INT(YEARFRAC(D4529,'Vispārīga informācija'!$B$2)))</f>
      </c>
      <c r="F4529" s="2">
        <f>IFERROR(IF(ISBLANK($A4529),"",IF($A4529="Ūdeņraža jonu koncentrācija",VLOOKUP(Dati!$A4529,Normas!$A:$D,2,FALSE),VLOOKUP(Dati!$A4529,Normas!$A:$D,2,FALSE)*0.6)),"")</f>
      </c>
      <c r="G4529" s="2">
        <f>IFERROR(IF(ISBLANK($A4529),"",IF($A4529="Ūdeņraža jonu koncentrācija",VLOOKUP(Dati!$A4529,Normas!$A:$D,3,FALSE),VLOOKUP(Dati!$A4529,Normas!$A:$D,3,FALSE)*0.6)),"")</f>
      </c>
      <c r="H4529" s="2">
        <f>IFERROR(IF(ISBLANK($A4529),"",IF($A4529="Ūdeņraža jonu koncentrācija",VLOOKUP(Dati!$A4529,Normas!$A:$D,2,FALSE),VLOOKUP(Dati!$A4529,Normas!$A:$D,2,FALSE)*0.3)),"")</f>
      </c>
      <c r="I4529" s="2">
        <f>IFERROR(IF(ISBLANK($A4529),"",IF($A4529="Ūdeņraža jonu koncentrācija",VLOOKUP(Dati!$A4529,Normas!$A:$D,3,FALSE),VLOOKUP(Dati!$A4529,Normas!$A:$D,3,FALSE)*0.3)),"")</f>
      </c>
    </row>
    <row r="4530" spans="2:9" x14ac:dyDescent="0.2">
      <c r="B4530">
        <f>IF(ISBLANK(A4530),"",VLOOKUP(A4530,Normas!A:D,4,FALSE))</f>
      </c>
      <c r="E4530" s="2">
        <f>IF(ISBLANK(D4530),"",INT(YEARFRAC(D4530,'Vispārīga informācija'!$B$2)))</f>
      </c>
      <c r="F4530" s="2">
        <f>IFERROR(IF(ISBLANK($A4530),"",IF($A4530="Ūdeņraža jonu koncentrācija",VLOOKUP(Dati!$A4530,Normas!$A:$D,2,FALSE),VLOOKUP(Dati!$A4530,Normas!$A:$D,2,FALSE)*0.6)),"")</f>
      </c>
      <c r="G4530" s="2">
        <f>IFERROR(IF(ISBLANK($A4530),"",IF($A4530="Ūdeņraža jonu koncentrācija",VLOOKUP(Dati!$A4530,Normas!$A:$D,3,FALSE),VLOOKUP(Dati!$A4530,Normas!$A:$D,3,FALSE)*0.6)),"")</f>
      </c>
      <c r="H4530" s="2">
        <f>IFERROR(IF(ISBLANK($A4530),"",IF($A4530="Ūdeņraža jonu koncentrācija",VLOOKUP(Dati!$A4530,Normas!$A:$D,2,FALSE),VLOOKUP(Dati!$A4530,Normas!$A:$D,2,FALSE)*0.3)),"")</f>
      </c>
      <c r="I4530" s="2">
        <f>IFERROR(IF(ISBLANK($A4530),"",IF($A4530="Ūdeņraža jonu koncentrācija",VLOOKUP(Dati!$A4530,Normas!$A:$D,3,FALSE),VLOOKUP(Dati!$A4530,Normas!$A:$D,3,FALSE)*0.3)),"")</f>
      </c>
    </row>
    <row r="4531" spans="2:9" x14ac:dyDescent="0.2">
      <c r="B4531">
        <f>IF(ISBLANK(A4531),"",VLOOKUP(A4531,Normas!A:D,4,FALSE))</f>
      </c>
      <c r="E4531" s="2">
        <f>IF(ISBLANK(D4531),"",INT(YEARFRAC(D4531,'Vispārīga informācija'!$B$2)))</f>
      </c>
      <c r="F4531" s="2">
        <f>IFERROR(IF(ISBLANK($A4531),"",IF($A4531="Ūdeņraža jonu koncentrācija",VLOOKUP(Dati!$A4531,Normas!$A:$D,2,FALSE),VLOOKUP(Dati!$A4531,Normas!$A:$D,2,FALSE)*0.6)),"")</f>
      </c>
      <c r="G4531" s="2">
        <f>IFERROR(IF(ISBLANK($A4531),"",IF($A4531="Ūdeņraža jonu koncentrācija",VLOOKUP(Dati!$A4531,Normas!$A:$D,3,FALSE),VLOOKUP(Dati!$A4531,Normas!$A:$D,3,FALSE)*0.6)),"")</f>
      </c>
      <c r="H4531" s="2">
        <f>IFERROR(IF(ISBLANK($A4531),"",IF($A4531="Ūdeņraža jonu koncentrācija",VLOOKUP(Dati!$A4531,Normas!$A:$D,2,FALSE),VLOOKUP(Dati!$A4531,Normas!$A:$D,2,FALSE)*0.3)),"")</f>
      </c>
      <c r="I4531" s="2">
        <f>IFERROR(IF(ISBLANK($A4531),"",IF($A4531="Ūdeņraža jonu koncentrācija",VLOOKUP(Dati!$A4531,Normas!$A:$D,3,FALSE),VLOOKUP(Dati!$A4531,Normas!$A:$D,3,FALSE)*0.3)),"")</f>
      </c>
    </row>
    <row r="4532" spans="2:9" x14ac:dyDescent="0.2">
      <c r="B4532">
        <f>IF(ISBLANK(A4532),"",VLOOKUP(A4532,Normas!A:D,4,FALSE))</f>
      </c>
      <c r="E4532" s="2">
        <f>IF(ISBLANK(D4532),"",INT(YEARFRAC(D4532,'Vispārīga informācija'!$B$2)))</f>
      </c>
      <c r="F4532" s="2">
        <f>IFERROR(IF(ISBLANK($A4532),"",IF($A4532="Ūdeņraža jonu koncentrācija",VLOOKUP(Dati!$A4532,Normas!$A:$D,2,FALSE),VLOOKUP(Dati!$A4532,Normas!$A:$D,2,FALSE)*0.6)),"")</f>
      </c>
      <c r="G4532" s="2">
        <f>IFERROR(IF(ISBLANK($A4532),"",IF($A4532="Ūdeņraža jonu koncentrācija",VLOOKUP(Dati!$A4532,Normas!$A:$D,3,FALSE),VLOOKUP(Dati!$A4532,Normas!$A:$D,3,FALSE)*0.6)),"")</f>
      </c>
      <c r="H4532" s="2">
        <f>IFERROR(IF(ISBLANK($A4532),"",IF($A4532="Ūdeņraža jonu koncentrācija",VLOOKUP(Dati!$A4532,Normas!$A:$D,2,FALSE),VLOOKUP(Dati!$A4532,Normas!$A:$D,2,FALSE)*0.3)),"")</f>
      </c>
      <c r="I4532" s="2">
        <f>IFERROR(IF(ISBLANK($A4532),"",IF($A4532="Ūdeņraža jonu koncentrācija",VLOOKUP(Dati!$A4532,Normas!$A:$D,3,FALSE),VLOOKUP(Dati!$A4532,Normas!$A:$D,3,FALSE)*0.3)),"")</f>
      </c>
    </row>
    <row r="4533" spans="2:9" x14ac:dyDescent="0.2">
      <c r="B4533">
        <f>IF(ISBLANK(A4533),"",VLOOKUP(A4533,Normas!A:D,4,FALSE))</f>
      </c>
      <c r="E4533" s="2">
        <f>IF(ISBLANK(D4533),"",INT(YEARFRAC(D4533,'Vispārīga informācija'!$B$2)))</f>
      </c>
      <c r="F4533" s="2">
        <f>IFERROR(IF(ISBLANK($A4533),"",IF($A4533="Ūdeņraža jonu koncentrācija",VLOOKUP(Dati!$A4533,Normas!$A:$D,2,FALSE),VLOOKUP(Dati!$A4533,Normas!$A:$D,2,FALSE)*0.6)),"")</f>
      </c>
      <c r="G4533" s="2">
        <f>IFERROR(IF(ISBLANK($A4533),"",IF($A4533="Ūdeņraža jonu koncentrācija",VLOOKUP(Dati!$A4533,Normas!$A:$D,3,FALSE),VLOOKUP(Dati!$A4533,Normas!$A:$D,3,FALSE)*0.6)),"")</f>
      </c>
      <c r="H4533" s="2">
        <f>IFERROR(IF(ISBLANK($A4533),"",IF($A4533="Ūdeņraža jonu koncentrācija",VLOOKUP(Dati!$A4533,Normas!$A:$D,2,FALSE),VLOOKUP(Dati!$A4533,Normas!$A:$D,2,FALSE)*0.3)),"")</f>
      </c>
      <c r="I4533" s="2">
        <f>IFERROR(IF(ISBLANK($A4533),"",IF($A4533="Ūdeņraža jonu koncentrācija",VLOOKUP(Dati!$A4533,Normas!$A:$D,3,FALSE),VLOOKUP(Dati!$A4533,Normas!$A:$D,3,FALSE)*0.3)),"")</f>
      </c>
    </row>
    <row r="4534" spans="2:9" x14ac:dyDescent="0.2">
      <c r="B4534">
        <f>IF(ISBLANK(A4534),"",VLOOKUP(A4534,Normas!A:D,4,FALSE))</f>
      </c>
      <c r="E4534" s="2">
        <f>IF(ISBLANK(D4534),"",INT(YEARFRAC(D4534,'Vispārīga informācija'!$B$2)))</f>
      </c>
      <c r="F4534" s="2">
        <f>IFERROR(IF(ISBLANK($A4534),"",IF($A4534="Ūdeņraža jonu koncentrācija",VLOOKUP(Dati!$A4534,Normas!$A:$D,2,FALSE),VLOOKUP(Dati!$A4534,Normas!$A:$D,2,FALSE)*0.6)),"")</f>
      </c>
      <c r="G4534" s="2">
        <f>IFERROR(IF(ISBLANK($A4534),"",IF($A4534="Ūdeņraža jonu koncentrācija",VLOOKUP(Dati!$A4534,Normas!$A:$D,3,FALSE),VLOOKUP(Dati!$A4534,Normas!$A:$D,3,FALSE)*0.6)),"")</f>
      </c>
      <c r="H4534" s="2">
        <f>IFERROR(IF(ISBLANK($A4534),"",IF($A4534="Ūdeņraža jonu koncentrācija",VLOOKUP(Dati!$A4534,Normas!$A:$D,2,FALSE),VLOOKUP(Dati!$A4534,Normas!$A:$D,2,FALSE)*0.3)),"")</f>
      </c>
      <c r="I4534" s="2">
        <f>IFERROR(IF(ISBLANK($A4534),"",IF($A4534="Ūdeņraža jonu koncentrācija",VLOOKUP(Dati!$A4534,Normas!$A:$D,3,FALSE),VLOOKUP(Dati!$A4534,Normas!$A:$D,3,FALSE)*0.3)),"")</f>
      </c>
    </row>
    <row r="4535" spans="2:9" x14ac:dyDescent="0.2">
      <c r="B4535">
        <f>IF(ISBLANK(A4535),"",VLOOKUP(A4535,Normas!A:D,4,FALSE))</f>
      </c>
      <c r="E4535" s="2">
        <f>IF(ISBLANK(D4535),"",INT(YEARFRAC(D4535,'Vispārīga informācija'!$B$2)))</f>
      </c>
      <c r="F4535" s="2">
        <f>IFERROR(IF(ISBLANK($A4535),"",IF($A4535="Ūdeņraža jonu koncentrācija",VLOOKUP(Dati!$A4535,Normas!$A:$D,2,FALSE),VLOOKUP(Dati!$A4535,Normas!$A:$D,2,FALSE)*0.6)),"")</f>
      </c>
      <c r="G4535" s="2">
        <f>IFERROR(IF(ISBLANK($A4535),"",IF($A4535="Ūdeņraža jonu koncentrācija",VLOOKUP(Dati!$A4535,Normas!$A:$D,3,FALSE),VLOOKUP(Dati!$A4535,Normas!$A:$D,3,FALSE)*0.6)),"")</f>
      </c>
      <c r="H4535" s="2">
        <f>IFERROR(IF(ISBLANK($A4535),"",IF($A4535="Ūdeņraža jonu koncentrācija",VLOOKUP(Dati!$A4535,Normas!$A:$D,2,FALSE),VLOOKUP(Dati!$A4535,Normas!$A:$D,2,FALSE)*0.3)),"")</f>
      </c>
      <c r="I4535" s="2">
        <f>IFERROR(IF(ISBLANK($A4535),"",IF($A4535="Ūdeņraža jonu koncentrācija",VLOOKUP(Dati!$A4535,Normas!$A:$D,3,FALSE),VLOOKUP(Dati!$A4535,Normas!$A:$D,3,FALSE)*0.3)),"")</f>
      </c>
    </row>
    <row r="4536" spans="2:9" x14ac:dyDescent="0.2">
      <c r="B4536">
        <f>IF(ISBLANK(A4536),"",VLOOKUP(A4536,Normas!A:D,4,FALSE))</f>
      </c>
      <c r="E4536" s="2">
        <f>IF(ISBLANK(D4536),"",INT(YEARFRAC(D4536,'Vispārīga informācija'!$B$2)))</f>
      </c>
      <c r="F4536" s="2">
        <f>IFERROR(IF(ISBLANK($A4536),"",IF($A4536="Ūdeņraža jonu koncentrācija",VLOOKUP(Dati!$A4536,Normas!$A:$D,2,FALSE),VLOOKUP(Dati!$A4536,Normas!$A:$D,2,FALSE)*0.6)),"")</f>
      </c>
      <c r="G4536" s="2">
        <f>IFERROR(IF(ISBLANK($A4536),"",IF($A4536="Ūdeņraža jonu koncentrācija",VLOOKUP(Dati!$A4536,Normas!$A:$D,3,FALSE),VLOOKUP(Dati!$A4536,Normas!$A:$D,3,FALSE)*0.6)),"")</f>
      </c>
      <c r="H4536" s="2">
        <f>IFERROR(IF(ISBLANK($A4536),"",IF($A4536="Ūdeņraža jonu koncentrācija",VLOOKUP(Dati!$A4536,Normas!$A:$D,2,FALSE),VLOOKUP(Dati!$A4536,Normas!$A:$D,2,FALSE)*0.3)),"")</f>
      </c>
      <c r="I4536" s="2">
        <f>IFERROR(IF(ISBLANK($A4536),"",IF($A4536="Ūdeņraža jonu koncentrācija",VLOOKUP(Dati!$A4536,Normas!$A:$D,3,FALSE),VLOOKUP(Dati!$A4536,Normas!$A:$D,3,FALSE)*0.3)),"")</f>
      </c>
    </row>
    <row r="4537" spans="2:9" x14ac:dyDescent="0.2">
      <c r="B4537">
        <f>IF(ISBLANK(A4537),"",VLOOKUP(A4537,Normas!A:D,4,FALSE))</f>
      </c>
      <c r="E4537" s="2">
        <f>IF(ISBLANK(D4537),"",INT(YEARFRAC(D4537,'Vispārīga informācija'!$B$2)))</f>
      </c>
      <c r="F4537" s="2">
        <f>IFERROR(IF(ISBLANK($A4537),"",IF($A4537="Ūdeņraža jonu koncentrācija",VLOOKUP(Dati!$A4537,Normas!$A:$D,2,FALSE),VLOOKUP(Dati!$A4537,Normas!$A:$D,2,FALSE)*0.6)),"")</f>
      </c>
      <c r="G4537" s="2">
        <f>IFERROR(IF(ISBLANK($A4537),"",IF($A4537="Ūdeņraža jonu koncentrācija",VLOOKUP(Dati!$A4537,Normas!$A:$D,3,FALSE),VLOOKUP(Dati!$A4537,Normas!$A:$D,3,FALSE)*0.6)),"")</f>
      </c>
      <c r="H4537" s="2">
        <f>IFERROR(IF(ISBLANK($A4537),"",IF($A4537="Ūdeņraža jonu koncentrācija",VLOOKUP(Dati!$A4537,Normas!$A:$D,2,FALSE),VLOOKUP(Dati!$A4537,Normas!$A:$D,2,FALSE)*0.3)),"")</f>
      </c>
      <c r="I4537" s="2">
        <f>IFERROR(IF(ISBLANK($A4537),"",IF($A4537="Ūdeņraža jonu koncentrācija",VLOOKUP(Dati!$A4537,Normas!$A:$D,3,FALSE),VLOOKUP(Dati!$A4537,Normas!$A:$D,3,FALSE)*0.3)),"")</f>
      </c>
    </row>
    <row r="4538" spans="2:9" x14ac:dyDescent="0.2">
      <c r="B4538">
        <f>IF(ISBLANK(A4538),"",VLOOKUP(A4538,Normas!A:D,4,FALSE))</f>
      </c>
      <c r="E4538" s="2">
        <f>IF(ISBLANK(D4538),"",INT(YEARFRAC(D4538,'Vispārīga informācija'!$B$2)))</f>
      </c>
      <c r="F4538" s="2">
        <f>IFERROR(IF(ISBLANK($A4538),"",IF($A4538="Ūdeņraža jonu koncentrācija",VLOOKUP(Dati!$A4538,Normas!$A:$D,2,FALSE),VLOOKUP(Dati!$A4538,Normas!$A:$D,2,FALSE)*0.6)),"")</f>
      </c>
      <c r="G4538" s="2">
        <f>IFERROR(IF(ISBLANK($A4538),"",IF($A4538="Ūdeņraža jonu koncentrācija",VLOOKUP(Dati!$A4538,Normas!$A:$D,3,FALSE),VLOOKUP(Dati!$A4538,Normas!$A:$D,3,FALSE)*0.6)),"")</f>
      </c>
      <c r="H4538" s="2">
        <f>IFERROR(IF(ISBLANK($A4538),"",IF($A4538="Ūdeņraža jonu koncentrācija",VLOOKUP(Dati!$A4538,Normas!$A:$D,2,FALSE),VLOOKUP(Dati!$A4538,Normas!$A:$D,2,FALSE)*0.3)),"")</f>
      </c>
      <c r="I4538" s="2">
        <f>IFERROR(IF(ISBLANK($A4538),"",IF($A4538="Ūdeņraža jonu koncentrācija",VLOOKUP(Dati!$A4538,Normas!$A:$D,3,FALSE),VLOOKUP(Dati!$A4538,Normas!$A:$D,3,FALSE)*0.3)),"")</f>
      </c>
    </row>
    <row r="4539" spans="2:9" x14ac:dyDescent="0.2">
      <c r="B4539">
        <f>IF(ISBLANK(A4539),"",VLOOKUP(A4539,Normas!A:D,4,FALSE))</f>
      </c>
      <c r="E4539" s="2">
        <f>IF(ISBLANK(D4539),"",INT(YEARFRAC(D4539,'Vispārīga informācija'!$B$2)))</f>
      </c>
      <c r="F4539" s="2">
        <f>IFERROR(IF(ISBLANK($A4539),"",IF($A4539="Ūdeņraža jonu koncentrācija",VLOOKUP(Dati!$A4539,Normas!$A:$D,2,FALSE),VLOOKUP(Dati!$A4539,Normas!$A:$D,2,FALSE)*0.6)),"")</f>
      </c>
      <c r="G4539" s="2">
        <f>IFERROR(IF(ISBLANK($A4539),"",IF($A4539="Ūdeņraža jonu koncentrācija",VLOOKUP(Dati!$A4539,Normas!$A:$D,3,FALSE),VLOOKUP(Dati!$A4539,Normas!$A:$D,3,FALSE)*0.6)),"")</f>
      </c>
      <c r="H4539" s="2">
        <f>IFERROR(IF(ISBLANK($A4539),"",IF($A4539="Ūdeņraža jonu koncentrācija",VLOOKUP(Dati!$A4539,Normas!$A:$D,2,FALSE),VLOOKUP(Dati!$A4539,Normas!$A:$D,2,FALSE)*0.3)),"")</f>
      </c>
      <c r="I4539" s="2">
        <f>IFERROR(IF(ISBLANK($A4539),"",IF($A4539="Ūdeņraža jonu koncentrācija",VLOOKUP(Dati!$A4539,Normas!$A:$D,3,FALSE),VLOOKUP(Dati!$A4539,Normas!$A:$D,3,FALSE)*0.3)),"")</f>
      </c>
    </row>
    <row r="4540" spans="2:9" x14ac:dyDescent="0.2">
      <c r="B4540">
        <f>IF(ISBLANK(A4540),"",VLOOKUP(A4540,Normas!A:D,4,FALSE))</f>
      </c>
      <c r="E4540" s="2">
        <f>IF(ISBLANK(D4540),"",INT(YEARFRAC(D4540,'Vispārīga informācija'!$B$2)))</f>
      </c>
      <c r="F4540" s="2">
        <f>IFERROR(IF(ISBLANK($A4540),"",IF($A4540="Ūdeņraža jonu koncentrācija",VLOOKUP(Dati!$A4540,Normas!$A:$D,2,FALSE),VLOOKUP(Dati!$A4540,Normas!$A:$D,2,FALSE)*0.6)),"")</f>
      </c>
      <c r="G4540" s="2">
        <f>IFERROR(IF(ISBLANK($A4540),"",IF($A4540="Ūdeņraža jonu koncentrācija",VLOOKUP(Dati!$A4540,Normas!$A:$D,3,FALSE),VLOOKUP(Dati!$A4540,Normas!$A:$D,3,FALSE)*0.6)),"")</f>
      </c>
      <c r="H4540" s="2">
        <f>IFERROR(IF(ISBLANK($A4540),"",IF($A4540="Ūdeņraža jonu koncentrācija",VLOOKUP(Dati!$A4540,Normas!$A:$D,2,FALSE),VLOOKUP(Dati!$A4540,Normas!$A:$D,2,FALSE)*0.3)),"")</f>
      </c>
      <c r="I4540" s="2">
        <f>IFERROR(IF(ISBLANK($A4540),"",IF($A4540="Ūdeņraža jonu koncentrācija",VLOOKUP(Dati!$A4540,Normas!$A:$D,3,FALSE),VLOOKUP(Dati!$A4540,Normas!$A:$D,3,FALSE)*0.3)),"")</f>
      </c>
    </row>
    <row r="4541" spans="2:9" x14ac:dyDescent="0.2">
      <c r="B4541">
        <f>IF(ISBLANK(A4541),"",VLOOKUP(A4541,Normas!A:D,4,FALSE))</f>
      </c>
      <c r="E4541" s="2">
        <f>IF(ISBLANK(D4541),"",INT(YEARFRAC(D4541,'Vispārīga informācija'!$B$2)))</f>
      </c>
      <c r="F4541" s="2">
        <f>IFERROR(IF(ISBLANK($A4541),"",IF($A4541="Ūdeņraža jonu koncentrācija",VLOOKUP(Dati!$A4541,Normas!$A:$D,2,FALSE),VLOOKUP(Dati!$A4541,Normas!$A:$D,2,FALSE)*0.6)),"")</f>
      </c>
      <c r="G4541" s="2">
        <f>IFERROR(IF(ISBLANK($A4541),"",IF($A4541="Ūdeņraža jonu koncentrācija",VLOOKUP(Dati!$A4541,Normas!$A:$D,3,FALSE),VLOOKUP(Dati!$A4541,Normas!$A:$D,3,FALSE)*0.6)),"")</f>
      </c>
      <c r="H4541" s="2">
        <f>IFERROR(IF(ISBLANK($A4541),"",IF($A4541="Ūdeņraža jonu koncentrācija",VLOOKUP(Dati!$A4541,Normas!$A:$D,2,FALSE),VLOOKUP(Dati!$A4541,Normas!$A:$D,2,FALSE)*0.3)),"")</f>
      </c>
      <c r="I4541" s="2">
        <f>IFERROR(IF(ISBLANK($A4541),"",IF($A4541="Ūdeņraža jonu koncentrācija",VLOOKUP(Dati!$A4541,Normas!$A:$D,3,FALSE),VLOOKUP(Dati!$A4541,Normas!$A:$D,3,FALSE)*0.3)),"")</f>
      </c>
    </row>
    <row r="4542" spans="2:9" x14ac:dyDescent="0.2">
      <c r="B4542">
        <f>IF(ISBLANK(A4542),"",VLOOKUP(A4542,Normas!A:D,4,FALSE))</f>
      </c>
      <c r="E4542" s="2">
        <f>IF(ISBLANK(D4542),"",INT(YEARFRAC(D4542,'Vispārīga informācija'!$B$2)))</f>
      </c>
      <c r="F4542" s="2">
        <f>IFERROR(IF(ISBLANK($A4542),"",IF($A4542="Ūdeņraža jonu koncentrācija",VLOOKUP(Dati!$A4542,Normas!$A:$D,2,FALSE),VLOOKUP(Dati!$A4542,Normas!$A:$D,2,FALSE)*0.6)),"")</f>
      </c>
      <c r="G4542" s="2">
        <f>IFERROR(IF(ISBLANK($A4542),"",IF($A4542="Ūdeņraža jonu koncentrācija",VLOOKUP(Dati!$A4542,Normas!$A:$D,3,FALSE),VLOOKUP(Dati!$A4542,Normas!$A:$D,3,FALSE)*0.6)),"")</f>
      </c>
      <c r="H4542" s="2">
        <f>IFERROR(IF(ISBLANK($A4542),"",IF($A4542="Ūdeņraža jonu koncentrācija",VLOOKUP(Dati!$A4542,Normas!$A:$D,2,FALSE),VLOOKUP(Dati!$A4542,Normas!$A:$D,2,FALSE)*0.3)),"")</f>
      </c>
      <c r="I4542" s="2">
        <f>IFERROR(IF(ISBLANK($A4542),"",IF($A4542="Ūdeņraža jonu koncentrācija",VLOOKUP(Dati!$A4542,Normas!$A:$D,3,FALSE),VLOOKUP(Dati!$A4542,Normas!$A:$D,3,FALSE)*0.3)),"")</f>
      </c>
    </row>
    <row r="4543" spans="2:9" x14ac:dyDescent="0.2">
      <c r="B4543">
        <f>IF(ISBLANK(A4543),"",VLOOKUP(A4543,Normas!A:D,4,FALSE))</f>
      </c>
      <c r="E4543" s="2">
        <f>IF(ISBLANK(D4543),"",INT(YEARFRAC(D4543,'Vispārīga informācija'!$B$2)))</f>
      </c>
      <c r="F4543" s="2">
        <f>IFERROR(IF(ISBLANK($A4543),"",IF($A4543="Ūdeņraža jonu koncentrācija",VLOOKUP(Dati!$A4543,Normas!$A:$D,2,FALSE),VLOOKUP(Dati!$A4543,Normas!$A:$D,2,FALSE)*0.6)),"")</f>
      </c>
      <c r="G4543" s="2">
        <f>IFERROR(IF(ISBLANK($A4543),"",IF($A4543="Ūdeņraža jonu koncentrācija",VLOOKUP(Dati!$A4543,Normas!$A:$D,3,FALSE),VLOOKUP(Dati!$A4543,Normas!$A:$D,3,FALSE)*0.6)),"")</f>
      </c>
      <c r="H4543" s="2">
        <f>IFERROR(IF(ISBLANK($A4543),"",IF($A4543="Ūdeņraža jonu koncentrācija",VLOOKUP(Dati!$A4543,Normas!$A:$D,2,FALSE),VLOOKUP(Dati!$A4543,Normas!$A:$D,2,FALSE)*0.3)),"")</f>
      </c>
      <c r="I4543" s="2">
        <f>IFERROR(IF(ISBLANK($A4543),"",IF($A4543="Ūdeņraža jonu koncentrācija",VLOOKUP(Dati!$A4543,Normas!$A:$D,3,FALSE),VLOOKUP(Dati!$A4543,Normas!$A:$D,3,FALSE)*0.3)),"")</f>
      </c>
    </row>
    <row r="4544" spans="2:9" x14ac:dyDescent="0.2">
      <c r="B4544">
        <f>IF(ISBLANK(A4544),"",VLOOKUP(A4544,Normas!A:D,4,FALSE))</f>
      </c>
      <c r="E4544" s="2">
        <f>IF(ISBLANK(D4544),"",INT(YEARFRAC(D4544,'Vispārīga informācija'!$B$2)))</f>
      </c>
      <c r="F4544" s="2">
        <f>IFERROR(IF(ISBLANK($A4544),"",IF($A4544="Ūdeņraža jonu koncentrācija",VLOOKUP(Dati!$A4544,Normas!$A:$D,2,FALSE),VLOOKUP(Dati!$A4544,Normas!$A:$D,2,FALSE)*0.6)),"")</f>
      </c>
      <c r="G4544" s="2">
        <f>IFERROR(IF(ISBLANK($A4544),"",IF($A4544="Ūdeņraža jonu koncentrācija",VLOOKUP(Dati!$A4544,Normas!$A:$D,3,FALSE),VLOOKUP(Dati!$A4544,Normas!$A:$D,3,FALSE)*0.6)),"")</f>
      </c>
      <c r="H4544" s="2">
        <f>IFERROR(IF(ISBLANK($A4544),"",IF($A4544="Ūdeņraža jonu koncentrācija",VLOOKUP(Dati!$A4544,Normas!$A:$D,2,FALSE),VLOOKUP(Dati!$A4544,Normas!$A:$D,2,FALSE)*0.3)),"")</f>
      </c>
      <c r="I4544" s="2">
        <f>IFERROR(IF(ISBLANK($A4544),"",IF($A4544="Ūdeņraža jonu koncentrācija",VLOOKUP(Dati!$A4544,Normas!$A:$D,3,FALSE),VLOOKUP(Dati!$A4544,Normas!$A:$D,3,FALSE)*0.3)),"")</f>
      </c>
    </row>
    <row r="4545" spans="2:9" x14ac:dyDescent="0.2">
      <c r="B4545">
        <f>IF(ISBLANK(A4545),"",VLOOKUP(A4545,Normas!A:D,4,FALSE))</f>
      </c>
      <c r="E4545" s="2">
        <f>IF(ISBLANK(D4545),"",INT(YEARFRAC(D4545,'Vispārīga informācija'!$B$2)))</f>
      </c>
      <c r="F4545" s="2">
        <f>IFERROR(IF(ISBLANK($A4545),"",IF($A4545="Ūdeņraža jonu koncentrācija",VLOOKUP(Dati!$A4545,Normas!$A:$D,2,FALSE),VLOOKUP(Dati!$A4545,Normas!$A:$D,2,FALSE)*0.6)),"")</f>
      </c>
      <c r="G4545" s="2">
        <f>IFERROR(IF(ISBLANK($A4545),"",IF($A4545="Ūdeņraža jonu koncentrācija",VLOOKUP(Dati!$A4545,Normas!$A:$D,3,FALSE),VLOOKUP(Dati!$A4545,Normas!$A:$D,3,FALSE)*0.6)),"")</f>
      </c>
      <c r="H4545" s="2">
        <f>IFERROR(IF(ISBLANK($A4545),"",IF($A4545="Ūdeņraža jonu koncentrācija",VLOOKUP(Dati!$A4545,Normas!$A:$D,2,FALSE),VLOOKUP(Dati!$A4545,Normas!$A:$D,2,FALSE)*0.3)),"")</f>
      </c>
      <c r="I4545" s="2">
        <f>IFERROR(IF(ISBLANK($A4545),"",IF($A4545="Ūdeņraža jonu koncentrācija",VLOOKUP(Dati!$A4545,Normas!$A:$D,3,FALSE),VLOOKUP(Dati!$A4545,Normas!$A:$D,3,FALSE)*0.3)),"")</f>
      </c>
    </row>
    <row r="4546" spans="2:9" x14ac:dyDescent="0.2">
      <c r="B4546">
        <f>IF(ISBLANK(A4546),"",VLOOKUP(A4546,Normas!A:D,4,FALSE))</f>
      </c>
      <c r="E4546" s="2">
        <f>IF(ISBLANK(D4546),"",INT(YEARFRAC(D4546,'Vispārīga informācija'!$B$2)))</f>
      </c>
      <c r="F4546" s="2">
        <f>IFERROR(IF(ISBLANK($A4546),"",IF($A4546="Ūdeņraža jonu koncentrācija",VLOOKUP(Dati!$A4546,Normas!$A:$D,2,FALSE),VLOOKUP(Dati!$A4546,Normas!$A:$D,2,FALSE)*0.6)),"")</f>
      </c>
      <c r="G4546" s="2">
        <f>IFERROR(IF(ISBLANK($A4546),"",IF($A4546="Ūdeņraža jonu koncentrācija",VLOOKUP(Dati!$A4546,Normas!$A:$D,3,FALSE),VLOOKUP(Dati!$A4546,Normas!$A:$D,3,FALSE)*0.6)),"")</f>
      </c>
      <c r="H4546" s="2">
        <f>IFERROR(IF(ISBLANK($A4546),"",IF($A4546="Ūdeņraža jonu koncentrācija",VLOOKUP(Dati!$A4546,Normas!$A:$D,2,FALSE),VLOOKUP(Dati!$A4546,Normas!$A:$D,2,FALSE)*0.3)),"")</f>
      </c>
      <c r="I4546" s="2">
        <f>IFERROR(IF(ISBLANK($A4546),"",IF($A4546="Ūdeņraža jonu koncentrācija",VLOOKUP(Dati!$A4546,Normas!$A:$D,3,FALSE),VLOOKUP(Dati!$A4546,Normas!$A:$D,3,FALSE)*0.3)),"")</f>
      </c>
    </row>
    <row r="4547" spans="2:9" x14ac:dyDescent="0.2">
      <c r="B4547">
        <f>IF(ISBLANK(A4547),"",VLOOKUP(A4547,Normas!A:D,4,FALSE))</f>
      </c>
      <c r="E4547" s="2">
        <f>IF(ISBLANK(D4547),"",INT(YEARFRAC(D4547,'Vispārīga informācija'!$B$2)))</f>
      </c>
      <c r="F4547" s="2">
        <f>IFERROR(IF(ISBLANK($A4547),"",IF($A4547="Ūdeņraža jonu koncentrācija",VLOOKUP(Dati!$A4547,Normas!$A:$D,2,FALSE),VLOOKUP(Dati!$A4547,Normas!$A:$D,2,FALSE)*0.6)),"")</f>
      </c>
      <c r="G4547" s="2">
        <f>IFERROR(IF(ISBLANK($A4547),"",IF($A4547="Ūdeņraža jonu koncentrācija",VLOOKUP(Dati!$A4547,Normas!$A:$D,3,FALSE),VLOOKUP(Dati!$A4547,Normas!$A:$D,3,FALSE)*0.6)),"")</f>
      </c>
      <c r="H4547" s="2">
        <f>IFERROR(IF(ISBLANK($A4547),"",IF($A4547="Ūdeņraža jonu koncentrācija",VLOOKUP(Dati!$A4547,Normas!$A:$D,2,FALSE),VLOOKUP(Dati!$A4547,Normas!$A:$D,2,FALSE)*0.3)),"")</f>
      </c>
      <c r="I4547" s="2">
        <f>IFERROR(IF(ISBLANK($A4547),"",IF($A4547="Ūdeņraža jonu koncentrācija",VLOOKUP(Dati!$A4547,Normas!$A:$D,3,FALSE),VLOOKUP(Dati!$A4547,Normas!$A:$D,3,FALSE)*0.3)),"")</f>
      </c>
    </row>
    <row r="4548" spans="2:9" x14ac:dyDescent="0.2">
      <c r="B4548">
        <f>IF(ISBLANK(A4548),"",VLOOKUP(A4548,Normas!A:D,4,FALSE))</f>
      </c>
      <c r="E4548" s="2">
        <f>IF(ISBLANK(D4548),"",INT(YEARFRAC(D4548,'Vispārīga informācija'!$B$2)))</f>
      </c>
      <c r="F4548" s="2">
        <f>IFERROR(IF(ISBLANK($A4548),"",IF($A4548="Ūdeņraža jonu koncentrācija",VLOOKUP(Dati!$A4548,Normas!$A:$D,2,FALSE),VLOOKUP(Dati!$A4548,Normas!$A:$D,2,FALSE)*0.6)),"")</f>
      </c>
      <c r="G4548" s="2">
        <f>IFERROR(IF(ISBLANK($A4548),"",IF($A4548="Ūdeņraža jonu koncentrācija",VLOOKUP(Dati!$A4548,Normas!$A:$D,3,FALSE),VLOOKUP(Dati!$A4548,Normas!$A:$D,3,FALSE)*0.6)),"")</f>
      </c>
      <c r="H4548" s="2">
        <f>IFERROR(IF(ISBLANK($A4548),"",IF($A4548="Ūdeņraža jonu koncentrācija",VLOOKUP(Dati!$A4548,Normas!$A:$D,2,FALSE),VLOOKUP(Dati!$A4548,Normas!$A:$D,2,FALSE)*0.3)),"")</f>
      </c>
      <c r="I4548" s="2">
        <f>IFERROR(IF(ISBLANK($A4548),"",IF($A4548="Ūdeņraža jonu koncentrācija",VLOOKUP(Dati!$A4548,Normas!$A:$D,3,FALSE),VLOOKUP(Dati!$A4548,Normas!$A:$D,3,FALSE)*0.3)),"")</f>
      </c>
    </row>
    <row r="4549" spans="2:9" x14ac:dyDescent="0.2">
      <c r="B4549">
        <f>IF(ISBLANK(A4549),"",VLOOKUP(A4549,Normas!A:D,4,FALSE))</f>
      </c>
      <c r="E4549" s="2">
        <f>IF(ISBLANK(D4549),"",INT(YEARFRAC(D4549,'Vispārīga informācija'!$B$2)))</f>
      </c>
      <c r="F4549" s="2">
        <f>IFERROR(IF(ISBLANK($A4549),"",IF($A4549="Ūdeņraža jonu koncentrācija",VLOOKUP(Dati!$A4549,Normas!$A:$D,2,FALSE),VLOOKUP(Dati!$A4549,Normas!$A:$D,2,FALSE)*0.6)),"")</f>
      </c>
      <c r="G4549" s="2">
        <f>IFERROR(IF(ISBLANK($A4549),"",IF($A4549="Ūdeņraža jonu koncentrācija",VLOOKUP(Dati!$A4549,Normas!$A:$D,3,FALSE),VLOOKUP(Dati!$A4549,Normas!$A:$D,3,FALSE)*0.6)),"")</f>
      </c>
      <c r="H4549" s="2">
        <f>IFERROR(IF(ISBLANK($A4549),"",IF($A4549="Ūdeņraža jonu koncentrācija",VLOOKUP(Dati!$A4549,Normas!$A:$D,2,FALSE),VLOOKUP(Dati!$A4549,Normas!$A:$D,2,FALSE)*0.3)),"")</f>
      </c>
      <c r="I4549" s="2">
        <f>IFERROR(IF(ISBLANK($A4549),"",IF($A4549="Ūdeņraža jonu koncentrācija",VLOOKUP(Dati!$A4549,Normas!$A:$D,3,FALSE),VLOOKUP(Dati!$A4549,Normas!$A:$D,3,FALSE)*0.3)),"")</f>
      </c>
    </row>
    <row r="4550" spans="2:9" x14ac:dyDescent="0.2">
      <c r="B4550">
        <f>IF(ISBLANK(A4550),"",VLOOKUP(A4550,Normas!A:D,4,FALSE))</f>
      </c>
      <c r="E4550" s="2">
        <f>IF(ISBLANK(D4550),"",INT(YEARFRAC(D4550,'Vispārīga informācija'!$B$2)))</f>
      </c>
      <c r="F4550" s="2">
        <f>IFERROR(IF(ISBLANK($A4550),"",IF($A4550="Ūdeņraža jonu koncentrācija",VLOOKUP(Dati!$A4550,Normas!$A:$D,2,FALSE),VLOOKUP(Dati!$A4550,Normas!$A:$D,2,FALSE)*0.6)),"")</f>
      </c>
      <c r="G4550" s="2">
        <f>IFERROR(IF(ISBLANK($A4550),"",IF($A4550="Ūdeņraža jonu koncentrācija",VLOOKUP(Dati!$A4550,Normas!$A:$D,3,FALSE),VLOOKUP(Dati!$A4550,Normas!$A:$D,3,FALSE)*0.6)),"")</f>
      </c>
      <c r="H4550" s="2">
        <f>IFERROR(IF(ISBLANK($A4550),"",IF($A4550="Ūdeņraža jonu koncentrācija",VLOOKUP(Dati!$A4550,Normas!$A:$D,2,FALSE),VLOOKUP(Dati!$A4550,Normas!$A:$D,2,FALSE)*0.3)),"")</f>
      </c>
      <c r="I4550" s="2">
        <f>IFERROR(IF(ISBLANK($A4550),"",IF($A4550="Ūdeņraža jonu koncentrācija",VLOOKUP(Dati!$A4550,Normas!$A:$D,3,FALSE),VLOOKUP(Dati!$A4550,Normas!$A:$D,3,FALSE)*0.3)),"")</f>
      </c>
    </row>
    <row r="4551" spans="2:9" x14ac:dyDescent="0.2">
      <c r="B4551">
        <f>IF(ISBLANK(A4551),"",VLOOKUP(A4551,Normas!A:D,4,FALSE))</f>
      </c>
      <c r="E4551" s="2">
        <f>IF(ISBLANK(D4551),"",INT(YEARFRAC(D4551,'Vispārīga informācija'!$B$2)))</f>
      </c>
      <c r="F4551" s="2">
        <f>IFERROR(IF(ISBLANK($A4551),"",IF($A4551="Ūdeņraža jonu koncentrācija",VLOOKUP(Dati!$A4551,Normas!$A:$D,2,FALSE),VLOOKUP(Dati!$A4551,Normas!$A:$D,2,FALSE)*0.6)),"")</f>
      </c>
      <c r="G4551" s="2">
        <f>IFERROR(IF(ISBLANK($A4551),"",IF($A4551="Ūdeņraža jonu koncentrācija",VLOOKUP(Dati!$A4551,Normas!$A:$D,3,FALSE),VLOOKUP(Dati!$A4551,Normas!$A:$D,3,FALSE)*0.6)),"")</f>
      </c>
      <c r="H4551" s="2">
        <f>IFERROR(IF(ISBLANK($A4551),"",IF($A4551="Ūdeņraža jonu koncentrācija",VLOOKUP(Dati!$A4551,Normas!$A:$D,2,FALSE),VLOOKUP(Dati!$A4551,Normas!$A:$D,2,FALSE)*0.3)),"")</f>
      </c>
      <c r="I4551" s="2">
        <f>IFERROR(IF(ISBLANK($A4551),"",IF($A4551="Ūdeņraža jonu koncentrācija",VLOOKUP(Dati!$A4551,Normas!$A:$D,3,FALSE),VLOOKUP(Dati!$A4551,Normas!$A:$D,3,FALSE)*0.3)),"")</f>
      </c>
    </row>
    <row r="4552" spans="2:9" x14ac:dyDescent="0.2">
      <c r="B4552">
        <f>IF(ISBLANK(A4552),"",VLOOKUP(A4552,Normas!A:D,4,FALSE))</f>
      </c>
      <c r="E4552" s="2">
        <f>IF(ISBLANK(D4552),"",INT(YEARFRAC(D4552,'Vispārīga informācija'!$B$2)))</f>
      </c>
      <c r="F4552" s="2">
        <f>IFERROR(IF(ISBLANK($A4552),"",IF($A4552="Ūdeņraža jonu koncentrācija",VLOOKUP(Dati!$A4552,Normas!$A:$D,2,FALSE),VLOOKUP(Dati!$A4552,Normas!$A:$D,2,FALSE)*0.6)),"")</f>
      </c>
      <c r="G4552" s="2">
        <f>IFERROR(IF(ISBLANK($A4552),"",IF($A4552="Ūdeņraža jonu koncentrācija",VLOOKUP(Dati!$A4552,Normas!$A:$D,3,FALSE),VLOOKUP(Dati!$A4552,Normas!$A:$D,3,FALSE)*0.6)),"")</f>
      </c>
      <c r="H4552" s="2">
        <f>IFERROR(IF(ISBLANK($A4552),"",IF($A4552="Ūdeņraža jonu koncentrācija",VLOOKUP(Dati!$A4552,Normas!$A:$D,2,FALSE),VLOOKUP(Dati!$A4552,Normas!$A:$D,2,FALSE)*0.3)),"")</f>
      </c>
      <c r="I4552" s="2">
        <f>IFERROR(IF(ISBLANK($A4552),"",IF($A4552="Ūdeņraža jonu koncentrācija",VLOOKUP(Dati!$A4552,Normas!$A:$D,3,FALSE),VLOOKUP(Dati!$A4552,Normas!$A:$D,3,FALSE)*0.3)),"")</f>
      </c>
    </row>
    <row r="4553" spans="2:9" x14ac:dyDescent="0.2">
      <c r="B4553">
        <f>IF(ISBLANK(A4553),"",VLOOKUP(A4553,Normas!A:D,4,FALSE))</f>
      </c>
      <c r="E4553" s="2">
        <f>IF(ISBLANK(D4553),"",INT(YEARFRAC(D4553,'Vispārīga informācija'!$B$2)))</f>
      </c>
      <c r="F4553" s="2">
        <f>IFERROR(IF(ISBLANK($A4553),"",IF($A4553="Ūdeņraža jonu koncentrācija",VLOOKUP(Dati!$A4553,Normas!$A:$D,2,FALSE),VLOOKUP(Dati!$A4553,Normas!$A:$D,2,FALSE)*0.6)),"")</f>
      </c>
      <c r="G4553" s="2">
        <f>IFERROR(IF(ISBLANK($A4553),"",IF($A4553="Ūdeņraža jonu koncentrācija",VLOOKUP(Dati!$A4553,Normas!$A:$D,3,FALSE),VLOOKUP(Dati!$A4553,Normas!$A:$D,3,FALSE)*0.6)),"")</f>
      </c>
      <c r="H4553" s="2">
        <f>IFERROR(IF(ISBLANK($A4553),"",IF($A4553="Ūdeņraža jonu koncentrācija",VLOOKUP(Dati!$A4553,Normas!$A:$D,2,FALSE),VLOOKUP(Dati!$A4553,Normas!$A:$D,2,FALSE)*0.3)),"")</f>
      </c>
      <c r="I4553" s="2">
        <f>IFERROR(IF(ISBLANK($A4553),"",IF($A4553="Ūdeņraža jonu koncentrācija",VLOOKUP(Dati!$A4553,Normas!$A:$D,3,FALSE),VLOOKUP(Dati!$A4553,Normas!$A:$D,3,FALSE)*0.3)),"")</f>
      </c>
    </row>
    <row r="4554" spans="2:9" x14ac:dyDescent="0.2">
      <c r="B4554">
        <f>IF(ISBLANK(A4554),"",VLOOKUP(A4554,Normas!A:D,4,FALSE))</f>
      </c>
      <c r="E4554" s="2">
        <f>IF(ISBLANK(D4554),"",INT(YEARFRAC(D4554,'Vispārīga informācija'!$B$2)))</f>
      </c>
      <c r="F4554" s="2">
        <f>IFERROR(IF(ISBLANK($A4554),"",IF($A4554="Ūdeņraža jonu koncentrācija",VLOOKUP(Dati!$A4554,Normas!$A:$D,2,FALSE),VLOOKUP(Dati!$A4554,Normas!$A:$D,2,FALSE)*0.6)),"")</f>
      </c>
      <c r="G4554" s="2">
        <f>IFERROR(IF(ISBLANK($A4554),"",IF($A4554="Ūdeņraža jonu koncentrācija",VLOOKUP(Dati!$A4554,Normas!$A:$D,3,FALSE),VLOOKUP(Dati!$A4554,Normas!$A:$D,3,FALSE)*0.6)),"")</f>
      </c>
      <c r="H4554" s="2">
        <f>IFERROR(IF(ISBLANK($A4554),"",IF($A4554="Ūdeņraža jonu koncentrācija",VLOOKUP(Dati!$A4554,Normas!$A:$D,2,FALSE),VLOOKUP(Dati!$A4554,Normas!$A:$D,2,FALSE)*0.3)),"")</f>
      </c>
      <c r="I4554" s="2">
        <f>IFERROR(IF(ISBLANK($A4554),"",IF($A4554="Ūdeņraža jonu koncentrācija",VLOOKUP(Dati!$A4554,Normas!$A:$D,3,FALSE),VLOOKUP(Dati!$A4554,Normas!$A:$D,3,FALSE)*0.3)),"")</f>
      </c>
    </row>
    <row r="4555" spans="2:9" x14ac:dyDescent="0.2">
      <c r="B4555">
        <f>IF(ISBLANK(A4555),"",VLOOKUP(A4555,Normas!A:D,4,FALSE))</f>
      </c>
      <c r="E4555" s="2">
        <f>IF(ISBLANK(D4555),"",INT(YEARFRAC(D4555,'Vispārīga informācija'!$B$2)))</f>
      </c>
      <c r="F4555" s="2">
        <f>IFERROR(IF(ISBLANK($A4555),"",IF($A4555="Ūdeņraža jonu koncentrācija",VLOOKUP(Dati!$A4555,Normas!$A:$D,2,FALSE),VLOOKUP(Dati!$A4555,Normas!$A:$D,2,FALSE)*0.6)),"")</f>
      </c>
      <c r="G4555" s="2">
        <f>IFERROR(IF(ISBLANK($A4555),"",IF($A4555="Ūdeņraža jonu koncentrācija",VLOOKUP(Dati!$A4555,Normas!$A:$D,3,FALSE),VLOOKUP(Dati!$A4555,Normas!$A:$D,3,FALSE)*0.6)),"")</f>
      </c>
      <c r="H4555" s="2">
        <f>IFERROR(IF(ISBLANK($A4555),"",IF($A4555="Ūdeņraža jonu koncentrācija",VLOOKUP(Dati!$A4555,Normas!$A:$D,2,FALSE),VLOOKUP(Dati!$A4555,Normas!$A:$D,2,FALSE)*0.3)),"")</f>
      </c>
      <c r="I4555" s="2">
        <f>IFERROR(IF(ISBLANK($A4555),"",IF($A4555="Ūdeņraža jonu koncentrācija",VLOOKUP(Dati!$A4555,Normas!$A:$D,3,FALSE),VLOOKUP(Dati!$A4555,Normas!$A:$D,3,FALSE)*0.3)),"")</f>
      </c>
    </row>
    <row r="4556" spans="2:9" x14ac:dyDescent="0.2">
      <c r="B4556">
        <f>IF(ISBLANK(A4556),"",VLOOKUP(A4556,Normas!A:D,4,FALSE))</f>
      </c>
      <c r="E4556" s="2">
        <f>IF(ISBLANK(D4556),"",INT(YEARFRAC(D4556,'Vispārīga informācija'!$B$2)))</f>
      </c>
      <c r="F4556" s="2">
        <f>IFERROR(IF(ISBLANK($A4556),"",IF($A4556="Ūdeņraža jonu koncentrācija",VLOOKUP(Dati!$A4556,Normas!$A:$D,2,FALSE),VLOOKUP(Dati!$A4556,Normas!$A:$D,2,FALSE)*0.6)),"")</f>
      </c>
      <c r="G4556" s="2">
        <f>IFERROR(IF(ISBLANK($A4556),"",IF($A4556="Ūdeņraža jonu koncentrācija",VLOOKUP(Dati!$A4556,Normas!$A:$D,3,FALSE),VLOOKUP(Dati!$A4556,Normas!$A:$D,3,FALSE)*0.6)),"")</f>
      </c>
      <c r="H4556" s="2">
        <f>IFERROR(IF(ISBLANK($A4556),"",IF($A4556="Ūdeņraža jonu koncentrācija",VLOOKUP(Dati!$A4556,Normas!$A:$D,2,FALSE),VLOOKUP(Dati!$A4556,Normas!$A:$D,2,FALSE)*0.3)),"")</f>
      </c>
      <c r="I4556" s="2">
        <f>IFERROR(IF(ISBLANK($A4556),"",IF($A4556="Ūdeņraža jonu koncentrācija",VLOOKUP(Dati!$A4556,Normas!$A:$D,3,FALSE),VLOOKUP(Dati!$A4556,Normas!$A:$D,3,FALSE)*0.3)),"")</f>
      </c>
    </row>
    <row r="4557" spans="2:9" x14ac:dyDescent="0.2">
      <c r="B4557">
        <f>IF(ISBLANK(A4557),"",VLOOKUP(A4557,Normas!A:D,4,FALSE))</f>
      </c>
      <c r="E4557" s="2">
        <f>IF(ISBLANK(D4557),"",INT(YEARFRAC(D4557,'Vispārīga informācija'!$B$2)))</f>
      </c>
      <c r="F4557" s="2">
        <f>IFERROR(IF(ISBLANK($A4557),"",IF($A4557="Ūdeņraža jonu koncentrācija",VLOOKUP(Dati!$A4557,Normas!$A:$D,2,FALSE),VLOOKUP(Dati!$A4557,Normas!$A:$D,2,FALSE)*0.6)),"")</f>
      </c>
      <c r="G4557" s="2">
        <f>IFERROR(IF(ISBLANK($A4557),"",IF($A4557="Ūdeņraža jonu koncentrācija",VLOOKUP(Dati!$A4557,Normas!$A:$D,3,FALSE),VLOOKUP(Dati!$A4557,Normas!$A:$D,3,FALSE)*0.6)),"")</f>
      </c>
      <c r="H4557" s="2">
        <f>IFERROR(IF(ISBLANK($A4557),"",IF($A4557="Ūdeņraža jonu koncentrācija",VLOOKUP(Dati!$A4557,Normas!$A:$D,2,FALSE),VLOOKUP(Dati!$A4557,Normas!$A:$D,2,FALSE)*0.3)),"")</f>
      </c>
      <c r="I4557" s="2">
        <f>IFERROR(IF(ISBLANK($A4557),"",IF($A4557="Ūdeņraža jonu koncentrācija",VLOOKUP(Dati!$A4557,Normas!$A:$D,3,FALSE),VLOOKUP(Dati!$A4557,Normas!$A:$D,3,FALSE)*0.3)),"")</f>
      </c>
    </row>
    <row r="4558" spans="2:9" x14ac:dyDescent="0.2">
      <c r="B4558">
        <f>IF(ISBLANK(A4558),"",VLOOKUP(A4558,Normas!A:D,4,FALSE))</f>
      </c>
      <c r="E4558" s="2">
        <f>IF(ISBLANK(D4558),"",INT(YEARFRAC(D4558,'Vispārīga informācija'!$B$2)))</f>
      </c>
      <c r="F4558" s="2">
        <f>IFERROR(IF(ISBLANK($A4558),"",IF($A4558="Ūdeņraža jonu koncentrācija",VLOOKUP(Dati!$A4558,Normas!$A:$D,2,FALSE),VLOOKUP(Dati!$A4558,Normas!$A:$D,2,FALSE)*0.6)),"")</f>
      </c>
      <c r="G4558" s="2">
        <f>IFERROR(IF(ISBLANK($A4558),"",IF($A4558="Ūdeņraža jonu koncentrācija",VLOOKUP(Dati!$A4558,Normas!$A:$D,3,FALSE),VLOOKUP(Dati!$A4558,Normas!$A:$D,3,FALSE)*0.6)),"")</f>
      </c>
      <c r="H4558" s="2">
        <f>IFERROR(IF(ISBLANK($A4558),"",IF($A4558="Ūdeņraža jonu koncentrācija",VLOOKUP(Dati!$A4558,Normas!$A:$D,2,FALSE),VLOOKUP(Dati!$A4558,Normas!$A:$D,2,FALSE)*0.3)),"")</f>
      </c>
      <c r="I4558" s="2">
        <f>IFERROR(IF(ISBLANK($A4558),"",IF($A4558="Ūdeņraža jonu koncentrācija",VLOOKUP(Dati!$A4558,Normas!$A:$D,3,FALSE),VLOOKUP(Dati!$A4558,Normas!$A:$D,3,FALSE)*0.3)),"")</f>
      </c>
    </row>
    <row r="4559" spans="2:9" x14ac:dyDescent="0.2">
      <c r="B4559">
        <f>IF(ISBLANK(A4559),"",VLOOKUP(A4559,Normas!A:D,4,FALSE))</f>
      </c>
      <c r="E4559" s="2">
        <f>IF(ISBLANK(D4559),"",INT(YEARFRAC(D4559,'Vispārīga informācija'!$B$2)))</f>
      </c>
      <c r="F4559" s="2">
        <f>IFERROR(IF(ISBLANK($A4559),"",IF($A4559="Ūdeņraža jonu koncentrācija",VLOOKUP(Dati!$A4559,Normas!$A:$D,2,FALSE),VLOOKUP(Dati!$A4559,Normas!$A:$D,2,FALSE)*0.6)),"")</f>
      </c>
      <c r="G4559" s="2">
        <f>IFERROR(IF(ISBLANK($A4559),"",IF($A4559="Ūdeņraža jonu koncentrācija",VLOOKUP(Dati!$A4559,Normas!$A:$D,3,FALSE),VLOOKUP(Dati!$A4559,Normas!$A:$D,3,FALSE)*0.6)),"")</f>
      </c>
      <c r="H4559" s="2">
        <f>IFERROR(IF(ISBLANK($A4559),"",IF($A4559="Ūdeņraža jonu koncentrācija",VLOOKUP(Dati!$A4559,Normas!$A:$D,2,FALSE),VLOOKUP(Dati!$A4559,Normas!$A:$D,2,FALSE)*0.3)),"")</f>
      </c>
      <c r="I4559" s="2">
        <f>IFERROR(IF(ISBLANK($A4559),"",IF($A4559="Ūdeņraža jonu koncentrācija",VLOOKUP(Dati!$A4559,Normas!$A:$D,3,FALSE),VLOOKUP(Dati!$A4559,Normas!$A:$D,3,FALSE)*0.3)),"")</f>
      </c>
    </row>
    <row r="4560" spans="2:9" x14ac:dyDescent="0.2">
      <c r="B4560">
        <f>IF(ISBLANK(A4560),"",VLOOKUP(A4560,Normas!A:D,4,FALSE))</f>
      </c>
      <c r="E4560" s="2">
        <f>IF(ISBLANK(D4560),"",INT(YEARFRAC(D4560,'Vispārīga informācija'!$B$2)))</f>
      </c>
      <c r="F4560" s="2">
        <f>IFERROR(IF(ISBLANK($A4560),"",IF($A4560="Ūdeņraža jonu koncentrācija",VLOOKUP(Dati!$A4560,Normas!$A:$D,2,FALSE),VLOOKUP(Dati!$A4560,Normas!$A:$D,2,FALSE)*0.6)),"")</f>
      </c>
      <c r="G4560" s="2">
        <f>IFERROR(IF(ISBLANK($A4560),"",IF($A4560="Ūdeņraža jonu koncentrācija",VLOOKUP(Dati!$A4560,Normas!$A:$D,3,FALSE),VLOOKUP(Dati!$A4560,Normas!$A:$D,3,FALSE)*0.6)),"")</f>
      </c>
      <c r="H4560" s="2">
        <f>IFERROR(IF(ISBLANK($A4560),"",IF($A4560="Ūdeņraža jonu koncentrācija",VLOOKUP(Dati!$A4560,Normas!$A:$D,2,FALSE),VLOOKUP(Dati!$A4560,Normas!$A:$D,2,FALSE)*0.3)),"")</f>
      </c>
      <c r="I4560" s="2">
        <f>IFERROR(IF(ISBLANK($A4560),"",IF($A4560="Ūdeņraža jonu koncentrācija",VLOOKUP(Dati!$A4560,Normas!$A:$D,3,FALSE),VLOOKUP(Dati!$A4560,Normas!$A:$D,3,FALSE)*0.3)),"")</f>
      </c>
    </row>
    <row r="4561" spans="2:9" x14ac:dyDescent="0.2">
      <c r="B4561">
        <f>IF(ISBLANK(A4561),"",VLOOKUP(A4561,Normas!A:D,4,FALSE))</f>
      </c>
      <c r="E4561" s="2">
        <f>IF(ISBLANK(D4561),"",INT(YEARFRAC(D4561,'Vispārīga informācija'!$B$2)))</f>
      </c>
      <c r="F4561" s="2">
        <f>IFERROR(IF(ISBLANK($A4561),"",IF($A4561="Ūdeņraža jonu koncentrācija",VLOOKUP(Dati!$A4561,Normas!$A:$D,2,FALSE),VLOOKUP(Dati!$A4561,Normas!$A:$D,2,FALSE)*0.6)),"")</f>
      </c>
      <c r="G4561" s="2">
        <f>IFERROR(IF(ISBLANK($A4561),"",IF($A4561="Ūdeņraža jonu koncentrācija",VLOOKUP(Dati!$A4561,Normas!$A:$D,3,FALSE),VLOOKUP(Dati!$A4561,Normas!$A:$D,3,FALSE)*0.6)),"")</f>
      </c>
      <c r="H4561" s="2">
        <f>IFERROR(IF(ISBLANK($A4561),"",IF($A4561="Ūdeņraža jonu koncentrācija",VLOOKUP(Dati!$A4561,Normas!$A:$D,2,FALSE),VLOOKUP(Dati!$A4561,Normas!$A:$D,2,FALSE)*0.3)),"")</f>
      </c>
      <c r="I4561" s="2">
        <f>IFERROR(IF(ISBLANK($A4561),"",IF($A4561="Ūdeņraža jonu koncentrācija",VLOOKUP(Dati!$A4561,Normas!$A:$D,3,FALSE),VLOOKUP(Dati!$A4561,Normas!$A:$D,3,FALSE)*0.3)),"")</f>
      </c>
    </row>
    <row r="4562" spans="2:9" x14ac:dyDescent="0.2">
      <c r="B4562">
        <f>IF(ISBLANK(A4562),"",VLOOKUP(A4562,Normas!A:D,4,FALSE))</f>
      </c>
      <c r="E4562" s="2">
        <f>IF(ISBLANK(D4562),"",INT(YEARFRAC(D4562,'Vispārīga informācija'!$B$2)))</f>
      </c>
      <c r="F4562" s="2">
        <f>IFERROR(IF(ISBLANK($A4562),"",IF($A4562="Ūdeņraža jonu koncentrācija",VLOOKUP(Dati!$A4562,Normas!$A:$D,2,FALSE),VLOOKUP(Dati!$A4562,Normas!$A:$D,2,FALSE)*0.6)),"")</f>
      </c>
      <c r="G4562" s="2">
        <f>IFERROR(IF(ISBLANK($A4562),"",IF($A4562="Ūdeņraža jonu koncentrācija",VLOOKUP(Dati!$A4562,Normas!$A:$D,3,FALSE),VLOOKUP(Dati!$A4562,Normas!$A:$D,3,FALSE)*0.6)),"")</f>
      </c>
      <c r="H4562" s="2">
        <f>IFERROR(IF(ISBLANK($A4562),"",IF($A4562="Ūdeņraža jonu koncentrācija",VLOOKUP(Dati!$A4562,Normas!$A:$D,2,FALSE),VLOOKUP(Dati!$A4562,Normas!$A:$D,2,FALSE)*0.3)),"")</f>
      </c>
      <c r="I4562" s="2">
        <f>IFERROR(IF(ISBLANK($A4562),"",IF($A4562="Ūdeņraža jonu koncentrācija",VLOOKUP(Dati!$A4562,Normas!$A:$D,3,FALSE),VLOOKUP(Dati!$A4562,Normas!$A:$D,3,FALSE)*0.3)),"")</f>
      </c>
    </row>
    <row r="4563" spans="2:9" x14ac:dyDescent="0.2">
      <c r="B4563">
        <f>IF(ISBLANK(A4563),"",VLOOKUP(A4563,Normas!A:D,4,FALSE))</f>
      </c>
      <c r="E4563" s="2">
        <f>IF(ISBLANK(D4563),"",INT(YEARFRAC(D4563,'Vispārīga informācija'!$B$2)))</f>
      </c>
      <c r="F4563" s="2">
        <f>IFERROR(IF(ISBLANK($A4563),"",IF($A4563="Ūdeņraža jonu koncentrācija",VLOOKUP(Dati!$A4563,Normas!$A:$D,2,FALSE),VLOOKUP(Dati!$A4563,Normas!$A:$D,2,FALSE)*0.6)),"")</f>
      </c>
      <c r="G4563" s="2">
        <f>IFERROR(IF(ISBLANK($A4563),"",IF($A4563="Ūdeņraža jonu koncentrācija",VLOOKUP(Dati!$A4563,Normas!$A:$D,3,FALSE),VLOOKUP(Dati!$A4563,Normas!$A:$D,3,FALSE)*0.6)),"")</f>
      </c>
      <c r="H4563" s="2">
        <f>IFERROR(IF(ISBLANK($A4563),"",IF($A4563="Ūdeņraža jonu koncentrācija",VLOOKUP(Dati!$A4563,Normas!$A:$D,2,FALSE),VLOOKUP(Dati!$A4563,Normas!$A:$D,2,FALSE)*0.3)),"")</f>
      </c>
      <c r="I4563" s="2">
        <f>IFERROR(IF(ISBLANK($A4563),"",IF($A4563="Ūdeņraža jonu koncentrācija",VLOOKUP(Dati!$A4563,Normas!$A:$D,3,FALSE),VLOOKUP(Dati!$A4563,Normas!$A:$D,3,FALSE)*0.3)),"")</f>
      </c>
    </row>
    <row r="4564" spans="2:9" x14ac:dyDescent="0.2">
      <c r="B4564">
        <f>IF(ISBLANK(A4564),"",VLOOKUP(A4564,Normas!A:D,4,FALSE))</f>
      </c>
      <c r="E4564" s="2">
        <f>IF(ISBLANK(D4564),"",INT(YEARFRAC(D4564,'Vispārīga informācija'!$B$2)))</f>
      </c>
      <c r="F4564" s="2">
        <f>IFERROR(IF(ISBLANK($A4564),"",IF($A4564="Ūdeņraža jonu koncentrācija",VLOOKUP(Dati!$A4564,Normas!$A:$D,2,FALSE),VLOOKUP(Dati!$A4564,Normas!$A:$D,2,FALSE)*0.6)),"")</f>
      </c>
      <c r="G4564" s="2">
        <f>IFERROR(IF(ISBLANK($A4564),"",IF($A4564="Ūdeņraža jonu koncentrācija",VLOOKUP(Dati!$A4564,Normas!$A:$D,3,FALSE),VLOOKUP(Dati!$A4564,Normas!$A:$D,3,FALSE)*0.6)),"")</f>
      </c>
      <c r="H4564" s="2">
        <f>IFERROR(IF(ISBLANK($A4564),"",IF($A4564="Ūdeņraža jonu koncentrācija",VLOOKUP(Dati!$A4564,Normas!$A:$D,2,FALSE),VLOOKUP(Dati!$A4564,Normas!$A:$D,2,FALSE)*0.3)),"")</f>
      </c>
      <c r="I4564" s="2">
        <f>IFERROR(IF(ISBLANK($A4564),"",IF($A4564="Ūdeņraža jonu koncentrācija",VLOOKUP(Dati!$A4564,Normas!$A:$D,3,FALSE),VLOOKUP(Dati!$A4564,Normas!$A:$D,3,FALSE)*0.3)),"")</f>
      </c>
    </row>
    <row r="4565" spans="2:9" x14ac:dyDescent="0.2">
      <c r="B4565">
        <f>IF(ISBLANK(A4565),"",VLOOKUP(A4565,Normas!A:D,4,FALSE))</f>
      </c>
      <c r="E4565" s="2">
        <f>IF(ISBLANK(D4565),"",INT(YEARFRAC(D4565,'Vispārīga informācija'!$B$2)))</f>
      </c>
      <c r="F4565" s="2">
        <f>IFERROR(IF(ISBLANK($A4565),"",IF($A4565="Ūdeņraža jonu koncentrācija",VLOOKUP(Dati!$A4565,Normas!$A:$D,2,FALSE),VLOOKUP(Dati!$A4565,Normas!$A:$D,2,FALSE)*0.6)),"")</f>
      </c>
      <c r="G4565" s="2">
        <f>IFERROR(IF(ISBLANK($A4565),"",IF($A4565="Ūdeņraža jonu koncentrācija",VLOOKUP(Dati!$A4565,Normas!$A:$D,3,FALSE),VLOOKUP(Dati!$A4565,Normas!$A:$D,3,FALSE)*0.6)),"")</f>
      </c>
      <c r="H4565" s="2">
        <f>IFERROR(IF(ISBLANK($A4565),"",IF($A4565="Ūdeņraža jonu koncentrācija",VLOOKUP(Dati!$A4565,Normas!$A:$D,2,FALSE),VLOOKUP(Dati!$A4565,Normas!$A:$D,2,FALSE)*0.3)),"")</f>
      </c>
      <c r="I4565" s="2">
        <f>IFERROR(IF(ISBLANK($A4565),"",IF($A4565="Ūdeņraža jonu koncentrācija",VLOOKUP(Dati!$A4565,Normas!$A:$D,3,FALSE),VLOOKUP(Dati!$A4565,Normas!$A:$D,3,FALSE)*0.3)),"")</f>
      </c>
    </row>
    <row r="4566" spans="2:9" x14ac:dyDescent="0.2">
      <c r="B4566">
        <f>IF(ISBLANK(A4566),"",VLOOKUP(A4566,Normas!A:D,4,FALSE))</f>
      </c>
      <c r="E4566" s="2">
        <f>IF(ISBLANK(D4566),"",INT(YEARFRAC(D4566,'Vispārīga informācija'!$B$2)))</f>
      </c>
      <c r="F4566" s="2">
        <f>IFERROR(IF(ISBLANK($A4566),"",IF($A4566="Ūdeņraža jonu koncentrācija",VLOOKUP(Dati!$A4566,Normas!$A:$D,2,FALSE),VLOOKUP(Dati!$A4566,Normas!$A:$D,2,FALSE)*0.6)),"")</f>
      </c>
      <c r="G4566" s="2">
        <f>IFERROR(IF(ISBLANK($A4566),"",IF($A4566="Ūdeņraža jonu koncentrācija",VLOOKUP(Dati!$A4566,Normas!$A:$D,3,FALSE),VLOOKUP(Dati!$A4566,Normas!$A:$D,3,FALSE)*0.6)),"")</f>
      </c>
      <c r="H4566" s="2">
        <f>IFERROR(IF(ISBLANK($A4566),"",IF($A4566="Ūdeņraža jonu koncentrācija",VLOOKUP(Dati!$A4566,Normas!$A:$D,2,FALSE),VLOOKUP(Dati!$A4566,Normas!$A:$D,2,FALSE)*0.3)),"")</f>
      </c>
      <c r="I4566" s="2">
        <f>IFERROR(IF(ISBLANK($A4566),"",IF($A4566="Ūdeņraža jonu koncentrācija",VLOOKUP(Dati!$A4566,Normas!$A:$D,3,FALSE),VLOOKUP(Dati!$A4566,Normas!$A:$D,3,FALSE)*0.3)),"")</f>
      </c>
    </row>
    <row r="4567" spans="2:9" x14ac:dyDescent="0.2">
      <c r="B4567">
        <f>IF(ISBLANK(A4567),"",VLOOKUP(A4567,Normas!A:D,4,FALSE))</f>
      </c>
      <c r="E4567" s="2">
        <f>IF(ISBLANK(D4567),"",INT(YEARFRAC(D4567,'Vispārīga informācija'!$B$2)))</f>
      </c>
      <c r="F4567" s="2">
        <f>IFERROR(IF(ISBLANK($A4567),"",IF($A4567="Ūdeņraža jonu koncentrācija",VLOOKUP(Dati!$A4567,Normas!$A:$D,2,FALSE),VLOOKUP(Dati!$A4567,Normas!$A:$D,2,FALSE)*0.6)),"")</f>
      </c>
      <c r="G4567" s="2">
        <f>IFERROR(IF(ISBLANK($A4567),"",IF($A4567="Ūdeņraža jonu koncentrācija",VLOOKUP(Dati!$A4567,Normas!$A:$D,3,FALSE),VLOOKUP(Dati!$A4567,Normas!$A:$D,3,FALSE)*0.6)),"")</f>
      </c>
      <c r="H4567" s="2">
        <f>IFERROR(IF(ISBLANK($A4567),"",IF($A4567="Ūdeņraža jonu koncentrācija",VLOOKUP(Dati!$A4567,Normas!$A:$D,2,FALSE),VLOOKUP(Dati!$A4567,Normas!$A:$D,2,FALSE)*0.3)),"")</f>
      </c>
      <c r="I4567" s="2">
        <f>IFERROR(IF(ISBLANK($A4567),"",IF($A4567="Ūdeņraža jonu koncentrācija",VLOOKUP(Dati!$A4567,Normas!$A:$D,3,FALSE),VLOOKUP(Dati!$A4567,Normas!$A:$D,3,FALSE)*0.3)),"")</f>
      </c>
    </row>
    <row r="4568" spans="2:9" x14ac:dyDescent="0.2">
      <c r="B4568">
        <f>IF(ISBLANK(A4568),"",VLOOKUP(A4568,Normas!A:D,4,FALSE))</f>
      </c>
      <c r="E4568" s="2">
        <f>IF(ISBLANK(D4568),"",INT(YEARFRAC(D4568,'Vispārīga informācija'!$B$2)))</f>
      </c>
      <c r="F4568" s="2">
        <f>IFERROR(IF(ISBLANK($A4568),"",IF($A4568="Ūdeņraža jonu koncentrācija",VLOOKUP(Dati!$A4568,Normas!$A:$D,2,FALSE),VLOOKUP(Dati!$A4568,Normas!$A:$D,2,FALSE)*0.6)),"")</f>
      </c>
      <c r="G4568" s="2">
        <f>IFERROR(IF(ISBLANK($A4568),"",IF($A4568="Ūdeņraža jonu koncentrācija",VLOOKUP(Dati!$A4568,Normas!$A:$D,3,FALSE),VLOOKUP(Dati!$A4568,Normas!$A:$D,3,FALSE)*0.6)),"")</f>
      </c>
      <c r="H4568" s="2">
        <f>IFERROR(IF(ISBLANK($A4568),"",IF($A4568="Ūdeņraža jonu koncentrācija",VLOOKUP(Dati!$A4568,Normas!$A:$D,2,FALSE),VLOOKUP(Dati!$A4568,Normas!$A:$D,2,FALSE)*0.3)),"")</f>
      </c>
      <c r="I4568" s="2">
        <f>IFERROR(IF(ISBLANK($A4568),"",IF($A4568="Ūdeņraža jonu koncentrācija",VLOOKUP(Dati!$A4568,Normas!$A:$D,3,FALSE),VLOOKUP(Dati!$A4568,Normas!$A:$D,3,FALSE)*0.3)),"")</f>
      </c>
    </row>
    <row r="4569" spans="2:9" x14ac:dyDescent="0.2">
      <c r="B4569">
        <f>IF(ISBLANK(A4569),"",VLOOKUP(A4569,Normas!A:D,4,FALSE))</f>
      </c>
      <c r="E4569" s="2">
        <f>IF(ISBLANK(D4569),"",INT(YEARFRAC(D4569,'Vispārīga informācija'!$B$2)))</f>
      </c>
      <c r="F4569" s="2">
        <f>IFERROR(IF(ISBLANK($A4569),"",IF($A4569="Ūdeņraža jonu koncentrācija",VLOOKUP(Dati!$A4569,Normas!$A:$D,2,FALSE),VLOOKUP(Dati!$A4569,Normas!$A:$D,2,FALSE)*0.6)),"")</f>
      </c>
      <c r="G4569" s="2">
        <f>IFERROR(IF(ISBLANK($A4569),"",IF($A4569="Ūdeņraža jonu koncentrācija",VLOOKUP(Dati!$A4569,Normas!$A:$D,3,FALSE),VLOOKUP(Dati!$A4569,Normas!$A:$D,3,FALSE)*0.6)),"")</f>
      </c>
      <c r="H4569" s="2">
        <f>IFERROR(IF(ISBLANK($A4569),"",IF($A4569="Ūdeņraža jonu koncentrācija",VLOOKUP(Dati!$A4569,Normas!$A:$D,2,FALSE),VLOOKUP(Dati!$A4569,Normas!$A:$D,2,FALSE)*0.3)),"")</f>
      </c>
      <c r="I4569" s="2">
        <f>IFERROR(IF(ISBLANK($A4569),"",IF($A4569="Ūdeņraža jonu koncentrācija",VLOOKUP(Dati!$A4569,Normas!$A:$D,3,FALSE),VLOOKUP(Dati!$A4569,Normas!$A:$D,3,FALSE)*0.3)),"")</f>
      </c>
    </row>
    <row r="4570" spans="2:9" x14ac:dyDescent="0.2">
      <c r="B4570">
        <f>IF(ISBLANK(A4570),"",VLOOKUP(A4570,Normas!A:D,4,FALSE))</f>
      </c>
      <c r="E4570" s="2">
        <f>IF(ISBLANK(D4570),"",INT(YEARFRAC(D4570,'Vispārīga informācija'!$B$2)))</f>
      </c>
      <c r="F4570" s="2">
        <f>IFERROR(IF(ISBLANK($A4570),"",IF($A4570="Ūdeņraža jonu koncentrācija",VLOOKUP(Dati!$A4570,Normas!$A:$D,2,FALSE),VLOOKUP(Dati!$A4570,Normas!$A:$D,2,FALSE)*0.6)),"")</f>
      </c>
      <c r="G4570" s="2">
        <f>IFERROR(IF(ISBLANK($A4570),"",IF($A4570="Ūdeņraža jonu koncentrācija",VLOOKUP(Dati!$A4570,Normas!$A:$D,3,FALSE),VLOOKUP(Dati!$A4570,Normas!$A:$D,3,FALSE)*0.6)),"")</f>
      </c>
      <c r="H4570" s="2">
        <f>IFERROR(IF(ISBLANK($A4570),"",IF($A4570="Ūdeņraža jonu koncentrācija",VLOOKUP(Dati!$A4570,Normas!$A:$D,2,FALSE),VLOOKUP(Dati!$A4570,Normas!$A:$D,2,FALSE)*0.3)),"")</f>
      </c>
      <c r="I4570" s="2">
        <f>IFERROR(IF(ISBLANK($A4570),"",IF($A4570="Ūdeņraža jonu koncentrācija",VLOOKUP(Dati!$A4570,Normas!$A:$D,3,FALSE),VLOOKUP(Dati!$A4570,Normas!$A:$D,3,FALSE)*0.3)),"")</f>
      </c>
    </row>
    <row r="4571" spans="2:9" x14ac:dyDescent="0.2">
      <c r="B4571">
        <f>IF(ISBLANK(A4571),"",VLOOKUP(A4571,Normas!A:D,4,FALSE))</f>
      </c>
      <c r="E4571" s="2">
        <f>IF(ISBLANK(D4571),"",INT(YEARFRAC(D4571,'Vispārīga informācija'!$B$2)))</f>
      </c>
      <c r="F4571" s="2">
        <f>IFERROR(IF(ISBLANK($A4571),"",IF($A4571="Ūdeņraža jonu koncentrācija",VLOOKUP(Dati!$A4571,Normas!$A:$D,2,FALSE),VLOOKUP(Dati!$A4571,Normas!$A:$D,2,FALSE)*0.6)),"")</f>
      </c>
      <c r="G4571" s="2">
        <f>IFERROR(IF(ISBLANK($A4571),"",IF($A4571="Ūdeņraža jonu koncentrācija",VLOOKUP(Dati!$A4571,Normas!$A:$D,3,FALSE),VLOOKUP(Dati!$A4571,Normas!$A:$D,3,FALSE)*0.6)),"")</f>
      </c>
      <c r="H4571" s="2">
        <f>IFERROR(IF(ISBLANK($A4571),"",IF($A4571="Ūdeņraža jonu koncentrācija",VLOOKUP(Dati!$A4571,Normas!$A:$D,2,FALSE),VLOOKUP(Dati!$A4571,Normas!$A:$D,2,FALSE)*0.3)),"")</f>
      </c>
      <c r="I4571" s="2">
        <f>IFERROR(IF(ISBLANK($A4571),"",IF($A4571="Ūdeņraža jonu koncentrācija",VLOOKUP(Dati!$A4571,Normas!$A:$D,3,FALSE),VLOOKUP(Dati!$A4571,Normas!$A:$D,3,FALSE)*0.3)),"")</f>
      </c>
    </row>
    <row r="4572" spans="2:9" x14ac:dyDescent="0.2">
      <c r="B4572">
        <f>IF(ISBLANK(A4572),"",VLOOKUP(A4572,Normas!A:D,4,FALSE))</f>
      </c>
      <c r="E4572" s="2">
        <f>IF(ISBLANK(D4572),"",INT(YEARFRAC(D4572,'Vispārīga informācija'!$B$2)))</f>
      </c>
      <c r="F4572" s="2">
        <f>IFERROR(IF(ISBLANK($A4572),"",IF($A4572="Ūdeņraža jonu koncentrācija",VLOOKUP(Dati!$A4572,Normas!$A:$D,2,FALSE),VLOOKUP(Dati!$A4572,Normas!$A:$D,2,FALSE)*0.6)),"")</f>
      </c>
      <c r="G4572" s="2">
        <f>IFERROR(IF(ISBLANK($A4572),"",IF($A4572="Ūdeņraža jonu koncentrācija",VLOOKUP(Dati!$A4572,Normas!$A:$D,3,FALSE),VLOOKUP(Dati!$A4572,Normas!$A:$D,3,FALSE)*0.6)),"")</f>
      </c>
      <c r="H4572" s="2">
        <f>IFERROR(IF(ISBLANK($A4572),"",IF($A4572="Ūdeņraža jonu koncentrācija",VLOOKUP(Dati!$A4572,Normas!$A:$D,2,FALSE),VLOOKUP(Dati!$A4572,Normas!$A:$D,2,FALSE)*0.3)),"")</f>
      </c>
      <c r="I4572" s="2">
        <f>IFERROR(IF(ISBLANK($A4572),"",IF($A4572="Ūdeņraža jonu koncentrācija",VLOOKUP(Dati!$A4572,Normas!$A:$D,3,FALSE),VLOOKUP(Dati!$A4572,Normas!$A:$D,3,FALSE)*0.3)),"")</f>
      </c>
    </row>
    <row r="4573" spans="2:9" x14ac:dyDescent="0.2">
      <c r="B4573">
        <f>IF(ISBLANK(A4573),"",VLOOKUP(A4573,Normas!A:D,4,FALSE))</f>
      </c>
      <c r="E4573" s="2">
        <f>IF(ISBLANK(D4573),"",INT(YEARFRAC(D4573,'Vispārīga informācija'!$B$2)))</f>
      </c>
      <c r="F4573" s="2">
        <f>IFERROR(IF(ISBLANK($A4573),"",IF($A4573="Ūdeņraža jonu koncentrācija",VLOOKUP(Dati!$A4573,Normas!$A:$D,2,FALSE),VLOOKUP(Dati!$A4573,Normas!$A:$D,2,FALSE)*0.6)),"")</f>
      </c>
      <c r="G4573" s="2">
        <f>IFERROR(IF(ISBLANK($A4573),"",IF($A4573="Ūdeņraža jonu koncentrācija",VLOOKUP(Dati!$A4573,Normas!$A:$D,3,FALSE),VLOOKUP(Dati!$A4573,Normas!$A:$D,3,FALSE)*0.6)),"")</f>
      </c>
      <c r="H4573" s="2">
        <f>IFERROR(IF(ISBLANK($A4573),"",IF($A4573="Ūdeņraža jonu koncentrācija",VLOOKUP(Dati!$A4573,Normas!$A:$D,2,FALSE),VLOOKUP(Dati!$A4573,Normas!$A:$D,2,FALSE)*0.3)),"")</f>
      </c>
      <c r="I4573" s="2">
        <f>IFERROR(IF(ISBLANK($A4573),"",IF($A4573="Ūdeņraža jonu koncentrācija",VLOOKUP(Dati!$A4573,Normas!$A:$D,3,FALSE),VLOOKUP(Dati!$A4573,Normas!$A:$D,3,FALSE)*0.3)),"")</f>
      </c>
    </row>
    <row r="4574" spans="2:9" x14ac:dyDescent="0.2">
      <c r="B4574">
        <f>IF(ISBLANK(A4574),"",VLOOKUP(A4574,Normas!A:D,4,FALSE))</f>
      </c>
      <c r="E4574" s="2">
        <f>IF(ISBLANK(D4574),"",INT(YEARFRAC(D4574,'Vispārīga informācija'!$B$2)))</f>
      </c>
      <c r="F4574" s="2">
        <f>IFERROR(IF(ISBLANK($A4574),"",IF($A4574="Ūdeņraža jonu koncentrācija",VLOOKUP(Dati!$A4574,Normas!$A:$D,2,FALSE),VLOOKUP(Dati!$A4574,Normas!$A:$D,2,FALSE)*0.6)),"")</f>
      </c>
      <c r="G4574" s="2">
        <f>IFERROR(IF(ISBLANK($A4574),"",IF($A4574="Ūdeņraža jonu koncentrācija",VLOOKUP(Dati!$A4574,Normas!$A:$D,3,FALSE),VLOOKUP(Dati!$A4574,Normas!$A:$D,3,FALSE)*0.6)),"")</f>
      </c>
      <c r="H4574" s="2">
        <f>IFERROR(IF(ISBLANK($A4574),"",IF($A4574="Ūdeņraža jonu koncentrācija",VLOOKUP(Dati!$A4574,Normas!$A:$D,2,FALSE),VLOOKUP(Dati!$A4574,Normas!$A:$D,2,FALSE)*0.3)),"")</f>
      </c>
      <c r="I4574" s="2">
        <f>IFERROR(IF(ISBLANK($A4574),"",IF($A4574="Ūdeņraža jonu koncentrācija",VLOOKUP(Dati!$A4574,Normas!$A:$D,3,FALSE),VLOOKUP(Dati!$A4574,Normas!$A:$D,3,FALSE)*0.3)),"")</f>
      </c>
    </row>
    <row r="4575" spans="2:9" x14ac:dyDescent="0.2">
      <c r="B4575">
        <f>IF(ISBLANK(A4575),"",VLOOKUP(A4575,Normas!A:D,4,FALSE))</f>
      </c>
      <c r="E4575" s="2">
        <f>IF(ISBLANK(D4575),"",INT(YEARFRAC(D4575,'Vispārīga informācija'!$B$2)))</f>
      </c>
      <c r="F4575" s="2">
        <f>IFERROR(IF(ISBLANK($A4575),"",IF($A4575="Ūdeņraža jonu koncentrācija",VLOOKUP(Dati!$A4575,Normas!$A:$D,2,FALSE),VLOOKUP(Dati!$A4575,Normas!$A:$D,2,FALSE)*0.6)),"")</f>
      </c>
      <c r="G4575" s="2">
        <f>IFERROR(IF(ISBLANK($A4575),"",IF($A4575="Ūdeņraža jonu koncentrācija",VLOOKUP(Dati!$A4575,Normas!$A:$D,3,FALSE),VLOOKUP(Dati!$A4575,Normas!$A:$D,3,FALSE)*0.6)),"")</f>
      </c>
      <c r="H4575" s="2">
        <f>IFERROR(IF(ISBLANK($A4575),"",IF($A4575="Ūdeņraža jonu koncentrācija",VLOOKUP(Dati!$A4575,Normas!$A:$D,2,FALSE),VLOOKUP(Dati!$A4575,Normas!$A:$D,2,FALSE)*0.3)),"")</f>
      </c>
      <c r="I4575" s="2">
        <f>IFERROR(IF(ISBLANK($A4575),"",IF($A4575="Ūdeņraža jonu koncentrācija",VLOOKUP(Dati!$A4575,Normas!$A:$D,3,FALSE),VLOOKUP(Dati!$A4575,Normas!$A:$D,3,FALSE)*0.3)),"")</f>
      </c>
    </row>
    <row r="4576" spans="2:9" x14ac:dyDescent="0.2">
      <c r="B4576">
        <f>IF(ISBLANK(A4576),"",VLOOKUP(A4576,Normas!A:D,4,FALSE))</f>
      </c>
      <c r="E4576" s="2">
        <f>IF(ISBLANK(D4576),"",INT(YEARFRAC(D4576,'Vispārīga informācija'!$B$2)))</f>
      </c>
      <c r="F4576" s="2">
        <f>IFERROR(IF(ISBLANK($A4576),"",IF($A4576="Ūdeņraža jonu koncentrācija",VLOOKUP(Dati!$A4576,Normas!$A:$D,2,FALSE),VLOOKUP(Dati!$A4576,Normas!$A:$D,2,FALSE)*0.6)),"")</f>
      </c>
      <c r="G4576" s="2">
        <f>IFERROR(IF(ISBLANK($A4576),"",IF($A4576="Ūdeņraža jonu koncentrācija",VLOOKUP(Dati!$A4576,Normas!$A:$D,3,FALSE),VLOOKUP(Dati!$A4576,Normas!$A:$D,3,FALSE)*0.6)),"")</f>
      </c>
      <c r="H4576" s="2">
        <f>IFERROR(IF(ISBLANK($A4576),"",IF($A4576="Ūdeņraža jonu koncentrācija",VLOOKUP(Dati!$A4576,Normas!$A:$D,2,FALSE),VLOOKUP(Dati!$A4576,Normas!$A:$D,2,FALSE)*0.3)),"")</f>
      </c>
      <c r="I4576" s="2">
        <f>IFERROR(IF(ISBLANK($A4576),"",IF($A4576="Ūdeņraža jonu koncentrācija",VLOOKUP(Dati!$A4576,Normas!$A:$D,3,FALSE),VLOOKUP(Dati!$A4576,Normas!$A:$D,3,FALSE)*0.3)),"")</f>
      </c>
    </row>
    <row r="4577" spans="2:9" x14ac:dyDescent="0.2">
      <c r="B4577">
        <f>IF(ISBLANK(A4577),"",VLOOKUP(A4577,Normas!A:D,4,FALSE))</f>
      </c>
      <c r="E4577" s="2">
        <f>IF(ISBLANK(D4577),"",INT(YEARFRAC(D4577,'Vispārīga informācija'!$B$2)))</f>
      </c>
      <c r="F4577" s="2">
        <f>IFERROR(IF(ISBLANK($A4577),"",IF($A4577="Ūdeņraža jonu koncentrācija",VLOOKUP(Dati!$A4577,Normas!$A:$D,2,FALSE),VLOOKUP(Dati!$A4577,Normas!$A:$D,2,FALSE)*0.6)),"")</f>
      </c>
      <c r="G4577" s="2">
        <f>IFERROR(IF(ISBLANK($A4577),"",IF($A4577="Ūdeņraža jonu koncentrācija",VLOOKUP(Dati!$A4577,Normas!$A:$D,3,FALSE),VLOOKUP(Dati!$A4577,Normas!$A:$D,3,FALSE)*0.6)),"")</f>
      </c>
      <c r="H4577" s="2">
        <f>IFERROR(IF(ISBLANK($A4577),"",IF($A4577="Ūdeņraža jonu koncentrācija",VLOOKUP(Dati!$A4577,Normas!$A:$D,2,FALSE),VLOOKUP(Dati!$A4577,Normas!$A:$D,2,FALSE)*0.3)),"")</f>
      </c>
      <c r="I4577" s="2">
        <f>IFERROR(IF(ISBLANK($A4577),"",IF($A4577="Ūdeņraža jonu koncentrācija",VLOOKUP(Dati!$A4577,Normas!$A:$D,3,FALSE),VLOOKUP(Dati!$A4577,Normas!$A:$D,3,FALSE)*0.3)),"")</f>
      </c>
    </row>
    <row r="4578" spans="2:9" x14ac:dyDescent="0.2">
      <c r="B4578">
        <f>IF(ISBLANK(A4578),"",VLOOKUP(A4578,Normas!A:D,4,FALSE))</f>
      </c>
      <c r="E4578" s="2">
        <f>IF(ISBLANK(D4578),"",INT(YEARFRAC(D4578,'Vispārīga informācija'!$B$2)))</f>
      </c>
      <c r="F4578" s="2">
        <f>IFERROR(IF(ISBLANK($A4578),"",IF($A4578="Ūdeņraža jonu koncentrācija",VLOOKUP(Dati!$A4578,Normas!$A:$D,2,FALSE),VLOOKUP(Dati!$A4578,Normas!$A:$D,2,FALSE)*0.6)),"")</f>
      </c>
      <c r="G4578" s="2">
        <f>IFERROR(IF(ISBLANK($A4578),"",IF($A4578="Ūdeņraža jonu koncentrācija",VLOOKUP(Dati!$A4578,Normas!$A:$D,3,FALSE),VLOOKUP(Dati!$A4578,Normas!$A:$D,3,FALSE)*0.6)),"")</f>
      </c>
      <c r="H4578" s="2">
        <f>IFERROR(IF(ISBLANK($A4578),"",IF($A4578="Ūdeņraža jonu koncentrācija",VLOOKUP(Dati!$A4578,Normas!$A:$D,2,FALSE),VLOOKUP(Dati!$A4578,Normas!$A:$D,2,FALSE)*0.3)),"")</f>
      </c>
      <c r="I4578" s="2">
        <f>IFERROR(IF(ISBLANK($A4578),"",IF($A4578="Ūdeņraža jonu koncentrācija",VLOOKUP(Dati!$A4578,Normas!$A:$D,3,FALSE),VLOOKUP(Dati!$A4578,Normas!$A:$D,3,FALSE)*0.3)),"")</f>
      </c>
    </row>
    <row r="4579" spans="2:9" x14ac:dyDescent="0.2">
      <c r="B4579">
        <f>IF(ISBLANK(A4579),"",VLOOKUP(A4579,Normas!A:D,4,FALSE))</f>
      </c>
      <c r="E4579" s="2">
        <f>IF(ISBLANK(D4579),"",INT(YEARFRAC(D4579,'Vispārīga informācija'!$B$2)))</f>
      </c>
      <c r="F4579" s="2">
        <f>IFERROR(IF(ISBLANK($A4579),"",IF($A4579="Ūdeņraža jonu koncentrācija",VLOOKUP(Dati!$A4579,Normas!$A:$D,2,FALSE),VLOOKUP(Dati!$A4579,Normas!$A:$D,2,FALSE)*0.6)),"")</f>
      </c>
      <c r="G4579" s="2">
        <f>IFERROR(IF(ISBLANK($A4579),"",IF($A4579="Ūdeņraža jonu koncentrācija",VLOOKUP(Dati!$A4579,Normas!$A:$D,3,FALSE),VLOOKUP(Dati!$A4579,Normas!$A:$D,3,FALSE)*0.6)),"")</f>
      </c>
      <c r="H4579" s="2">
        <f>IFERROR(IF(ISBLANK($A4579),"",IF($A4579="Ūdeņraža jonu koncentrācija",VLOOKUP(Dati!$A4579,Normas!$A:$D,2,FALSE),VLOOKUP(Dati!$A4579,Normas!$A:$D,2,FALSE)*0.3)),"")</f>
      </c>
      <c r="I4579" s="2">
        <f>IFERROR(IF(ISBLANK($A4579),"",IF($A4579="Ūdeņraža jonu koncentrācija",VLOOKUP(Dati!$A4579,Normas!$A:$D,3,FALSE),VLOOKUP(Dati!$A4579,Normas!$A:$D,3,FALSE)*0.3)),"")</f>
      </c>
    </row>
    <row r="4580" spans="2:9" x14ac:dyDescent="0.2">
      <c r="B4580">
        <f>IF(ISBLANK(A4580),"",VLOOKUP(A4580,Normas!A:D,4,FALSE))</f>
      </c>
      <c r="E4580" s="2">
        <f>IF(ISBLANK(D4580),"",INT(YEARFRAC(D4580,'Vispārīga informācija'!$B$2)))</f>
      </c>
      <c r="F4580" s="2">
        <f>IFERROR(IF(ISBLANK($A4580),"",IF($A4580="Ūdeņraža jonu koncentrācija",VLOOKUP(Dati!$A4580,Normas!$A:$D,2,FALSE),VLOOKUP(Dati!$A4580,Normas!$A:$D,2,FALSE)*0.6)),"")</f>
      </c>
      <c r="G4580" s="2">
        <f>IFERROR(IF(ISBLANK($A4580),"",IF($A4580="Ūdeņraža jonu koncentrācija",VLOOKUP(Dati!$A4580,Normas!$A:$D,3,FALSE),VLOOKUP(Dati!$A4580,Normas!$A:$D,3,FALSE)*0.6)),"")</f>
      </c>
      <c r="H4580" s="2">
        <f>IFERROR(IF(ISBLANK($A4580),"",IF($A4580="Ūdeņraža jonu koncentrācija",VLOOKUP(Dati!$A4580,Normas!$A:$D,2,FALSE),VLOOKUP(Dati!$A4580,Normas!$A:$D,2,FALSE)*0.3)),"")</f>
      </c>
      <c r="I4580" s="2">
        <f>IFERROR(IF(ISBLANK($A4580),"",IF($A4580="Ūdeņraža jonu koncentrācija",VLOOKUP(Dati!$A4580,Normas!$A:$D,3,FALSE),VLOOKUP(Dati!$A4580,Normas!$A:$D,3,FALSE)*0.3)),"")</f>
      </c>
    </row>
    <row r="4581" spans="2:9" x14ac:dyDescent="0.2">
      <c r="B4581">
        <f>IF(ISBLANK(A4581),"",VLOOKUP(A4581,Normas!A:D,4,FALSE))</f>
      </c>
      <c r="E4581" s="2">
        <f>IF(ISBLANK(D4581),"",INT(YEARFRAC(D4581,'Vispārīga informācija'!$B$2)))</f>
      </c>
      <c r="F4581" s="2">
        <f>IFERROR(IF(ISBLANK($A4581),"",IF($A4581="Ūdeņraža jonu koncentrācija",VLOOKUP(Dati!$A4581,Normas!$A:$D,2,FALSE),VLOOKUP(Dati!$A4581,Normas!$A:$D,2,FALSE)*0.6)),"")</f>
      </c>
      <c r="G4581" s="2">
        <f>IFERROR(IF(ISBLANK($A4581),"",IF($A4581="Ūdeņraža jonu koncentrācija",VLOOKUP(Dati!$A4581,Normas!$A:$D,3,FALSE),VLOOKUP(Dati!$A4581,Normas!$A:$D,3,FALSE)*0.6)),"")</f>
      </c>
      <c r="H4581" s="2">
        <f>IFERROR(IF(ISBLANK($A4581),"",IF($A4581="Ūdeņraža jonu koncentrācija",VLOOKUP(Dati!$A4581,Normas!$A:$D,2,FALSE),VLOOKUP(Dati!$A4581,Normas!$A:$D,2,FALSE)*0.3)),"")</f>
      </c>
      <c r="I4581" s="2">
        <f>IFERROR(IF(ISBLANK($A4581),"",IF($A4581="Ūdeņraža jonu koncentrācija",VLOOKUP(Dati!$A4581,Normas!$A:$D,3,FALSE),VLOOKUP(Dati!$A4581,Normas!$A:$D,3,FALSE)*0.3)),"")</f>
      </c>
    </row>
    <row r="4582" spans="2:9" x14ac:dyDescent="0.2">
      <c r="B4582">
        <f>IF(ISBLANK(A4582),"",VLOOKUP(A4582,Normas!A:D,4,FALSE))</f>
      </c>
      <c r="E4582" s="2">
        <f>IF(ISBLANK(D4582),"",INT(YEARFRAC(D4582,'Vispārīga informācija'!$B$2)))</f>
      </c>
      <c r="F4582" s="2">
        <f>IFERROR(IF(ISBLANK($A4582),"",IF($A4582="Ūdeņraža jonu koncentrācija",VLOOKUP(Dati!$A4582,Normas!$A:$D,2,FALSE),VLOOKUP(Dati!$A4582,Normas!$A:$D,2,FALSE)*0.6)),"")</f>
      </c>
      <c r="G4582" s="2">
        <f>IFERROR(IF(ISBLANK($A4582),"",IF($A4582="Ūdeņraža jonu koncentrācija",VLOOKUP(Dati!$A4582,Normas!$A:$D,3,FALSE),VLOOKUP(Dati!$A4582,Normas!$A:$D,3,FALSE)*0.6)),"")</f>
      </c>
      <c r="H4582" s="2">
        <f>IFERROR(IF(ISBLANK($A4582),"",IF($A4582="Ūdeņraža jonu koncentrācija",VLOOKUP(Dati!$A4582,Normas!$A:$D,2,FALSE),VLOOKUP(Dati!$A4582,Normas!$A:$D,2,FALSE)*0.3)),"")</f>
      </c>
      <c r="I4582" s="2">
        <f>IFERROR(IF(ISBLANK($A4582),"",IF($A4582="Ūdeņraža jonu koncentrācija",VLOOKUP(Dati!$A4582,Normas!$A:$D,3,FALSE),VLOOKUP(Dati!$A4582,Normas!$A:$D,3,FALSE)*0.3)),"")</f>
      </c>
    </row>
    <row r="4583" spans="2:9" x14ac:dyDescent="0.2">
      <c r="B4583">
        <f>IF(ISBLANK(A4583),"",VLOOKUP(A4583,Normas!A:D,4,FALSE))</f>
      </c>
      <c r="E4583" s="2">
        <f>IF(ISBLANK(D4583),"",INT(YEARFRAC(D4583,'Vispārīga informācija'!$B$2)))</f>
      </c>
      <c r="F4583" s="2">
        <f>IFERROR(IF(ISBLANK($A4583),"",IF($A4583="Ūdeņraža jonu koncentrācija",VLOOKUP(Dati!$A4583,Normas!$A:$D,2,FALSE),VLOOKUP(Dati!$A4583,Normas!$A:$D,2,FALSE)*0.6)),"")</f>
      </c>
      <c r="G4583" s="2">
        <f>IFERROR(IF(ISBLANK($A4583),"",IF($A4583="Ūdeņraža jonu koncentrācija",VLOOKUP(Dati!$A4583,Normas!$A:$D,3,FALSE),VLOOKUP(Dati!$A4583,Normas!$A:$D,3,FALSE)*0.6)),"")</f>
      </c>
      <c r="H4583" s="2">
        <f>IFERROR(IF(ISBLANK($A4583),"",IF($A4583="Ūdeņraža jonu koncentrācija",VLOOKUP(Dati!$A4583,Normas!$A:$D,2,FALSE),VLOOKUP(Dati!$A4583,Normas!$A:$D,2,FALSE)*0.3)),"")</f>
      </c>
      <c r="I4583" s="2">
        <f>IFERROR(IF(ISBLANK($A4583),"",IF($A4583="Ūdeņraža jonu koncentrācija",VLOOKUP(Dati!$A4583,Normas!$A:$D,3,FALSE),VLOOKUP(Dati!$A4583,Normas!$A:$D,3,FALSE)*0.3)),"")</f>
      </c>
    </row>
    <row r="4584" spans="2:9" x14ac:dyDescent="0.2">
      <c r="B4584">
        <f>IF(ISBLANK(A4584),"",VLOOKUP(A4584,Normas!A:D,4,FALSE))</f>
      </c>
      <c r="E4584" s="2">
        <f>IF(ISBLANK(D4584),"",INT(YEARFRAC(D4584,'Vispārīga informācija'!$B$2)))</f>
      </c>
      <c r="F4584" s="2">
        <f>IFERROR(IF(ISBLANK($A4584),"",IF($A4584="Ūdeņraža jonu koncentrācija",VLOOKUP(Dati!$A4584,Normas!$A:$D,2,FALSE),VLOOKUP(Dati!$A4584,Normas!$A:$D,2,FALSE)*0.6)),"")</f>
      </c>
      <c r="G4584" s="2">
        <f>IFERROR(IF(ISBLANK($A4584),"",IF($A4584="Ūdeņraža jonu koncentrācija",VLOOKUP(Dati!$A4584,Normas!$A:$D,3,FALSE),VLOOKUP(Dati!$A4584,Normas!$A:$D,3,FALSE)*0.6)),"")</f>
      </c>
      <c r="H4584" s="2">
        <f>IFERROR(IF(ISBLANK($A4584),"",IF($A4584="Ūdeņraža jonu koncentrācija",VLOOKUP(Dati!$A4584,Normas!$A:$D,2,FALSE),VLOOKUP(Dati!$A4584,Normas!$A:$D,2,FALSE)*0.3)),"")</f>
      </c>
      <c r="I4584" s="2">
        <f>IFERROR(IF(ISBLANK($A4584),"",IF($A4584="Ūdeņraža jonu koncentrācija",VLOOKUP(Dati!$A4584,Normas!$A:$D,3,FALSE),VLOOKUP(Dati!$A4584,Normas!$A:$D,3,FALSE)*0.3)),"")</f>
      </c>
    </row>
    <row r="4585" spans="2:9" x14ac:dyDescent="0.2">
      <c r="B4585">
        <f>IF(ISBLANK(A4585),"",VLOOKUP(A4585,Normas!A:D,4,FALSE))</f>
      </c>
      <c r="E4585" s="2">
        <f>IF(ISBLANK(D4585),"",INT(YEARFRAC(D4585,'Vispārīga informācija'!$B$2)))</f>
      </c>
      <c r="F4585" s="2">
        <f>IFERROR(IF(ISBLANK($A4585),"",IF($A4585="Ūdeņraža jonu koncentrācija",VLOOKUP(Dati!$A4585,Normas!$A:$D,2,FALSE),VLOOKUP(Dati!$A4585,Normas!$A:$D,2,FALSE)*0.6)),"")</f>
      </c>
      <c r="G4585" s="2">
        <f>IFERROR(IF(ISBLANK($A4585),"",IF($A4585="Ūdeņraža jonu koncentrācija",VLOOKUP(Dati!$A4585,Normas!$A:$D,3,FALSE),VLOOKUP(Dati!$A4585,Normas!$A:$D,3,FALSE)*0.6)),"")</f>
      </c>
      <c r="H4585" s="2">
        <f>IFERROR(IF(ISBLANK($A4585),"",IF($A4585="Ūdeņraža jonu koncentrācija",VLOOKUP(Dati!$A4585,Normas!$A:$D,2,FALSE),VLOOKUP(Dati!$A4585,Normas!$A:$D,2,FALSE)*0.3)),"")</f>
      </c>
      <c r="I4585" s="2">
        <f>IFERROR(IF(ISBLANK($A4585),"",IF($A4585="Ūdeņraža jonu koncentrācija",VLOOKUP(Dati!$A4585,Normas!$A:$D,3,FALSE),VLOOKUP(Dati!$A4585,Normas!$A:$D,3,FALSE)*0.3)),"")</f>
      </c>
    </row>
    <row r="4586" spans="2:9" x14ac:dyDescent="0.2">
      <c r="B4586">
        <f>IF(ISBLANK(A4586),"",VLOOKUP(A4586,Normas!A:D,4,FALSE))</f>
      </c>
      <c r="E4586" s="2">
        <f>IF(ISBLANK(D4586),"",INT(YEARFRAC(D4586,'Vispārīga informācija'!$B$2)))</f>
      </c>
      <c r="F4586" s="2">
        <f>IFERROR(IF(ISBLANK($A4586),"",IF($A4586="Ūdeņraža jonu koncentrācija",VLOOKUP(Dati!$A4586,Normas!$A:$D,2,FALSE),VLOOKUP(Dati!$A4586,Normas!$A:$D,2,FALSE)*0.6)),"")</f>
      </c>
      <c r="G4586" s="2">
        <f>IFERROR(IF(ISBLANK($A4586),"",IF($A4586="Ūdeņraža jonu koncentrācija",VLOOKUP(Dati!$A4586,Normas!$A:$D,3,FALSE),VLOOKUP(Dati!$A4586,Normas!$A:$D,3,FALSE)*0.6)),"")</f>
      </c>
      <c r="H4586" s="2">
        <f>IFERROR(IF(ISBLANK($A4586),"",IF($A4586="Ūdeņraža jonu koncentrācija",VLOOKUP(Dati!$A4586,Normas!$A:$D,2,FALSE),VLOOKUP(Dati!$A4586,Normas!$A:$D,2,FALSE)*0.3)),"")</f>
      </c>
      <c r="I4586" s="2">
        <f>IFERROR(IF(ISBLANK($A4586),"",IF($A4586="Ūdeņraža jonu koncentrācija",VLOOKUP(Dati!$A4586,Normas!$A:$D,3,FALSE),VLOOKUP(Dati!$A4586,Normas!$A:$D,3,FALSE)*0.3)),"")</f>
      </c>
    </row>
    <row r="4587" spans="2:9" x14ac:dyDescent="0.2">
      <c r="B4587">
        <f>IF(ISBLANK(A4587),"",VLOOKUP(A4587,Normas!A:D,4,FALSE))</f>
      </c>
      <c r="E4587" s="2">
        <f>IF(ISBLANK(D4587),"",INT(YEARFRAC(D4587,'Vispārīga informācija'!$B$2)))</f>
      </c>
      <c r="F4587" s="2">
        <f>IFERROR(IF(ISBLANK($A4587),"",IF($A4587="Ūdeņraža jonu koncentrācija",VLOOKUP(Dati!$A4587,Normas!$A:$D,2,FALSE),VLOOKUP(Dati!$A4587,Normas!$A:$D,2,FALSE)*0.6)),"")</f>
      </c>
      <c r="G4587" s="2">
        <f>IFERROR(IF(ISBLANK($A4587),"",IF($A4587="Ūdeņraža jonu koncentrācija",VLOOKUP(Dati!$A4587,Normas!$A:$D,3,FALSE),VLOOKUP(Dati!$A4587,Normas!$A:$D,3,FALSE)*0.6)),"")</f>
      </c>
      <c r="H4587" s="2">
        <f>IFERROR(IF(ISBLANK($A4587),"",IF($A4587="Ūdeņraža jonu koncentrācija",VLOOKUP(Dati!$A4587,Normas!$A:$D,2,FALSE),VLOOKUP(Dati!$A4587,Normas!$A:$D,2,FALSE)*0.3)),"")</f>
      </c>
      <c r="I4587" s="2">
        <f>IFERROR(IF(ISBLANK($A4587),"",IF($A4587="Ūdeņraža jonu koncentrācija",VLOOKUP(Dati!$A4587,Normas!$A:$D,3,FALSE),VLOOKUP(Dati!$A4587,Normas!$A:$D,3,FALSE)*0.3)),"")</f>
      </c>
    </row>
    <row r="4588" spans="2:9" x14ac:dyDescent="0.2">
      <c r="B4588">
        <f>IF(ISBLANK(A4588),"",VLOOKUP(A4588,Normas!A:D,4,FALSE))</f>
      </c>
      <c r="E4588" s="2">
        <f>IF(ISBLANK(D4588),"",INT(YEARFRAC(D4588,'Vispārīga informācija'!$B$2)))</f>
      </c>
      <c r="F4588" s="2">
        <f>IFERROR(IF(ISBLANK($A4588),"",IF($A4588="Ūdeņraža jonu koncentrācija",VLOOKUP(Dati!$A4588,Normas!$A:$D,2,FALSE),VLOOKUP(Dati!$A4588,Normas!$A:$D,2,FALSE)*0.6)),"")</f>
      </c>
      <c r="G4588" s="2">
        <f>IFERROR(IF(ISBLANK($A4588),"",IF($A4588="Ūdeņraža jonu koncentrācija",VLOOKUP(Dati!$A4588,Normas!$A:$D,3,FALSE),VLOOKUP(Dati!$A4588,Normas!$A:$D,3,FALSE)*0.6)),"")</f>
      </c>
      <c r="H4588" s="2">
        <f>IFERROR(IF(ISBLANK($A4588),"",IF($A4588="Ūdeņraža jonu koncentrācija",VLOOKUP(Dati!$A4588,Normas!$A:$D,2,FALSE),VLOOKUP(Dati!$A4588,Normas!$A:$D,2,FALSE)*0.3)),"")</f>
      </c>
      <c r="I4588" s="2">
        <f>IFERROR(IF(ISBLANK($A4588),"",IF($A4588="Ūdeņraža jonu koncentrācija",VLOOKUP(Dati!$A4588,Normas!$A:$D,3,FALSE),VLOOKUP(Dati!$A4588,Normas!$A:$D,3,FALSE)*0.3)),"")</f>
      </c>
    </row>
    <row r="4589" spans="2:9" x14ac:dyDescent="0.2">
      <c r="B4589">
        <f>IF(ISBLANK(A4589),"",VLOOKUP(A4589,Normas!A:D,4,FALSE))</f>
      </c>
      <c r="E4589" s="2">
        <f>IF(ISBLANK(D4589),"",INT(YEARFRAC(D4589,'Vispārīga informācija'!$B$2)))</f>
      </c>
      <c r="F4589" s="2">
        <f>IFERROR(IF(ISBLANK($A4589),"",IF($A4589="Ūdeņraža jonu koncentrācija",VLOOKUP(Dati!$A4589,Normas!$A:$D,2,FALSE),VLOOKUP(Dati!$A4589,Normas!$A:$D,2,FALSE)*0.6)),"")</f>
      </c>
      <c r="G4589" s="2">
        <f>IFERROR(IF(ISBLANK($A4589),"",IF($A4589="Ūdeņraža jonu koncentrācija",VLOOKUP(Dati!$A4589,Normas!$A:$D,3,FALSE),VLOOKUP(Dati!$A4589,Normas!$A:$D,3,FALSE)*0.6)),"")</f>
      </c>
      <c r="H4589" s="2">
        <f>IFERROR(IF(ISBLANK($A4589),"",IF($A4589="Ūdeņraža jonu koncentrācija",VLOOKUP(Dati!$A4589,Normas!$A:$D,2,FALSE),VLOOKUP(Dati!$A4589,Normas!$A:$D,2,FALSE)*0.3)),"")</f>
      </c>
      <c r="I4589" s="2">
        <f>IFERROR(IF(ISBLANK($A4589),"",IF($A4589="Ūdeņraža jonu koncentrācija",VLOOKUP(Dati!$A4589,Normas!$A:$D,3,FALSE),VLOOKUP(Dati!$A4589,Normas!$A:$D,3,FALSE)*0.3)),"")</f>
      </c>
    </row>
    <row r="4590" spans="2:9" x14ac:dyDescent="0.2">
      <c r="B4590">
        <f>IF(ISBLANK(A4590),"",VLOOKUP(A4590,Normas!A:D,4,FALSE))</f>
      </c>
      <c r="E4590" s="2">
        <f>IF(ISBLANK(D4590),"",INT(YEARFRAC(D4590,'Vispārīga informācija'!$B$2)))</f>
      </c>
      <c r="F4590" s="2">
        <f>IFERROR(IF(ISBLANK($A4590),"",IF($A4590="Ūdeņraža jonu koncentrācija",VLOOKUP(Dati!$A4590,Normas!$A:$D,2,FALSE),VLOOKUP(Dati!$A4590,Normas!$A:$D,2,FALSE)*0.6)),"")</f>
      </c>
      <c r="G4590" s="2">
        <f>IFERROR(IF(ISBLANK($A4590),"",IF($A4590="Ūdeņraža jonu koncentrācija",VLOOKUP(Dati!$A4590,Normas!$A:$D,3,FALSE),VLOOKUP(Dati!$A4590,Normas!$A:$D,3,FALSE)*0.6)),"")</f>
      </c>
      <c r="H4590" s="2">
        <f>IFERROR(IF(ISBLANK($A4590),"",IF($A4590="Ūdeņraža jonu koncentrācija",VLOOKUP(Dati!$A4590,Normas!$A:$D,2,FALSE),VLOOKUP(Dati!$A4590,Normas!$A:$D,2,FALSE)*0.3)),"")</f>
      </c>
      <c r="I4590" s="2">
        <f>IFERROR(IF(ISBLANK($A4590),"",IF($A4590="Ūdeņraža jonu koncentrācija",VLOOKUP(Dati!$A4590,Normas!$A:$D,3,FALSE),VLOOKUP(Dati!$A4590,Normas!$A:$D,3,FALSE)*0.3)),"")</f>
      </c>
    </row>
    <row r="4591" spans="2:9" x14ac:dyDescent="0.2">
      <c r="B4591">
        <f>IF(ISBLANK(A4591),"",VLOOKUP(A4591,Normas!A:D,4,FALSE))</f>
      </c>
      <c r="E4591" s="2">
        <f>IF(ISBLANK(D4591),"",INT(YEARFRAC(D4591,'Vispārīga informācija'!$B$2)))</f>
      </c>
      <c r="F4591" s="2">
        <f>IFERROR(IF(ISBLANK($A4591),"",IF($A4591="Ūdeņraža jonu koncentrācija",VLOOKUP(Dati!$A4591,Normas!$A:$D,2,FALSE),VLOOKUP(Dati!$A4591,Normas!$A:$D,2,FALSE)*0.6)),"")</f>
      </c>
      <c r="G4591" s="2">
        <f>IFERROR(IF(ISBLANK($A4591),"",IF($A4591="Ūdeņraža jonu koncentrācija",VLOOKUP(Dati!$A4591,Normas!$A:$D,3,FALSE),VLOOKUP(Dati!$A4591,Normas!$A:$D,3,FALSE)*0.6)),"")</f>
      </c>
      <c r="H4591" s="2">
        <f>IFERROR(IF(ISBLANK($A4591),"",IF($A4591="Ūdeņraža jonu koncentrācija",VLOOKUP(Dati!$A4591,Normas!$A:$D,2,FALSE),VLOOKUP(Dati!$A4591,Normas!$A:$D,2,FALSE)*0.3)),"")</f>
      </c>
      <c r="I4591" s="2">
        <f>IFERROR(IF(ISBLANK($A4591),"",IF($A4591="Ūdeņraža jonu koncentrācija",VLOOKUP(Dati!$A4591,Normas!$A:$D,3,FALSE),VLOOKUP(Dati!$A4591,Normas!$A:$D,3,FALSE)*0.3)),"")</f>
      </c>
    </row>
    <row r="4592" spans="2:9" x14ac:dyDescent="0.2">
      <c r="B4592">
        <f>IF(ISBLANK(A4592),"",VLOOKUP(A4592,Normas!A:D,4,FALSE))</f>
      </c>
      <c r="E4592" s="2">
        <f>IF(ISBLANK(D4592),"",INT(YEARFRAC(D4592,'Vispārīga informācija'!$B$2)))</f>
      </c>
      <c r="F4592" s="2">
        <f>IFERROR(IF(ISBLANK($A4592),"",IF($A4592="Ūdeņraža jonu koncentrācija",VLOOKUP(Dati!$A4592,Normas!$A:$D,2,FALSE),VLOOKUP(Dati!$A4592,Normas!$A:$D,2,FALSE)*0.6)),"")</f>
      </c>
      <c r="G4592" s="2">
        <f>IFERROR(IF(ISBLANK($A4592),"",IF($A4592="Ūdeņraža jonu koncentrācija",VLOOKUP(Dati!$A4592,Normas!$A:$D,3,FALSE),VLOOKUP(Dati!$A4592,Normas!$A:$D,3,FALSE)*0.6)),"")</f>
      </c>
      <c r="H4592" s="2">
        <f>IFERROR(IF(ISBLANK($A4592),"",IF($A4592="Ūdeņraža jonu koncentrācija",VLOOKUP(Dati!$A4592,Normas!$A:$D,2,FALSE),VLOOKUP(Dati!$A4592,Normas!$A:$D,2,FALSE)*0.3)),"")</f>
      </c>
      <c r="I4592" s="2">
        <f>IFERROR(IF(ISBLANK($A4592),"",IF($A4592="Ūdeņraža jonu koncentrācija",VLOOKUP(Dati!$A4592,Normas!$A:$D,3,FALSE),VLOOKUP(Dati!$A4592,Normas!$A:$D,3,FALSE)*0.3)),"")</f>
      </c>
    </row>
    <row r="4593" spans="2:9" x14ac:dyDescent="0.2">
      <c r="B4593">
        <f>IF(ISBLANK(A4593),"",VLOOKUP(A4593,Normas!A:D,4,FALSE))</f>
      </c>
      <c r="E4593" s="2">
        <f>IF(ISBLANK(D4593),"",INT(YEARFRAC(D4593,'Vispārīga informācija'!$B$2)))</f>
      </c>
      <c r="F4593" s="2">
        <f>IFERROR(IF(ISBLANK($A4593),"",IF($A4593="Ūdeņraža jonu koncentrācija",VLOOKUP(Dati!$A4593,Normas!$A:$D,2,FALSE),VLOOKUP(Dati!$A4593,Normas!$A:$D,2,FALSE)*0.6)),"")</f>
      </c>
      <c r="G4593" s="2">
        <f>IFERROR(IF(ISBLANK($A4593),"",IF($A4593="Ūdeņraža jonu koncentrācija",VLOOKUP(Dati!$A4593,Normas!$A:$D,3,FALSE),VLOOKUP(Dati!$A4593,Normas!$A:$D,3,FALSE)*0.6)),"")</f>
      </c>
      <c r="H4593" s="2">
        <f>IFERROR(IF(ISBLANK($A4593),"",IF($A4593="Ūdeņraža jonu koncentrācija",VLOOKUP(Dati!$A4593,Normas!$A:$D,2,FALSE),VLOOKUP(Dati!$A4593,Normas!$A:$D,2,FALSE)*0.3)),"")</f>
      </c>
      <c r="I4593" s="2">
        <f>IFERROR(IF(ISBLANK($A4593),"",IF($A4593="Ūdeņraža jonu koncentrācija",VLOOKUP(Dati!$A4593,Normas!$A:$D,3,FALSE),VLOOKUP(Dati!$A4593,Normas!$A:$D,3,FALSE)*0.3)),"")</f>
      </c>
    </row>
    <row r="4594" spans="2:9" x14ac:dyDescent="0.2">
      <c r="B4594">
        <f>IF(ISBLANK(A4594),"",VLOOKUP(A4594,Normas!A:D,4,FALSE))</f>
      </c>
      <c r="E4594" s="2">
        <f>IF(ISBLANK(D4594),"",INT(YEARFRAC(D4594,'Vispārīga informācija'!$B$2)))</f>
      </c>
      <c r="F4594" s="2">
        <f>IFERROR(IF(ISBLANK($A4594),"",IF($A4594="Ūdeņraža jonu koncentrācija",VLOOKUP(Dati!$A4594,Normas!$A:$D,2,FALSE),VLOOKUP(Dati!$A4594,Normas!$A:$D,2,FALSE)*0.6)),"")</f>
      </c>
      <c r="G4594" s="2">
        <f>IFERROR(IF(ISBLANK($A4594),"",IF($A4594="Ūdeņraža jonu koncentrācija",VLOOKUP(Dati!$A4594,Normas!$A:$D,3,FALSE),VLOOKUP(Dati!$A4594,Normas!$A:$D,3,FALSE)*0.6)),"")</f>
      </c>
      <c r="H4594" s="2">
        <f>IFERROR(IF(ISBLANK($A4594),"",IF($A4594="Ūdeņraža jonu koncentrācija",VLOOKUP(Dati!$A4594,Normas!$A:$D,2,FALSE),VLOOKUP(Dati!$A4594,Normas!$A:$D,2,FALSE)*0.3)),"")</f>
      </c>
      <c r="I4594" s="2">
        <f>IFERROR(IF(ISBLANK($A4594),"",IF($A4594="Ūdeņraža jonu koncentrācija",VLOOKUP(Dati!$A4594,Normas!$A:$D,3,FALSE),VLOOKUP(Dati!$A4594,Normas!$A:$D,3,FALSE)*0.3)),"")</f>
      </c>
    </row>
    <row r="4595" spans="2:9" x14ac:dyDescent="0.2">
      <c r="B4595">
        <f>IF(ISBLANK(A4595),"",VLOOKUP(A4595,Normas!A:D,4,FALSE))</f>
      </c>
      <c r="E4595" s="2">
        <f>IF(ISBLANK(D4595),"",INT(YEARFRAC(D4595,'Vispārīga informācija'!$B$2)))</f>
      </c>
      <c r="F4595" s="2">
        <f>IFERROR(IF(ISBLANK($A4595),"",IF($A4595="Ūdeņraža jonu koncentrācija",VLOOKUP(Dati!$A4595,Normas!$A:$D,2,FALSE),VLOOKUP(Dati!$A4595,Normas!$A:$D,2,FALSE)*0.6)),"")</f>
      </c>
      <c r="G4595" s="2">
        <f>IFERROR(IF(ISBLANK($A4595),"",IF($A4595="Ūdeņraža jonu koncentrācija",VLOOKUP(Dati!$A4595,Normas!$A:$D,3,FALSE),VLOOKUP(Dati!$A4595,Normas!$A:$D,3,FALSE)*0.6)),"")</f>
      </c>
      <c r="H4595" s="2">
        <f>IFERROR(IF(ISBLANK($A4595),"",IF($A4595="Ūdeņraža jonu koncentrācija",VLOOKUP(Dati!$A4595,Normas!$A:$D,2,FALSE),VLOOKUP(Dati!$A4595,Normas!$A:$D,2,FALSE)*0.3)),"")</f>
      </c>
      <c r="I4595" s="2">
        <f>IFERROR(IF(ISBLANK($A4595),"",IF($A4595="Ūdeņraža jonu koncentrācija",VLOOKUP(Dati!$A4595,Normas!$A:$D,3,FALSE),VLOOKUP(Dati!$A4595,Normas!$A:$D,3,FALSE)*0.3)),"")</f>
      </c>
    </row>
    <row r="4596" spans="2:9" x14ac:dyDescent="0.2">
      <c r="B4596">
        <f>IF(ISBLANK(A4596),"",VLOOKUP(A4596,Normas!A:D,4,FALSE))</f>
      </c>
      <c r="E4596" s="2">
        <f>IF(ISBLANK(D4596),"",INT(YEARFRAC(D4596,'Vispārīga informācija'!$B$2)))</f>
      </c>
      <c r="F4596" s="2">
        <f>IFERROR(IF(ISBLANK($A4596),"",IF($A4596="Ūdeņraža jonu koncentrācija",VLOOKUP(Dati!$A4596,Normas!$A:$D,2,FALSE),VLOOKUP(Dati!$A4596,Normas!$A:$D,2,FALSE)*0.6)),"")</f>
      </c>
      <c r="G4596" s="2">
        <f>IFERROR(IF(ISBLANK($A4596),"",IF($A4596="Ūdeņraža jonu koncentrācija",VLOOKUP(Dati!$A4596,Normas!$A:$D,3,FALSE),VLOOKUP(Dati!$A4596,Normas!$A:$D,3,FALSE)*0.6)),"")</f>
      </c>
      <c r="H4596" s="2">
        <f>IFERROR(IF(ISBLANK($A4596),"",IF($A4596="Ūdeņraža jonu koncentrācija",VLOOKUP(Dati!$A4596,Normas!$A:$D,2,FALSE),VLOOKUP(Dati!$A4596,Normas!$A:$D,2,FALSE)*0.3)),"")</f>
      </c>
      <c r="I4596" s="2">
        <f>IFERROR(IF(ISBLANK($A4596),"",IF($A4596="Ūdeņraža jonu koncentrācija",VLOOKUP(Dati!$A4596,Normas!$A:$D,3,FALSE),VLOOKUP(Dati!$A4596,Normas!$A:$D,3,FALSE)*0.3)),"")</f>
      </c>
    </row>
    <row r="4597" spans="2:9" x14ac:dyDescent="0.2">
      <c r="B4597">
        <f>IF(ISBLANK(A4597),"",VLOOKUP(A4597,Normas!A:D,4,FALSE))</f>
      </c>
      <c r="E4597" s="2">
        <f>IF(ISBLANK(D4597),"",INT(YEARFRAC(D4597,'Vispārīga informācija'!$B$2)))</f>
      </c>
      <c r="F4597" s="2">
        <f>IFERROR(IF(ISBLANK($A4597),"",IF($A4597="Ūdeņraža jonu koncentrācija",VLOOKUP(Dati!$A4597,Normas!$A:$D,2,FALSE),VLOOKUP(Dati!$A4597,Normas!$A:$D,2,FALSE)*0.6)),"")</f>
      </c>
      <c r="G4597" s="2">
        <f>IFERROR(IF(ISBLANK($A4597),"",IF($A4597="Ūdeņraža jonu koncentrācija",VLOOKUP(Dati!$A4597,Normas!$A:$D,3,FALSE),VLOOKUP(Dati!$A4597,Normas!$A:$D,3,FALSE)*0.6)),"")</f>
      </c>
      <c r="H4597" s="2">
        <f>IFERROR(IF(ISBLANK($A4597),"",IF($A4597="Ūdeņraža jonu koncentrācija",VLOOKUP(Dati!$A4597,Normas!$A:$D,2,FALSE),VLOOKUP(Dati!$A4597,Normas!$A:$D,2,FALSE)*0.3)),"")</f>
      </c>
      <c r="I4597" s="2">
        <f>IFERROR(IF(ISBLANK($A4597),"",IF($A4597="Ūdeņraža jonu koncentrācija",VLOOKUP(Dati!$A4597,Normas!$A:$D,3,FALSE),VLOOKUP(Dati!$A4597,Normas!$A:$D,3,FALSE)*0.3)),"")</f>
      </c>
    </row>
    <row r="4598" spans="2:9" x14ac:dyDescent="0.2">
      <c r="B4598">
        <f>IF(ISBLANK(A4598),"",VLOOKUP(A4598,Normas!A:D,4,FALSE))</f>
      </c>
      <c r="E4598" s="2">
        <f>IF(ISBLANK(D4598),"",INT(YEARFRAC(D4598,'Vispārīga informācija'!$B$2)))</f>
      </c>
      <c r="F4598" s="2">
        <f>IFERROR(IF(ISBLANK($A4598),"",IF($A4598="Ūdeņraža jonu koncentrācija",VLOOKUP(Dati!$A4598,Normas!$A:$D,2,FALSE),VLOOKUP(Dati!$A4598,Normas!$A:$D,2,FALSE)*0.6)),"")</f>
      </c>
      <c r="G4598" s="2">
        <f>IFERROR(IF(ISBLANK($A4598),"",IF($A4598="Ūdeņraža jonu koncentrācija",VLOOKUP(Dati!$A4598,Normas!$A:$D,3,FALSE),VLOOKUP(Dati!$A4598,Normas!$A:$D,3,FALSE)*0.6)),"")</f>
      </c>
      <c r="H4598" s="2">
        <f>IFERROR(IF(ISBLANK($A4598),"",IF($A4598="Ūdeņraža jonu koncentrācija",VLOOKUP(Dati!$A4598,Normas!$A:$D,2,FALSE),VLOOKUP(Dati!$A4598,Normas!$A:$D,2,FALSE)*0.3)),"")</f>
      </c>
      <c r="I4598" s="2">
        <f>IFERROR(IF(ISBLANK($A4598),"",IF($A4598="Ūdeņraža jonu koncentrācija",VLOOKUP(Dati!$A4598,Normas!$A:$D,3,FALSE),VLOOKUP(Dati!$A4598,Normas!$A:$D,3,FALSE)*0.3)),"")</f>
      </c>
    </row>
    <row r="4599" spans="2:9" x14ac:dyDescent="0.2">
      <c r="B4599">
        <f>IF(ISBLANK(A4599),"",VLOOKUP(A4599,Normas!A:D,4,FALSE))</f>
      </c>
      <c r="E4599" s="2">
        <f>IF(ISBLANK(D4599),"",INT(YEARFRAC(D4599,'Vispārīga informācija'!$B$2)))</f>
      </c>
      <c r="F4599" s="2">
        <f>IFERROR(IF(ISBLANK($A4599),"",IF($A4599="Ūdeņraža jonu koncentrācija",VLOOKUP(Dati!$A4599,Normas!$A:$D,2,FALSE),VLOOKUP(Dati!$A4599,Normas!$A:$D,2,FALSE)*0.6)),"")</f>
      </c>
      <c r="G4599" s="2">
        <f>IFERROR(IF(ISBLANK($A4599),"",IF($A4599="Ūdeņraža jonu koncentrācija",VLOOKUP(Dati!$A4599,Normas!$A:$D,3,FALSE),VLOOKUP(Dati!$A4599,Normas!$A:$D,3,FALSE)*0.6)),"")</f>
      </c>
      <c r="H4599" s="2">
        <f>IFERROR(IF(ISBLANK($A4599),"",IF($A4599="Ūdeņraža jonu koncentrācija",VLOOKUP(Dati!$A4599,Normas!$A:$D,2,FALSE),VLOOKUP(Dati!$A4599,Normas!$A:$D,2,FALSE)*0.3)),"")</f>
      </c>
      <c r="I4599" s="2">
        <f>IFERROR(IF(ISBLANK($A4599),"",IF($A4599="Ūdeņraža jonu koncentrācija",VLOOKUP(Dati!$A4599,Normas!$A:$D,3,FALSE),VLOOKUP(Dati!$A4599,Normas!$A:$D,3,FALSE)*0.3)),"")</f>
      </c>
    </row>
    <row r="4600" spans="2:9" x14ac:dyDescent="0.2">
      <c r="B4600">
        <f>IF(ISBLANK(A4600),"",VLOOKUP(A4600,Normas!A:D,4,FALSE))</f>
      </c>
      <c r="E4600" s="2">
        <f>IF(ISBLANK(D4600),"",INT(YEARFRAC(D4600,'Vispārīga informācija'!$B$2)))</f>
      </c>
      <c r="F4600" s="2">
        <f>IFERROR(IF(ISBLANK($A4600),"",IF($A4600="Ūdeņraža jonu koncentrācija",VLOOKUP(Dati!$A4600,Normas!$A:$D,2,FALSE),VLOOKUP(Dati!$A4600,Normas!$A:$D,2,FALSE)*0.6)),"")</f>
      </c>
      <c r="G4600" s="2">
        <f>IFERROR(IF(ISBLANK($A4600),"",IF($A4600="Ūdeņraža jonu koncentrācija",VLOOKUP(Dati!$A4600,Normas!$A:$D,3,FALSE),VLOOKUP(Dati!$A4600,Normas!$A:$D,3,FALSE)*0.6)),"")</f>
      </c>
      <c r="H4600" s="2">
        <f>IFERROR(IF(ISBLANK($A4600),"",IF($A4600="Ūdeņraža jonu koncentrācija",VLOOKUP(Dati!$A4600,Normas!$A:$D,2,FALSE),VLOOKUP(Dati!$A4600,Normas!$A:$D,2,FALSE)*0.3)),"")</f>
      </c>
      <c r="I4600" s="2">
        <f>IFERROR(IF(ISBLANK($A4600),"",IF($A4600="Ūdeņraža jonu koncentrācija",VLOOKUP(Dati!$A4600,Normas!$A:$D,3,FALSE),VLOOKUP(Dati!$A4600,Normas!$A:$D,3,FALSE)*0.3)),"")</f>
      </c>
    </row>
    <row r="4601" spans="2:9" x14ac:dyDescent="0.2">
      <c r="B4601">
        <f>IF(ISBLANK(A4601),"",VLOOKUP(A4601,Normas!A:D,4,FALSE))</f>
      </c>
      <c r="E4601" s="2">
        <f>IF(ISBLANK(D4601),"",INT(YEARFRAC(D4601,'Vispārīga informācija'!$B$2)))</f>
      </c>
      <c r="F4601" s="2">
        <f>IFERROR(IF(ISBLANK($A4601),"",IF($A4601="Ūdeņraža jonu koncentrācija",VLOOKUP(Dati!$A4601,Normas!$A:$D,2,FALSE),VLOOKUP(Dati!$A4601,Normas!$A:$D,2,FALSE)*0.6)),"")</f>
      </c>
      <c r="G4601" s="2">
        <f>IFERROR(IF(ISBLANK($A4601),"",IF($A4601="Ūdeņraža jonu koncentrācija",VLOOKUP(Dati!$A4601,Normas!$A:$D,3,FALSE),VLOOKUP(Dati!$A4601,Normas!$A:$D,3,FALSE)*0.6)),"")</f>
      </c>
      <c r="H4601" s="2">
        <f>IFERROR(IF(ISBLANK($A4601),"",IF($A4601="Ūdeņraža jonu koncentrācija",VLOOKUP(Dati!$A4601,Normas!$A:$D,2,FALSE),VLOOKUP(Dati!$A4601,Normas!$A:$D,2,FALSE)*0.3)),"")</f>
      </c>
      <c r="I4601" s="2">
        <f>IFERROR(IF(ISBLANK($A4601),"",IF($A4601="Ūdeņraža jonu koncentrācija",VLOOKUP(Dati!$A4601,Normas!$A:$D,3,FALSE),VLOOKUP(Dati!$A4601,Normas!$A:$D,3,FALSE)*0.3)),"")</f>
      </c>
    </row>
    <row r="4602" spans="2:9" x14ac:dyDescent="0.2">
      <c r="B4602">
        <f>IF(ISBLANK(A4602),"",VLOOKUP(A4602,Normas!A:D,4,FALSE))</f>
      </c>
      <c r="E4602" s="2">
        <f>IF(ISBLANK(D4602),"",INT(YEARFRAC(D4602,'Vispārīga informācija'!$B$2)))</f>
      </c>
      <c r="F4602" s="2">
        <f>IFERROR(IF(ISBLANK($A4602),"",IF($A4602="Ūdeņraža jonu koncentrācija",VLOOKUP(Dati!$A4602,Normas!$A:$D,2,FALSE),VLOOKUP(Dati!$A4602,Normas!$A:$D,2,FALSE)*0.6)),"")</f>
      </c>
      <c r="G4602" s="2">
        <f>IFERROR(IF(ISBLANK($A4602),"",IF($A4602="Ūdeņraža jonu koncentrācija",VLOOKUP(Dati!$A4602,Normas!$A:$D,3,FALSE),VLOOKUP(Dati!$A4602,Normas!$A:$D,3,FALSE)*0.6)),"")</f>
      </c>
      <c r="H4602" s="2">
        <f>IFERROR(IF(ISBLANK($A4602),"",IF($A4602="Ūdeņraža jonu koncentrācija",VLOOKUP(Dati!$A4602,Normas!$A:$D,2,FALSE),VLOOKUP(Dati!$A4602,Normas!$A:$D,2,FALSE)*0.3)),"")</f>
      </c>
      <c r="I4602" s="2">
        <f>IFERROR(IF(ISBLANK($A4602),"",IF($A4602="Ūdeņraža jonu koncentrācija",VLOOKUP(Dati!$A4602,Normas!$A:$D,3,FALSE),VLOOKUP(Dati!$A4602,Normas!$A:$D,3,FALSE)*0.3)),"")</f>
      </c>
    </row>
    <row r="4603" spans="2:9" x14ac:dyDescent="0.2">
      <c r="B4603">
        <f>IF(ISBLANK(A4603),"",VLOOKUP(A4603,Normas!A:D,4,FALSE))</f>
      </c>
      <c r="E4603" s="2">
        <f>IF(ISBLANK(D4603),"",INT(YEARFRAC(D4603,'Vispārīga informācija'!$B$2)))</f>
      </c>
      <c r="F4603" s="2">
        <f>IFERROR(IF(ISBLANK($A4603),"",IF($A4603="Ūdeņraža jonu koncentrācija",VLOOKUP(Dati!$A4603,Normas!$A:$D,2,FALSE),VLOOKUP(Dati!$A4603,Normas!$A:$D,2,FALSE)*0.6)),"")</f>
      </c>
      <c r="G4603" s="2">
        <f>IFERROR(IF(ISBLANK($A4603),"",IF($A4603="Ūdeņraža jonu koncentrācija",VLOOKUP(Dati!$A4603,Normas!$A:$D,3,FALSE),VLOOKUP(Dati!$A4603,Normas!$A:$D,3,FALSE)*0.6)),"")</f>
      </c>
      <c r="H4603" s="2">
        <f>IFERROR(IF(ISBLANK($A4603),"",IF($A4603="Ūdeņraža jonu koncentrācija",VLOOKUP(Dati!$A4603,Normas!$A:$D,2,FALSE),VLOOKUP(Dati!$A4603,Normas!$A:$D,2,FALSE)*0.3)),"")</f>
      </c>
      <c r="I4603" s="2">
        <f>IFERROR(IF(ISBLANK($A4603),"",IF($A4603="Ūdeņraža jonu koncentrācija",VLOOKUP(Dati!$A4603,Normas!$A:$D,3,FALSE),VLOOKUP(Dati!$A4603,Normas!$A:$D,3,FALSE)*0.3)),"")</f>
      </c>
    </row>
    <row r="4604" spans="2:9" x14ac:dyDescent="0.2">
      <c r="B4604">
        <f>IF(ISBLANK(A4604),"",VLOOKUP(A4604,Normas!A:D,4,FALSE))</f>
      </c>
      <c r="E4604" s="2">
        <f>IF(ISBLANK(D4604),"",INT(YEARFRAC(D4604,'Vispārīga informācija'!$B$2)))</f>
      </c>
      <c r="F4604" s="2">
        <f>IFERROR(IF(ISBLANK($A4604),"",IF($A4604="Ūdeņraža jonu koncentrācija",VLOOKUP(Dati!$A4604,Normas!$A:$D,2,FALSE),VLOOKUP(Dati!$A4604,Normas!$A:$D,2,FALSE)*0.6)),"")</f>
      </c>
      <c r="G4604" s="2">
        <f>IFERROR(IF(ISBLANK($A4604),"",IF($A4604="Ūdeņraža jonu koncentrācija",VLOOKUP(Dati!$A4604,Normas!$A:$D,3,FALSE),VLOOKUP(Dati!$A4604,Normas!$A:$D,3,FALSE)*0.6)),"")</f>
      </c>
      <c r="H4604" s="2">
        <f>IFERROR(IF(ISBLANK($A4604),"",IF($A4604="Ūdeņraža jonu koncentrācija",VLOOKUP(Dati!$A4604,Normas!$A:$D,2,FALSE),VLOOKUP(Dati!$A4604,Normas!$A:$D,2,FALSE)*0.3)),"")</f>
      </c>
      <c r="I4604" s="2">
        <f>IFERROR(IF(ISBLANK($A4604),"",IF($A4604="Ūdeņraža jonu koncentrācija",VLOOKUP(Dati!$A4604,Normas!$A:$D,3,FALSE),VLOOKUP(Dati!$A4604,Normas!$A:$D,3,FALSE)*0.3)),"")</f>
      </c>
    </row>
    <row r="4605" spans="2:9" x14ac:dyDescent="0.2">
      <c r="B4605">
        <f>IF(ISBLANK(A4605),"",VLOOKUP(A4605,Normas!A:D,4,FALSE))</f>
      </c>
      <c r="E4605" s="2">
        <f>IF(ISBLANK(D4605),"",INT(YEARFRAC(D4605,'Vispārīga informācija'!$B$2)))</f>
      </c>
      <c r="F4605" s="2">
        <f>IFERROR(IF(ISBLANK($A4605),"",IF($A4605="Ūdeņraža jonu koncentrācija",VLOOKUP(Dati!$A4605,Normas!$A:$D,2,FALSE),VLOOKUP(Dati!$A4605,Normas!$A:$D,2,FALSE)*0.6)),"")</f>
      </c>
      <c r="G4605" s="2">
        <f>IFERROR(IF(ISBLANK($A4605),"",IF($A4605="Ūdeņraža jonu koncentrācija",VLOOKUP(Dati!$A4605,Normas!$A:$D,3,FALSE),VLOOKUP(Dati!$A4605,Normas!$A:$D,3,FALSE)*0.6)),"")</f>
      </c>
      <c r="H4605" s="2">
        <f>IFERROR(IF(ISBLANK($A4605),"",IF($A4605="Ūdeņraža jonu koncentrācija",VLOOKUP(Dati!$A4605,Normas!$A:$D,2,FALSE),VLOOKUP(Dati!$A4605,Normas!$A:$D,2,FALSE)*0.3)),"")</f>
      </c>
      <c r="I4605" s="2">
        <f>IFERROR(IF(ISBLANK($A4605),"",IF($A4605="Ūdeņraža jonu koncentrācija",VLOOKUP(Dati!$A4605,Normas!$A:$D,3,FALSE),VLOOKUP(Dati!$A4605,Normas!$A:$D,3,FALSE)*0.3)),"")</f>
      </c>
    </row>
    <row r="4606" spans="2:9" x14ac:dyDescent="0.2">
      <c r="B4606">
        <f>IF(ISBLANK(A4606),"",VLOOKUP(A4606,Normas!A:D,4,FALSE))</f>
      </c>
      <c r="E4606" s="2">
        <f>IF(ISBLANK(D4606),"",INT(YEARFRAC(D4606,'Vispārīga informācija'!$B$2)))</f>
      </c>
      <c r="F4606" s="2">
        <f>IFERROR(IF(ISBLANK($A4606),"",IF($A4606="Ūdeņraža jonu koncentrācija",VLOOKUP(Dati!$A4606,Normas!$A:$D,2,FALSE),VLOOKUP(Dati!$A4606,Normas!$A:$D,2,FALSE)*0.6)),"")</f>
      </c>
      <c r="G4606" s="2">
        <f>IFERROR(IF(ISBLANK($A4606),"",IF($A4606="Ūdeņraža jonu koncentrācija",VLOOKUP(Dati!$A4606,Normas!$A:$D,3,FALSE),VLOOKUP(Dati!$A4606,Normas!$A:$D,3,FALSE)*0.6)),"")</f>
      </c>
      <c r="H4606" s="2">
        <f>IFERROR(IF(ISBLANK($A4606),"",IF($A4606="Ūdeņraža jonu koncentrācija",VLOOKUP(Dati!$A4606,Normas!$A:$D,2,FALSE),VLOOKUP(Dati!$A4606,Normas!$A:$D,2,FALSE)*0.3)),"")</f>
      </c>
      <c r="I4606" s="2">
        <f>IFERROR(IF(ISBLANK($A4606),"",IF($A4606="Ūdeņraža jonu koncentrācija",VLOOKUP(Dati!$A4606,Normas!$A:$D,3,FALSE),VLOOKUP(Dati!$A4606,Normas!$A:$D,3,FALSE)*0.3)),"")</f>
      </c>
    </row>
    <row r="4607" spans="2:9" x14ac:dyDescent="0.2">
      <c r="B4607">
        <f>IF(ISBLANK(A4607),"",VLOOKUP(A4607,Normas!A:D,4,FALSE))</f>
      </c>
      <c r="E4607" s="2">
        <f>IF(ISBLANK(D4607),"",INT(YEARFRAC(D4607,'Vispārīga informācija'!$B$2)))</f>
      </c>
      <c r="F4607" s="2">
        <f>IFERROR(IF(ISBLANK($A4607),"",IF($A4607="Ūdeņraža jonu koncentrācija",VLOOKUP(Dati!$A4607,Normas!$A:$D,2,FALSE),VLOOKUP(Dati!$A4607,Normas!$A:$D,2,FALSE)*0.6)),"")</f>
      </c>
      <c r="G4607" s="2">
        <f>IFERROR(IF(ISBLANK($A4607),"",IF($A4607="Ūdeņraža jonu koncentrācija",VLOOKUP(Dati!$A4607,Normas!$A:$D,3,FALSE),VLOOKUP(Dati!$A4607,Normas!$A:$D,3,FALSE)*0.6)),"")</f>
      </c>
      <c r="H4607" s="2">
        <f>IFERROR(IF(ISBLANK($A4607),"",IF($A4607="Ūdeņraža jonu koncentrācija",VLOOKUP(Dati!$A4607,Normas!$A:$D,2,FALSE),VLOOKUP(Dati!$A4607,Normas!$A:$D,2,FALSE)*0.3)),"")</f>
      </c>
      <c r="I4607" s="2">
        <f>IFERROR(IF(ISBLANK($A4607),"",IF($A4607="Ūdeņraža jonu koncentrācija",VLOOKUP(Dati!$A4607,Normas!$A:$D,3,FALSE),VLOOKUP(Dati!$A4607,Normas!$A:$D,3,FALSE)*0.3)),"")</f>
      </c>
    </row>
    <row r="4608" spans="2:9" x14ac:dyDescent="0.2">
      <c r="B4608">
        <f>IF(ISBLANK(A4608),"",VLOOKUP(A4608,Normas!A:D,4,FALSE))</f>
      </c>
      <c r="E4608" s="2">
        <f>IF(ISBLANK(D4608),"",INT(YEARFRAC(D4608,'Vispārīga informācija'!$B$2)))</f>
      </c>
      <c r="F4608" s="2">
        <f>IFERROR(IF(ISBLANK($A4608),"",IF($A4608="Ūdeņraža jonu koncentrācija",VLOOKUP(Dati!$A4608,Normas!$A:$D,2,FALSE),VLOOKUP(Dati!$A4608,Normas!$A:$D,2,FALSE)*0.6)),"")</f>
      </c>
      <c r="G4608" s="2">
        <f>IFERROR(IF(ISBLANK($A4608),"",IF($A4608="Ūdeņraža jonu koncentrācija",VLOOKUP(Dati!$A4608,Normas!$A:$D,3,FALSE),VLOOKUP(Dati!$A4608,Normas!$A:$D,3,FALSE)*0.6)),"")</f>
      </c>
      <c r="H4608" s="2">
        <f>IFERROR(IF(ISBLANK($A4608),"",IF($A4608="Ūdeņraža jonu koncentrācija",VLOOKUP(Dati!$A4608,Normas!$A:$D,2,FALSE),VLOOKUP(Dati!$A4608,Normas!$A:$D,2,FALSE)*0.3)),"")</f>
      </c>
      <c r="I4608" s="2">
        <f>IFERROR(IF(ISBLANK($A4608),"",IF($A4608="Ūdeņraža jonu koncentrācija",VLOOKUP(Dati!$A4608,Normas!$A:$D,3,FALSE),VLOOKUP(Dati!$A4608,Normas!$A:$D,3,FALSE)*0.3)),"")</f>
      </c>
    </row>
    <row r="4609" spans="2:9" x14ac:dyDescent="0.2">
      <c r="B4609">
        <f>IF(ISBLANK(A4609),"",VLOOKUP(A4609,Normas!A:D,4,FALSE))</f>
      </c>
      <c r="E4609" s="2">
        <f>IF(ISBLANK(D4609),"",INT(YEARFRAC(D4609,'Vispārīga informācija'!$B$2)))</f>
      </c>
      <c r="F4609" s="2">
        <f>IFERROR(IF(ISBLANK($A4609),"",IF($A4609="Ūdeņraža jonu koncentrācija",VLOOKUP(Dati!$A4609,Normas!$A:$D,2,FALSE),VLOOKUP(Dati!$A4609,Normas!$A:$D,2,FALSE)*0.6)),"")</f>
      </c>
      <c r="G4609" s="2">
        <f>IFERROR(IF(ISBLANK($A4609),"",IF($A4609="Ūdeņraža jonu koncentrācija",VLOOKUP(Dati!$A4609,Normas!$A:$D,3,FALSE),VLOOKUP(Dati!$A4609,Normas!$A:$D,3,FALSE)*0.6)),"")</f>
      </c>
      <c r="H4609" s="2">
        <f>IFERROR(IF(ISBLANK($A4609),"",IF($A4609="Ūdeņraža jonu koncentrācija",VLOOKUP(Dati!$A4609,Normas!$A:$D,2,FALSE),VLOOKUP(Dati!$A4609,Normas!$A:$D,2,FALSE)*0.3)),"")</f>
      </c>
      <c r="I4609" s="2">
        <f>IFERROR(IF(ISBLANK($A4609),"",IF($A4609="Ūdeņraža jonu koncentrācija",VLOOKUP(Dati!$A4609,Normas!$A:$D,3,FALSE),VLOOKUP(Dati!$A4609,Normas!$A:$D,3,FALSE)*0.3)),"")</f>
      </c>
    </row>
    <row r="4610" spans="2:9" x14ac:dyDescent="0.2">
      <c r="B4610">
        <f>IF(ISBLANK(A4610),"",VLOOKUP(A4610,Normas!A:D,4,FALSE))</f>
      </c>
      <c r="E4610" s="2">
        <f>IF(ISBLANK(D4610),"",INT(YEARFRAC(D4610,'Vispārīga informācija'!$B$2)))</f>
      </c>
      <c r="F4610" s="2">
        <f>IFERROR(IF(ISBLANK($A4610),"",IF($A4610="Ūdeņraža jonu koncentrācija",VLOOKUP(Dati!$A4610,Normas!$A:$D,2,FALSE),VLOOKUP(Dati!$A4610,Normas!$A:$D,2,FALSE)*0.6)),"")</f>
      </c>
      <c r="G4610" s="2">
        <f>IFERROR(IF(ISBLANK($A4610),"",IF($A4610="Ūdeņraža jonu koncentrācija",VLOOKUP(Dati!$A4610,Normas!$A:$D,3,FALSE),VLOOKUP(Dati!$A4610,Normas!$A:$D,3,FALSE)*0.6)),"")</f>
      </c>
      <c r="H4610" s="2">
        <f>IFERROR(IF(ISBLANK($A4610),"",IF($A4610="Ūdeņraža jonu koncentrācija",VLOOKUP(Dati!$A4610,Normas!$A:$D,2,FALSE),VLOOKUP(Dati!$A4610,Normas!$A:$D,2,FALSE)*0.3)),"")</f>
      </c>
      <c r="I4610" s="2">
        <f>IFERROR(IF(ISBLANK($A4610),"",IF($A4610="Ūdeņraža jonu koncentrācija",VLOOKUP(Dati!$A4610,Normas!$A:$D,3,FALSE),VLOOKUP(Dati!$A4610,Normas!$A:$D,3,FALSE)*0.3)),"")</f>
      </c>
    </row>
    <row r="4611" spans="2:9" x14ac:dyDescent="0.2">
      <c r="B4611">
        <f>IF(ISBLANK(A4611),"",VLOOKUP(A4611,Normas!A:D,4,FALSE))</f>
      </c>
      <c r="E4611" s="2">
        <f>IF(ISBLANK(D4611),"",INT(YEARFRAC(D4611,'Vispārīga informācija'!$B$2)))</f>
      </c>
      <c r="F4611" s="2">
        <f>IFERROR(IF(ISBLANK($A4611),"",IF($A4611="Ūdeņraža jonu koncentrācija",VLOOKUP(Dati!$A4611,Normas!$A:$D,2,FALSE),VLOOKUP(Dati!$A4611,Normas!$A:$D,2,FALSE)*0.6)),"")</f>
      </c>
      <c r="G4611" s="2">
        <f>IFERROR(IF(ISBLANK($A4611),"",IF($A4611="Ūdeņraža jonu koncentrācija",VLOOKUP(Dati!$A4611,Normas!$A:$D,3,FALSE),VLOOKUP(Dati!$A4611,Normas!$A:$D,3,FALSE)*0.6)),"")</f>
      </c>
      <c r="H4611" s="2">
        <f>IFERROR(IF(ISBLANK($A4611),"",IF($A4611="Ūdeņraža jonu koncentrācija",VLOOKUP(Dati!$A4611,Normas!$A:$D,2,FALSE),VLOOKUP(Dati!$A4611,Normas!$A:$D,2,FALSE)*0.3)),"")</f>
      </c>
      <c r="I4611" s="2">
        <f>IFERROR(IF(ISBLANK($A4611),"",IF($A4611="Ūdeņraža jonu koncentrācija",VLOOKUP(Dati!$A4611,Normas!$A:$D,3,FALSE),VLOOKUP(Dati!$A4611,Normas!$A:$D,3,FALSE)*0.3)),"")</f>
      </c>
    </row>
    <row r="4612" spans="2:9" x14ac:dyDescent="0.2">
      <c r="B4612">
        <f>IF(ISBLANK(A4612),"",VLOOKUP(A4612,Normas!A:D,4,FALSE))</f>
      </c>
      <c r="E4612" s="2">
        <f>IF(ISBLANK(D4612),"",INT(YEARFRAC(D4612,'Vispārīga informācija'!$B$2)))</f>
      </c>
      <c r="F4612" s="2">
        <f>IFERROR(IF(ISBLANK($A4612),"",IF($A4612="Ūdeņraža jonu koncentrācija",VLOOKUP(Dati!$A4612,Normas!$A:$D,2,FALSE),VLOOKUP(Dati!$A4612,Normas!$A:$D,2,FALSE)*0.6)),"")</f>
      </c>
      <c r="G4612" s="2">
        <f>IFERROR(IF(ISBLANK($A4612),"",IF($A4612="Ūdeņraža jonu koncentrācija",VLOOKUP(Dati!$A4612,Normas!$A:$D,3,FALSE),VLOOKUP(Dati!$A4612,Normas!$A:$D,3,FALSE)*0.6)),"")</f>
      </c>
      <c r="H4612" s="2">
        <f>IFERROR(IF(ISBLANK($A4612),"",IF($A4612="Ūdeņraža jonu koncentrācija",VLOOKUP(Dati!$A4612,Normas!$A:$D,2,FALSE),VLOOKUP(Dati!$A4612,Normas!$A:$D,2,FALSE)*0.3)),"")</f>
      </c>
      <c r="I4612" s="2">
        <f>IFERROR(IF(ISBLANK($A4612),"",IF($A4612="Ūdeņraža jonu koncentrācija",VLOOKUP(Dati!$A4612,Normas!$A:$D,3,FALSE),VLOOKUP(Dati!$A4612,Normas!$A:$D,3,FALSE)*0.3)),"")</f>
      </c>
    </row>
    <row r="4613" spans="2:9" x14ac:dyDescent="0.2">
      <c r="B4613">
        <f>IF(ISBLANK(A4613),"",VLOOKUP(A4613,Normas!A:D,4,FALSE))</f>
      </c>
      <c r="E4613" s="2">
        <f>IF(ISBLANK(D4613),"",INT(YEARFRAC(D4613,'Vispārīga informācija'!$B$2)))</f>
      </c>
      <c r="F4613" s="2">
        <f>IFERROR(IF(ISBLANK($A4613),"",IF($A4613="Ūdeņraža jonu koncentrācija",VLOOKUP(Dati!$A4613,Normas!$A:$D,2,FALSE),VLOOKUP(Dati!$A4613,Normas!$A:$D,2,FALSE)*0.6)),"")</f>
      </c>
      <c r="G4613" s="2">
        <f>IFERROR(IF(ISBLANK($A4613),"",IF($A4613="Ūdeņraža jonu koncentrācija",VLOOKUP(Dati!$A4613,Normas!$A:$D,3,FALSE),VLOOKUP(Dati!$A4613,Normas!$A:$D,3,FALSE)*0.6)),"")</f>
      </c>
      <c r="H4613" s="2">
        <f>IFERROR(IF(ISBLANK($A4613),"",IF($A4613="Ūdeņraža jonu koncentrācija",VLOOKUP(Dati!$A4613,Normas!$A:$D,2,FALSE),VLOOKUP(Dati!$A4613,Normas!$A:$D,2,FALSE)*0.3)),"")</f>
      </c>
      <c r="I4613" s="2">
        <f>IFERROR(IF(ISBLANK($A4613),"",IF($A4613="Ūdeņraža jonu koncentrācija",VLOOKUP(Dati!$A4613,Normas!$A:$D,3,FALSE),VLOOKUP(Dati!$A4613,Normas!$A:$D,3,FALSE)*0.3)),"")</f>
      </c>
    </row>
    <row r="4614" spans="2:9" x14ac:dyDescent="0.2">
      <c r="B4614">
        <f>IF(ISBLANK(A4614),"",VLOOKUP(A4614,Normas!A:D,4,FALSE))</f>
      </c>
      <c r="E4614" s="2">
        <f>IF(ISBLANK(D4614),"",INT(YEARFRAC(D4614,'Vispārīga informācija'!$B$2)))</f>
      </c>
      <c r="F4614" s="2">
        <f>IFERROR(IF(ISBLANK($A4614),"",IF($A4614="Ūdeņraža jonu koncentrācija",VLOOKUP(Dati!$A4614,Normas!$A:$D,2,FALSE),VLOOKUP(Dati!$A4614,Normas!$A:$D,2,FALSE)*0.6)),"")</f>
      </c>
      <c r="G4614" s="2">
        <f>IFERROR(IF(ISBLANK($A4614),"",IF($A4614="Ūdeņraža jonu koncentrācija",VLOOKUP(Dati!$A4614,Normas!$A:$D,3,FALSE),VLOOKUP(Dati!$A4614,Normas!$A:$D,3,FALSE)*0.6)),"")</f>
      </c>
      <c r="H4614" s="2">
        <f>IFERROR(IF(ISBLANK($A4614),"",IF($A4614="Ūdeņraža jonu koncentrācija",VLOOKUP(Dati!$A4614,Normas!$A:$D,2,FALSE),VLOOKUP(Dati!$A4614,Normas!$A:$D,2,FALSE)*0.3)),"")</f>
      </c>
      <c r="I4614" s="2">
        <f>IFERROR(IF(ISBLANK($A4614),"",IF($A4614="Ūdeņraža jonu koncentrācija",VLOOKUP(Dati!$A4614,Normas!$A:$D,3,FALSE),VLOOKUP(Dati!$A4614,Normas!$A:$D,3,FALSE)*0.3)),"")</f>
      </c>
    </row>
    <row r="4615" spans="2:9" x14ac:dyDescent="0.2">
      <c r="B4615">
        <f>IF(ISBLANK(A4615),"",VLOOKUP(A4615,Normas!A:D,4,FALSE))</f>
      </c>
      <c r="E4615" s="2">
        <f>IF(ISBLANK(D4615),"",INT(YEARFRAC(D4615,'Vispārīga informācija'!$B$2)))</f>
      </c>
      <c r="F4615" s="2">
        <f>IFERROR(IF(ISBLANK($A4615),"",IF($A4615="Ūdeņraža jonu koncentrācija",VLOOKUP(Dati!$A4615,Normas!$A:$D,2,FALSE),VLOOKUP(Dati!$A4615,Normas!$A:$D,2,FALSE)*0.6)),"")</f>
      </c>
      <c r="G4615" s="2">
        <f>IFERROR(IF(ISBLANK($A4615),"",IF($A4615="Ūdeņraža jonu koncentrācija",VLOOKUP(Dati!$A4615,Normas!$A:$D,3,FALSE),VLOOKUP(Dati!$A4615,Normas!$A:$D,3,FALSE)*0.6)),"")</f>
      </c>
      <c r="H4615" s="2">
        <f>IFERROR(IF(ISBLANK($A4615),"",IF($A4615="Ūdeņraža jonu koncentrācija",VLOOKUP(Dati!$A4615,Normas!$A:$D,2,FALSE),VLOOKUP(Dati!$A4615,Normas!$A:$D,2,FALSE)*0.3)),"")</f>
      </c>
      <c r="I4615" s="2">
        <f>IFERROR(IF(ISBLANK($A4615),"",IF($A4615="Ūdeņraža jonu koncentrācija",VLOOKUP(Dati!$A4615,Normas!$A:$D,3,FALSE),VLOOKUP(Dati!$A4615,Normas!$A:$D,3,FALSE)*0.3)),"")</f>
      </c>
    </row>
    <row r="4616" spans="2:9" x14ac:dyDescent="0.2">
      <c r="B4616">
        <f>IF(ISBLANK(A4616),"",VLOOKUP(A4616,Normas!A:D,4,FALSE))</f>
      </c>
      <c r="E4616" s="2">
        <f>IF(ISBLANK(D4616),"",INT(YEARFRAC(D4616,'Vispārīga informācija'!$B$2)))</f>
      </c>
      <c r="F4616" s="2">
        <f>IFERROR(IF(ISBLANK($A4616),"",IF($A4616="Ūdeņraža jonu koncentrācija",VLOOKUP(Dati!$A4616,Normas!$A:$D,2,FALSE),VLOOKUP(Dati!$A4616,Normas!$A:$D,2,FALSE)*0.6)),"")</f>
      </c>
      <c r="G4616" s="2">
        <f>IFERROR(IF(ISBLANK($A4616),"",IF($A4616="Ūdeņraža jonu koncentrācija",VLOOKUP(Dati!$A4616,Normas!$A:$D,3,FALSE),VLOOKUP(Dati!$A4616,Normas!$A:$D,3,FALSE)*0.6)),"")</f>
      </c>
      <c r="H4616" s="2">
        <f>IFERROR(IF(ISBLANK($A4616),"",IF($A4616="Ūdeņraža jonu koncentrācija",VLOOKUP(Dati!$A4616,Normas!$A:$D,2,FALSE),VLOOKUP(Dati!$A4616,Normas!$A:$D,2,FALSE)*0.3)),"")</f>
      </c>
      <c r="I4616" s="2">
        <f>IFERROR(IF(ISBLANK($A4616),"",IF($A4616="Ūdeņraža jonu koncentrācija",VLOOKUP(Dati!$A4616,Normas!$A:$D,3,FALSE),VLOOKUP(Dati!$A4616,Normas!$A:$D,3,FALSE)*0.3)),"")</f>
      </c>
    </row>
    <row r="4617" spans="2:9" x14ac:dyDescent="0.2">
      <c r="B4617">
        <f>IF(ISBLANK(A4617),"",VLOOKUP(A4617,Normas!A:D,4,FALSE))</f>
      </c>
      <c r="E4617" s="2">
        <f>IF(ISBLANK(D4617),"",INT(YEARFRAC(D4617,'Vispārīga informācija'!$B$2)))</f>
      </c>
      <c r="F4617" s="2">
        <f>IFERROR(IF(ISBLANK($A4617),"",IF($A4617="Ūdeņraža jonu koncentrācija",VLOOKUP(Dati!$A4617,Normas!$A:$D,2,FALSE),VLOOKUP(Dati!$A4617,Normas!$A:$D,2,FALSE)*0.6)),"")</f>
      </c>
      <c r="G4617" s="2">
        <f>IFERROR(IF(ISBLANK($A4617),"",IF($A4617="Ūdeņraža jonu koncentrācija",VLOOKUP(Dati!$A4617,Normas!$A:$D,3,FALSE),VLOOKUP(Dati!$A4617,Normas!$A:$D,3,FALSE)*0.6)),"")</f>
      </c>
      <c r="H4617" s="2">
        <f>IFERROR(IF(ISBLANK($A4617),"",IF($A4617="Ūdeņraža jonu koncentrācija",VLOOKUP(Dati!$A4617,Normas!$A:$D,2,FALSE),VLOOKUP(Dati!$A4617,Normas!$A:$D,2,FALSE)*0.3)),"")</f>
      </c>
      <c r="I4617" s="2">
        <f>IFERROR(IF(ISBLANK($A4617),"",IF($A4617="Ūdeņraža jonu koncentrācija",VLOOKUP(Dati!$A4617,Normas!$A:$D,3,FALSE),VLOOKUP(Dati!$A4617,Normas!$A:$D,3,FALSE)*0.3)),"")</f>
      </c>
    </row>
    <row r="4618" spans="2:9" x14ac:dyDescent="0.2">
      <c r="B4618">
        <f>IF(ISBLANK(A4618),"",VLOOKUP(A4618,Normas!A:D,4,FALSE))</f>
      </c>
      <c r="E4618" s="2">
        <f>IF(ISBLANK(D4618),"",INT(YEARFRAC(D4618,'Vispārīga informācija'!$B$2)))</f>
      </c>
      <c r="F4618" s="2">
        <f>IFERROR(IF(ISBLANK($A4618),"",IF($A4618="Ūdeņraža jonu koncentrācija",VLOOKUP(Dati!$A4618,Normas!$A:$D,2,FALSE),VLOOKUP(Dati!$A4618,Normas!$A:$D,2,FALSE)*0.6)),"")</f>
      </c>
      <c r="G4618" s="2">
        <f>IFERROR(IF(ISBLANK($A4618),"",IF($A4618="Ūdeņraža jonu koncentrācija",VLOOKUP(Dati!$A4618,Normas!$A:$D,3,FALSE),VLOOKUP(Dati!$A4618,Normas!$A:$D,3,FALSE)*0.6)),"")</f>
      </c>
      <c r="H4618" s="2">
        <f>IFERROR(IF(ISBLANK($A4618),"",IF($A4618="Ūdeņraža jonu koncentrācija",VLOOKUP(Dati!$A4618,Normas!$A:$D,2,FALSE),VLOOKUP(Dati!$A4618,Normas!$A:$D,2,FALSE)*0.3)),"")</f>
      </c>
      <c r="I4618" s="2">
        <f>IFERROR(IF(ISBLANK($A4618),"",IF($A4618="Ūdeņraža jonu koncentrācija",VLOOKUP(Dati!$A4618,Normas!$A:$D,3,FALSE),VLOOKUP(Dati!$A4618,Normas!$A:$D,3,FALSE)*0.3)),"")</f>
      </c>
    </row>
    <row r="4619" spans="2:9" x14ac:dyDescent="0.2">
      <c r="B4619">
        <f>IF(ISBLANK(A4619),"",VLOOKUP(A4619,Normas!A:D,4,FALSE))</f>
      </c>
      <c r="E4619" s="2">
        <f>IF(ISBLANK(D4619),"",INT(YEARFRAC(D4619,'Vispārīga informācija'!$B$2)))</f>
      </c>
      <c r="F4619" s="2">
        <f>IFERROR(IF(ISBLANK($A4619),"",IF($A4619="Ūdeņraža jonu koncentrācija",VLOOKUP(Dati!$A4619,Normas!$A:$D,2,FALSE),VLOOKUP(Dati!$A4619,Normas!$A:$D,2,FALSE)*0.6)),"")</f>
      </c>
      <c r="G4619" s="2">
        <f>IFERROR(IF(ISBLANK($A4619),"",IF($A4619="Ūdeņraža jonu koncentrācija",VLOOKUP(Dati!$A4619,Normas!$A:$D,3,FALSE),VLOOKUP(Dati!$A4619,Normas!$A:$D,3,FALSE)*0.6)),"")</f>
      </c>
      <c r="H4619" s="2">
        <f>IFERROR(IF(ISBLANK($A4619),"",IF($A4619="Ūdeņraža jonu koncentrācija",VLOOKUP(Dati!$A4619,Normas!$A:$D,2,FALSE),VLOOKUP(Dati!$A4619,Normas!$A:$D,2,FALSE)*0.3)),"")</f>
      </c>
      <c r="I4619" s="2">
        <f>IFERROR(IF(ISBLANK($A4619),"",IF($A4619="Ūdeņraža jonu koncentrācija",VLOOKUP(Dati!$A4619,Normas!$A:$D,3,FALSE),VLOOKUP(Dati!$A4619,Normas!$A:$D,3,FALSE)*0.3)),"")</f>
      </c>
    </row>
    <row r="4620" spans="2:9" x14ac:dyDescent="0.2">
      <c r="B4620">
        <f>IF(ISBLANK(A4620),"",VLOOKUP(A4620,Normas!A:D,4,FALSE))</f>
      </c>
      <c r="E4620" s="2">
        <f>IF(ISBLANK(D4620),"",INT(YEARFRAC(D4620,'Vispārīga informācija'!$B$2)))</f>
      </c>
      <c r="F4620" s="2">
        <f>IFERROR(IF(ISBLANK($A4620),"",IF($A4620="Ūdeņraža jonu koncentrācija",VLOOKUP(Dati!$A4620,Normas!$A:$D,2,FALSE),VLOOKUP(Dati!$A4620,Normas!$A:$D,2,FALSE)*0.6)),"")</f>
      </c>
      <c r="G4620" s="2">
        <f>IFERROR(IF(ISBLANK($A4620),"",IF($A4620="Ūdeņraža jonu koncentrācija",VLOOKUP(Dati!$A4620,Normas!$A:$D,3,FALSE),VLOOKUP(Dati!$A4620,Normas!$A:$D,3,FALSE)*0.6)),"")</f>
      </c>
      <c r="H4620" s="2">
        <f>IFERROR(IF(ISBLANK($A4620),"",IF($A4620="Ūdeņraža jonu koncentrācija",VLOOKUP(Dati!$A4620,Normas!$A:$D,2,FALSE),VLOOKUP(Dati!$A4620,Normas!$A:$D,2,FALSE)*0.3)),"")</f>
      </c>
      <c r="I4620" s="2">
        <f>IFERROR(IF(ISBLANK($A4620),"",IF($A4620="Ūdeņraža jonu koncentrācija",VLOOKUP(Dati!$A4620,Normas!$A:$D,3,FALSE),VLOOKUP(Dati!$A4620,Normas!$A:$D,3,FALSE)*0.3)),"")</f>
      </c>
    </row>
    <row r="4621" spans="2:9" x14ac:dyDescent="0.2">
      <c r="B4621">
        <f>IF(ISBLANK(A4621),"",VLOOKUP(A4621,Normas!A:D,4,FALSE))</f>
      </c>
      <c r="E4621" s="2">
        <f>IF(ISBLANK(D4621),"",INT(YEARFRAC(D4621,'Vispārīga informācija'!$B$2)))</f>
      </c>
      <c r="F4621" s="2">
        <f>IFERROR(IF(ISBLANK($A4621),"",IF($A4621="Ūdeņraža jonu koncentrācija",VLOOKUP(Dati!$A4621,Normas!$A:$D,2,FALSE),VLOOKUP(Dati!$A4621,Normas!$A:$D,2,FALSE)*0.6)),"")</f>
      </c>
      <c r="G4621" s="2">
        <f>IFERROR(IF(ISBLANK($A4621),"",IF($A4621="Ūdeņraža jonu koncentrācija",VLOOKUP(Dati!$A4621,Normas!$A:$D,3,FALSE),VLOOKUP(Dati!$A4621,Normas!$A:$D,3,FALSE)*0.6)),"")</f>
      </c>
      <c r="H4621" s="2">
        <f>IFERROR(IF(ISBLANK($A4621),"",IF($A4621="Ūdeņraža jonu koncentrācija",VLOOKUP(Dati!$A4621,Normas!$A:$D,2,FALSE),VLOOKUP(Dati!$A4621,Normas!$A:$D,2,FALSE)*0.3)),"")</f>
      </c>
      <c r="I4621" s="2">
        <f>IFERROR(IF(ISBLANK($A4621),"",IF($A4621="Ūdeņraža jonu koncentrācija",VLOOKUP(Dati!$A4621,Normas!$A:$D,3,FALSE),VLOOKUP(Dati!$A4621,Normas!$A:$D,3,FALSE)*0.3)),"")</f>
      </c>
    </row>
    <row r="4622" spans="2:9" x14ac:dyDescent="0.2">
      <c r="B4622">
        <f>IF(ISBLANK(A4622),"",VLOOKUP(A4622,Normas!A:D,4,FALSE))</f>
      </c>
      <c r="E4622" s="2">
        <f>IF(ISBLANK(D4622),"",INT(YEARFRAC(D4622,'Vispārīga informācija'!$B$2)))</f>
      </c>
      <c r="F4622" s="2">
        <f>IFERROR(IF(ISBLANK($A4622),"",IF($A4622="Ūdeņraža jonu koncentrācija",VLOOKUP(Dati!$A4622,Normas!$A:$D,2,FALSE),VLOOKUP(Dati!$A4622,Normas!$A:$D,2,FALSE)*0.6)),"")</f>
      </c>
      <c r="G4622" s="2">
        <f>IFERROR(IF(ISBLANK($A4622),"",IF($A4622="Ūdeņraža jonu koncentrācija",VLOOKUP(Dati!$A4622,Normas!$A:$D,3,FALSE),VLOOKUP(Dati!$A4622,Normas!$A:$D,3,FALSE)*0.6)),"")</f>
      </c>
      <c r="H4622" s="2">
        <f>IFERROR(IF(ISBLANK($A4622),"",IF($A4622="Ūdeņraža jonu koncentrācija",VLOOKUP(Dati!$A4622,Normas!$A:$D,2,FALSE),VLOOKUP(Dati!$A4622,Normas!$A:$D,2,FALSE)*0.3)),"")</f>
      </c>
      <c r="I4622" s="2">
        <f>IFERROR(IF(ISBLANK($A4622),"",IF($A4622="Ūdeņraža jonu koncentrācija",VLOOKUP(Dati!$A4622,Normas!$A:$D,3,FALSE),VLOOKUP(Dati!$A4622,Normas!$A:$D,3,FALSE)*0.3)),"")</f>
      </c>
    </row>
    <row r="4623" spans="2:9" x14ac:dyDescent="0.2">
      <c r="B4623">
        <f>IF(ISBLANK(A4623),"",VLOOKUP(A4623,Normas!A:D,4,FALSE))</f>
      </c>
      <c r="E4623" s="2">
        <f>IF(ISBLANK(D4623),"",INT(YEARFRAC(D4623,'Vispārīga informācija'!$B$2)))</f>
      </c>
      <c r="F4623" s="2">
        <f>IFERROR(IF(ISBLANK($A4623),"",IF($A4623="Ūdeņraža jonu koncentrācija",VLOOKUP(Dati!$A4623,Normas!$A:$D,2,FALSE),VLOOKUP(Dati!$A4623,Normas!$A:$D,2,FALSE)*0.6)),"")</f>
      </c>
      <c r="G4623" s="2">
        <f>IFERROR(IF(ISBLANK($A4623),"",IF($A4623="Ūdeņraža jonu koncentrācija",VLOOKUP(Dati!$A4623,Normas!$A:$D,3,FALSE),VLOOKUP(Dati!$A4623,Normas!$A:$D,3,FALSE)*0.6)),"")</f>
      </c>
      <c r="H4623" s="2">
        <f>IFERROR(IF(ISBLANK($A4623),"",IF($A4623="Ūdeņraža jonu koncentrācija",VLOOKUP(Dati!$A4623,Normas!$A:$D,2,FALSE),VLOOKUP(Dati!$A4623,Normas!$A:$D,2,FALSE)*0.3)),"")</f>
      </c>
      <c r="I4623" s="2">
        <f>IFERROR(IF(ISBLANK($A4623),"",IF($A4623="Ūdeņraža jonu koncentrācija",VLOOKUP(Dati!$A4623,Normas!$A:$D,3,FALSE),VLOOKUP(Dati!$A4623,Normas!$A:$D,3,FALSE)*0.3)),"")</f>
      </c>
    </row>
    <row r="4624" spans="2:9" x14ac:dyDescent="0.2">
      <c r="B4624">
        <f>IF(ISBLANK(A4624),"",VLOOKUP(A4624,Normas!A:D,4,FALSE))</f>
      </c>
      <c r="E4624" s="2">
        <f>IF(ISBLANK(D4624),"",INT(YEARFRAC(D4624,'Vispārīga informācija'!$B$2)))</f>
      </c>
      <c r="F4624" s="2">
        <f>IFERROR(IF(ISBLANK($A4624),"",IF($A4624="Ūdeņraža jonu koncentrācija",VLOOKUP(Dati!$A4624,Normas!$A:$D,2,FALSE),VLOOKUP(Dati!$A4624,Normas!$A:$D,2,FALSE)*0.6)),"")</f>
      </c>
      <c r="G4624" s="2">
        <f>IFERROR(IF(ISBLANK($A4624),"",IF($A4624="Ūdeņraža jonu koncentrācija",VLOOKUP(Dati!$A4624,Normas!$A:$D,3,FALSE),VLOOKUP(Dati!$A4624,Normas!$A:$D,3,FALSE)*0.6)),"")</f>
      </c>
      <c r="H4624" s="2">
        <f>IFERROR(IF(ISBLANK($A4624),"",IF($A4624="Ūdeņraža jonu koncentrācija",VLOOKUP(Dati!$A4624,Normas!$A:$D,2,FALSE),VLOOKUP(Dati!$A4624,Normas!$A:$D,2,FALSE)*0.3)),"")</f>
      </c>
      <c r="I4624" s="2">
        <f>IFERROR(IF(ISBLANK($A4624),"",IF($A4624="Ūdeņraža jonu koncentrācija",VLOOKUP(Dati!$A4624,Normas!$A:$D,3,FALSE),VLOOKUP(Dati!$A4624,Normas!$A:$D,3,FALSE)*0.3)),"")</f>
      </c>
    </row>
    <row r="4625" spans="2:9" x14ac:dyDescent="0.2">
      <c r="B4625">
        <f>IF(ISBLANK(A4625),"",VLOOKUP(A4625,Normas!A:D,4,FALSE))</f>
      </c>
      <c r="E4625" s="2">
        <f>IF(ISBLANK(D4625),"",INT(YEARFRAC(D4625,'Vispārīga informācija'!$B$2)))</f>
      </c>
      <c r="F4625" s="2">
        <f>IFERROR(IF(ISBLANK($A4625),"",IF($A4625="Ūdeņraža jonu koncentrācija",VLOOKUP(Dati!$A4625,Normas!$A:$D,2,FALSE),VLOOKUP(Dati!$A4625,Normas!$A:$D,2,FALSE)*0.6)),"")</f>
      </c>
      <c r="G4625" s="2">
        <f>IFERROR(IF(ISBLANK($A4625),"",IF($A4625="Ūdeņraža jonu koncentrācija",VLOOKUP(Dati!$A4625,Normas!$A:$D,3,FALSE),VLOOKUP(Dati!$A4625,Normas!$A:$D,3,FALSE)*0.6)),"")</f>
      </c>
      <c r="H4625" s="2">
        <f>IFERROR(IF(ISBLANK($A4625),"",IF($A4625="Ūdeņraža jonu koncentrācija",VLOOKUP(Dati!$A4625,Normas!$A:$D,2,FALSE),VLOOKUP(Dati!$A4625,Normas!$A:$D,2,FALSE)*0.3)),"")</f>
      </c>
      <c r="I4625" s="2">
        <f>IFERROR(IF(ISBLANK($A4625),"",IF($A4625="Ūdeņraža jonu koncentrācija",VLOOKUP(Dati!$A4625,Normas!$A:$D,3,FALSE),VLOOKUP(Dati!$A4625,Normas!$A:$D,3,FALSE)*0.3)),"")</f>
      </c>
    </row>
    <row r="4626" spans="2:9" x14ac:dyDescent="0.2">
      <c r="B4626">
        <f>IF(ISBLANK(A4626),"",VLOOKUP(A4626,Normas!A:D,4,FALSE))</f>
      </c>
      <c r="E4626" s="2">
        <f>IF(ISBLANK(D4626),"",INT(YEARFRAC(D4626,'Vispārīga informācija'!$B$2)))</f>
      </c>
      <c r="F4626" s="2">
        <f>IFERROR(IF(ISBLANK($A4626),"",IF($A4626="Ūdeņraža jonu koncentrācija",VLOOKUP(Dati!$A4626,Normas!$A:$D,2,FALSE),VLOOKUP(Dati!$A4626,Normas!$A:$D,2,FALSE)*0.6)),"")</f>
      </c>
      <c r="G4626" s="2">
        <f>IFERROR(IF(ISBLANK($A4626),"",IF($A4626="Ūdeņraža jonu koncentrācija",VLOOKUP(Dati!$A4626,Normas!$A:$D,3,FALSE),VLOOKUP(Dati!$A4626,Normas!$A:$D,3,FALSE)*0.6)),"")</f>
      </c>
      <c r="H4626" s="2">
        <f>IFERROR(IF(ISBLANK($A4626),"",IF($A4626="Ūdeņraža jonu koncentrācija",VLOOKUP(Dati!$A4626,Normas!$A:$D,2,FALSE),VLOOKUP(Dati!$A4626,Normas!$A:$D,2,FALSE)*0.3)),"")</f>
      </c>
      <c r="I4626" s="2">
        <f>IFERROR(IF(ISBLANK($A4626),"",IF($A4626="Ūdeņraža jonu koncentrācija",VLOOKUP(Dati!$A4626,Normas!$A:$D,3,FALSE),VLOOKUP(Dati!$A4626,Normas!$A:$D,3,FALSE)*0.3)),"")</f>
      </c>
    </row>
    <row r="4627" spans="2:9" x14ac:dyDescent="0.2">
      <c r="B4627">
        <f>IF(ISBLANK(A4627),"",VLOOKUP(A4627,Normas!A:D,4,FALSE))</f>
      </c>
      <c r="E4627" s="2">
        <f>IF(ISBLANK(D4627),"",INT(YEARFRAC(D4627,'Vispārīga informācija'!$B$2)))</f>
      </c>
      <c r="F4627" s="2">
        <f>IFERROR(IF(ISBLANK($A4627),"",IF($A4627="Ūdeņraža jonu koncentrācija",VLOOKUP(Dati!$A4627,Normas!$A:$D,2,FALSE),VLOOKUP(Dati!$A4627,Normas!$A:$D,2,FALSE)*0.6)),"")</f>
      </c>
      <c r="G4627" s="2">
        <f>IFERROR(IF(ISBLANK($A4627),"",IF($A4627="Ūdeņraža jonu koncentrācija",VLOOKUP(Dati!$A4627,Normas!$A:$D,3,FALSE),VLOOKUP(Dati!$A4627,Normas!$A:$D,3,FALSE)*0.6)),"")</f>
      </c>
      <c r="H4627" s="2">
        <f>IFERROR(IF(ISBLANK($A4627),"",IF($A4627="Ūdeņraža jonu koncentrācija",VLOOKUP(Dati!$A4627,Normas!$A:$D,2,FALSE),VLOOKUP(Dati!$A4627,Normas!$A:$D,2,FALSE)*0.3)),"")</f>
      </c>
      <c r="I4627" s="2">
        <f>IFERROR(IF(ISBLANK($A4627),"",IF($A4627="Ūdeņraža jonu koncentrācija",VLOOKUP(Dati!$A4627,Normas!$A:$D,3,FALSE),VLOOKUP(Dati!$A4627,Normas!$A:$D,3,FALSE)*0.3)),"")</f>
      </c>
    </row>
    <row r="4628" spans="2:9" x14ac:dyDescent="0.2">
      <c r="B4628">
        <f>IF(ISBLANK(A4628),"",VLOOKUP(A4628,Normas!A:D,4,FALSE))</f>
      </c>
      <c r="E4628" s="2">
        <f>IF(ISBLANK(D4628),"",INT(YEARFRAC(D4628,'Vispārīga informācija'!$B$2)))</f>
      </c>
      <c r="F4628" s="2">
        <f>IFERROR(IF(ISBLANK($A4628),"",IF($A4628="Ūdeņraža jonu koncentrācija",VLOOKUP(Dati!$A4628,Normas!$A:$D,2,FALSE),VLOOKUP(Dati!$A4628,Normas!$A:$D,2,FALSE)*0.6)),"")</f>
      </c>
      <c r="G4628" s="2">
        <f>IFERROR(IF(ISBLANK($A4628),"",IF($A4628="Ūdeņraža jonu koncentrācija",VLOOKUP(Dati!$A4628,Normas!$A:$D,3,FALSE),VLOOKUP(Dati!$A4628,Normas!$A:$D,3,FALSE)*0.6)),"")</f>
      </c>
      <c r="H4628" s="2">
        <f>IFERROR(IF(ISBLANK($A4628),"",IF($A4628="Ūdeņraža jonu koncentrācija",VLOOKUP(Dati!$A4628,Normas!$A:$D,2,FALSE),VLOOKUP(Dati!$A4628,Normas!$A:$D,2,FALSE)*0.3)),"")</f>
      </c>
      <c r="I4628" s="2">
        <f>IFERROR(IF(ISBLANK($A4628),"",IF($A4628="Ūdeņraža jonu koncentrācija",VLOOKUP(Dati!$A4628,Normas!$A:$D,3,FALSE),VLOOKUP(Dati!$A4628,Normas!$A:$D,3,FALSE)*0.3)),"")</f>
      </c>
    </row>
    <row r="4629" spans="2:9" x14ac:dyDescent="0.2">
      <c r="B4629">
        <f>IF(ISBLANK(A4629),"",VLOOKUP(A4629,Normas!A:D,4,FALSE))</f>
      </c>
      <c r="E4629" s="2">
        <f>IF(ISBLANK(D4629),"",INT(YEARFRAC(D4629,'Vispārīga informācija'!$B$2)))</f>
      </c>
      <c r="F4629" s="2">
        <f>IFERROR(IF(ISBLANK($A4629),"",IF($A4629="Ūdeņraža jonu koncentrācija",VLOOKUP(Dati!$A4629,Normas!$A:$D,2,FALSE),VLOOKUP(Dati!$A4629,Normas!$A:$D,2,FALSE)*0.6)),"")</f>
      </c>
      <c r="G4629" s="2">
        <f>IFERROR(IF(ISBLANK($A4629),"",IF($A4629="Ūdeņraža jonu koncentrācija",VLOOKUP(Dati!$A4629,Normas!$A:$D,3,FALSE),VLOOKUP(Dati!$A4629,Normas!$A:$D,3,FALSE)*0.6)),"")</f>
      </c>
      <c r="H4629" s="2">
        <f>IFERROR(IF(ISBLANK($A4629),"",IF($A4629="Ūdeņraža jonu koncentrācija",VLOOKUP(Dati!$A4629,Normas!$A:$D,2,FALSE),VLOOKUP(Dati!$A4629,Normas!$A:$D,2,FALSE)*0.3)),"")</f>
      </c>
      <c r="I4629" s="2">
        <f>IFERROR(IF(ISBLANK($A4629),"",IF($A4629="Ūdeņraža jonu koncentrācija",VLOOKUP(Dati!$A4629,Normas!$A:$D,3,FALSE),VLOOKUP(Dati!$A4629,Normas!$A:$D,3,FALSE)*0.3)),"")</f>
      </c>
    </row>
    <row r="4630" spans="2:9" x14ac:dyDescent="0.2">
      <c r="B4630">
        <f>IF(ISBLANK(A4630),"",VLOOKUP(A4630,Normas!A:D,4,FALSE))</f>
      </c>
      <c r="E4630" s="2">
        <f>IF(ISBLANK(D4630),"",INT(YEARFRAC(D4630,'Vispārīga informācija'!$B$2)))</f>
      </c>
      <c r="F4630" s="2">
        <f>IFERROR(IF(ISBLANK($A4630),"",IF($A4630="Ūdeņraža jonu koncentrācija",VLOOKUP(Dati!$A4630,Normas!$A:$D,2,FALSE),VLOOKUP(Dati!$A4630,Normas!$A:$D,2,FALSE)*0.6)),"")</f>
      </c>
      <c r="G4630" s="2">
        <f>IFERROR(IF(ISBLANK($A4630),"",IF($A4630="Ūdeņraža jonu koncentrācija",VLOOKUP(Dati!$A4630,Normas!$A:$D,3,FALSE),VLOOKUP(Dati!$A4630,Normas!$A:$D,3,FALSE)*0.6)),"")</f>
      </c>
      <c r="H4630" s="2">
        <f>IFERROR(IF(ISBLANK($A4630),"",IF($A4630="Ūdeņraža jonu koncentrācija",VLOOKUP(Dati!$A4630,Normas!$A:$D,2,FALSE),VLOOKUP(Dati!$A4630,Normas!$A:$D,2,FALSE)*0.3)),"")</f>
      </c>
      <c r="I4630" s="2">
        <f>IFERROR(IF(ISBLANK($A4630),"",IF($A4630="Ūdeņraža jonu koncentrācija",VLOOKUP(Dati!$A4630,Normas!$A:$D,3,FALSE),VLOOKUP(Dati!$A4630,Normas!$A:$D,3,FALSE)*0.3)),"")</f>
      </c>
    </row>
    <row r="4631" spans="2:9" x14ac:dyDescent="0.2">
      <c r="B4631">
        <f>IF(ISBLANK(A4631),"",VLOOKUP(A4631,Normas!A:D,4,FALSE))</f>
      </c>
      <c r="E4631" s="2">
        <f>IF(ISBLANK(D4631),"",INT(YEARFRAC(D4631,'Vispārīga informācija'!$B$2)))</f>
      </c>
      <c r="F4631" s="2">
        <f>IFERROR(IF(ISBLANK($A4631),"",IF($A4631="Ūdeņraža jonu koncentrācija",VLOOKUP(Dati!$A4631,Normas!$A:$D,2,FALSE),VLOOKUP(Dati!$A4631,Normas!$A:$D,2,FALSE)*0.6)),"")</f>
      </c>
      <c r="G4631" s="2">
        <f>IFERROR(IF(ISBLANK($A4631),"",IF($A4631="Ūdeņraža jonu koncentrācija",VLOOKUP(Dati!$A4631,Normas!$A:$D,3,FALSE),VLOOKUP(Dati!$A4631,Normas!$A:$D,3,FALSE)*0.6)),"")</f>
      </c>
      <c r="H4631" s="2">
        <f>IFERROR(IF(ISBLANK($A4631),"",IF($A4631="Ūdeņraža jonu koncentrācija",VLOOKUP(Dati!$A4631,Normas!$A:$D,2,FALSE),VLOOKUP(Dati!$A4631,Normas!$A:$D,2,FALSE)*0.3)),"")</f>
      </c>
      <c r="I4631" s="2">
        <f>IFERROR(IF(ISBLANK($A4631),"",IF($A4631="Ūdeņraža jonu koncentrācija",VLOOKUP(Dati!$A4631,Normas!$A:$D,3,FALSE),VLOOKUP(Dati!$A4631,Normas!$A:$D,3,FALSE)*0.3)),"")</f>
      </c>
    </row>
    <row r="4632" spans="2:9" x14ac:dyDescent="0.2">
      <c r="B4632">
        <f>IF(ISBLANK(A4632),"",VLOOKUP(A4632,Normas!A:D,4,FALSE))</f>
      </c>
      <c r="E4632" s="2">
        <f>IF(ISBLANK(D4632),"",INT(YEARFRAC(D4632,'Vispārīga informācija'!$B$2)))</f>
      </c>
      <c r="F4632" s="2">
        <f>IFERROR(IF(ISBLANK($A4632),"",IF($A4632="Ūdeņraža jonu koncentrācija",VLOOKUP(Dati!$A4632,Normas!$A:$D,2,FALSE),VLOOKUP(Dati!$A4632,Normas!$A:$D,2,FALSE)*0.6)),"")</f>
      </c>
      <c r="G4632" s="2">
        <f>IFERROR(IF(ISBLANK($A4632),"",IF($A4632="Ūdeņraža jonu koncentrācija",VLOOKUP(Dati!$A4632,Normas!$A:$D,3,FALSE),VLOOKUP(Dati!$A4632,Normas!$A:$D,3,FALSE)*0.6)),"")</f>
      </c>
      <c r="H4632" s="2">
        <f>IFERROR(IF(ISBLANK($A4632),"",IF($A4632="Ūdeņraža jonu koncentrācija",VLOOKUP(Dati!$A4632,Normas!$A:$D,2,FALSE),VLOOKUP(Dati!$A4632,Normas!$A:$D,2,FALSE)*0.3)),"")</f>
      </c>
      <c r="I4632" s="2">
        <f>IFERROR(IF(ISBLANK($A4632),"",IF($A4632="Ūdeņraža jonu koncentrācija",VLOOKUP(Dati!$A4632,Normas!$A:$D,3,FALSE),VLOOKUP(Dati!$A4632,Normas!$A:$D,3,FALSE)*0.3)),"")</f>
      </c>
    </row>
    <row r="4633" spans="2:9" x14ac:dyDescent="0.2">
      <c r="B4633">
        <f>IF(ISBLANK(A4633),"",VLOOKUP(A4633,Normas!A:D,4,FALSE))</f>
      </c>
      <c r="E4633" s="2">
        <f>IF(ISBLANK(D4633),"",INT(YEARFRAC(D4633,'Vispārīga informācija'!$B$2)))</f>
      </c>
      <c r="F4633" s="2">
        <f>IFERROR(IF(ISBLANK($A4633),"",IF($A4633="Ūdeņraža jonu koncentrācija",VLOOKUP(Dati!$A4633,Normas!$A:$D,2,FALSE),VLOOKUP(Dati!$A4633,Normas!$A:$D,2,FALSE)*0.6)),"")</f>
      </c>
      <c r="G4633" s="2">
        <f>IFERROR(IF(ISBLANK($A4633),"",IF($A4633="Ūdeņraža jonu koncentrācija",VLOOKUP(Dati!$A4633,Normas!$A:$D,3,FALSE),VLOOKUP(Dati!$A4633,Normas!$A:$D,3,FALSE)*0.6)),"")</f>
      </c>
      <c r="H4633" s="2">
        <f>IFERROR(IF(ISBLANK($A4633),"",IF($A4633="Ūdeņraža jonu koncentrācija",VLOOKUP(Dati!$A4633,Normas!$A:$D,2,FALSE),VLOOKUP(Dati!$A4633,Normas!$A:$D,2,FALSE)*0.3)),"")</f>
      </c>
      <c r="I4633" s="2">
        <f>IFERROR(IF(ISBLANK($A4633),"",IF($A4633="Ūdeņraža jonu koncentrācija",VLOOKUP(Dati!$A4633,Normas!$A:$D,3,FALSE),VLOOKUP(Dati!$A4633,Normas!$A:$D,3,FALSE)*0.3)),"")</f>
      </c>
    </row>
    <row r="4634" spans="2:9" x14ac:dyDescent="0.2">
      <c r="B4634">
        <f>IF(ISBLANK(A4634),"",VLOOKUP(A4634,Normas!A:D,4,FALSE))</f>
      </c>
      <c r="E4634" s="2">
        <f>IF(ISBLANK(D4634),"",INT(YEARFRAC(D4634,'Vispārīga informācija'!$B$2)))</f>
      </c>
      <c r="F4634" s="2">
        <f>IFERROR(IF(ISBLANK($A4634),"",IF($A4634="Ūdeņraža jonu koncentrācija",VLOOKUP(Dati!$A4634,Normas!$A:$D,2,FALSE),VLOOKUP(Dati!$A4634,Normas!$A:$D,2,FALSE)*0.6)),"")</f>
      </c>
      <c r="G4634" s="2">
        <f>IFERROR(IF(ISBLANK($A4634),"",IF($A4634="Ūdeņraža jonu koncentrācija",VLOOKUP(Dati!$A4634,Normas!$A:$D,3,FALSE),VLOOKUP(Dati!$A4634,Normas!$A:$D,3,FALSE)*0.6)),"")</f>
      </c>
      <c r="H4634" s="2">
        <f>IFERROR(IF(ISBLANK($A4634),"",IF($A4634="Ūdeņraža jonu koncentrācija",VLOOKUP(Dati!$A4634,Normas!$A:$D,2,FALSE),VLOOKUP(Dati!$A4634,Normas!$A:$D,2,FALSE)*0.3)),"")</f>
      </c>
      <c r="I4634" s="2">
        <f>IFERROR(IF(ISBLANK($A4634),"",IF($A4634="Ūdeņraža jonu koncentrācija",VLOOKUP(Dati!$A4634,Normas!$A:$D,3,FALSE),VLOOKUP(Dati!$A4634,Normas!$A:$D,3,FALSE)*0.3)),"")</f>
      </c>
    </row>
    <row r="4635" spans="2:9" x14ac:dyDescent="0.2">
      <c r="B4635">
        <f>IF(ISBLANK(A4635),"",VLOOKUP(A4635,Normas!A:D,4,FALSE))</f>
      </c>
      <c r="E4635" s="2">
        <f>IF(ISBLANK(D4635),"",INT(YEARFRAC(D4635,'Vispārīga informācija'!$B$2)))</f>
      </c>
      <c r="F4635" s="2">
        <f>IFERROR(IF(ISBLANK($A4635),"",IF($A4635="Ūdeņraža jonu koncentrācija",VLOOKUP(Dati!$A4635,Normas!$A:$D,2,FALSE),VLOOKUP(Dati!$A4635,Normas!$A:$D,2,FALSE)*0.6)),"")</f>
      </c>
      <c r="G4635" s="2">
        <f>IFERROR(IF(ISBLANK($A4635),"",IF($A4635="Ūdeņraža jonu koncentrācija",VLOOKUP(Dati!$A4635,Normas!$A:$D,3,FALSE),VLOOKUP(Dati!$A4635,Normas!$A:$D,3,FALSE)*0.6)),"")</f>
      </c>
      <c r="H4635" s="2">
        <f>IFERROR(IF(ISBLANK($A4635),"",IF($A4635="Ūdeņraža jonu koncentrācija",VLOOKUP(Dati!$A4635,Normas!$A:$D,2,FALSE),VLOOKUP(Dati!$A4635,Normas!$A:$D,2,FALSE)*0.3)),"")</f>
      </c>
      <c r="I4635" s="2">
        <f>IFERROR(IF(ISBLANK($A4635),"",IF($A4635="Ūdeņraža jonu koncentrācija",VLOOKUP(Dati!$A4635,Normas!$A:$D,3,FALSE),VLOOKUP(Dati!$A4635,Normas!$A:$D,3,FALSE)*0.3)),"")</f>
      </c>
    </row>
    <row r="4636" spans="2:9" x14ac:dyDescent="0.2">
      <c r="B4636">
        <f>IF(ISBLANK(A4636),"",VLOOKUP(A4636,Normas!A:D,4,FALSE))</f>
      </c>
      <c r="E4636" s="2">
        <f>IF(ISBLANK(D4636),"",INT(YEARFRAC(D4636,'Vispārīga informācija'!$B$2)))</f>
      </c>
      <c r="F4636" s="2">
        <f>IFERROR(IF(ISBLANK($A4636),"",IF($A4636="Ūdeņraža jonu koncentrācija",VLOOKUP(Dati!$A4636,Normas!$A:$D,2,FALSE),VLOOKUP(Dati!$A4636,Normas!$A:$D,2,FALSE)*0.6)),"")</f>
      </c>
      <c r="G4636" s="2">
        <f>IFERROR(IF(ISBLANK($A4636),"",IF($A4636="Ūdeņraža jonu koncentrācija",VLOOKUP(Dati!$A4636,Normas!$A:$D,3,FALSE),VLOOKUP(Dati!$A4636,Normas!$A:$D,3,FALSE)*0.6)),"")</f>
      </c>
      <c r="H4636" s="2">
        <f>IFERROR(IF(ISBLANK($A4636),"",IF($A4636="Ūdeņraža jonu koncentrācija",VLOOKUP(Dati!$A4636,Normas!$A:$D,2,FALSE),VLOOKUP(Dati!$A4636,Normas!$A:$D,2,FALSE)*0.3)),"")</f>
      </c>
      <c r="I4636" s="2">
        <f>IFERROR(IF(ISBLANK($A4636),"",IF($A4636="Ūdeņraža jonu koncentrācija",VLOOKUP(Dati!$A4636,Normas!$A:$D,3,FALSE),VLOOKUP(Dati!$A4636,Normas!$A:$D,3,FALSE)*0.3)),"")</f>
      </c>
    </row>
    <row r="4637" spans="2:9" x14ac:dyDescent="0.2">
      <c r="B4637">
        <f>IF(ISBLANK(A4637),"",VLOOKUP(A4637,Normas!A:D,4,FALSE))</f>
      </c>
      <c r="E4637" s="2">
        <f>IF(ISBLANK(D4637),"",INT(YEARFRAC(D4637,'Vispārīga informācija'!$B$2)))</f>
      </c>
      <c r="F4637" s="2">
        <f>IFERROR(IF(ISBLANK($A4637),"",IF($A4637="Ūdeņraža jonu koncentrācija",VLOOKUP(Dati!$A4637,Normas!$A:$D,2,FALSE),VLOOKUP(Dati!$A4637,Normas!$A:$D,2,FALSE)*0.6)),"")</f>
      </c>
      <c r="G4637" s="2">
        <f>IFERROR(IF(ISBLANK($A4637),"",IF($A4637="Ūdeņraža jonu koncentrācija",VLOOKUP(Dati!$A4637,Normas!$A:$D,3,FALSE),VLOOKUP(Dati!$A4637,Normas!$A:$D,3,FALSE)*0.6)),"")</f>
      </c>
      <c r="H4637" s="2">
        <f>IFERROR(IF(ISBLANK($A4637),"",IF($A4637="Ūdeņraža jonu koncentrācija",VLOOKUP(Dati!$A4637,Normas!$A:$D,2,FALSE),VLOOKUP(Dati!$A4637,Normas!$A:$D,2,FALSE)*0.3)),"")</f>
      </c>
      <c r="I4637" s="2">
        <f>IFERROR(IF(ISBLANK($A4637),"",IF($A4637="Ūdeņraža jonu koncentrācija",VLOOKUP(Dati!$A4637,Normas!$A:$D,3,FALSE),VLOOKUP(Dati!$A4637,Normas!$A:$D,3,FALSE)*0.3)),"")</f>
      </c>
    </row>
    <row r="4638" spans="2:9" x14ac:dyDescent="0.2">
      <c r="B4638">
        <f>IF(ISBLANK(A4638),"",VLOOKUP(A4638,Normas!A:D,4,FALSE))</f>
      </c>
      <c r="E4638" s="2">
        <f>IF(ISBLANK(D4638),"",INT(YEARFRAC(D4638,'Vispārīga informācija'!$B$2)))</f>
      </c>
      <c r="F4638" s="2">
        <f>IFERROR(IF(ISBLANK($A4638),"",IF($A4638="Ūdeņraža jonu koncentrācija",VLOOKUP(Dati!$A4638,Normas!$A:$D,2,FALSE),VLOOKUP(Dati!$A4638,Normas!$A:$D,2,FALSE)*0.6)),"")</f>
      </c>
      <c r="G4638" s="2">
        <f>IFERROR(IF(ISBLANK($A4638),"",IF($A4638="Ūdeņraža jonu koncentrācija",VLOOKUP(Dati!$A4638,Normas!$A:$D,3,FALSE),VLOOKUP(Dati!$A4638,Normas!$A:$D,3,FALSE)*0.6)),"")</f>
      </c>
      <c r="H4638" s="2">
        <f>IFERROR(IF(ISBLANK($A4638),"",IF($A4638="Ūdeņraža jonu koncentrācija",VLOOKUP(Dati!$A4638,Normas!$A:$D,2,FALSE),VLOOKUP(Dati!$A4638,Normas!$A:$D,2,FALSE)*0.3)),"")</f>
      </c>
      <c r="I4638" s="2">
        <f>IFERROR(IF(ISBLANK($A4638),"",IF($A4638="Ūdeņraža jonu koncentrācija",VLOOKUP(Dati!$A4638,Normas!$A:$D,3,FALSE),VLOOKUP(Dati!$A4638,Normas!$A:$D,3,FALSE)*0.3)),"")</f>
      </c>
    </row>
    <row r="4639" spans="2:9" x14ac:dyDescent="0.2">
      <c r="B4639">
        <f>IF(ISBLANK(A4639),"",VLOOKUP(A4639,Normas!A:D,4,FALSE))</f>
      </c>
      <c r="E4639" s="2">
        <f>IF(ISBLANK(D4639),"",INT(YEARFRAC(D4639,'Vispārīga informācija'!$B$2)))</f>
      </c>
      <c r="F4639" s="2">
        <f>IFERROR(IF(ISBLANK($A4639),"",IF($A4639="Ūdeņraža jonu koncentrācija",VLOOKUP(Dati!$A4639,Normas!$A:$D,2,FALSE),VLOOKUP(Dati!$A4639,Normas!$A:$D,2,FALSE)*0.6)),"")</f>
      </c>
      <c r="G4639" s="2">
        <f>IFERROR(IF(ISBLANK($A4639),"",IF($A4639="Ūdeņraža jonu koncentrācija",VLOOKUP(Dati!$A4639,Normas!$A:$D,3,FALSE),VLOOKUP(Dati!$A4639,Normas!$A:$D,3,FALSE)*0.6)),"")</f>
      </c>
      <c r="H4639" s="2">
        <f>IFERROR(IF(ISBLANK($A4639),"",IF($A4639="Ūdeņraža jonu koncentrācija",VLOOKUP(Dati!$A4639,Normas!$A:$D,2,FALSE),VLOOKUP(Dati!$A4639,Normas!$A:$D,2,FALSE)*0.3)),"")</f>
      </c>
      <c r="I4639" s="2">
        <f>IFERROR(IF(ISBLANK($A4639),"",IF($A4639="Ūdeņraža jonu koncentrācija",VLOOKUP(Dati!$A4639,Normas!$A:$D,3,FALSE),VLOOKUP(Dati!$A4639,Normas!$A:$D,3,FALSE)*0.3)),"")</f>
      </c>
    </row>
    <row r="4640" spans="2:9" x14ac:dyDescent="0.2">
      <c r="B4640">
        <f>IF(ISBLANK(A4640),"",VLOOKUP(A4640,Normas!A:D,4,FALSE))</f>
      </c>
      <c r="E4640" s="2">
        <f>IF(ISBLANK(D4640),"",INT(YEARFRAC(D4640,'Vispārīga informācija'!$B$2)))</f>
      </c>
      <c r="F4640" s="2">
        <f>IFERROR(IF(ISBLANK($A4640),"",IF($A4640="Ūdeņraža jonu koncentrācija",VLOOKUP(Dati!$A4640,Normas!$A:$D,2,FALSE),VLOOKUP(Dati!$A4640,Normas!$A:$D,2,FALSE)*0.6)),"")</f>
      </c>
      <c r="G4640" s="2">
        <f>IFERROR(IF(ISBLANK($A4640),"",IF($A4640="Ūdeņraža jonu koncentrācija",VLOOKUP(Dati!$A4640,Normas!$A:$D,3,FALSE),VLOOKUP(Dati!$A4640,Normas!$A:$D,3,FALSE)*0.6)),"")</f>
      </c>
      <c r="H4640" s="2">
        <f>IFERROR(IF(ISBLANK($A4640),"",IF($A4640="Ūdeņraža jonu koncentrācija",VLOOKUP(Dati!$A4640,Normas!$A:$D,2,FALSE),VLOOKUP(Dati!$A4640,Normas!$A:$D,2,FALSE)*0.3)),"")</f>
      </c>
      <c r="I4640" s="2">
        <f>IFERROR(IF(ISBLANK($A4640),"",IF($A4640="Ūdeņraža jonu koncentrācija",VLOOKUP(Dati!$A4640,Normas!$A:$D,3,FALSE),VLOOKUP(Dati!$A4640,Normas!$A:$D,3,FALSE)*0.3)),"")</f>
      </c>
    </row>
    <row r="4641" spans="2:9" x14ac:dyDescent="0.2">
      <c r="B4641">
        <f>IF(ISBLANK(A4641),"",VLOOKUP(A4641,Normas!A:D,4,FALSE))</f>
      </c>
      <c r="E4641" s="2">
        <f>IF(ISBLANK(D4641),"",INT(YEARFRAC(D4641,'Vispārīga informācija'!$B$2)))</f>
      </c>
      <c r="F4641" s="2">
        <f>IFERROR(IF(ISBLANK($A4641),"",IF($A4641="Ūdeņraža jonu koncentrācija",VLOOKUP(Dati!$A4641,Normas!$A:$D,2,FALSE),VLOOKUP(Dati!$A4641,Normas!$A:$D,2,FALSE)*0.6)),"")</f>
      </c>
      <c r="G4641" s="2">
        <f>IFERROR(IF(ISBLANK($A4641),"",IF($A4641="Ūdeņraža jonu koncentrācija",VLOOKUP(Dati!$A4641,Normas!$A:$D,3,FALSE),VLOOKUP(Dati!$A4641,Normas!$A:$D,3,FALSE)*0.6)),"")</f>
      </c>
      <c r="H4641" s="2">
        <f>IFERROR(IF(ISBLANK($A4641),"",IF($A4641="Ūdeņraža jonu koncentrācija",VLOOKUP(Dati!$A4641,Normas!$A:$D,2,FALSE),VLOOKUP(Dati!$A4641,Normas!$A:$D,2,FALSE)*0.3)),"")</f>
      </c>
      <c r="I4641" s="2">
        <f>IFERROR(IF(ISBLANK($A4641),"",IF($A4641="Ūdeņraža jonu koncentrācija",VLOOKUP(Dati!$A4641,Normas!$A:$D,3,FALSE),VLOOKUP(Dati!$A4641,Normas!$A:$D,3,FALSE)*0.3)),"")</f>
      </c>
    </row>
    <row r="4642" spans="2:9" x14ac:dyDescent="0.2">
      <c r="B4642">
        <f>IF(ISBLANK(A4642),"",VLOOKUP(A4642,Normas!A:D,4,FALSE))</f>
      </c>
      <c r="E4642" s="2">
        <f>IF(ISBLANK(D4642),"",INT(YEARFRAC(D4642,'Vispārīga informācija'!$B$2)))</f>
      </c>
      <c r="F4642" s="2">
        <f>IFERROR(IF(ISBLANK($A4642),"",IF($A4642="Ūdeņraža jonu koncentrācija",VLOOKUP(Dati!$A4642,Normas!$A:$D,2,FALSE),VLOOKUP(Dati!$A4642,Normas!$A:$D,2,FALSE)*0.6)),"")</f>
      </c>
      <c r="G4642" s="2">
        <f>IFERROR(IF(ISBLANK($A4642),"",IF($A4642="Ūdeņraža jonu koncentrācija",VLOOKUP(Dati!$A4642,Normas!$A:$D,3,FALSE),VLOOKUP(Dati!$A4642,Normas!$A:$D,3,FALSE)*0.6)),"")</f>
      </c>
      <c r="H4642" s="2">
        <f>IFERROR(IF(ISBLANK($A4642),"",IF($A4642="Ūdeņraža jonu koncentrācija",VLOOKUP(Dati!$A4642,Normas!$A:$D,2,FALSE),VLOOKUP(Dati!$A4642,Normas!$A:$D,2,FALSE)*0.3)),"")</f>
      </c>
      <c r="I4642" s="2">
        <f>IFERROR(IF(ISBLANK($A4642),"",IF($A4642="Ūdeņraža jonu koncentrācija",VLOOKUP(Dati!$A4642,Normas!$A:$D,3,FALSE),VLOOKUP(Dati!$A4642,Normas!$A:$D,3,FALSE)*0.3)),"")</f>
      </c>
    </row>
    <row r="4643" spans="2:9" x14ac:dyDescent="0.2">
      <c r="B4643">
        <f>IF(ISBLANK(A4643),"",VLOOKUP(A4643,Normas!A:D,4,FALSE))</f>
      </c>
      <c r="E4643" s="2">
        <f>IF(ISBLANK(D4643),"",INT(YEARFRAC(D4643,'Vispārīga informācija'!$B$2)))</f>
      </c>
      <c r="F4643" s="2">
        <f>IFERROR(IF(ISBLANK($A4643),"",IF($A4643="Ūdeņraža jonu koncentrācija",VLOOKUP(Dati!$A4643,Normas!$A:$D,2,FALSE),VLOOKUP(Dati!$A4643,Normas!$A:$D,2,FALSE)*0.6)),"")</f>
      </c>
      <c r="G4643" s="2">
        <f>IFERROR(IF(ISBLANK($A4643),"",IF($A4643="Ūdeņraža jonu koncentrācija",VLOOKUP(Dati!$A4643,Normas!$A:$D,3,FALSE),VLOOKUP(Dati!$A4643,Normas!$A:$D,3,FALSE)*0.6)),"")</f>
      </c>
      <c r="H4643" s="2">
        <f>IFERROR(IF(ISBLANK($A4643),"",IF($A4643="Ūdeņraža jonu koncentrācija",VLOOKUP(Dati!$A4643,Normas!$A:$D,2,FALSE),VLOOKUP(Dati!$A4643,Normas!$A:$D,2,FALSE)*0.3)),"")</f>
      </c>
      <c r="I4643" s="2">
        <f>IFERROR(IF(ISBLANK($A4643),"",IF($A4643="Ūdeņraža jonu koncentrācija",VLOOKUP(Dati!$A4643,Normas!$A:$D,3,FALSE),VLOOKUP(Dati!$A4643,Normas!$A:$D,3,FALSE)*0.3)),"")</f>
      </c>
    </row>
    <row r="4644" spans="2:9" x14ac:dyDescent="0.2">
      <c r="B4644">
        <f>IF(ISBLANK(A4644),"",VLOOKUP(A4644,Normas!A:D,4,FALSE))</f>
      </c>
      <c r="E4644" s="2">
        <f>IF(ISBLANK(D4644),"",INT(YEARFRAC(D4644,'Vispārīga informācija'!$B$2)))</f>
      </c>
      <c r="F4644" s="2">
        <f>IFERROR(IF(ISBLANK($A4644),"",IF($A4644="Ūdeņraža jonu koncentrācija",VLOOKUP(Dati!$A4644,Normas!$A:$D,2,FALSE),VLOOKUP(Dati!$A4644,Normas!$A:$D,2,FALSE)*0.6)),"")</f>
      </c>
      <c r="G4644" s="2">
        <f>IFERROR(IF(ISBLANK($A4644),"",IF($A4644="Ūdeņraža jonu koncentrācija",VLOOKUP(Dati!$A4644,Normas!$A:$D,3,FALSE),VLOOKUP(Dati!$A4644,Normas!$A:$D,3,FALSE)*0.6)),"")</f>
      </c>
      <c r="H4644" s="2">
        <f>IFERROR(IF(ISBLANK($A4644),"",IF($A4644="Ūdeņraža jonu koncentrācija",VLOOKUP(Dati!$A4644,Normas!$A:$D,2,FALSE),VLOOKUP(Dati!$A4644,Normas!$A:$D,2,FALSE)*0.3)),"")</f>
      </c>
      <c r="I4644" s="2">
        <f>IFERROR(IF(ISBLANK($A4644),"",IF($A4644="Ūdeņraža jonu koncentrācija",VLOOKUP(Dati!$A4644,Normas!$A:$D,3,FALSE),VLOOKUP(Dati!$A4644,Normas!$A:$D,3,FALSE)*0.3)),"")</f>
      </c>
    </row>
    <row r="4645" spans="2:9" x14ac:dyDescent="0.2">
      <c r="B4645">
        <f>IF(ISBLANK(A4645),"",VLOOKUP(A4645,Normas!A:D,4,FALSE))</f>
      </c>
      <c r="E4645" s="2">
        <f>IF(ISBLANK(D4645),"",INT(YEARFRAC(D4645,'Vispārīga informācija'!$B$2)))</f>
      </c>
      <c r="F4645" s="2">
        <f>IFERROR(IF(ISBLANK($A4645),"",IF($A4645="Ūdeņraža jonu koncentrācija",VLOOKUP(Dati!$A4645,Normas!$A:$D,2,FALSE),VLOOKUP(Dati!$A4645,Normas!$A:$D,2,FALSE)*0.6)),"")</f>
      </c>
      <c r="G4645" s="2">
        <f>IFERROR(IF(ISBLANK($A4645),"",IF($A4645="Ūdeņraža jonu koncentrācija",VLOOKUP(Dati!$A4645,Normas!$A:$D,3,FALSE),VLOOKUP(Dati!$A4645,Normas!$A:$D,3,FALSE)*0.6)),"")</f>
      </c>
      <c r="H4645" s="2">
        <f>IFERROR(IF(ISBLANK($A4645),"",IF($A4645="Ūdeņraža jonu koncentrācija",VLOOKUP(Dati!$A4645,Normas!$A:$D,2,FALSE),VLOOKUP(Dati!$A4645,Normas!$A:$D,2,FALSE)*0.3)),"")</f>
      </c>
      <c r="I4645" s="2">
        <f>IFERROR(IF(ISBLANK($A4645),"",IF($A4645="Ūdeņraža jonu koncentrācija",VLOOKUP(Dati!$A4645,Normas!$A:$D,3,FALSE),VLOOKUP(Dati!$A4645,Normas!$A:$D,3,FALSE)*0.3)),"")</f>
      </c>
    </row>
    <row r="4646" spans="2:9" x14ac:dyDescent="0.2">
      <c r="B4646">
        <f>IF(ISBLANK(A4646),"",VLOOKUP(A4646,Normas!A:D,4,FALSE))</f>
      </c>
      <c r="E4646" s="2">
        <f>IF(ISBLANK(D4646),"",INT(YEARFRAC(D4646,'Vispārīga informācija'!$B$2)))</f>
      </c>
      <c r="F4646" s="2">
        <f>IFERROR(IF(ISBLANK($A4646),"",IF($A4646="Ūdeņraža jonu koncentrācija",VLOOKUP(Dati!$A4646,Normas!$A:$D,2,FALSE),VLOOKUP(Dati!$A4646,Normas!$A:$D,2,FALSE)*0.6)),"")</f>
      </c>
      <c r="G4646" s="2">
        <f>IFERROR(IF(ISBLANK($A4646),"",IF($A4646="Ūdeņraža jonu koncentrācija",VLOOKUP(Dati!$A4646,Normas!$A:$D,3,FALSE),VLOOKUP(Dati!$A4646,Normas!$A:$D,3,FALSE)*0.6)),"")</f>
      </c>
      <c r="H4646" s="2">
        <f>IFERROR(IF(ISBLANK($A4646),"",IF($A4646="Ūdeņraža jonu koncentrācija",VLOOKUP(Dati!$A4646,Normas!$A:$D,2,FALSE),VLOOKUP(Dati!$A4646,Normas!$A:$D,2,FALSE)*0.3)),"")</f>
      </c>
      <c r="I4646" s="2">
        <f>IFERROR(IF(ISBLANK($A4646),"",IF($A4646="Ūdeņraža jonu koncentrācija",VLOOKUP(Dati!$A4646,Normas!$A:$D,3,FALSE),VLOOKUP(Dati!$A4646,Normas!$A:$D,3,FALSE)*0.3)),"")</f>
      </c>
    </row>
    <row r="4647" spans="2:9" x14ac:dyDescent="0.2">
      <c r="B4647">
        <f>IF(ISBLANK(A4647),"",VLOOKUP(A4647,Normas!A:D,4,FALSE))</f>
      </c>
      <c r="E4647" s="2">
        <f>IF(ISBLANK(D4647),"",INT(YEARFRAC(D4647,'Vispārīga informācija'!$B$2)))</f>
      </c>
      <c r="F4647" s="2">
        <f>IFERROR(IF(ISBLANK($A4647),"",IF($A4647="Ūdeņraža jonu koncentrācija",VLOOKUP(Dati!$A4647,Normas!$A:$D,2,FALSE),VLOOKUP(Dati!$A4647,Normas!$A:$D,2,FALSE)*0.6)),"")</f>
      </c>
      <c r="G4647" s="2">
        <f>IFERROR(IF(ISBLANK($A4647),"",IF($A4647="Ūdeņraža jonu koncentrācija",VLOOKUP(Dati!$A4647,Normas!$A:$D,3,FALSE),VLOOKUP(Dati!$A4647,Normas!$A:$D,3,FALSE)*0.6)),"")</f>
      </c>
      <c r="H4647" s="2">
        <f>IFERROR(IF(ISBLANK($A4647),"",IF($A4647="Ūdeņraža jonu koncentrācija",VLOOKUP(Dati!$A4647,Normas!$A:$D,2,FALSE),VLOOKUP(Dati!$A4647,Normas!$A:$D,2,FALSE)*0.3)),"")</f>
      </c>
      <c r="I4647" s="2">
        <f>IFERROR(IF(ISBLANK($A4647),"",IF($A4647="Ūdeņraža jonu koncentrācija",VLOOKUP(Dati!$A4647,Normas!$A:$D,3,FALSE),VLOOKUP(Dati!$A4647,Normas!$A:$D,3,FALSE)*0.3)),"")</f>
      </c>
    </row>
    <row r="4648" spans="2:9" x14ac:dyDescent="0.2">
      <c r="B4648">
        <f>IF(ISBLANK(A4648),"",VLOOKUP(A4648,Normas!A:D,4,FALSE))</f>
      </c>
      <c r="E4648" s="2">
        <f>IF(ISBLANK(D4648),"",INT(YEARFRAC(D4648,'Vispārīga informācija'!$B$2)))</f>
      </c>
      <c r="F4648" s="2">
        <f>IFERROR(IF(ISBLANK($A4648),"",IF($A4648="Ūdeņraža jonu koncentrācija",VLOOKUP(Dati!$A4648,Normas!$A:$D,2,FALSE),VLOOKUP(Dati!$A4648,Normas!$A:$D,2,FALSE)*0.6)),"")</f>
      </c>
      <c r="G4648" s="2">
        <f>IFERROR(IF(ISBLANK($A4648),"",IF($A4648="Ūdeņraža jonu koncentrācija",VLOOKUP(Dati!$A4648,Normas!$A:$D,3,FALSE),VLOOKUP(Dati!$A4648,Normas!$A:$D,3,FALSE)*0.6)),"")</f>
      </c>
      <c r="H4648" s="2">
        <f>IFERROR(IF(ISBLANK($A4648),"",IF($A4648="Ūdeņraža jonu koncentrācija",VLOOKUP(Dati!$A4648,Normas!$A:$D,2,FALSE),VLOOKUP(Dati!$A4648,Normas!$A:$D,2,FALSE)*0.3)),"")</f>
      </c>
      <c r="I4648" s="2">
        <f>IFERROR(IF(ISBLANK($A4648),"",IF($A4648="Ūdeņraža jonu koncentrācija",VLOOKUP(Dati!$A4648,Normas!$A:$D,3,FALSE),VLOOKUP(Dati!$A4648,Normas!$A:$D,3,FALSE)*0.3)),"")</f>
      </c>
    </row>
    <row r="4649" spans="2:9" x14ac:dyDescent="0.2">
      <c r="B4649">
        <f>IF(ISBLANK(A4649),"",VLOOKUP(A4649,Normas!A:D,4,FALSE))</f>
      </c>
      <c r="E4649" s="2">
        <f>IF(ISBLANK(D4649),"",INT(YEARFRAC(D4649,'Vispārīga informācija'!$B$2)))</f>
      </c>
      <c r="F4649" s="2">
        <f>IFERROR(IF(ISBLANK($A4649),"",IF($A4649="Ūdeņraža jonu koncentrācija",VLOOKUP(Dati!$A4649,Normas!$A:$D,2,FALSE),VLOOKUP(Dati!$A4649,Normas!$A:$D,2,FALSE)*0.6)),"")</f>
      </c>
      <c r="G4649" s="2">
        <f>IFERROR(IF(ISBLANK($A4649),"",IF($A4649="Ūdeņraža jonu koncentrācija",VLOOKUP(Dati!$A4649,Normas!$A:$D,3,FALSE),VLOOKUP(Dati!$A4649,Normas!$A:$D,3,FALSE)*0.6)),"")</f>
      </c>
      <c r="H4649" s="2">
        <f>IFERROR(IF(ISBLANK($A4649),"",IF($A4649="Ūdeņraža jonu koncentrācija",VLOOKUP(Dati!$A4649,Normas!$A:$D,2,FALSE),VLOOKUP(Dati!$A4649,Normas!$A:$D,2,FALSE)*0.3)),"")</f>
      </c>
      <c r="I4649" s="2">
        <f>IFERROR(IF(ISBLANK($A4649),"",IF($A4649="Ūdeņraža jonu koncentrācija",VLOOKUP(Dati!$A4649,Normas!$A:$D,3,FALSE),VLOOKUP(Dati!$A4649,Normas!$A:$D,3,FALSE)*0.3)),"")</f>
      </c>
    </row>
    <row r="4650" spans="2:9" x14ac:dyDescent="0.2">
      <c r="B4650">
        <f>IF(ISBLANK(A4650),"",VLOOKUP(A4650,Normas!A:D,4,FALSE))</f>
      </c>
      <c r="E4650" s="2">
        <f>IF(ISBLANK(D4650),"",INT(YEARFRAC(D4650,'Vispārīga informācija'!$B$2)))</f>
      </c>
      <c r="F4650" s="2">
        <f>IFERROR(IF(ISBLANK($A4650),"",IF($A4650="Ūdeņraža jonu koncentrācija",VLOOKUP(Dati!$A4650,Normas!$A:$D,2,FALSE),VLOOKUP(Dati!$A4650,Normas!$A:$D,2,FALSE)*0.6)),"")</f>
      </c>
      <c r="G4650" s="2">
        <f>IFERROR(IF(ISBLANK($A4650),"",IF($A4650="Ūdeņraža jonu koncentrācija",VLOOKUP(Dati!$A4650,Normas!$A:$D,3,FALSE),VLOOKUP(Dati!$A4650,Normas!$A:$D,3,FALSE)*0.6)),"")</f>
      </c>
      <c r="H4650" s="2">
        <f>IFERROR(IF(ISBLANK($A4650),"",IF($A4650="Ūdeņraža jonu koncentrācija",VLOOKUP(Dati!$A4650,Normas!$A:$D,2,FALSE),VLOOKUP(Dati!$A4650,Normas!$A:$D,2,FALSE)*0.3)),"")</f>
      </c>
      <c r="I4650" s="2">
        <f>IFERROR(IF(ISBLANK($A4650),"",IF($A4650="Ūdeņraža jonu koncentrācija",VLOOKUP(Dati!$A4650,Normas!$A:$D,3,FALSE),VLOOKUP(Dati!$A4650,Normas!$A:$D,3,FALSE)*0.3)),"")</f>
      </c>
    </row>
    <row r="4651" spans="2:9" x14ac:dyDescent="0.2">
      <c r="B4651">
        <f>IF(ISBLANK(A4651),"",VLOOKUP(A4651,Normas!A:D,4,FALSE))</f>
      </c>
      <c r="E4651" s="2">
        <f>IF(ISBLANK(D4651),"",INT(YEARFRAC(D4651,'Vispārīga informācija'!$B$2)))</f>
      </c>
      <c r="F4651" s="2">
        <f>IFERROR(IF(ISBLANK($A4651),"",IF($A4651="Ūdeņraža jonu koncentrācija",VLOOKUP(Dati!$A4651,Normas!$A:$D,2,FALSE),VLOOKUP(Dati!$A4651,Normas!$A:$D,2,FALSE)*0.6)),"")</f>
      </c>
      <c r="G4651" s="2">
        <f>IFERROR(IF(ISBLANK($A4651),"",IF($A4651="Ūdeņraža jonu koncentrācija",VLOOKUP(Dati!$A4651,Normas!$A:$D,3,FALSE),VLOOKUP(Dati!$A4651,Normas!$A:$D,3,FALSE)*0.6)),"")</f>
      </c>
      <c r="H4651" s="2">
        <f>IFERROR(IF(ISBLANK($A4651),"",IF($A4651="Ūdeņraža jonu koncentrācija",VLOOKUP(Dati!$A4651,Normas!$A:$D,2,FALSE),VLOOKUP(Dati!$A4651,Normas!$A:$D,2,FALSE)*0.3)),"")</f>
      </c>
      <c r="I4651" s="2">
        <f>IFERROR(IF(ISBLANK($A4651),"",IF($A4651="Ūdeņraža jonu koncentrācija",VLOOKUP(Dati!$A4651,Normas!$A:$D,3,FALSE),VLOOKUP(Dati!$A4651,Normas!$A:$D,3,FALSE)*0.3)),"")</f>
      </c>
    </row>
    <row r="4652" spans="2:9" x14ac:dyDescent="0.2">
      <c r="B4652">
        <f>IF(ISBLANK(A4652),"",VLOOKUP(A4652,Normas!A:D,4,FALSE))</f>
      </c>
      <c r="E4652" s="2">
        <f>IF(ISBLANK(D4652),"",INT(YEARFRAC(D4652,'Vispārīga informācija'!$B$2)))</f>
      </c>
      <c r="F4652" s="2">
        <f>IFERROR(IF(ISBLANK($A4652),"",IF($A4652="Ūdeņraža jonu koncentrācija",VLOOKUP(Dati!$A4652,Normas!$A:$D,2,FALSE),VLOOKUP(Dati!$A4652,Normas!$A:$D,2,FALSE)*0.6)),"")</f>
      </c>
      <c r="G4652" s="2">
        <f>IFERROR(IF(ISBLANK($A4652),"",IF($A4652="Ūdeņraža jonu koncentrācija",VLOOKUP(Dati!$A4652,Normas!$A:$D,3,FALSE),VLOOKUP(Dati!$A4652,Normas!$A:$D,3,FALSE)*0.6)),"")</f>
      </c>
      <c r="H4652" s="2">
        <f>IFERROR(IF(ISBLANK($A4652),"",IF($A4652="Ūdeņraža jonu koncentrācija",VLOOKUP(Dati!$A4652,Normas!$A:$D,2,FALSE),VLOOKUP(Dati!$A4652,Normas!$A:$D,2,FALSE)*0.3)),"")</f>
      </c>
      <c r="I4652" s="2">
        <f>IFERROR(IF(ISBLANK($A4652),"",IF($A4652="Ūdeņraža jonu koncentrācija",VLOOKUP(Dati!$A4652,Normas!$A:$D,3,FALSE),VLOOKUP(Dati!$A4652,Normas!$A:$D,3,FALSE)*0.3)),"")</f>
      </c>
    </row>
    <row r="4653" spans="2:9" x14ac:dyDescent="0.2">
      <c r="B4653">
        <f>IF(ISBLANK(A4653),"",VLOOKUP(A4653,Normas!A:D,4,FALSE))</f>
      </c>
      <c r="E4653" s="2">
        <f>IF(ISBLANK(D4653),"",INT(YEARFRAC(D4653,'Vispārīga informācija'!$B$2)))</f>
      </c>
      <c r="F4653" s="2">
        <f>IFERROR(IF(ISBLANK($A4653),"",IF($A4653="Ūdeņraža jonu koncentrācija",VLOOKUP(Dati!$A4653,Normas!$A:$D,2,FALSE),VLOOKUP(Dati!$A4653,Normas!$A:$D,2,FALSE)*0.6)),"")</f>
      </c>
      <c r="G4653" s="2">
        <f>IFERROR(IF(ISBLANK($A4653),"",IF($A4653="Ūdeņraža jonu koncentrācija",VLOOKUP(Dati!$A4653,Normas!$A:$D,3,FALSE),VLOOKUP(Dati!$A4653,Normas!$A:$D,3,FALSE)*0.6)),"")</f>
      </c>
      <c r="H4653" s="2">
        <f>IFERROR(IF(ISBLANK($A4653),"",IF($A4653="Ūdeņraža jonu koncentrācija",VLOOKUP(Dati!$A4653,Normas!$A:$D,2,FALSE),VLOOKUP(Dati!$A4653,Normas!$A:$D,2,FALSE)*0.3)),"")</f>
      </c>
      <c r="I4653" s="2">
        <f>IFERROR(IF(ISBLANK($A4653),"",IF($A4653="Ūdeņraža jonu koncentrācija",VLOOKUP(Dati!$A4653,Normas!$A:$D,3,FALSE),VLOOKUP(Dati!$A4653,Normas!$A:$D,3,FALSE)*0.3)),"")</f>
      </c>
    </row>
    <row r="4654" spans="2:9" x14ac:dyDescent="0.2">
      <c r="B4654">
        <f>IF(ISBLANK(A4654),"",VLOOKUP(A4654,Normas!A:D,4,FALSE))</f>
      </c>
      <c r="E4654" s="2">
        <f>IF(ISBLANK(D4654),"",INT(YEARFRAC(D4654,'Vispārīga informācija'!$B$2)))</f>
      </c>
      <c r="F4654" s="2">
        <f>IFERROR(IF(ISBLANK($A4654),"",IF($A4654="Ūdeņraža jonu koncentrācija",VLOOKUP(Dati!$A4654,Normas!$A:$D,2,FALSE),VLOOKUP(Dati!$A4654,Normas!$A:$D,2,FALSE)*0.6)),"")</f>
      </c>
      <c r="G4654" s="2">
        <f>IFERROR(IF(ISBLANK($A4654),"",IF($A4654="Ūdeņraža jonu koncentrācija",VLOOKUP(Dati!$A4654,Normas!$A:$D,3,FALSE),VLOOKUP(Dati!$A4654,Normas!$A:$D,3,FALSE)*0.6)),"")</f>
      </c>
      <c r="H4654" s="2">
        <f>IFERROR(IF(ISBLANK($A4654),"",IF($A4654="Ūdeņraža jonu koncentrācija",VLOOKUP(Dati!$A4654,Normas!$A:$D,2,FALSE),VLOOKUP(Dati!$A4654,Normas!$A:$D,2,FALSE)*0.3)),"")</f>
      </c>
      <c r="I4654" s="2">
        <f>IFERROR(IF(ISBLANK($A4654),"",IF($A4654="Ūdeņraža jonu koncentrācija",VLOOKUP(Dati!$A4654,Normas!$A:$D,3,FALSE),VLOOKUP(Dati!$A4654,Normas!$A:$D,3,FALSE)*0.3)),"")</f>
      </c>
    </row>
    <row r="4655" spans="2:9" x14ac:dyDescent="0.2">
      <c r="B4655">
        <f>IF(ISBLANK(A4655),"",VLOOKUP(A4655,Normas!A:D,4,FALSE))</f>
      </c>
      <c r="E4655" s="2">
        <f>IF(ISBLANK(D4655),"",INT(YEARFRAC(D4655,'Vispārīga informācija'!$B$2)))</f>
      </c>
      <c r="F4655" s="2">
        <f>IFERROR(IF(ISBLANK($A4655),"",IF($A4655="Ūdeņraža jonu koncentrācija",VLOOKUP(Dati!$A4655,Normas!$A:$D,2,FALSE),VLOOKUP(Dati!$A4655,Normas!$A:$D,2,FALSE)*0.6)),"")</f>
      </c>
      <c r="G4655" s="2">
        <f>IFERROR(IF(ISBLANK($A4655),"",IF($A4655="Ūdeņraža jonu koncentrācija",VLOOKUP(Dati!$A4655,Normas!$A:$D,3,FALSE),VLOOKUP(Dati!$A4655,Normas!$A:$D,3,FALSE)*0.6)),"")</f>
      </c>
      <c r="H4655" s="2">
        <f>IFERROR(IF(ISBLANK($A4655),"",IF($A4655="Ūdeņraža jonu koncentrācija",VLOOKUP(Dati!$A4655,Normas!$A:$D,2,FALSE),VLOOKUP(Dati!$A4655,Normas!$A:$D,2,FALSE)*0.3)),"")</f>
      </c>
      <c r="I4655" s="2">
        <f>IFERROR(IF(ISBLANK($A4655),"",IF($A4655="Ūdeņraža jonu koncentrācija",VLOOKUP(Dati!$A4655,Normas!$A:$D,3,FALSE),VLOOKUP(Dati!$A4655,Normas!$A:$D,3,FALSE)*0.3)),"")</f>
      </c>
    </row>
    <row r="4656" spans="2:9" x14ac:dyDescent="0.2">
      <c r="B4656">
        <f>IF(ISBLANK(A4656),"",VLOOKUP(A4656,Normas!A:D,4,FALSE))</f>
      </c>
      <c r="E4656" s="2">
        <f>IF(ISBLANK(D4656),"",INT(YEARFRAC(D4656,'Vispārīga informācija'!$B$2)))</f>
      </c>
      <c r="F4656" s="2">
        <f>IFERROR(IF(ISBLANK($A4656),"",IF($A4656="Ūdeņraža jonu koncentrācija",VLOOKUP(Dati!$A4656,Normas!$A:$D,2,FALSE),VLOOKUP(Dati!$A4656,Normas!$A:$D,2,FALSE)*0.6)),"")</f>
      </c>
      <c r="G4656" s="2">
        <f>IFERROR(IF(ISBLANK($A4656),"",IF($A4656="Ūdeņraža jonu koncentrācija",VLOOKUP(Dati!$A4656,Normas!$A:$D,3,FALSE),VLOOKUP(Dati!$A4656,Normas!$A:$D,3,FALSE)*0.6)),"")</f>
      </c>
      <c r="H4656" s="2">
        <f>IFERROR(IF(ISBLANK($A4656),"",IF($A4656="Ūdeņraža jonu koncentrācija",VLOOKUP(Dati!$A4656,Normas!$A:$D,2,FALSE),VLOOKUP(Dati!$A4656,Normas!$A:$D,2,FALSE)*0.3)),"")</f>
      </c>
      <c r="I4656" s="2">
        <f>IFERROR(IF(ISBLANK($A4656),"",IF($A4656="Ūdeņraža jonu koncentrācija",VLOOKUP(Dati!$A4656,Normas!$A:$D,3,FALSE),VLOOKUP(Dati!$A4656,Normas!$A:$D,3,FALSE)*0.3)),"")</f>
      </c>
    </row>
    <row r="4657" spans="2:9" x14ac:dyDescent="0.2">
      <c r="B4657">
        <f>IF(ISBLANK(A4657),"",VLOOKUP(A4657,Normas!A:D,4,FALSE))</f>
      </c>
      <c r="E4657" s="2">
        <f>IF(ISBLANK(D4657),"",INT(YEARFRAC(D4657,'Vispārīga informācija'!$B$2)))</f>
      </c>
      <c r="F4657" s="2">
        <f>IFERROR(IF(ISBLANK($A4657),"",IF($A4657="Ūdeņraža jonu koncentrācija",VLOOKUP(Dati!$A4657,Normas!$A:$D,2,FALSE),VLOOKUP(Dati!$A4657,Normas!$A:$D,2,FALSE)*0.6)),"")</f>
      </c>
      <c r="G4657" s="2">
        <f>IFERROR(IF(ISBLANK($A4657),"",IF($A4657="Ūdeņraža jonu koncentrācija",VLOOKUP(Dati!$A4657,Normas!$A:$D,3,FALSE),VLOOKUP(Dati!$A4657,Normas!$A:$D,3,FALSE)*0.6)),"")</f>
      </c>
      <c r="H4657" s="2">
        <f>IFERROR(IF(ISBLANK($A4657),"",IF($A4657="Ūdeņraža jonu koncentrācija",VLOOKUP(Dati!$A4657,Normas!$A:$D,2,FALSE),VLOOKUP(Dati!$A4657,Normas!$A:$D,2,FALSE)*0.3)),"")</f>
      </c>
      <c r="I4657" s="2">
        <f>IFERROR(IF(ISBLANK($A4657),"",IF($A4657="Ūdeņraža jonu koncentrācija",VLOOKUP(Dati!$A4657,Normas!$A:$D,3,FALSE),VLOOKUP(Dati!$A4657,Normas!$A:$D,3,FALSE)*0.3)),"")</f>
      </c>
    </row>
    <row r="4658" spans="2:9" x14ac:dyDescent="0.2">
      <c r="B4658">
        <f>IF(ISBLANK(A4658),"",VLOOKUP(A4658,Normas!A:D,4,FALSE))</f>
      </c>
      <c r="E4658" s="2">
        <f>IF(ISBLANK(D4658),"",INT(YEARFRAC(D4658,'Vispārīga informācija'!$B$2)))</f>
      </c>
      <c r="F4658" s="2">
        <f>IFERROR(IF(ISBLANK($A4658),"",IF($A4658="Ūdeņraža jonu koncentrācija",VLOOKUP(Dati!$A4658,Normas!$A:$D,2,FALSE),VLOOKUP(Dati!$A4658,Normas!$A:$D,2,FALSE)*0.6)),"")</f>
      </c>
      <c r="G4658" s="2">
        <f>IFERROR(IF(ISBLANK($A4658),"",IF($A4658="Ūdeņraža jonu koncentrācija",VLOOKUP(Dati!$A4658,Normas!$A:$D,3,FALSE),VLOOKUP(Dati!$A4658,Normas!$A:$D,3,FALSE)*0.6)),"")</f>
      </c>
      <c r="H4658" s="2">
        <f>IFERROR(IF(ISBLANK($A4658),"",IF($A4658="Ūdeņraža jonu koncentrācija",VLOOKUP(Dati!$A4658,Normas!$A:$D,2,FALSE),VLOOKUP(Dati!$A4658,Normas!$A:$D,2,FALSE)*0.3)),"")</f>
      </c>
      <c r="I4658" s="2">
        <f>IFERROR(IF(ISBLANK($A4658),"",IF($A4658="Ūdeņraža jonu koncentrācija",VLOOKUP(Dati!$A4658,Normas!$A:$D,3,FALSE),VLOOKUP(Dati!$A4658,Normas!$A:$D,3,FALSE)*0.3)),"")</f>
      </c>
    </row>
    <row r="4659" spans="2:9" x14ac:dyDescent="0.2">
      <c r="B4659">
        <f>IF(ISBLANK(A4659),"",VLOOKUP(A4659,Normas!A:D,4,FALSE))</f>
      </c>
      <c r="E4659" s="2">
        <f>IF(ISBLANK(D4659),"",INT(YEARFRAC(D4659,'Vispārīga informācija'!$B$2)))</f>
      </c>
      <c r="F4659" s="2">
        <f>IFERROR(IF(ISBLANK($A4659),"",IF($A4659="Ūdeņraža jonu koncentrācija",VLOOKUP(Dati!$A4659,Normas!$A:$D,2,FALSE),VLOOKUP(Dati!$A4659,Normas!$A:$D,2,FALSE)*0.6)),"")</f>
      </c>
      <c r="G4659" s="2">
        <f>IFERROR(IF(ISBLANK($A4659),"",IF($A4659="Ūdeņraža jonu koncentrācija",VLOOKUP(Dati!$A4659,Normas!$A:$D,3,FALSE),VLOOKUP(Dati!$A4659,Normas!$A:$D,3,FALSE)*0.6)),"")</f>
      </c>
      <c r="H4659" s="2">
        <f>IFERROR(IF(ISBLANK($A4659),"",IF($A4659="Ūdeņraža jonu koncentrācija",VLOOKUP(Dati!$A4659,Normas!$A:$D,2,FALSE),VLOOKUP(Dati!$A4659,Normas!$A:$D,2,FALSE)*0.3)),"")</f>
      </c>
      <c r="I4659" s="2">
        <f>IFERROR(IF(ISBLANK($A4659),"",IF($A4659="Ūdeņraža jonu koncentrācija",VLOOKUP(Dati!$A4659,Normas!$A:$D,3,FALSE),VLOOKUP(Dati!$A4659,Normas!$A:$D,3,FALSE)*0.3)),"")</f>
      </c>
    </row>
    <row r="4660" spans="2:9" x14ac:dyDescent="0.2">
      <c r="B4660">
        <f>IF(ISBLANK(A4660),"",VLOOKUP(A4660,Normas!A:D,4,FALSE))</f>
      </c>
      <c r="E4660" s="2">
        <f>IF(ISBLANK(D4660),"",INT(YEARFRAC(D4660,'Vispārīga informācija'!$B$2)))</f>
      </c>
      <c r="F4660" s="2">
        <f>IFERROR(IF(ISBLANK($A4660),"",IF($A4660="Ūdeņraža jonu koncentrācija",VLOOKUP(Dati!$A4660,Normas!$A:$D,2,FALSE),VLOOKUP(Dati!$A4660,Normas!$A:$D,2,FALSE)*0.6)),"")</f>
      </c>
      <c r="G4660" s="2">
        <f>IFERROR(IF(ISBLANK($A4660),"",IF($A4660="Ūdeņraža jonu koncentrācija",VLOOKUP(Dati!$A4660,Normas!$A:$D,3,FALSE),VLOOKUP(Dati!$A4660,Normas!$A:$D,3,FALSE)*0.6)),"")</f>
      </c>
      <c r="H4660" s="2">
        <f>IFERROR(IF(ISBLANK($A4660),"",IF($A4660="Ūdeņraža jonu koncentrācija",VLOOKUP(Dati!$A4660,Normas!$A:$D,2,FALSE),VLOOKUP(Dati!$A4660,Normas!$A:$D,2,FALSE)*0.3)),"")</f>
      </c>
      <c r="I4660" s="2">
        <f>IFERROR(IF(ISBLANK($A4660),"",IF($A4660="Ūdeņraža jonu koncentrācija",VLOOKUP(Dati!$A4660,Normas!$A:$D,3,FALSE),VLOOKUP(Dati!$A4660,Normas!$A:$D,3,FALSE)*0.3)),"")</f>
      </c>
    </row>
    <row r="4661" spans="2:9" x14ac:dyDescent="0.2">
      <c r="B4661">
        <f>IF(ISBLANK(A4661),"",VLOOKUP(A4661,Normas!A:D,4,FALSE))</f>
      </c>
      <c r="E4661" s="2">
        <f>IF(ISBLANK(D4661),"",INT(YEARFRAC(D4661,'Vispārīga informācija'!$B$2)))</f>
      </c>
      <c r="F4661" s="2">
        <f>IFERROR(IF(ISBLANK($A4661),"",IF($A4661="Ūdeņraža jonu koncentrācija",VLOOKUP(Dati!$A4661,Normas!$A:$D,2,FALSE),VLOOKUP(Dati!$A4661,Normas!$A:$D,2,FALSE)*0.6)),"")</f>
      </c>
      <c r="G4661" s="2">
        <f>IFERROR(IF(ISBLANK($A4661),"",IF($A4661="Ūdeņraža jonu koncentrācija",VLOOKUP(Dati!$A4661,Normas!$A:$D,3,FALSE),VLOOKUP(Dati!$A4661,Normas!$A:$D,3,FALSE)*0.6)),"")</f>
      </c>
      <c r="H4661" s="2">
        <f>IFERROR(IF(ISBLANK($A4661),"",IF($A4661="Ūdeņraža jonu koncentrācija",VLOOKUP(Dati!$A4661,Normas!$A:$D,2,FALSE),VLOOKUP(Dati!$A4661,Normas!$A:$D,2,FALSE)*0.3)),"")</f>
      </c>
      <c r="I4661" s="2">
        <f>IFERROR(IF(ISBLANK($A4661),"",IF($A4661="Ūdeņraža jonu koncentrācija",VLOOKUP(Dati!$A4661,Normas!$A:$D,3,FALSE),VLOOKUP(Dati!$A4661,Normas!$A:$D,3,FALSE)*0.3)),"")</f>
      </c>
    </row>
    <row r="4662" spans="2:9" x14ac:dyDescent="0.2">
      <c r="B4662">
        <f>IF(ISBLANK(A4662),"",VLOOKUP(A4662,Normas!A:D,4,FALSE))</f>
      </c>
      <c r="E4662" s="2">
        <f>IF(ISBLANK(D4662),"",INT(YEARFRAC(D4662,'Vispārīga informācija'!$B$2)))</f>
      </c>
      <c r="F4662" s="2">
        <f>IFERROR(IF(ISBLANK($A4662),"",IF($A4662="Ūdeņraža jonu koncentrācija",VLOOKUP(Dati!$A4662,Normas!$A:$D,2,FALSE),VLOOKUP(Dati!$A4662,Normas!$A:$D,2,FALSE)*0.6)),"")</f>
      </c>
      <c r="G4662" s="2">
        <f>IFERROR(IF(ISBLANK($A4662),"",IF($A4662="Ūdeņraža jonu koncentrācija",VLOOKUP(Dati!$A4662,Normas!$A:$D,3,FALSE),VLOOKUP(Dati!$A4662,Normas!$A:$D,3,FALSE)*0.6)),"")</f>
      </c>
      <c r="H4662" s="2">
        <f>IFERROR(IF(ISBLANK($A4662),"",IF($A4662="Ūdeņraža jonu koncentrācija",VLOOKUP(Dati!$A4662,Normas!$A:$D,2,FALSE),VLOOKUP(Dati!$A4662,Normas!$A:$D,2,FALSE)*0.3)),"")</f>
      </c>
      <c r="I4662" s="2">
        <f>IFERROR(IF(ISBLANK($A4662),"",IF($A4662="Ūdeņraža jonu koncentrācija",VLOOKUP(Dati!$A4662,Normas!$A:$D,3,FALSE),VLOOKUP(Dati!$A4662,Normas!$A:$D,3,FALSE)*0.3)),"")</f>
      </c>
    </row>
    <row r="4663" spans="2:9" x14ac:dyDescent="0.2">
      <c r="B4663">
        <f>IF(ISBLANK(A4663),"",VLOOKUP(A4663,Normas!A:D,4,FALSE))</f>
      </c>
      <c r="E4663" s="2">
        <f>IF(ISBLANK(D4663),"",INT(YEARFRAC(D4663,'Vispārīga informācija'!$B$2)))</f>
      </c>
      <c r="F4663" s="2">
        <f>IFERROR(IF(ISBLANK($A4663),"",IF($A4663="Ūdeņraža jonu koncentrācija",VLOOKUP(Dati!$A4663,Normas!$A:$D,2,FALSE),VLOOKUP(Dati!$A4663,Normas!$A:$D,2,FALSE)*0.6)),"")</f>
      </c>
      <c r="G4663" s="2">
        <f>IFERROR(IF(ISBLANK($A4663),"",IF($A4663="Ūdeņraža jonu koncentrācija",VLOOKUP(Dati!$A4663,Normas!$A:$D,3,FALSE),VLOOKUP(Dati!$A4663,Normas!$A:$D,3,FALSE)*0.6)),"")</f>
      </c>
      <c r="H4663" s="2">
        <f>IFERROR(IF(ISBLANK($A4663),"",IF($A4663="Ūdeņraža jonu koncentrācija",VLOOKUP(Dati!$A4663,Normas!$A:$D,2,FALSE),VLOOKUP(Dati!$A4663,Normas!$A:$D,2,FALSE)*0.3)),"")</f>
      </c>
      <c r="I4663" s="2">
        <f>IFERROR(IF(ISBLANK($A4663),"",IF($A4663="Ūdeņraža jonu koncentrācija",VLOOKUP(Dati!$A4663,Normas!$A:$D,3,FALSE),VLOOKUP(Dati!$A4663,Normas!$A:$D,3,FALSE)*0.3)),"")</f>
      </c>
    </row>
    <row r="4664" spans="2:9" x14ac:dyDescent="0.2">
      <c r="B4664">
        <f>IF(ISBLANK(A4664),"",VLOOKUP(A4664,Normas!A:D,4,FALSE))</f>
      </c>
      <c r="E4664" s="2">
        <f>IF(ISBLANK(D4664),"",INT(YEARFRAC(D4664,'Vispārīga informācija'!$B$2)))</f>
      </c>
      <c r="F4664" s="2">
        <f>IFERROR(IF(ISBLANK($A4664),"",IF($A4664="Ūdeņraža jonu koncentrācija",VLOOKUP(Dati!$A4664,Normas!$A:$D,2,FALSE),VLOOKUP(Dati!$A4664,Normas!$A:$D,2,FALSE)*0.6)),"")</f>
      </c>
      <c r="G4664" s="2">
        <f>IFERROR(IF(ISBLANK($A4664),"",IF($A4664="Ūdeņraža jonu koncentrācija",VLOOKUP(Dati!$A4664,Normas!$A:$D,3,FALSE),VLOOKUP(Dati!$A4664,Normas!$A:$D,3,FALSE)*0.6)),"")</f>
      </c>
      <c r="H4664" s="2">
        <f>IFERROR(IF(ISBLANK($A4664),"",IF($A4664="Ūdeņraža jonu koncentrācija",VLOOKUP(Dati!$A4664,Normas!$A:$D,2,FALSE),VLOOKUP(Dati!$A4664,Normas!$A:$D,2,FALSE)*0.3)),"")</f>
      </c>
      <c r="I4664" s="2">
        <f>IFERROR(IF(ISBLANK($A4664),"",IF($A4664="Ūdeņraža jonu koncentrācija",VLOOKUP(Dati!$A4664,Normas!$A:$D,3,FALSE),VLOOKUP(Dati!$A4664,Normas!$A:$D,3,FALSE)*0.3)),"")</f>
      </c>
    </row>
    <row r="4665" spans="2:9" x14ac:dyDescent="0.2">
      <c r="B4665">
        <f>IF(ISBLANK(A4665),"",VLOOKUP(A4665,Normas!A:D,4,FALSE))</f>
      </c>
      <c r="E4665" s="2">
        <f>IF(ISBLANK(D4665),"",INT(YEARFRAC(D4665,'Vispārīga informācija'!$B$2)))</f>
      </c>
      <c r="F4665" s="2">
        <f>IFERROR(IF(ISBLANK($A4665),"",IF($A4665="Ūdeņraža jonu koncentrācija",VLOOKUP(Dati!$A4665,Normas!$A:$D,2,FALSE),VLOOKUP(Dati!$A4665,Normas!$A:$D,2,FALSE)*0.6)),"")</f>
      </c>
      <c r="G4665" s="2">
        <f>IFERROR(IF(ISBLANK($A4665),"",IF($A4665="Ūdeņraža jonu koncentrācija",VLOOKUP(Dati!$A4665,Normas!$A:$D,3,FALSE),VLOOKUP(Dati!$A4665,Normas!$A:$D,3,FALSE)*0.6)),"")</f>
      </c>
      <c r="H4665" s="2">
        <f>IFERROR(IF(ISBLANK($A4665),"",IF($A4665="Ūdeņraža jonu koncentrācija",VLOOKUP(Dati!$A4665,Normas!$A:$D,2,FALSE),VLOOKUP(Dati!$A4665,Normas!$A:$D,2,FALSE)*0.3)),"")</f>
      </c>
      <c r="I4665" s="2">
        <f>IFERROR(IF(ISBLANK($A4665),"",IF($A4665="Ūdeņraža jonu koncentrācija",VLOOKUP(Dati!$A4665,Normas!$A:$D,3,FALSE),VLOOKUP(Dati!$A4665,Normas!$A:$D,3,FALSE)*0.3)),"")</f>
      </c>
    </row>
    <row r="4666" spans="2:9" x14ac:dyDescent="0.2">
      <c r="B4666">
        <f>IF(ISBLANK(A4666),"",VLOOKUP(A4666,Normas!A:D,4,FALSE))</f>
      </c>
      <c r="E4666" s="2">
        <f>IF(ISBLANK(D4666),"",INT(YEARFRAC(D4666,'Vispārīga informācija'!$B$2)))</f>
      </c>
      <c r="F4666" s="2">
        <f>IFERROR(IF(ISBLANK($A4666),"",IF($A4666="Ūdeņraža jonu koncentrācija",VLOOKUP(Dati!$A4666,Normas!$A:$D,2,FALSE),VLOOKUP(Dati!$A4666,Normas!$A:$D,2,FALSE)*0.6)),"")</f>
      </c>
      <c r="G4666" s="2">
        <f>IFERROR(IF(ISBLANK($A4666),"",IF($A4666="Ūdeņraža jonu koncentrācija",VLOOKUP(Dati!$A4666,Normas!$A:$D,3,FALSE),VLOOKUP(Dati!$A4666,Normas!$A:$D,3,FALSE)*0.6)),"")</f>
      </c>
      <c r="H4666" s="2">
        <f>IFERROR(IF(ISBLANK($A4666),"",IF($A4666="Ūdeņraža jonu koncentrācija",VLOOKUP(Dati!$A4666,Normas!$A:$D,2,FALSE),VLOOKUP(Dati!$A4666,Normas!$A:$D,2,FALSE)*0.3)),"")</f>
      </c>
      <c r="I4666" s="2">
        <f>IFERROR(IF(ISBLANK($A4666),"",IF($A4666="Ūdeņraža jonu koncentrācija",VLOOKUP(Dati!$A4666,Normas!$A:$D,3,FALSE),VLOOKUP(Dati!$A4666,Normas!$A:$D,3,FALSE)*0.3)),"")</f>
      </c>
    </row>
    <row r="4667" spans="2:9" x14ac:dyDescent="0.2">
      <c r="B4667">
        <f>IF(ISBLANK(A4667),"",VLOOKUP(A4667,Normas!A:D,4,FALSE))</f>
      </c>
      <c r="E4667" s="2">
        <f>IF(ISBLANK(D4667),"",INT(YEARFRAC(D4667,'Vispārīga informācija'!$B$2)))</f>
      </c>
      <c r="F4667" s="2">
        <f>IFERROR(IF(ISBLANK($A4667),"",IF($A4667="Ūdeņraža jonu koncentrācija",VLOOKUP(Dati!$A4667,Normas!$A:$D,2,FALSE),VLOOKUP(Dati!$A4667,Normas!$A:$D,2,FALSE)*0.6)),"")</f>
      </c>
      <c r="G4667" s="2">
        <f>IFERROR(IF(ISBLANK($A4667),"",IF($A4667="Ūdeņraža jonu koncentrācija",VLOOKUP(Dati!$A4667,Normas!$A:$D,3,FALSE),VLOOKUP(Dati!$A4667,Normas!$A:$D,3,FALSE)*0.6)),"")</f>
      </c>
      <c r="H4667" s="2">
        <f>IFERROR(IF(ISBLANK($A4667),"",IF($A4667="Ūdeņraža jonu koncentrācija",VLOOKUP(Dati!$A4667,Normas!$A:$D,2,FALSE),VLOOKUP(Dati!$A4667,Normas!$A:$D,2,FALSE)*0.3)),"")</f>
      </c>
      <c r="I4667" s="2">
        <f>IFERROR(IF(ISBLANK($A4667),"",IF($A4667="Ūdeņraža jonu koncentrācija",VLOOKUP(Dati!$A4667,Normas!$A:$D,3,FALSE),VLOOKUP(Dati!$A4667,Normas!$A:$D,3,FALSE)*0.3)),"")</f>
      </c>
    </row>
    <row r="4668" spans="2:9" x14ac:dyDescent="0.2">
      <c r="B4668">
        <f>IF(ISBLANK(A4668),"",VLOOKUP(A4668,Normas!A:D,4,FALSE))</f>
      </c>
      <c r="E4668" s="2">
        <f>IF(ISBLANK(D4668),"",INT(YEARFRAC(D4668,'Vispārīga informācija'!$B$2)))</f>
      </c>
      <c r="F4668" s="2">
        <f>IFERROR(IF(ISBLANK($A4668),"",IF($A4668="Ūdeņraža jonu koncentrācija",VLOOKUP(Dati!$A4668,Normas!$A:$D,2,FALSE),VLOOKUP(Dati!$A4668,Normas!$A:$D,2,FALSE)*0.6)),"")</f>
      </c>
      <c r="G4668" s="2">
        <f>IFERROR(IF(ISBLANK($A4668),"",IF($A4668="Ūdeņraža jonu koncentrācija",VLOOKUP(Dati!$A4668,Normas!$A:$D,3,FALSE),VLOOKUP(Dati!$A4668,Normas!$A:$D,3,FALSE)*0.6)),"")</f>
      </c>
      <c r="H4668" s="2">
        <f>IFERROR(IF(ISBLANK($A4668),"",IF($A4668="Ūdeņraža jonu koncentrācija",VLOOKUP(Dati!$A4668,Normas!$A:$D,2,FALSE),VLOOKUP(Dati!$A4668,Normas!$A:$D,2,FALSE)*0.3)),"")</f>
      </c>
      <c r="I4668" s="2">
        <f>IFERROR(IF(ISBLANK($A4668),"",IF($A4668="Ūdeņraža jonu koncentrācija",VLOOKUP(Dati!$A4668,Normas!$A:$D,3,FALSE),VLOOKUP(Dati!$A4668,Normas!$A:$D,3,FALSE)*0.3)),"")</f>
      </c>
    </row>
    <row r="4669" spans="2:9" x14ac:dyDescent="0.2">
      <c r="B4669">
        <f>IF(ISBLANK(A4669),"",VLOOKUP(A4669,Normas!A:D,4,FALSE))</f>
      </c>
      <c r="E4669" s="2">
        <f>IF(ISBLANK(D4669),"",INT(YEARFRAC(D4669,'Vispārīga informācija'!$B$2)))</f>
      </c>
      <c r="F4669" s="2">
        <f>IFERROR(IF(ISBLANK($A4669),"",IF($A4669="Ūdeņraža jonu koncentrācija",VLOOKUP(Dati!$A4669,Normas!$A:$D,2,FALSE),VLOOKUP(Dati!$A4669,Normas!$A:$D,2,FALSE)*0.6)),"")</f>
      </c>
      <c r="G4669" s="2">
        <f>IFERROR(IF(ISBLANK($A4669),"",IF($A4669="Ūdeņraža jonu koncentrācija",VLOOKUP(Dati!$A4669,Normas!$A:$D,3,FALSE),VLOOKUP(Dati!$A4669,Normas!$A:$D,3,FALSE)*0.6)),"")</f>
      </c>
      <c r="H4669" s="2">
        <f>IFERROR(IF(ISBLANK($A4669),"",IF($A4669="Ūdeņraža jonu koncentrācija",VLOOKUP(Dati!$A4669,Normas!$A:$D,2,FALSE),VLOOKUP(Dati!$A4669,Normas!$A:$D,2,FALSE)*0.3)),"")</f>
      </c>
      <c r="I4669" s="2">
        <f>IFERROR(IF(ISBLANK($A4669),"",IF($A4669="Ūdeņraža jonu koncentrācija",VLOOKUP(Dati!$A4669,Normas!$A:$D,3,FALSE),VLOOKUP(Dati!$A4669,Normas!$A:$D,3,FALSE)*0.3)),"")</f>
      </c>
    </row>
    <row r="4670" spans="2:9" x14ac:dyDescent="0.2">
      <c r="B4670">
        <f>IF(ISBLANK(A4670),"",VLOOKUP(A4670,Normas!A:D,4,FALSE))</f>
      </c>
      <c r="E4670" s="2">
        <f>IF(ISBLANK(D4670),"",INT(YEARFRAC(D4670,'Vispārīga informācija'!$B$2)))</f>
      </c>
      <c r="F4670" s="2">
        <f>IFERROR(IF(ISBLANK($A4670),"",IF($A4670="Ūdeņraža jonu koncentrācija",VLOOKUP(Dati!$A4670,Normas!$A:$D,2,FALSE),VLOOKUP(Dati!$A4670,Normas!$A:$D,2,FALSE)*0.6)),"")</f>
      </c>
      <c r="G4670" s="2">
        <f>IFERROR(IF(ISBLANK($A4670),"",IF($A4670="Ūdeņraža jonu koncentrācija",VLOOKUP(Dati!$A4670,Normas!$A:$D,3,FALSE),VLOOKUP(Dati!$A4670,Normas!$A:$D,3,FALSE)*0.6)),"")</f>
      </c>
      <c r="H4670" s="2">
        <f>IFERROR(IF(ISBLANK($A4670),"",IF($A4670="Ūdeņraža jonu koncentrācija",VLOOKUP(Dati!$A4670,Normas!$A:$D,2,FALSE),VLOOKUP(Dati!$A4670,Normas!$A:$D,2,FALSE)*0.3)),"")</f>
      </c>
      <c r="I4670" s="2">
        <f>IFERROR(IF(ISBLANK($A4670),"",IF($A4670="Ūdeņraža jonu koncentrācija",VLOOKUP(Dati!$A4670,Normas!$A:$D,3,FALSE),VLOOKUP(Dati!$A4670,Normas!$A:$D,3,FALSE)*0.3)),"")</f>
      </c>
    </row>
    <row r="4671" spans="2:9" x14ac:dyDescent="0.2">
      <c r="B4671">
        <f>IF(ISBLANK(A4671),"",VLOOKUP(A4671,Normas!A:D,4,FALSE))</f>
      </c>
      <c r="E4671" s="2">
        <f>IF(ISBLANK(D4671),"",INT(YEARFRAC(D4671,'Vispārīga informācija'!$B$2)))</f>
      </c>
      <c r="F4671" s="2">
        <f>IFERROR(IF(ISBLANK($A4671),"",IF($A4671="Ūdeņraža jonu koncentrācija",VLOOKUP(Dati!$A4671,Normas!$A:$D,2,FALSE),VLOOKUP(Dati!$A4671,Normas!$A:$D,2,FALSE)*0.6)),"")</f>
      </c>
      <c r="G4671" s="2">
        <f>IFERROR(IF(ISBLANK($A4671),"",IF($A4671="Ūdeņraža jonu koncentrācija",VLOOKUP(Dati!$A4671,Normas!$A:$D,3,FALSE),VLOOKUP(Dati!$A4671,Normas!$A:$D,3,FALSE)*0.6)),"")</f>
      </c>
      <c r="H4671" s="2">
        <f>IFERROR(IF(ISBLANK($A4671),"",IF($A4671="Ūdeņraža jonu koncentrācija",VLOOKUP(Dati!$A4671,Normas!$A:$D,2,FALSE),VLOOKUP(Dati!$A4671,Normas!$A:$D,2,FALSE)*0.3)),"")</f>
      </c>
      <c r="I4671" s="2">
        <f>IFERROR(IF(ISBLANK($A4671),"",IF($A4671="Ūdeņraža jonu koncentrācija",VLOOKUP(Dati!$A4671,Normas!$A:$D,3,FALSE),VLOOKUP(Dati!$A4671,Normas!$A:$D,3,FALSE)*0.3)),"")</f>
      </c>
    </row>
    <row r="4672" spans="2:9" x14ac:dyDescent="0.2">
      <c r="B4672">
        <f>IF(ISBLANK(A4672),"",VLOOKUP(A4672,Normas!A:D,4,FALSE))</f>
      </c>
      <c r="E4672" s="2">
        <f>IF(ISBLANK(D4672),"",INT(YEARFRAC(D4672,'Vispārīga informācija'!$B$2)))</f>
      </c>
      <c r="F4672" s="2">
        <f>IFERROR(IF(ISBLANK($A4672),"",IF($A4672="Ūdeņraža jonu koncentrācija",VLOOKUP(Dati!$A4672,Normas!$A:$D,2,FALSE),VLOOKUP(Dati!$A4672,Normas!$A:$D,2,FALSE)*0.6)),"")</f>
      </c>
      <c r="G4672" s="2">
        <f>IFERROR(IF(ISBLANK($A4672),"",IF($A4672="Ūdeņraža jonu koncentrācija",VLOOKUP(Dati!$A4672,Normas!$A:$D,3,FALSE),VLOOKUP(Dati!$A4672,Normas!$A:$D,3,FALSE)*0.6)),"")</f>
      </c>
      <c r="H4672" s="2">
        <f>IFERROR(IF(ISBLANK($A4672),"",IF($A4672="Ūdeņraža jonu koncentrācija",VLOOKUP(Dati!$A4672,Normas!$A:$D,2,FALSE),VLOOKUP(Dati!$A4672,Normas!$A:$D,2,FALSE)*0.3)),"")</f>
      </c>
      <c r="I4672" s="2">
        <f>IFERROR(IF(ISBLANK($A4672),"",IF($A4672="Ūdeņraža jonu koncentrācija",VLOOKUP(Dati!$A4672,Normas!$A:$D,3,FALSE),VLOOKUP(Dati!$A4672,Normas!$A:$D,3,FALSE)*0.3)),"")</f>
      </c>
    </row>
    <row r="4673" spans="2:9" x14ac:dyDescent="0.2">
      <c r="B4673">
        <f>IF(ISBLANK(A4673),"",VLOOKUP(A4673,Normas!A:D,4,FALSE))</f>
      </c>
      <c r="E4673" s="2">
        <f>IF(ISBLANK(D4673),"",INT(YEARFRAC(D4673,'Vispārīga informācija'!$B$2)))</f>
      </c>
      <c r="F4673" s="2">
        <f>IFERROR(IF(ISBLANK($A4673),"",IF($A4673="Ūdeņraža jonu koncentrācija",VLOOKUP(Dati!$A4673,Normas!$A:$D,2,FALSE),VLOOKUP(Dati!$A4673,Normas!$A:$D,2,FALSE)*0.6)),"")</f>
      </c>
      <c r="G4673" s="2">
        <f>IFERROR(IF(ISBLANK($A4673),"",IF($A4673="Ūdeņraža jonu koncentrācija",VLOOKUP(Dati!$A4673,Normas!$A:$D,3,FALSE),VLOOKUP(Dati!$A4673,Normas!$A:$D,3,FALSE)*0.6)),"")</f>
      </c>
      <c r="H4673" s="2">
        <f>IFERROR(IF(ISBLANK($A4673),"",IF($A4673="Ūdeņraža jonu koncentrācija",VLOOKUP(Dati!$A4673,Normas!$A:$D,2,FALSE),VLOOKUP(Dati!$A4673,Normas!$A:$D,2,FALSE)*0.3)),"")</f>
      </c>
      <c r="I4673" s="2">
        <f>IFERROR(IF(ISBLANK($A4673),"",IF($A4673="Ūdeņraža jonu koncentrācija",VLOOKUP(Dati!$A4673,Normas!$A:$D,3,FALSE),VLOOKUP(Dati!$A4673,Normas!$A:$D,3,FALSE)*0.3)),"")</f>
      </c>
    </row>
    <row r="4674" spans="2:9" x14ac:dyDescent="0.2">
      <c r="B4674">
        <f>IF(ISBLANK(A4674),"",VLOOKUP(A4674,Normas!A:D,4,FALSE))</f>
      </c>
      <c r="E4674" s="2">
        <f>IF(ISBLANK(D4674),"",INT(YEARFRAC(D4674,'Vispārīga informācija'!$B$2)))</f>
      </c>
      <c r="F4674" s="2">
        <f>IFERROR(IF(ISBLANK($A4674),"",IF($A4674="Ūdeņraža jonu koncentrācija",VLOOKUP(Dati!$A4674,Normas!$A:$D,2,FALSE),VLOOKUP(Dati!$A4674,Normas!$A:$D,2,FALSE)*0.6)),"")</f>
      </c>
      <c r="G4674" s="2">
        <f>IFERROR(IF(ISBLANK($A4674),"",IF($A4674="Ūdeņraža jonu koncentrācija",VLOOKUP(Dati!$A4674,Normas!$A:$D,3,FALSE),VLOOKUP(Dati!$A4674,Normas!$A:$D,3,FALSE)*0.6)),"")</f>
      </c>
      <c r="H4674" s="2">
        <f>IFERROR(IF(ISBLANK($A4674),"",IF($A4674="Ūdeņraža jonu koncentrācija",VLOOKUP(Dati!$A4674,Normas!$A:$D,2,FALSE),VLOOKUP(Dati!$A4674,Normas!$A:$D,2,FALSE)*0.3)),"")</f>
      </c>
      <c r="I4674" s="2">
        <f>IFERROR(IF(ISBLANK($A4674),"",IF($A4674="Ūdeņraža jonu koncentrācija",VLOOKUP(Dati!$A4674,Normas!$A:$D,3,FALSE),VLOOKUP(Dati!$A4674,Normas!$A:$D,3,FALSE)*0.3)),"")</f>
      </c>
    </row>
    <row r="4675" spans="2:9" x14ac:dyDescent="0.2">
      <c r="B4675">
        <f>IF(ISBLANK(A4675),"",VLOOKUP(A4675,Normas!A:D,4,FALSE))</f>
      </c>
      <c r="E4675" s="2">
        <f>IF(ISBLANK(D4675),"",INT(YEARFRAC(D4675,'Vispārīga informācija'!$B$2)))</f>
      </c>
      <c r="F4675" s="2">
        <f>IFERROR(IF(ISBLANK($A4675),"",IF($A4675="Ūdeņraža jonu koncentrācija",VLOOKUP(Dati!$A4675,Normas!$A:$D,2,FALSE),VLOOKUP(Dati!$A4675,Normas!$A:$D,2,FALSE)*0.6)),"")</f>
      </c>
      <c r="G4675" s="2">
        <f>IFERROR(IF(ISBLANK($A4675),"",IF($A4675="Ūdeņraža jonu koncentrācija",VLOOKUP(Dati!$A4675,Normas!$A:$D,3,FALSE),VLOOKUP(Dati!$A4675,Normas!$A:$D,3,FALSE)*0.6)),"")</f>
      </c>
      <c r="H4675" s="2">
        <f>IFERROR(IF(ISBLANK($A4675),"",IF($A4675="Ūdeņraža jonu koncentrācija",VLOOKUP(Dati!$A4675,Normas!$A:$D,2,FALSE),VLOOKUP(Dati!$A4675,Normas!$A:$D,2,FALSE)*0.3)),"")</f>
      </c>
      <c r="I4675" s="2">
        <f>IFERROR(IF(ISBLANK($A4675),"",IF($A4675="Ūdeņraža jonu koncentrācija",VLOOKUP(Dati!$A4675,Normas!$A:$D,3,FALSE),VLOOKUP(Dati!$A4675,Normas!$A:$D,3,FALSE)*0.3)),"")</f>
      </c>
    </row>
    <row r="4676" spans="2:9" x14ac:dyDescent="0.2">
      <c r="B4676">
        <f>IF(ISBLANK(A4676),"",VLOOKUP(A4676,Normas!A:D,4,FALSE))</f>
      </c>
      <c r="E4676" s="2">
        <f>IF(ISBLANK(D4676),"",INT(YEARFRAC(D4676,'Vispārīga informācija'!$B$2)))</f>
      </c>
      <c r="F4676" s="2">
        <f>IFERROR(IF(ISBLANK($A4676),"",IF($A4676="Ūdeņraža jonu koncentrācija",VLOOKUP(Dati!$A4676,Normas!$A:$D,2,FALSE),VLOOKUP(Dati!$A4676,Normas!$A:$D,2,FALSE)*0.6)),"")</f>
      </c>
      <c r="G4676" s="2">
        <f>IFERROR(IF(ISBLANK($A4676),"",IF($A4676="Ūdeņraža jonu koncentrācija",VLOOKUP(Dati!$A4676,Normas!$A:$D,3,FALSE),VLOOKUP(Dati!$A4676,Normas!$A:$D,3,FALSE)*0.6)),"")</f>
      </c>
      <c r="H4676" s="2">
        <f>IFERROR(IF(ISBLANK($A4676),"",IF($A4676="Ūdeņraža jonu koncentrācija",VLOOKUP(Dati!$A4676,Normas!$A:$D,2,FALSE),VLOOKUP(Dati!$A4676,Normas!$A:$D,2,FALSE)*0.3)),"")</f>
      </c>
      <c r="I4676" s="2">
        <f>IFERROR(IF(ISBLANK($A4676),"",IF($A4676="Ūdeņraža jonu koncentrācija",VLOOKUP(Dati!$A4676,Normas!$A:$D,3,FALSE),VLOOKUP(Dati!$A4676,Normas!$A:$D,3,FALSE)*0.3)),"")</f>
      </c>
    </row>
    <row r="4677" spans="2:9" x14ac:dyDescent="0.2">
      <c r="B4677">
        <f>IF(ISBLANK(A4677),"",VLOOKUP(A4677,Normas!A:D,4,FALSE))</f>
      </c>
      <c r="E4677" s="2">
        <f>IF(ISBLANK(D4677),"",INT(YEARFRAC(D4677,'Vispārīga informācija'!$B$2)))</f>
      </c>
      <c r="F4677" s="2">
        <f>IFERROR(IF(ISBLANK($A4677),"",IF($A4677="Ūdeņraža jonu koncentrācija",VLOOKUP(Dati!$A4677,Normas!$A:$D,2,FALSE),VLOOKUP(Dati!$A4677,Normas!$A:$D,2,FALSE)*0.6)),"")</f>
      </c>
      <c r="G4677" s="2">
        <f>IFERROR(IF(ISBLANK($A4677),"",IF($A4677="Ūdeņraža jonu koncentrācija",VLOOKUP(Dati!$A4677,Normas!$A:$D,3,FALSE),VLOOKUP(Dati!$A4677,Normas!$A:$D,3,FALSE)*0.6)),"")</f>
      </c>
      <c r="H4677" s="2">
        <f>IFERROR(IF(ISBLANK($A4677),"",IF($A4677="Ūdeņraža jonu koncentrācija",VLOOKUP(Dati!$A4677,Normas!$A:$D,2,FALSE),VLOOKUP(Dati!$A4677,Normas!$A:$D,2,FALSE)*0.3)),"")</f>
      </c>
      <c r="I4677" s="2">
        <f>IFERROR(IF(ISBLANK($A4677),"",IF($A4677="Ūdeņraža jonu koncentrācija",VLOOKUP(Dati!$A4677,Normas!$A:$D,3,FALSE),VLOOKUP(Dati!$A4677,Normas!$A:$D,3,FALSE)*0.3)),"")</f>
      </c>
    </row>
    <row r="4678" spans="2:9" x14ac:dyDescent="0.2">
      <c r="B4678">
        <f>IF(ISBLANK(A4678),"",VLOOKUP(A4678,Normas!A:D,4,FALSE))</f>
      </c>
      <c r="E4678" s="2">
        <f>IF(ISBLANK(D4678),"",INT(YEARFRAC(D4678,'Vispārīga informācija'!$B$2)))</f>
      </c>
      <c r="F4678" s="2">
        <f>IFERROR(IF(ISBLANK($A4678),"",IF($A4678="Ūdeņraža jonu koncentrācija",VLOOKUP(Dati!$A4678,Normas!$A:$D,2,FALSE),VLOOKUP(Dati!$A4678,Normas!$A:$D,2,FALSE)*0.6)),"")</f>
      </c>
      <c r="G4678" s="2">
        <f>IFERROR(IF(ISBLANK($A4678),"",IF($A4678="Ūdeņraža jonu koncentrācija",VLOOKUP(Dati!$A4678,Normas!$A:$D,3,FALSE),VLOOKUP(Dati!$A4678,Normas!$A:$D,3,FALSE)*0.6)),"")</f>
      </c>
      <c r="H4678" s="2">
        <f>IFERROR(IF(ISBLANK($A4678),"",IF($A4678="Ūdeņraža jonu koncentrācija",VLOOKUP(Dati!$A4678,Normas!$A:$D,2,FALSE),VLOOKUP(Dati!$A4678,Normas!$A:$D,2,FALSE)*0.3)),"")</f>
      </c>
      <c r="I4678" s="2">
        <f>IFERROR(IF(ISBLANK($A4678),"",IF($A4678="Ūdeņraža jonu koncentrācija",VLOOKUP(Dati!$A4678,Normas!$A:$D,3,FALSE),VLOOKUP(Dati!$A4678,Normas!$A:$D,3,FALSE)*0.3)),"")</f>
      </c>
    </row>
    <row r="4679" spans="2:9" x14ac:dyDescent="0.2">
      <c r="B4679">
        <f>IF(ISBLANK(A4679),"",VLOOKUP(A4679,Normas!A:D,4,FALSE))</f>
      </c>
      <c r="E4679" s="2">
        <f>IF(ISBLANK(D4679),"",INT(YEARFRAC(D4679,'Vispārīga informācija'!$B$2)))</f>
      </c>
      <c r="F4679" s="2">
        <f>IFERROR(IF(ISBLANK($A4679),"",IF($A4679="Ūdeņraža jonu koncentrācija",VLOOKUP(Dati!$A4679,Normas!$A:$D,2,FALSE),VLOOKUP(Dati!$A4679,Normas!$A:$D,2,FALSE)*0.6)),"")</f>
      </c>
      <c r="G4679" s="2">
        <f>IFERROR(IF(ISBLANK($A4679),"",IF($A4679="Ūdeņraža jonu koncentrācija",VLOOKUP(Dati!$A4679,Normas!$A:$D,3,FALSE),VLOOKUP(Dati!$A4679,Normas!$A:$D,3,FALSE)*0.6)),"")</f>
      </c>
      <c r="H4679" s="2">
        <f>IFERROR(IF(ISBLANK($A4679),"",IF($A4679="Ūdeņraža jonu koncentrācija",VLOOKUP(Dati!$A4679,Normas!$A:$D,2,FALSE),VLOOKUP(Dati!$A4679,Normas!$A:$D,2,FALSE)*0.3)),"")</f>
      </c>
      <c r="I4679" s="2">
        <f>IFERROR(IF(ISBLANK($A4679),"",IF($A4679="Ūdeņraža jonu koncentrācija",VLOOKUP(Dati!$A4679,Normas!$A:$D,3,FALSE),VLOOKUP(Dati!$A4679,Normas!$A:$D,3,FALSE)*0.3)),"")</f>
      </c>
    </row>
    <row r="4680" spans="2:9" x14ac:dyDescent="0.2">
      <c r="B4680">
        <f>IF(ISBLANK(A4680),"",VLOOKUP(A4680,Normas!A:D,4,FALSE))</f>
      </c>
      <c r="E4680" s="2">
        <f>IF(ISBLANK(D4680),"",INT(YEARFRAC(D4680,'Vispārīga informācija'!$B$2)))</f>
      </c>
      <c r="F4680" s="2">
        <f>IFERROR(IF(ISBLANK($A4680),"",IF($A4680="Ūdeņraža jonu koncentrācija",VLOOKUP(Dati!$A4680,Normas!$A:$D,2,FALSE),VLOOKUP(Dati!$A4680,Normas!$A:$D,2,FALSE)*0.6)),"")</f>
      </c>
      <c r="G4680" s="2">
        <f>IFERROR(IF(ISBLANK($A4680),"",IF($A4680="Ūdeņraža jonu koncentrācija",VLOOKUP(Dati!$A4680,Normas!$A:$D,3,FALSE),VLOOKUP(Dati!$A4680,Normas!$A:$D,3,FALSE)*0.6)),"")</f>
      </c>
      <c r="H4680" s="2">
        <f>IFERROR(IF(ISBLANK($A4680),"",IF($A4680="Ūdeņraža jonu koncentrācija",VLOOKUP(Dati!$A4680,Normas!$A:$D,2,FALSE),VLOOKUP(Dati!$A4680,Normas!$A:$D,2,FALSE)*0.3)),"")</f>
      </c>
      <c r="I4680" s="2">
        <f>IFERROR(IF(ISBLANK($A4680),"",IF($A4680="Ūdeņraža jonu koncentrācija",VLOOKUP(Dati!$A4680,Normas!$A:$D,3,FALSE),VLOOKUP(Dati!$A4680,Normas!$A:$D,3,FALSE)*0.3)),"")</f>
      </c>
    </row>
    <row r="4681" spans="2:9" x14ac:dyDescent="0.2">
      <c r="B4681">
        <f>IF(ISBLANK(A4681),"",VLOOKUP(A4681,Normas!A:D,4,FALSE))</f>
      </c>
      <c r="E4681" s="2">
        <f>IF(ISBLANK(D4681),"",INT(YEARFRAC(D4681,'Vispārīga informācija'!$B$2)))</f>
      </c>
      <c r="F4681" s="2">
        <f>IFERROR(IF(ISBLANK($A4681),"",IF($A4681="Ūdeņraža jonu koncentrācija",VLOOKUP(Dati!$A4681,Normas!$A:$D,2,FALSE),VLOOKUP(Dati!$A4681,Normas!$A:$D,2,FALSE)*0.6)),"")</f>
      </c>
      <c r="G4681" s="2">
        <f>IFERROR(IF(ISBLANK($A4681),"",IF($A4681="Ūdeņraža jonu koncentrācija",VLOOKUP(Dati!$A4681,Normas!$A:$D,3,FALSE),VLOOKUP(Dati!$A4681,Normas!$A:$D,3,FALSE)*0.6)),"")</f>
      </c>
      <c r="H4681" s="2">
        <f>IFERROR(IF(ISBLANK($A4681),"",IF($A4681="Ūdeņraža jonu koncentrācija",VLOOKUP(Dati!$A4681,Normas!$A:$D,2,FALSE),VLOOKUP(Dati!$A4681,Normas!$A:$D,2,FALSE)*0.3)),"")</f>
      </c>
      <c r="I4681" s="2">
        <f>IFERROR(IF(ISBLANK($A4681),"",IF($A4681="Ūdeņraža jonu koncentrācija",VLOOKUP(Dati!$A4681,Normas!$A:$D,3,FALSE),VLOOKUP(Dati!$A4681,Normas!$A:$D,3,FALSE)*0.3)),"")</f>
      </c>
    </row>
    <row r="4682" spans="2:9" x14ac:dyDescent="0.2">
      <c r="B4682">
        <f>IF(ISBLANK(A4682),"",VLOOKUP(A4682,Normas!A:D,4,FALSE))</f>
      </c>
      <c r="E4682" s="2">
        <f>IF(ISBLANK(D4682),"",INT(YEARFRAC(D4682,'Vispārīga informācija'!$B$2)))</f>
      </c>
      <c r="F4682" s="2">
        <f>IFERROR(IF(ISBLANK($A4682),"",IF($A4682="Ūdeņraža jonu koncentrācija",VLOOKUP(Dati!$A4682,Normas!$A:$D,2,FALSE),VLOOKUP(Dati!$A4682,Normas!$A:$D,2,FALSE)*0.6)),"")</f>
      </c>
      <c r="G4682" s="2">
        <f>IFERROR(IF(ISBLANK($A4682),"",IF($A4682="Ūdeņraža jonu koncentrācija",VLOOKUP(Dati!$A4682,Normas!$A:$D,3,FALSE),VLOOKUP(Dati!$A4682,Normas!$A:$D,3,FALSE)*0.6)),"")</f>
      </c>
      <c r="H4682" s="2">
        <f>IFERROR(IF(ISBLANK($A4682),"",IF($A4682="Ūdeņraža jonu koncentrācija",VLOOKUP(Dati!$A4682,Normas!$A:$D,2,FALSE),VLOOKUP(Dati!$A4682,Normas!$A:$D,2,FALSE)*0.3)),"")</f>
      </c>
      <c r="I4682" s="2">
        <f>IFERROR(IF(ISBLANK($A4682),"",IF($A4682="Ūdeņraža jonu koncentrācija",VLOOKUP(Dati!$A4682,Normas!$A:$D,3,FALSE),VLOOKUP(Dati!$A4682,Normas!$A:$D,3,FALSE)*0.3)),"")</f>
      </c>
    </row>
    <row r="4683" spans="2:9" x14ac:dyDescent="0.2">
      <c r="B4683">
        <f>IF(ISBLANK(A4683),"",VLOOKUP(A4683,Normas!A:D,4,FALSE))</f>
      </c>
      <c r="E4683" s="2">
        <f>IF(ISBLANK(D4683),"",INT(YEARFRAC(D4683,'Vispārīga informācija'!$B$2)))</f>
      </c>
      <c r="F4683" s="2">
        <f>IFERROR(IF(ISBLANK($A4683),"",IF($A4683="Ūdeņraža jonu koncentrācija",VLOOKUP(Dati!$A4683,Normas!$A:$D,2,FALSE),VLOOKUP(Dati!$A4683,Normas!$A:$D,2,FALSE)*0.6)),"")</f>
      </c>
      <c r="G4683" s="2">
        <f>IFERROR(IF(ISBLANK($A4683),"",IF($A4683="Ūdeņraža jonu koncentrācija",VLOOKUP(Dati!$A4683,Normas!$A:$D,3,FALSE),VLOOKUP(Dati!$A4683,Normas!$A:$D,3,FALSE)*0.6)),"")</f>
      </c>
      <c r="H4683" s="2">
        <f>IFERROR(IF(ISBLANK($A4683),"",IF($A4683="Ūdeņraža jonu koncentrācija",VLOOKUP(Dati!$A4683,Normas!$A:$D,2,FALSE),VLOOKUP(Dati!$A4683,Normas!$A:$D,2,FALSE)*0.3)),"")</f>
      </c>
      <c r="I4683" s="2">
        <f>IFERROR(IF(ISBLANK($A4683),"",IF($A4683="Ūdeņraža jonu koncentrācija",VLOOKUP(Dati!$A4683,Normas!$A:$D,3,FALSE),VLOOKUP(Dati!$A4683,Normas!$A:$D,3,FALSE)*0.3)),"")</f>
      </c>
    </row>
    <row r="4684" spans="2:9" x14ac:dyDescent="0.2">
      <c r="B4684">
        <f>IF(ISBLANK(A4684),"",VLOOKUP(A4684,Normas!A:D,4,FALSE))</f>
      </c>
      <c r="E4684" s="2">
        <f>IF(ISBLANK(D4684),"",INT(YEARFRAC(D4684,'Vispārīga informācija'!$B$2)))</f>
      </c>
      <c r="F4684" s="2">
        <f>IFERROR(IF(ISBLANK($A4684),"",IF($A4684="Ūdeņraža jonu koncentrācija",VLOOKUP(Dati!$A4684,Normas!$A:$D,2,FALSE),VLOOKUP(Dati!$A4684,Normas!$A:$D,2,FALSE)*0.6)),"")</f>
      </c>
      <c r="G4684" s="2">
        <f>IFERROR(IF(ISBLANK($A4684),"",IF($A4684="Ūdeņraža jonu koncentrācija",VLOOKUP(Dati!$A4684,Normas!$A:$D,3,FALSE),VLOOKUP(Dati!$A4684,Normas!$A:$D,3,FALSE)*0.6)),"")</f>
      </c>
      <c r="H4684" s="2">
        <f>IFERROR(IF(ISBLANK($A4684),"",IF($A4684="Ūdeņraža jonu koncentrācija",VLOOKUP(Dati!$A4684,Normas!$A:$D,2,FALSE),VLOOKUP(Dati!$A4684,Normas!$A:$D,2,FALSE)*0.3)),"")</f>
      </c>
      <c r="I4684" s="2">
        <f>IFERROR(IF(ISBLANK($A4684),"",IF($A4684="Ūdeņraža jonu koncentrācija",VLOOKUP(Dati!$A4684,Normas!$A:$D,3,FALSE),VLOOKUP(Dati!$A4684,Normas!$A:$D,3,FALSE)*0.3)),"")</f>
      </c>
    </row>
    <row r="4685" spans="2:9" x14ac:dyDescent="0.2">
      <c r="B4685">
        <f>IF(ISBLANK(A4685),"",VLOOKUP(A4685,Normas!A:D,4,FALSE))</f>
      </c>
      <c r="E4685" s="2">
        <f>IF(ISBLANK(D4685),"",INT(YEARFRAC(D4685,'Vispārīga informācija'!$B$2)))</f>
      </c>
      <c r="F4685" s="2">
        <f>IFERROR(IF(ISBLANK($A4685),"",IF($A4685="Ūdeņraža jonu koncentrācija",VLOOKUP(Dati!$A4685,Normas!$A:$D,2,FALSE),VLOOKUP(Dati!$A4685,Normas!$A:$D,2,FALSE)*0.6)),"")</f>
      </c>
      <c r="G4685" s="2">
        <f>IFERROR(IF(ISBLANK($A4685),"",IF($A4685="Ūdeņraža jonu koncentrācija",VLOOKUP(Dati!$A4685,Normas!$A:$D,3,FALSE),VLOOKUP(Dati!$A4685,Normas!$A:$D,3,FALSE)*0.6)),"")</f>
      </c>
      <c r="H4685" s="2">
        <f>IFERROR(IF(ISBLANK($A4685),"",IF($A4685="Ūdeņraža jonu koncentrācija",VLOOKUP(Dati!$A4685,Normas!$A:$D,2,FALSE),VLOOKUP(Dati!$A4685,Normas!$A:$D,2,FALSE)*0.3)),"")</f>
      </c>
      <c r="I4685" s="2">
        <f>IFERROR(IF(ISBLANK($A4685),"",IF($A4685="Ūdeņraža jonu koncentrācija",VLOOKUP(Dati!$A4685,Normas!$A:$D,3,FALSE),VLOOKUP(Dati!$A4685,Normas!$A:$D,3,FALSE)*0.3)),"")</f>
      </c>
    </row>
    <row r="4686" spans="2:9" x14ac:dyDescent="0.2">
      <c r="B4686">
        <f>IF(ISBLANK(A4686),"",VLOOKUP(A4686,Normas!A:D,4,FALSE))</f>
      </c>
      <c r="E4686" s="2">
        <f>IF(ISBLANK(D4686),"",INT(YEARFRAC(D4686,'Vispārīga informācija'!$B$2)))</f>
      </c>
      <c r="F4686" s="2">
        <f>IFERROR(IF(ISBLANK($A4686),"",IF($A4686="Ūdeņraža jonu koncentrācija",VLOOKUP(Dati!$A4686,Normas!$A:$D,2,FALSE),VLOOKUP(Dati!$A4686,Normas!$A:$D,2,FALSE)*0.6)),"")</f>
      </c>
      <c r="G4686" s="2">
        <f>IFERROR(IF(ISBLANK($A4686),"",IF($A4686="Ūdeņraža jonu koncentrācija",VLOOKUP(Dati!$A4686,Normas!$A:$D,3,FALSE),VLOOKUP(Dati!$A4686,Normas!$A:$D,3,FALSE)*0.6)),"")</f>
      </c>
      <c r="H4686" s="2">
        <f>IFERROR(IF(ISBLANK($A4686),"",IF($A4686="Ūdeņraža jonu koncentrācija",VLOOKUP(Dati!$A4686,Normas!$A:$D,2,FALSE),VLOOKUP(Dati!$A4686,Normas!$A:$D,2,FALSE)*0.3)),"")</f>
      </c>
      <c r="I4686" s="2">
        <f>IFERROR(IF(ISBLANK($A4686),"",IF($A4686="Ūdeņraža jonu koncentrācija",VLOOKUP(Dati!$A4686,Normas!$A:$D,3,FALSE),VLOOKUP(Dati!$A4686,Normas!$A:$D,3,FALSE)*0.3)),"")</f>
      </c>
    </row>
    <row r="4687" spans="2:9" x14ac:dyDescent="0.2">
      <c r="B4687">
        <f>IF(ISBLANK(A4687),"",VLOOKUP(A4687,Normas!A:D,4,FALSE))</f>
      </c>
      <c r="E4687" s="2">
        <f>IF(ISBLANK(D4687),"",INT(YEARFRAC(D4687,'Vispārīga informācija'!$B$2)))</f>
      </c>
      <c r="F4687" s="2">
        <f>IFERROR(IF(ISBLANK($A4687),"",IF($A4687="Ūdeņraža jonu koncentrācija",VLOOKUP(Dati!$A4687,Normas!$A:$D,2,FALSE),VLOOKUP(Dati!$A4687,Normas!$A:$D,2,FALSE)*0.6)),"")</f>
      </c>
      <c r="G4687" s="2">
        <f>IFERROR(IF(ISBLANK($A4687),"",IF($A4687="Ūdeņraža jonu koncentrācija",VLOOKUP(Dati!$A4687,Normas!$A:$D,3,FALSE),VLOOKUP(Dati!$A4687,Normas!$A:$D,3,FALSE)*0.6)),"")</f>
      </c>
      <c r="H4687" s="2">
        <f>IFERROR(IF(ISBLANK($A4687),"",IF($A4687="Ūdeņraža jonu koncentrācija",VLOOKUP(Dati!$A4687,Normas!$A:$D,2,FALSE),VLOOKUP(Dati!$A4687,Normas!$A:$D,2,FALSE)*0.3)),"")</f>
      </c>
      <c r="I4687" s="2">
        <f>IFERROR(IF(ISBLANK($A4687),"",IF($A4687="Ūdeņraža jonu koncentrācija",VLOOKUP(Dati!$A4687,Normas!$A:$D,3,FALSE),VLOOKUP(Dati!$A4687,Normas!$A:$D,3,FALSE)*0.3)),"")</f>
      </c>
    </row>
    <row r="4688" spans="2:9" x14ac:dyDescent="0.2">
      <c r="B4688">
        <f>IF(ISBLANK(A4688),"",VLOOKUP(A4688,Normas!A:D,4,FALSE))</f>
      </c>
      <c r="E4688" s="2">
        <f>IF(ISBLANK(D4688),"",INT(YEARFRAC(D4688,'Vispārīga informācija'!$B$2)))</f>
      </c>
      <c r="F4688" s="2">
        <f>IFERROR(IF(ISBLANK($A4688),"",IF($A4688="Ūdeņraža jonu koncentrācija",VLOOKUP(Dati!$A4688,Normas!$A:$D,2,FALSE),VLOOKUP(Dati!$A4688,Normas!$A:$D,2,FALSE)*0.6)),"")</f>
      </c>
      <c r="G4688" s="2">
        <f>IFERROR(IF(ISBLANK($A4688),"",IF($A4688="Ūdeņraža jonu koncentrācija",VLOOKUP(Dati!$A4688,Normas!$A:$D,3,FALSE),VLOOKUP(Dati!$A4688,Normas!$A:$D,3,FALSE)*0.6)),"")</f>
      </c>
      <c r="H4688" s="2">
        <f>IFERROR(IF(ISBLANK($A4688),"",IF($A4688="Ūdeņraža jonu koncentrācija",VLOOKUP(Dati!$A4688,Normas!$A:$D,2,FALSE),VLOOKUP(Dati!$A4688,Normas!$A:$D,2,FALSE)*0.3)),"")</f>
      </c>
      <c r="I4688" s="2">
        <f>IFERROR(IF(ISBLANK($A4688),"",IF($A4688="Ūdeņraža jonu koncentrācija",VLOOKUP(Dati!$A4688,Normas!$A:$D,3,FALSE),VLOOKUP(Dati!$A4688,Normas!$A:$D,3,FALSE)*0.3)),"")</f>
      </c>
    </row>
    <row r="4689" spans="2:9" x14ac:dyDescent="0.2">
      <c r="B4689">
        <f>IF(ISBLANK(A4689),"",VLOOKUP(A4689,Normas!A:D,4,FALSE))</f>
      </c>
      <c r="E4689" s="2">
        <f>IF(ISBLANK(D4689),"",INT(YEARFRAC(D4689,'Vispārīga informācija'!$B$2)))</f>
      </c>
      <c r="F4689" s="2">
        <f>IFERROR(IF(ISBLANK($A4689),"",IF($A4689="Ūdeņraža jonu koncentrācija",VLOOKUP(Dati!$A4689,Normas!$A:$D,2,FALSE),VLOOKUP(Dati!$A4689,Normas!$A:$D,2,FALSE)*0.6)),"")</f>
      </c>
      <c r="G4689" s="2">
        <f>IFERROR(IF(ISBLANK($A4689),"",IF($A4689="Ūdeņraža jonu koncentrācija",VLOOKUP(Dati!$A4689,Normas!$A:$D,3,FALSE),VLOOKUP(Dati!$A4689,Normas!$A:$D,3,FALSE)*0.6)),"")</f>
      </c>
      <c r="H4689" s="2">
        <f>IFERROR(IF(ISBLANK($A4689),"",IF($A4689="Ūdeņraža jonu koncentrācija",VLOOKUP(Dati!$A4689,Normas!$A:$D,2,FALSE),VLOOKUP(Dati!$A4689,Normas!$A:$D,2,FALSE)*0.3)),"")</f>
      </c>
      <c r="I4689" s="2">
        <f>IFERROR(IF(ISBLANK($A4689),"",IF($A4689="Ūdeņraža jonu koncentrācija",VLOOKUP(Dati!$A4689,Normas!$A:$D,3,FALSE),VLOOKUP(Dati!$A4689,Normas!$A:$D,3,FALSE)*0.3)),"")</f>
      </c>
    </row>
    <row r="4690" spans="2:9" x14ac:dyDescent="0.2">
      <c r="B4690">
        <f>IF(ISBLANK(A4690),"",VLOOKUP(A4690,Normas!A:D,4,FALSE))</f>
      </c>
      <c r="E4690" s="2">
        <f>IF(ISBLANK(D4690),"",INT(YEARFRAC(D4690,'Vispārīga informācija'!$B$2)))</f>
      </c>
      <c r="F4690" s="2">
        <f>IFERROR(IF(ISBLANK($A4690),"",IF($A4690="Ūdeņraža jonu koncentrācija",VLOOKUP(Dati!$A4690,Normas!$A:$D,2,FALSE),VLOOKUP(Dati!$A4690,Normas!$A:$D,2,FALSE)*0.6)),"")</f>
      </c>
      <c r="G4690" s="2">
        <f>IFERROR(IF(ISBLANK($A4690),"",IF($A4690="Ūdeņraža jonu koncentrācija",VLOOKUP(Dati!$A4690,Normas!$A:$D,3,FALSE),VLOOKUP(Dati!$A4690,Normas!$A:$D,3,FALSE)*0.6)),"")</f>
      </c>
      <c r="H4690" s="2">
        <f>IFERROR(IF(ISBLANK($A4690),"",IF($A4690="Ūdeņraža jonu koncentrācija",VLOOKUP(Dati!$A4690,Normas!$A:$D,2,FALSE),VLOOKUP(Dati!$A4690,Normas!$A:$D,2,FALSE)*0.3)),"")</f>
      </c>
      <c r="I4690" s="2">
        <f>IFERROR(IF(ISBLANK($A4690),"",IF($A4690="Ūdeņraža jonu koncentrācija",VLOOKUP(Dati!$A4690,Normas!$A:$D,3,FALSE),VLOOKUP(Dati!$A4690,Normas!$A:$D,3,FALSE)*0.3)),"")</f>
      </c>
    </row>
    <row r="4691" spans="2:9" x14ac:dyDescent="0.2">
      <c r="B4691">
        <f>IF(ISBLANK(A4691),"",VLOOKUP(A4691,Normas!A:D,4,FALSE))</f>
      </c>
      <c r="E4691" s="2">
        <f>IF(ISBLANK(D4691),"",INT(YEARFRAC(D4691,'Vispārīga informācija'!$B$2)))</f>
      </c>
      <c r="F4691" s="2">
        <f>IFERROR(IF(ISBLANK($A4691),"",IF($A4691="Ūdeņraža jonu koncentrācija",VLOOKUP(Dati!$A4691,Normas!$A:$D,2,FALSE),VLOOKUP(Dati!$A4691,Normas!$A:$D,2,FALSE)*0.6)),"")</f>
      </c>
      <c r="G4691" s="2">
        <f>IFERROR(IF(ISBLANK($A4691),"",IF($A4691="Ūdeņraža jonu koncentrācija",VLOOKUP(Dati!$A4691,Normas!$A:$D,3,FALSE),VLOOKUP(Dati!$A4691,Normas!$A:$D,3,FALSE)*0.6)),"")</f>
      </c>
      <c r="H4691" s="2">
        <f>IFERROR(IF(ISBLANK($A4691),"",IF($A4691="Ūdeņraža jonu koncentrācija",VLOOKUP(Dati!$A4691,Normas!$A:$D,2,FALSE),VLOOKUP(Dati!$A4691,Normas!$A:$D,2,FALSE)*0.3)),"")</f>
      </c>
      <c r="I4691" s="2">
        <f>IFERROR(IF(ISBLANK($A4691),"",IF($A4691="Ūdeņraža jonu koncentrācija",VLOOKUP(Dati!$A4691,Normas!$A:$D,3,FALSE),VLOOKUP(Dati!$A4691,Normas!$A:$D,3,FALSE)*0.3)),"")</f>
      </c>
    </row>
    <row r="4692" spans="2:9" x14ac:dyDescent="0.2">
      <c r="B4692">
        <f>IF(ISBLANK(A4692),"",VLOOKUP(A4692,Normas!A:D,4,FALSE))</f>
      </c>
      <c r="E4692" s="2">
        <f>IF(ISBLANK(D4692),"",INT(YEARFRAC(D4692,'Vispārīga informācija'!$B$2)))</f>
      </c>
      <c r="F4692" s="2">
        <f>IFERROR(IF(ISBLANK($A4692),"",IF($A4692="Ūdeņraža jonu koncentrācija",VLOOKUP(Dati!$A4692,Normas!$A:$D,2,FALSE),VLOOKUP(Dati!$A4692,Normas!$A:$D,2,FALSE)*0.6)),"")</f>
      </c>
      <c r="G4692" s="2">
        <f>IFERROR(IF(ISBLANK($A4692),"",IF($A4692="Ūdeņraža jonu koncentrācija",VLOOKUP(Dati!$A4692,Normas!$A:$D,3,FALSE),VLOOKUP(Dati!$A4692,Normas!$A:$D,3,FALSE)*0.6)),"")</f>
      </c>
      <c r="H4692" s="2">
        <f>IFERROR(IF(ISBLANK($A4692),"",IF($A4692="Ūdeņraža jonu koncentrācija",VLOOKUP(Dati!$A4692,Normas!$A:$D,2,FALSE),VLOOKUP(Dati!$A4692,Normas!$A:$D,2,FALSE)*0.3)),"")</f>
      </c>
      <c r="I4692" s="2">
        <f>IFERROR(IF(ISBLANK($A4692),"",IF($A4692="Ūdeņraža jonu koncentrācija",VLOOKUP(Dati!$A4692,Normas!$A:$D,3,FALSE),VLOOKUP(Dati!$A4692,Normas!$A:$D,3,FALSE)*0.3)),"")</f>
      </c>
    </row>
    <row r="4693" spans="2:9" x14ac:dyDescent="0.2">
      <c r="B4693">
        <f>IF(ISBLANK(A4693),"",VLOOKUP(A4693,Normas!A:D,4,FALSE))</f>
      </c>
      <c r="E4693" s="2">
        <f>IF(ISBLANK(D4693),"",INT(YEARFRAC(D4693,'Vispārīga informācija'!$B$2)))</f>
      </c>
      <c r="F4693" s="2">
        <f>IFERROR(IF(ISBLANK($A4693),"",IF($A4693="Ūdeņraža jonu koncentrācija",VLOOKUP(Dati!$A4693,Normas!$A:$D,2,FALSE),VLOOKUP(Dati!$A4693,Normas!$A:$D,2,FALSE)*0.6)),"")</f>
      </c>
      <c r="G4693" s="2">
        <f>IFERROR(IF(ISBLANK($A4693),"",IF($A4693="Ūdeņraža jonu koncentrācija",VLOOKUP(Dati!$A4693,Normas!$A:$D,3,FALSE),VLOOKUP(Dati!$A4693,Normas!$A:$D,3,FALSE)*0.6)),"")</f>
      </c>
      <c r="H4693" s="2">
        <f>IFERROR(IF(ISBLANK($A4693),"",IF($A4693="Ūdeņraža jonu koncentrācija",VLOOKUP(Dati!$A4693,Normas!$A:$D,2,FALSE),VLOOKUP(Dati!$A4693,Normas!$A:$D,2,FALSE)*0.3)),"")</f>
      </c>
      <c r="I4693" s="2">
        <f>IFERROR(IF(ISBLANK($A4693),"",IF($A4693="Ūdeņraža jonu koncentrācija",VLOOKUP(Dati!$A4693,Normas!$A:$D,3,FALSE),VLOOKUP(Dati!$A4693,Normas!$A:$D,3,FALSE)*0.3)),"")</f>
      </c>
    </row>
    <row r="4694" spans="2:9" x14ac:dyDescent="0.2">
      <c r="B4694">
        <f>IF(ISBLANK(A4694),"",VLOOKUP(A4694,Normas!A:D,4,FALSE))</f>
      </c>
      <c r="E4694" s="2">
        <f>IF(ISBLANK(D4694),"",INT(YEARFRAC(D4694,'Vispārīga informācija'!$B$2)))</f>
      </c>
      <c r="F4694" s="2">
        <f>IFERROR(IF(ISBLANK($A4694),"",IF($A4694="Ūdeņraža jonu koncentrācija",VLOOKUP(Dati!$A4694,Normas!$A:$D,2,FALSE),VLOOKUP(Dati!$A4694,Normas!$A:$D,2,FALSE)*0.6)),"")</f>
      </c>
      <c r="G4694" s="2">
        <f>IFERROR(IF(ISBLANK($A4694),"",IF($A4694="Ūdeņraža jonu koncentrācija",VLOOKUP(Dati!$A4694,Normas!$A:$D,3,FALSE),VLOOKUP(Dati!$A4694,Normas!$A:$D,3,FALSE)*0.6)),"")</f>
      </c>
      <c r="H4694" s="2">
        <f>IFERROR(IF(ISBLANK($A4694),"",IF($A4694="Ūdeņraža jonu koncentrācija",VLOOKUP(Dati!$A4694,Normas!$A:$D,2,FALSE),VLOOKUP(Dati!$A4694,Normas!$A:$D,2,FALSE)*0.3)),"")</f>
      </c>
      <c r="I4694" s="2">
        <f>IFERROR(IF(ISBLANK($A4694),"",IF($A4694="Ūdeņraža jonu koncentrācija",VLOOKUP(Dati!$A4694,Normas!$A:$D,3,FALSE),VLOOKUP(Dati!$A4694,Normas!$A:$D,3,FALSE)*0.3)),"")</f>
      </c>
    </row>
    <row r="4695" spans="2:9" x14ac:dyDescent="0.2">
      <c r="B4695">
        <f>IF(ISBLANK(A4695),"",VLOOKUP(A4695,Normas!A:D,4,FALSE))</f>
      </c>
      <c r="E4695" s="2">
        <f>IF(ISBLANK(D4695),"",INT(YEARFRAC(D4695,'Vispārīga informācija'!$B$2)))</f>
      </c>
      <c r="F4695" s="2">
        <f>IFERROR(IF(ISBLANK($A4695),"",IF($A4695="Ūdeņraža jonu koncentrācija",VLOOKUP(Dati!$A4695,Normas!$A:$D,2,FALSE),VLOOKUP(Dati!$A4695,Normas!$A:$D,2,FALSE)*0.6)),"")</f>
      </c>
      <c r="G4695" s="2">
        <f>IFERROR(IF(ISBLANK($A4695),"",IF($A4695="Ūdeņraža jonu koncentrācija",VLOOKUP(Dati!$A4695,Normas!$A:$D,3,FALSE),VLOOKUP(Dati!$A4695,Normas!$A:$D,3,FALSE)*0.6)),"")</f>
      </c>
      <c r="H4695" s="2">
        <f>IFERROR(IF(ISBLANK($A4695),"",IF($A4695="Ūdeņraža jonu koncentrācija",VLOOKUP(Dati!$A4695,Normas!$A:$D,2,FALSE),VLOOKUP(Dati!$A4695,Normas!$A:$D,2,FALSE)*0.3)),"")</f>
      </c>
      <c r="I4695" s="2">
        <f>IFERROR(IF(ISBLANK($A4695),"",IF($A4695="Ūdeņraža jonu koncentrācija",VLOOKUP(Dati!$A4695,Normas!$A:$D,3,FALSE),VLOOKUP(Dati!$A4695,Normas!$A:$D,3,FALSE)*0.3)),"")</f>
      </c>
    </row>
    <row r="4696" spans="2:9" x14ac:dyDescent="0.2">
      <c r="B4696">
        <f>IF(ISBLANK(A4696),"",VLOOKUP(A4696,Normas!A:D,4,FALSE))</f>
      </c>
      <c r="E4696" s="2">
        <f>IF(ISBLANK(D4696),"",INT(YEARFRAC(D4696,'Vispārīga informācija'!$B$2)))</f>
      </c>
      <c r="F4696" s="2">
        <f>IFERROR(IF(ISBLANK($A4696),"",IF($A4696="Ūdeņraža jonu koncentrācija",VLOOKUP(Dati!$A4696,Normas!$A:$D,2,FALSE),VLOOKUP(Dati!$A4696,Normas!$A:$D,2,FALSE)*0.6)),"")</f>
      </c>
      <c r="G4696" s="2">
        <f>IFERROR(IF(ISBLANK($A4696),"",IF($A4696="Ūdeņraža jonu koncentrācija",VLOOKUP(Dati!$A4696,Normas!$A:$D,3,FALSE),VLOOKUP(Dati!$A4696,Normas!$A:$D,3,FALSE)*0.6)),"")</f>
      </c>
      <c r="H4696" s="2">
        <f>IFERROR(IF(ISBLANK($A4696),"",IF($A4696="Ūdeņraža jonu koncentrācija",VLOOKUP(Dati!$A4696,Normas!$A:$D,2,FALSE),VLOOKUP(Dati!$A4696,Normas!$A:$D,2,FALSE)*0.3)),"")</f>
      </c>
      <c r="I4696" s="2">
        <f>IFERROR(IF(ISBLANK($A4696),"",IF($A4696="Ūdeņraža jonu koncentrācija",VLOOKUP(Dati!$A4696,Normas!$A:$D,3,FALSE),VLOOKUP(Dati!$A4696,Normas!$A:$D,3,FALSE)*0.3)),"")</f>
      </c>
    </row>
    <row r="4697" spans="2:9" x14ac:dyDescent="0.2">
      <c r="B4697">
        <f>IF(ISBLANK(A4697),"",VLOOKUP(A4697,Normas!A:D,4,FALSE))</f>
      </c>
      <c r="E4697" s="2">
        <f>IF(ISBLANK(D4697),"",INT(YEARFRAC(D4697,'Vispārīga informācija'!$B$2)))</f>
      </c>
      <c r="F4697" s="2">
        <f>IFERROR(IF(ISBLANK($A4697),"",IF($A4697="Ūdeņraža jonu koncentrācija",VLOOKUP(Dati!$A4697,Normas!$A:$D,2,FALSE),VLOOKUP(Dati!$A4697,Normas!$A:$D,2,FALSE)*0.6)),"")</f>
      </c>
      <c r="G4697" s="2">
        <f>IFERROR(IF(ISBLANK($A4697),"",IF($A4697="Ūdeņraža jonu koncentrācija",VLOOKUP(Dati!$A4697,Normas!$A:$D,3,FALSE),VLOOKUP(Dati!$A4697,Normas!$A:$D,3,FALSE)*0.6)),"")</f>
      </c>
      <c r="H4697" s="2">
        <f>IFERROR(IF(ISBLANK($A4697),"",IF($A4697="Ūdeņraža jonu koncentrācija",VLOOKUP(Dati!$A4697,Normas!$A:$D,2,FALSE),VLOOKUP(Dati!$A4697,Normas!$A:$D,2,FALSE)*0.3)),"")</f>
      </c>
      <c r="I4697" s="2">
        <f>IFERROR(IF(ISBLANK($A4697),"",IF($A4697="Ūdeņraža jonu koncentrācija",VLOOKUP(Dati!$A4697,Normas!$A:$D,3,FALSE),VLOOKUP(Dati!$A4697,Normas!$A:$D,3,FALSE)*0.3)),"")</f>
      </c>
    </row>
    <row r="4698" spans="2:9" x14ac:dyDescent="0.2">
      <c r="B4698">
        <f>IF(ISBLANK(A4698),"",VLOOKUP(A4698,Normas!A:D,4,FALSE))</f>
      </c>
      <c r="E4698" s="2">
        <f>IF(ISBLANK(D4698),"",INT(YEARFRAC(D4698,'Vispārīga informācija'!$B$2)))</f>
      </c>
      <c r="F4698" s="2">
        <f>IFERROR(IF(ISBLANK($A4698),"",IF($A4698="Ūdeņraža jonu koncentrācija",VLOOKUP(Dati!$A4698,Normas!$A:$D,2,FALSE),VLOOKUP(Dati!$A4698,Normas!$A:$D,2,FALSE)*0.6)),"")</f>
      </c>
      <c r="G4698" s="2">
        <f>IFERROR(IF(ISBLANK($A4698),"",IF($A4698="Ūdeņraža jonu koncentrācija",VLOOKUP(Dati!$A4698,Normas!$A:$D,3,FALSE),VLOOKUP(Dati!$A4698,Normas!$A:$D,3,FALSE)*0.6)),"")</f>
      </c>
      <c r="H4698" s="2">
        <f>IFERROR(IF(ISBLANK($A4698),"",IF($A4698="Ūdeņraža jonu koncentrācija",VLOOKUP(Dati!$A4698,Normas!$A:$D,2,FALSE),VLOOKUP(Dati!$A4698,Normas!$A:$D,2,FALSE)*0.3)),"")</f>
      </c>
      <c r="I4698" s="2">
        <f>IFERROR(IF(ISBLANK($A4698),"",IF($A4698="Ūdeņraža jonu koncentrācija",VLOOKUP(Dati!$A4698,Normas!$A:$D,3,FALSE),VLOOKUP(Dati!$A4698,Normas!$A:$D,3,FALSE)*0.3)),"")</f>
      </c>
    </row>
    <row r="4699" spans="2:9" x14ac:dyDescent="0.2">
      <c r="B4699">
        <f>IF(ISBLANK(A4699),"",VLOOKUP(A4699,Normas!A:D,4,FALSE))</f>
      </c>
      <c r="E4699" s="2">
        <f>IF(ISBLANK(D4699),"",INT(YEARFRAC(D4699,'Vispārīga informācija'!$B$2)))</f>
      </c>
      <c r="F4699" s="2">
        <f>IFERROR(IF(ISBLANK($A4699),"",IF($A4699="Ūdeņraža jonu koncentrācija",VLOOKUP(Dati!$A4699,Normas!$A:$D,2,FALSE),VLOOKUP(Dati!$A4699,Normas!$A:$D,2,FALSE)*0.6)),"")</f>
      </c>
      <c r="G4699" s="2">
        <f>IFERROR(IF(ISBLANK($A4699),"",IF($A4699="Ūdeņraža jonu koncentrācija",VLOOKUP(Dati!$A4699,Normas!$A:$D,3,FALSE),VLOOKUP(Dati!$A4699,Normas!$A:$D,3,FALSE)*0.6)),"")</f>
      </c>
      <c r="H4699" s="2">
        <f>IFERROR(IF(ISBLANK($A4699),"",IF($A4699="Ūdeņraža jonu koncentrācija",VLOOKUP(Dati!$A4699,Normas!$A:$D,2,FALSE),VLOOKUP(Dati!$A4699,Normas!$A:$D,2,FALSE)*0.3)),"")</f>
      </c>
      <c r="I4699" s="2">
        <f>IFERROR(IF(ISBLANK($A4699),"",IF($A4699="Ūdeņraža jonu koncentrācija",VLOOKUP(Dati!$A4699,Normas!$A:$D,3,FALSE),VLOOKUP(Dati!$A4699,Normas!$A:$D,3,FALSE)*0.3)),"")</f>
      </c>
    </row>
    <row r="4700" spans="2:9" x14ac:dyDescent="0.2">
      <c r="B4700">
        <f>IF(ISBLANK(A4700),"",VLOOKUP(A4700,Normas!A:D,4,FALSE))</f>
      </c>
      <c r="E4700" s="2">
        <f>IF(ISBLANK(D4700),"",INT(YEARFRAC(D4700,'Vispārīga informācija'!$B$2)))</f>
      </c>
      <c r="F4700" s="2">
        <f>IFERROR(IF(ISBLANK($A4700),"",IF($A4700="Ūdeņraža jonu koncentrācija",VLOOKUP(Dati!$A4700,Normas!$A:$D,2,FALSE),VLOOKUP(Dati!$A4700,Normas!$A:$D,2,FALSE)*0.6)),"")</f>
      </c>
      <c r="G4700" s="2">
        <f>IFERROR(IF(ISBLANK($A4700),"",IF($A4700="Ūdeņraža jonu koncentrācija",VLOOKUP(Dati!$A4700,Normas!$A:$D,3,FALSE),VLOOKUP(Dati!$A4700,Normas!$A:$D,3,FALSE)*0.6)),"")</f>
      </c>
      <c r="H4700" s="2">
        <f>IFERROR(IF(ISBLANK($A4700),"",IF($A4700="Ūdeņraža jonu koncentrācija",VLOOKUP(Dati!$A4700,Normas!$A:$D,2,FALSE),VLOOKUP(Dati!$A4700,Normas!$A:$D,2,FALSE)*0.3)),"")</f>
      </c>
      <c r="I4700" s="2">
        <f>IFERROR(IF(ISBLANK($A4700),"",IF($A4700="Ūdeņraža jonu koncentrācija",VLOOKUP(Dati!$A4700,Normas!$A:$D,3,FALSE),VLOOKUP(Dati!$A4700,Normas!$A:$D,3,FALSE)*0.3)),"")</f>
      </c>
    </row>
    <row r="4701" spans="2:9" x14ac:dyDescent="0.2">
      <c r="B4701">
        <f>IF(ISBLANK(A4701),"",VLOOKUP(A4701,Normas!A:D,4,FALSE))</f>
      </c>
      <c r="E4701" s="2">
        <f>IF(ISBLANK(D4701),"",INT(YEARFRAC(D4701,'Vispārīga informācija'!$B$2)))</f>
      </c>
      <c r="F4701" s="2">
        <f>IFERROR(IF(ISBLANK($A4701),"",IF($A4701="Ūdeņraža jonu koncentrācija",VLOOKUP(Dati!$A4701,Normas!$A:$D,2,FALSE),VLOOKUP(Dati!$A4701,Normas!$A:$D,2,FALSE)*0.6)),"")</f>
      </c>
      <c r="G4701" s="2">
        <f>IFERROR(IF(ISBLANK($A4701),"",IF($A4701="Ūdeņraža jonu koncentrācija",VLOOKUP(Dati!$A4701,Normas!$A:$D,3,FALSE),VLOOKUP(Dati!$A4701,Normas!$A:$D,3,FALSE)*0.6)),"")</f>
      </c>
      <c r="H4701" s="2">
        <f>IFERROR(IF(ISBLANK($A4701),"",IF($A4701="Ūdeņraža jonu koncentrācija",VLOOKUP(Dati!$A4701,Normas!$A:$D,2,FALSE),VLOOKUP(Dati!$A4701,Normas!$A:$D,2,FALSE)*0.3)),"")</f>
      </c>
      <c r="I4701" s="2">
        <f>IFERROR(IF(ISBLANK($A4701),"",IF($A4701="Ūdeņraža jonu koncentrācija",VLOOKUP(Dati!$A4701,Normas!$A:$D,3,FALSE),VLOOKUP(Dati!$A4701,Normas!$A:$D,3,FALSE)*0.3)),"")</f>
      </c>
    </row>
    <row r="4702" spans="2:9" x14ac:dyDescent="0.2">
      <c r="B4702">
        <f>IF(ISBLANK(A4702),"",VLOOKUP(A4702,Normas!A:D,4,FALSE))</f>
      </c>
      <c r="E4702" s="2">
        <f>IF(ISBLANK(D4702),"",INT(YEARFRAC(D4702,'Vispārīga informācija'!$B$2)))</f>
      </c>
      <c r="F4702" s="2">
        <f>IFERROR(IF(ISBLANK($A4702),"",IF($A4702="Ūdeņraža jonu koncentrācija",VLOOKUP(Dati!$A4702,Normas!$A:$D,2,FALSE),VLOOKUP(Dati!$A4702,Normas!$A:$D,2,FALSE)*0.6)),"")</f>
      </c>
      <c r="G4702" s="2">
        <f>IFERROR(IF(ISBLANK($A4702),"",IF($A4702="Ūdeņraža jonu koncentrācija",VLOOKUP(Dati!$A4702,Normas!$A:$D,3,FALSE),VLOOKUP(Dati!$A4702,Normas!$A:$D,3,FALSE)*0.6)),"")</f>
      </c>
      <c r="H4702" s="2">
        <f>IFERROR(IF(ISBLANK($A4702),"",IF($A4702="Ūdeņraža jonu koncentrācija",VLOOKUP(Dati!$A4702,Normas!$A:$D,2,FALSE),VLOOKUP(Dati!$A4702,Normas!$A:$D,2,FALSE)*0.3)),"")</f>
      </c>
      <c r="I4702" s="2">
        <f>IFERROR(IF(ISBLANK($A4702),"",IF($A4702="Ūdeņraža jonu koncentrācija",VLOOKUP(Dati!$A4702,Normas!$A:$D,3,FALSE),VLOOKUP(Dati!$A4702,Normas!$A:$D,3,FALSE)*0.3)),"")</f>
      </c>
    </row>
    <row r="4703" spans="2:9" x14ac:dyDescent="0.2">
      <c r="B4703">
        <f>IF(ISBLANK(A4703),"",VLOOKUP(A4703,Normas!A:D,4,FALSE))</f>
      </c>
      <c r="E4703" s="2">
        <f>IF(ISBLANK(D4703),"",INT(YEARFRAC(D4703,'Vispārīga informācija'!$B$2)))</f>
      </c>
      <c r="F4703" s="2">
        <f>IFERROR(IF(ISBLANK($A4703),"",IF($A4703="Ūdeņraža jonu koncentrācija",VLOOKUP(Dati!$A4703,Normas!$A:$D,2,FALSE),VLOOKUP(Dati!$A4703,Normas!$A:$D,2,FALSE)*0.6)),"")</f>
      </c>
      <c r="G4703" s="2">
        <f>IFERROR(IF(ISBLANK($A4703),"",IF($A4703="Ūdeņraža jonu koncentrācija",VLOOKUP(Dati!$A4703,Normas!$A:$D,3,FALSE),VLOOKUP(Dati!$A4703,Normas!$A:$D,3,FALSE)*0.6)),"")</f>
      </c>
      <c r="H4703" s="2">
        <f>IFERROR(IF(ISBLANK($A4703),"",IF($A4703="Ūdeņraža jonu koncentrācija",VLOOKUP(Dati!$A4703,Normas!$A:$D,2,FALSE),VLOOKUP(Dati!$A4703,Normas!$A:$D,2,FALSE)*0.3)),"")</f>
      </c>
      <c r="I4703" s="2">
        <f>IFERROR(IF(ISBLANK($A4703),"",IF($A4703="Ūdeņraža jonu koncentrācija",VLOOKUP(Dati!$A4703,Normas!$A:$D,3,FALSE),VLOOKUP(Dati!$A4703,Normas!$A:$D,3,FALSE)*0.3)),"")</f>
      </c>
    </row>
    <row r="4704" spans="2:9" x14ac:dyDescent="0.2">
      <c r="B4704">
        <f>IF(ISBLANK(A4704),"",VLOOKUP(A4704,Normas!A:D,4,FALSE))</f>
      </c>
      <c r="E4704" s="2">
        <f>IF(ISBLANK(D4704),"",INT(YEARFRAC(D4704,'Vispārīga informācija'!$B$2)))</f>
      </c>
      <c r="F4704" s="2">
        <f>IFERROR(IF(ISBLANK($A4704),"",IF($A4704="Ūdeņraža jonu koncentrācija",VLOOKUP(Dati!$A4704,Normas!$A:$D,2,FALSE),VLOOKUP(Dati!$A4704,Normas!$A:$D,2,FALSE)*0.6)),"")</f>
      </c>
      <c r="G4704" s="2">
        <f>IFERROR(IF(ISBLANK($A4704),"",IF($A4704="Ūdeņraža jonu koncentrācija",VLOOKUP(Dati!$A4704,Normas!$A:$D,3,FALSE),VLOOKUP(Dati!$A4704,Normas!$A:$D,3,FALSE)*0.6)),"")</f>
      </c>
      <c r="H4704" s="2">
        <f>IFERROR(IF(ISBLANK($A4704),"",IF($A4704="Ūdeņraža jonu koncentrācija",VLOOKUP(Dati!$A4704,Normas!$A:$D,2,FALSE),VLOOKUP(Dati!$A4704,Normas!$A:$D,2,FALSE)*0.3)),"")</f>
      </c>
      <c r="I4704" s="2">
        <f>IFERROR(IF(ISBLANK($A4704),"",IF($A4704="Ūdeņraža jonu koncentrācija",VLOOKUP(Dati!$A4704,Normas!$A:$D,3,FALSE),VLOOKUP(Dati!$A4704,Normas!$A:$D,3,FALSE)*0.3)),"")</f>
      </c>
    </row>
    <row r="4705" spans="2:9" x14ac:dyDescent="0.2">
      <c r="B4705">
        <f>IF(ISBLANK(A4705),"",VLOOKUP(A4705,Normas!A:D,4,FALSE))</f>
      </c>
      <c r="E4705" s="2">
        <f>IF(ISBLANK(D4705),"",INT(YEARFRAC(D4705,'Vispārīga informācija'!$B$2)))</f>
      </c>
      <c r="F4705" s="2">
        <f>IFERROR(IF(ISBLANK($A4705),"",IF($A4705="Ūdeņraža jonu koncentrācija",VLOOKUP(Dati!$A4705,Normas!$A:$D,2,FALSE),VLOOKUP(Dati!$A4705,Normas!$A:$D,2,FALSE)*0.6)),"")</f>
      </c>
      <c r="G4705" s="2">
        <f>IFERROR(IF(ISBLANK($A4705),"",IF($A4705="Ūdeņraža jonu koncentrācija",VLOOKUP(Dati!$A4705,Normas!$A:$D,3,FALSE),VLOOKUP(Dati!$A4705,Normas!$A:$D,3,FALSE)*0.6)),"")</f>
      </c>
      <c r="H4705" s="2">
        <f>IFERROR(IF(ISBLANK($A4705),"",IF($A4705="Ūdeņraža jonu koncentrācija",VLOOKUP(Dati!$A4705,Normas!$A:$D,2,FALSE),VLOOKUP(Dati!$A4705,Normas!$A:$D,2,FALSE)*0.3)),"")</f>
      </c>
      <c r="I4705" s="2">
        <f>IFERROR(IF(ISBLANK($A4705),"",IF($A4705="Ūdeņraža jonu koncentrācija",VLOOKUP(Dati!$A4705,Normas!$A:$D,3,FALSE),VLOOKUP(Dati!$A4705,Normas!$A:$D,3,FALSE)*0.3)),"")</f>
      </c>
    </row>
    <row r="4706" spans="2:9" x14ac:dyDescent="0.2">
      <c r="B4706">
        <f>IF(ISBLANK(A4706),"",VLOOKUP(A4706,Normas!A:D,4,FALSE))</f>
      </c>
      <c r="E4706" s="2">
        <f>IF(ISBLANK(D4706),"",INT(YEARFRAC(D4706,'Vispārīga informācija'!$B$2)))</f>
      </c>
      <c r="F4706" s="2">
        <f>IFERROR(IF(ISBLANK($A4706),"",IF($A4706="Ūdeņraža jonu koncentrācija",VLOOKUP(Dati!$A4706,Normas!$A:$D,2,FALSE),VLOOKUP(Dati!$A4706,Normas!$A:$D,2,FALSE)*0.6)),"")</f>
      </c>
      <c r="G4706" s="2">
        <f>IFERROR(IF(ISBLANK($A4706),"",IF($A4706="Ūdeņraža jonu koncentrācija",VLOOKUP(Dati!$A4706,Normas!$A:$D,3,FALSE),VLOOKUP(Dati!$A4706,Normas!$A:$D,3,FALSE)*0.6)),"")</f>
      </c>
      <c r="H4706" s="2">
        <f>IFERROR(IF(ISBLANK($A4706),"",IF($A4706="Ūdeņraža jonu koncentrācija",VLOOKUP(Dati!$A4706,Normas!$A:$D,2,FALSE),VLOOKUP(Dati!$A4706,Normas!$A:$D,2,FALSE)*0.3)),"")</f>
      </c>
      <c r="I4706" s="2">
        <f>IFERROR(IF(ISBLANK($A4706),"",IF($A4706="Ūdeņraža jonu koncentrācija",VLOOKUP(Dati!$A4706,Normas!$A:$D,3,FALSE),VLOOKUP(Dati!$A4706,Normas!$A:$D,3,FALSE)*0.3)),"")</f>
      </c>
    </row>
    <row r="4707" spans="2:9" x14ac:dyDescent="0.2">
      <c r="B4707">
        <f>IF(ISBLANK(A4707),"",VLOOKUP(A4707,Normas!A:D,4,FALSE))</f>
      </c>
      <c r="E4707" s="2">
        <f>IF(ISBLANK(D4707),"",INT(YEARFRAC(D4707,'Vispārīga informācija'!$B$2)))</f>
      </c>
      <c r="F4707" s="2">
        <f>IFERROR(IF(ISBLANK($A4707),"",IF($A4707="Ūdeņraža jonu koncentrācija",VLOOKUP(Dati!$A4707,Normas!$A:$D,2,FALSE),VLOOKUP(Dati!$A4707,Normas!$A:$D,2,FALSE)*0.6)),"")</f>
      </c>
      <c r="G4707" s="2">
        <f>IFERROR(IF(ISBLANK($A4707),"",IF($A4707="Ūdeņraža jonu koncentrācija",VLOOKUP(Dati!$A4707,Normas!$A:$D,3,FALSE),VLOOKUP(Dati!$A4707,Normas!$A:$D,3,FALSE)*0.6)),"")</f>
      </c>
      <c r="H4707" s="2">
        <f>IFERROR(IF(ISBLANK($A4707),"",IF($A4707="Ūdeņraža jonu koncentrācija",VLOOKUP(Dati!$A4707,Normas!$A:$D,2,FALSE),VLOOKUP(Dati!$A4707,Normas!$A:$D,2,FALSE)*0.3)),"")</f>
      </c>
      <c r="I4707" s="2">
        <f>IFERROR(IF(ISBLANK($A4707),"",IF($A4707="Ūdeņraža jonu koncentrācija",VLOOKUP(Dati!$A4707,Normas!$A:$D,3,FALSE),VLOOKUP(Dati!$A4707,Normas!$A:$D,3,FALSE)*0.3)),"")</f>
      </c>
    </row>
    <row r="4708" spans="2:9" x14ac:dyDescent="0.2">
      <c r="B4708">
        <f>IF(ISBLANK(A4708),"",VLOOKUP(A4708,Normas!A:D,4,FALSE))</f>
      </c>
      <c r="E4708" s="2">
        <f>IF(ISBLANK(D4708),"",INT(YEARFRAC(D4708,'Vispārīga informācija'!$B$2)))</f>
      </c>
      <c r="F4708" s="2">
        <f>IFERROR(IF(ISBLANK($A4708),"",IF($A4708="Ūdeņraža jonu koncentrācija",VLOOKUP(Dati!$A4708,Normas!$A:$D,2,FALSE),VLOOKUP(Dati!$A4708,Normas!$A:$D,2,FALSE)*0.6)),"")</f>
      </c>
      <c r="G4708" s="2">
        <f>IFERROR(IF(ISBLANK($A4708),"",IF($A4708="Ūdeņraža jonu koncentrācija",VLOOKUP(Dati!$A4708,Normas!$A:$D,3,FALSE),VLOOKUP(Dati!$A4708,Normas!$A:$D,3,FALSE)*0.6)),"")</f>
      </c>
      <c r="H4708" s="2">
        <f>IFERROR(IF(ISBLANK($A4708),"",IF($A4708="Ūdeņraža jonu koncentrācija",VLOOKUP(Dati!$A4708,Normas!$A:$D,2,FALSE),VLOOKUP(Dati!$A4708,Normas!$A:$D,2,FALSE)*0.3)),"")</f>
      </c>
      <c r="I4708" s="2">
        <f>IFERROR(IF(ISBLANK($A4708),"",IF($A4708="Ūdeņraža jonu koncentrācija",VLOOKUP(Dati!$A4708,Normas!$A:$D,3,FALSE),VLOOKUP(Dati!$A4708,Normas!$A:$D,3,FALSE)*0.3)),"")</f>
      </c>
    </row>
    <row r="4709" spans="2:9" x14ac:dyDescent="0.2">
      <c r="B4709">
        <f>IF(ISBLANK(A4709),"",VLOOKUP(A4709,Normas!A:D,4,FALSE))</f>
      </c>
      <c r="E4709" s="2">
        <f>IF(ISBLANK(D4709),"",INT(YEARFRAC(D4709,'Vispārīga informācija'!$B$2)))</f>
      </c>
      <c r="F4709" s="2">
        <f>IFERROR(IF(ISBLANK($A4709),"",IF($A4709="Ūdeņraža jonu koncentrācija",VLOOKUP(Dati!$A4709,Normas!$A:$D,2,FALSE),VLOOKUP(Dati!$A4709,Normas!$A:$D,2,FALSE)*0.6)),"")</f>
      </c>
      <c r="G4709" s="2">
        <f>IFERROR(IF(ISBLANK($A4709),"",IF($A4709="Ūdeņraža jonu koncentrācija",VLOOKUP(Dati!$A4709,Normas!$A:$D,3,FALSE),VLOOKUP(Dati!$A4709,Normas!$A:$D,3,FALSE)*0.6)),"")</f>
      </c>
      <c r="H4709" s="2">
        <f>IFERROR(IF(ISBLANK($A4709),"",IF($A4709="Ūdeņraža jonu koncentrācija",VLOOKUP(Dati!$A4709,Normas!$A:$D,2,FALSE),VLOOKUP(Dati!$A4709,Normas!$A:$D,2,FALSE)*0.3)),"")</f>
      </c>
      <c r="I4709" s="2">
        <f>IFERROR(IF(ISBLANK($A4709),"",IF($A4709="Ūdeņraža jonu koncentrācija",VLOOKUP(Dati!$A4709,Normas!$A:$D,3,FALSE),VLOOKUP(Dati!$A4709,Normas!$A:$D,3,FALSE)*0.3)),"")</f>
      </c>
    </row>
    <row r="4710" spans="2:9" x14ac:dyDescent="0.2">
      <c r="B4710">
        <f>IF(ISBLANK(A4710),"",VLOOKUP(A4710,Normas!A:D,4,FALSE))</f>
      </c>
      <c r="E4710" s="2">
        <f>IF(ISBLANK(D4710),"",INT(YEARFRAC(D4710,'Vispārīga informācija'!$B$2)))</f>
      </c>
      <c r="F4710" s="2">
        <f>IFERROR(IF(ISBLANK($A4710),"",IF($A4710="Ūdeņraža jonu koncentrācija",VLOOKUP(Dati!$A4710,Normas!$A:$D,2,FALSE),VLOOKUP(Dati!$A4710,Normas!$A:$D,2,FALSE)*0.6)),"")</f>
      </c>
      <c r="G4710" s="2">
        <f>IFERROR(IF(ISBLANK($A4710),"",IF($A4710="Ūdeņraža jonu koncentrācija",VLOOKUP(Dati!$A4710,Normas!$A:$D,3,FALSE),VLOOKUP(Dati!$A4710,Normas!$A:$D,3,FALSE)*0.6)),"")</f>
      </c>
      <c r="H4710" s="2">
        <f>IFERROR(IF(ISBLANK($A4710),"",IF($A4710="Ūdeņraža jonu koncentrācija",VLOOKUP(Dati!$A4710,Normas!$A:$D,2,FALSE),VLOOKUP(Dati!$A4710,Normas!$A:$D,2,FALSE)*0.3)),"")</f>
      </c>
      <c r="I4710" s="2">
        <f>IFERROR(IF(ISBLANK($A4710),"",IF($A4710="Ūdeņraža jonu koncentrācija",VLOOKUP(Dati!$A4710,Normas!$A:$D,3,FALSE),VLOOKUP(Dati!$A4710,Normas!$A:$D,3,FALSE)*0.3)),"")</f>
      </c>
    </row>
    <row r="4711" spans="2:9" x14ac:dyDescent="0.2">
      <c r="B4711">
        <f>IF(ISBLANK(A4711),"",VLOOKUP(A4711,Normas!A:D,4,FALSE))</f>
      </c>
      <c r="E4711" s="2">
        <f>IF(ISBLANK(D4711),"",INT(YEARFRAC(D4711,'Vispārīga informācija'!$B$2)))</f>
      </c>
      <c r="F4711" s="2">
        <f>IFERROR(IF(ISBLANK($A4711),"",IF($A4711="Ūdeņraža jonu koncentrācija",VLOOKUP(Dati!$A4711,Normas!$A:$D,2,FALSE),VLOOKUP(Dati!$A4711,Normas!$A:$D,2,FALSE)*0.6)),"")</f>
      </c>
      <c r="G4711" s="2">
        <f>IFERROR(IF(ISBLANK($A4711),"",IF($A4711="Ūdeņraža jonu koncentrācija",VLOOKUP(Dati!$A4711,Normas!$A:$D,3,FALSE),VLOOKUP(Dati!$A4711,Normas!$A:$D,3,FALSE)*0.6)),"")</f>
      </c>
      <c r="H4711" s="2">
        <f>IFERROR(IF(ISBLANK($A4711),"",IF($A4711="Ūdeņraža jonu koncentrācija",VLOOKUP(Dati!$A4711,Normas!$A:$D,2,FALSE),VLOOKUP(Dati!$A4711,Normas!$A:$D,2,FALSE)*0.3)),"")</f>
      </c>
      <c r="I4711" s="2">
        <f>IFERROR(IF(ISBLANK($A4711),"",IF($A4711="Ūdeņraža jonu koncentrācija",VLOOKUP(Dati!$A4711,Normas!$A:$D,3,FALSE),VLOOKUP(Dati!$A4711,Normas!$A:$D,3,FALSE)*0.3)),"")</f>
      </c>
    </row>
    <row r="4712" spans="2:9" x14ac:dyDescent="0.2">
      <c r="B4712">
        <f>IF(ISBLANK(A4712),"",VLOOKUP(A4712,Normas!A:D,4,FALSE))</f>
      </c>
      <c r="E4712" s="2">
        <f>IF(ISBLANK(D4712),"",INT(YEARFRAC(D4712,'Vispārīga informācija'!$B$2)))</f>
      </c>
      <c r="F4712" s="2">
        <f>IFERROR(IF(ISBLANK($A4712),"",IF($A4712="Ūdeņraža jonu koncentrācija",VLOOKUP(Dati!$A4712,Normas!$A:$D,2,FALSE),VLOOKUP(Dati!$A4712,Normas!$A:$D,2,FALSE)*0.6)),"")</f>
      </c>
      <c r="G4712" s="2">
        <f>IFERROR(IF(ISBLANK($A4712),"",IF($A4712="Ūdeņraža jonu koncentrācija",VLOOKUP(Dati!$A4712,Normas!$A:$D,3,FALSE),VLOOKUP(Dati!$A4712,Normas!$A:$D,3,FALSE)*0.6)),"")</f>
      </c>
      <c r="H4712" s="2">
        <f>IFERROR(IF(ISBLANK($A4712),"",IF($A4712="Ūdeņraža jonu koncentrācija",VLOOKUP(Dati!$A4712,Normas!$A:$D,2,FALSE),VLOOKUP(Dati!$A4712,Normas!$A:$D,2,FALSE)*0.3)),"")</f>
      </c>
      <c r="I4712" s="2">
        <f>IFERROR(IF(ISBLANK($A4712),"",IF($A4712="Ūdeņraža jonu koncentrācija",VLOOKUP(Dati!$A4712,Normas!$A:$D,3,FALSE),VLOOKUP(Dati!$A4712,Normas!$A:$D,3,FALSE)*0.3)),"")</f>
      </c>
    </row>
    <row r="4713" spans="2:9" x14ac:dyDescent="0.2">
      <c r="B4713">
        <f>IF(ISBLANK(A4713),"",VLOOKUP(A4713,Normas!A:D,4,FALSE))</f>
      </c>
      <c r="E4713" s="2">
        <f>IF(ISBLANK(D4713),"",INT(YEARFRAC(D4713,'Vispārīga informācija'!$B$2)))</f>
      </c>
      <c r="F4713" s="2">
        <f>IFERROR(IF(ISBLANK($A4713),"",IF($A4713="Ūdeņraža jonu koncentrācija",VLOOKUP(Dati!$A4713,Normas!$A:$D,2,FALSE),VLOOKUP(Dati!$A4713,Normas!$A:$D,2,FALSE)*0.6)),"")</f>
      </c>
      <c r="G4713" s="2">
        <f>IFERROR(IF(ISBLANK($A4713),"",IF($A4713="Ūdeņraža jonu koncentrācija",VLOOKUP(Dati!$A4713,Normas!$A:$D,3,FALSE),VLOOKUP(Dati!$A4713,Normas!$A:$D,3,FALSE)*0.6)),"")</f>
      </c>
      <c r="H4713" s="2">
        <f>IFERROR(IF(ISBLANK($A4713),"",IF($A4713="Ūdeņraža jonu koncentrācija",VLOOKUP(Dati!$A4713,Normas!$A:$D,2,FALSE),VLOOKUP(Dati!$A4713,Normas!$A:$D,2,FALSE)*0.3)),"")</f>
      </c>
      <c r="I4713" s="2">
        <f>IFERROR(IF(ISBLANK($A4713),"",IF($A4713="Ūdeņraža jonu koncentrācija",VLOOKUP(Dati!$A4713,Normas!$A:$D,3,FALSE),VLOOKUP(Dati!$A4713,Normas!$A:$D,3,FALSE)*0.3)),"")</f>
      </c>
    </row>
    <row r="4714" spans="2:9" x14ac:dyDescent="0.2">
      <c r="B4714">
        <f>IF(ISBLANK(A4714),"",VLOOKUP(A4714,Normas!A:D,4,FALSE))</f>
      </c>
      <c r="E4714" s="2">
        <f>IF(ISBLANK(D4714),"",INT(YEARFRAC(D4714,'Vispārīga informācija'!$B$2)))</f>
      </c>
      <c r="F4714" s="2">
        <f>IFERROR(IF(ISBLANK($A4714),"",IF($A4714="Ūdeņraža jonu koncentrācija",VLOOKUP(Dati!$A4714,Normas!$A:$D,2,FALSE),VLOOKUP(Dati!$A4714,Normas!$A:$D,2,FALSE)*0.6)),"")</f>
      </c>
      <c r="G4714" s="2">
        <f>IFERROR(IF(ISBLANK($A4714),"",IF($A4714="Ūdeņraža jonu koncentrācija",VLOOKUP(Dati!$A4714,Normas!$A:$D,3,FALSE),VLOOKUP(Dati!$A4714,Normas!$A:$D,3,FALSE)*0.6)),"")</f>
      </c>
      <c r="H4714" s="2">
        <f>IFERROR(IF(ISBLANK($A4714),"",IF($A4714="Ūdeņraža jonu koncentrācija",VLOOKUP(Dati!$A4714,Normas!$A:$D,2,FALSE),VLOOKUP(Dati!$A4714,Normas!$A:$D,2,FALSE)*0.3)),"")</f>
      </c>
      <c r="I4714" s="2">
        <f>IFERROR(IF(ISBLANK($A4714),"",IF($A4714="Ūdeņraža jonu koncentrācija",VLOOKUP(Dati!$A4714,Normas!$A:$D,3,FALSE),VLOOKUP(Dati!$A4714,Normas!$A:$D,3,FALSE)*0.3)),"")</f>
      </c>
    </row>
    <row r="4715" spans="2:9" x14ac:dyDescent="0.2">
      <c r="B4715">
        <f>IF(ISBLANK(A4715),"",VLOOKUP(A4715,Normas!A:D,4,FALSE))</f>
      </c>
      <c r="E4715" s="2">
        <f>IF(ISBLANK(D4715),"",INT(YEARFRAC(D4715,'Vispārīga informācija'!$B$2)))</f>
      </c>
      <c r="F4715" s="2">
        <f>IFERROR(IF(ISBLANK($A4715),"",IF($A4715="Ūdeņraža jonu koncentrācija",VLOOKUP(Dati!$A4715,Normas!$A:$D,2,FALSE),VLOOKUP(Dati!$A4715,Normas!$A:$D,2,FALSE)*0.6)),"")</f>
      </c>
      <c r="G4715" s="2">
        <f>IFERROR(IF(ISBLANK($A4715),"",IF($A4715="Ūdeņraža jonu koncentrācija",VLOOKUP(Dati!$A4715,Normas!$A:$D,3,FALSE),VLOOKUP(Dati!$A4715,Normas!$A:$D,3,FALSE)*0.6)),"")</f>
      </c>
      <c r="H4715" s="2">
        <f>IFERROR(IF(ISBLANK($A4715),"",IF($A4715="Ūdeņraža jonu koncentrācija",VLOOKUP(Dati!$A4715,Normas!$A:$D,2,FALSE),VLOOKUP(Dati!$A4715,Normas!$A:$D,2,FALSE)*0.3)),"")</f>
      </c>
      <c r="I4715" s="2">
        <f>IFERROR(IF(ISBLANK($A4715),"",IF($A4715="Ūdeņraža jonu koncentrācija",VLOOKUP(Dati!$A4715,Normas!$A:$D,3,FALSE),VLOOKUP(Dati!$A4715,Normas!$A:$D,3,FALSE)*0.3)),"")</f>
      </c>
    </row>
    <row r="4716" spans="2:9" x14ac:dyDescent="0.2">
      <c r="B4716">
        <f>IF(ISBLANK(A4716),"",VLOOKUP(A4716,Normas!A:D,4,FALSE))</f>
      </c>
      <c r="E4716" s="2">
        <f>IF(ISBLANK(D4716),"",INT(YEARFRAC(D4716,'Vispārīga informācija'!$B$2)))</f>
      </c>
      <c r="F4716" s="2">
        <f>IFERROR(IF(ISBLANK($A4716),"",IF($A4716="Ūdeņraža jonu koncentrācija",VLOOKUP(Dati!$A4716,Normas!$A:$D,2,FALSE),VLOOKUP(Dati!$A4716,Normas!$A:$D,2,FALSE)*0.6)),"")</f>
      </c>
      <c r="G4716" s="2">
        <f>IFERROR(IF(ISBLANK($A4716),"",IF($A4716="Ūdeņraža jonu koncentrācija",VLOOKUP(Dati!$A4716,Normas!$A:$D,3,FALSE),VLOOKUP(Dati!$A4716,Normas!$A:$D,3,FALSE)*0.6)),"")</f>
      </c>
      <c r="H4716" s="2">
        <f>IFERROR(IF(ISBLANK($A4716),"",IF($A4716="Ūdeņraža jonu koncentrācija",VLOOKUP(Dati!$A4716,Normas!$A:$D,2,FALSE),VLOOKUP(Dati!$A4716,Normas!$A:$D,2,FALSE)*0.3)),"")</f>
      </c>
      <c r="I4716" s="2">
        <f>IFERROR(IF(ISBLANK($A4716),"",IF($A4716="Ūdeņraža jonu koncentrācija",VLOOKUP(Dati!$A4716,Normas!$A:$D,3,FALSE),VLOOKUP(Dati!$A4716,Normas!$A:$D,3,FALSE)*0.3)),"")</f>
      </c>
    </row>
    <row r="4717" spans="2:9" x14ac:dyDescent="0.2">
      <c r="B4717">
        <f>IF(ISBLANK(A4717),"",VLOOKUP(A4717,Normas!A:D,4,FALSE))</f>
      </c>
      <c r="E4717" s="2">
        <f>IF(ISBLANK(D4717),"",INT(YEARFRAC(D4717,'Vispārīga informācija'!$B$2)))</f>
      </c>
      <c r="F4717" s="2">
        <f>IFERROR(IF(ISBLANK($A4717),"",IF($A4717="Ūdeņraža jonu koncentrācija",VLOOKUP(Dati!$A4717,Normas!$A:$D,2,FALSE),VLOOKUP(Dati!$A4717,Normas!$A:$D,2,FALSE)*0.6)),"")</f>
      </c>
      <c r="G4717" s="2">
        <f>IFERROR(IF(ISBLANK($A4717),"",IF($A4717="Ūdeņraža jonu koncentrācija",VLOOKUP(Dati!$A4717,Normas!$A:$D,3,FALSE),VLOOKUP(Dati!$A4717,Normas!$A:$D,3,FALSE)*0.6)),"")</f>
      </c>
      <c r="H4717" s="2">
        <f>IFERROR(IF(ISBLANK($A4717),"",IF($A4717="Ūdeņraža jonu koncentrācija",VLOOKUP(Dati!$A4717,Normas!$A:$D,2,FALSE),VLOOKUP(Dati!$A4717,Normas!$A:$D,2,FALSE)*0.3)),"")</f>
      </c>
      <c r="I4717" s="2">
        <f>IFERROR(IF(ISBLANK($A4717),"",IF($A4717="Ūdeņraža jonu koncentrācija",VLOOKUP(Dati!$A4717,Normas!$A:$D,3,FALSE),VLOOKUP(Dati!$A4717,Normas!$A:$D,3,FALSE)*0.3)),"")</f>
      </c>
    </row>
    <row r="4718" spans="2:9" x14ac:dyDescent="0.2">
      <c r="B4718">
        <f>IF(ISBLANK(A4718),"",VLOOKUP(A4718,Normas!A:D,4,FALSE))</f>
      </c>
      <c r="E4718" s="2">
        <f>IF(ISBLANK(D4718),"",INT(YEARFRAC(D4718,'Vispārīga informācija'!$B$2)))</f>
      </c>
      <c r="F4718" s="2">
        <f>IFERROR(IF(ISBLANK($A4718),"",IF($A4718="Ūdeņraža jonu koncentrācija",VLOOKUP(Dati!$A4718,Normas!$A:$D,2,FALSE),VLOOKUP(Dati!$A4718,Normas!$A:$D,2,FALSE)*0.6)),"")</f>
      </c>
      <c r="G4718" s="2">
        <f>IFERROR(IF(ISBLANK($A4718),"",IF($A4718="Ūdeņraža jonu koncentrācija",VLOOKUP(Dati!$A4718,Normas!$A:$D,3,FALSE),VLOOKUP(Dati!$A4718,Normas!$A:$D,3,FALSE)*0.6)),"")</f>
      </c>
      <c r="H4718" s="2">
        <f>IFERROR(IF(ISBLANK($A4718),"",IF($A4718="Ūdeņraža jonu koncentrācija",VLOOKUP(Dati!$A4718,Normas!$A:$D,2,FALSE),VLOOKUP(Dati!$A4718,Normas!$A:$D,2,FALSE)*0.3)),"")</f>
      </c>
      <c r="I4718" s="2">
        <f>IFERROR(IF(ISBLANK($A4718),"",IF($A4718="Ūdeņraža jonu koncentrācija",VLOOKUP(Dati!$A4718,Normas!$A:$D,3,FALSE),VLOOKUP(Dati!$A4718,Normas!$A:$D,3,FALSE)*0.3)),"")</f>
      </c>
    </row>
    <row r="4719" spans="2:9" x14ac:dyDescent="0.2">
      <c r="B4719">
        <f>IF(ISBLANK(A4719),"",VLOOKUP(A4719,Normas!A:D,4,FALSE))</f>
      </c>
      <c r="E4719" s="2">
        <f>IF(ISBLANK(D4719),"",INT(YEARFRAC(D4719,'Vispārīga informācija'!$B$2)))</f>
      </c>
      <c r="F4719" s="2">
        <f>IFERROR(IF(ISBLANK($A4719),"",IF($A4719="Ūdeņraža jonu koncentrācija",VLOOKUP(Dati!$A4719,Normas!$A:$D,2,FALSE),VLOOKUP(Dati!$A4719,Normas!$A:$D,2,FALSE)*0.6)),"")</f>
      </c>
      <c r="G4719" s="2">
        <f>IFERROR(IF(ISBLANK($A4719),"",IF($A4719="Ūdeņraža jonu koncentrācija",VLOOKUP(Dati!$A4719,Normas!$A:$D,3,FALSE),VLOOKUP(Dati!$A4719,Normas!$A:$D,3,FALSE)*0.6)),"")</f>
      </c>
      <c r="H4719" s="2">
        <f>IFERROR(IF(ISBLANK($A4719),"",IF($A4719="Ūdeņraža jonu koncentrācija",VLOOKUP(Dati!$A4719,Normas!$A:$D,2,FALSE),VLOOKUP(Dati!$A4719,Normas!$A:$D,2,FALSE)*0.3)),"")</f>
      </c>
      <c r="I4719" s="2">
        <f>IFERROR(IF(ISBLANK($A4719),"",IF($A4719="Ūdeņraža jonu koncentrācija",VLOOKUP(Dati!$A4719,Normas!$A:$D,3,FALSE),VLOOKUP(Dati!$A4719,Normas!$A:$D,3,FALSE)*0.3)),"")</f>
      </c>
    </row>
    <row r="4720" spans="2:9" x14ac:dyDescent="0.2">
      <c r="B4720">
        <f>IF(ISBLANK(A4720),"",VLOOKUP(A4720,Normas!A:D,4,FALSE))</f>
      </c>
      <c r="E4720" s="2">
        <f>IF(ISBLANK(D4720),"",INT(YEARFRAC(D4720,'Vispārīga informācija'!$B$2)))</f>
      </c>
      <c r="F4720" s="2">
        <f>IFERROR(IF(ISBLANK($A4720),"",IF($A4720="Ūdeņraža jonu koncentrācija",VLOOKUP(Dati!$A4720,Normas!$A:$D,2,FALSE),VLOOKUP(Dati!$A4720,Normas!$A:$D,2,FALSE)*0.6)),"")</f>
      </c>
      <c r="G4720" s="2">
        <f>IFERROR(IF(ISBLANK($A4720),"",IF($A4720="Ūdeņraža jonu koncentrācija",VLOOKUP(Dati!$A4720,Normas!$A:$D,3,FALSE),VLOOKUP(Dati!$A4720,Normas!$A:$D,3,FALSE)*0.6)),"")</f>
      </c>
      <c r="H4720" s="2">
        <f>IFERROR(IF(ISBLANK($A4720),"",IF($A4720="Ūdeņraža jonu koncentrācija",VLOOKUP(Dati!$A4720,Normas!$A:$D,2,FALSE),VLOOKUP(Dati!$A4720,Normas!$A:$D,2,FALSE)*0.3)),"")</f>
      </c>
      <c r="I4720" s="2">
        <f>IFERROR(IF(ISBLANK($A4720),"",IF($A4720="Ūdeņraža jonu koncentrācija",VLOOKUP(Dati!$A4720,Normas!$A:$D,3,FALSE),VLOOKUP(Dati!$A4720,Normas!$A:$D,3,FALSE)*0.3)),"")</f>
      </c>
    </row>
    <row r="4721" spans="2:9" x14ac:dyDescent="0.2">
      <c r="B4721">
        <f>IF(ISBLANK(A4721),"",VLOOKUP(A4721,Normas!A:D,4,FALSE))</f>
      </c>
      <c r="E4721" s="2">
        <f>IF(ISBLANK(D4721),"",INT(YEARFRAC(D4721,'Vispārīga informācija'!$B$2)))</f>
      </c>
      <c r="F4721" s="2">
        <f>IFERROR(IF(ISBLANK($A4721),"",IF($A4721="Ūdeņraža jonu koncentrācija",VLOOKUP(Dati!$A4721,Normas!$A:$D,2,FALSE),VLOOKUP(Dati!$A4721,Normas!$A:$D,2,FALSE)*0.6)),"")</f>
      </c>
      <c r="G4721" s="2">
        <f>IFERROR(IF(ISBLANK($A4721),"",IF($A4721="Ūdeņraža jonu koncentrācija",VLOOKUP(Dati!$A4721,Normas!$A:$D,3,FALSE),VLOOKUP(Dati!$A4721,Normas!$A:$D,3,FALSE)*0.6)),"")</f>
      </c>
      <c r="H4721" s="2">
        <f>IFERROR(IF(ISBLANK($A4721),"",IF($A4721="Ūdeņraža jonu koncentrācija",VLOOKUP(Dati!$A4721,Normas!$A:$D,2,FALSE),VLOOKUP(Dati!$A4721,Normas!$A:$D,2,FALSE)*0.3)),"")</f>
      </c>
      <c r="I4721" s="2">
        <f>IFERROR(IF(ISBLANK($A4721),"",IF($A4721="Ūdeņraža jonu koncentrācija",VLOOKUP(Dati!$A4721,Normas!$A:$D,3,FALSE),VLOOKUP(Dati!$A4721,Normas!$A:$D,3,FALSE)*0.3)),"")</f>
      </c>
    </row>
    <row r="4722" spans="2:9" x14ac:dyDescent="0.2">
      <c r="B4722">
        <f>IF(ISBLANK(A4722),"",VLOOKUP(A4722,Normas!A:D,4,FALSE))</f>
      </c>
      <c r="E4722" s="2">
        <f>IF(ISBLANK(D4722),"",INT(YEARFRAC(D4722,'Vispārīga informācija'!$B$2)))</f>
      </c>
      <c r="F4722" s="2">
        <f>IFERROR(IF(ISBLANK($A4722),"",IF($A4722="Ūdeņraža jonu koncentrācija",VLOOKUP(Dati!$A4722,Normas!$A:$D,2,FALSE),VLOOKUP(Dati!$A4722,Normas!$A:$D,2,FALSE)*0.6)),"")</f>
      </c>
      <c r="G4722" s="2">
        <f>IFERROR(IF(ISBLANK($A4722),"",IF($A4722="Ūdeņraža jonu koncentrācija",VLOOKUP(Dati!$A4722,Normas!$A:$D,3,FALSE),VLOOKUP(Dati!$A4722,Normas!$A:$D,3,FALSE)*0.6)),"")</f>
      </c>
      <c r="H4722" s="2">
        <f>IFERROR(IF(ISBLANK($A4722),"",IF($A4722="Ūdeņraža jonu koncentrācija",VLOOKUP(Dati!$A4722,Normas!$A:$D,2,FALSE),VLOOKUP(Dati!$A4722,Normas!$A:$D,2,FALSE)*0.3)),"")</f>
      </c>
      <c r="I4722" s="2">
        <f>IFERROR(IF(ISBLANK($A4722),"",IF($A4722="Ūdeņraža jonu koncentrācija",VLOOKUP(Dati!$A4722,Normas!$A:$D,3,FALSE),VLOOKUP(Dati!$A4722,Normas!$A:$D,3,FALSE)*0.3)),"")</f>
      </c>
    </row>
    <row r="4723" spans="2:9" x14ac:dyDescent="0.2">
      <c r="B4723">
        <f>IF(ISBLANK(A4723),"",VLOOKUP(A4723,Normas!A:D,4,FALSE))</f>
      </c>
      <c r="E4723" s="2">
        <f>IF(ISBLANK(D4723),"",INT(YEARFRAC(D4723,'Vispārīga informācija'!$B$2)))</f>
      </c>
      <c r="F4723" s="2">
        <f>IFERROR(IF(ISBLANK($A4723),"",IF($A4723="Ūdeņraža jonu koncentrācija",VLOOKUP(Dati!$A4723,Normas!$A:$D,2,FALSE),VLOOKUP(Dati!$A4723,Normas!$A:$D,2,FALSE)*0.6)),"")</f>
      </c>
      <c r="G4723" s="2">
        <f>IFERROR(IF(ISBLANK($A4723),"",IF($A4723="Ūdeņraža jonu koncentrācija",VLOOKUP(Dati!$A4723,Normas!$A:$D,3,FALSE),VLOOKUP(Dati!$A4723,Normas!$A:$D,3,FALSE)*0.6)),"")</f>
      </c>
      <c r="H4723" s="2">
        <f>IFERROR(IF(ISBLANK($A4723),"",IF($A4723="Ūdeņraža jonu koncentrācija",VLOOKUP(Dati!$A4723,Normas!$A:$D,2,FALSE),VLOOKUP(Dati!$A4723,Normas!$A:$D,2,FALSE)*0.3)),"")</f>
      </c>
      <c r="I4723" s="2">
        <f>IFERROR(IF(ISBLANK($A4723),"",IF($A4723="Ūdeņraža jonu koncentrācija",VLOOKUP(Dati!$A4723,Normas!$A:$D,3,FALSE),VLOOKUP(Dati!$A4723,Normas!$A:$D,3,FALSE)*0.3)),"")</f>
      </c>
    </row>
    <row r="4724" spans="2:9" x14ac:dyDescent="0.2">
      <c r="B4724">
        <f>IF(ISBLANK(A4724),"",VLOOKUP(A4724,Normas!A:D,4,FALSE))</f>
      </c>
      <c r="E4724" s="2">
        <f>IF(ISBLANK(D4724),"",INT(YEARFRAC(D4724,'Vispārīga informācija'!$B$2)))</f>
      </c>
      <c r="F4724" s="2">
        <f>IFERROR(IF(ISBLANK($A4724),"",IF($A4724="Ūdeņraža jonu koncentrācija",VLOOKUP(Dati!$A4724,Normas!$A:$D,2,FALSE),VLOOKUP(Dati!$A4724,Normas!$A:$D,2,FALSE)*0.6)),"")</f>
      </c>
      <c r="G4724" s="2">
        <f>IFERROR(IF(ISBLANK($A4724),"",IF($A4724="Ūdeņraža jonu koncentrācija",VLOOKUP(Dati!$A4724,Normas!$A:$D,3,FALSE),VLOOKUP(Dati!$A4724,Normas!$A:$D,3,FALSE)*0.6)),"")</f>
      </c>
      <c r="H4724" s="2">
        <f>IFERROR(IF(ISBLANK($A4724),"",IF($A4724="Ūdeņraža jonu koncentrācija",VLOOKUP(Dati!$A4724,Normas!$A:$D,2,FALSE),VLOOKUP(Dati!$A4724,Normas!$A:$D,2,FALSE)*0.3)),"")</f>
      </c>
      <c r="I4724" s="2">
        <f>IFERROR(IF(ISBLANK($A4724),"",IF($A4724="Ūdeņraža jonu koncentrācija",VLOOKUP(Dati!$A4724,Normas!$A:$D,3,FALSE),VLOOKUP(Dati!$A4724,Normas!$A:$D,3,FALSE)*0.3)),"")</f>
      </c>
    </row>
    <row r="4725" spans="2:9" x14ac:dyDescent="0.2">
      <c r="B4725">
        <f>IF(ISBLANK(A4725),"",VLOOKUP(A4725,Normas!A:D,4,FALSE))</f>
      </c>
      <c r="E4725" s="2">
        <f>IF(ISBLANK(D4725),"",INT(YEARFRAC(D4725,'Vispārīga informācija'!$B$2)))</f>
      </c>
      <c r="F4725" s="2">
        <f>IFERROR(IF(ISBLANK($A4725),"",IF($A4725="Ūdeņraža jonu koncentrācija",VLOOKUP(Dati!$A4725,Normas!$A:$D,2,FALSE),VLOOKUP(Dati!$A4725,Normas!$A:$D,2,FALSE)*0.6)),"")</f>
      </c>
      <c r="G4725" s="2">
        <f>IFERROR(IF(ISBLANK($A4725),"",IF($A4725="Ūdeņraža jonu koncentrācija",VLOOKUP(Dati!$A4725,Normas!$A:$D,3,FALSE),VLOOKUP(Dati!$A4725,Normas!$A:$D,3,FALSE)*0.6)),"")</f>
      </c>
      <c r="H4725" s="2">
        <f>IFERROR(IF(ISBLANK($A4725),"",IF($A4725="Ūdeņraža jonu koncentrācija",VLOOKUP(Dati!$A4725,Normas!$A:$D,2,FALSE),VLOOKUP(Dati!$A4725,Normas!$A:$D,2,FALSE)*0.3)),"")</f>
      </c>
      <c r="I4725" s="2">
        <f>IFERROR(IF(ISBLANK($A4725),"",IF($A4725="Ūdeņraža jonu koncentrācija",VLOOKUP(Dati!$A4725,Normas!$A:$D,3,FALSE),VLOOKUP(Dati!$A4725,Normas!$A:$D,3,FALSE)*0.3)),"")</f>
      </c>
    </row>
    <row r="4726" spans="2:9" x14ac:dyDescent="0.2">
      <c r="B4726">
        <f>IF(ISBLANK(A4726),"",VLOOKUP(A4726,Normas!A:D,4,FALSE))</f>
      </c>
      <c r="E4726" s="2">
        <f>IF(ISBLANK(D4726),"",INT(YEARFRAC(D4726,'Vispārīga informācija'!$B$2)))</f>
      </c>
      <c r="F4726" s="2">
        <f>IFERROR(IF(ISBLANK($A4726),"",IF($A4726="Ūdeņraža jonu koncentrācija",VLOOKUP(Dati!$A4726,Normas!$A:$D,2,FALSE),VLOOKUP(Dati!$A4726,Normas!$A:$D,2,FALSE)*0.6)),"")</f>
      </c>
      <c r="G4726" s="2">
        <f>IFERROR(IF(ISBLANK($A4726),"",IF($A4726="Ūdeņraža jonu koncentrācija",VLOOKUP(Dati!$A4726,Normas!$A:$D,3,FALSE),VLOOKUP(Dati!$A4726,Normas!$A:$D,3,FALSE)*0.6)),"")</f>
      </c>
      <c r="H4726" s="2">
        <f>IFERROR(IF(ISBLANK($A4726),"",IF($A4726="Ūdeņraža jonu koncentrācija",VLOOKUP(Dati!$A4726,Normas!$A:$D,2,FALSE),VLOOKUP(Dati!$A4726,Normas!$A:$D,2,FALSE)*0.3)),"")</f>
      </c>
      <c r="I4726" s="2">
        <f>IFERROR(IF(ISBLANK($A4726),"",IF($A4726="Ūdeņraža jonu koncentrācija",VLOOKUP(Dati!$A4726,Normas!$A:$D,3,FALSE),VLOOKUP(Dati!$A4726,Normas!$A:$D,3,FALSE)*0.3)),"")</f>
      </c>
    </row>
    <row r="4727" spans="2:9" x14ac:dyDescent="0.2">
      <c r="B4727">
        <f>IF(ISBLANK(A4727),"",VLOOKUP(A4727,Normas!A:D,4,FALSE))</f>
      </c>
      <c r="E4727" s="2">
        <f>IF(ISBLANK(D4727),"",INT(YEARFRAC(D4727,'Vispārīga informācija'!$B$2)))</f>
      </c>
      <c r="F4727" s="2">
        <f>IFERROR(IF(ISBLANK($A4727),"",IF($A4727="Ūdeņraža jonu koncentrācija",VLOOKUP(Dati!$A4727,Normas!$A:$D,2,FALSE),VLOOKUP(Dati!$A4727,Normas!$A:$D,2,FALSE)*0.6)),"")</f>
      </c>
      <c r="G4727" s="2">
        <f>IFERROR(IF(ISBLANK($A4727),"",IF($A4727="Ūdeņraža jonu koncentrācija",VLOOKUP(Dati!$A4727,Normas!$A:$D,3,FALSE),VLOOKUP(Dati!$A4727,Normas!$A:$D,3,FALSE)*0.6)),"")</f>
      </c>
      <c r="H4727" s="2">
        <f>IFERROR(IF(ISBLANK($A4727),"",IF($A4727="Ūdeņraža jonu koncentrācija",VLOOKUP(Dati!$A4727,Normas!$A:$D,2,FALSE),VLOOKUP(Dati!$A4727,Normas!$A:$D,2,FALSE)*0.3)),"")</f>
      </c>
      <c r="I4727" s="2">
        <f>IFERROR(IF(ISBLANK($A4727),"",IF($A4727="Ūdeņraža jonu koncentrācija",VLOOKUP(Dati!$A4727,Normas!$A:$D,3,FALSE),VLOOKUP(Dati!$A4727,Normas!$A:$D,3,FALSE)*0.3)),"")</f>
      </c>
    </row>
    <row r="4728" spans="2:9" x14ac:dyDescent="0.2">
      <c r="B4728">
        <f>IF(ISBLANK(A4728),"",VLOOKUP(A4728,Normas!A:D,4,FALSE))</f>
      </c>
      <c r="E4728" s="2">
        <f>IF(ISBLANK(D4728),"",INT(YEARFRAC(D4728,'Vispārīga informācija'!$B$2)))</f>
      </c>
      <c r="F4728" s="2">
        <f>IFERROR(IF(ISBLANK($A4728),"",IF($A4728="Ūdeņraža jonu koncentrācija",VLOOKUP(Dati!$A4728,Normas!$A:$D,2,FALSE),VLOOKUP(Dati!$A4728,Normas!$A:$D,2,FALSE)*0.6)),"")</f>
      </c>
      <c r="G4728" s="2">
        <f>IFERROR(IF(ISBLANK($A4728),"",IF($A4728="Ūdeņraža jonu koncentrācija",VLOOKUP(Dati!$A4728,Normas!$A:$D,3,FALSE),VLOOKUP(Dati!$A4728,Normas!$A:$D,3,FALSE)*0.6)),"")</f>
      </c>
      <c r="H4728" s="2">
        <f>IFERROR(IF(ISBLANK($A4728),"",IF($A4728="Ūdeņraža jonu koncentrācija",VLOOKUP(Dati!$A4728,Normas!$A:$D,2,FALSE),VLOOKUP(Dati!$A4728,Normas!$A:$D,2,FALSE)*0.3)),"")</f>
      </c>
      <c r="I4728" s="2">
        <f>IFERROR(IF(ISBLANK($A4728),"",IF($A4728="Ūdeņraža jonu koncentrācija",VLOOKUP(Dati!$A4728,Normas!$A:$D,3,FALSE),VLOOKUP(Dati!$A4728,Normas!$A:$D,3,FALSE)*0.3)),"")</f>
      </c>
    </row>
    <row r="4729" spans="2:9" x14ac:dyDescent="0.2">
      <c r="B4729">
        <f>IF(ISBLANK(A4729),"",VLOOKUP(A4729,Normas!A:D,4,FALSE))</f>
      </c>
      <c r="E4729" s="2">
        <f>IF(ISBLANK(D4729),"",INT(YEARFRAC(D4729,'Vispārīga informācija'!$B$2)))</f>
      </c>
      <c r="F4729" s="2">
        <f>IFERROR(IF(ISBLANK($A4729),"",IF($A4729="Ūdeņraža jonu koncentrācija",VLOOKUP(Dati!$A4729,Normas!$A:$D,2,FALSE),VLOOKUP(Dati!$A4729,Normas!$A:$D,2,FALSE)*0.6)),"")</f>
      </c>
      <c r="G4729" s="2">
        <f>IFERROR(IF(ISBLANK($A4729),"",IF($A4729="Ūdeņraža jonu koncentrācija",VLOOKUP(Dati!$A4729,Normas!$A:$D,3,FALSE),VLOOKUP(Dati!$A4729,Normas!$A:$D,3,FALSE)*0.6)),"")</f>
      </c>
      <c r="H4729" s="2">
        <f>IFERROR(IF(ISBLANK($A4729),"",IF($A4729="Ūdeņraža jonu koncentrācija",VLOOKUP(Dati!$A4729,Normas!$A:$D,2,FALSE),VLOOKUP(Dati!$A4729,Normas!$A:$D,2,FALSE)*0.3)),"")</f>
      </c>
      <c r="I4729" s="2">
        <f>IFERROR(IF(ISBLANK($A4729),"",IF($A4729="Ūdeņraža jonu koncentrācija",VLOOKUP(Dati!$A4729,Normas!$A:$D,3,FALSE),VLOOKUP(Dati!$A4729,Normas!$A:$D,3,FALSE)*0.3)),"")</f>
      </c>
    </row>
    <row r="4730" spans="2:9" x14ac:dyDescent="0.2">
      <c r="B4730">
        <f>IF(ISBLANK(A4730),"",VLOOKUP(A4730,Normas!A:D,4,FALSE))</f>
      </c>
      <c r="E4730" s="2">
        <f>IF(ISBLANK(D4730),"",INT(YEARFRAC(D4730,'Vispārīga informācija'!$B$2)))</f>
      </c>
      <c r="F4730" s="2">
        <f>IFERROR(IF(ISBLANK($A4730),"",IF($A4730="Ūdeņraža jonu koncentrācija",VLOOKUP(Dati!$A4730,Normas!$A:$D,2,FALSE),VLOOKUP(Dati!$A4730,Normas!$A:$D,2,FALSE)*0.6)),"")</f>
      </c>
      <c r="G4730" s="2">
        <f>IFERROR(IF(ISBLANK($A4730),"",IF($A4730="Ūdeņraža jonu koncentrācija",VLOOKUP(Dati!$A4730,Normas!$A:$D,3,FALSE),VLOOKUP(Dati!$A4730,Normas!$A:$D,3,FALSE)*0.6)),"")</f>
      </c>
      <c r="H4730" s="2">
        <f>IFERROR(IF(ISBLANK($A4730),"",IF($A4730="Ūdeņraža jonu koncentrācija",VLOOKUP(Dati!$A4730,Normas!$A:$D,2,FALSE),VLOOKUP(Dati!$A4730,Normas!$A:$D,2,FALSE)*0.3)),"")</f>
      </c>
      <c r="I4730" s="2">
        <f>IFERROR(IF(ISBLANK($A4730),"",IF($A4730="Ūdeņraža jonu koncentrācija",VLOOKUP(Dati!$A4730,Normas!$A:$D,3,FALSE),VLOOKUP(Dati!$A4730,Normas!$A:$D,3,FALSE)*0.3)),"")</f>
      </c>
    </row>
    <row r="4731" spans="2:9" x14ac:dyDescent="0.2">
      <c r="B4731">
        <f>IF(ISBLANK(A4731),"",VLOOKUP(A4731,Normas!A:D,4,FALSE))</f>
      </c>
      <c r="E4731" s="2">
        <f>IF(ISBLANK(D4731),"",INT(YEARFRAC(D4731,'Vispārīga informācija'!$B$2)))</f>
      </c>
      <c r="F4731" s="2">
        <f>IFERROR(IF(ISBLANK($A4731),"",IF($A4731="Ūdeņraža jonu koncentrācija",VLOOKUP(Dati!$A4731,Normas!$A:$D,2,FALSE),VLOOKUP(Dati!$A4731,Normas!$A:$D,2,FALSE)*0.6)),"")</f>
      </c>
      <c r="G4731" s="2">
        <f>IFERROR(IF(ISBLANK($A4731),"",IF($A4731="Ūdeņraža jonu koncentrācija",VLOOKUP(Dati!$A4731,Normas!$A:$D,3,FALSE),VLOOKUP(Dati!$A4731,Normas!$A:$D,3,FALSE)*0.6)),"")</f>
      </c>
      <c r="H4731" s="2">
        <f>IFERROR(IF(ISBLANK($A4731),"",IF($A4731="Ūdeņraža jonu koncentrācija",VLOOKUP(Dati!$A4731,Normas!$A:$D,2,FALSE),VLOOKUP(Dati!$A4731,Normas!$A:$D,2,FALSE)*0.3)),"")</f>
      </c>
      <c r="I4731" s="2">
        <f>IFERROR(IF(ISBLANK($A4731),"",IF($A4731="Ūdeņraža jonu koncentrācija",VLOOKUP(Dati!$A4731,Normas!$A:$D,3,FALSE),VLOOKUP(Dati!$A4731,Normas!$A:$D,3,FALSE)*0.3)),"")</f>
      </c>
    </row>
    <row r="4732" spans="2:9" x14ac:dyDescent="0.2">
      <c r="B4732">
        <f>IF(ISBLANK(A4732),"",VLOOKUP(A4732,Normas!A:D,4,FALSE))</f>
      </c>
      <c r="E4732" s="2">
        <f>IF(ISBLANK(D4732),"",INT(YEARFRAC(D4732,'Vispārīga informācija'!$B$2)))</f>
      </c>
      <c r="F4732" s="2">
        <f>IFERROR(IF(ISBLANK($A4732),"",IF($A4732="Ūdeņraža jonu koncentrācija",VLOOKUP(Dati!$A4732,Normas!$A:$D,2,FALSE),VLOOKUP(Dati!$A4732,Normas!$A:$D,2,FALSE)*0.6)),"")</f>
      </c>
      <c r="G4732" s="2">
        <f>IFERROR(IF(ISBLANK($A4732),"",IF($A4732="Ūdeņraža jonu koncentrācija",VLOOKUP(Dati!$A4732,Normas!$A:$D,3,FALSE),VLOOKUP(Dati!$A4732,Normas!$A:$D,3,FALSE)*0.6)),"")</f>
      </c>
      <c r="H4732" s="2">
        <f>IFERROR(IF(ISBLANK($A4732),"",IF($A4732="Ūdeņraža jonu koncentrācija",VLOOKUP(Dati!$A4732,Normas!$A:$D,2,FALSE),VLOOKUP(Dati!$A4732,Normas!$A:$D,2,FALSE)*0.3)),"")</f>
      </c>
      <c r="I4732" s="2">
        <f>IFERROR(IF(ISBLANK($A4732),"",IF($A4732="Ūdeņraža jonu koncentrācija",VLOOKUP(Dati!$A4732,Normas!$A:$D,3,FALSE),VLOOKUP(Dati!$A4732,Normas!$A:$D,3,FALSE)*0.3)),"")</f>
      </c>
    </row>
    <row r="4733" spans="2:9" x14ac:dyDescent="0.2">
      <c r="B4733">
        <f>IF(ISBLANK(A4733),"",VLOOKUP(A4733,Normas!A:D,4,FALSE))</f>
      </c>
      <c r="E4733" s="2">
        <f>IF(ISBLANK(D4733),"",INT(YEARFRAC(D4733,'Vispārīga informācija'!$B$2)))</f>
      </c>
      <c r="F4733" s="2">
        <f>IFERROR(IF(ISBLANK($A4733),"",IF($A4733="Ūdeņraža jonu koncentrācija",VLOOKUP(Dati!$A4733,Normas!$A:$D,2,FALSE),VLOOKUP(Dati!$A4733,Normas!$A:$D,2,FALSE)*0.6)),"")</f>
      </c>
      <c r="G4733" s="2">
        <f>IFERROR(IF(ISBLANK($A4733),"",IF($A4733="Ūdeņraža jonu koncentrācija",VLOOKUP(Dati!$A4733,Normas!$A:$D,3,FALSE),VLOOKUP(Dati!$A4733,Normas!$A:$D,3,FALSE)*0.6)),"")</f>
      </c>
      <c r="H4733" s="2">
        <f>IFERROR(IF(ISBLANK($A4733),"",IF($A4733="Ūdeņraža jonu koncentrācija",VLOOKUP(Dati!$A4733,Normas!$A:$D,2,FALSE),VLOOKUP(Dati!$A4733,Normas!$A:$D,2,FALSE)*0.3)),"")</f>
      </c>
      <c r="I4733" s="2">
        <f>IFERROR(IF(ISBLANK($A4733),"",IF($A4733="Ūdeņraža jonu koncentrācija",VLOOKUP(Dati!$A4733,Normas!$A:$D,3,FALSE),VLOOKUP(Dati!$A4733,Normas!$A:$D,3,FALSE)*0.3)),"")</f>
      </c>
    </row>
    <row r="4734" spans="2:9" x14ac:dyDescent="0.2">
      <c r="B4734">
        <f>IF(ISBLANK(A4734),"",VLOOKUP(A4734,Normas!A:D,4,FALSE))</f>
      </c>
      <c r="E4734" s="2">
        <f>IF(ISBLANK(D4734),"",INT(YEARFRAC(D4734,'Vispārīga informācija'!$B$2)))</f>
      </c>
      <c r="F4734" s="2">
        <f>IFERROR(IF(ISBLANK($A4734),"",IF($A4734="Ūdeņraža jonu koncentrācija",VLOOKUP(Dati!$A4734,Normas!$A:$D,2,FALSE),VLOOKUP(Dati!$A4734,Normas!$A:$D,2,FALSE)*0.6)),"")</f>
      </c>
      <c r="G4734" s="2">
        <f>IFERROR(IF(ISBLANK($A4734),"",IF($A4734="Ūdeņraža jonu koncentrācija",VLOOKUP(Dati!$A4734,Normas!$A:$D,3,FALSE),VLOOKUP(Dati!$A4734,Normas!$A:$D,3,FALSE)*0.6)),"")</f>
      </c>
      <c r="H4734" s="2">
        <f>IFERROR(IF(ISBLANK($A4734),"",IF($A4734="Ūdeņraža jonu koncentrācija",VLOOKUP(Dati!$A4734,Normas!$A:$D,2,FALSE),VLOOKUP(Dati!$A4734,Normas!$A:$D,2,FALSE)*0.3)),"")</f>
      </c>
      <c r="I4734" s="2">
        <f>IFERROR(IF(ISBLANK($A4734),"",IF($A4734="Ūdeņraža jonu koncentrācija",VLOOKUP(Dati!$A4734,Normas!$A:$D,3,FALSE),VLOOKUP(Dati!$A4734,Normas!$A:$D,3,FALSE)*0.3)),"")</f>
      </c>
    </row>
    <row r="4735" spans="2:9" x14ac:dyDescent="0.2">
      <c r="B4735">
        <f>IF(ISBLANK(A4735),"",VLOOKUP(A4735,Normas!A:D,4,FALSE))</f>
      </c>
      <c r="E4735" s="2">
        <f>IF(ISBLANK(D4735),"",INT(YEARFRAC(D4735,'Vispārīga informācija'!$B$2)))</f>
      </c>
      <c r="F4735" s="2">
        <f>IFERROR(IF(ISBLANK($A4735),"",IF($A4735="Ūdeņraža jonu koncentrācija",VLOOKUP(Dati!$A4735,Normas!$A:$D,2,FALSE),VLOOKUP(Dati!$A4735,Normas!$A:$D,2,FALSE)*0.6)),"")</f>
      </c>
      <c r="G4735" s="2">
        <f>IFERROR(IF(ISBLANK($A4735),"",IF($A4735="Ūdeņraža jonu koncentrācija",VLOOKUP(Dati!$A4735,Normas!$A:$D,3,FALSE),VLOOKUP(Dati!$A4735,Normas!$A:$D,3,FALSE)*0.6)),"")</f>
      </c>
      <c r="H4735" s="2">
        <f>IFERROR(IF(ISBLANK($A4735),"",IF($A4735="Ūdeņraža jonu koncentrācija",VLOOKUP(Dati!$A4735,Normas!$A:$D,2,FALSE),VLOOKUP(Dati!$A4735,Normas!$A:$D,2,FALSE)*0.3)),"")</f>
      </c>
      <c r="I4735" s="2">
        <f>IFERROR(IF(ISBLANK($A4735),"",IF($A4735="Ūdeņraža jonu koncentrācija",VLOOKUP(Dati!$A4735,Normas!$A:$D,3,FALSE),VLOOKUP(Dati!$A4735,Normas!$A:$D,3,FALSE)*0.3)),"")</f>
      </c>
    </row>
    <row r="4736" spans="2:9" x14ac:dyDescent="0.2">
      <c r="B4736">
        <f>IF(ISBLANK(A4736),"",VLOOKUP(A4736,Normas!A:D,4,FALSE))</f>
      </c>
      <c r="E4736" s="2">
        <f>IF(ISBLANK(D4736),"",INT(YEARFRAC(D4736,'Vispārīga informācija'!$B$2)))</f>
      </c>
      <c r="F4736" s="2">
        <f>IFERROR(IF(ISBLANK($A4736),"",IF($A4736="Ūdeņraža jonu koncentrācija",VLOOKUP(Dati!$A4736,Normas!$A:$D,2,FALSE),VLOOKUP(Dati!$A4736,Normas!$A:$D,2,FALSE)*0.6)),"")</f>
      </c>
      <c r="G4736" s="2">
        <f>IFERROR(IF(ISBLANK($A4736),"",IF($A4736="Ūdeņraža jonu koncentrācija",VLOOKUP(Dati!$A4736,Normas!$A:$D,3,FALSE),VLOOKUP(Dati!$A4736,Normas!$A:$D,3,FALSE)*0.6)),"")</f>
      </c>
      <c r="H4736" s="2">
        <f>IFERROR(IF(ISBLANK($A4736),"",IF($A4736="Ūdeņraža jonu koncentrācija",VLOOKUP(Dati!$A4736,Normas!$A:$D,2,FALSE),VLOOKUP(Dati!$A4736,Normas!$A:$D,2,FALSE)*0.3)),"")</f>
      </c>
      <c r="I4736" s="2">
        <f>IFERROR(IF(ISBLANK($A4736),"",IF($A4736="Ūdeņraža jonu koncentrācija",VLOOKUP(Dati!$A4736,Normas!$A:$D,3,FALSE),VLOOKUP(Dati!$A4736,Normas!$A:$D,3,FALSE)*0.3)),"")</f>
      </c>
    </row>
    <row r="4737" spans="2:9" x14ac:dyDescent="0.2">
      <c r="B4737">
        <f>IF(ISBLANK(A4737),"",VLOOKUP(A4737,Normas!A:D,4,FALSE))</f>
      </c>
      <c r="E4737" s="2">
        <f>IF(ISBLANK(D4737),"",INT(YEARFRAC(D4737,'Vispārīga informācija'!$B$2)))</f>
      </c>
      <c r="F4737" s="2">
        <f>IFERROR(IF(ISBLANK($A4737),"",IF($A4737="Ūdeņraža jonu koncentrācija",VLOOKUP(Dati!$A4737,Normas!$A:$D,2,FALSE),VLOOKUP(Dati!$A4737,Normas!$A:$D,2,FALSE)*0.6)),"")</f>
      </c>
      <c r="G4737" s="2">
        <f>IFERROR(IF(ISBLANK($A4737),"",IF($A4737="Ūdeņraža jonu koncentrācija",VLOOKUP(Dati!$A4737,Normas!$A:$D,3,FALSE),VLOOKUP(Dati!$A4737,Normas!$A:$D,3,FALSE)*0.6)),"")</f>
      </c>
      <c r="H4737" s="2">
        <f>IFERROR(IF(ISBLANK($A4737),"",IF($A4737="Ūdeņraža jonu koncentrācija",VLOOKUP(Dati!$A4737,Normas!$A:$D,2,FALSE),VLOOKUP(Dati!$A4737,Normas!$A:$D,2,FALSE)*0.3)),"")</f>
      </c>
      <c r="I4737" s="2">
        <f>IFERROR(IF(ISBLANK($A4737),"",IF($A4737="Ūdeņraža jonu koncentrācija",VLOOKUP(Dati!$A4737,Normas!$A:$D,3,FALSE),VLOOKUP(Dati!$A4737,Normas!$A:$D,3,FALSE)*0.3)),"")</f>
      </c>
    </row>
    <row r="4738" spans="2:9" x14ac:dyDescent="0.2">
      <c r="B4738">
        <f>IF(ISBLANK(A4738),"",VLOOKUP(A4738,Normas!A:D,4,FALSE))</f>
      </c>
      <c r="E4738" s="2">
        <f>IF(ISBLANK(D4738),"",INT(YEARFRAC(D4738,'Vispārīga informācija'!$B$2)))</f>
      </c>
      <c r="F4738" s="2">
        <f>IFERROR(IF(ISBLANK($A4738),"",IF($A4738="Ūdeņraža jonu koncentrācija",VLOOKUP(Dati!$A4738,Normas!$A:$D,2,FALSE),VLOOKUP(Dati!$A4738,Normas!$A:$D,2,FALSE)*0.6)),"")</f>
      </c>
      <c r="G4738" s="2">
        <f>IFERROR(IF(ISBLANK($A4738),"",IF($A4738="Ūdeņraža jonu koncentrācija",VLOOKUP(Dati!$A4738,Normas!$A:$D,3,FALSE),VLOOKUP(Dati!$A4738,Normas!$A:$D,3,FALSE)*0.6)),"")</f>
      </c>
      <c r="H4738" s="2">
        <f>IFERROR(IF(ISBLANK($A4738),"",IF($A4738="Ūdeņraža jonu koncentrācija",VLOOKUP(Dati!$A4738,Normas!$A:$D,2,FALSE),VLOOKUP(Dati!$A4738,Normas!$A:$D,2,FALSE)*0.3)),"")</f>
      </c>
      <c r="I4738" s="2">
        <f>IFERROR(IF(ISBLANK($A4738),"",IF($A4738="Ūdeņraža jonu koncentrācija",VLOOKUP(Dati!$A4738,Normas!$A:$D,3,FALSE),VLOOKUP(Dati!$A4738,Normas!$A:$D,3,FALSE)*0.3)),"")</f>
      </c>
    </row>
    <row r="4739" spans="2:9" x14ac:dyDescent="0.2">
      <c r="B4739">
        <f>IF(ISBLANK(A4739),"",VLOOKUP(A4739,Normas!A:D,4,FALSE))</f>
      </c>
      <c r="E4739" s="2">
        <f>IF(ISBLANK(D4739),"",INT(YEARFRAC(D4739,'Vispārīga informācija'!$B$2)))</f>
      </c>
      <c r="F4739" s="2">
        <f>IFERROR(IF(ISBLANK($A4739),"",IF($A4739="Ūdeņraža jonu koncentrācija",VLOOKUP(Dati!$A4739,Normas!$A:$D,2,FALSE),VLOOKUP(Dati!$A4739,Normas!$A:$D,2,FALSE)*0.6)),"")</f>
      </c>
      <c r="G4739" s="2">
        <f>IFERROR(IF(ISBLANK($A4739),"",IF($A4739="Ūdeņraža jonu koncentrācija",VLOOKUP(Dati!$A4739,Normas!$A:$D,3,FALSE),VLOOKUP(Dati!$A4739,Normas!$A:$D,3,FALSE)*0.6)),"")</f>
      </c>
      <c r="H4739" s="2">
        <f>IFERROR(IF(ISBLANK($A4739),"",IF($A4739="Ūdeņraža jonu koncentrācija",VLOOKUP(Dati!$A4739,Normas!$A:$D,2,FALSE),VLOOKUP(Dati!$A4739,Normas!$A:$D,2,FALSE)*0.3)),"")</f>
      </c>
      <c r="I4739" s="2">
        <f>IFERROR(IF(ISBLANK($A4739),"",IF($A4739="Ūdeņraža jonu koncentrācija",VLOOKUP(Dati!$A4739,Normas!$A:$D,3,FALSE),VLOOKUP(Dati!$A4739,Normas!$A:$D,3,FALSE)*0.3)),"")</f>
      </c>
    </row>
    <row r="4740" spans="2:9" x14ac:dyDescent="0.2">
      <c r="B4740">
        <f>IF(ISBLANK(A4740),"",VLOOKUP(A4740,Normas!A:D,4,FALSE))</f>
      </c>
      <c r="E4740" s="2">
        <f>IF(ISBLANK(D4740),"",INT(YEARFRAC(D4740,'Vispārīga informācija'!$B$2)))</f>
      </c>
      <c r="F4740" s="2">
        <f>IFERROR(IF(ISBLANK($A4740),"",IF($A4740="Ūdeņraža jonu koncentrācija",VLOOKUP(Dati!$A4740,Normas!$A:$D,2,FALSE),VLOOKUP(Dati!$A4740,Normas!$A:$D,2,FALSE)*0.6)),"")</f>
      </c>
      <c r="G4740" s="2">
        <f>IFERROR(IF(ISBLANK($A4740),"",IF($A4740="Ūdeņraža jonu koncentrācija",VLOOKUP(Dati!$A4740,Normas!$A:$D,3,FALSE),VLOOKUP(Dati!$A4740,Normas!$A:$D,3,FALSE)*0.6)),"")</f>
      </c>
      <c r="H4740" s="2">
        <f>IFERROR(IF(ISBLANK($A4740),"",IF($A4740="Ūdeņraža jonu koncentrācija",VLOOKUP(Dati!$A4740,Normas!$A:$D,2,FALSE),VLOOKUP(Dati!$A4740,Normas!$A:$D,2,FALSE)*0.3)),"")</f>
      </c>
      <c r="I4740" s="2">
        <f>IFERROR(IF(ISBLANK($A4740),"",IF($A4740="Ūdeņraža jonu koncentrācija",VLOOKUP(Dati!$A4740,Normas!$A:$D,3,FALSE),VLOOKUP(Dati!$A4740,Normas!$A:$D,3,FALSE)*0.3)),"")</f>
      </c>
    </row>
    <row r="4741" spans="2:9" x14ac:dyDescent="0.2">
      <c r="B4741">
        <f>IF(ISBLANK(A4741),"",VLOOKUP(A4741,Normas!A:D,4,FALSE))</f>
      </c>
      <c r="E4741" s="2">
        <f>IF(ISBLANK(D4741),"",INT(YEARFRAC(D4741,'Vispārīga informācija'!$B$2)))</f>
      </c>
      <c r="F4741" s="2">
        <f>IFERROR(IF(ISBLANK($A4741),"",IF($A4741="Ūdeņraža jonu koncentrācija",VLOOKUP(Dati!$A4741,Normas!$A:$D,2,FALSE),VLOOKUP(Dati!$A4741,Normas!$A:$D,2,FALSE)*0.6)),"")</f>
      </c>
      <c r="G4741" s="2">
        <f>IFERROR(IF(ISBLANK($A4741),"",IF($A4741="Ūdeņraža jonu koncentrācija",VLOOKUP(Dati!$A4741,Normas!$A:$D,3,FALSE),VLOOKUP(Dati!$A4741,Normas!$A:$D,3,FALSE)*0.6)),"")</f>
      </c>
      <c r="H4741" s="2">
        <f>IFERROR(IF(ISBLANK($A4741),"",IF($A4741="Ūdeņraža jonu koncentrācija",VLOOKUP(Dati!$A4741,Normas!$A:$D,2,FALSE),VLOOKUP(Dati!$A4741,Normas!$A:$D,2,FALSE)*0.3)),"")</f>
      </c>
      <c r="I4741" s="2">
        <f>IFERROR(IF(ISBLANK($A4741),"",IF($A4741="Ūdeņraža jonu koncentrācija",VLOOKUP(Dati!$A4741,Normas!$A:$D,3,FALSE),VLOOKUP(Dati!$A4741,Normas!$A:$D,3,FALSE)*0.3)),"")</f>
      </c>
    </row>
    <row r="4742" spans="2:9" x14ac:dyDescent="0.2">
      <c r="B4742">
        <f>IF(ISBLANK(A4742),"",VLOOKUP(A4742,Normas!A:D,4,FALSE))</f>
      </c>
      <c r="E4742" s="2">
        <f>IF(ISBLANK(D4742),"",INT(YEARFRAC(D4742,'Vispārīga informācija'!$B$2)))</f>
      </c>
      <c r="F4742" s="2">
        <f>IFERROR(IF(ISBLANK($A4742),"",IF($A4742="Ūdeņraža jonu koncentrācija",VLOOKUP(Dati!$A4742,Normas!$A:$D,2,FALSE),VLOOKUP(Dati!$A4742,Normas!$A:$D,2,FALSE)*0.6)),"")</f>
      </c>
      <c r="G4742" s="2">
        <f>IFERROR(IF(ISBLANK($A4742),"",IF($A4742="Ūdeņraža jonu koncentrācija",VLOOKUP(Dati!$A4742,Normas!$A:$D,3,FALSE),VLOOKUP(Dati!$A4742,Normas!$A:$D,3,FALSE)*0.6)),"")</f>
      </c>
      <c r="H4742" s="2">
        <f>IFERROR(IF(ISBLANK($A4742),"",IF($A4742="Ūdeņraža jonu koncentrācija",VLOOKUP(Dati!$A4742,Normas!$A:$D,2,FALSE),VLOOKUP(Dati!$A4742,Normas!$A:$D,2,FALSE)*0.3)),"")</f>
      </c>
      <c r="I4742" s="2">
        <f>IFERROR(IF(ISBLANK($A4742),"",IF($A4742="Ūdeņraža jonu koncentrācija",VLOOKUP(Dati!$A4742,Normas!$A:$D,3,FALSE),VLOOKUP(Dati!$A4742,Normas!$A:$D,3,FALSE)*0.3)),"")</f>
      </c>
    </row>
    <row r="4743" spans="2:9" x14ac:dyDescent="0.2">
      <c r="B4743">
        <f>IF(ISBLANK(A4743),"",VLOOKUP(A4743,Normas!A:D,4,FALSE))</f>
      </c>
      <c r="E4743" s="2">
        <f>IF(ISBLANK(D4743),"",INT(YEARFRAC(D4743,'Vispārīga informācija'!$B$2)))</f>
      </c>
      <c r="F4743" s="2">
        <f>IFERROR(IF(ISBLANK($A4743),"",IF($A4743="Ūdeņraža jonu koncentrācija",VLOOKUP(Dati!$A4743,Normas!$A:$D,2,FALSE),VLOOKUP(Dati!$A4743,Normas!$A:$D,2,FALSE)*0.6)),"")</f>
      </c>
      <c r="G4743" s="2">
        <f>IFERROR(IF(ISBLANK($A4743),"",IF($A4743="Ūdeņraža jonu koncentrācija",VLOOKUP(Dati!$A4743,Normas!$A:$D,3,FALSE),VLOOKUP(Dati!$A4743,Normas!$A:$D,3,FALSE)*0.6)),"")</f>
      </c>
      <c r="H4743" s="2">
        <f>IFERROR(IF(ISBLANK($A4743),"",IF($A4743="Ūdeņraža jonu koncentrācija",VLOOKUP(Dati!$A4743,Normas!$A:$D,2,FALSE),VLOOKUP(Dati!$A4743,Normas!$A:$D,2,FALSE)*0.3)),"")</f>
      </c>
      <c r="I4743" s="2">
        <f>IFERROR(IF(ISBLANK($A4743),"",IF($A4743="Ūdeņraža jonu koncentrācija",VLOOKUP(Dati!$A4743,Normas!$A:$D,3,FALSE),VLOOKUP(Dati!$A4743,Normas!$A:$D,3,FALSE)*0.3)),"")</f>
      </c>
    </row>
    <row r="4744" spans="2:9" x14ac:dyDescent="0.2">
      <c r="B4744">
        <f>IF(ISBLANK(A4744),"",VLOOKUP(A4744,Normas!A:D,4,FALSE))</f>
      </c>
      <c r="E4744" s="2">
        <f>IF(ISBLANK(D4744),"",INT(YEARFRAC(D4744,'Vispārīga informācija'!$B$2)))</f>
      </c>
      <c r="F4744" s="2">
        <f>IFERROR(IF(ISBLANK($A4744),"",IF($A4744="Ūdeņraža jonu koncentrācija",VLOOKUP(Dati!$A4744,Normas!$A:$D,2,FALSE),VLOOKUP(Dati!$A4744,Normas!$A:$D,2,FALSE)*0.6)),"")</f>
      </c>
      <c r="G4744" s="2">
        <f>IFERROR(IF(ISBLANK($A4744),"",IF($A4744="Ūdeņraža jonu koncentrācija",VLOOKUP(Dati!$A4744,Normas!$A:$D,3,FALSE),VLOOKUP(Dati!$A4744,Normas!$A:$D,3,FALSE)*0.6)),"")</f>
      </c>
      <c r="H4744" s="2">
        <f>IFERROR(IF(ISBLANK($A4744),"",IF($A4744="Ūdeņraža jonu koncentrācija",VLOOKUP(Dati!$A4744,Normas!$A:$D,2,FALSE),VLOOKUP(Dati!$A4744,Normas!$A:$D,2,FALSE)*0.3)),"")</f>
      </c>
      <c r="I4744" s="2">
        <f>IFERROR(IF(ISBLANK($A4744),"",IF($A4744="Ūdeņraža jonu koncentrācija",VLOOKUP(Dati!$A4744,Normas!$A:$D,3,FALSE),VLOOKUP(Dati!$A4744,Normas!$A:$D,3,FALSE)*0.3)),"")</f>
      </c>
    </row>
    <row r="4745" spans="2:9" x14ac:dyDescent="0.2">
      <c r="B4745">
        <f>IF(ISBLANK(A4745),"",VLOOKUP(A4745,Normas!A:D,4,FALSE))</f>
      </c>
      <c r="E4745" s="2">
        <f>IF(ISBLANK(D4745),"",INT(YEARFRAC(D4745,'Vispārīga informācija'!$B$2)))</f>
      </c>
      <c r="F4745" s="2">
        <f>IFERROR(IF(ISBLANK($A4745),"",IF($A4745="Ūdeņraža jonu koncentrācija",VLOOKUP(Dati!$A4745,Normas!$A:$D,2,FALSE),VLOOKUP(Dati!$A4745,Normas!$A:$D,2,FALSE)*0.6)),"")</f>
      </c>
      <c r="G4745" s="2">
        <f>IFERROR(IF(ISBLANK($A4745),"",IF($A4745="Ūdeņraža jonu koncentrācija",VLOOKUP(Dati!$A4745,Normas!$A:$D,3,FALSE),VLOOKUP(Dati!$A4745,Normas!$A:$D,3,FALSE)*0.6)),"")</f>
      </c>
      <c r="H4745" s="2">
        <f>IFERROR(IF(ISBLANK($A4745),"",IF($A4745="Ūdeņraža jonu koncentrācija",VLOOKUP(Dati!$A4745,Normas!$A:$D,2,FALSE),VLOOKUP(Dati!$A4745,Normas!$A:$D,2,FALSE)*0.3)),"")</f>
      </c>
      <c r="I4745" s="2">
        <f>IFERROR(IF(ISBLANK($A4745),"",IF($A4745="Ūdeņraža jonu koncentrācija",VLOOKUP(Dati!$A4745,Normas!$A:$D,3,FALSE),VLOOKUP(Dati!$A4745,Normas!$A:$D,3,FALSE)*0.3)),"")</f>
      </c>
    </row>
    <row r="4746" spans="2:9" x14ac:dyDescent="0.2">
      <c r="B4746">
        <f>IF(ISBLANK(A4746),"",VLOOKUP(A4746,Normas!A:D,4,FALSE))</f>
      </c>
      <c r="E4746" s="2">
        <f>IF(ISBLANK(D4746),"",INT(YEARFRAC(D4746,'Vispārīga informācija'!$B$2)))</f>
      </c>
      <c r="F4746" s="2">
        <f>IFERROR(IF(ISBLANK($A4746),"",IF($A4746="Ūdeņraža jonu koncentrācija",VLOOKUP(Dati!$A4746,Normas!$A:$D,2,FALSE),VLOOKUP(Dati!$A4746,Normas!$A:$D,2,FALSE)*0.6)),"")</f>
      </c>
      <c r="G4746" s="2">
        <f>IFERROR(IF(ISBLANK($A4746),"",IF($A4746="Ūdeņraža jonu koncentrācija",VLOOKUP(Dati!$A4746,Normas!$A:$D,3,FALSE),VLOOKUP(Dati!$A4746,Normas!$A:$D,3,FALSE)*0.6)),"")</f>
      </c>
      <c r="H4746" s="2">
        <f>IFERROR(IF(ISBLANK($A4746),"",IF($A4746="Ūdeņraža jonu koncentrācija",VLOOKUP(Dati!$A4746,Normas!$A:$D,2,FALSE),VLOOKUP(Dati!$A4746,Normas!$A:$D,2,FALSE)*0.3)),"")</f>
      </c>
      <c r="I4746" s="2">
        <f>IFERROR(IF(ISBLANK($A4746),"",IF($A4746="Ūdeņraža jonu koncentrācija",VLOOKUP(Dati!$A4746,Normas!$A:$D,3,FALSE),VLOOKUP(Dati!$A4746,Normas!$A:$D,3,FALSE)*0.3)),"")</f>
      </c>
    </row>
    <row r="4747" spans="2:9" x14ac:dyDescent="0.2">
      <c r="B4747">
        <f>IF(ISBLANK(A4747),"",VLOOKUP(A4747,Normas!A:D,4,FALSE))</f>
      </c>
      <c r="E4747" s="2">
        <f>IF(ISBLANK(D4747),"",INT(YEARFRAC(D4747,'Vispārīga informācija'!$B$2)))</f>
      </c>
      <c r="F4747" s="2">
        <f>IFERROR(IF(ISBLANK($A4747),"",IF($A4747="Ūdeņraža jonu koncentrācija",VLOOKUP(Dati!$A4747,Normas!$A:$D,2,FALSE),VLOOKUP(Dati!$A4747,Normas!$A:$D,2,FALSE)*0.6)),"")</f>
      </c>
      <c r="G4747" s="2">
        <f>IFERROR(IF(ISBLANK($A4747),"",IF($A4747="Ūdeņraža jonu koncentrācija",VLOOKUP(Dati!$A4747,Normas!$A:$D,3,FALSE),VLOOKUP(Dati!$A4747,Normas!$A:$D,3,FALSE)*0.6)),"")</f>
      </c>
      <c r="H4747" s="2">
        <f>IFERROR(IF(ISBLANK($A4747),"",IF($A4747="Ūdeņraža jonu koncentrācija",VLOOKUP(Dati!$A4747,Normas!$A:$D,2,FALSE),VLOOKUP(Dati!$A4747,Normas!$A:$D,2,FALSE)*0.3)),"")</f>
      </c>
      <c r="I4747" s="2">
        <f>IFERROR(IF(ISBLANK($A4747),"",IF($A4747="Ūdeņraža jonu koncentrācija",VLOOKUP(Dati!$A4747,Normas!$A:$D,3,FALSE),VLOOKUP(Dati!$A4747,Normas!$A:$D,3,FALSE)*0.3)),"")</f>
      </c>
    </row>
    <row r="4748" spans="2:9" x14ac:dyDescent="0.2">
      <c r="B4748">
        <f>IF(ISBLANK(A4748),"",VLOOKUP(A4748,Normas!A:D,4,FALSE))</f>
      </c>
      <c r="E4748" s="2">
        <f>IF(ISBLANK(D4748),"",INT(YEARFRAC(D4748,'Vispārīga informācija'!$B$2)))</f>
      </c>
      <c r="F4748" s="2">
        <f>IFERROR(IF(ISBLANK($A4748),"",IF($A4748="Ūdeņraža jonu koncentrācija",VLOOKUP(Dati!$A4748,Normas!$A:$D,2,FALSE),VLOOKUP(Dati!$A4748,Normas!$A:$D,2,FALSE)*0.6)),"")</f>
      </c>
      <c r="G4748" s="2">
        <f>IFERROR(IF(ISBLANK($A4748),"",IF($A4748="Ūdeņraža jonu koncentrācija",VLOOKUP(Dati!$A4748,Normas!$A:$D,3,FALSE),VLOOKUP(Dati!$A4748,Normas!$A:$D,3,FALSE)*0.6)),"")</f>
      </c>
      <c r="H4748" s="2">
        <f>IFERROR(IF(ISBLANK($A4748),"",IF($A4748="Ūdeņraža jonu koncentrācija",VLOOKUP(Dati!$A4748,Normas!$A:$D,2,FALSE),VLOOKUP(Dati!$A4748,Normas!$A:$D,2,FALSE)*0.3)),"")</f>
      </c>
      <c r="I4748" s="2">
        <f>IFERROR(IF(ISBLANK($A4748),"",IF($A4748="Ūdeņraža jonu koncentrācija",VLOOKUP(Dati!$A4748,Normas!$A:$D,3,FALSE),VLOOKUP(Dati!$A4748,Normas!$A:$D,3,FALSE)*0.3)),"")</f>
      </c>
    </row>
    <row r="4749" spans="2:9" x14ac:dyDescent="0.2">
      <c r="B4749">
        <f>IF(ISBLANK(A4749),"",VLOOKUP(A4749,Normas!A:D,4,FALSE))</f>
      </c>
      <c r="E4749" s="2">
        <f>IF(ISBLANK(D4749),"",INT(YEARFRAC(D4749,'Vispārīga informācija'!$B$2)))</f>
      </c>
      <c r="F4749" s="2">
        <f>IFERROR(IF(ISBLANK($A4749),"",IF($A4749="Ūdeņraža jonu koncentrācija",VLOOKUP(Dati!$A4749,Normas!$A:$D,2,FALSE),VLOOKUP(Dati!$A4749,Normas!$A:$D,2,FALSE)*0.6)),"")</f>
      </c>
      <c r="G4749" s="2">
        <f>IFERROR(IF(ISBLANK($A4749),"",IF($A4749="Ūdeņraža jonu koncentrācija",VLOOKUP(Dati!$A4749,Normas!$A:$D,3,FALSE),VLOOKUP(Dati!$A4749,Normas!$A:$D,3,FALSE)*0.6)),"")</f>
      </c>
      <c r="H4749" s="2">
        <f>IFERROR(IF(ISBLANK($A4749),"",IF($A4749="Ūdeņraža jonu koncentrācija",VLOOKUP(Dati!$A4749,Normas!$A:$D,2,FALSE),VLOOKUP(Dati!$A4749,Normas!$A:$D,2,FALSE)*0.3)),"")</f>
      </c>
      <c r="I4749" s="2">
        <f>IFERROR(IF(ISBLANK($A4749),"",IF($A4749="Ūdeņraža jonu koncentrācija",VLOOKUP(Dati!$A4749,Normas!$A:$D,3,FALSE),VLOOKUP(Dati!$A4749,Normas!$A:$D,3,FALSE)*0.3)),"")</f>
      </c>
    </row>
    <row r="4750" spans="2:9" x14ac:dyDescent="0.2">
      <c r="B4750">
        <f>IF(ISBLANK(A4750),"",VLOOKUP(A4750,Normas!A:D,4,FALSE))</f>
      </c>
      <c r="E4750" s="2">
        <f>IF(ISBLANK(D4750),"",INT(YEARFRAC(D4750,'Vispārīga informācija'!$B$2)))</f>
      </c>
      <c r="F4750" s="2">
        <f>IFERROR(IF(ISBLANK($A4750),"",IF($A4750="Ūdeņraža jonu koncentrācija",VLOOKUP(Dati!$A4750,Normas!$A:$D,2,FALSE),VLOOKUP(Dati!$A4750,Normas!$A:$D,2,FALSE)*0.6)),"")</f>
      </c>
      <c r="G4750" s="2">
        <f>IFERROR(IF(ISBLANK($A4750),"",IF($A4750="Ūdeņraža jonu koncentrācija",VLOOKUP(Dati!$A4750,Normas!$A:$D,3,FALSE),VLOOKUP(Dati!$A4750,Normas!$A:$D,3,FALSE)*0.6)),"")</f>
      </c>
      <c r="H4750" s="2">
        <f>IFERROR(IF(ISBLANK($A4750),"",IF($A4750="Ūdeņraža jonu koncentrācija",VLOOKUP(Dati!$A4750,Normas!$A:$D,2,FALSE),VLOOKUP(Dati!$A4750,Normas!$A:$D,2,FALSE)*0.3)),"")</f>
      </c>
      <c r="I4750" s="2">
        <f>IFERROR(IF(ISBLANK($A4750),"",IF($A4750="Ūdeņraža jonu koncentrācija",VLOOKUP(Dati!$A4750,Normas!$A:$D,3,FALSE),VLOOKUP(Dati!$A4750,Normas!$A:$D,3,FALSE)*0.3)),"")</f>
      </c>
    </row>
    <row r="4751" spans="2:9" x14ac:dyDescent="0.2">
      <c r="B4751">
        <f>IF(ISBLANK(A4751),"",VLOOKUP(A4751,Normas!A:D,4,FALSE))</f>
      </c>
      <c r="E4751" s="2">
        <f>IF(ISBLANK(D4751),"",INT(YEARFRAC(D4751,'Vispārīga informācija'!$B$2)))</f>
      </c>
      <c r="F4751" s="2">
        <f>IFERROR(IF(ISBLANK($A4751),"",IF($A4751="Ūdeņraža jonu koncentrācija",VLOOKUP(Dati!$A4751,Normas!$A:$D,2,FALSE),VLOOKUP(Dati!$A4751,Normas!$A:$D,2,FALSE)*0.6)),"")</f>
      </c>
      <c r="G4751" s="2">
        <f>IFERROR(IF(ISBLANK($A4751),"",IF($A4751="Ūdeņraža jonu koncentrācija",VLOOKUP(Dati!$A4751,Normas!$A:$D,3,FALSE),VLOOKUP(Dati!$A4751,Normas!$A:$D,3,FALSE)*0.6)),"")</f>
      </c>
      <c r="H4751" s="2">
        <f>IFERROR(IF(ISBLANK($A4751),"",IF($A4751="Ūdeņraža jonu koncentrācija",VLOOKUP(Dati!$A4751,Normas!$A:$D,2,FALSE),VLOOKUP(Dati!$A4751,Normas!$A:$D,2,FALSE)*0.3)),"")</f>
      </c>
      <c r="I4751" s="2">
        <f>IFERROR(IF(ISBLANK($A4751),"",IF($A4751="Ūdeņraža jonu koncentrācija",VLOOKUP(Dati!$A4751,Normas!$A:$D,3,FALSE),VLOOKUP(Dati!$A4751,Normas!$A:$D,3,FALSE)*0.3)),"")</f>
      </c>
    </row>
    <row r="4752" spans="2:9" x14ac:dyDescent="0.2">
      <c r="B4752">
        <f>IF(ISBLANK(A4752),"",VLOOKUP(A4752,Normas!A:D,4,FALSE))</f>
      </c>
      <c r="E4752" s="2">
        <f>IF(ISBLANK(D4752),"",INT(YEARFRAC(D4752,'Vispārīga informācija'!$B$2)))</f>
      </c>
      <c r="F4752" s="2">
        <f>IFERROR(IF(ISBLANK($A4752),"",IF($A4752="Ūdeņraža jonu koncentrācija",VLOOKUP(Dati!$A4752,Normas!$A:$D,2,FALSE),VLOOKUP(Dati!$A4752,Normas!$A:$D,2,FALSE)*0.6)),"")</f>
      </c>
      <c r="G4752" s="2">
        <f>IFERROR(IF(ISBLANK($A4752),"",IF($A4752="Ūdeņraža jonu koncentrācija",VLOOKUP(Dati!$A4752,Normas!$A:$D,3,FALSE),VLOOKUP(Dati!$A4752,Normas!$A:$D,3,FALSE)*0.6)),"")</f>
      </c>
      <c r="H4752" s="2">
        <f>IFERROR(IF(ISBLANK($A4752),"",IF($A4752="Ūdeņraža jonu koncentrācija",VLOOKUP(Dati!$A4752,Normas!$A:$D,2,FALSE),VLOOKUP(Dati!$A4752,Normas!$A:$D,2,FALSE)*0.3)),"")</f>
      </c>
      <c r="I4752" s="2">
        <f>IFERROR(IF(ISBLANK($A4752),"",IF($A4752="Ūdeņraža jonu koncentrācija",VLOOKUP(Dati!$A4752,Normas!$A:$D,3,FALSE),VLOOKUP(Dati!$A4752,Normas!$A:$D,3,FALSE)*0.3)),"")</f>
      </c>
    </row>
    <row r="4753" spans="2:9" x14ac:dyDescent="0.2">
      <c r="B4753">
        <f>IF(ISBLANK(A4753),"",VLOOKUP(A4753,Normas!A:D,4,FALSE))</f>
      </c>
      <c r="E4753" s="2">
        <f>IF(ISBLANK(D4753),"",INT(YEARFRAC(D4753,'Vispārīga informācija'!$B$2)))</f>
      </c>
      <c r="F4753" s="2">
        <f>IFERROR(IF(ISBLANK($A4753),"",IF($A4753="Ūdeņraža jonu koncentrācija",VLOOKUP(Dati!$A4753,Normas!$A:$D,2,FALSE),VLOOKUP(Dati!$A4753,Normas!$A:$D,2,FALSE)*0.6)),"")</f>
      </c>
      <c r="G4753" s="2">
        <f>IFERROR(IF(ISBLANK($A4753),"",IF($A4753="Ūdeņraža jonu koncentrācija",VLOOKUP(Dati!$A4753,Normas!$A:$D,3,FALSE),VLOOKUP(Dati!$A4753,Normas!$A:$D,3,FALSE)*0.6)),"")</f>
      </c>
      <c r="H4753" s="2">
        <f>IFERROR(IF(ISBLANK($A4753),"",IF($A4753="Ūdeņraža jonu koncentrācija",VLOOKUP(Dati!$A4753,Normas!$A:$D,2,FALSE),VLOOKUP(Dati!$A4753,Normas!$A:$D,2,FALSE)*0.3)),"")</f>
      </c>
      <c r="I4753" s="2">
        <f>IFERROR(IF(ISBLANK($A4753),"",IF($A4753="Ūdeņraža jonu koncentrācija",VLOOKUP(Dati!$A4753,Normas!$A:$D,3,FALSE),VLOOKUP(Dati!$A4753,Normas!$A:$D,3,FALSE)*0.3)),"")</f>
      </c>
    </row>
    <row r="4754" spans="2:9" x14ac:dyDescent="0.2">
      <c r="B4754">
        <f>IF(ISBLANK(A4754),"",VLOOKUP(A4754,Normas!A:D,4,FALSE))</f>
      </c>
      <c r="E4754" s="2">
        <f>IF(ISBLANK(D4754),"",INT(YEARFRAC(D4754,'Vispārīga informācija'!$B$2)))</f>
      </c>
      <c r="F4754" s="2">
        <f>IFERROR(IF(ISBLANK($A4754),"",IF($A4754="Ūdeņraža jonu koncentrācija",VLOOKUP(Dati!$A4754,Normas!$A:$D,2,FALSE),VLOOKUP(Dati!$A4754,Normas!$A:$D,2,FALSE)*0.6)),"")</f>
      </c>
      <c r="G4754" s="2">
        <f>IFERROR(IF(ISBLANK($A4754),"",IF($A4754="Ūdeņraža jonu koncentrācija",VLOOKUP(Dati!$A4754,Normas!$A:$D,3,FALSE),VLOOKUP(Dati!$A4754,Normas!$A:$D,3,FALSE)*0.6)),"")</f>
      </c>
      <c r="H4754" s="2">
        <f>IFERROR(IF(ISBLANK($A4754),"",IF($A4754="Ūdeņraža jonu koncentrācija",VLOOKUP(Dati!$A4754,Normas!$A:$D,2,FALSE),VLOOKUP(Dati!$A4754,Normas!$A:$D,2,FALSE)*0.3)),"")</f>
      </c>
      <c r="I4754" s="2">
        <f>IFERROR(IF(ISBLANK($A4754),"",IF($A4754="Ūdeņraža jonu koncentrācija",VLOOKUP(Dati!$A4754,Normas!$A:$D,3,FALSE),VLOOKUP(Dati!$A4754,Normas!$A:$D,3,FALSE)*0.3)),"")</f>
      </c>
    </row>
    <row r="4755" spans="2:9" x14ac:dyDescent="0.2">
      <c r="B4755">
        <f>IF(ISBLANK(A4755),"",VLOOKUP(A4755,Normas!A:D,4,FALSE))</f>
      </c>
      <c r="E4755" s="2">
        <f>IF(ISBLANK(D4755),"",INT(YEARFRAC(D4755,'Vispārīga informācija'!$B$2)))</f>
      </c>
      <c r="F4755" s="2">
        <f>IFERROR(IF(ISBLANK($A4755),"",IF($A4755="Ūdeņraža jonu koncentrācija",VLOOKUP(Dati!$A4755,Normas!$A:$D,2,FALSE),VLOOKUP(Dati!$A4755,Normas!$A:$D,2,FALSE)*0.6)),"")</f>
      </c>
      <c r="G4755" s="2">
        <f>IFERROR(IF(ISBLANK($A4755),"",IF($A4755="Ūdeņraža jonu koncentrācija",VLOOKUP(Dati!$A4755,Normas!$A:$D,3,FALSE),VLOOKUP(Dati!$A4755,Normas!$A:$D,3,FALSE)*0.6)),"")</f>
      </c>
      <c r="H4755" s="2">
        <f>IFERROR(IF(ISBLANK($A4755),"",IF($A4755="Ūdeņraža jonu koncentrācija",VLOOKUP(Dati!$A4755,Normas!$A:$D,2,FALSE),VLOOKUP(Dati!$A4755,Normas!$A:$D,2,FALSE)*0.3)),"")</f>
      </c>
      <c r="I4755" s="2">
        <f>IFERROR(IF(ISBLANK($A4755),"",IF($A4755="Ūdeņraža jonu koncentrācija",VLOOKUP(Dati!$A4755,Normas!$A:$D,3,FALSE),VLOOKUP(Dati!$A4755,Normas!$A:$D,3,FALSE)*0.3)),"")</f>
      </c>
    </row>
    <row r="4756" spans="2:9" x14ac:dyDescent="0.2">
      <c r="B4756">
        <f>IF(ISBLANK(A4756),"",VLOOKUP(A4756,Normas!A:D,4,FALSE))</f>
      </c>
      <c r="E4756" s="2">
        <f>IF(ISBLANK(D4756),"",INT(YEARFRAC(D4756,'Vispārīga informācija'!$B$2)))</f>
      </c>
      <c r="F4756" s="2">
        <f>IFERROR(IF(ISBLANK($A4756),"",IF($A4756="Ūdeņraža jonu koncentrācija",VLOOKUP(Dati!$A4756,Normas!$A:$D,2,FALSE),VLOOKUP(Dati!$A4756,Normas!$A:$D,2,FALSE)*0.6)),"")</f>
      </c>
      <c r="G4756" s="2">
        <f>IFERROR(IF(ISBLANK($A4756),"",IF($A4756="Ūdeņraža jonu koncentrācija",VLOOKUP(Dati!$A4756,Normas!$A:$D,3,FALSE),VLOOKUP(Dati!$A4756,Normas!$A:$D,3,FALSE)*0.6)),"")</f>
      </c>
      <c r="H4756" s="2">
        <f>IFERROR(IF(ISBLANK($A4756),"",IF($A4756="Ūdeņraža jonu koncentrācija",VLOOKUP(Dati!$A4756,Normas!$A:$D,2,FALSE),VLOOKUP(Dati!$A4756,Normas!$A:$D,2,FALSE)*0.3)),"")</f>
      </c>
      <c r="I4756" s="2">
        <f>IFERROR(IF(ISBLANK($A4756),"",IF($A4756="Ūdeņraža jonu koncentrācija",VLOOKUP(Dati!$A4756,Normas!$A:$D,3,FALSE),VLOOKUP(Dati!$A4756,Normas!$A:$D,3,FALSE)*0.3)),"")</f>
      </c>
    </row>
    <row r="4757" spans="2:9" x14ac:dyDescent="0.2">
      <c r="B4757">
        <f>IF(ISBLANK(A4757),"",VLOOKUP(A4757,Normas!A:D,4,FALSE))</f>
      </c>
      <c r="E4757" s="2">
        <f>IF(ISBLANK(D4757),"",INT(YEARFRAC(D4757,'Vispārīga informācija'!$B$2)))</f>
      </c>
      <c r="F4757" s="2">
        <f>IFERROR(IF(ISBLANK($A4757),"",IF($A4757="Ūdeņraža jonu koncentrācija",VLOOKUP(Dati!$A4757,Normas!$A:$D,2,FALSE),VLOOKUP(Dati!$A4757,Normas!$A:$D,2,FALSE)*0.6)),"")</f>
      </c>
      <c r="G4757" s="2">
        <f>IFERROR(IF(ISBLANK($A4757),"",IF($A4757="Ūdeņraža jonu koncentrācija",VLOOKUP(Dati!$A4757,Normas!$A:$D,3,FALSE),VLOOKUP(Dati!$A4757,Normas!$A:$D,3,FALSE)*0.6)),"")</f>
      </c>
      <c r="H4757" s="2">
        <f>IFERROR(IF(ISBLANK($A4757),"",IF($A4757="Ūdeņraža jonu koncentrācija",VLOOKUP(Dati!$A4757,Normas!$A:$D,2,FALSE),VLOOKUP(Dati!$A4757,Normas!$A:$D,2,FALSE)*0.3)),"")</f>
      </c>
      <c r="I4757" s="2">
        <f>IFERROR(IF(ISBLANK($A4757),"",IF($A4757="Ūdeņraža jonu koncentrācija",VLOOKUP(Dati!$A4757,Normas!$A:$D,3,FALSE),VLOOKUP(Dati!$A4757,Normas!$A:$D,3,FALSE)*0.3)),"")</f>
      </c>
    </row>
    <row r="4758" spans="2:9" x14ac:dyDescent="0.2">
      <c r="B4758">
        <f>IF(ISBLANK(A4758),"",VLOOKUP(A4758,Normas!A:D,4,FALSE))</f>
      </c>
      <c r="E4758" s="2">
        <f>IF(ISBLANK(D4758),"",INT(YEARFRAC(D4758,'Vispārīga informācija'!$B$2)))</f>
      </c>
      <c r="F4758" s="2">
        <f>IFERROR(IF(ISBLANK($A4758),"",IF($A4758="Ūdeņraža jonu koncentrācija",VLOOKUP(Dati!$A4758,Normas!$A:$D,2,FALSE),VLOOKUP(Dati!$A4758,Normas!$A:$D,2,FALSE)*0.6)),"")</f>
      </c>
      <c r="G4758" s="2">
        <f>IFERROR(IF(ISBLANK($A4758),"",IF($A4758="Ūdeņraža jonu koncentrācija",VLOOKUP(Dati!$A4758,Normas!$A:$D,3,FALSE),VLOOKUP(Dati!$A4758,Normas!$A:$D,3,FALSE)*0.6)),"")</f>
      </c>
      <c r="H4758" s="2">
        <f>IFERROR(IF(ISBLANK($A4758),"",IF($A4758="Ūdeņraža jonu koncentrācija",VLOOKUP(Dati!$A4758,Normas!$A:$D,2,FALSE),VLOOKUP(Dati!$A4758,Normas!$A:$D,2,FALSE)*0.3)),"")</f>
      </c>
      <c r="I4758" s="2">
        <f>IFERROR(IF(ISBLANK($A4758),"",IF($A4758="Ūdeņraža jonu koncentrācija",VLOOKUP(Dati!$A4758,Normas!$A:$D,3,FALSE),VLOOKUP(Dati!$A4758,Normas!$A:$D,3,FALSE)*0.3)),"")</f>
      </c>
    </row>
    <row r="4759" spans="2:9" x14ac:dyDescent="0.2">
      <c r="B4759">
        <f>IF(ISBLANK(A4759),"",VLOOKUP(A4759,Normas!A:D,4,FALSE))</f>
      </c>
      <c r="E4759" s="2">
        <f>IF(ISBLANK(D4759),"",INT(YEARFRAC(D4759,'Vispārīga informācija'!$B$2)))</f>
      </c>
      <c r="F4759" s="2">
        <f>IFERROR(IF(ISBLANK($A4759),"",IF($A4759="Ūdeņraža jonu koncentrācija",VLOOKUP(Dati!$A4759,Normas!$A:$D,2,FALSE),VLOOKUP(Dati!$A4759,Normas!$A:$D,2,FALSE)*0.6)),"")</f>
      </c>
      <c r="G4759" s="2">
        <f>IFERROR(IF(ISBLANK($A4759),"",IF($A4759="Ūdeņraža jonu koncentrācija",VLOOKUP(Dati!$A4759,Normas!$A:$D,3,FALSE),VLOOKUP(Dati!$A4759,Normas!$A:$D,3,FALSE)*0.6)),"")</f>
      </c>
      <c r="H4759" s="2">
        <f>IFERROR(IF(ISBLANK($A4759),"",IF($A4759="Ūdeņraža jonu koncentrācija",VLOOKUP(Dati!$A4759,Normas!$A:$D,2,FALSE),VLOOKUP(Dati!$A4759,Normas!$A:$D,2,FALSE)*0.3)),"")</f>
      </c>
      <c r="I4759" s="2">
        <f>IFERROR(IF(ISBLANK($A4759),"",IF($A4759="Ūdeņraža jonu koncentrācija",VLOOKUP(Dati!$A4759,Normas!$A:$D,3,FALSE),VLOOKUP(Dati!$A4759,Normas!$A:$D,3,FALSE)*0.3)),"")</f>
      </c>
    </row>
    <row r="4760" spans="2:9" x14ac:dyDescent="0.2">
      <c r="B4760">
        <f>IF(ISBLANK(A4760),"",VLOOKUP(A4760,Normas!A:D,4,FALSE))</f>
      </c>
      <c r="E4760" s="2">
        <f>IF(ISBLANK(D4760),"",INT(YEARFRAC(D4760,'Vispārīga informācija'!$B$2)))</f>
      </c>
      <c r="F4760" s="2">
        <f>IFERROR(IF(ISBLANK($A4760),"",IF($A4760="Ūdeņraža jonu koncentrācija",VLOOKUP(Dati!$A4760,Normas!$A:$D,2,FALSE),VLOOKUP(Dati!$A4760,Normas!$A:$D,2,FALSE)*0.6)),"")</f>
      </c>
      <c r="G4760" s="2">
        <f>IFERROR(IF(ISBLANK($A4760),"",IF($A4760="Ūdeņraža jonu koncentrācija",VLOOKUP(Dati!$A4760,Normas!$A:$D,3,FALSE),VLOOKUP(Dati!$A4760,Normas!$A:$D,3,FALSE)*0.6)),"")</f>
      </c>
      <c r="H4760" s="2">
        <f>IFERROR(IF(ISBLANK($A4760),"",IF($A4760="Ūdeņraža jonu koncentrācija",VLOOKUP(Dati!$A4760,Normas!$A:$D,2,FALSE),VLOOKUP(Dati!$A4760,Normas!$A:$D,2,FALSE)*0.3)),"")</f>
      </c>
      <c r="I4760" s="2">
        <f>IFERROR(IF(ISBLANK($A4760),"",IF($A4760="Ūdeņraža jonu koncentrācija",VLOOKUP(Dati!$A4760,Normas!$A:$D,3,FALSE),VLOOKUP(Dati!$A4760,Normas!$A:$D,3,FALSE)*0.3)),"")</f>
      </c>
    </row>
    <row r="4761" spans="2:9" x14ac:dyDescent="0.2">
      <c r="B4761">
        <f>IF(ISBLANK(A4761),"",VLOOKUP(A4761,Normas!A:D,4,FALSE))</f>
      </c>
      <c r="E4761" s="2">
        <f>IF(ISBLANK(D4761),"",INT(YEARFRAC(D4761,'Vispārīga informācija'!$B$2)))</f>
      </c>
      <c r="F4761" s="2">
        <f>IFERROR(IF(ISBLANK($A4761),"",IF($A4761="Ūdeņraža jonu koncentrācija",VLOOKUP(Dati!$A4761,Normas!$A:$D,2,FALSE),VLOOKUP(Dati!$A4761,Normas!$A:$D,2,FALSE)*0.6)),"")</f>
      </c>
      <c r="G4761" s="2">
        <f>IFERROR(IF(ISBLANK($A4761),"",IF($A4761="Ūdeņraža jonu koncentrācija",VLOOKUP(Dati!$A4761,Normas!$A:$D,3,FALSE),VLOOKUP(Dati!$A4761,Normas!$A:$D,3,FALSE)*0.6)),"")</f>
      </c>
      <c r="H4761" s="2">
        <f>IFERROR(IF(ISBLANK($A4761),"",IF($A4761="Ūdeņraža jonu koncentrācija",VLOOKUP(Dati!$A4761,Normas!$A:$D,2,FALSE),VLOOKUP(Dati!$A4761,Normas!$A:$D,2,FALSE)*0.3)),"")</f>
      </c>
      <c r="I4761" s="2">
        <f>IFERROR(IF(ISBLANK($A4761),"",IF($A4761="Ūdeņraža jonu koncentrācija",VLOOKUP(Dati!$A4761,Normas!$A:$D,3,FALSE),VLOOKUP(Dati!$A4761,Normas!$A:$D,3,FALSE)*0.3)),"")</f>
      </c>
    </row>
    <row r="4762" spans="2:9" x14ac:dyDescent="0.2">
      <c r="B4762">
        <f>IF(ISBLANK(A4762),"",VLOOKUP(A4762,Normas!A:D,4,FALSE))</f>
      </c>
      <c r="E4762" s="2">
        <f>IF(ISBLANK(D4762),"",INT(YEARFRAC(D4762,'Vispārīga informācija'!$B$2)))</f>
      </c>
      <c r="F4762" s="2">
        <f>IFERROR(IF(ISBLANK($A4762),"",IF($A4762="Ūdeņraža jonu koncentrācija",VLOOKUP(Dati!$A4762,Normas!$A:$D,2,FALSE),VLOOKUP(Dati!$A4762,Normas!$A:$D,2,FALSE)*0.6)),"")</f>
      </c>
      <c r="G4762" s="2">
        <f>IFERROR(IF(ISBLANK($A4762),"",IF($A4762="Ūdeņraža jonu koncentrācija",VLOOKUP(Dati!$A4762,Normas!$A:$D,3,FALSE),VLOOKUP(Dati!$A4762,Normas!$A:$D,3,FALSE)*0.6)),"")</f>
      </c>
      <c r="H4762" s="2">
        <f>IFERROR(IF(ISBLANK($A4762),"",IF($A4762="Ūdeņraža jonu koncentrācija",VLOOKUP(Dati!$A4762,Normas!$A:$D,2,FALSE),VLOOKUP(Dati!$A4762,Normas!$A:$D,2,FALSE)*0.3)),"")</f>
      </c>
      <c r="I4762" s="2">
        <f>IFERROR(IF(ISBLANK($A4762),"",IF($A4762="Ūdeņraža jonu koncentrācija",VLOOKUP(Dati!$A4762,Normas!$A:$D,3,FALSE),VLOOKUP(Dati!$A4762,Normas!$A:$D,3,FALSE)*0.3)),"")</f>
      </c>
    </row>
    <row r="4763" spans="2:9" x14ac:dyDescent="0.2">
      <c r="B4763">
        <f>IF(ISBLANK(A4763),"",VLOOKUP(A4763,Normas!A:D,4,FALSE))</f>
      </c>
      <c r="E4763" s="2">
        <f>IF(ISBLANK(D4763),"",INT(YEARFRAC(D4763,'Vispārīga informācija'!$B$2)))</f>
      </c>
      <c r="F4763" s="2">
        <f>IFERROR(IF(ISBLANK($A4763),"",IF($A4763="Ūdeņraža jonu koncentrācija",VLOOKUP(Dati!$A4763,Normas!$A:$D,2,FALSE),VLOOKUP(Dati!$A4763,Normas!$A:$D,2,FALSE)*0.6)),"")</f>
      </c>
      <c r="G4763" s="2">
        <f>IFERROR(IF(ISBLANK($A4763),"",IF($A4763="Ūdeņraža jonu koncentrācija",VLOOKUP(Dati!$A4763,Normas!$A:$D,3,FALSE),VLOOKUP(Dati!$A4763,Normas!$A:$D,3,FALSE)*0.6)),"")</f>
      </c>
      <c r="H4763" s="2">
        <f>IFERROR(IF(ISBLANK($A4763),"",IF($A4763="Ūdeņraža jonu koncentrācija",VLOOKUP(Dati!$A4763,Normas!$A:$D,2,FALSE),VLOOKUP(Dati!$A4763,Normas!$A:$D,2,FALSE)*0.3)),"")</f>
      </c>
      <c r="I4763" s="2">
        <f>IFERROR(IF(ISBLANK($A4763),"",IF($A4763="Ūdeņraža jonu koncentrācija",VLOOKUP(Dati!$A4763,Normas!$A:$D,3,FALSE),VLOOKUP(Dati!$A4763,Normas!$A:$D,3,FALSE)*0.3)),"")</f>
      </c>
    </row>
    <row r="4764" spans="2:9" x14ac:dyDescent="0.2">
      <c r="B4764">
        <f>IF(ISBLANK(A4764),"",VLOOKUP(A4764,Normas!A:D,4,FALSE))</f>
      </c>
      <c r="E4764" s="2">
        <f>IF(ISBLANK(D4764),"",INT(YEARFRAC(D4764,'Vispārīga informācija'!$B$2)))</f>
      </c>
      <c r="F4764" s="2">
        <f>IFERROR(IF(ISBLANK($A4764),"",IF($A4764="Ūdeņraža jonu koncentrācija",VLOOKUP(Dati!$A4764,Normas!$A:$D,2,FALSE),VLOOKUP(Dati!$A4764,Normas!$A:$D,2,FALSE)*0.6)),"")</f>
      </c>
      <c r="G4764" s="2">
        <f>IFERROR(IF(ISBLANK($A4764),"",IF($A4764="Ūdeņraža jonu koncentrācija",VLOOKUP(Dati!$A4764,Normas!$A:$D,3,FALSE),VLOOKUP(Dati!$A4764,Normas!$A:$D,3,FALSE)*0.6)),"")</f>
      </c>
      <c r="H4764" s="2">
        <f>IFERROR(IF(ISBLANK($A4764),"",IF($A4764="Ūdeņraža jonu koncentrācija",VLOOKUP(Dati!$A4764,Normas!$A:$D,2,FALSE),VLOOKUP(Dati!$A4764,Normas!$A:$D,2,FALSE)*0.3)),"")</f>
      </c>
      <c r="I4764" s="2">
        <f>IFERROR(IF(ISBLANK($A4764),"",IF($A4764="Ūdeņraža jonu koncentrācija",VLOOKUP(Dati!$A4764,Normas!$A:$D,3,FALSE),VLOOKUP(Dati!$A4764,Normas!$A:$D,3,FALSE)*0.3)),"")</f>
      </c>
    </row>
    <row r="4765" spans="2:9" x14ac:dyDescent="0.2">
      <c r="B4765">
        <f>IF(ISBLANK(A4765),"",VLOOKUP(A4765,Normas!A:D,4,FALSE))</f>
      </c>
      <c r="E4765" s="2">
        <f>IF(ISBLANK(D4765),"",INT(YEARFRAC(D4765,'Vispārīga informācija'!$B$2)))</f>
      </c>
      <c r="F4765" s="2">
        <f>IFERROR(IF(ISBLANK($A4765),"",IF($A4765="Ūdeņraža jonu koncentrācija",VLOOKUP(Dati!$A4765,Normas!$A:$D,2,FALSE),VLOOKUP(Dati!$A4765,Normas!$A:$D,2,FALSE)*0.6)),"")</f>
      </c>
      <c r="G4765" s="2">
        <f>IFERROR(IF(ISBLANK($A4765),"",IF($A4765="Ūdeņraža jonu koncentrācija",VLOOKUP(Dati!$A4765,Normas!$A:$D,3,FALSE),VLOOKUP(Dati!$A4765,Normas!$A:$D,3,FALSE)*0.6)),"")</f>
      </c>
      <c r="H4765" s="2">
        <f>IFERROR(IF(ISBLANK($A4765),"",IF($A4765="Ūdeņraža jonu koncentrācija",VLOOKUP(Dati!$A4765,Normas!$A:$D,2,FALSE),VLOOKUP(Dati!$A4765,Normas!$A:$D,2,FALSE)*0.3)),"")</f>
      </c>
      <c r="I4765" s="2">
        <f>IFERROR(IF(ISBLANK($A4765),"",IF($A4765="Ūdeņraža jonu koncentrācija",VLOOKUP(Dati!$A4765,Normas!$A:$D,3,FALSE),VLOOKUP(Dati!$A4765,Normas!$A:$D,3,FALSE)*0.3)),"")</f>
      </c>
    </row>
    <row r="4766" spans="2:9" x14ac:dyDescent="0.2">
      <c r="B4766">
        <f>IF(ISBLANK(A4766),"",VLOOKUP(A4766,Normas!A:D,4,FALSE))</f>
      </c>
      <c r="E4766" s="2">
        <f>IF(ISBLANK(D4766),"",INT(YEARFRAC(D4766,'Vispārīga informācija'!$B$2)))</f>
      </c>
      <c r="F4766" s="2">
        <f>IFERROR(IF(ISBLANK($A4766),"",IF($A4766="Ūdeņraža jonu koncentrācija",VLOOKUP(Dati!$A4766,Normas!$A:$D,2,FALSE),VLOOKUP(Dati!$A4766,Normas!$A:$D,2,FALSE)*0.6)),"")</f>
      </c>
      <c r="G4766" s="2">
        <f>IFERROR(IF(ISBLANK($A4766),"",IF($A4766="Ūdeņraža jonu koncentrācija",VLOOKUP(Dati!$A4766,Normas!$A:$D,3,FALSE),VLOOKUP(Dati!$A4766,Normas!$A:$D,3,FALSE)*0.6)),"")</f>
      </c>
      <c r="H4766" s="2">
        <f>IFERROR(IF(ISBLANK($A4766),"",IF($A4766="Ūdeņraža jonu koncentrācija",VLOOKUP(Dati!$A4766,Normas!$A:$D,2,FALSE),VLOOKUP(Dati!$A4766,Normas!$A:$D,2,FALSE)*0.3)),"")</f>
      </c>
      <c r="I4766" s="2">
        <f>IFERROR(IF(ISBLANK($A4766),"",IF($A4766="Ūdeņraža jonu koncentrācija",VLOOKUP(Dati!$A4766,Normas!$A:$D,3,FALSE),VLOOKUP(Dati!$A4766,Normas!$A:$D,3,FALSE)*0.3)),"")</f>
      </c>
    </row>
    <row r="4767" spans="2:9" x14ac:dyDescent="0.2">
      <c r="B4767">
        <f>IF(ISBLANK(A4767),"",VLOOKUP(A4767,Normas!A:D,4,FALSE))</f>
      </c>
      <c r="E4767" s="2">
        <f>IF(ISBLANK(D4767),"",INT(YEARFRAC(D4767,'Vispārīga informācija'!$B$2)))</f>
      </c>
      <c r="F4767" s="2">
        <f>IFERROR(IF(ISBLANK($A4767),"",IF($A4767="Ūdeņraža jonu koncentrācija",VLOOKUP(Dati!$A4767,Normas!$A:$D,2,FALSE),VLOOKUP(Dati!$A4767,Normas!$A:$D,2,FALSE)*0.6)),"")</f>
      </c>
      <c r="G4767" s="2">
        <f>IFERROR(IF(ISBLANK($A4767),"",IF($A4767="Ūdeņraža jonu koncentrācija",VLOOKUP(Dati!$A4767,Normas!$A:$D,3,FALSE),VLOOKUP(Dati!$A4767,Normas!$A:$D,3,FALSE)*0.6)),"")</f>
      </c>
      <c r="H4767" s="2">
        <f>IFERROR(IF(ISBLANK($A4767),"",IF($A4767="Ūdeņraža jonu koncentrācija",VLOOKUP(Dati!$A4767,Normas!$A:$D,2,FALSE),VLOOKUP(Dati!$A4767,Normas!$A:$D,2,FALSE)*0.3)),"")</f>
      </c>
      <c r="I4767" s="2">
        <f>IFERROR(IF(ISBLANK($A4767),"",IF($A4767="Ūdeņraža jonu koncentrācija",VLOOKUP(Dati!$A4767,Normas!$A:$D,3,FALSE),VLOOKUP(Dati!$A4767,Normas!$A:$D,3,FALSE)*0.3)),"")</f>
      </c>
    </row>
    <row r="4768" spans="2:9" x14ac:dyDescent="0.2">
      <c r="B4768">
        <f>IF(ISBLANK(A4768),"",VLOOKUP(A4768,Normas!A:D,4,FALSE))</f>
      </c>
      <c r="E4768" s="2">
        <f>IF(ISBLANK(D4768),"",INT(YEARFRAC(D4768,'Vispārīga informācija'!$B$2)))</f>
      </c>
      <c r="F4768" s="2">
        <f>IFERROR(IF(ISBLANK($A4768),"",IF($A4768="Ūdeņraža jonu koncentrācija",VLOOKUP(Dati!$A4768,Normas!$A:$D,2,FALSE),VLOOKUP(Dati!$A4768,Normas!$A:$D,2,FALSE)*0.6)),"")</f>
      </c>
      <c r="G4768" s="2">
        <f>IFERROR(IF(ISBLANK($A4768),"",IF($A4768="Ūdeņraža jonu koncentrācija",VLOOKUP(Dati!$A4768,Normas!$A:$D,3,FALSE),VLOOKUP(Dati!$A4768,Normas!$A:$D,3,FALSE)*0.6)),"")</f>
      </c>
      <c r="H4768" s="2">
        <f>IFERROR(IF(ISBLANK($A4768),"",IF($A4768="Ūdeņraža jonu koncentrācija",VLOOKUP(Dati!$A4768,Normas!$A:$D,2,FALSE),VLOOKUP(Dati!$A4768,Normas!$A:$D,2,FALSE)*0.3)),"")</f>
      </c>
      <c r="I4768" s="2">
        <f>IFERROR(IF(ISBLANK($A4768),"",IF($A4768="Ūdeņraža jonu koncentrācija",VLOOKUP(Dati!$A4768,Normas!$A:$D,3,FALSE),VLOOKUP(Dati!$A4768,Normas!$A:$D,3,FALSE)*0.3)),"")</f>
      </c>
    </row>
    <row r="4769" spans="2:9" x14ac:dyDescent="0.2">
      <c r="B4769">
        <f>IF(ISBLANK(A4769),"",VLOOKUP(A4769,Normas!A:D,4,FALSE))</f>
      </c>
      <c r="E4769" s="2">
        <f>IF(ISBLANK(D4769),"",INT(YEARFRAC(D4769,'Vispārīga informācija'!$B$2)))</f>
      </c>
      <c r="F4769" s="2">
        <f>IFERROR(IF(ISBLANK($A4769),"",IF($A4769="Ūdeņraža jonu koncentrācija",VLOOKUP(Dati!$A4769,Normas!$A:$D,2,FALSE),VLOOKUP(Dati!$A4769,Normas!$A:$D,2,FALSE)*0.6)),"")</f>
      </c>
      <c r="G4769" s="2">
        <f>IFERROR(IF(ISBLANK($A4769),"",IF($A4769="Ūdeņraža jonu koncentrācija",VLOOKUP(Dati!$A4769,Normas!$A:$D,3,FALSE),VLOOKUP(Dati!$A4769,Normas!$A:$D,3,FALSE)*0.6)),"")</f>
      </c>
      <c r="H4769" s="2">
        <f>IFERROR(IF(ISBLANK($A4769),"",IF($A4769="Ūdeņraža jonu koncentrācija",VLOOKUP(Dati!$A4769,Normas!$A:$D,2,FALSE),VLOOKUP(Dati!$A4769,Normas!$A:$D,2,FALSE)*0.3)),"")</f>
      </c>
      <c r="I4769" s="2">
        <f>IFERROR(IF(ISBLANK($A4769),"",IF($A4769="Ūdeņraža jonu koncentrācija",VLOOKUP(Dati!$A4769,Normas!$A:$D,3,FALSE),VLOOKUP(Dati!$A4769,Normas!$A:$D,3,FALSE)*0.3)),"")</f>
      </c>
    </row>
    <row r="4770" spans="2:9" x14ac:dyDescent="0.2">
      <c r="B4770">
        <f>IF(ISBLANK(A4770),"",VLOOKUP(A4770,Normas!A:D,4,FALSE))</f>
      </c>
      <c r="E4770" s="2">
        <f>IF(ISBLANK(D4770),"",INT(YEARFRAC(D4770,'Vispārīga informācija'!$B$2)))</f>
      </c>
      <c r="F4770" s="2">
        <f>IFERROR(IF(ISBLANK($A4770),"",IF($A4770="Ūdeņraža jonu koncentrācija",VLOOKUP(Dati!$A4770,Normas!$A:$D,2,FALSE),VLOOKUP(Dati!$A4770,Normas!$A:$D,2,FALSE)*0.6)),"")</f>
      </c>
      <c r="G4770" s="2">
        <f>IFERROR(IF(ISBLANK($A4770),"",IF($A4770="Ūdeņraža jonu koncentrācija",VLOOKUP(Dati!$A4770,Normas!$A:$D,3,FALSE),VLOOKUP(Dati!$A4770,Normas!$A:$D,3,FALSE)*0.6)),"")</f>
      </c>
      <c r="H4770" s="2">
        <f>IFERROR(IF(ISBLANK($A4770),"",IF($A4770="Ūdeņraža jonu koncentrācija",VLOOKUP(Dati!$A4770,Normas!$A:$D,2,FALSE),VLOOKUP(Dati!$A4770,Normas!$A:$D,2,FALSE)*0.3)),"")</f>
      </c>
      <c r="I4770" s="2">
        <f>IFERROR(IF(ISBLANK($A4770),"",IF($A4770="Ūdeņraža jonu koncentrācija",VLOOKUP(Dati!$A4770,Normas!$A:$D,3,FALSE),VLOOKUP(Dati!$A4770,Normas!$A:$D,3,FALSE)*0.3)),"")</f>
      </c>
    </row>
    <row r="4771" spans="2:9" x14ac:dyDescent="0.2">
      <c r="B4771">
        <f>IF(ISBLANK(A4771),"",VLOOKUP(A4771,Normas!A:D,4,FALSE))</f>
      </c>
      <c r="E4771" s="2">
        <f>IF(ISBLANK(D4771),"",INT(YEARFRAC(D4771,'Vispārīga informācija'!$B$2)))</f>
      </c>
      <c r="F4771" s="2">
        <f>IFERROR(IF(ISBLANK($A4771),"",IF($A4771="Ūdeņraža jonu koncentrācija",VLOOKUP(Dati!$A4771,Normas!$A:$D,2,FALSE),VLOOKUP(Dati!$A4771,Normas!$A:$D,2,FALSE)*0.6)),"")</f>
      </c>
      <c r="G4771" s="2">
        <f>IFERROR(IF(ISBLANK($A4771),"",IF($A4771="Ūdeņraža jonu koncentrācija",VLOOKUP(Dati!$A4771,Normas!$A:$D,3,FALSE),VLOOKUP(Dati!$A4771,Normas!$A:$D,3,FALSE)*0.6)),"")</f>
      </c>
      <c r="H4771" s="2">
        <f>IFERROR(IF(ISBLANK($A4771),"",IF($A4771="Ūdeņraža jonu koncentrācija",VLOOKUP(Dati!$A4771,Normas!$A:$D,2,FALSE),VLOOKUP(Dati!$A4771,Normas!$A:$D,2,FALSE)*0.3)),"")</f>
      </c>
      <c r="I4771" s="2">
        <f>IFERROR(IF(ISBLANK($A4771),"",IF($A4771="Ūdeņraža jonu koncentrācija",VLOOKUP(Dati!$A4771,Normas!$A:$D,3,FALSE),VLOOKUP(Dati!$A4771,Normas!$A:$D,3,FALSE)*0.3)),"")</f>
      </c>
    </row>
    <row r="4772" spans="2:9" x14ac:dyDescent="0.2">
      <c r="B4772">
        <f>IF(ISBLANK(A4772),"",VLOOKUP(A4772,Normas!A:D,4,FALSE))</f>
      </c>
      <c r="E4772" s="2">
        <f>IF(ISBLANK(D4772),"",INT(YEARFRAC(D4772,'Vispārīga informācija'!$B$2)))</f>
      </c>
      <c r="F4772" s="2">
        <f>IFERROR(IF(ISBLANK($A4772),"",IF($A4772="Ūdeņraža jonu koncentrācija",VLOOKUP(Dati!$A4772,Normas!$A:$D,2,FALSE),VLOOKUP(Dati!$A4772,Normas!$A:$D,2,FALSE)*0.6)),"")</f>
      </c>
      <c r="G4772" s="2">
        <f>IFERROR(IF(ISBLANK($A4772),"",IF($A4772="Ūdeņraža jonu koncentrācija",VLOOKUP(Dati!$A4772,Normas!$A:$D,3,FALSE),VLOOKUP(Dati!$A4772,Normas!$A:$D,3,FALSE)*0.6)),"")</f>
      </c>
      <c r="H4772" s="2">
        <f>IFERROR(IF(ISBLANK($A4772),"",IF($A4772="Ūdeņraža jonu koncentrācija",VLOOKUP(Dati!$A4772,Normas!$A:$D,2,FALSE),VLOOKUP(Dati!$A4772,Normas!$A:$D,2,FALSE)*0.3)),"")</f>
      </c>
      <c r="I4772" s="2">
        <f>IFERROR(IF(ISBLANK($A4772),"",IF($A4772="Ūdeņraža jonu koncentrācija",VLOOKUP(Dati!$A4772,Normas!$A:$D,3,FALSE),VLOOKUP(Dati!$A4772,Normas!$A:$D,3,FALSE)*0.3)),"")</f>
      </c>
    </row>
    <row r="4773" spans="2:9" x14ac:dyDescent="0.2">
      <c r="B4773">
        <f>IF(ISBLANK(A4773),"",VLOOKUP(A4773,Normas!A:D,4,FALSE))</f>
      </c>
      <c r="E4773" s="2">
        <f>IF(ISBLANK(D4773),"",INT(YEARFRAC(D4773,'Vispārīga informācija'!$B$2)))</f>
      </c>
      <c r="F4773" s="2">
        <f>IFERROR(IF(ISBLANK($A4773),"",IF($A4773="Ūdeņraža jonu koncentrācija",VLOOKUP(Dati!$A4773,Normas!$A:$D,2,FALSE),VLOOKUP(Dati!$A4773,Normas!$A:$D,2,FALSE)*0.6)),"")</f>
      </c>
      <c r="G4773" s="2">
        <f>IFERROR(IF(ISBLANK($A4773),"",IF($A4773="Ūdeņraža jonu koncentrācija",VLOOKUP(Dati!$A4773,Normas!$A:$D,3,FALSE),VLOOKUP(Dati!$A4773,Normas!$A:$D,3,FALSE)*0.6)),"")</f>
      </c>
      <c r="H4773" s="2">
        <f>IFERROR(IF(ISBLANK($A4773),"",IF($A4773="Ūdeņraža jonu koncentrācija",VLOOKUP(Dati!$A4773,Normas!$A:$D,2,FALSE),VLOOKUP(Dati!$A4773,Normas!$A:$D,2,FALSE)*0.3)),"")</f>
      </c>
      <c r="I4773" s="2">
        <f>IFERROR(IF(ISBLANK($A4773),"",IF($A4773="Ūdeņraža jonu koncentrācija",VLOOKUP(Dati!$A4773,Normas!$A:$D,3,FALSE),VLOOKUP(Dati!$A4773,Normas!$A:$D,3,FALSE)*0.3)),"")</f>
      </c>
    </row>
    <row r="4774" spans="2:9" x14ac:dyDescent="0.2">
      <c r="B4774">
        <f>IF(ISBLANK(A4774),"",VLOOKUP(A4774,Normas!A:D,4,FALSE))</f>
      </c>
      <c r="E4774" s="2">
        <f>IF(ISBLANK(D4774),"",INT(YEARFRAC(D4774,'Vispārīga informācija'!$B$2)))</f>
      </c>
      <c r="F4774" s="2">
        <f>IFERROR(IF(ISBLANK($A4774),"",IF($A4774="Ūdeņraža jonu koncentrācija",VLOOKUP(Dati!$A4774,Normas!$A:$D,2,FALSE),VLOOKUP(Dati!$A4774,Normas!$A:$D,2,FALSE)*0.6)),"")</f>
      </c>
      <c r="G4774" s="2">
        <f>IFERROR(IF(ISBLANK($A4774),"",IF($A4774="Ūdeņraža jonu koncentrācija",VLOOKUP(Dati!$A4774,Normas!$A:$D,3,FALSE),VLOOKUP(Dati!$A4774,Normas!$A:$D,3,FALSE)*0.6)),"")</f>
      </c>
      <c r="H4774" s="2">
        <f>IFERROR(IF(ISBLANK($A4774),"",IF($A4774="Ūdeņraža jonu koncentrācija",VLOOKUP(Dati!$A4774,Normas!$A:$D,2,FALSE),VLOOKUP(Dati!$A4774,Normas!$A:$D,2,FALSE)*0.3)),"")</f>
      </c>
      <c r="I4774" s="2">
        <f>IFERROR(IF(ISBLANK($A4774),"",IF($A4774="Ūdeņraža jonu koncentrācija",VLOOKUP(Dati!$A4774,Normas!$A:$D,3,FALSE),VLOOKUP(Dati!$A4774,Normas!$A:$D,3,FALSE)*0.3)),"")</f>
      </c>
    </row>
    <row r="4775" spans="2:9" x14ac:dyDescent="0.2">
      <c r="B4775">
        <f>IF(ISBLANK(A4775),"",VLOOKUP(A4775,Normas!A:D,4,FALSE))</f>
      </c>
      <c r="E4775" s="2">
        <f>IF(ISBLANK(D4775),"",INT(YEARFRAC(D4775,'Vispārīga informācija'!$B$2)))</f>
      </c>
      <c r="F4775" s="2">
        <f>IFERROR(IF(ISBLANK($A4775),"",IF($A4775="Ūdeņraža jonu koncentrācija",VLOOKUP(Dati!$A4775,Normas!$A:$D,2,FALSE),VLOOKUP(Dati!$A4775,Normas!$A:$D,2,FALSE)*0.6)),"")</f>
      </c>
      <c r="G4775" s="2">
        <f>IFERROR(IF(ISBLANK($A4775),"",IF($A4775="Ūdeņraža jonu koncentrācija",VLOOKUP(Dati!$A4775,Normas!$A:$D,3,FALSE),VLOOKUP(Dati!$A4775,Normas!$A:$D,3,FALSE)*0.6)),"")</f>
      </c>
      <c r="H4775" s="2">
        <f>IFERROR(IF(ISBLANK($A4775),"",IF($A4775="Ūdeņraža jonu koncentrācija",VLOOKUP(Dati!$A4775,Normas!$A:$D,2,FALSE),VLOOKUP(Dati!$A4775,Normas!$A:$D,2,FALSE)*0.3)),"")</f>
      </c>
      <c r="I4775" s="2">
        <f>IFERROR(IF(ISBLANK($A4775),"",IF($A4775="Ūdeņraža jonu koncentrācija",VLOOKUP(Dati!$A4775,Normas!$A:$D,3,FALSE),VLOOKUP(Dati!$A4775,Normas!$A:$D,3,FALSE)*0.3)),"")</f>
      </c>
    </row>
    <row r="4776" spans="2:9" x14ac:dyDescent="0.2">
      <c r="B4776">
        <f>IF(ISBLANK(A4776),"",VLOOKUP(A4776,Normas!A:D,4,FALSE))</f>
      </c>
      <c r="E4776" s="2">
        <f>IF(ISBLANK(D4776),"",INT(YEARFRAC(D4776,'Vispārīga informācija'!$B$2)))</f>
      </c>
      <c r="F4776" s="2">
        <f>IFERROR(IF(ISBLANK($A4776),"",IF($A4776="Ūdeņraža jonu koncentrācija",VLOOKUP(Dati!$A4776,Normas!$A:$D,2,FALSE),VLOOKUP(Dati!$A4776,Normas!$A:$D,2,FALSE)*0.6)),"")</f>
      </c>
      <c r="G4776" s="2">
        <f>IFERROR(IF(ISBLANK($A4776),"",IF($A4776="Ūdeņraža jonu koncentrācija",VLOOKUP(Dati!$A4776,Normas!$A:$D,3,FALSE),VLOOKUP(Dati!$A4776,Normas!$A:$D,3,FALSE)*0.6)),"")</f>
      </c>
      <c r="H4776" s="2">
        <f>IFERROR(IF(ISBLANK($A4776),"",IF($A4776="Ūdeņraža jonu koncentrācija",VLOOKUP(Dati!$A4776,Normas!$A:$D,2,FALSE),VLOOKUP(Dati!$A4776,Normas!$A:$D,2,FALSE)*0.3)),"")</f>
      </c>
      <c r="I4776" s="2">
        <f>IFERROR(IF(ISBLANK($A4776),"",IF($A4776="Ūdeņraža jonu koncentrācija",VLOOKUP(Dati!$A4776,Normas!$A:$D,3,FALSE),VLOOKUP(Dati!$A4776,Normas!$A:$D,3,FALSE)*0.3)),"")</f>
      </c>
    </row>
    <row r="4777" spans="2:9" x14ac:dyDescent="0.2">
      <c r="B4777">
        <f>IF(ISBLANK(A4777),"",VLOOKUP(A4777,Normas!A:D,4,FALSE))</f>
      </c>
      <c r="E4777" s="2">
        <f>IF(ISBLANK(D4777),"",INT(YEARFRAC(D4777,'Vispārīga informācija'!$B$2)))</f>
      </c>
      <c r="F4777" s="2">
        <f>IFERROR(IF(ISBLANK($A4777),"",IF($A4777="Ūdeņraža jonu koncentrācija",VLOOKUP(Dati!$A4777,Normas!$A:$D,2,FALSE),VLOOKUP(Dati!$A4777,Normas!$A:$D,2,FALSE)*0.6)),"")</f>
      </c>
      <c r="G4777" s="2">
        <f>IFERROR(IF(ISBLANK($A4777),"",IF($A4777="Ūdeņraža jonu koncentrācija",VLOOKUP(Dati!$A4777,Normas!$A:$D,3,FALSE),VLOOKUP(Dati!$A4777,Normas!$A:$D,3,FALSE)*0.6)),"")</f>
      </c>
      <c r="H4777" s="2">
        <f>IFERROR(IF(ISBLANK($A4777),"",IF($A4777="Ūdeņraža jonu koncentrācija",VLOOKUP(Dati!$A4777,Normas!$A:$D,2,FALSE),VLOOKUP(Dati!$A4777,Normas!$A:$D,2,FALSE)*0.3)),"")</f>
      </c>
      <c r="I4777" s="2">
        <f>IFERROR(IF(ISBLANK($A4777),"",IF($A4777="Ūdeņraža jonu koncentrācija",VLOOKUP(Dati!$A4777,Normas!$A:$D,3,FALSE),VLOOKUP(Dati!$A4777,Normas!$A:$D,3,FALSE)*0.3)),"")</f>
      </c>
    </row>
    <row r="4778" spans="2:9" x14ac:dyDescent="0.2">
      <c r="B4778">
        <f>IF(ISBLANK(A4778),"",VLOOKUP(A4778,Normas!A:D,4,FALSE))</f>
      </c>
      <c r="E4778" s="2">
        <f>IF(ISBLANK(D4778),"",INT(YEARFRAC(D4778,'Vispārīga informācija'!$B$2)))</f>
      </c>
      <c r="F4778" s="2">
        <f>IFERROR(IF(ISBLANK($A4778),"",IF($A4778="Ūdeņraža jonu koncentrācija",VLOOKUP(Dati!$A4778,Normas!$A:$D,2,FALSE),VLOOKUP(Dati!$A4778,Normas!$A:$D,2,FALSE)*0.6)),"")</f>
      </c>
      <c r="G4778" s="2">
        <f>IFERROR(IF(ISBLANK($A4778),"",IF($A4778="Ūdeņraža jonu koncentrācija",VLOOKUP(Dati!$A4778,Normas!$A:$D,3,FALSE),VLOOKUP(Dati!$A4778,Normas!$A:$D,3,FALSE)*0.6)),"")</f>
      </c>
      <c r="H4778" s="2">
        <f>IFERROR(IF(ISBLANK($A4778),"",IF($A4778="Ūdeņraža jonu koncentrācija",VLOOKUP(Dati!$A4778,Normas!$A:$D,2,FALSE),VLOOKUP(Dati!$A4778,Normas!$A:$D,2,FALSE)*0.3)),"")</f>
      </c>
      <c r="I4778" s="2">
        <f>IFERROR(IF(ISBLANK($A4778),"",IF($A4778="Ūdeņraža jonu koncentrācija",VLOOKUP(Dati!$A4778,Normas!$A:$D,3,FALSE),VLOOKUP(Dati!$A4778,Normas!$A:$D,3,FALSE)*0.3)),"")</f>
      </c>
    </row>
    <row r="4779" spans="2:9" x14ac:dyDescent="0.2">
      <c r="B4779">
        <f>IF(ISBLANK(A4779),"",VLOOKUP(A4779,Normas!A:D,4,FALSE))</f>
      </c>
      <c r="E4779" s="2">
        <f>IF(ISBLANK(D4779),"",INT(YEARFRAC(D4779,'Vispārīga informācija'!$B$2)))</f>
      </c>
      <c r="F4779" s="2">
        <f>IFERROR(IF(ISBLANK($A4779),"",IF($A4779="Ūdeņraža jonu koncentrācija",VLOOKUP(Dati!$A4779,Normas!$A:$D,2,FALSE),VLOOKUP(Dati!$A4779,Normas!$A:$D,2,FALSE)*0.6)),"")</f>
      </c>
      <c r="G4779" s="2">
        <f>IFERROR(IF(ISBLANK($A4779),"",IF($A4779="Ūdeņraža jonu koncentrācija",VLOOKUP(Dati!$A4779,Normas!$A:$D,3,FALSE),VLOOKUP(Dati!$A4779,Normas!$A:$D,3,FALSE)*0.6)),"")</f>
      </c>
      <c r="H4779" s="2">
        <f>IFERROR(IF(ISBLANK($A4779),"",IF($A4779="Ūdeņraža jonu koncentrācija",VLOOKUP(Dati!$A4779,Normas!$A:$D,2,FALSE),VLOOKUP(Dati!$A4779,Normas!$A:$D,2,FALSE)*0.3)),"")</f>
      </c>
      <c r="I4779" s="2">
        <f>IFERROR(IF(ISBLANK($A4779),"",IF($A4779="Ūdeņraža jonu koncentrācija",VLOOKUP(Dati!$A4779,Normas!$A:$D,3,FALSE),VLOOKUP(Dati!$A4779,Normas!$A:$D,3,FALSE)*0.3)),"")</f>
      </c>
    </row>
    <row r="4780" spans="2:9" x14ac:dyDescent="0.2">
      <c r="B4780">
        <f>IF(ISBLANK(A4780),"",VLOOKUP(A4780,Normas!A:D,4,FALSE))</f>
      </c>
      <c r="E4780" s="2">
        <f>IF(ISBLANK(D4780),"",INT(YEARFRAC(D4780,'Vispārīga informācija'!$B$2)))</f>
      </c>
      <c r="F4780" s="2">
        <f>IFERROR(IF(ISBLANK($A4780),"",IF($A4780="Ūdeņraža jonu koncentrācija",VLOOKUP(Dati!$A4780,Normas!$A:$D,2,FALSE),VLOOKUP(Dati!$A4780,Normas!$A:$D,2,FALSE)*0.6)),"")</f>
      </c>
      <c r="G4780" s="2">
        <f>IFERROR(IF(ISBLANK($A4780),"",IF($A4780="Ūdeņraža jonu koncentrācija",VLOOKUP(Dati!$A4780,Normas!$A:$D,3,FALSE),VLOOKUP(Dati!$A4780,Normas!$A:$D,3,FALSE)*0.6)),"")</f>
      </c>
      <c r="H4780" s="2">
        <f>IFERROR(IF(ISBLANK($A4780),"",IF($A4780="Ūdeņraža jonu koncentrācija",VLOOKUP(Dati!$A4780,Normas!$A:$D,2,FALSE),VLOOKUP(Dati!$A4780,Normas!$A:$D,2,FALSE)*0.3)),"")</f>
      </c>
      <c r="I4780" s="2">
        <f>IFERROR(IF(ISBLANK($A4780),"",IF($A4780="Ūdeņraža jonu koncentrācija",VLOOKUP(Dati!$A4780,Normas!$A:$D,3,FALSE),VLOOKUP(Dati!$A4780,Normas!$A:$D,3,FALSE)*0.3)),"")</f>
      </c>
    </row>
    <row r="4781" spans="2:9" x14ac:dyDescent="0.2">
      <c r="B4781">
        <f>IF(ISBLANK(A4781),"",VLOOKUP(A4781,Normas!A:D,4,FALSE))</f>
      </c>
      <c r="E4781" s="2">
        <f>IF(ISBLANK(D4781),"",INT(YEARFRAC(D4781,'Vispārīga informācija'!$B$2)))</f>
      </c>
      <c r="F4781" s="2">
        <f>IFERROR(IF(ISBLANK($A4781),"",IF($A4781="Ūdeņraža jonu koncentrācija",VLOOKUP(Dati!$A4781,Normas!$A:$D,2,FALSE),VLOOKUP(Dati!$A4781,Normas!$A:$D,2,FALSE)*0.6)),"")</f>
      </c>
      <c r="G4781" s="2">
        <f>IFERROR(IF(ISBLANK($A4781),"",IF($A4781="Ūdeņraža jonu koncentrācija",VLOOKUP(Dati!$A4781,Normas!$A:$D,3,FALSE),VLOOKUP(Dati!$A4781,Normas!$A:$D,3,FALSE)*0.6)),"")</f>
      </c>
      <c r="H4781" s="2">
        <f>IFERROR(IF(ISBLANK($A4781),"",IF($A4781="Ūdeņraža jonu koncentrācija",VLOOKUP(Dati!$A4781,Normas!$A:$D,2,FALSE),VLOOKUP(Dati!$A4781,Normas!$A:$D,2,FALSE)*0.3)),"")</f>
      </c>
      <c r="I4781" s="2">
        <f>IFERROR(IF(ISBLANK($A4781),"",IF($A4781="Ūdeņraža jonu koncentrācija",VLOOKUP(Dati!$A4781,Normas!$A:$D,3,FALSE),VLOOKUP(Dati!$A4781,Normas!$A:$D,3,FALSE)*0.3)),"")</f>
      </c>
    </row>
    <row r="4782" spans="2:9" x14ac:dyDescent="0.2">
      <c r="B4782">
        <f>IF(ISBLANK(A4782),"",VLOOKUP(A4782,Normas!A:D,4,FALSE))</f>
      </c>
      <c r="E4782" s="2">
        <f>IF(ISBLANK(D4782),"",INT(YEARFRAC(D4782,'Vispārīga informācija'!$B$2)))</f>
      </c>
      <c r="F4782" s="2">
        <f>IFERROR(IF(ISBLANK($A4782),"",IF($A4782="Ūdeņraža jonu koncentrācija",VLOOKUP(Dati!$A4782,Normas!$A:$D,2,FALSE),VLOOKUP(Dati!$A4782,Normas!$A:$D,2,FALSE)*0.6)),"")</f>
      </c>
      <c r="G4782" s="2">
        <f>IFERROR(IF(ISBLANK($A4782),"",IF($A4782="Ūdeņraža jonu koncentrācija",VLOOKUP(Dati!$A4782,Normas!$A:$D,3,FALSE),VLOOKUP(Dati!$A4782,Normas!$A:$D,3,FALSE)*0.6)),"")</f>
      </c>
      <c r="H4782" s="2">
        <f>IFERROR(IF(ISBLANK($A4782),"",IF($A4782="Ūdeņraža jonu koncentrācija",VLOOKUP(Dati!$A4782,Normas!$A:$D,2,FALSE),VLOOKUP(Dati!$A4782,Normas!$A:$D,2,FALSE)*0.3)),"")</f>
      </c>
      <c r="I4782" s="2">
        <f>IFERROR(IF(ISBLANK($A4782),"",IF($A4782="Ūdeņraža jonu koncentrācija",VLOOKUP(Dati!$A4782,Normas!$A:$D,3,FALSE),VLOOKUP(Dati!$A4782,Normas!$A:$D,3,FALSE)*0.3)),"")</f>
      </c>
    </row>
    <row r="4783" spans="2:9" x14ac:dyDescent="0.2">
      <c r="B4783">
        <f>IF(ISBLANK(A4783),"",VLOOKUP(A4783,Normas!A:D,4,FALSE))</f>
      </c>
      <c r="E4783" s="2">
        <f>IF(ISBLANK(D4783),"",INT(YEARFRAC(D4783,'Vispārīga informācija'!$B$2)))</f>
      </c>
      <c r="F4783" s="2">
        <f>IFERROR(IF(ISBLANK($A4783),"",IF($A4783="Ūdeņraža jonu koncentrācija",VLOOKUP(Dati!$A4783,Normas!$A:$D,2,FALSE),VLOOKUP(Dati!$A4783,Normas!$A:$D,2,FALSE)*0.6)),"")</f>
      </c>
      <c r="G4783" s="2">
        <f>IFERROR(IF(ISBLANK($A4783),"",IF($A4783="Ūdeņraža jonu koncentrācija",VLOOKUP(Dati!$A4783,Normas!$A:$D,3,FALSE),VLOOKUP(Dati!$A4783,Normas!$A:$D,3,FALSE)*0.6)),"")</f>
      </c>
      <c r="H4783" s="2">
        <f>IFERROR(IF(ISBLANK($A4783),"",IF($A4783="Ūdeņraža jonu koncentrācija",VLOOKUP(Dati!$A4783,Normas!$A:$D,2,FALSE),VLOOKUP(Dati!$A4783,Normas!$A:$D,2,FALSE)*0.3)),"")</f>
      </c>
      <c r="I4783" s="2">
        <f>IFERROR(IF(ISBLANK($A4783),"",IF($A4783="Ūdeņraža jonu koncentrācija",VLOOKUP(Dati!$A4783,Normas!$A:$D,3,FALSE),VLOOKUP(Dati!$A4783,Normas!$A:$D,3,FALSE)*0.3)),"")</f>
      </c>
    </row>
    <row r="4784" spans="2:9" x14ac:dyDescent="0.2">
      <c r="B4784">
        <f>IF(ISBLANK(A4784),"",VLOOKUP(A4784,Normas!A:D,4,FALSE))</f>
      </c>
      <c r="E4784" s="2">
        <f>IF(ISBLANK(D4784),"",INT(YEARFRAC(D4784,'Vispārīga informācija'!$B$2)))</f>
      </c>
      <c r="F4784" s="2">
        <f>IFERROR(IF(ISBLANK($A4784),"",IF($A4784="Ūdeņraža jonu koncentrācija",VLOOKUP(Dati!$A4784,Normas!$A:$D,2,FALSE),VLOOKUP(Dati!$A4784,Normas!$A:$D,2,FALSE)*0.6)),"")</f>
      </c>
      <c r="G4784" s="2">
        <f>IFERROR(IF(ISBLANK($A4784),"",IF($A4784="Ūdeņraža jonu koncentrācija",VLOOKUP(Dati!$A4784,Normas!$A:$D,3,FALSE),VLOOKUP(Dati!$A4784,Normas!$A:$D,3,FALSE)*0.6)),"")</f>
      </c>
      <c r="H4784" s="2">
        <f>IFERROR(IF(ISBLANK($A4784),"",IF($A4784="Ūdeņraža jonu koncentrācija",VLOOKUP(Dati!$A4784,Normas!$A:$D,2,FALSE),VLOOKUP(Dati!$A4784,Normas!$A:$D,2,FALSE)*0.3)),"")</f>
      </c>
      <c r="I4784" s="2">
        <f>IFERROR(IF(ISBLANK($A4784),"",IF($A4784="Ūdeņraža jonu koncentrācija",VLOOKUP(Dati!$A4784,Normas!$A:$D,3,FALSE),VLOOKUP(Dati!$A4784,Normas!$A:$D,3,FALSE)*0.3)),"")</f>
      </c>
    </row>
    <row r="4785" spans="2:9" x14ac:dyDescent="0.2">
      <c r="B4785">
        <f>IF(ISBLANK(A4785),"",VLOOKUP(A4785,Normas!A:D,4,FALSE))</f>
      </c>
      <c r="E4785" s="2">
        <f>IF(ISBLANK(D4785),"",INT(YEARFRAC(D4785,'Vispārīga informācija'!$B$2)))</f>
      </c>
      <c r="F4785" s="2">
        <f>IFERROR(IF(ISBLANK($A4785),"",IF($A4785="Ūdeņraža jonu koncentrācija",VLOOKUP(Dati!$A4785,Normas!$A:$D,2,FALSE),VLOOKUP(Dati!$A4785,Normas!$A:$D,2,FALSE)*0.6)),"")</f>
      </c>
      <c r="G4785" s="2">
        <f>IFERROR(IF(ISBLANK($A4785),"",IF($A4785="Ūdeņraža jonu koncentrācija",VLOOKUP(Dati!$A4785,Normas!$A:$D,3,FALSE),VLOOKUP(Dati!$A4785,Normas!$A:$D,3,FALSE)*0.6)),"")</f>
      </c>
      <c r="H4785" s="2">
        <f>IFERROR(IF(ISBLANK($A4785),"",IF($A4785="Ūdeņraža jonu koncentrācija",VLOOKUP(Dati!$A4785,Normas!$A:$D,2,FALSE),VLOOKUP(Dati!$A4785,Normas!$A:$D,2,FALSE)*0.3)),"")</f>
      </c>
      <c r="I4785" s="2">
        <f>IFERROR(IF(ISBLANK($A4785),"",IF($A4785="Ūdeņraža jonu koncentrācija",VLOOKUP(Dati!$A4785,Normas!$A:$D,3,FALSE),VLOOKUP(Dati!$A4785,Normas!$A:$D,3,FALSE)*0.3)),"")</f>
      </c>
    </row>
    <row r="4786" spans="2:9" x14ac:dyDescent="0.2">
      <c r="B4786">
        <f>IF(ISBLANK(A4786),"",VLOOKUP(A4786,Normas!A:D,4,FALSE))</f>
      </c>
      <c r="E4786" s="2">
        <f>IF(ISBLANK(D4786),"",INT(YEARFRAC(D4786,'Vispārīga informācija'!$B$2)))</f>
      </c>
      <c r="F4786" s="2">
        <f>IFERROR(IF(ISBLANK($A4786),"",IF($A4786="Ūdeņraža jonu koncentrācija",VLOOKUP(Dati!$A4786,Normas!$A:$D,2,FALSE),VLOOKUP(Dati!$A4786,Normas!$A:$D,2,FALSE)*0.6)),"")</f>
      </c>
      <c r="G4786" s="2">
        <f>IFERROR(IF(ISBLANK($A4786),"",IF($A4786="Ūdeņraža jonu koncentrācija",VLOOKUP(Dati!$A4786,Normas!$A:$D,3,FALSE),VLOOKUP(Dati!$A4786,Normas!$A:$D,3,FALSE)*0.6)),"")</f>
      </c>
      <c r="H4786" s="2">
        <f>IFERROR(IF(ISBLANK($A4786),"",IF($A4786="Ūdeņraža jonu koncentrācija",VLOOKUP(Dati!$A4786,Normas!$A:$D,2,FALSE),VLOOKUP(Dati!$A4786,Normas!$A:$D,2,FALSE)*0.3)),"")</f>
      </c>
      <c r="I4786" s="2">
        <f>IFERROR(IF(ISBLANK($A4786),"",IF($A4786="Ūdeņraža jonu koncentrācija",VLOOKUP(Dati!$A4786,Normas!$A:$D,3,FALSE),VLOOKUP(Dati!$A4786,Normas!$A:$D,3,FALSE)*0.3)),"")</f>
      </c>
    </row>
    <row r="4787" spans="2:9" x14ac:dyDescent="0.2">
      <c r="B4787">
        <f>IF(ISBLANK(A4787),"",VLOOKUP(A4787,Normas!A:D,4,FALSE))</f>
      </c>
      <c r="E4787" s="2">
        <f>IF(ISBLANK(D4787),"",INT(YEARFRAC(D4787,'Vispārīga informācija'!$B$2)))</f>
      </c>
      <c r="F4787" s="2">
        <f>IFERROR(IF(ISBLANK($A4787),"",IF($A4787="Ūdeņraža jonu koncentrācija",VLOOKUP(Dati!$A4787,Normas!$A:$D,2,FALSE),VLOOKUP(Dati!$A4787,Normas!$A:$D,2,FALSE)*0.6)),"")</f>
      </c>
      <c r="G4787" s="2">
        <f>IFERROR(IF(ISBLANK($A4787),"",IF($A4787="Ūdeņraža jonu koncentrācija",VLOOKUP(Dati!$A4787,Normas!$A:$D,3,FALSE),VLOOKUP(Dati!$A4787,Normas!$A:$D,3,FALSE)*0.6)),"")</f>
      </c>
      <c r="H4787" s="2">
        <f>IFERROR(IF(ISBLANK($A4787),"",IF($A4787="Ūdeņraža jonu koncentrācija",VLOOKUP(Dati!$A4787,Normas!$A:$D,2,FALSE),VLOOKUP(Dati!$A4787,Normas!$A:$D,2,FALSE)*0.3)),"")</f>
      </c>
      <c r="I4787" s="2">
        <f>IFERROR(IF(ISBLANK($A4787),"",IF($A4787="Ūdeņraža jonu koncentrācija",VLOOKUP(Dati!$A4787,Normas!$A:$D,3,FALSE),VLOOKUP(Dati!$A4787,Normas!$A:$D,3,FALSE)*0.3)),"")</f>
      </c>
    </row>
    <row r="4788" spans="2:9" x14ac:dyDescent="0.2">
      <c r="B4788">
        <f>IF(ISBLANK(A4788),"",VLOOKUP(A4788,Normas!A:D,4,FALSE))</f>
      </c>
      <c r="E4788" s="2">
        <f>IF(ISBLANK(D4788),"",INT(YEARFRAC(D4788,'Vispārīga informācija'!$B$2)))</f>
      </c>
      <c r="F4788" s="2">
        <f>IFERROR(IF(ISBLANK($A4788),"",IF($A4788="Ūdeņraža jonu koncentrācija",VLOOKUP(Dati!$A4788,Normas!$A:$D,2,FALSE),VLOOKUP(Dati!$A4788,Normas!$A:$D,2,FALSE)*0.6)),"")</f>
      </c>
      <c r="G4788" s="2">
        <f>IFERROR(IF(ISBLANK($A4788),"",IF($A4788="Ūdeņraža jonu koncentrācija",VLOOKUP(Dati!$A4788,Normas!$A:$D,3,FALSE),VLOOKUP(Dati!$A4788,Normas!$A:$D,3,FALSE)*0.6)),"")</f>
      </c>
      <c r="H4788" s="2">
        <f>IFERROR(IF(ISBLANK($A4788),"",IF($A4788="Ūdeņraža jonu koncentrācija",VLOOKUP(Dati!$A4788,Normas!$A:$D,2,FALSE),VLOOKUP(Dati!$A4788,Normas!$A:$D,2,FALSE)*0.3)),"")</f>
      </c>
      <c r="I4788" s="2">
        <f>IFERROR(IF(ISBLANK($A4788),"",IF($A4788="Ūdeņraža jonu koncentrācija",VLOOKUP(Dati!$A4788,Normas!$A:$D,3,FALSE),VLOOKUP(Dati!$A4788,Normas!$A:$D,3,FALSE)*0.3)),"")</f>
      </c>
    </row>
    <row r="4789" spans="2:9" x14ac:dyDescent="0.2">
      <c r="B4789">
        <f>IF(ISBLANK(A4789),"",VLOOKUP(A4789,Normas!A:D,4,FALSE))</f>
      </c>
      <c r="E4789" s="2">
        <f>IF(ISBLANK(D4789),"",INT(YEARFRAC(D4789,'Vispārīga informācija'!$B$2)))</f>
      </c>
      <c r="F4789" s="2">
        <f>IFERROR(IF(ISBLANK($A4789),"",IF($A4789="Ūdeņraža jonu koncentrācija",VLOOKUP(Dati!$A4789,Normas!$A:$D,2,FALSE),VLOOKUP(Dati!$A4789,Normas!$A:$D,2,FALSE)*0.6)),"")</f>
      </c>
      <c r="G4789" s="2">
        <f>IFERROR(IF(ISBLANK($A4789),"",IF($A4789="Ūdeņraža jonu koncentrācija",VLOOKUP(Dati!$A4789,Normas!$A:$D,3,FALSE),VLOOKUP(Dati!$A4789,Normas!$A:$D,3,FALSE)*0.6)),"")</f>
      </c>
      <c r="H4789" s="2">
        <f>IFERROR(IF(ISBLANK($A4789),"",IF($A4789="Ūdeņraža jonu koncentrācija",VLOOKUP(Dati!$A4789,Normas!$A:$D,2,FALSE),VLOOKUP(Dati!$A4789,Normas!$A:$D,2,FALSE)*0.3)),"")</f>
      </c>
      <c r="I4789" s="2">
        <f>IFERROR(IF(ISBLANK($A4789),"",IF($A4789="Ūdeņraža jonu koncentrācija",VLOOKUP(Dati!$A4789,Normas!$A:$D,3,FALSE),VLOOKUP(Dati!$A4789,Normas!$A:$D,3,FALSE)*0.3)),"")</f>
      </c>
    </row>
    <row r="4790" spans="2:9" x14ac:dyDescent="0.2">
      <c r="B4790">
        <f>IF(ISBLANK(A4790),"",VLOOKUP(A4790,Normas!A:D,4,FALSE))</f>
      </c>
      <c r="E4790" s="2">
        <f>IF(ISBLANK(D4790),"",INT(YEARFRAC(D4790,'Vispārīga informācija'!$B$2)))</f>
      </c>
      <c r="F4790" s="2">
        <f>IFERROR(IF(ISBLANK($A4790),"",IF($A4790="Ūdeņraža jonu koncentrācija",VLOOKUP(Dati!$A4790,Normas!$A:$D,2,FALSE),VLOOKUP(Dati!$A4790,Normas!$A:$D,2,FALSE)*0.6)),"")</f>
      </c>
      <c r="G4790" s="2">
        <f>IFERROR(IF(ISBLANK($A4790),"",IF($A4790="Ūdeņraža jonu koncentrācija",VLOOKUP(Dati!$A4790,Normas!$A:$D,3,FALSE),VLOOKUP(Dati!$A4790,Normas!$A:$D,3,FALSE)*0.6)),"")</f>
      </c>
      <c r="H4790" s="2">
        <f>IFERROR(IF(ISBLANK($A4790),"",IF($A4790="Ūdeņraža jonu koncentrācija",VLOOKUP(Dati!$A4790,Normas!$A:$D,2,FALSE),VLOOKUP(Dati!$A4790,Normas!$A:$D,2,FALSE)*0.3)),"")</f>
      </c>
      <c r="I4790" s="2">
        <f>IFERROR(IF(ISBLANK($A4790),"",IF($A4790="Ūdeņraža jonu koncentrācija",VLOOKUP(Dati!$A4790,Normas!$A:$D,3,FALSE),VLOOKUP(Dati!$A4790,Normas!$A:$D,3,FALSE)*0.3)),"")</f>
      </c>
    </row>
    <row r="4791" spans="2:9" x14ac:dyDescent="0.2">
      <c r="B4791">
        <f>IF(ISBLANK(A4791),"",VLOOKUP(A4791,Normas!A:D,4,FALSE))</f>
      </c>
      <c r="E4791" s="2">
        <f>IF(ISBLANK(D4791),"",INT(YEARFRAC(D4791,'Vispārīga informācija'!$B$2)))</f>
      </c>
      <c r="F4791" s="2">
        <f>IFERROR(IF(ISBLANK($A4791),"",IF($A4791="Ūdeņraža jonu koncentrācija",VLOOKUP(Dati!$A4791,Normas!$A:$D,2,FALSE),VLOOKUP(Dati!$A4791,Normas!$A:$D,2,FALSE)*0.6)),"")</f>
      </c>
      <c r="G4791" s="2">
        <f>IFERROR(IF(ISBLANK($A4791),"",IF($A4791="Ūdeņraža jonu koncentrācija",VLOOKUP(Dati!$A4791,Normas!$A:$D,3,FALSE),VLOOKUP(Dati!$A4791,Normas!$A:$D,3,FALSE)*0.6)),"")</f>
      </c>
      <c r="H4791" s="2">
        <f>IFERROR(IF(ISBLANK($A4791),"",IF($A4791="Ūdeņraža jonu koncentrācija",VLOOKUP(Dati!$A4791,Normas!$A:$D,2,FALSE),VLOOKUP(Dati!$A4791,Normas!$A:$D,2,FALSE)*0.3)),"")</f>
      </c>
      <c r="I4791" s="2">
        <f>IFERROR(IF(ISBLANK($A4791),"",IF($A4791="Ūdeņraža jonu koncentrācija",VLOOKUP(Dati!$A4791,Normas!$A:$D,3,FALSE),VLOOKUP(Dati!$A4791,Normas!$A:$D,3,FALSE)*0.3)),"")</f>
      </c>
    </row>
    <row r="4792" spans="2:9" x14ac:dyDescent="0.2">
      <c r="B4792">
        <f>IF(ISBLANK(A4792),"",VLOOKUP(A4792,Normas!A:D,4,FALSE))</f>
      </c>
      <c r="E4792" s="2">
        <f>IF(ISBLANK(D4792),"",INT(YEARFRAC(D4792,'Vispārīga informācija'!$B$2)))</f>
      </c>
      <c r="F4792" s="2">
        <f>IFERROR(IF(ISBLANK($A4792),"",IF($A4792="Ūdeņraža jonu koncentrācija",VLOOKUP(Dati!$A4792,Normas!$A:$D,2,FALSE),VLOOKUP(Dati!$A4792,Normas!$A:$D,2,FALSE)*0.6)),"")</f>
      </c>
      <c r="G4792" s="2">
        <f>IFERROR(IF(ISBLANK($A4792),"",IF($A4792="Ūdeņraža jonu koncentrācija",VLOOKUP(Dati!$A4792,Normas!$A:$D,3,FALSE),VLOOKUP(Dati!$A4792,Normas!$A:$D,3,FALSE)*0.6)),"")</f>
      </c>
      <c r="H4792" s="2">
        <f>IFERROR(IF(ISBLANK($A4792),"",IF($A4792="Ūdeņraža jonu koncentrācija",VLOOKUP(Dati!$A4792,Normas!$A:$D,2,FALSE),VLOOKUP(Dati!$A4792,Normas!$A:$D,2,FALSE)*0.3)),"")</f>
      </c>
      <c r="I4792" s="2">
        <f>IFERROR(IF(ISBLANK($A4792),"",IF($A4792="Ūdeņraža jonu koncentrācija",VLOOKUP(Dati!$A4792,Normas!$A:$D,3,FALSE),VLOOKUP(Dati!$A4792,Normas!$A:$D,3,FALSE)*0.3)),"")</f>
      </c>
    </row>
    <row r="4793" spans="2:9" x14ac:dyDescent="0.2">
      <c r="B4793">
        <f>IF(ISBLANK(A4793),"",VLOOKUP(A4793,Normas!A:D,4,FALSE))</f>
      </c>
      <c r="E4793" s="2">
        <f>IF(ISBLANK(D4793),"",INT(YEARFRAC(D4793,'Vispārīga informācija'!$B$2)))</f>
      </c>
      <c r="F4793" s="2">
        <f>IFERROR(IF(ISBLANK($A4793),"",IF($A4793="Ūdeņraža jonu koncentrācija",VLOOKUP(Dati!$A4793,Normas!$A:$D,2,FALSE),VLOOKUP(Dati!$A4793,Normas!$A:$D,2,FALSE)*0.6)),"")</f>
      </c>
      <c r="G4793" s="2">
        <f>IFERROR(IF(ISBLANK($A4793),"",IF($A4793="Ūdeņraža jonu koncentrācija",VLOOKUP(Dati!$A4793,Normas!$A:$D,3,FALSE),VLOOKUP(Dati!$A4793,Normas!$A:$D,3,FALSE)*0.6)),"")</f>
      </c>
      <c r="H4793" s="2">
        <f>IFERROR(IF(ISBLANK($A4793),"",IF($A4793="Ūdeņraža jonu koncentrācija",VLOOKUP(Dati!$A4793,Normas!$A:$D,2,FALSE),VLOOKUP(Dati!$A4793,Normas!$A:$D,2,FALSE)*0.3)),"")</f>
      </c>
      <c r="I4793" s="2">
        <f>IFERROR(IF(ISBLANK($A4793),"",IF($A4793="Ūdeņraža jonu koncentrācija",VLOOKUP(Dati!$A4793,Normas!$A:$D,3,FALSE),VLOOKUP(Dati!$A4793,Normas!$A:$D,3,FALSE)*0.3)),"")</f>
      </c>
    </row>
    <row r="4794" spans="2:9" x14ac:dyDescent="0.2">
      <c r="B4794">
        <f>IF(ISBLANK(A4794),"",VLOOKUP(A4794,Normas!A:D,4,FALSE))</f>
      </c>
      <c r="E4794" s="2">
        <f>IF(ISBLANK(D4794),"",INT(YEARFRAC(D4794,'Vispārīga informācija'!$B$2)))</f>
      </c>
      <c r="F4794" s="2">
        <f>IFERROR(IF(ISBLANK($A4794),"",IF($A4794="Ūdeņraža jonu koncentrācija",VLOOKUP(Dati!$A4794,Normas!$A:$D,2,FALSE),VLOOKUP(Dati!$A4794,Normas!$A:$D,2,FALSE)*0.6)),"")</f>
      </c>
      <c r="G4794" s="2">
        <f>IFERROR(IF(ISBLANK($A4794),"",IF($A4794="Ūdeņraža jonu koncentrācija",VLOOKUP(Dati!$A4794,Normas!$A:$D,3,FALSE),VLOOKUP(Dati!$A4794,Normas!$A:$D,3,FALSE)*0.6)),"")</f>
      </c>
      <c r="H4794" s="2">
        <f>IFERROR(IF(ISBLANK($A4794),"",IF($A4794="Ūdeņraža jonu koncentrācija",VLOOKUP(Dati!$A4794,Normas!$A:$D,2,FALSE),VLOOKUP(Dati!$A4794,Normas!$A:$D,2,FALSE)*0.3)),"")</f>
      </c>
      <c r="I4794" s="2">
        <f>IFERROR(IF(ISBLANK($A4794),"",IF($A4794="Ūdeņraža jonu koncentrācija",VLOOKUP(Dati!$A4794,Normas!$A:$D,3,FALSE),VLOOKUP(Dati!$A4794,Normas!$A:$D,3,FALSE)*0.3)),"")</f>
      </c>
    </row>
    <row r="4795" spans="2:9" x14ac:dyDescent="0.2">
      <c r="B4795">
        <f>IF(ISBLANK(A4795),"",VLOOKUP(A4795,Normas!A:D,4,FALSE))</f>
      </c>
      <c r="E4795" s="2">
        <f>IF(ISBLANK(D4795),"",INT(YEARFRAC(D4795,'Vispārīga informācija'!$B$2)))</f>
      </c>
      <c r="F4795" s="2">
        <f>IFERROR(IF(ISBLANK($A4795),"",IF($A4795="Ūdeņraža jonu koncentrācija",VLOOKUP(Dati!$A4795,Normas!$A:$D,2,FALSE),VLOOKUP(Dati!$A4795,Normas!$A:$D,2,FALSE)*0.6)),"")</f>
      </c>
      <c r="G4795" s="2">
        <f>IFERROR(IF(ISBLANK($A4795),"",IF($A4795="Ūdeņraža jonu koncentrācija",VLOOKUP(Dati!$A4795,Normas!$A:$D,3,FALSE),VLOOKUP(Dati!$A4795,Normas!$A:$D,3,FALSE)*0.6)),"")</f>
      </c>
      <c r="H4795" s="2">
        <f>IFERROR(IF(ISBLANK($A4795),"",IF($A4795="Ūdeņraža jonu koncentrācija",VLOOKUP(Dati!$A4795,Normas!$A:$D,2,FALSE),VLOOKUP(Dati!$A4795,Normas!$A:$D,2,FALSE)*0.3)),"")</f>
      </c>
      <c r="I4795" s="2">
        <f>IFERROR(IF(ISBLANK($A4795),"",IF($A4795="Ūdeņraža jonu koncentrācija",VLOOKUP(Dati!$A4795,Normas!$A:$D,3,FALSE),VLOOKUP(Dati!$A4795,Normas!$A:$D,3,FALSE)*0.3)),"")</f>
      </c>
    </row>
    <row r="4796" spans="2:9" x14ac:dyDescent="0.2">
      <c r="B4796">
        <f>IF(ISBLANK(A4796),"",VLOOKUP(A4796,Normas!A:D,4,FALSE))</f>
      </c>
      <c r="E4796" s="2">
        <f>IF(ISBLANK(D4796),"",INT(YEARFRAC(D4796,'Vispārīga informācija'!$B$2)))</f>
      </c>
      <c r="F4796" s="2">
        <f>IFERROR(IF(ISBLANK($A4796),"",IF($A4796="Ūdeņraža jonu koncentrācija",VLOOKUP(Dati!$A4796,Normas!$A:$D,2,FALSE),VLOOKUP(Dati!$A4796,Normas!$A:$D,2,FALSE)*0.6)),"")</f>
      </c>
      <c r="G4796" s="2">
        <f>IFERROR(IF(ISBLANK($A4796),"",IF($A4796="Ūdeņraža jonu koncentrācija",VLOOKUP(Dati!$A4796,Normas!$A:$D,3,FALSE),VLOOKUP(Dati!$A4796,Normas!$A:$D,3,FALSE)*0.6)),"")</f>
      </c>
      <c r="H4796" s="2">
        <f>IFERROR(IF(ISBLANK($A4796),"",IF($A4796="Ūdeņraža jonu koncentrācija",VLOOKUP(Dati!$A4796,Normas!$A:$D,2,FALSE),VLOOKUP(Dati!$A4796,Normas!$A:$D,2,FALSE)*0.3)),"")</f>
      </c>
      <c r="I4796" s="2">
        <f>IFERROR(IF(ISBLANK($A4796),"",IF($A4796="Ūdeņraža jonu koncentrācija",VLOOKUP(Dati!$A4796,Normas!$A:$D,3,FALSE),VLOOKUP(Dati!$A4796,Normas!$A:$D,3,FALSE)*0.3)),"")</f>
      </c>
    </row>
    <row r="4797" spans="2:9" x14ac:dyDescent="0.2">
      <c r="B4797">
        <f>IF(ISBLANK(A4797),"",VLOOKUP(A4797,Normas!A:D,4,FALSE))</f>
      </c>
      <c r="E4797" s="2">
        <f>IF(ISBLANK(D4797),"",INT(YEARFRAC(D4797,'Vispārīga informācija'!$B$2)))</f>
      </c>
      <c r="F4797" s="2">
        <f>IFERROR(IF(ISBLANK($A4797),"",IF($A4797="Ūdeņraža jonu koncentrācija",VLOOKUP(Dati!$A4797,Normas!$A:$D,2,FALSE),VLOOKUP(Dati!$A4797,Normas!$A:$D,2,FALSE)*0.6)),"")</f>
      </c>
      <c r="G4797" s="2">
        <f>IFERROR(IF(ISBLANK($A4797),"",IF($A4797="Ūdeņraža jonu koncentrācija",VLOOKUP(Dati!$A4797,Normas!$A:$D,3,FALSE),VLOOKUP(Dati!$A4797,Normas!$A:$D,3,FALSE)*0.6)),"")</f>
      </c>
      <c r="H4797" s="2">
        <f>IFERROR(IF(ISBLANK($A4797),"",IF($A4797="Ūdeņraža jonu koncentrācija",VLOOKUP(Dati!$A4797,Normas!$A:$D,2,FALSE),VLOOKUP(Dati!$A4797,Normas!$A:$D,2,FALSE)*0.3)),"")</f>
      </c>
      <c r="I4797" s="2">
        <f>IFERROR(IF(ISBLANK($A4797),"",IF($A4797="Ūdeņraža jonu koncentrācija",VLOOKUP(Dati!$A4797,Normas!$A:$D,3,FALSE),VLOOKUP(Dati!$A4797,Normas!$A:$D,3,FALSE)*0.3)),"")</f>
      </c>
    </row>
    <row r="4798" spans="2:9" x14ac:dyDescent="0.2">
      <c r="B4798">
        <f>IF(ISBLANK(A4798),"",VLOOKUP(A4798,Normas!A:D,4,FALSE))</f>
      </c>
      <c r="E4798" s="2">
        <f>IF(ISBLANK(D4798),"",INT(YEARFRAC(D4798,'Vispārīga informācija'!$B$2)))</f>
      </c>
      <c r="F4798" s="2">
        <f>IFERROR(IF(ISBLANK($A4798),"",IF($A4798="Ūdeņraža jonu koncentrācija",VLOOKUP(Dati!$A4798,Normas!$A:$D,2,FALSE),VLOOKUP(Dati!$A4798,Normas!$A:$D,2,FALSE)*0.6)),"")</f>
      </c>
      <c r="G4798" s="2">
        <f>IFERROR(IF(ISBLANK($A4798),"",IF($A4798="Ūdeņraža jonu koncentrācija",VLOOKUP(Dati!$A4798,Normas!$A:$D,3,FALSE),VLOOKUP(Dati!$A4798,Normas!$A:$D,3,FALSE)*0.6)),"")</f>
      </c>
      <c r="H4798" s="2">
        <f>IFERROR(IF(ISBLANK($A4798),"",IF($A4798="Ūdeņraža jonu koncentrācija",VLOOKUP(Dati!$A4798,Normas!$A:$D,2,FALSE),VLOOKUP(Dati!$A4798,Normas!$A:$D,2,FALSE)*0.3)),"")</f>
      </c>
      <c r="I4798" s="2">
        <f>IFERROR(IF(ISBLANK($A4798),"",IF($A4798="Ūdeņraža jonu koncentrācija",VLOOKUP(Dati!$A4798,Normas!$A:$D,3,FALSE),VLOOKUP(Dati!$A4798,Normas!$A:$D,3,FALSE)*0.3)),"")</f>
      </c>
    </row>
    <row r="4799" spans="2:9" x14ac:dyDescent="0.2">
      <c r="B4799">
        <f>IF(ISBLANK(A4799),"",VLOOKUP(A4799,Normas!A:D,4,FALSE))</f>
      </c>
      <c r="E4799" s="2">
        <f>IF(ISBLANK(D4799),"",INT(YEARFRAC(D4799,'Vispārīga informācija'!$B$2)))</f>
      </c>
      <c r="F4799" s="2">
        <f>IFERROR(IF(ISBLANK($A4799),"",IF($A4799="Ūdeņraža jonu koncentrācija",VLOOKUP(Dati!$A4799,Normas!$A:$D,2,FALSE),VLOOKUP(Dati!$A4799,Normas!$A:$D,2,FALSE)*0.6)),"")</f>
      </c>
      <c r="G4799" s="2">
        <f>IFERROR(IF(ISBLANK($A4799),"",IF($A4799="Ūdeņraža jonu koncentrācija",VLOOKUP(Dati!$A4799,Normas!$A:$D,3,FALSE),VLOOKUP(Dati!$A4799,Normas!$A:$D,3,FALSE)*0.6)),"")</f>
      </c>
      <c r="H4799" s="2">
        <f>IFERROR(IF(ISBLANK($A4799),"",IF($A4799="Ūdeņraža jonu koncentrācija",VLOOKUP(Dati!$A4799,Normas!$A:$D,2,FALSE),VLOOKUP(Dati!$A4799,Normas!$A:$D,2,FALSE)*0.3)),"")</f>
      </c>
      <c r="I4799" s="2">
        <f>IFERROR(IF(ISBLANK($A4799),"",IF($A4799="Ūdeņraža jonu koncentrācija",VLOOKUP(Dati!$A4799,Normas!$A:$D,3,FALSE),VLOOKUP(Dati!$A4799,Normas!$A:$D,3,FALSE)*0.3)),"")</f>
      </c>
    </row>
    <row r="4800" spans="2:9" x14ac:dyDescent="0.2">
      <c r="B4800">
        <f>IF(ISBLANK(A4800),"",VLOOKUP(A4800,Normas!A:D,4,FALSE))</f>
      </c>
      <c r="E4800" s="2">
        <f>IF(ISBLANK(D4800),"",INT(YEARFRAC(D4800,'Vispārīga informācija'!$B$2)))</f>
      </c>
      <c r="F4800" s="2">
        <f>IFERROR(IF(ISBLANK($A4800),"",IF($A4800="Ūdeņraža jonu koncentrācija",VLOOKUP(Dati!$A4800,Normas!$A:$D,2,FALSE),VLOOKUP(Dati!$A4800,Normas!$A:$D,2,FALSE)*0.6)),"")</f>
      </c>
      <c r="G4800" s="2">
        <f>IFERROR(IF(ISBLANK($A4800),"",IF($A4800="Ūdeņraža jonu koncentrācija",VLOOKUP(Dati!$A4800,Normas!$A:$D,3,FALSE),VLOOKUP(Dati!$A4800,Normas!$A:$D,3,FALSE)*0.6)),"")</f>
      </c>
      <c r="H4800" s="2">
        <f>IFERROR(IF(ISBLANK($A4800),"",IF($A4800="Ūdeņraža jonu koncentrācija",VLOOKUP(Dati!$A4800,Normas!$A:$D,2,FALSE),VLOOKUP(Dati!$A4800,Normas!$A:$D,2,FALSE)*0.3)),"")</f>
      </c>
      <c r="I4800" s="2">
        <f>IFERROR(IF(ISBLANK($A4800),"",IF($A4800="Ūdeņraža jonu koncentrācija",VLOOKUP(Dati!$A4800,Normas!$A:$D,3,FALSE),VLOOKUP(Dati!$A4800,Normas!$A:$D,3,FALSE)*0.3)),"")</f>
      </c>
    </row>
    <row r="4801" spans="2:9" x14ac:dyDescent="0.2">
      <c r="B4801">
        <f>IF(ISBLANK(A4801),"",VLOOKUP(A4801,Normas!A:D,4,FALSE))</f>
      </c>
      <c r="E4801" s="2">
        <f>IF(ISBLANK(D4801),"",INT(YEARFRAC(D4801,'Vispārīga informācija'!$B$2)))</f>
      </c>
      <c r="F4801" s="2">
        <f>IFERROR(IF(ISBLANK($A4801),"",IF($A4801="Ūdeņraža jonu koncentrācija",VLOOKUP(Dati!$A4801,Normas!$A:$D,2,FALSE),VLOOKUP(Dati!$A4801,Normas!$A:$D,2,FALSE)*0.6)),"")</f>
      </c>
      <c r="G4801" s="2">
        <f>IFERROR(IF(ISBLANK($A4801),"",IF($A4801="Ūdeņraža jonu koncentrācija",VLOOKUP(Dati!$A4801,Normas!$A:$D,3,FALSE),VLOOKUP(Dati!$A4801,Normas!$A:$D,3,FALSE)*0.6)),"")</f>
      </c>
      <c r="H4801" s="2">
        <f>IFERROR(IF(ISBLANK($A4801),"",IF($A4801="Ūdeņraža jonu koncentrācija",VLOOKUP(Dati!$A4801,Normas!$A:$D,2,FALSE),VLOOKUP(Dati!$A4801,Normas!$A:$D,2,FALSE)*0.3)),"")</f>
      </c>
      <c r="I4801" s="2">
        <f>IFERROR(IF(ISBLANK($A4801),"",IF($A4801="Ūdeņraža jonu koncentrācija",VLOOKUP(Dati!$A4801,Normas!$A:$D,3,FALSE),VLOOKUP(Dati!$A4801,Normas!$A:$D,3,FALSE)*0.3)),"")</f>
      </c>
    </row>
    <row r="4802" spans="2:9" x14ac:dyDescent="0.2">
      <c r="B4802">
        <f>IF(ISBLANK(A4802),"",VLOOKUP(A4802,Normas!A:D,4,FALSE))</f>
      </c>
      <c r="E4802" s="2">
        <f>IF(ISBLANK(D4802),"",INT(YEARFRAC(D4802,'Vispārīga informācija'!$B$2)))</f>
      </c>
      <c r="F4802" s="2">
        <f>IFERROR(IF(ISBLANK($A4802),"",IF($A4802="Ūdeņraža jonu koncentrācija",VLOOKUP(Dati!$A4802,Normas!$A:$D,2,FALSE),VLOOKUP(Dati!$A4802,Normas!$A:$D,2,FALSE)*0.6)),"")</f>
      </c>
      <c r="G4802" s="2">
        <f>IFERROR(IF(ISBLANK($A4802),"",IF($A4802="Ūdeņraža jonu koncentrācija",VLOOKUP(Dati!$A4802,Normas!$A:$D,3,FALSE),VLOOKUP(Dati!$A4802,Normas!$A:$D,3,FALSE)*0.6)),"")</f>
      </c>
      <c r="H4802" s="2">
        <f>IFERROR(IF(ISBLANK($A4802),"",IF($A4802="Ūdeņraža jonu koncentrācija",VLOOKUP(Dati!$A4802,Normas!$A:$D,2,FALSE),VLOOKUP(Dati!$A4802,Normas!$A:$D,2,FALSE)*0.3)),"")</f>
      </c>
      <c r="I4802" s="2">
        <f>IFERROR(IF(ISBLANK($A4802),"",IF($A4802="Ūdeņraža jonu koncentrācija",VLOOKUP(Dati!$A4802,Normas!$A:$D,3,FALSE),VLOOKUP(Dati!$A4802,Normas!$A:$D,3,FALSE)*0.3)),"")</f>
      </c>
    </row>
    <row r="4803" spans="2:9" x14ac:dyDescent="0.2">
      <c r="B4803">
        <f>IF(ISBLANK(A4803),"",VLOOKUP(A4803,Normas!A:D,4,FALSE))</f>
      </c>
      <c r="E4803" s="2">
        <f>IF(ISBLANK(D4803),"",INT(YEARFRAC(D4803,'Vispārīga informācija'!$B$2)))</f>
      </c>
      <c r="F4803" s="2">
        <f>IFERROR(IF(ISBLANK($A4803),"",IF($A4803="Ūdeņraža jonu koncentrācija",VLOOKUP(Dati!$A4803,Normas!$A:$D,2,FALSE),VLOOKUP(Dati!$A4803,Normas!$A:$D,2,FALSE)*0.6)),"")</f>
      </c>
      <c r="G4803" s="2">
        <f>IFERROR(IF(ISBLANK($A4803),"",IF($A4803="Ūdeņraža jonu koncentrācija",VLOOKUP(Dati!$A4803,Normas!$A:$D,3,FALSE),VLOOKUP(Dati!$A4803,Normas!$A:$D,3,FALSE)*0.6)),"")</f>
      </c>
      <c r="H4803" s="2">
        <f>IFERROR(IF(ISBLANK($A4803),"",IF($A4803="Ūdeņraža jonu koncentrācija",VLOOKUP(Dati!$A4803,Normas!$A:$D,2,FALSE),VLOOKUP(Dati!$A4803,Normas!$A:$D,2,FALSE)*0.3)),"")</f>
      </c>
      <c r="I4803" s="2">
        <f>IFERROR(IF(ISBLANK($A4803),"",IF($A4803="Ūdeņraža jonu koncentrācija",VLOOKUP(Dati!$A4803,Normas!$A:$D,3,FALSE),VLOOKUP(Dati!$A4803,Normas!$A:$D,3,FALSE)*0.3)),"")</f>
      </c>
    </row>
    <row r="4804" spans="2:9" x14ac:dyDescent="0.2">
      <c r="B4804">
        <f>IF(ISBLANK(A4804),"",VLOOKUP(A4804,Normas!A:D,4,FALSE))</f>
      </c>
      <c r="E4804" s="2">
        <f>IF(ISBLANK(D4804),"",INT(YEARFRAC(D4804,'Vispārīga informācija'!$B$2)))</f>
      </c>
      <c r="F4804" s="2">
        <f>IFERROR(IF(ISBLANK($A4804),"",IF($A4804="Ūdeņraža jonu koncentrācija",VLOOKUP(Dati!$A4804,Normas!$A:$D,2,FALSE),VLOOKUP(Dati!$A4804,Normas!$A:$D,2,FALSE)*0.6)),"")</f>
      </c>
      <c r="G4804" s="2">
        <f>IFERROR(IF(ISBLANK($A4804),"",IF($A4804="Ūdeņraža jonu koncentrācija",VLOOKUP(Dati!$A4804,Normas!$A:$D,3,FALSE),VLOOKUP(Dati!$A4804,Normas!$A:$D,3,FALSE)*0.6)),"")</f>
      </c>
      <c r="H4804" s="2">
        <f>IFERROR(IF(ISBLANK($A4804),"",IF($A4804="Ūdeņraža jonu koncentrācija",VLOOKUP(Dati!$A4804,Normas!$A:$D,2,FALSE),VLOOKUP(Dati!$A4804,Normas!$A:$D,2,FALSE)*0.3)),"")</f>
      </c>
      <c r="I4804" s="2">
        <f>IFERROR(IF(ISBLANK($A4804),"",IF($A4804="Ūdeņraža jonu koncentrācija",VLOOKUP(Dati!$A4804,Normas!$A:$D,3,FALSE),VLOOKUP(Dati!$A4804,Normas!$A:$D,3,FALSE)*0.3)),"")</f>
      </c>
    </row>
    <row r="4805" spans="2:9" x14ac:dyDescent="0.2">
      <c r="B4805">
        <f>IF(ISBLANK(A4805),"",VLOOKUP(A4805,Normas!A:D,4,FALSE))</f>
      </c>
      <c r="E4805" s="2">
        <f>IF(ISBLANK(D4805),"",INT(YEARFRAC(D4805,'Vispārīga informācija'!$B$2)))</f>
      </c>
      <c r="F4805" s="2">
        <f>IFERROR(IF(ISBLANK($A4805),"",IF($A4805="Ūdeņraža jonu koncentrācija",VLOOKUP(Dati!$A4805,Normas!$A:$D,2,FALSE),VLOOKUP(Dati!$A4805,Normas!$A:$D,2,FALSE)*0.6)),"")</f>
      </c>
      <c r="G4805" s="2">
        <f>IFERROR(IF(ISBLANK($A4805),"",IF($A4805="Ūdeņraža jonu koncentrācija",VLOOKUP(Dati!$A4805,Normas!$A:$D,3,FALSE),VLOOKUP(Dati!$A4805,Normas!$A:$D,3,FALSE)*0.6)),"")</f>
      </c>
      <c r="H4805" s="2">
        <f>IFERROR(IF(ISBLANK($A4805),"",IF($A4805="Ūdeņraža jonu koncentrācija",VLOOKUP(Dati!$A4805,Normas!$A:$D,2,FALSE),VLOOKUP(Dati!$A4805,Normas!$A:$D,2,FALSE)*0.3)),"")</f>
      </c>
      <c r="I4805" s="2">
        <f>IFERROR(IF(ISBLANK($A4805),"",IF($A4805="Ūdeņraža jonu koncentrācija",VLOOKUP(Dati!$A4805,Normas!$A:$D,3,FALSE),VLOOKUP(Dati!$A4805,Normas!$A:$D,3,FALSE)*0.3)),"")</f>
      </c>
    </row>
    <row r="4806" spans="2:9" x14ac:dyDescent="0.2">
      <c r="B4806">
        <f>IF(ISBLANK(A4806),"",VLOOKUP(A4806,Normas!A:D,4,FALSE))</f>
      </c>
      <c r="E4806" s="2">
        <f>IF(ISBLANK(D4806),"",INT(YEARFRAC(D4806,'Vispārīga informācija'!$B$2)))</f>
      </c>
      <c r="F4806" s="2">
        <f>IFERROR(IF(ISBLANK($A4806),"",IF($A4806="Ūdeņraža jonu koncentrācija",VLOOKUP(Dati!$A4806,Normas!$A:$D,2,FALSE),VLOOKUP(Dati!$A4806,Normas!$A:$D,2,FALSE)*0.6)),"")</f>
      </c>
      <c r="G4806" s="2">
        <f>IFERROR(IF(ISBLANK($A4806),"",IF($A4806="Ūdeņraža jonu koncentrācija",VLOOKUP(Dati!$A4806,Normas!$A:$D,3,FALSE),VLOOKUP(Dati!$A4806,Normas!$A:$D,3,FALSE)*0.6)),"")</f>
      </c>
      <c r="H4806" s="2">
        <f>IFERROR(IF(ISBLANK($A4806),"",IF($A4806="Ūdeņraža jonu koncentrācija",VLOOKUP(Dati!$A4806,Normas!$A:$D,2,FALSE),VLOOKUP(Dati!$A4806,Normas!$A:$D,2,FALSE)*0.3)),"")</f>
      </c>
      <c r="I4806" s="2">
        <f>IFERROR(IF(ISBLANK($A4806),"",IF($A4806="Ūdeņraža jonu koncentrācija",VLOOKUP(Dati!$A4806,Normas!$A:$D,3,FALSE),VLOOKUP(Dati!$A4806,Normas!$A:$D,3,FALSE)*0.3)),"")</f>
      </c>
    </row>
    <row r="4807" spans="2:9" x14ac:dyDescent="0.2">
      <c r="B4807">
        <f>IF(ISBLANK(A4807),"",VLOOKUP(A4807,Normas!A:D,4,FALSE))</f>
      </c>
      <c r="E4807" s="2">
        <f>IF(ISBLANK(D4807),"",INT(YEARFRAC(D4807,'Vispārīga informācija'!$B$2)))</f>
      </c>
      <c r="F4807" s="2">
        <f>IFERROR(IF(ISBLANK($A4807),"",IF($A4807="Ūdeņraža jonu koncentrācija",VLOOKUP(Dati!$A4807,Normas!$A:$D,2,FALSE),VLOOKUP(Dati!$A4807,Normas!$A:$D,2,FALSE)*0.6)),"")</f>
      </c>
      <c r="G4807" s="2">
        <f>IFERROR(IF(ISBLANK($A4807),"",IF($A4807="Ūdeņraža jonu koncentrācija",VLOOKUP(Dati!$A4807,Normas!$A:$D,3,FALSE),VLOOKUP(Dati!$A4807,Normas!$A:$D,3,FALSE)*0.6)),"")</f>
      </c>
      <c r="H4807" s="2">
        <f>IFERROR(IF(ISBLANK($A4807),"",IF($A4807="Ūdeņraža jonu koncentrācija",VLOOKUP(Dati!$A4807,Normas!$A:$D,2,FALSE),VLOOKUP(Dati!$A4807,Normas!$A:$D,2,FALSE)*0.3)),"")</f>
      </c>
      <c r="I4807" s="2">
        <f>IFERROR(IF(ISBLANK($A4807),"",IF($A4807="Ūdeņraža jonu koncentrācija",VLOOKUP(Dati!$A4807,Normas!$A:$D,3,FALSE),VLOOKUP(Dati!$A4807,Normas!$A:$D,3,FALSE)*0.3)),"")</f>
      </c>
    </row>
    <row r="4808" spans="2:9" x14ac:dyDescent="0.2">
      <c r="B4808">
        <f>IF(ISBLANK(A4808),"",VLOOKUP(A4808,Normas!A:D,4,FALSE))</f>
      </c>
      <c r="E4808" s="2">
        <f>IF(ISBLANK(D4808),"",INT(YEARFRAC(D4808,'Vispārīga informācija'!$B$2)))</f>
      </c>
      <c r="F4808" s="2">
        <f>IFERROR(IF(ISBLANK($A4808),"",IF($A4808="Ūdeņraža jonu koncentrācija",VLOOKUP(Dati!$A4808,Normas!$A:$D,2,FALSE),VLOOKUP(Dati!$A4808,Normas!$A:$D,2,FALSE)*0.6)),"")</f>
      </c>
      <c r="G4808" s="2">
        <f>IFERROR(IF(ISBLANK($A4808),"",IF($A4808="Ūdeņraža jonu koncentrācija",VLOOKUP(Dati!$A4808,Normas!$A:$D,3,FALSE),VLOOKUP(Dati!$A4808,Normas!$A:$D,3,FALSE)*0.6)),"")</f>
      </c>
      <c r="H4808" s="2">
        <f>IFERROR(IF(ISBLANK($A4808),"",IF($A4808="Ūdeņraža jonu koncentrācija",VLOOKUP(Dati!$A4808,Normas!$A:$D,2,FALSE),VLOOKUP(Dati!$A4808,Normas!$A:$D,2,FALSE)*0.3)),"")</f>
      </c>
      <c r="I4808" s="2">
        <f>IFERROR(IF(ISBLANK($A4808),"",IF($A4808="Ūdeņraža jonu koncentrācija",VLOOKUP(Dati!$A4808,Normas!$A:$D,3,FALSE),VLOOKUP(Dati!$A4808,Normas!$A:$D,3,FALSE)*0.3)),"")</f>
      </c>
    </row>
    <row r="4809" spans="2:9" x14ac:dyDescent="0.2">
      <c r="B4809">
        <f>IF(ISBLANK(A4809),"",VLOOKUP(A4809,Normas!A:D,4,FALSE))</f>
      </c>
      <c r="E4809" s="2">
        <f>IF(ISBLANK(D4809),"",INT(YEARFRAC(D4809,'Vispārīga informācija'!$B$2)))</f>
      </c>
      <c r="F4809" s="2">
        <f>IFERROR(IF(ISBLANK($A4809),"",IF($A4809="Ūdeņraža jonu koncentrācija",VLOOKUP(Dati!$A4809,Normas!$A:$D,2,FALSE),VLOOKUP(Dati!$A4809,Normas!$A:$D,2,FALSE)*0.6)),"")</f>
      </c>
      <c r="G4809" s="2">
        <f>IFERROR(IF(ISBLANK($A4809),"",IF($A4809="Ūdeņraža jonu koncentrācija",VLOOKUP(Dati!$A4809,Normas!$A:$D,3,FALSE),VLOOKUP(Dati!$A4809,Normas!$A:$D,3,FALSE)*0.6)),"")</f>
      </c>
      <c r="H4809" s="2">
        <f>IFERROR(IF(ISBLANK($A4809),"",IF($A4809="Ūdeņraža jonu koncentrācija",VLOOKUP(Dati!$A4809,Normas!$A:$D,2,FALSE),VLOOKUP(Dati!$A4809,Normas!$A:$D,2,FALSE)*0.3)),"")</f>
      </c>
      <c r="I4809" s="2">
        <f>IFERROR(IF(ISBLANK($A4809),"",IF($A4809="Ūdeņraža jonu koncentrācija",VLOOKUP(Dati!$A4809,Normas!$A:$D,3,FALSE),VLOOKUP(Dati!$A4809,Normas!$A:$D,3,FALSE)*0.3)),"")</f>
      </c>
    </row>
    <row r="4810" spans="2:9" x14ac:dyDescent="0.2">
      <c r="B4810">
        <f>IF(ISBLANK(A4810),"",VLOOKUP(A4810,Normas!A:D,4,FALSE))</f>
      </c>
      <c r="E4810" s="2">
        <f>IF(ISBLANK(D4810),"",INT(YEARFRAC(D4810,'Vispārīga informācija'!$B$2)))</f>
      </c>
      <c r="F4810" s="2">
        <f>IFERROR(IF(ISBLANK($A4810),"",IF($A4810="Ūdeņraža jonu koncentrācija",VLOOKUP(Dati!$A4810,Normas!$A:$D,2,FALSE),VLOOKUP(Dati!$A4810,Normas!$A:$D,2,FALSE)*0.6)),"")</f>
      </c>
      <c r="G4810" s="2">
        <f>IFERROR(IF(ISBLANK($A4810),"",IF($A4810="Ūdeņraža jonu koncentrācija",VLOOKUP(Dati!$A4810,Normas!$A:$D,3,FALSE),VLOOKUP(Dati!$A4810,Normas!$A:$D,3,FALSE)*0.6)),"")</f>
      </c>
      <c r="H4810" s="2">
        <f>IFERROR(IF(ISBLANK($A4810),"",IF($A4810="Ūdeņraža jonu koncentrācija",VLOOKUP(Dati!$A4810,Normas!$A:$D,2,FALSE),VLOOKUP(Dati!$A4810,Normas!$A:$D,2,FALSE)*0.3)),"")</f>
      </c>
      <c r="I4810" s="2">
        <f>IFERROR(IF(ISBLANK($A4810),"",IF($A4810="Ūdeņraža jonu koncentrācija",VLOOKUP(Dati!$A4810,Normas!$A:$D,3,FALSE),VLOOKUP(Dati!$A4810,Normas!$A:$D,3,FALSE)*0.3)),"")</f>
      </c>
    </row>
    <row r="4811" spans="2:9" x14ac:dyDescent="0.2">
      <c r="B4811">
        <f>IF(ISBLANK(A4811),"",VLOOKUP(A4811,Normas!A:D,4,FALSE))</f>
      </c>
      <c r="E4811" s="2">
        <f>IF(ISBLANK(D4811),"",INT(YEARFRAC(D4811,'Vispārīga informācija'!$B$2)))</f>
      </c>
      <c r="F4811" s="2">
        <f>IFERROR(IF(ISBLANK($A4811),"",IF($A4811="Ūdeņraža jonu koncentrācija",VLOOKUP(Dati!$A4811,Normas!$A:$D,2,FALSE),VLOOKUP(Dati!$A4811,Normas!$A:$D,2,FALSE)*0.6)),"")</f>
      </c>
      <c r="G4811" s="2">
        <f>IFERROR(IF(ISBLANK($A4811),"",IF($A4811="Ūdeņraža jonu koncentrācija",VLOOKUP(Dati!$A4811,Normas!$A:$D,3,FALSE),VLOOKUP(Dati!$A4811,Normas!$A:$D,3,FALSE)*0.6)),"")</f>
      </c>
      <c r="H4811" s="2">
        <f>IFERROR(IF(ISBLANK($A4811),"",IF($A4811="Ūdeņraža jonu koncentrācija",VLOOKUP(Dati!$A4811,Normas!$A:$D,2,FALSE),VLOOKUP(Dati!$A4811,Normas!$A:$D,2,FALSE)*0.3)),"")</f>
      </c>
      <c r="I4811" s="2">
        <f>IFERROR(IF(ISBLANK($A4811),"",IF($A4811="Ūdeņraža jonu koncentrācija",VLOOKUP(Dati!$A4811,Normas!$A:$D,3,FALSE),VLOOKUP(Dati!$A4811,Normas!$A:$D,3,FALSE)*0.3)),"")</f>
      </c>
    </row>
    <row r="4812" spans="2:9" x14ac:dyDescent="0.2">
      <c r="B4812">
        <f>IF(ISBLANK(A4812),"",VLOOKUP(A4812,Normas!A:D,4,FALSE))</f>
      </c>
      <c r="E4812" s="2">
        <f>IF(ISBLANK(D4812),"",INT(YEARFRAC(D4812,'Vispārīga informācija'!$B$2)))</f>
      </c>
      <c r="F4812" s="2">
        <f>IFERROR(IF(ISBLANK($A4812),"",IF($A4812="Ūdeņraža jonu koncentrācija",VLOOKUP(Dati!$A4812,Normas!$A:$D,2,FALSE),VLOOKUP(Dati!$A4812,Normas!$A:$D,2,FALSE)*0.6)),"")</f>
      </c>
      <c r="G4812" s="2">
        <f>IFERROR(IF(ISBLANK($A4812),"",IF($A4812="Ūdeņraža jonu koncentrācija",VLOOKUP(Dati!$A4812,Normas!$A:$D,3,FALSE),VLOOKUP(Dati!$A4812,Normas!$A:$D,3,FALSE)*0.6)),"")</f>
      </c>
      <c r="H4812" s="2">
        <f>IFERROR(IF(ISBLANK($A4812),"",IF($A4812="Ūdeņraža jonu koncentrācija",VLOOKUP(Dati!$A4812,Normas!$A:$D,2,FALSE),VLOOKUP(Dati!$A4812,Normas!$A:$D,2,FALSE)*0.3)),"")</f>
      </c>
      <c r="I4812" s="2">
        <f>IFERROR(IF(ISBLANK($A4812),"",IF($A4812="Ūdeņraža jonu koncentrācija",VLOOKUP(Dati!$A4812,Normas!$A:$D,3,FALSE),VLOOKUP(Dati!$A4812,Normas!$A:$D,3,FALSE)*0.3)),"")</f>
      </c>
    </row>
    <row r="4813" spans="2:9" x14ac:dyDescent="0.2">
      <c r="B4813">
        <f>IF(ISBLANK(A4813),"",VLOOKUP(A4813,Normas!A:D,4,FALSE))</f>
      </c>
      <c r="E4813" s="2">
        <f>IF(ISBLANK(D4813),"",INT(YEARFRAC(D4813,'Vispārīga informācija'!$B$2)))</f>
      </c>
      <c r="F4813" s="2">
        <f>IFERROR(IF(ISBLANK($A4813),"",IF($A4813="Ūdeņraža jonu koncentrācija",VLOOKUP(Dati!$A4813,Normas!$A:$D,2,FALSE),VLOOKUP(Dati!$A4813,Normas!$A:$D,2,FALSE)*0.6)),"")</f>
      </c>
      <c r="G4813" s="2">
        <f>IFERROR(IF(ISBLANK($A4813),"",IF($A4813="Ūdeņraža jonu koncentrācija",VLOOKUP(Dati!$A4813,Normas!$A:$D,3,FALSE),VLOOKUP(Dati!$A4813,Normas!$A:$D,3,FALSE)*0.6)),"")</f>
      </c>
      <c r="H4813" s="2">
        <f>IFERROR(IF(ISBLANK($A4813),"",IF($A4813="Ūdeņraža jonu koncentrācija",VLOOKUP(Dati!$A4813,Normas!$A:$D,2,FALSE),VLOOKUP(Dati!$A4813,Normas!$A:$D,2,FALSE)*0.3)),"")</f>
      </c>
      <c r="I4813" s="2">
        <f>IFERROR(IF(ISBLANK($A4813),"",IF($A4813="Ūdeņraža jonu koncentrācija",VLOOKUP(Dati!$A4813,Normas!$A:$D,3,FALSE),VLOOKUP(Dati!$A4813,Normas!$A:$D,3,FALSE)*0.3)),"")</f>
      </c>
    </row>
    <row r="4814" spans="2:9" x14ac:dyDescent="0.2">
      <c r="B4814">
        <f>IF(ISBLANK(A4814),"",VLOOKUP(A4814,Normas!A:D,4,FALSE))</f>
      </c>
      <c r="E4814" s="2">
        <f>IF(ISBLANK(D4814),"",INT(YEARFRAC(D4814,'Vispārīga informācija'!$B$2)))</f>
      </c>
      <c r="F4814" s="2">
        <f>IFERROR(IF(ISBLANK($A4814),"",IF($A4814="Ūdeņraža jonu koncentrācija",VLOOKUP(Dati!$A4814,Normas!$A:$D,2,FALSE),VLOOKUP(Dati!$A4814,Normas!$A:$D,2,FALSE)*0.6)),"")</f>
      </c>
      <c r="G4814" s="2">
        <f>IFERROR(IF(ISBLANK($A4814),"",IF($A4814="Ūdeņraža jonu koncentrācija",VLOOKUP(Dati!$A4814,Normas!$A:$D,3,FALSE),VLOOKUP(Dati!$A4814,Normas!$A:$D,3,FALSE)*0.6)),"")</f>
      </c>
      <c r="H4814" s="2">
        <f>IFERROR(IF(ISBLANK($A4814),"",IF($A4814="Ūdeņraža jonu koncentrācija",VLOOKUP(Dati!$A4814,Normas!$A:$D,2,FALSE),VLOOKUP(Dati!$A4814,Normas!$A:$D,2,FALSE)*0.3)),"")</f>
      </c>
      <c r="I4814" s="2">
        <f>IFERROR(IF(ISBLANK($A4814),"",IF($A4814="Ūdeņraža jonu koncentrācija",VLOOKUP(Dati!$A4814,Normas!$A:$D,3,FALSE),VLOOKUP(Dati!$A4814,Normas!$A:$D,3,FALSE)*0.3)),"")</f>
      </c>
    </row>
    <row r="4815" spans="2:9" x14ac:dyDescent="0.2">
      <c r="B4815">
        <f>IF(ISBLANK(A4815),"",VLOOKUP(A4815,Normas!A:D,4,FALSE))</f>
      </c>
      <c r="E4815" s="2">
        <f>IF(ISBLANK(D4815),"",INT(YEARFRAC(D4815,'Vispārīga informācija'!$B$2)))</f>
      </c>
      <c r="F4815" s="2">
        <f>IFERROR(IF(ISBLANK($A4815),"",IF($A4815="Ūdeņraža jonu koncentrācija",VLOOKUP(Dati!$A4815,Normas!$A:$D,2,FALSE),VLOOKUP(Dati!$A4815,Normas!$A:$D,2,FALSE)*0.6)),"")</f>
      </c>
      <c r="G4815" s="2">
        <f>IFERROR(IF(ISBLANK($A4815),"",IF($A4815="Ūdeņraža jonu koncentrācija",VLOOKUP(Dati!$A4815,Normas!$A:$D,3,FALSE),VLOOKUP(Dati!$A4815,Normas!$A:$D,3,FALSE)*0.6)),"")</f>
      </c>
      <c r="H4815" s="2">
        <f>IFERROR(IF(ISBLANK($A4815),"",IF($A4815="Ūdeņraža jonu koncentrācija",VLOOKUP(Dati!$A4815,Normas!$A:$D,2,FALSE),VLOOKUP(Dati!$A4815,Normas!$A:$D,2,FALSE)*0.3)),"")</f>
      </c>
      <c r="I4815" s="2">
        <f>IFERROR(IF(ISBLANK($A4815),"",IF($A4815="Ūdeņraža jonu koncentrācija",VLOOKUP(Dati!$A4815,Normas!$A:$D,3,FALSE),VLOOKUP(Dati!$A4815,Normas!$A:$D,3,FALSE)*0.3)),"")</f>
      </c>
    </row>
    <row r="4816" spans="2:9" x14ac:dyDescent="0.2">
      <c r="B4816">
        <f>IF(ISBLANK(A4816),"",VLOOKUP(A4816,Normas!A:D,4,FALSE))</f>
      </c>
      <c r="E4816" s="2">
        <f>IF(ISBLANK(D4816),"",INT(YEARFRAC(D4816,'Vispārīga informācija'!$B$2)))</f>
      </c>
      <c r="F4816" s="2">
        <f>IFERROR(IF(ISBLANK($A4816),"",IF($A4816="Ūdeņraža jonu koncentrācija",VLOOKUP(Dati!$A4816,Normas!$A:$D,2,FALSE),VLOOKUP(Dati!$A4816,Normas!$A:$D,2,FALSE)*0.6)),"")</f>
      </c>
      <c r="G4816" s="2">
        <f>IFERROR(IF(ISBLANK($A4816),"",IF($A4816="Ūdeņraža jonu koncentrācija",VLOOKUP(Dati!$A4816,Normas!$A:$D,3,FALSE),VLOOKUP(Dati!$A4816,Normas!$A:$D,3,FALSE)*0.6)),"")</f>
      </c>
      <c r="H4816" s="2">
        <f>IFERROR(IF(ISBLANK($A4816),"",IF($A4816="Ūdeņraža jonu koncentrācija",VLOOKUP(Dati!$A4816,Normas!$A:$D,2,FALSE),VLOOKUP(Dati!$A4816,Normas!$A:$D,2,FALSE)*0.3)),"")</f>
      </c>
      <c r="I4816" s="2">
        <f>IFERROR(IF(ISBLANK($A4816),"",IF($A4816="Ūdeņraža jonu koncentrācija",VLOOKUP(Dati!$A4816,Normas!$A:$D,3,FALSE),VLOOKUP(Dati!$A4816,Normas!$A:$D,3,FALSE)*0.3)),"")</f>
      </c>
    </row>
    <row r="4817" spans="2:9" x14ac:dyDescent="0.2">
      <c r="B4817">
        <f>IF(ISBLANK(A4817),"",VLOOKUP(A4817,Normas!A:D,4,FALSE))</f>
      </c>
      <c r="E4817" s="2">
        <f>IF(ISBLANK(D4817),"",INT(YEARFRAC(D4817,'Vispārīga informācija'!$B$2)))</f>
      </c>
      <c r="F4817" s="2">
        <f>IFERROR(IF(ISBLANK($A4817),"",IF($A4817="Ūdeņraža jonu koncentrācija",VLOOKUP(Dati!$A4817,Normas!$A:$D,2,FALSE),VLOOKUP(Dati!$A4817,Normas!$A:$D,2,FALSE)*0.6)),"")</f>
      </c>
      <c r="G4817" s="2">
        <f>IFERROR(IF(ISBLANK($A4817),"",IF($A4817="Ūdeņraža jonu koncentrācija",VLOOKUP(Dati!$A4817,Normas!$A:$D,3,FALSE),VLOOKUP(Dati!$A4817,Normas!$A:$D,3,FALSE)*0.6)),"")</f>
      </c>
      <c r="H4817" s="2">
        <f>IFERROR(IF(ISBLANK($A4817),"",IF($A4817="Ūdeņraža jonu koncentrācija",VLOOKUP(Dati!$A4817,Normas!$A:$D,2,FALSE),VLOOKUP(Dati!$A4817,Normas!$A:$D,2,FALSE)*0.3)),"")</f>
      </c>
      <c r="I4817" s="2">
        <f>IFERROR(IF(ISBLANK($A4817),"",IF($A4817="Ūdeņraža jonu koncentrācija",VLOOKUP(Dati!$A4817,Normas!$A:$D,3,FALSE),VLOOKUP(Dati!$A4817,Normas!$A:$D,3,FALSE)*0.3)),"")</f>
      </c>
    </row>
    <row r="4818" spans="2:9" x14ac:dyDescent="0.2">
      <c r="B4818">
        <f>IF(ISBLANK(A4818),"",VLOOKUP(A4818,Normas!A:D,4,FALSE))</f>
      </c>
      <c r="E4818" s="2">
        <f>IF(ISBLANK(D4818),"",INT(YEARFRAC(D4818,'Vispārīga informācija'!$B$2)))</f>
      </c>
      <c r="F4818" s="2">
        <f>IFERROR(IF(ISBLANK($A4818),"",IF($A4818="Ūdeņraža jonu koncentrācija",VLOOKUP(Dati!$A4818,Normas!$A:$D,2,FALSE),VLOOKUP(Dati!$A4818,Normas!$A:$D,2,FALSE)*0.6)),"")</f>
      </c>
      <c r="G4818" s="2">
        <f>IFERROR(IF(ISBLANK($A4818),"",IF($A4818="Ūdeņraža jonu koncentrācija",VLOOKUP(Dati!$A4818,Normas!$A:$D,3,FALSE),VLOOKUP(Dati!$A4818,Normas!$A:$D,3,FALSE)*0.6)),"")</f>
      </c>
      <c r="H4818" s="2">
        <f>IFERROR(IF(ISBLANK($A4818),"",IF($A4818="Ūdeņraža jonu koncentrācija",VLOOKUP(Dati!$A4818,Normas!$A:$D,2,FALSE),VLOOKUP(Dati!$A4818,Normas!$A:$D,2,FALSE)*0.3)),"")</f>
      </c>
      <c r="I4818" s="2">
        <f>IFERROR(IF(ISBLANK($A4818),"",IF($A4818="Ūdeņraža jonu koncentrācija",VLOOKUP(Dati!$A4818,Normas!$A:$D,3,FALSE),VLOOKUP(Dati!$A4818,Normas!$A:$D,3,FALSE)*0.3)),"")</f>
      </c>
    </row>
    <row r="4819" spans="2:9" x14ac:dyDescent="0.2">
      <c r="B4819">
        <f>IF(ISBLANK(A4819),"",VLOOKUP(A4819,Normas!A:D,4,FALSE))</f>
      </c>
      <c r="E4819" s="2">
        <f>IF(ISBLANK(D4819),"",INT(YEARFRAC(D4819,'Vispārīga informācija'!$B$2)))</f>
      </c>
      <c r="F4819" s="2">
        <f>IFERROR(IF(ISBLANK($A4819),"",IF($A4819="Ūdeņraža jonu koncentrācija",VLOOKUP(Dati!$A4819,Normas!$A:$D,2,FALSE),VLOOKUP(Dati!$A4819,Normas!$A:$D,2,FALSE)*0.6)),"")</f>
      </c>
      <c r="G4819" s="2">
        <f>IFERROR(IF(ISBLANK($A4819),"",IF($A4819="Ūdeņraža jonu koncentrācija",VLOOKUP(Dati!$A4819,Normas!$A:$D,3,FALSE),VLOOKUP(Dati!$A4819,Normas!$A:$D,3,FALSE)*0.6)),"")</f>
      </c>
      <c r="H4819" s="2">
        <f>IFERROR(IF(ISBLANK($A4819),"",IF($A4819="Ūdeņraža jonu koncentrācija",VLOOKUP(Dati!$A4819,Normas!$A:$D,2,FALSE),VLOOKUP(Dati!$A4819,Normas!$A:$D,2,FALSE)*0.3)),"")</f>
      </c>
      <c r="I4819" s="2">
        <f>IFERROR(IF(ISBLANK($A4819),"",IF($A4819="Ūdeņraža jonu koncentrācija",VLOOKUP(Dati!$A4819,Normas!$A:$D,3,FALSE),VLOOKUP(Dati!$A4819,Normas!$A:$D,3,FALSE)*0.3)),"")</f>
      </c>
    </row>
    <row r="4820" spans="2:9" x14ac:dyDescent="0.2">
      <c r="B4820">
        <f>IF(ISBLANK(A4820),"",VLOOKUP(A4820,Normas!A:D,4,FALSE))</f>
      </c>
      <c r="E4820" s="2">
        <f>IF(ISBLANK(D4820),"",INT(YEARFRAC(D4820,'Vispārīga informācija'!$B$2)))</f>
      </c>
      <c r="F4820" s="2">
        <f>IFERROR(IF(ISBLANK($A4820),"",IF($A4820="Ūdeņraža jonu koncentrācija",VLOOKUP(Dati!$A4820,Normas!$A:$D,2,FALSE),VLOOKUP(Dati!$A4820,Normas!$A:$D,2,FALSE)*0.6)),"")</f>
      </c>
      <c r="G4820" s="2">
        <f>IFERROR(IF(ISBLANK($A4820),"",IF($A4820="Ūdeņraža jonu koncentrācija",VLOOKUP(Dati!$A4820,Normas!$A:$D,3,FALSE),VLOOKUP(Dati!$A4820,Normas!$A:$D,3,FALSE)*0.6)),"")</f>
      </c>
      <c r="H4820" s="2">
        <f>IFERROR(IF(ISBLANK($A4820),"",IF($A4820="Ūdeņraža jonu koncentrācija",VLOOKUP(Dati!$A4820,Normas!$A:$D,2,FALSE),VLOOKUP(Dati!$A4820,Normas!$A:$D,2,FALSE)*0.3)),"")</f>
      </c>
      <c r="I4820" s="2">
        <f>IFERROR(IF(ISBLANK($A4820),"",IF($A4820="Ūdeņraža jonu koncentrācija",VLOOKUP(Dati!$A4820,Normas!$A:$D,3,FALSE),VLOOKUP(Dati!$A4820,Normas!$A:$D,3,FALSE)*0.3)),"")</f>
      </c>
    </row>
    <row r="4821" spans="2:9" x14ac:dyDescent="0.2">
      <c r="B4821">
        <f>IF(ISBLANK(A4821),"",VLOOKUP(A4821,Normas!A:D,4,FALSE))</f>
      </c>
      <c r="E4821" s="2">
        <f>IF(ISBLANK(D4821),"",INT(YEARFRAC(D4821,'Vispārīga informācija'!$B$2)))</f>
      </c>
      <c r="F4821" s="2">
        <f>IFERROR(IF(ISBLANK($A4821),"",IF($A4821="Ūdeņraža jonu koncentrācija",VLOOKUP(Dati!$A4821,Normas!$A:$D,2,FALSE),VLOOKUP(Dati!$A4821,Normas!$A:$D,2,FALSE)*0.6)),"")</f>
      </c>
      <c r="G4821" s="2">
        <f>IFERROR(IF(ISBLANK($A4821),"",IF($A4821="Ūdeņraža jonu koncentrācija",VLOOKUP(Dati!$A4821,Normas!$A:$D,3,FALSE),VLOOKUP(Dati!$A4821,Normas!$A:$D,3,FALSE)*0.6)),"")</f>
      </c>
      <c r="H4821" s="2">
        <f>IFERROR(IF(ISBLANK($A4821),"",IF($A4821="Ūdeņraža jonu koncentrācija",VLOOKUP(Dati!$A4821,Normas!$A:$D,2,FALSE),VLOOKUP(Dati!$A4821,Normas!$A:$D,2,FALSE)*0.3)),"")</f>
      </c>
      <c r="I4821" s="2">
        <f>IFERROR(IF(ISBLANK($A4821),"",IF($A4821="Ūdeņraža jonu koncentrācija",VLOOKUP(Dati!$A4821,Normas!$A:$D,3,FALSE),VLOOKUP(Dati!$A4821,Normas!$A:$D,3,FALSE)*0.3)),"")</f>
      </c>
    </row>
    <row r="4822" spans="2:9" x14ac:dyDescent="0.2">
      <c r="B4822">
        <f>IF(ISBLANK(A4822),"",VLOOKUP(A4822,Normas!A:D,4,FALSE))</f>
      </c>
      <c r="E4822" s="2">
        <f>IF(ISBLANK(D4822),"",INT(YEARFRAC(D4822,'Vispārīga informācija'!$B$2)))</f>
      </c>
      <c r="F4822" s="2">
        <f>IFERROR(IF(ISBLANK($A4822),"",IF($A4822="Ūdeņraža jonu koncentrācija",VLOOKUP(Dati!$A4822,Normas!$A:$D,2,FALSE),VLOOKUP(Dati!$A4822,Normas!$A:$D,2,FALSE)*0.6)),"")</f>
      </c>
      <c r="G4822" s="2">
        <f>IFERROR(IF(ISBLANK($A4822),"",IF($A4822="Ūdeņraža jonu koncentrācija",VLOOKUP(Dati!$A4822,Normas!$A:$D,3,FALSE),VLOOKUP(Dati!$A4822,Normas!$A:$D,3,FALSE)*0.6)),"")</f>
      </c>
      <c r="H4822" s="2">
        <f>IFERROR(IF(ISBLANK($A4822),"",IF($A4822="Ūdeņraža jonu koncentrācija",VLOOKUP(Dati!$A4822,Normas!$A:$D,2,FALSE),VLOOKUP(Dati!$A4822,Normas!$A:$D,2,FALSE)*0.3)),"")</f>
      </c>
      <c r="I4822" s="2">
        <f>IFERROR(IF(ISBLANK($A4822),"",IF($A4822="Ūdeņraža jonu koncentrācija",VLOOKUP(Dati!$A4822,Normas!$A:$D,3,FALSE),VLOOKUP(Dati!$A4822,Normas!$A:$D,3,FALSE)*0.3)),"")</f>
      </c>
    </row>
    <row r="4823" spans="2:9" x14ac:dyDescent="0.2">
      <c r="B4823">
        <f>IF(ISBLANK(A4823),"",VLOOKUP(A4823,Normas!A:D,4,FALSE))</f>
      </c>
      <c r="E4823" s="2">
        <f>IF(ISBLANK(D4823),"",INT(YEARFRAC(D4823,'Vispārīga informācija'!$B$2)))</f>
      </c>
      <c r="F4823" s="2">
        <f>IFERROR(IF(ISBLANK($A4823),"",IF($A4823="Ūdeņraža jonu koncentrācija",VLOOKUP(Dati!$A4823,Normas!$A:$D,2,FALSE),VLOOKUP(Dati!$A4823,Normas!$A:$D,2,FALSE)*0.6)),"")</f>
      </c>
      <c r="G4823" s="2">
        <f>IFERROR(IF(ISBLANK($A4823),"",IF($A4823="Ūdeņraža jonu koncentrācija",VLOOKUP(Dati!$A4823,Normas!$A:$D,3,FALSE),VLOOKUP(Dati!$A4823,Normas!$A:$D,3,FALSE)*0.6)),"")</f>
      </c>
      <c r="H4823" s="2">
        <f>IFERROR(IF(ISBLANK($A4823),"",IF($A4823="Ūdeņraža jonu koncentrācija",VLOOKUP(Dati!$A4823,Normas!$A:$D,2,FALSE),VLOOKUP(Dati!$A4823,Normas!$A:$D,2,FALSE)*0.3)),"")</f>
      </c>
      <c r="I4823" s="2">
        <f>IFERROR(IF(ISBLANK($A4823),"",IF($A4823="Ūdeņraža jonu koncentrācija",VLOOKUP(Dati!$A4823,Normas!$A:$D,3,FALSE),VLOOKUP(Dati!$A4823,Normas!$A:$D,3,FALSE)*0.3)),"")</f>
      </c>
    </row>
    <row r="4824" spans="2:9" x14ac:dyDescent="0.2">
      <c r="B4824">
        <f>IF(ISBLANK(A4824),"",VLOOKUP(A4824,Normas!A:D,4,FALSE))</f>
      </c>
      <c r="E4824" s="2">
        <f>IF(ISBLANK(D4824),"",INT(YEARFRAC(D4824,'Vispārīga informācija'!$B$2)))</f>
      </c>
      <c r="F4824" s="2">
        <f>IFERROR(IF(ISBLANK($A4824),"",IF($A4824="Ūdeņraža jonu koncentrācija",VLOOKUP(Dati!$A4824,Normas!$A:$D,2,FALSE),VLOOKUP(Dati!$A4824,Normas!$A:$D,2,FALSE)*0.6)),"")</f>
      </c>
      <c r="G4824" s="2">
        <f>IFERROR(IF(ISBLANK($A4824),"",IF($A4824="Ūdeņraža jonu koncentrācija",VLOOKUP(Dati!$A4824,Normas!$A:$D,3,FALSE),VLOOKUP(Dati!$A4824,Normas!$A:$D,3,FALSE)*0.6)),"")</f>
      </c>
      <c r="H4824" s="2">
        <f>IFERROR(IF(ISBLANK($A4824),"",IF($A4824="Ūdeņraža jonu koncentrācija",VLOOKUP(Dati!$A4824,Normas!$A:$D,2,FALSE),VLOOKUP(Dati!$A4824,Normas!$A:$D,2,FALSE)*0.3)),"")</f>
      </c>
      <c r="I4824" s="2">
        <f>IFERROR(IF(ISBLANK($A4824),"",IF($A4824="Ūdeņraža jonu koncentrācija",VLOOKUP(Dati!$A4824,Normas!$A:$D,3,FALSE),VLOOKUP(Dati!$A4824,Normas!$A:$D,3,FALSE)*0.3)),"")</f>
      </c>
    </row>
    <row r="4825" spans="2:9" x14ac:dyDescent="0.2">
      <c r="B4825">
        <f>IF(ISBLANK(A4825),"",VLOOKUP(A4825,Normas!A:D,4,FALSE))</f>
      </c>
      <c r="E4825" s="2">
        <f>IF(ISBLANK(D4825),"",INT(YEARFRAC(D4825,'Vispārīga informācija'!$B$2)))</f>
      </c>
      <c r="F4825" s="2">
        <f>IFERROR(IF(ISBLANK($A4825),"",IF($A4825="Ūdeņraža jonu koncentrācija",VLOOKUP(Dati!$A4825,Normas!$A:$D,2,FALSE),VLOOKUP(Dati!$A4825,Normas!$A:$D,2,FALSE)*0.6)),"")</f>
      </c>
      <c r="G4825" s="2">
        <f>IFERROR(IF(ISBLANK($A4825),"",IF($A4825="Ūdeņraža jonu koncentrācija",VLOOKUP(Dati!$A4825,Normas!$A:$D,3,FALSE),VLOOKUP(Dati!$A4825,Normas!$A:$D,3,FALSE)*0.6)),"")</f>
      </c>
      <c r="H4825" s="2">
        <f>IFERROR(IF(ISBLANK($A4825),"",IF($A4825="Ūdeņraža jonu koncentrācija",VLOOKUP(Dati!$A4825,Normas!$A:$D,2,FALSE),VLOOKUP(Dati!$A4825,Normas!$A:$D,2,FALSE)*0.3)),"")</f>
      </c>
      <c r="I4825" s="2">
        <f>IFERROR(IF(ISBLANK($A4825),"",IF($A4825="Ūdeņraža jonu koncentrācija",VLOOKUP(Dati!$A4825,Normas!$A:$D,3,FALSE),VLOOKUP(Dati!$A4825,Normas!$A:$D,3,FALSE)*0.3)),"")</f>
      </c>
    </row>
    <row r="4826" spans="2:9" x14ac:dyDescent="0.2">
      <c r="B4826">
        <f>IF(ISBLANK(A4826),"",VLOOKUP(A4826,Normas!A:D,4,FALSE))</f>
      </c>
      <c r="E4826" s="2">
        <f>IF(ISBLANK(D4826),"",INT(YEARFRAC(D4826,'Vispārīga informācija'!$B$2)))</f>
      </c>
      <c r="F4826" s="2">
        <f>IFERROR(IF(ISBLANK($A4826),"",IF($A4826="Ūdeņraža jonu koncentrācija",VLOOKUP(Dati!$A4826,Normas!$A:$D,2,FALSE),VLOOKUP(Dati!$A4826,Normas!$A:$D,2,FALSE)*0.6)),"")</f>
      </c>
      <c r="G4826" s="2">
        <f>IFERROR(IF(ISBLANK($A4826),"",IF($A4826="Ūdeņraža jonu koncentrācija",VLOOKUP(Dati!$A4826,Normas!$A:$D,3,FALSE),VLOOKUP(Dati!$A4826,Normas!$A:$D,3,FALSE)*0.6)),"")</f>
      </c>
      <c r="H4826" s="2">
        <f>IFERROR(IF(ISBLANK($A4826),"",IF($A4826="Ūdeņraža jonu koncentrācija",VLOOKUP(Dati!$A4826,Normas!$A:$D,2,FALSE),VLOOKUP(Dati!$A4826,Normas!$A:$D,2,FALSE)*0.3)),"")</f>
      </c>
      <c r="I4826" s="2">
        <f>IFERROR(IF(ISBLANK($A4826),"",IF($A4826="Ūdeņraža jonu koncentrācija",VLOOKUP(Dati!$A4826,Normas!$A:$D,3,FALSE),VLOOKUP(Dati!$A4826,Normas!$A:$D,3,FALSE)*0.3)),"")</f>
      </c>
    </row>
    <row r="4827" spans="2:9" x14ac:dyDescent="0.2">
      <c r="B4827">
        <f>IF(ISBLANK(A4827),"",VLOOKUP(A4827,Normas!A:D,4,FALSE))</f>
      </c>
      <c r="E4827" s="2">
        <f>IF(ISBLANK(D4827),"",INT(YEARFRAC(D4827,'Vispārīga informācija'!$B$2)))</f>
      </c>
      <c r="F4827" s="2">
        <f>IFERROR(IF(ISBLANK($A4827),"",IF($A4827="Ūdeņraža jonu koncentrācija",VLOOKUP(Dati!$A4827,Normas!$A:$D,2,FALSE),VLOOKUP(Dati!$A4827,Normas!$A:$D,2,FALSE)*0.6)),"")</f>
      </c>
      <c r="G4827" s="2">
        <f>IFERROR(IF(ISBLANK($A4827),"",IF($A4827="Ūdeņraža jonu koncentrācija",VLOOKUP(Dati!$A4827,Normas!$A:$D,3,FALSE),VLOOKUP(Dati!$A4827,Normas!$A:$D,3,FALSE)*0.6)),"")</f>
      </c>
      <c r="H4827" s="2">
        <f>IFERROR(IF(ISBLANK($A4827),"",IF($A4827="Ūdeņraža jonu koncentrācija",VLOOKUP(Dati!$A4827,Normas!$A:$D,2,FALSE),VLOOKUP(Dati!$A4827,Normas!$A:$D,2,FALSE)*0.3)),"")</f>
      </c>
      <c r="I4827" s="2">
        <f>IFERROR(IF(ISBLANK($A4827),"",IF($A4827="Ūdeņraža jonu koncentrācija",VLOOKUP(Dati!$A4827,Normas!$A:$D,3,FALSE),VLOOKUP(Dati!$A4827,Normas!$A:$D,3,FALSE)*0.3)),"")</f>
      </c>
    </row>
    <row r="4828" spans="2:9" x14ac:dyDescent="0.2">
      <c r="B4828">
        <f>IF(ISBLANK(A4828),"",VLOOKUP(A4828,Normas!A:D,4,FALSE))</f>
      </c>
      <c r="E4828" s="2">
        <f>IF(ISBLANK(D4828),"",INT(YEARFRAC(D4828,'Vispārīga informācija'!$B$2)))</f>
      </c>
      <c r="F4828" s="2">
        <f>IFERROR(IF(ISBLANK($A4828),"",IF($A4828="Ūdeņraža jonu koncentrācija",VLOOKUP(Dati!$A4828,Normas!$A:$D,2,FALSE),VLOOKUP(Dati!$A4828,Normas!$A:$D,2,FALSE)*0.6)),"")</f>
      </c>
      <c r="G4828" s="2">
        <f>IFERROR(IF(ISBLANK($A4828),"",IF($A4828="Ūdeņraža jonu koncentrācija",VLOOKUP(Dati!$A4828,Normas!$A:$D,3,FALSE),VLOOKUP(Dati!$A4828,Normas!$A:$D,3,FALSE)*0.6)),"")</f>
      </c>
      <c r="H4828" s="2">
        <f>IFERROR(IF(ISBLANK($A4828),"",IF($A4828="Ūdeņraža jonu koncentrācija",VLOOKUP(Dati!$A4828,Normas!$A:$D,2,FALSE),VLOOKUP(Dati!$A4828,Normas!$A:$D,2,FALSE)*0.3)),"")</f>
      </c>
      <c r="I4828" s="2">
        <f>IFERROR(IF(ISBLANK($A4828),"",IF($A4828="Ūdeņraža jonu koncentrācija",VLOOKUP(Dati!$A4828,Normas!$A:$D,3,FALSE),VLOOKUP(Dati!$A4828,Normas!$A:$D,3,FALSE)*0.3)),"")</f>
      </c>
    </row>
    <row r="4829" spans="2:9" x14ac:dyDescent="0.2">
      <c r="B4829">
        <f>IF(ISBLANK(A4829),"",VLOOKUP(A4829,Normas!A:D,4,FALSE))</f>
      </c>
      <c r="E4829" s="2">
        <f>IF(ISBLANK(D4829),"",INT(YEARFRAC(D4829,'Vispārīga informācija'!$B$2)))</f>
      </c>
      <c r="F4829" s="2">
        <f>IFERROR(IF(ISBLANK($A4829),"",IF($A4829="Ūdeņraža jonu koncentrācija",VLOOKUP(Dati!$A4829,Normas!$A:$D,2,FALSE),VLOOKUP(Dati!$A4829,Normas!$A:$D,2,FALSE)*0.6)),"")</f>
      </c>
      <c r="G4829" s="2">
        <f>IFERROR(IF(ISBLANK($A4829),"",IF($A4829="Ūdeņraža jonu koncentrācija",VLOOKUP(Dati!$A4829,Normas!$A:$D,3,FALSE),VLOOKUP(Dati!$A4829,Normas!$A:$D,3,FALSE)*0.6)),"")</f>
      </c>
      <c r="H4829" s="2">
        <f>IFERROR(IF(ISBLANK($A4829),"",IF($A4829="Ūdeņraža jonu koncentrācija",VLOOKUP(Dati!$A4829,Normas!$A:$D,2,FALSE),VLOOKUP(Dati!$A4829,Normas!$A:$D,2,FALSE)*0.3)),"")</f>
      </c>
      <c r="I4829" s="2">
        <f>IFERROR(IF(ISBLANK($A4829),"",IF($A4829="Ūdeņraža jonu koncentrācija",VLOOKUP(Dati!$A4829,Normas!$A:$D,3,FALSE),VLOOKUP(Dati!$A4829,Normas!$A:$D,3,FALSE)*0.3)),"")</f>
      </c>
    </row>
    <row r="4830" spans="2:9" x14ac:dyDescent="0.2">
      <c r="B4830">
        <f>IF(ISBLANK(A4830),"",VLOOKUP(A4830,Normas!A:D,4,FALSE))</f>
      </c>
      <c r="E4830" s="2">
        <f>IF(ISBLANK(D4830),"",INT(YEARFRAC(D4830,'Vispārīga informācija'!$B$2)))</f>
      </c>
      <c r="F4830" s="2">
        <f>IFERROR(IF(ISBLANK($A4830),"",IF($A4830="Ūdeņraža jonu koncentrācija",VLOOKUP(Dati!$A4830,Normas!$A:$D,2,FALSE),VLOOKUP(Dati!$A4830,Normas!$A:$D,2,FALSE)*0.6)),"")</f>
      </c>
      <c r="G4830" s="2">
        <f>IFERROR(IF(ISBLANK($A4830),"",IF($A4830="Ūdeņraža jonu koncentrācija",VLOOKUP(Dati!$A4830,Normas!$A:$D,3,FALSE),VLOOKUP(Dati!$A4830,Normas!$A:$D,3,FALSE)*0.6)),"")</f>
      </c>
      <c r="H4830" s="2">
        <f>IFERROR(IF(ISBLANK($A4830),"",IF($A4830="Ūdeņraža jonu koncentrācija",VLOOKUP(Dati!$A4830,Normas!$A:$D,2,FALSE),VLOOKUP(Dati!$A4830,Normas!$A:$D,2,FALSE)*0.3)),"")</f>
      </c>
      <c r="I4830" s="2">
        <f>IFERROR(IF(ISBLANK($A4830),"",IF($A4830="Ūdeņraža jonu koncentrācija",VLOOKUP(Dati!$A4830,Normas!$A:$D,3,FALSE),VLOOKUP(Dati!$A4830,Normas!$A:$D,3,FALSE)*0.3)),"")</f>
      </c>
    </row>
    <row r="4831" spans="2:9" x14ac:dyDescent="0.2">
      <c r="B4831">
        <f>IF(ISBLANK(A4831),"",VLOOKUP(A4831,Normas!A:D,4,FALSE))</f>
      </c>
      <c r="E4831" s="2">
        <f>IF(ISBLANK(D4831),"",INT(YEARFRAC(D4831,'Vispārīga informācija'!$B$2)))</f>
      </c>
      <c r="F4831" s="2">
        <f>IFERROR(IF(ISBLANK($A4831),"",IF($A4831="Ūdeņraža jonu koncentrācija",VLOOKUP(Dati!$A4831,Normas!$A:$D,2,FALSE),VLOOKUP(Dati!$A4831,Normas!$A:$D,2,FALSE)*0.6)),"")</f>
      </c>
      <c r="G4831" s="2">
        <f>IFERROR(IF(ISBLANK($A4831),"",IF($A4831="Ūdeņraža jonu koncentrācija",VLOOKUP(Dati!$A4831,Normas!$A:$D,3,FALSE),VLOOKUP(Dati!$A4831,Normas!$A:$D,3,FALSE)*0.6)),"")</f>
      </c>
      <c r="H4831" s="2">
        <f>IFERROR(IF(ISBLANK($A4831),"",IF($A4831="Ūdeņraža jonu koncentrācija",VLOOKUP(Dati!$A4831,Normas!$A:$D,2,FALSE),VLOOKUP(Dati!$A4831,Normas!$A:$D,2,FALSE)*0.3)),"")</f>
      </c>
      <c r="I4831" s="2">
        <f>IFERROR(IF(ISBLANK($A4831),"",IF($A4831="Ūdeņraža jonu koncentrācija",VLOOKUP(Dati!$A4831,Normas!$A:$D,3,FALSE),VLOOKUP(Dati!$A4831,Normas!$A:$D,3,FALSE)*0.3)),"")</f>
      </c>
    </row>
    <row r="4832" spans="2:9" x14ac:dyDescent="0.2">
      <c r="B4832">
        <f>IF(ISBLANK(A4832),"",VLOOKUP(A4832,Normas!A:D,4,FALSE))</f>
      </c>
      <c r="E4832" s="2">
        <f>IF(ISBLANK(D4832),"",INT(YEARFRAC(D4832,'Vispārīga informācija'!$B$2)))</f>
      </c>
      <c r="F4832" s="2">
        <f>IFERROR(IF(ISBLANK($A4832),"",IF($A4832="Ūdeņraža jonu koncentrācija",VLOOKUP(Dati!$A4832,Normas!$A:$D,2,FALSE),VLOOKUP(Dati!$A4832,Normas!$A:$D,2,FALSE)*0.6)),"")</f>
      </c>
      <c r="G4832" s="2">
        <f>IFERROR(IF(ISBLANK($A4832),"",IF($A4832="Ūdeņraža jonu koncentrācija",VLOOKUP(Dati!$A4832,Normas!$A:$D,3,FALSE),VLOOKUP(Dati!$A4832,Normas!$A:$D,3,FALSE)*0.6)),"")</f>
      </c>
      <c r="H4832" s="2">
        <f>IFERROR(IF(ISBLANK($A4832),"",IF($A4832="Ūdeņraža jonu koncentrācija",VLOOKUP(Dati!$A4832,Normas!$A:$D,2,FALSE),VLOOKUP(Dati!$A4832,Normas!$A:$D,2,FALSE)*0.3)),"")</f>
      </c>
      <c r="I4832" s="2">
        <f>IFERROR(IF(ISBLANK($A4832),"",IF($A4832="Ūdeņraža jonu koncentrācija",VLOOKUP(Dati!$A4832,Normas!$A:$D,3,FALSE),VLOOKUP(Dati!$A4832,Normas!$A:$D,3,FALSE)*0.3)),"")</f>
      </c>
    </row>
    <row r="4833" spans="2:9" x14ac:dyDescent="0.2">
      <c r="B4833">
        <f>IF(ISBLANK(A4833),"",VLOOKUP(A4833,Normas!A:D,4,FALSE))</f>
      </c>
      <c r="E4833" s="2">
        <f>IF(ISBLANK(D4833),"",INT(YEARFRAC(D4833,'Vispārīga informācija'!$B$2)))</f>
      </c>
      <c r="F4833" s="2">
        <f>IFERROR(IF(ISBLANK($A4833),"",IF($A4833="Ūdeņraža jonu koncentrācija",VLOOKUP(Dati!$A4833,Normas!$A:$D,2,FALSE),VLOOKUP(Dati!$A4833,Normas!$A:$D,2,FALSE)*0.6)),"")</f>
      </c>
      <c r="G4833" s="2">
        <f>IFERROR(IF(ISBLANK($A4833),"",IF($A4833="Ūdeņraža jonu koncentrācija",VLOOKUP(Dati!$A4833,Normas!$A:$D,3,FALSE),VLOOKUP(Dati!$A4833,Normas!$A:$D,3,FALSE)*0.6)),"")</f>
      </c>
      <c r="H4833" s="2">
        <f>IFERROR(IF(ISBLANK($A4833),"",IF($A4833="Ūdeņraža jonu koncentrācija",VLOOKUP(Dati!$A4833,Normas!$A:$D,2,FALSE),VLOOKUP(Dati!$A4833,Normas!$A:$D,2,FALSE)*0.3)),"")</f>
      </c>
      <c r="I4833" s="2">
        <f>IFERROR(IF(ISBLANK($A4833),"",IF($A4833="Ūdeņraža jonu koncentrācija",VLOOKUP(Dati!$A4833,Normas!$A:$D,3,FALSE),VLOOKUP(Dati!$A4833,Normas!$A:$D,3,FALSE)*0.3)),"")</f>
      </c>
    </row>
    <row r="4834" spans="2:9" x14ac:dyDescent="0.2">
      <c r="B4834">
        <f>IF(ISBLANK(A4834),"",VLOOKUP(A4834,Normas!A:D,4,FALSE))</f>
      </c>
      <c r="E4834" s="2">
        <f>IF(ISBLANK(D4834),"",INT(YEARFRAC(D4834,'Vispārīga informācija'!$B$2)))</f>
      </c>
      <c r="F4834" s="2">
        <f>IFERROR(IF(ISBLANK($A4834),"",IF($A4834="Ūdeņraža jonu koncentrācija",VLOOKUP(Dati!$A4834,Normas!$A:$D,2,FALSE),VLOOKUP(Dati!$A4834,Normas!$A:$D,2,FALSE)*0.6)),"")</f>
      </c>
      <c r="G4834" s="2">
        <f>IFERROR(IF(ISBLANK($A4834),"",IF($A4834="Ūdeņraža jonu koncentrācija",VLOOKUP(Dati!$A4834,Normas!$A:$D,3,FALSE),VLOOKUP(Dati!$A4834,Normas!$A:$D,3,FALSE)*0.6)),"")</f>
      </c>
      <c r="H4834" s="2">
        <f>IFERROR(IF(ISBLANK($A4834),"",IF($A4834="Ūdeņraža jonu koncentrācija",VLOOKUP(Dati!$A4834,Normas!$A:$D,2,FALSE),VLOOKUP(Dati!$A4834,Normas!$A:$D,2,FALSE)*0.3)),"")</f>
      </c>
      <c r="I4834" s="2">
        <f>IFERROR(IF(ISBLANK($A4834),"",IF($A4834="Ūdeņraža jonu koncentrācija",VLOOKUP(Dati!$A4834,Normas!$A:$D,3,FALSE),VLOOKUP(Dati!$A4834,Normas!$A:$D,3,FALSE)*0.3)),"")</f>
      </c>
    </row>
    <row r="4835" spans="2:9" x14ac:dyDescent="0.2">
      <c r="B4835">
        <f>IF(ISBLANK(A4835),"",VLOOKUP(A4835,Normas!A:D,4,FALSE))</f>
      </c>
      <c r="E4835" s="2">
        <f>IF(ISBLANK(D4835),"",INT(YEARFRAC(D4835,'Vispārīga informācija'!$B$2)))</f>
      </c>
      <c r="F4835" s="2">
        <f>IFERROR(IF(ISBLANK($A4835),"",IF($A4835="Ūdeņraža jonu koncentrācija",VLOOKUP(Dati!$A4835,Normas!$A:$D,2,FALSE),VLOOKUP(Dati!$A4835,Normas!$A:$D,2,FALSE)*0.6)),"")</f>
      </c>
      <c r="G4835" s="2">
        <f>IFERROR(IF(ISBLANK($A4835),"",IF($A4835="Ūdeņraža jonu koncentrācija",VLOOKUP(Dati!$A4835,Normas!$A:$D,3,FALSE),VLOOKUP(Dati!$A4835,Normas!$A:$D,3,FALSE)*0.6)),"")</f>
      </c>
      <c r="H4835" s="2">
        <f>IFERROR(IF(ISBLANK($A4835),"",IF($A4835="Ūdeņraža jonu koncentrācija",VLOOKUP(Dati!$A4835,Normas!$A:$D,2,FALSE),VLOOKUP(Dati!$A4835,Normas!$A:$D,2,FALSE)*0.3)),"")</f>
      </c>
      <c r="I4835" s="2">
        <f>IFERROR(IF(ISBLANK($A4835),"",IF($A4835="Ūdeņraža jonu koncentrācija",VLOOKUP(Dati!$A4835,Normas!$A:$D,3,FALSE),VLOOKUP(Dati!$A4835,Normas!$A:$D,3,FALSE)*0.3)),"")</f>
      </c>
    </row>
    <row r="4836" spans="2:9" x14ac:dyDescent="0.2">
      <c r="B4836">
        <f>IF(ISBLANK(A4836),"",VLOOKUP(A4836,Normas!A:D,4,FALSE))</f>
      </c>
      <c r="E4836" s="2">
        <f>IF(ISBLANK(D4836),"",INT(YEARFRAC(D4836,'Vispārīga informācija'!$B$2)))</f>
      </c>
      <c r="F4836" s="2">
        <f>IFERROR(IF(ISBLANK($A4836),"",IF($A4836="Ūdeņraža jonu koncentrācija",VLOOKUP(Dati!$A4836,Normas!$A:$D,2,FALSE),VLOOKUP(Dati!$A4836,Normas!$A:$D,2,FALSE)*0.6)),"")</f>
      </c>
      <c r="G4836" s="2">
        <f>IFERROR(IF(ISBLANK($A4836),"",IF($A4836="Ūdeņraža jonu koncentrācija",VLOOKUP(Dati!$A4836,Normas!$A:$D,3,FALSE),VLOOKUP(Dati!$A4836,Normas!$A:$D,3,FALSE)*0.6)),"")</f>
      </c>
      <c r="H4836" s="2">
        <f>IFERROR(IF(ISBLANK($A4836),"",IF($A4836="Ūdeņraža jonu koncentrācija",VLOOKUP(Dati!$A4836,Normas!$A:$D,2,FALSE),VLOOKUP(Dati!$A4836,Normas!$A:$D,2,FALSE)*0.3)),"")</f>
      </c>
      <c r="I4836" s="2">
        <f>IFERROR(IF(ISBLANK($A4836),"",IF($A4836="Ūdeņraža jonu koncentrācija",VLOOKUP(Dati!$A4836,Normas!$A:$D,3,FALSE),VLOOKUP(Dati!$A4836,Normas!$A:$D,3,FALSE)*0.3)),"")</f>
      </c>
    </row>
    <row r="4837" spans="2:9" x14ac:dyDescent="0.2">
      <c r="B4837">
        <f>IF(ISBLANK(A4837),"",VLOOKUP(A4837,Normas!A:D,4,FALSE))</f>
      </c>
      <c r="E4837" s="2">
        <f>IF(ISBLANK(D4837),"",INT(YEARFRAC(D4837,'Vispārīga informācija'!$B$2)))</f>
      </c>
      <c r="F4837" s="2">
        <f>IFERROR(IF(ISBLANK($A4837),"",IF($A4837="Ūdeņraža jonu koncentrācija",VLOOKUP(Dati!$A4837,Normas!$A:$D,2,FALSE),VLOOKUP(Dati!$A4837,Normas!$A:$D,2,FALSE)*0.6)),"")</f>
      </c>
      <c r="G4837" s="2">
        <f>IFERROR(IF(ISBLANK($A4837),"",IF($A4837="Ūdeņraža jonu koncentrācija",VLOOKUP(Dati!$A4837,Normas!$A:$D,3,FALSE),VLOOKUP(Dati!$A4837,Normas!$A:$D,3,FALSE)*0.6)),"")</f>
      </c>
      <c r="H4837" s="2">
        <f>IFERROR(IF(ISBLANK($A4837),"",IF($A4837="Ūdeņraža jonu koncentrācija",VLOOKUP(Dati!$A4837,Normas!$A:$D,2,FALSE),VLOOKUP(Dati!$A4837,Normas!$A:$D,2,FALSE)*0.3)),"")</f>
      </c>
      <c r="I4837" s="2">
        <f>IFERROR(IF(ISBLANK($A4837),"",IF($A4837="Ūdeņraža jonu koncentrācija",VLOOKUP(Dati!$A4837,Normas!$A:$D,3,FALSE),VLOOKUP(Dati!$A4837,Normas!$A:$D,3,FALSE)*0.3)),"")</f>
      </c>
    </row>
    <row r="4838" spans="2:9" x14ac:dyDescent="0.2">
      <c r="B4838">
        <f>IF(ISBLANK(A4838),"",VLOOKUP(A4838,Normas!A:D,4,FALSE))</f>
      </c>
      <c r="E4838" s="2">
        <f>IF(ISBLANK(D4838),"",INT(YEARFRAC(D4838,'Vispārīga informācija'!$B$2)))</f>
      </c>
      <c r="F4838" s="2">
        <f>IFERROR(IF(ISBLANK($A4838),"",IF($A4838="Ūdeņraža jonu koncentrācija",VLOOKUP(Dati!$A4838,Normas!$A:$D,2,FALSE),VLOOKUP(Dati!$A4838,Normas!$A:$D,2,FALSE)*0.6)),"")</f>
      </c>
      <c r="G4838" s="2">
        <f>IFERROR(IF(ISBLANK($A4838),"",IF($A4838="Ūdeņraža jonu koncentrācija",VLOOKUP(Dati!$A4838,Normas!$A:$D,3,FALSE),VLOOKUP(Dati!$A4838,Normas!$A:$D,3,FALSE)*0.6)),"")</f>
      </c>
      <c r="H4838" s="2">
        <f>IFERROR(IF(ISBLANK($A4838),"",IF($A4838="Ūdeņraža jonu koncentrācija",VLOOKUP(Dati!$A4838,Normas!$A:$D,2,FALSE),VLOOKUP(Dati!$A4838,Normas!$A:$D,2,FALSE)*0.3)),"")</f>
      </c>
      <c r="I4838" s="2">
        <f>IFERROR(IF(ISBLANK($A4838),"",IF($A4838="Ūdeņraža jonu koncentrācija",VLOOKUP(Dati!$A4838,Normas!$A:$D,3,FALSE),VLOOKUP(Dati!$A4838,Normas!$A:$D,3,FALSE)*0.3)),"")</f>
      </c>
    </row>
    <row r="4839" spans="2:9" x14ac:dyDescent="0.2">
      <c r="B4839">
        <f>IF(ISBLANK(A4839),"",VLOOKUP(A4839,Normas!A:D,4,FALSE))</f>
      </c>
      <c r="E4839" s="2">
        <f>IF(ISBLANK(D4839),"",INT(YEARFRAC(D4839,'Vispārīga informācija'!$B$2)))</f>
      </c>
      <c r="F4839" s="2">
        <f>IFERROR(IF(ISBLANK($A4839),"",IF($A4839="Ūdeņraža jonu koncentrācija",VLOOKUP(Dati!$A4839,Normas!$A:$D,2,FALSE),VLOOKUP(Dati!$A4839,Normas!$A:$D,2,FALSE)*0.6)),"")</f>
      </c>
      <c r="G4839" s="2">
        <f>IFERROR(IF(ISBLANK($A4839),"",IF($A4839="Ūdeņraža jonu koncentrācija",VLOOKUP(Dati!$A4839,Normas!$A:$D,3,FALSE),VLOOKUP(Dati!$A4839,Normas!$A:$D,3,FALSE)*0.6)),"")</f>
      </c>
      <c r="H4839" s="2">
        <f>IFERROR(IF(ISBLANK($A4839),"",IF($A4839="Ūdeņraža jonu koncentrācija",VLOOKUP(Dati!$A4839,Normas!$A:$D,2,FALSE),VLOOKUP(Dati!$A4839,Normas!$A:$D,2,FALSE)*0.3)),"")</f>
      </c>
      <c r="I4839" s="2">
        <f>IFERROR(IF(ISBLANK($A4839),"",IF($A4839="Ūdeņraža jonu koncentrācija",VLOOKUP(Dati!$A4839,Normas!$A:$D,3,FALSE),VLOOKUP(Dati!$A4839,Normas!$A:$D,3,FALSE)*0.3)),"")</f>
      </c>
    </row>
    <row r="4840" spans="2:9" x14ac:dyDescent="0.2">
      <c r="B4840">
        <f>IF(ISBLANK(A4840),"",VLOOKUP(A4840,Normas!A:D,4,FALSE))</f>
      </c>
      <c r="E4840" s="2">
        <f>IF(ISBLANK(D4840),"",INT(YEARFRAC(D4840,'Vispārīga informācija'!$B$2)))</f>
      </c>
      <c r="F4840" s="2">
        <f>IFERROR(IF(ISBLANK($A4840),"",IF($A4840="Ūdeņraža jonu koncentrācija",VLOOKUP(Dati!$A4840,Normas!$A:$D,2,FALSE),VLOOKUP(Dati!$A4840,Normas!$A:$D,2,FALSE)*0.6)),"")</f>
      </c>
      <c r="G4840" s="2">
        <f>IFERROR(IF(ISBLANK($A4840),"",IF($A4840="Ūdeņraža jonu koncentrācija",VLOOKUP(Dati!$A4840,Normas!$A:$D,3,FALSE),VLOOKUP(Dati!$A4840,Normas!$A:$D,3,FALSE)*0.6)),"")</f>
      </c>
      <c r="H4840" s="2">
        <f>IFERROR(IF(ISBLANK($A4840),"",IF($A4840="Ūdeņraža jonu koncentrācija",VLOOKUP(Dati!$A4840,Normas!$A:$D,2,FALSE),VLOOKUP(Dati!$A4840,Normas!$A:$D,2,FALSE)*0.3)),"")</f>
      </c>
      <c r="I4840" s="2">
        <f>IFERROR(IF(ISBLANK($A4840),"",IF($A4840="Ūdeņraža jonu koncentrācija",VLOOKUP(Dati!$A4840,Normas!$A:$D,3,FALSE),VLOOKUP(Dati!$A4840,Normas!$A:$D,3,FALSE)*0.3)),"")</f>
      </c>
    </row>
    <row r="4841" spans="2:9" x14ac:dyDescent="0.2">
      <c r="B4841">
        <f>IF(ISBLANK(A4841),"",VLOOKUP(A4841,Normas!A:D,4,FALSE))</f>
      </c>
      <c r="E4841" s="2">
        <f>IF(ISBLANK(D4841),"",INT(YEARFRAC(D4841,'Vispārīga informācija'!$B$2)))</f>
      </c>
      <c r="F4841" s="2">
        <f>IFERROR(IF(ISBLANK($A4841),"",IF($A4841="Ūdeņraža jonu koncentrācija",VLOOKUP(Dati!$A4841,Normas!$A:$D,2,FALSE),VLOOKUP(Dati!$A4841,Normas!$A:$D,2,FALSE)*0.6)),"")</f>
      </c>
      <c r="G4841" s="2">
        <f>IFERROR(IF(ISBLANK($A4841),"",IF($A4841="Ūdeņraža jonu koncentrācija",VLOOKUP(Dati!$A4841,Normas!$A:$D,3,FALSE),VLOOKUP(Dati!$A4841,Normas!$A:$D,3,FALSE)*0.6)),"")</f>
      </c>
      <c r="H4841" s="2">
        <f>IFERROR(IF(ISBLANK($A4841),"",IF($A4841="Ūdeņraža jonu koncentrācija",VLOOKUP(Dati!$A4841,Normas!$A:$D,2,FALSE),VLOOKUP(Dati!$A4841,Normas!$A:$D,2,FALSE)*0.3)),"")</f>
      </c>
      <c r="I4841" s="2">
        <f>IFERROR(IF(ISBLANK($A4841),"",IF($A4841="Ūdeņraža jonu koncentrācija",VLOOKUP(Dati!$A4841,Normas!$A:$D,3,FALSE),VLOOKUP(Dati!$A4841,Normas!$A:$D,3,FALSE)*0.3)),"")</f>
      </c>
    </row>
    <row r="4842" spans="2:9" x14ac:dyDescent="0.2">
      <c r="B4842">
        <f>IF(ISBLANK(A4842),"",VLOOKUP(A4842,Normas!A:D,4,FALSE))</f>
      </c>
      <c r="E4842" s="2">
        <f>IF(ISBLANK(D4842),"",INT(YEARFRAC(D4842,'Vispārīga informācija'!$B$2)))</f>
      </c>
      <c r="F4842" s="2">
        <f>IFERROR(IF(ISBLANK($A4842),"",IF($A4842="Ūdeņraža jonu koncentrācija",VLOOKUP(Dati!$A4842,Normas!$A:$D,2,FALSE),VLOOKUP(Dati!$A4842,Normas!$A:$D,2,FALSE)*0.6)),"")</f>
      </c>
      <c r="G4842" s="2">
        <f>IFERROR(IF(ISBLANK($A4842),"",IF($A4842="Ūdeņraža jonu koncentrācija",VLOOKUP(Dati!$A4842,Normas!$A:$D,3,FALSE),VLOOKUP(Dati!$A4842,Normas!$A:$D,3,FALSE)*0.6)),"")</f>
      </c>
      <c r="H4842" s="2">
        <f>IFERROR(IF(ISBLANK($A4842),"",IF($A4842="Ūdeņraža jonu koncentrācija",VLOOKUP(Dati!$A4842,Normas!$A:$D,2,FALSE),VLOOKUP(Dati!$A4842,Normas!$A:$D,2,FALSE)*0.3)),"")</f>
      </c>
      <c r="I4842" s="2">
        <f>IFERROR(IF(ISBLANK($A4842),"",IF($A4842="Ūdeņraža jonu koncentrācija",VLOOKUP(Dati!$A4842,Normas!$A:$D,3,FALSE),VLOOKUP(Dati!$A4842,Normas!$A:$D,3,FALSE)*0.3)),"")</f>
      </c>
    </row>
    <row r="4843" spans="2:9" x14ac:dyDescent="0.2">
      <c r="B4843">
        <f>IF(ISBLANK(A4843),"",VLOOKUP(A4843,Normas!A:D,4,FALSE))</f>
      </c>
      <c r="E4843" s="2">
        <f>IF(ISBLANK(D4843),"",INT(YEARFRAC(D4843,'Vispārīga informācija'!$B$2)))</f>
      </c>
      <c r="F4843" s="2">
        <f>IFERROR(IF(ISBLANK($A4843),"",IF($A4843="Ūdeņraža jonu koncentrācija",VLOOKUP(Dati!$A4843,Normas!$A:$D,2,FALSE),VLOOKUP(Dati!$A4843,Normas!$A:$D,2,FALSE)*0.6)),"")</f>
      </c>
      <c r="G4843" s="2">
        <f>IFERROR(IF(ISBLANK($A4843),"",IF($A4843="Ūdeņraža jonu koncentrācija",VLOOKUP(Dati!$A4843,Normas!$A:$D,3,FALSE),VLOOKUP(Dati!$A4843,Normas!$A:$D,3,FALSE)*0.6)),"")</f>
      </c>
      <c r="H4843" s="2">
        <f>IFERROR(IF(ISBLANK($A4843),"",IF($A4843="Ūdeņraža jonu koncentrācija",VLOOKUP(Dati!$A4843,Normas!$A:$D,2,FALSE),VLOOKUP(Dati!$A4843,Normas!$A:$D,2,FALSE)*0.3)),"")</f>
      </c>
      <c r="I4843" s="2">
        <f>IFERROR(IF(ISBLANK($A4843),"",IF($A4843="Ūdeņraža jonu koncentrācija",VLOOKUP(Dati!$A4843,Normas!$A:$D,3,FALSE),VLOOKUP(Dati!$A4843,Normas!$A:$D,3,FALSE)*0.3)),"")</f>
      </c>
    </row>
    <row r="4844" spans="2:9" x14ac:dyDescent="0.2">
      <c r="B4844">
        <f>IF(ISBLANK(A4844),"",VLOOKUP(A4844,Normas!A:D,4,FALSE))</f>
      </c>
      <c r="E4844" s="2">
        <f>IF(ISBLANK(D4844),"",INT(YEARFRAC(D4844,'Vispārīga informācija'!$B$2)))</f>
      </c>
      <c r="F4844" s="2">
        <f>IFERROR(IF(ISBLANK($A4844),"",IF($A4844="Ūdeņraža jonu koncentrācija",VLOOKUP(Dati!$A4844,Normas!$A:$D,2,FALSE),VLOOKUP(Dati!$A4844,Normas!$A:$D,2,FALSE)*0.6)),"")</f>
      </c>
      <c r="G4844" s="2">
        <f>IFERROR(IF(ISBLANK($A4844),"",IF($A4844="Ūdeņraža jonu koncentrācija",VLOOKUP(Dati!$A4844,Normas!$A:$D,3,FALSE),VLOOKUP(Dati!$A4844,Normas!$A:$D,3,FALSE)*0.6)),"")</f>
      </c>
      <c r="H4844" s="2">
        <f>IFERROR(IF(ISBLANK($A4844),"",IF($A4844="Ūdeņraža jonu koncentrācija",VLOOKUP(Dati!$A4844,Normas!$A:$D,2,FALSE),VLOOKUP(Dati!$A4844,Normas!$A:$D,2,FALSE)*0.3)),"")</f>
      </c>
      <c r="I4844" s="2">
        <f>IFERROR(IF(ISBLANK($A4844),"",IF($A4844="Ūdeņraža jonu koncentrācija",VLOOKUP(Dati!$A4844,Normas!$A:$D,3,FALSE),VLOOKUP(Dati!$A4844,Normas!$A:$D,3,FALSE)*0.3)),"")</f>
      </c>
    </row>
    <row r="4845" spans="2:9" x14ac:dyDescent="0.2">
      <c r="B4845">
        <f>IF(ISBLANK(A4845),"",VLOOKUP(A4845,Normas!A:D,4,FALSE))</f>
      </c>
      <c r="E4845" s="2">
        <f>IF(ISBLANK(D4845),"",INT(YEARFRAC(D4845,'Vispārīga informācija'!$B$2)))</f>
      </c>
      <c r="F4845" s="2">
        <f>IFERROR(IF(ISBLANK($A4845),"",IF($A4845="Ūdeņraža jonu koncentrācija",VLOOKUP(Dati!$A4845,Normas!$A:$D,2,FALSE),VLOOKUP(Dati!$A4845,Normas!$A:$D,2,FALSE)*0.6)),"")</f>
      </c>
      <c r="G4845" s="2">
        <f>IFERROR(IF(ISBLANK($A4845),"",IF($A4845="Ūdeņraža jonu koncentrācija",VLOOKUP(Dati!$A4845,Normas!$A:$D,3,FALSE),VLOOKUP(Dati!$A4845,Normas!$A:$D,3,FALSE)*0.6)),"")</f>
      </c>
      <c r="H4845" s="2">
        <f>IFERROR(IF(ISBLANK($A4845),"",IF($A4845="Ūdeņraža jonu koncentrācija",VLOOKUP(Dati!$A4845,Normas!$A:$D,2,FALSE),VLOOKUP(Dati!$A4845,Normas!$A:$D,2,FALSE)*0.3)),"")</f>
      </c>
      <c r="I4845" s="2">
        <f>IFERROR(IF(ISBLANK($A4845),"",IF($A4845="Ūdeņraža jonu koncentrācija",VLOOKUP(Dati!$A4845,Normas!$A:$D,3,FALSE),VLOOKUP(Dati!$A4845,Normas!$A:$D,3,FALSE)*0.3)),"")</f>
      </c>
    </row>
    <row r="4846" spans="2:9" x14ac:dyDescent="0.2">
      <c r="B4846">
        <f>IF(ISBLANK(A4846),"",VLOOKUP(A4846,Normas!A:D,4,FALSE))</f>
      </c>
      <c r="E4846" s="2">
        <f>IF(ISBLANK(D4846),"",INT(YEARFRAC(D4846,'Vispārīga informācija'!$B$2)))</f>
      </c>
      <c r="F4846" s="2">
        <f>IFERROR(IF(ISBLANK($A4846),"",IF($A4846="Ūdeņraža jonu koncentrācija",VLOOKUP(Dati!$A4846,Normas!$A:$D,2,FALSE),VLOOKUP(Dati!$A4846,Normas!$A:$D,2,FALSE)*0.6)),"")</f>
      </c>
      <c r="G4846" s="2">
        <f>IFERROR(IF(ISBLANK($A4846),"",IF($A4846="Ūdeņraža jonu koncentrācija",VLOOKUP(Dati!$A4846,Normas!$A:$D,3,FALSE),VLOOKUP(Dati!$A4846,Normas!$A:$D,3,FALSE)*0.6)),"")</f>
      </c>
      <c r="H4846" s="2">
        <f>IFERROR(IF(ISBLANK($A4846),"",IF($A4846="Ūdeņraža jonu koncentrācija",VLOOKUP(Dati!$A4846,Normas!$A:$D,2,FALSE),VLOOKUP(Dati!$A4846,Normas!$A:$D,2,FALSE)*0.3)),"")</f>
      </c>
      <c r="I4846" s="2">
        <f>IFERROR(IF(ISBLANK($A4846),"",IF($A4846="Ūdeņraža jonu koncentrācija",VLOOKUP(Dati!$A4846,Normas!$A:$D,3,FALSE),VLOOKUP(Dati!$A4846,Normas!$A:$D,3,FALSE)*0.3)),"")</f>
      </c>
    </row>
    <row r="4847" spans="2:9" x14ac:dyDescent="0.2">
      <c r="B4847">
        <f>IF(ISBLANK(A4847),"",VLOOKUP(A4847,Normas!A:D,4,FALSE))</f>
      </c>
      <c r="E4847" s="2">
        <f>IF(ISBLANK(D4847),"",INT(YEARFRAC(D4847,'Vispārīga informācija'!$B$2)))</f>
      </c>
      <c r="F4847" s="2">
        <f>IFERROR(IF(ISBLANK($A4847),"",IF($A4847="Ūdeņraža jonu koncentrācija",VLOOKUP(Dati!$A4847,Normas!$A:$D,2,FALSE),VLOOKUP(Dati!$A4847,Normas!$A:$D,2,FALSE)*0.6)),"")</f>
      </c>
      <c r="G4847" s="2">
        <f>IFERROR(IF(ISBLANK($A4847),"",IF($A4847="Ūdeņraža jonu koncentrācija",VLOOKUP(Dati!$A4847,Normas!$A:$D,3,FALSE),VLOOKUP(Dati!$A4847,Normas!$A:$D,3,FALSE)*0.6)),"")</f>
      </c>
      <c r="H4847" s="2">
        <f>IFERROR(IF(ISBLANK($A4847),"",IF($A4847="Ūdeņraža jonu koncentrācija",VLOOKUP(Dati!$A4847,Normas!$A:$D,2,FALSE),VLOOKUP(Dati!$A4847,Normas!$A:$D,2,FALSE)*0.3)),"")</f>
      </c>
      <c r="I4847" s="2">
        <f>IFERROR(IF(ISBLANK($A4847),"",IF($A4847="Ūdeņraža jonu koncentrācija",VLOOKUP(Dati!$A4847,Normas!$A:$D,3,FALSE),VLOOKUP(Dati!$A4847,Normas!$A:$D,3,FALSE)*0.3)),"")</f>
      </c>
    </row>
    <row r="4848" spans="2:9" x14ac:dyDescent="0.2">
      <c r="B4848">
        <f>IF(ISBLANK(A4848),"",VLOOKUP(A4848,Normas!A:D,4,FALSE))</f>
      </c>
      <c r="E4848" s="2">
        <f>IF(ISBLANK(D4848),"",INT(YEARFRAC(D4848,'Vispārīga informācija'!$B$2)))</f>
      </c>
      <c r="F4848" s="2">
        <f>IFERROR(IF(ISBLANK($A4848),"",IF($A4848="Ūdeņraža jonu koncentrācija",VLOOKUP(Dati!$A4848,Normas!$A:$D,2,FALSE),VLOOKUP(Dati!$A4848,Normas!$A:$D,2,FALSE)*0.6)),"")</f>
      </c>
      <c r="G4848" s="2">
        <f>IFERROR(IF(ISBLANK($A4848),"",IF($A4848="Ūdeņraža jonu koncentrācija",VLOOKUP(Dati!$A4848,Normas!$A:$D,3,FALSE),VLOOKUP(Dati!$A4848,Normas!$A:$D,3,FALSE)*0.6)),"")</f>
      </c>
      <c r="H4848" s="2">
        <f>IFERROR(IF(ISBLANK($A4848),"",IF($A4848="Ūdeņraža jonu koncentrācija",VLOOKUP(Dati!$A4848,Normas!$A:$D,2,FALSE),VLOOKUP(Dati!$A4848,Normas!$A:$D,2,FALSE)*0.3)),"")</f>
      </c>
      <c r="I4848" s="2">
        <f>IFERROR(IF(ISBLANK($A4848),"",IF($A4848="Ūdeņraža jonu koncentrācija",VLOOKUP(Dati!$A4848,Normas!$A:$D,3,FALSE),VLOOKUP(Dati!$A4848,Normas!$A:$D,3,FALSE)*0.3)),"")</f>
      </c>
    </row>
    <row r="4849" spans="2:9" x14ac:dyDescent="0.2">
      <c r="B4849">
        <f>IF(ISBLANK(A4849),"",VLOOKUP(A4849,Normas!A:D,4,FALSE))</f>
      </c>
      <c r="E4849" s="2">
        <f>IF(ISBLANK(D4849),"",INT(YEARFRAC(D4849,'Vispārīga informācija'!$B$2)))</f>
      </c>
      <c r="F4849" s="2">
        <f>IFERROR(IF(ISBLANK($A4849),"",IF($A4849="Ūdeņraža jonu koncentrācija",VLOOKUP(Dati!$A4849,Normas!$A:$D,2,FALSE),VLOOKUP(Dati!$A4849,Normas!$A:$D,2,FALSE)*0.6)),"")</f>
      </c>
      <c r="G4849" s="2">
        <f>IFERROR(IF(ISBLANK($A4849),"",IF($A4849="Ūdeņraža jonu koncentrācija",VLOOKUP(Dati!$A4849,Normas!$A:$D,3,FALSE),VLOOKUP(Dati!$A4849,Normas!$A:$D,3,FALSE)*0.6)),"")</f>
      </c>
      <c r="H4849" s="2">
        <f>IFERROR(IF(ISBLANK($A4849),"",IF($A4849="Ūdeņraža jonu koncentrācija",VLOOKUP(Dati!$A4849,Normas!$A:$D,2,FALSE),VLOOKUP(Dati!$A4849,Normas!$A:$D,2,FALSE)*0.3)),"")</f>
      </c>
      <c r="I4849" s="2">
        <f>IFERROR(IF(ISBLANK($A4849),"",IF($A4849="Ūdeņraža jonu koncentrācija",VLOOKUP(Dati!$A4849,Normas!$A:$D,3,FALSE),VLOOKUP(Dati!$A4849,Normas!$A:$D,3,FALSE)*0.3)),"")</f>
      </c>
    </row>
    <row r="4850" spans="2:9" x14ac:dyDescent="0.2">
      <c r="B4850">
        <f>IF(ISBLANK(A4850),"",VLOOKUP(A4850,Normas!A:D,4,FALSE))</f>
      </c>
      <c r="E4850" s="2">
        <f>IF(ISBLANK(D4850),"",INT(YEARFRAC(D4850,'Vispārīga informācija'!$B$2)))</f>
      </c>
      <c r="F4850" s="2">
        <f>IFERROR(IF(ISBLANK($A4850),"",IF($A4850="Ūdeņraža jonu koncentrācija",VLOOKUP(Dati!$A4850,Normas!$A:$D,2,FALSE),VLOOKUP(Dati!$A4850,Normas!$A:$D,2,FALSE)*0.6)),"")</f>
      </c>
      <c r="G4850" s="2">
        <f>IFERROR(IF(ISBLANK($A4850),"",IF($A4850="Ūdeņraža jonu koncentrācija",VLOOKUP(Dati!$A4850,Normas!$A:$D,3,FALSE),VLOOKUP(Dati!$A4850,Normas!$A:$D,3,FALSE)*0.6)),"")</f>
      </c>
      <c r="H4850" s="2">
        <f>IFERROR(IF(ISBLANK($A4850),"",IF($A4850="Ūdeņraža jonu koncentrācija",VLOOKUP(Dati!$A4850,Normas!$A:$D,2,FALSE),VLOOKUP(Dati!$A4850,Normas!$A:$D,2,FALSE)*0.3)),"")</f>
      </c>
      <c r="I4850" s="2">
        <f>IFERROR(IF(ISBLANK($A4850),"",IF($A4850="Ūdeņraža jonu koncentrācija",VLOOKUP(Dati!$A4850,Normas!$A:$D,3,FALSE),VLOOKUP(Dati!$A4850,Normas!$A:$D,3,FALSE)*0.3)),"")</f>
      </c>
    </row>
    <row r="4851" spans="2:9" x14ac:dyDescent="0.2">
      <c r="B4851">
        <f>IF(ISBLANK(A4851),"",VLOOKUP(A4851,Normas!A:D,4,FALSE))</f>
      </c>
      <c r="E4851" s="2">
        <f>IF(ISBLANK(D4851),"",INT(YEARFRAC(D4851,'Vispārīga informācija'!$B$2)))</f>
      </c>
      <c r="F4851" s="2">
        <f>IFERROR(IF(ISBLANK($A4851),"",IF($A4851="Ūdeņraža jonu koncentrācija",VLOOKUP(Dati!$A4851,Normas!$A:$D,2,FALSE),VLOOKUP(Dati!$A4851,Normas!$A:$D,2,FALSE)*0.6)),"")</f>
      </c>
      <c r="G4851" s="2">
        <f>IFERROR(IF(ISBLANK($A4851),"",IF($A4851="Ūdeņraža jonu koncentrācija",VLOOKUP(Dati!$A4851,Normas!$A:$D,3,FALSE),VLOOKUP(Dati!$A4851,Normas!$A:$D,3,FALSE)*0.6)),"")</f>
      </c>
      <c r="H4851" s="2">
        <f>IFERROR(IF(ISBLANK($A4851),"",IF($A4851="Ūdeņraža jonu koncentrācija",VLOOKUP(Dati!$A4851,Normas!$A:$D,2,FALSE),VLOOKUP(Dati!$A4851,Normas!$A:$D,2,FALSE)*0.3)),"")</f>
      </c>
      <c r="I4851" s="2">
        <f>IFERROR(IF(ISBLANK($A4851),"",IF($A4851="Ūdeņraža jonu koncentrācija",VLOOKUP(Dati!$A4851,Normas!$A:$D,3,FALSE),VLOOKUP(Dati!$A4851,Normas!$A:$D,3,FALSE)*0.3)),"")</f>
      </c>
    </row>
    <row r="4852" spans="2:9" x14ac:dyDescent="0.2">
      <c r="B4852">
        <f>IF(ISBLANK(A4852),"",VLOOKUP(A4852,Normas!A:D,4,FALSE))</f>
      </c>
      <c r="E4852" s="2">
        <f>IF(ISBLANK(D4852),"",INT(YEARFRAC(D4852,'Vispārīga informācija'!$B$2)))</f>
      </c>
      <c r="F4852" s="2">
        <f>IFERROR(IF(ISBLANK($A4852),"",IF($A4852="Ūdeņraža jonu koncentrācija",VLOOKUP(Dati!$A4852,Normas!$A:$D,2,FALSE),VLOOKUP(Dati!$A4852,Normas!$A:$D,2,FALSE)*0.6)),"")</f>
      </c>
      <c r="G4852" s="2">
        <f>IFERROR(IF(ISBLANK($A4852),"",IF($A4852="Ūdeņraža jonu koncentrācija",VLOOKUP(Dati!$A4852,Normas!$A:$D,3,FALSE),VLOOKUP(Dati!$A4852,Normas!$A:$D,3,FALSE)*0.6)),"")</f>
      </c>
      <c r="H4852" s="2">
        <f>IFERROR(IF(ISBLANK($A4852),"",IF($A4852="Ūdeņraža jonu koncentrācija",VLOOKUP(Dati!$A4852,Normas!$A:$D,2,FALSE),VLOOKUP(Dati!$A4852,Normas!$A:$D,2,FALSE)*0.3)),"")</f>
      </c>
      <c r="I4852" s="2">
        <f>IFERROR(IF(ISBLANK($A4852),"",IF($A4852="Ūdeņraža jonu koncentrācija",VLOOKUP(Dati!$A4852,Normas!$A:$D,3,FALSE),VLOOKUP(Dati!$A4852,Normas!$A:$D,3,FALSE)*0.3)),"")</f>
      </c>
    </row>
    <row r="4853" spans="2:9" x14ac:dyDescent="0.2">
      <c r="B4853">
        <f>IF(ISBLANK(A4853),"",VLOOKUP(A4853,Normas!A:D,4,FALSE))</f>
      </c>
      <c r="E4853" s="2">
        <f>IF(ISBLANK(D4853),"",INT(YEARFRAC(D4853,'Vispārīga informācija'!$B$2)))</f>
      </c>
      <c r="F4853" s="2">
        <f>IFERROR(IF(ISBLANK($A4853),"",IF($A4853="Ūdeņraža jonu koncentrācija",VLOOKUP(Dati!$A4853,Normas!$A:$D,2,FALSE),VLOOKUP(Dati!$A4853,Normas!$A:$D,2,FALSE)*0.6)),"")</f>
      </c>
      <c r="G4853" s="2">
        <f>IFERROR(IF(ISBLANK($A4853),"",IF($A4853="Ūdeņraža jonu koncentrācija",VLOOKUP(Dati!$A4853,Normas!$A:$D,3,FALSE),VLOOKUP(Dati!$A4853,Normas!$A:$D,3,FALSE)*0.6)),"")</f>
      </c>
      <c r="H4853" s="2">
        <f>IFERROR(IF(ISBLANK($A4853),"",IF($A4853="Ūdeņraža jonu koncentrācija",VLOOKUP(Dati!$A4853,Normas!$A:$D,2,FALSE),VLOOKUP(Dati!$A4853,Normas!$A:$D,2,FALSE)*0.3)),"")</f>
      </c>
      <c r="I4853" s="2">
        <f>IFERROR(IF(ISBLANK($A4853),"",IF($A4853="Ūdeņraža jonu koncentrācija",VLOOKUP(Dati!$A4853,Normas!$A:$D,3,FALSE),VLOOKUP(Dati!$A4853,Normas!$A:$D,3,FALSE)*0.3)),"")</f>
      </c>
    </row>
    <row r="4854" spans="2:9" x14ac:dyDescent="0.2">
      <c r="B4854">
        <f>IF(ISBLANK(A4854),"",VLOOKUP(A4854,Normas!A:D,4,FALSE))</f>
      </c>
      <c r="E4854" s="2">
        <f>IF(ISBLANK(D4854),"",INT(YEARFRAC(D4854,'Vispārīga informācija'!$B$2)))</f>
      </c>
      <c r="F4854" s="2">
        <f>IFERROR(IF(ISBLANK($A4854),"",IF($A4854="Ūdeņraža jonu koncentrācija",VLOOKUP(Dati!$A4854,Normas!$A:$D,2,FALSE),VLOOKUP(Dati!$A4854,Normas!$A:$D,2,FALSE)*0.6)),"")</f>
      </c>
      <c r="G4854" s="2">
        <f>IFERROR(IF(ISBLANK($A4854),"",IF($A4854="Ūdeņraža jonu koncentrācija",VLOOKUP(Dati!$A4854,Normas!$A:$D,3,FALSE),VLOOKUP(Dati!$A4854,Normas!$A:$D,3,FALSE)*0.6)),"")</f>
      </c>
      <c r="H4854" s="2">
        <f>IFERROR(IF(ISBLANK($A4854),"",IF($A4854="Ūdeņraža jonu koncentrācija",VLOOKUP(Dati!$A4854,Normas!$A:$D,2,FALSE),VLOOKUP(Dati!$A4854,Normas!$A:$D,2,FALSE)*0.3)),"")</f>
      </c>
      <c r="I4854" s="2">
        <f>IFERROR(IF(ISBLANK($A4854),"",IF($A4854="Ūdeņraža jonu koncentrācija",VLOOKUP(Dati!$A4854,Normas!$A:$D,3,FALSE),VLOOKUP(Dati!$A4854,Normas!$A:$D,3,FALSE)*0.3)),"")</f>
      </c>
    </row>
    <row r="4855" spans="2:9" x14ac:dyDescent="0.2">
      <c r="B4855">
        <f>IF(ISBLANK(A4855),"",VLOOKUP(A4855,Normas!A:D,4,FALSE))</f>
      </c>
      <c r="E4855" s="2">
        <f>IF(ISBLANK(D4855),"",INT(YEARFRAC(D4855,'Vispārīga informācija'!$B$2)))</f>
      </c>
      <c r="F4855" s="2">
        <f>IFERROR(IF(ISBLANK($A4855),"",IF($A4855="Ūdeņraža jonu koncentrācija",VLOOKUP(Dati!$A4855,Normas!$A:$D,2,FALSE),VLOOKUP(Dati!$A4855,Normas!$A:$D,2,FALSE)*0.6)),"")</f>
      </c>
      <c r="G4855" s="2">
        <f>IFERROR(IF(ISBLANK($A4855),"",IF($A4855="Ūdeņraža jonu koncentrācija",VLOOKUP(Dati!$A4855,Normas!$A:$D,3,FALSE),VLOOKUP(Dati!$A4855,Normas!$A:$D,3,FALSE)*0.6)),"")</f>
      </c>
      <c r="H4855" s="2">
        <f>IFERROR(IF(ISBLANK($A4855),"",IF($A4855="Ūdeņraža jonu koncentrācija",VLOOKUP(Dati!$A4855,Normas!$A:$D,2,FALSE),VLOOKUP(Dati!$A4855,Normas!$A:$D,2,FALSE)*0.3)),"")</f>
      </c>
      <c r="I4855" s="2">
        <f>IFERROR(IF(ISBLANK($A4855),"",IF($A4855="Ūdeņraža jonu koncentrācija",VLOOKUP(Dati!$A4855,Normas!$A:$D,3,FALSE),VLOOKUP(Dati!$A4855,Normas!$A:$D,3,FALSE)*0.3)),"")</f>
      </c>
    </row>
    <row r="4856" spans="2:9" x14ac:dyDescent="0.2">
      <c r="B4856">
        <f>IF(ISBLANK(A4856),"",VLOOKUP(A4856,Normas!A:D,4,FALSE))</f>
      </c>
      <c r="E4856" s="2">
        <f>IF(ISBLANK(D4856),"",INT(YEARFRAC(D4856,'Vispārīga informācija'!$B$2)))</f>
      </c>
      <c r="F4856" s="2">
        <f>IFERROR(IF(ISBLANK($A4856),"",IF($A4856="Ūdeņraža jonu koncentrācija",VLOOKUP(Dati!$A4856,Normas!$A:$D,2,FALSE),VLOOKUP(Dati!$A4856,Normas!$A:$D,2,FALSE)*0.6)),"")</f>
      </c>
      <c r="G4856" s="2">
        <f>IFERROR(IF(ISBLANK($A4856),"",IF($A4856="Ūdeņraža jonu koncentrācija",VLOOKUP(Dati!$A4856,Normas!$A:$D,3,FALSE),VLOOKUP(Dati!$A4856,Normas!$A:$D,3,FALSE)*0.6)),"")</f>
      </c>
      <c r="H4856" s="2">
        <f>IFERROR(IF(ISBLANK($A4856),"",IF($A4856="Ūdeņraža jonu koncentrācija",VLOOKUP(Dati!$A4856,Normas!$A:$D,2,FALSE),VLOOKUP(Dati!$A4856,Normas!$A:$D,2,FALSE)*0.3)),"")</f>
      </c>
      <c r="I4856" s="2">
        <f>IFERROR(IF(ISBLANK($A4856),"",IF($A4856="Ūdeņraža jonu koncentrācija",VLOOKUP(Dati!$A4856,Normas!$A:$D,3,FALSE),VLOOKUP(Dati!$A4856,Normas!$A:$D,3,FALSE)*0.3)),"")</f>
      </c>
    </row>
    <row r="4857" spans="2:9" x14ac:dyDescent="0.2">
      <c r="B4857">
        <f>IF(ISBLANK(A4857),"",VLOOKUP(A4857,Normas!A:D,4,FALSE))</f>
      </c>
      <c r="E4857" s="2">
        <f>IF(ISBLANK(D4857),"",INT(YEARFRAC(D4857,'Vispārīga informācija'!$B$2)))</f>
      </c>
      <c r="F4857" s="2">
        <f>IFERROR(IF(ISBLANK($A4857),"",IF($A4857="Ūdeņraža jonu koncentrācija",VLOOKUP(Dati!$A4857,Normas!$A:$D,2,FALSE),VLOOKUP(Dati!$A4857,Normas!$A:$D,2,FALSE)*0.6)),"")</f>
      </c>
      <c r="G4857" s="2">
        <f>IFERROR(IF(ISBLANK($A4857),"",IF($A4857="Ūdeņraža jonu koncentrācija",VLOOKUP(Dati!$A4857,Normas!$A:$D,3,FALSE),VLOOKUP(Dati!$A4857,Normas!$A:$D,3,FALSE)*0.6)),"")</f>
      </c>
      <c r="H4857" s="2">
        <f>IFERROR(IF(ISBLANK($A4857),"",IF($A4857="Ūdeņraža jonu koncentrācija",VLOOKUP(Dati!$A4857,Normas!$A:$D,2,FALSE),VLOOKUP(Dati!$A4857,Normas!$A:$D,2,FALSE)*0.3)),"")</f>
      </c>
      <c r="I4857" s="2">
        <f>IFERROR(IF(ISBLANK($A4857),"",IF($A4857="Ūdeņraža jonu koncentrācija",VLOOKUP(Dati!$A4857,Normas!$A:$D,3,FALSE),VLOOKUP(Dati!$A4857,Normas!$A:$D,3,FALSE)*0.3)),"")</f>
      </c>
    </row>
    <row r="4858" spans="2:9" x14ac:dyDescent="0.2">
      <c r="B4858">
        <f>IF(ISBLANK(A4858),"",VLOOKUP(A4858,Normas!A:D,4,FALSE))</f>
      </c>
      <c r="E4858" s="2">
        <f>IF(ISBLANK(D4858),"",INT(YEARFRAC(D4858,'Vispārīga informācija'!$B$2)))</f>
      </c>
      <c r="F4858" s="2">
        <f>IFERROR(IF(ISBLANK($A4858),"",IF($A4858="Ūdeņraža jonu koncentrācija",VLOOKUP(Dati!$A4858,Normas!$A:$D,2,FALSE),VLOOKUP(Dati!$A4858,Normas!$A:$D,2,FALSE)*0.6)),"")</f>
      </c>
      <c r="G4858" s="2">
        <f>IFERROR(IF(ISBLANK($A4858),"",IF($A4858="Ūdeņraža jonu koncentrācija",VLOOKUP(Dati!$A4858,Normas!$A:$D,3,FALSE),VLOOKUP(Dati!$A4858,Normas!$A:$D,3,FALSE)*0.6)),"")</f>
      </c>
      <c r="H4858" s="2">
        <f>IFERROR(IF(ISBLANK($A4858),"",IF($A4858="Ūdeņraža jonu koncentrācija",VLOOKUP(Dati!$A4858,Normas!$A:$D,2,FALSE),VLOOKUP(Dati!$A4858,Normas!$A:$D,2,FALSE)*0.3)),"")</f>
      </c>
      <c r="I4858" s="2">
        <f>IFERROR(IF(ISBLANK($A4858),"",IF($A4858="Ūdeņraža jonu koncentrācija",VLOOKUP(Dati!$A4858,Normas!$A:$D,3,FALSE),VLOOKUP(Dati!$A4858,Normas!$A:$D,3,FALSE)*0.3)),"")</f>
      </c>
    </row>
    <row r="4859" spans="2:9" x14ac:dyDescent="0.2">
      <c r="B4859">
        <f>IF(ISBLANK(A4859),"",VLOOKUP(A4859,Normas!A:D,4,FALSE))</f>
      </c>
      <c r="E4859" s="2">
        <f>IF(ISBLANK(D4859),"",INT(YEARFRAC(D4859,'Vispārīga informācija'!$B$2)))</f>
      </c>
      <c r="F4859" s="2">
        <f>IFERROR(IF(ISBLANK($A4859),"",IF($A4859="Ūdeņraža jonu koncentrācija",VLOOKUP(Dati!$A4859,Normas!$A:$D,2,FALSE),VLOOKUP(Dati!$A4859,Normas!$A:$D,2,FALSE)*0.6)),"")</f>
      </c>
      <c r="G4859" s="2">
        <f>IFERROR(IF(ISBLANK($A4859),"",IF($A4859="Ūdeņraža jonu koncentrācija",VLOOKUP(Dati!$A4859,Normas!$A:$D,3,FALSE),VLOOKUP(Dati!$A4859,Normas!$A:$D,3,FALSE)*0.6)),"")</f>
      </c>
      <c r="H4859" s="2">
        <f>IFERROR(IF(ISBLANK($A4859),"",IF($A4859="Ūdeņraža jonu koncentrācija",VLOOKUP(Dati!$A4859,Normas!$A:$D,2,FALSE),VLOOKUP(Dati!$A4859,Normas!$A:$D,2,FALSE)*0.3)),"")</f>
      </c>
      <c r="I4859" s="2">
        <f>IFERROR(IF(ISBLANK($A4859),"",IF($A4859="Ūdeņraža jonu koncentrācija",VLOOKUP(Dati!$A4859,Normas!$A:$D,3,FALSE),VLOOKUP(Dati!$A4859,Normas!$A:$D,3,FALSE)*0.3)),"")</f>
      </c>
    </row>
    <row r="4860" spans="2:9" x14ac:dyDescent="0.2">
      <c r="B4860">
        <f>IF(ISBLANK(A4860),"",VLOOKUP(A4860,Normas!A:D,4,FALSE))</f>
      </c>
      <c r="E4860" s="2">
        <f>IF(ISBLANK(D4860),"",INT(YEARFRAC(D4860,'Vispārīga informācija'!$B$2)))</f>
      </c>
      <c r="F4860" s="2">
        <f>IFERROR(IF(ISBLANK($A4860),"",IF($A4860="Ūdeņraža jonu koncentrācija",VLOOKUP(Dati!$A4860,Normas!$A:$D,2,FALSE),VLOOKUP(Dati!$A4860,Normas!$A:$D,2,FALSE)*0.6)),"")</f>
      </c>
      <c r="G4860" s="2">
        <f>IFERROR(IF(ISBLANK($A4860),"",IF($A4860="Ūdeņraža jonu koncentrācija",VLOOKUP(Dati!$A4860,Normas!$A:$D,3,FALSE),VLOOKUP(Dati!$A4860,Normas!$A:$D,3,FALSE)*0.6)),"")</f>
      </c>
      <c r="H4860" s="2">
        <f>IFERROR(IF(ISBLANK($A4860),"",IF($A4860="Ūdeņraža jonu koncentrācija",VLOOKUP(Dati!$A4860,Normas!$A:$D,2,FALSE),VLOOKUP(Dati!$A4860,Normas!$A:$D,2,FALSE)*0.3)),"")</f>
      </c>
      <c r="I4860" s="2">
        <f>IFERROR(IF(ISBLANK($A4860),"",IF($A4860="Ūdeņraža jonu koncentrācija",VLOOKUP(Dati!$A4860,Normas!$A:$D,3,FALSE),VLOOKUP(Dati!$A4860,Normas!$A:$D,3,FALSE)*0.3)),"")</f>
      </c>
    </row>
    <row r="4861" spans="2:9" x14ac:dyDescent="0.2">
      <c r="B4861">
        <f>IF(ISBLANK(A4861),"",VLOOKUP(A4861,Normas!A:D,4,FALSE))</f>
      </c>
      <c r="E4861" s="2">
        <f>IF(ISBLANK(D4861),"",INT(YEARFRAC(D4861,'Vispārīga informācija'!$B$2)))</f>
      </c>
      <c r="F4861" s="2">
        <f>IFERROR(IF(ISBLANK($A4861),"",IF($A4861="Ūdeņraža jonu koncentrācija",VLOOKUP(Dati!$A4861,Normas!$A:$D,2,FALSE),VLOOKUP(Dati!$A4861,Normas!$A:$D,2,FALSE)*0.6)),"")</f>
      </c>
      <c r="G4861" s="2">
        <f>IFERROR(IF(ISBLANK($A4861),"",IF($A4861="Ūdeņraža jonu koncentrācija",VLOOKUP(Dati!$A4861,Normas!$A:$D,3,FALSE),VLOOKUP(Dati!$A4861,Normas!$A:$D,3,FALSE)*0.6)),"")</f>
      </c>
      <c r="H4861" s="2">
        <f>IFERROR(IF(ISBLANK($A4861),"",IF($A4861="Ūdeņraža jonu koncentrācija",VLOOKUP(Dati!$A4861,Normas!$A:$D,2,FALSE),VLOOKUP(Dati!$A4861,Normas!$A:$D,2,FALSE)*0.3)),"")</f>
      </c>
      <c r="I4861" s="2">
        <f>IFERROR(IF(ISBLANK($A4861),"",IF($A4861="Ūdeņraža jonu koncentrācija",VLOOKUP(Dati!$A4861,Normas!$A:$D,3,FALSE),VLOOKUP(Dati!$A4861,Normas!$A:$D,3,FALSE)*0.3)),"")</f>
      </c>
    </row>
    <row r="4862" spans="2:9" x14ac:dyDescent="0.2">
      <c r="B4862">
        <f>IF(ISBLANK(A4862),"",VLOOKUP(A4862,Normas!A:D,4,FALSE))</f>
      </c>
      <c r="E4862" s="2">
        <f>IF(ISBLANK(D4862),"",INT(YEARFRAC(D4862,'Vispārīga informācija'!$B$2)))</f>
      </c>
      <c r="F4862" s="2">
        <f>IFERROR(IF(ISBLANK($A4862),"",IF($A4862="Ūdeņraža jonu koncentrācija",VLOOKUP(Dati!$A4862,Normas!$A:$D,2,FALSE),VLOOKUP(Dati!$A4862,Normas!$A:$D,2,FALSE)*0.6)),"")</f>
      </c>
      <c r="G4862" s="2">
        <f>IFERROR(IF(ISBLANK($A4862),"",IF($A4862="Ūdeņraža jonu koncentrācija",VLOOKUP(Dati!$A4862,Normas!$A:$D,3,FALSE),VLOOKUP(Dati!$A4862,Normas!$A:$D,3,FALSE)*0.6)),"")</f>
      </c>
      <c r="H4862" s="2">
        <f>IFERROR(IF(ISBLANK($A4862),"",IF($A4862="Ūdeņraža jonu koncentrācija",VLOOKUP(Dati!$A4862,Normas!$A:$D,2,FALSE),VLOOKUP(Dati!$A4862,Normas!$A:$D,2,FALSE)*0.3)),"")</f>
      </c>
      <c r="I4862" s="2">
        <f>IFERROR(IF(ISBLANK($A4862),"",IF($A4862="Ūdeņraža jonu koncentrācija",VLOOKUP(Dati!$A4862,Normas!$A:$D,3,FALSE),VLOOKUP(Dati!$A4862,Normas!$A:$D,3,FALSE)*0.3)),"")</f>
      </c>
    </row>
    <row r="4863" spans="2:9" x14ac:dyDescent="0.2">
      <c r="B4863">
        <f>IF(ISBLANK(A4863),"",VLOOKUP(A4863,Normas!A:D,4,FALSE))</f>
      </c>
      <c r="E4863" s="2">
        <f>IF(ISBLANK(D4863),"",INT(YEARFRAC(D4863,'Vispārīga informācija'!$B$2)))</f>
      </c>
      <c r="F4863" s="2">
        <f>IFERROR(IF(ISBLANK($A4863),"",IF($A4863="Ūdeņraža jonu koncentrācija",VLOOKUP(Dati!$A4863,Normas!$A:$D,2,FALSE),VLOOKUP(Dati!$A4863,Normas!$A:$D,2,FALSE)*0.6)),"")</f>
      </c>
      <c r="G4863" s="2">
        <f>IFERROR(IF(ISBLANK($A4863),"",IF($A4863="Ūdeņraža jonu koncentrācija",VLOOKUP(Dati!$A4863,Normas!$A:$D,3,FALSE),VLOOKUP(Dati!$A4863,Normas!$A:$D,3,FALSE)*0.6)),"")</f>
      </c>
      <c r="H4863" s="2">
        <f>IFERROR(IF(ISBLANK($A4863),"",IF($A4863="Ūdeņraža jonu koncentrācija",VLOOKUP(Dati!$A4863,Normas!$A:$D,2,FALSE),VLOOKUP(Dati!$A4863,Normas!$A:$D,2,FALSE)*0.3)),"")</f>
      </c>
      <c r="I4863" s="2">
        <f>IFERROR(IF(ISBLANK($A4863),"",IF($A4863="Ūdeņraža jonu koncentrācija",VLOOKUP(Dati!$A4863,Normas!$A:$D,3,FALSE),VLOOKUP(Dati!$A4863,Normas!$A:$D,3,FALSE)*0.3)),"")</f>
      </c>
    </row>
    <row r="4864" spans="2:9" x14ac:dyDescent="0.2">
      <c r="B4864">
        <f>IF(ISBLANK(A4864),"",VLOOKUP(A4864,Normas!A:D,4,FALSE))</f>
      </c>
      <c r="E4864" s="2">
        <f>IF(ISBLANK(D4864),"",INT(YEARFRAC(D4864,'Vispārīga informācija'!$B$2)))</f>
      </c>
      <c r="F4864" s="2">
        <f>IFERROR(IF(ISBLANK($A4864),"",IF($A4864="Ūdeņraža jonu koncentrācija",VLOOKUP(Dati!$A4864,Normas!$A:$D,2,FALSE),VLOOKUP(Dati!$A4864,Normas!$A:$D,2,FALSE)*0.6)),"")</f>
      </c>
      <c r="G4864" s="2">
        <f>IFERROR(IF(ISBLANK($A4864),"",IF($A4864="Ūdeņraža jonu koncentrācija",VLOOKUP(Dati!$A4864,Normas!$A:$D,3,FALSE),VLOOKUP(Dati!$A4864,Normas!$A:$D,3,FALSE)*0.6)),"")</f>
      </c>
      <c r="H4864" s="2">
        <f>IFERROR(IF(ISBLANK($A4864),"",IF($A4864="Ūdeņraža jonu koncentrācija",VLOOKUP(Dati!$A4864,Normas!$A:$D,2,FALSE),VLOOKUP(Dati!$A4864,Normas!$A:$D,2,FALSE)*0.3)),"")</f>
      </c>
      <c r="I4864" s="2">
        <f>IFERROR(IF(ISBLANK($A4864),"",IF($A4864="Ūdeņraža jonu koncentrācija",VLOOKUP(Dati!$A4864,Normas!$A:$D,3,FALSE),VLOOKUP(Dati!$A4864,Normas!$A:$D,3,FALSE)*0.3)),"")</f>
      </c>
    </row>
    <row r="4865" spans="2:9" x14ac:dyDescent="0.2">
      <c r="B4865">
        <f>IF(ISBLANK(A4865),"",VLOOKUP(A4865,Normas!A:D,4,FALSE))</f>
      </c>
      <c r="E4865" s="2">
        <f>IF(ISBLANK(D4865),"",INT(YEARFRAC(D4865,'Vispārīga informācija'!$B$2)))</f>
      </c>
      <c r="F4865" s="2">
        <f>IFERROR(IF(ISBLANK($A4865),"",IF($A4865="Ūdeņraža jonu koncentrācija",VLOOKUP(Dati!$A4865,Normas!$A:$D,2,FALSE),VLOOKUP(Dati!$A4865,Normas!$A:$D,2,FALSE)*0.6)),"")</f>
      </c>
      <c r="G4865" s="2">
        <f>IFERROR(IF(ISBLANK($A4865),"",IF($A4865="Ūdeņraža jonu koncentrācija",VLOOKUP(Dati!$A4865,Normas!$A:$D,3,FALSE),VLOOKUP(Dati!$A4865,Normas!$A:$D,3,FALSE)*0.6)),"")</f>
      </c>
      <c r="H4865" s="2">
        <f>IFERROR(IF(ISBLANK($A4865),"",IF($A4865="Ūdeņraža jonu koncentrācija",VLOOKUP(Dati!$A4865,Normas!$A:$D,2,FALSE),VLOOKUP(Dati!$A4865,Normas!$A:$D,2,FALSE)*0.3)),"")</f>
      </c>
      <c r="I4865" s="2">
        <f>IFERROR(IF(ISBLANK($A4865),"",IF($A4865="Ūdeņraža jonu koncentrācija",VLOOKUP(Dati!$A4865,Normas!$A:$D,3,FALSE),VLOOKUP(Dati!$A4865,Normas!$A:$D,3,FALSE)*0.3)),"")</f>
      </c>
    </row>
    <row r="4866" spans="2:9" x14ac:dyDescent="0.2">
      <c r="B4866">
        <f>IF(ISBLANK(A4866),"",VLOOKUP(A4866,Normas!A:D,4,FALSE))</f>
      </c>
      <c r="E4866" s="2">
        <f>IF(ISBLANK(D4866),"",INT(YEARFRAC(D4866,'Vispārīga informācija'!$B$2)))</f>
      </c>
      <c r="F4866" s="2">
        <f>IFERROR(IF(ISBLANK($A4866),"",IF($A4866="Ūdeņraža jonu koncentrācija",VLOOKUP(Dati!$A4866,Normas!$A:$D,2,FALSE),VLOOKUP(Dati!$A4866,Normas!$A:$D,2,FALSE)*0.6)),"")</f>
      </c>
      <c r="G4866" s="2">
        <f>IFERROR(IF(ISBLANK($A4866),"",IF($A4866="Ūdeņraža jonu koncentrācija",VLOOKUP(Dati!$A4866,Normas!$A:$D,3,FALSE),VLOOKUP(Dati!$A4866,Normas!$A:$D,3,FALSE)*0.6)),"")</f>
      </c>
      <c r="H4866" s="2">
        <f>IFERROR(IF(ISBLANK($A4866),"",IF($A4866="Ūdeņraža jonu koncentrācija",VLOOKUP(Dati!$A4866,Normas!$A:$D,2,FALSE),VLOOKUP(Dati!$A4866,Normas!$A:$D,2,FALSE)*0.3)),"")</f>
      </c>
      <c r="I4866" s="2">
        <f>IFERROR(IF(ISBLANK($A4866),"",IF($A4866="Ūdeņraža jonu koncentrācija",VLOOKUP(Dati!$A4866,Normas!$A:$D,3,FALSE),VLOOKUP(Dati!$A4866,Normas!$A:$D,3,FALSE)*0.3)),"")</f>
      </c>
    </row>
    <row r="4867" spans="2:9" x14ac:dyDescent="0.2">
      <c r="B4867">
        <f>IF(ISBLANK(A4867),"",VLOOKUP(A4867,Normas!A:D,4,FALSE))</f>
      </c>
      <c r="E4867" s="2">
        <f>IF(ISBLANK(D4867),"",INT(YEARFRAC(D4867,'Vispārīga informācija'!$B$2)))</f>
      </c>
      <c r="F4867" s="2">
        <f>IFERROR(IF(ISBLANK($A4867),"",IF($A4867="Ūdeņraža jonu koncentrācija",VLOOKUP(Dati!$A4867,Normas!$A:$D,2,FALSE),VLOOKUP(Dati!$A4867,Normas!$A:$D,2,FALSE)*0.6)),"")</f>
      </c>
      <c r="G4867" s="2">
        <f>IFERROR(IF(ISBLANK($A4867),"",IF($A4867="Ūdeņraža jonu koncentrācija",VLOOKUP(Dati!$A4867,Normas!$A:$D,3,FALSE),VLOOKUP(Dati!$A4867,Normas!$A:$D,3,FALSE)*0.6)),"")</f>
      </c>
      <c r="H4867" s="2">
        <f>IFERROR(IF(ISBLANK($A4867),"",IF($A4867="Ūdeņraža jonu koncentrācija",VLOOKUP(Dati!$A4867,Normas!$A:$D,2,FALSE),VLOOKUP(Dati!$A4867,Normas!$A:$D,2,FALSE)*0.3)),"")</f>
      </c>
      <c r="I4867" s="2">
        <f>IFERROR(IF(ISBLANK($A4867),"",IF($A4867="Ūdeņraža jonu koncentrācija",VLOOKUP(Dati!$A4867,Normas!$A:$D,3,FALSE),VLOOKUP(Dati!$A4867,Normas!$A:$D,3,FALSE)*0.3)),"")</f>
      </c>
    </row>
    <row r="4868" spans="2:9" x14ac:dyDescent="0.2">
      <c r="B4868">
        <f>IF(ISBLANK(A4868),"",VLOOKUP(A4868,Normas!A:D,4,FALSE))</f>
      </c>
      <c r="E4868" s="2">
        <f>IF(ISBLANK(D4868),"",INT(YEARFRAC(D4868,'Vispārīga informācija'!$B$2)))</f>
      </c>
      <c r="F4868" s="2">
        <f>IFERROR(IF(ISBLANK($A4868),"",IF($A4868="Ūdeņraža jonu koncentrācija",VLOOKUP(Dati!$A4868,Normas!$A:$D,2,FALSE),VLOOKUP(Dati!$A4868,Normas!$A:$D,2,FALSE)*0.6)),"")</f>
      </c>
      <c r="G4868" s="2">
        <f>IFERROR(IF(ISBLANK($A4868),"",IF($A4868="Ūdeņraža jonu koncentrācija",VLOOKUP(Dati!$A4868,Normas!$A:$D,3,FALSE),VLOOKUP(Dati!$A4868,Normas!$A:$D,3,FALSE)*0.6)),"")</f>
      </c>
      <c r="H4868" s="2">
        <f>IFERROR(IF(ISBLANK($A4868),"",IF($A4868="Ūdeņraža jonu koncentrācija",VLOOKUP(Dati!$A4868,Normas!$A:$D,2,FALSE),VLOOKUP(Dati!$A4868,Normas!$A:$D,2,FALSE)*0.3)),"")</f>
      </c>
      <c r="I4868" s="2">
        <f>IFERROR(IF(ISBLANK($A4868),"",IF($A4868="Ūdeņraža jonu koncentrācija",VLOOKUP(Dati!$A4868,Normas!$A:$D,3,FALSE),VLOOKUP(Dati!$A4868,Normas!$A:$D,3,FALSE)*0.3)),"")</f>
      </c>
    </row>
    <row r="4869" spans="2:9" x14ac:dyDescent="0.2">
      <c r="B4869">
        <f>IF(ISBLANK(A4869),"",VLOOKUP(A4869,Normas!A:D,4,FALSE))</f>
      </c>
      <c r="E4869" s="2">
        <f>IF(ISBLANK(D4869),"",INT(YEARFRAC(D4869,'Vispārīga informācija'!$B$2)))</f>
      </c>
      <c r="F4869" s="2">
        <f>IFERROR(IF(ISBLANK($A4869),"",IF($A4869="Ūdeņraža jonu koncentrācija",VLOOKUP(Dati!$A4869,Normas!$A:$D,2,FALSE),VLOOKUP(Dati!$A4869,Normas!$A:$D,2,FALSE)*0.6)),"")</f>
      </c>
      <c r="G4869" s="2">
        <f>IFERROR(IF(ISBLANK($A4869),"",IF($A4869="Ūdeņraža jonu koncentrācija",VLOOKUP(Dati!$A4869,Normas!$A:$D,3,FALSE),VLOOKUP(Dati!$A4869,Normas!$A:$D,3,FALSE)*0.6)),"")</f>
      </c>
      <c r="H4869" s="2">
        <f>IFERROR(IF(ISBLANK($A4869),"",IF($A4869="Ūdeņraža jonu koncentrācija",VLOOKUP(Dati!$A4869,Normas!$A:$D,2,FALSE),VLOOKUP(Dati!$A4869,Normas!$A:$D,2,FALSE)*0.3)),"")</f>
      </c>
      <c r="I4869" s="2">
        <f>IFERROR(IF(ISBLANK($A4869),"",IF($A4869="Ūdeņraža jonu koncentrācija",VLOOKUP(Dati!$A4869,Normas!$A:$D,3,FALSE),VLOOKUP(Dati!$A4869,Normas!$A:$D,3,FALSE)*0.3)),"")</f>
      </c>
    </row>
    <row r="4870" spans="2:9" x14ac:dyDescent="0.2">
      <c r="B4870">
        <f>IF(ISBLANK(A4870),"",VLOOKUP(A4870,Normas!A:D,4,FALSE))</f>
      </c>
      <c r="E4870" s="2">
        <f>IF(ISBLANK(D4870),"",INT(YEARFRAC(D4870,'Vispārīga informācija'!$B$2)))</f>
      </c>
      <c r="F4870" s="2">
        <f>IFERROR(IF(ISBLANK($A4870),"",IF($A4870="Ūdeņraža jonu koncentrācija",VLOOKUP(Dati!$A4870,Normas!$A:$D,2,FALSE),VLOOKUP(Dati!$A4870,Normas!$A:$D,2,FALSE)*0.6)),"")</f>
      </c>
      <c r="G4870" s="2">
        <f>IFERROR(IF(ISBLANK($A4870),"",IF($A4870="Ūdeņraža jonu koncentrācija",VLOOKUP(Dati!$A4870,Normas!$A:$D,3,FALSE),VLOOKUP(Dati!$A4870,Normas!$A:$D,3,FALSE)*0.6)),"")</f>
      </c>
      <c r="H4870" s="2">
        <f>IFERROR(IF(ISBLANK($A4870),"",IF($A4870="Ūdeņraža jonu koncentrācija",VLOOKUP(Dati!$A4870,Normas!$A:$D,2,FALSE),VLOOKUP(Dati!$A4870,Normas!$A:$D,2,FALSE)*0.3)),"")</f>
      </c>
      <c r="I4870" s="2">
        <f>IFERROR(IF(ISBLANK($A4870),"",IF($A4870="Ūdeņraža jonu koncentrācija",VLOOKUP(Dati!$A4870,Normas!$A:$D,3,FALSE),VLOOKUP(Dati!$A4870,Normas!$A:$D,3,FALSE)*0.3)),"")</f>
      </c>
    </row>
    <row r="4871" spans="2:9" x14ac:dyDescent="0.2">
      <c r="B4871">
        <f>IF(ISBLANK(A4871),"",VLOOKUP(A4871,Normas!A:D,4,FALSE))</f>
      </c>
      <c r="E4871" s="2">
        <f>IF(ISBLANK(D4871),"",INT(YEARFRAC(D4871,'Vispārīga informācija'!$B$2)))</f>
      </c>
      <c r="F4871" s="2">
        <f>IFERROR(IF(ISBLANK($A4871),"",IF($A4871="Ūdeņraža jonu koncentrācija",VLOOKUP(Dati!$A4871,Normas!$A:$D,2,FALSE),VLOOKUP(Dati!$A4871,Normas!$A:$D,2,FALSE)*0.6)),"")</f>
      </c>
      <c r="G4871" s="2">
        <f>IFERROR(IF(ISBLANK($A4871),"",IF($A4871="Ūdeņraža jonu koncentrācija",VLOOKUP(Dati!$A4871,Normas!$A:$D,3,FALSE),VLOOKUP(Dati!$A4871,Normas!$A:$D,3,FALSE)*0.6)),"")</f>
      </c>
      <c r="H4871" s="2">
        <f>IFERROR(IF(ISBLANK($A4871),"",IF($A4871="Ūdeņraža jonu koncentrācija",VLOOKUP(Dati!$A4871,Normas!$A:$D,2,FALSE),VLOOKUP(Dati!$A4871,Normas!$A:$D,2,FALSE)*0.3)),"")</f>
      </c>
      <c r="I4871" s="2">
        <f>IFERROR(IF(ISBLANK($A4871),"",IF($A4871="Ūdeņraža jonu koncentrācija",VLOOKUP(Dati!$A4871,Normas!$A:$D,3,FALSE),VLOOKUP(Dati!$A4871,Normas!$A:$D,3,FALSE)*0.3)),"")</f>
      </c>
    </row>
    <row r="4872" spans="2:9" x14ac:dyDescent="0.2">
      <c r="B4872">
        <f>IF(ISBLANK(A4872),"",VLOOKUP(A4872,Normas!A:D,4,FALSE))</f>
      </c>
      <c r="E4872" s="2">
        <f>IF(ISBLANK(D4872),"",INT(YEARFRAC(D4872,'Vispārīga informācija'!$B$2)))</f>
      </c>
      <c r="F4872" s="2">
        <f>IFERROR(IF(ISBLANK($A4872),"",IF($A4872="Ūdeņraža jonu koncentrācija",VLOOKUP(Dati!$A4872,Normas!$A:$D,2,FALSE),VLOOKUP(Dati!$A4872,Normas!$A:$D,2,FALSE)*0.6)),"")</f>
      </c>
      <c r="G4872" s="2">
        <f>IFERROR(IF(ISBLANK($A4872),"",IF($A4872="Ūdeņraža jonu koncentrācija",VLOOKUP(Dati!$A4872,Normas!$A:$D,3,FALSE),VLOOKUP(Dati!$A4872,Normas!$A:$D,3,FALSE)*0.6)),"")</f>
      </c>
      <c r="H4872" s="2">
        <f>IFERROR(IF(ISBLANK($A4872),"",IF($A4872="Ūdeņraža jonu koncentrācija",VLOOKUP(Dati!$A4872,Normas!$A:$D,2,FALSE),VLOOKUP(Dati!$A4872,Normas!$A:$D,2,FALSE)*0.3)),"")</f>
      </c>
      <c r="I4872" s="2">
        <f>IFERROR(IF(ISBLANK($A4872),"",IF($A4872="Ūdeņraža jonu koncentrācija",VLOOKUP(Dati!$A4872,Normas!$A:$D,3,FALSE),VLOOKUP(Dati!$A4872,Normas!$A:$D,3,FALSE)*0.3)),"")</f>
      </c>
    </row>
    <row r="4873" spans="2:9" x14ac:dyDescent="0.2">
      <c r="B4873">
        <f>IF(ISBLANK(A4873),"",VLOOKUP(A4873,Normas!A:D,4,FALSE))</f>
      </c>
      <c r="E4873" s="2">
        <f>IF(ISBLANK(D4873),"",INT(YEARFRAC(D4873,'Vispārīga informācija'!$B$2)))</f>
      </c>
      <c r="F4873" s="2">
        <f>IFERROR(IF(ISBLANK($A4873),"",IF($A4873="Ūdeņraža jonu koncentrācija",VLOOKUP(Dati!$A4873,Normas!$A:$D,2,FALSE),VLOOKUP(Dati!$A4873,Normas!$A:$D,2,FALSE)*0.6)),"")</f>
      </c>
      <c r="G4873" s="2">
        <f>IFERROR(IF(ISBLANK($A4873),"",IF($A4873="Ūdeņraža jonu koncentrācija",VLOOKUP(Dati!$A4873,Normas!$A:$D,3,FALSE),VLOOKUP(Dati!$A4873,Normas!$A:$D,3,FALSE)*0.6)),"")</f>
      </c>
      <c r="H4873" s="2">
        <f>IFERROR(IF(ISBLANK($A4873),"",IF($A4873="Ūdeņraža jonu koncentrācija",VLOOKUP(Dati!$A4873,Normas!$A:$D,2,FALSE),VLOOKUP(Dati!$A4873,Normas!$A:$D,2,FALSE)*0.3)),"")</f>
      </c>
      <c r="I4873" s="2">
        <f>IFERROR(IF(ISBLANK($A4873),"",IF($A4873="Ūdeņraža jonu koncentrācija",VLOOKUP(Dati!$A4873,Normas!$A:$D,3,FALSE),VLOOKUP(Dati!$A4873,Normas!$A:$D,3,FALSE)*0.3)),"")</f>
      </c>
    </row>
    <row r="4874" spans="2:9" x14ac:dyDescent="0.2">
      <c r="B4874">
        <f>IF(ISBLANK(A4874),"",VLOOKUP(A4874,Normas!A:D,4,FALSE))</f>
      </c>
      <c r="E4874" s="2">
        <f>IF(ISBLANK(D4874),"",INT(YEARFRAC(D4874,'Vispārīga informācija'!$B$2)))</f>
      </c>
      <c r="F4874" s="2">
        <f>IFERROR(IF(ISBLANK($A4874),"",IF($A4874="Ūdeņraža jonu koncentrācija",VLOOKUP(Dati!$A4874,Normas!$A:$D,2,FALSE),VLOOKUP(Dati!$A4874,Normas!$A:$D,2,FALSE)*0.6)),"")</f>
      </c>
      <c r="G4874" s="2">
        <f>IFERROR(IF(ISBLANK($A4874),"",IF($A4874="Ūdeņraža jonu koncentrācija",VLOOKUP(Dati!$A4874,Normas!$A:$D,3,FALSE),VLOOKUP(Dati!$A4874,Normas!$A:$D,3,FALSE)*0.6)),"")</f>
      </c>
      <c r="H4874" s="2">
        <f>IFERROR(IF(ISBLANK($A4874),"",IF($A4874="Ūdeņraža jonu koncentrācija",VLOOKUP(Dati!$A4874,Normas!$A:$D,2,FALSE),VLOOKUP(Dati!$A4874,Normas!$A:$D,2,FALSE)*0.3)),"")</f>
      </c>
      <c r="I4874" s="2">
        <f>IFERROR(IF(ISBLANK($A4874),"",IF($A4874="Ūdeņraža jonu koncentrācija",VLOOKUP(Dati!$A4874,Normas!$A:$D,3,FALSE),VLOOKUP(Dati!$A4874,Normas!$A:$D,3,FALSE)*0.3)),"")</f>
      </c>
    </row>
    <row r="4875" spans="2:9" x14ac:dyDescent="0.2">
      <c r="B4875">
        <f>IF(ISBLANK(A4875),"",VLOOKUP(A4875,Normas!A:D,4,FALSE))</f>
      </c>
      <c r="E4875" s="2">
        <f>IF(ISBLANK(D4875),"",INT(YEARFRAC(D4875,'Vispārīga informācija'!$B$2)))</f>
      </c>
      <c r="F4875" s="2">
        <f>IFERROR(IF(ISBLANK($A4875),"",IF($A4875="Ūdeņraža jonu koncentrācija",VLOOKUP(Dati!$A4875,Normas!$A:$D,2,FALSE),VLOOKUP(Dati!$A4875,Normas!$A:$D,2,FALSE)*0.6)),"")</f>
      </c>
      <c r="G4875" s="2">
        <f>IFERROR(IF(ISBLANK($A4875),"",IF($A4875="Ūdeņraža jonu koncentrācija",VLOOKUP(Dati!$A4875,Normas!$A:$D,3,FALSE),VLOOKUP(Dati!$A4875,Normas!$A:$D,3,FALSE)*0.6)),"")</f>
      </c>
      <c r="H4875" s="2">
        <f>IFERROR(IF(ISBLANK($A4875),"",IF($A4875="Ūdeņraža jonu koncentrācija",VLOOKUP(Dati!$A4875,Normas!$A:$D,2,FALSE),VLOOKUP(Dati!$A4875,Normas!$A:$D,2,FALSE)*0.3)),"")</f>
      </c>
      <c r="I4875" s="2">
        <f>IFERROR(IF(ISBLANK($A4875),"",IF($A4875="Ūdeņraža jonu koncentrācija",VLOOKUP(Dati!$A4875,Normas!$A:$D,3,FALSE),VLOOKUP(Dati!$A4875,Normas!$A:$D,3,FALSE)*0.3)),"")</f>
      </c>
    </row>
    <row r="4876" spans="2:9" x14ac:dyDescent="0.2">
      <c r="B4876">
        <f>IF(ISBLANK(A4876),"",VLOOKUP(A4876,Normas!A:D,4,FALSE))</f>
      </c>
      <c r="E4876" s="2">
        <f>IF(ISBLANK(D4876),"",INT(YEARFRAC(D4876,'Vispārīga informācija'!$B$2)))</f>
      </c>
      <c r="F4876" s="2">
        <f>IFERROR(IF(ISBLANK($A4876),"",IF($A4876="Ūdeņraža jonu koncentrācija",VLOOKUP(Dati!$A4876,Normas!$A:$D,2,FALSE),VLOOKUP(Dati!$A4876,Normas!$A:$D,2,FALSE)*0.6)),"")</f>
      </c>
      <c r="G4876" s="2">
        <f>IFERROR(IF(ISBLANK($A4876),"",IF($A4876="Ūdeņraža jonu koncentrācija",VLOOKUP(Dati!$A4876,Normas!$A:$D,3,FALSE),VLOOKUP(Dati!$A4876,Normas!$A:$D,3,FALSE)*0.6)),"")</f>
      </c>
      <c r="H4876" s="2">
        <f>IFERROR(IF(ISBLANK($A4876),"",IF($A4876="Ūdeņraža jonu koncentrācija",VLOOKUP(Dati!$A4876,Normas!$A:$D,2,FALSE),VLOOKUP(Dati!$A4876,Normas!$A:$D,2,FALSE)*0.3)),"")</f>
      </c>
      <c r="I4876" s="2">
        <f>IFERROR(IF(ISBLANK($A4876),"",IF($A4876="Ūdeņraža jonu koncentrācija",VLOOKUP(Dati!$A4876,Normas!$A:$D,3,FALSE),VLOOKUP(Dati!$A4876,Normas!$A:$D,3,FALSE)*0.3)),"")</f>
      </c>
    </row>
    <row r="4877" spans="2:9" x14ac:dyDescent="0.2">
      <c r="B4877">
        <f>IF(ISBLANK(A4877),"",VLOOKUP(A4877,Normas!A:D,4,FALSE))</f>
      </c>
      <c r="E4877" s="2">
        <f>IF(ISBLANK(D4877),"",INT(YEARFRAC(D4877,'Vispārīga informācija'!$B$2)))</f>
      </c>
      <c r="F4877" s="2">
        <f>IFERROR(IF(ISBLANK($A4877),"",IF($A4877="Ūdeņraža jonu koncentrācija",VLOOKUP(Dati!$A4877,Normas!$A:$D,2,FALSE),VLOOKUP(Dati!$A4877,Normas!$A:$D,2,FALSE)*0.6)),"")</f>
      </c>
      <c r="G4877" s="2">
        <f>IFERROR(IF(ISBLANK($A4877),"",IF($A4877="Ūdeņraža jonu koncentrācija",VLOOKUP(Dati!$A4877,Normas!$A:$D,3,FALSE),VLOOKUP(Dati!$A4877,Normas!$A:$D,3,FALSE)*0.6)),"")</f>
      </c>
      <c r="H4877" s="2">
        <f>IFERROR(IF(ISBLANK($A4877),"",IF($A4877="Ūdeņraža jonu koncentrācija",VLOOKUP(Dati!$A4877,Normas!$A:$D,2,FALSE),VLOOKUP(Dati!$A4877,Normas!$A:$D,2,FALSE)*0.3)),"")</f>
      </c>
      <c r="I4877" s="2">
        <f>IFERROR(IF(ISBLANK($A4877),"",IF($A4877="Ūdeņraža jonu koncentrācija",VLOOKUP(Dati!$A4877,Normas!$A:$D,3,FALSE),VLOOKUP(Dati!$A4877,Normas!$A:$D,3,FALSE)*0.3)),"")</f>
      </c>
    </row>
    <row r="4878" spans="2:9" x14ac:dyDescent="0.2">
      <c r="B4878">
        <f>IF(ISBLANK(A4878),"",VLOOKUP(A4878,Normas!A:D,4,FALSE))</f>
      </c>
      <c r="E4878" s="2">
        <f>IF(ISBLANK(D4878),"",INT(YEARFRAC(D4878,'Vispārīga informācija'!$B$2)))</f>
      </c>
      <c r="F4878" s="2">
        <f>IFERROR(IF(ISBLANK($A4878),"",IF($A4878="Ūdeņraža jonu koncentrācija",VLOOKUP(Dati!$A4878,Normas!$A:$D,2,FALSE),VLOOKUP(Dati!$A4878,Normas!$A:$D,2,FALSE)*0.6)),"")</f>
      </c>
      <c r="G4878" s="2">
        <f>IFERROR(IF(ISBLANK($A4878),"",IF($A4878="Ūdeņraža jonu koncentrācija",VLOOKUP(Dati!$A4878,Normas!$A:$D,3,FALSE),VLOOKUP(Dati!$A4878,Normas!$A:$D,3,FALSE)*0.6)),"")</f>
      </c>
      <c r="H4878" s="2">
        <f>IFERROR(IF(ISBLANK($A4878),"",IF($A4878="Ūdeņraža jonu koncentrācija",VLOOKUP(Dati!$A4878,Normas!$A:$D,2,FALSE),VLOOKUP(Dati!$A4878,Normas!$A:$D,2,FALSE)*0.3)),"")</f>
      </c>
      <c r="I4878" s="2">
        <f>IFERROR(IF(ISBLANK($A4878),"",IF($A4878="Ūdeņraža jonu koncentrācija",VLOOKUP(Dati!$A4878,Normas!$A:$D,3,FALSE),VLOOKUP(Dati!$A4878,Normas!$A:$D,3,FALSE)*0.3)),"")</f>
      </c>
    </row>
    <row r="4879" spans="2:9" x14ac:dyDescent="0.2">
      <c r="B4879">
        <f>IF(ISBLANK(A4879),"",VLOOKUP(A4879,Normas!A:D,4,FALSE))</f>
      </c>
      <c r="E4879" s="2">
        <f>IF(ISBLANK(D4879),"",INT(YEARFRAC(D4879,'Vispārīga informācija'!$B$2)))</f>
      </c>
      <c r="F4879" s="2">
        <f>IFERROR(IF(ISBLANK($A4879),"",IF($A4879="Ūdeņraža jonu koncentrācija",VLOOKUP(Dati!$A4879,Normas!$A:$D,2,FALSE),VLOOKUP(Dati!$A4879,Normas!$A:$D,2,FALSE)*0.6)),"")</f>
      </c>
      <c r="G4879" s="2">
        <f>IFERROR(IF(ISBLANK($A4879),"",IF($A4879="Ūdeņraža jonu koncentrācija",VLOOKUP(Dati!$A4879,Normas!$A:$D,3,FALSE),VLOOKUP(Dati!$A4879,Normas!$A:$D,3,FALSE)*0.6)),"")</f>
      </c>
      <c r="H4879" s="2">
        <f>IFERROR(IF(ISBLANK($A4879),"",IF($A4879="Ūdeņraža jonu koncentrācija",VLOOKUP(Dati!$A4879,Normas!$A:$D,2,FALSE),VLOOKUP(Dati!$A4879,Normas!$A:$D,2,FALSE)*0.3)),"")</f>
      </c>
      <c r="I4879" s="2">
        <f>IFERROR(IF(ISBLANK($A4879),"",IF($A4879="Ūdeņraža jonu koncentrācija",VLOOKUP(Dati!$A4879,Normas!$A:$D,3,FALSE),VLOOKUP(Dati!$A4879,Normas!$A:$D,3,FALSE)*0.3)),"")</f>
      </c>
    </row>
    <row r="4880" spans="2:9" x14ac:dyDescent="0.2">
      <c r="B4880">
        <f>IF(ISBLANK(A4880),"",VLOOKUP(A4880,Normas!A:D,4,FALSE))</f>
      </c>
      <c r="E4880" s="2">
        <f>IF(ISBLANK(D4880),"",INT(YEARFRAC(D4880,'Vispārīga informācija'!$B$2)))</f>
      </c>
      <c r="F4880" s="2">
        <f>IFERROR(IF(ISBLANK($A4880),"",IF($A4880="Ūdeņraža jonu koncentrācija",VLOOKUP(Dati!$A4880,Normas!$A:$D,2,FALSE),VLOOKUP(Dati!$A4880,Normas!$A:$D,2,FALSE)*0.6)),"")</f>
      </c>
      <c r="G4880" s="2">
        <f>IFERROR(IF(ISBLANK($A4880),"",IF($A4880="Ūdeņraža jonu koncentrācija",VLOOKUP(Dati!$A4880,Normas!$A:$D,3,FALSE),VLOOKUP(Dati!$A4880,Normas!$A:$D,3,FALSE)*0.6)),"")</f>
      </c>
      <c r="H4880" s="2">
        <f>IFERROR(IF(ISBLANK($A4880),"",IF($A4880="Ūdeņraža jonu koncentrācija",VLOOKUP(Dati!$A4880,Normas!$A:$D,2,FALSE),VLOOKUP(Dati!$A4880,Normas!$A:$D,2,FALSE)*0.3)),"")</f>
      </c>
      <c r="I4880" s="2">
        <f>IFERROR(IF(ISBLANK($A4880),"",IF($A4880="Ūdeņraža jonu koncentrācija",VLOOKUP(Dati!$A4880,Normas!$A:$D,3,FALSE),VLOOKUP(Dati!$A4880,Normas!$A:$D,3,FALSE)*0.3)),"")</f>
      </c>
    </row>
    <row r="4881" spans="2:9" x14ac:dyDescent="0.2">
      <c r="B4881">
        <f>IF(ISBLANK(A4881),"",VLOOKUP(A4881,Normas!A:D,4,FALSE))</f>
      </c>
      <c r="E4881" s="2">
        <f>IF(ISBLANK(D4881),"",INT(YEARFRAC(D4881,'Vispārīga informācija'!$B$2)))</f>
      </c>
      <c r="F4881" s="2">
        <f>IFERROR(IF(ISBLANK($A4881),"",IF($A4881="Ūdeņraža jonu koncentrācija",VLOOKUP(Dati!$A4881,Normas!$A:$D,2,FALSE),VLOOKUP(Dati!$A4881,Normas!$A:$D,2,FALSE)*0.6)),"")</f>
      </c>
      <c r="G4881" s="2">
        <f>IFERROR(IF(ISBLANK($A4881),"",IF($A4881="Ūdeņraža jonu koncentrācija",VLOOKUP(Dati!$A4881,Normas!$A:$D,3,FALSE),VLOOKUP(Dati!$A4881,Normas!$A:$D,3,FALSE)*0.6)),"")</f>
      </c>
      <c r="H4881" s="2">
        <f>IFERROR(IF(ISBLANK($A4881),"",IF($A4881="Ūdeņraža jonu koncentrācija",VLOOKUP(Dati!$A4881,Normas!$A:$D,2,FALSE),VLOOKUP(Dati!$A4881,Normas!$A:$D,2,FALSE)*0.3)),"")</f>
      </c>
      <c r="I4881" s="2">
        <f>IFERROR(IF(ISBLANK($A4881),"",IF($A4881="Ūdeņraža jonu koncentrācija",VLOOKUP(Dati!$A4881,Normas!$A:$D,3,FALSE),VLOOKUP(Dati!$A4881,Normas!$A:$D,3,FALSE)*0.3)),"")</f>
      </c>
    </row>
    <row r="4882" spans="2:9" x14ac:dyDescent="0.2">
      <c r="B4882">
        <f>IF(ISBLANK(A4882),"",VLOOKUP(A4882,Normas!A:D,4,FALSE))</f>
      </c>
      <c r="E4882" s="2">
        <f>IF(ISBLANK(D4882),"",INT(YEARFRAC(D4882,'Vispārīga informācija'!$B$2)))</f>
      </c>
      <c r="F4882" s="2">
        <f>IFERROR(IF(ISBLANK($A4882),"",IF($A4882="Ūdeņraža jonu koncentrācija",VLOOKUP(Dati!$A4882,Normas!$A:$D,2,FALSE),VLOOKUP(Dati!$A4882,Normas!$A:$D,2,FALSE)*0.6)),"")</f>
      </c>
      <c r="G4882" s="2">
        <f>IFERROR(IF(ISBLANK($A4882),"",IF($A4882="Ūdeņraža jonu koncentrācija",VLOOKUP(Dati!$A4882,Normas!$A:$D,3,FALSE),VLOOKUP(Dati!$A4882,Normas!$A:$D,3,FALSE)*0.6)),"")</f>
      </c>
      <c r="H4882" s="2">
        <f>IFERROR(IF(ISBLANK($A4882),"",IF($A4882="Ūdeņraža jonu koncentrācija",VLOOKUP(Dati!$A4882,Normas!$A:$D,2,FALSE),VLOOKUP(Dati!$A4882,Normas!$A:$D,2,FALSE)*0.3)),"")</f>
      </c>
      <c r="I4882" s="2">
        <f>IFERROR(IF(ISBLANK($A4882),"",IF($A4882="Ūdeņraža jonu koncentrācija",VLOOKUP(Dati!$A4882,Normas!$A:$D,3,FALSE),VLOOKUP(Dati!$A4882,Normas!$A:$D,3,FALSE)*0.3)),"")</f>
      </c>
    </row>
    <row r="4883" spans="2:9" x14ac:dyDescent="0.2">
      <c r="B4883">
        <f>IF(ISBLANK(A4883),"",VLOOKUP(A4883,Normas!A:D,4,FALSE))</f>
      </c>
      <c r="E4883" s="2">
        <f>IF(ISBLANK(D4883),"",INT(YEARFRAC(D4883,'Vispārīga informācija'!$B$2)))</f>
      </c>
      <c r="F4883" s="2">
        <f>IFERROR(IF(ISBLANK($A4883),"",IF($A4883="Ūdeņraža jonu koncentrācija",VLOOKUP(Dati!$A4883,Normas!$A:$D,2,FALSE),VLOOKUP(Dati!$A4883,Normas!$A:$D,2,FALSE)*0.6)),"")</f>
      </c>
      <c r="G4883" s="2">
        <f>IFERROR(IF(ISBLANK($A4883),"",IF($A4883="Ūdeņraža jonu koncentrācija",VLOOKUP(Dati!$A4883,Normas!$A:$D,3,FALSE),VLOOKUP(Dati!$A4883,Normas!$A:$D,3,FALSE)*0.6)),"")</f>
      </c>
      <c r="H4883" s="2">
        <f>IFERROR(IF(ISBLANK($A4883),"",IF($A4883="Ūdeņraža jonu koncentrācija",VLOOKUP(Dati!$A4883,Normas!$A:$D,2,FALSE),VLOOKUP(Dati!$A4883,Normas!$A:$D,2,FALSE)*0.3)),"")</f>
      </c>
      <c r="I4883" s="2">
        <f>IFERROR(IF(ISBLANK($A4883),"",IF($A4883="Ūdeņraža jonu koncentrācija",VLOOKUP(Dati!$A4883,Normas!$A:$D,3,FALSE),VLOOKUP(Dati!$A4883,Normas!$A:$D,3,FALSE)*0.3)),"")</f>
      </c>
    </row>
    <row r="4884" spans="2:9" x14ac:dyDescent="0.2">
      <c r="B4884">
        <f>IF(ISBLANK(A4884),"",VLOOKUP(A4884,Normas!A:D,4,FALSE))</f>
      </c>
      <c r="E4884" s="2">
        <f>IF(ISBLANK(D4884),"",INT(YEARFRAC(D4884,'Vispārīga informācija'!$B$2)))</f>
      </c>
      <c r="F4884" s="2">
        <f>IFERROR(IF(ISBLANK($A4884),"",IF($A4884="Ūdeņraža jonu koncentrācija",VLOOKUP(Dati!$A4884,Normas!$A:$D,2,FALSE),VLOOKUP(Dati!$A4884,Normas!$A:$D,2,FALSE)*0.6)),"")</f>
      </c>
      <c r="G4884" s="2">
        <f>IFERROR(IF(ISBLANK($A4884),"",IF($A4884="Ūdeņraža jonu koncentrācija",VLOOKUP(Dati!$A4884,Normas!$A:$D,3,FALSE),VLOOKUP(Dati!$A4884,Normas!$A:$D,3,FALSE)*0.6)),"")</f>
      </c>
      <c r="H4884" s="2">
        <f>IFERROR(IF(ISBLANK($A4884),"",IF($A4884="Ūdeņraža jonu koncentrācija",VLOOKUP(Dati!$A4884,Normas!$A:$D,2,FALSE),VLOOKUP(Dati!$A4884,Normas!$A:$D,2,FALSE)*0.3)),"")</f>
      </c>
      <c r="I4884" s="2">
        <f>IFERROR(IF(ISBLANK($A4884),"",IF($A4884="Ūdeņraža jonu koncentrācija",VLOOKUP(Dati!$A4884,Normas!$A:$D,3,FALSE),VLOOKUP(Dati!$A4884,Normas!$A:$D,3,FALSE)*0.3)),"")</f>
      </c>
    </row>
    <row r="4885" spans="2:9" x14ac:dyDescent="0.2">
      <c r="B4885">
        <f>IF(ISBLANK(A4885),"",VLOOKUP(A4885,Normas!A:D,4,FALSE))</f>
      </c>
      <c r="E4885" s="2">
        <f>IF(ISBLANK(D4885),"",INT(YEARFRAC(D4885,'Vispārīga informācija'!$B$2)))</f>
      </c>
      <c r="F4885" s="2">
        <f>IFERROR(IF(ISBLANK($A4885),"",IF($A4885="Ūdeņraža jonu koncentrācija",VLOOKUP(Dati!$A4885,Normas!$A:$D,2,FALSE),VLOOKUP(Dati!$A4885,Normas!$A:$D,2,FALSE)*0.6)),"")</f>
      </c>
      <c r="G4885" s="2">
        <f>IFERROR(IF(ISBLANK($A4885),"",IF($A4885="Ūdeņraža jonu koncentrācija",VLOOKUP(Dati!$A4885,Normas!$A:$D,3,FALSE),VLOOKUP(Dati!$A4885,Normas!$A:$D,3,FALSE)*0.6)),"")</f>
      </c>
      <c r="H4885" s="2">
        <f>IFERROR(IF(ISBLANK($A4885),"",IF($A4885="Ūdeņraža jonu koncentrācija",VLOOKUP(Dati!$A4885,Normas!$A:$D,2,FALSE),VLOOKUP(Dati!$A4885,Normas!$A:$D,2,FALSE)*0.3)),"")</f>
      </c>
      <c r="I4885" s="2">
        <f>IFERROR(IF(ISBLANK($A4885),"",IF($A4885="Ūdeņraža jonu koncentrācija",VLOOKUP(Dati!$A4885,Normas!$A:$D,3,FALSE),VLOOKUP(Dati!$A4885,Normas!$A:$D,3,FALSE)*0.3)),"")</f>
      </c>
    </row>
    <row r="4886" spans="2:9" x14ac:dyDescent="0.2">
      <c r="B4886">
        <f>IF(ISBLANK(A4886),"",VLOOKUP(A4886,Normas!A:D,4,FALSE))</f>
      </c>
      <c r="E4886" s="2">
        <f>IF(ISBLANK(D4886),"",INT(YEARFRAC(D4886,'Vispārīga informācija'!$B$2)))</f>
      </c>
      <c r="F4886" s="2">
        <f>IFERROR(IF(ISBLANK($A4886),"",IF($A4886="Ūdeņraža jonu koncentrācija",VLOOKUP(Dati!$A4886,Normas!$A:$D,2,FALSE),VLOOKUP(Dati!$A4886,Normas!$A:$D,2,FALSE)*0.6)),"")</f>
      </c>
      <c r="G4886" s="2">
        <f>IFERROR(IF(ISBLANK($A4886),"",IF($A4886="Ūdeņraža jonu koncentrācija",VLOOKUP(Dati!$A4886,Normas!$A:$D,3,FALSE),VLOOKUP(Dati!$A4886,Normas!$A:$D,3,FALSE)*0.6)),"")</f>
      </c>
      <c r="H4886" s="2">
        <f>IFERROR(IF(ISBLANK($A4886),"",IF($A4886="Ūdeņraža jonu koncentrācija",VLOOKUP(Dati!$A4886,Normas!$A:$D,2,FALSE),VLOOKUP(Dati!$A4886,Normas!$A:$D,2,FALSE)*0.3)),"")</f>
      </c>
      <c r="I4886" s="2">
        <f>IFERROR(IF(ISBLANK($A4886),"",IF($A4886="Ūdeņraža jonu koncentrācija",VLOOKUP(Dati!$A4886,Normas!$A:$D,3,FALSE),VLOOKUP(Dati!$A4886,Normas!$A:$D,3,FALSE)*0.3)),"")</f>
      </c>
    </row>
    <row r="4887" spans="2:9" x14ac:dyDescent="0.2">
      <c r="B4887">
        <f>IF(ISBLANK(A4887),"",VLOOKUP(A4887,Normas!A:D,4,FALSE))</f>
      </c>
      <c r="E4887" s="2">
        <f>IF(ISBLANK(D4887),"",INT(YEARFRAC(D4887,'Vispārīga informācija'!$B$2)))</f>
      </c>
      <c r="F4887" s="2">
        <f>IFERROR(IF(ISBLANK($A4887),"",IF($A4887="Ūdeņraža jonu koncentrācija",VLOOKUP(Dati!$A4887,Normas!$A:$D,2,FALSE),VLOOKUP(Dati!$A4887,Normas!$A:$D,2,FALSE)*0.6)),"")</f>
      </c>
      <c r="G4887" s="2">
        <f>IFERROR(IF(ISBLANK($A4887),"",IF($A4887="Ūdeņraža jonu koncentrācija",VLOOKUP(Dati!$A4887,Normas!$A:$D,3,FALSE),VLOOKUP(Dati!$A4887,Normas!$A:$D,3,FALSE)*0.6)),"")</f>
      </c>
      <c r="H4887" s="2">
        <f>IFERROR(IF(ISBLANK($A4887),"",IF($A4887="Ūdeņraža jonu koncentrācija",VLOOKUP(Dati!$A4887,Normas!$A:$D,2,FALSE),VLOOKUP(Dati!$A4887,Normas!$A:$D,2,FALSE)*0.3)),"")</f>
      </c>
      <c r="I4887" s="2">
        <f>IFERROR(IF(ISBLANK($A4887),"",IF($A4887="Ūdeņraža jonu koncentrācija",VLOOKUP(Dati!$A4887,Normas!$A:$D,3,FALSE),VLOOKUP(Dati!$A4887,Normas!$A:$D,3,FALSE)*0.3)),"")</f>
      </c>
    </row>
    <row r="4888" spans="2:9" x14ac:dyDescent="0.2">
      <c r="B4888">
        <f>IF(ISBLANK(A4888),"",VLOOKUP(A4888,Normas!A:D,4,FALSE))</f>
      </c>
      <c r="E4888" s="2">
        <f>IF(ISBLANK(D4888),"",INT(YEARFRAC(D4888,'Vispārīga informācija'!$B$2)))</f>
      </c>
      <c r="F4888" s="2">
        <f>IFERROR(IF(ISBLANK($A4888),"",IF($A4888="Ūdeņraža jonu koncentrācija",VLOOKUP(Dati!$A4888,Normas!$A:$D,2,FALSE),VLOOKUP(Dati!$A4888,Normas!$A:$D,2,FALSE)*0.6)),"")</f>
      </c>
      <c r="G4888" s="2">
        <f>IFERROR(IF(ISBLANK($A4888),"",IF($A4888="Ūdeņraža jonu koncentrācija",VLOOKUP(Dati!$A4888,Normas!$A:$D,3,FALSE),VLOOKUP(Dati!$A4888,Normas!$A:$D,3,FALSE)*0.6)),"")</f>
      </c>
      <c r="H4888" s="2">
        <f>IFERROR(IF(ISBLANK($A4888),"",IF($A4888="Ūdeņraža jonu koncentrācija",VLOOKUP(Dati!$A4888,Normas!$A:$D,2,FALSE),VLOOKUP(Dati!$A4888,Normas!$A:$D,2,FALSE)*0.3)),"")</f>
      </c>
      <c r="I4888" s="2">
        <f>IFERROR(IF(ISBLANK($A4888),"",IF($A4888="Ūdeņraža jonu koncentrācija",VLOOKUP(Dati!$A4888,Normas!$A:$D,3,FALSE),VLOOKUP(Dati!$A4888,Normas!$A:$D,3,FALSE)*0.3)),"")</f>
      </c>
    </row>
    <row r="4889" spans="2:9" x14ac:dyDescent="0.2">
      <c r="B4889">
        <f>IF(ISBLANK(A4889),"",VLOOKUP(A4889,Normas!A:D,4,FALSE))</f>
      </c>
      <c r="E4889" s="2">
        <f>IF(ISBLANK(D4889),"",INT(YEARFRAC(D4889,'Vispārīga informācija'!$B$2)))</f>
      </c>
      <c r="F4889" s="2">
        <f>IFERROR(IF(ISBLANK($A4889),"",IF($A4889="Ūdeņraža jonu koncentrācija",VLOOKUP(Dati!$A4889,Normas!$A:$D,2,FALSE),VLOOKUP(Dati!$A4889,Normas!$A:$D,2,FALSE)*0.6)),"")</f>
      </c>
      <c r="G4889" s="2">
        <f>IFERROR(IF(ISBLANK($A4889),"",IF($A4889="Ūdeņraža jonu koncentrācija",VLOOKUP(Dati!$A4889,Normas!$A:$D,3,FALSE),VLOOKUP(Dati!$A4889,Normas!$A:$D,3,FALSE)*0.6)),"")</f>
      </c>
      <c r="H4889" s="2">
        <f>IFERROR(IF(ISBLANK($A4889),"",IF($A4889="Ūdeņraža jonu koncentrācija",VLOOKUP(Dati!$A4889,Normas!$A:$D,2,FALSE),VLOOKUP(Dati!$A4889,Normas!$A:$D,2,FALSE)*0.3)),"")</f>
      </c>
      <c r="I4889" s="2">
        <f>IFERROR(IF(ISBLANK($A4889),"",IF($A4889="Ūdeņraža jonu koncentrācija",VLOOKUP(Dati!$A4889,Normas!$A:$D,3,FALSE),VLOOKUP(Dati!$A4889,Normas!$A:$D,3,FALSE)*0.3)),"")</f>
      </c>
    </row>
    <row r="4890" spans="2:9" x14ac:dyDescent="0.2">
      <c r="B4890">
        <f>IF(ISBLANK(A4890),"",VLOOKUP(A4890,Normas!A:D,4,FALSE))</f>
      </c>
      <c r="E4890" s="2">
        <f>IF(ISBLANK(D4890),"",INT(YEARFRAC(D4890,'Vispārīga informācija'!$B$2)))</f>
      </c>
      <c r="F4890" s="2">
        <f>IFERROR(IF(ISBLANK($A4890),"",IF($A4890="Ūdeņraža jonu koncentrācija",VLOOKUP(Dati!$A4890,Normas!$A:$D,2,FALSE),VLOOKUP(Dati!$A4890,Normas!$A:$D,2,FALSE)*0.6)),"")</f>
      </c>
      <c r="G4890" s="2">
        <f>IFERROR(IF(ISBLANK($A4890),"",IF($A4890="Ūdeņraža jonu koncentrācija",VLOOKUP(Dati!$A4890,Normas!$A:$D,3,FALSE),VLOOKUP(Dati!$A4890,Normas!$A:$D,3,FALSE)*0.6)),"")</f>
      </c>
      <c r="H4890" s="2">
        <f>IFERROR(IF(ISBLANK($A4890),"",IF($A4890="Ūdeņraža jonu koncentrācija",VLOOKUP(Dati!$A4890,Normas!$A:$D,2,FALSE),VLOOKUP(Dati!$A4890,Normas!$A:$D,2,FALSE)*0.3)),"")</f>
      </c>
      <c r="I4890" s="2">
        <f>IFERROR(IF(ISBLANK($A4890),"",IF($A4890="Ūdeņraža jonu koncentrācija",VLOOKUP(Dati!$A4890,Normas!$A:$D,3,FALSE),VLOOKUP(Dati!$A4890,Normas!$A:$D,3,FALSE)*0.3)),"")</f>
      </c>
    </row>
    <row r="4891" spans="2:9" x14ac:dyDescent="0.2">
      <c r="B4891">
        <f>IF(ISBLANK(A4891),"",VLOOKUP(A4891,Normas!A:D,4,FALSE))</f>
      </c>
      <c r="E4891" s="2">
        <f>IF(ISBLANK(D4891),"",INT(YEARFRAC(D4891,'Vispārīga informācija'!$B$2)))</f>
      </c>
      <c r="F4891" s="2">
        <f>IFERROR(IF(ISBLANK($A4891),"",IF($A4891="Ūdeņraža jonu koncentrācija",VLOOKUP(Dati!$A4891,Normas!$A:$D,2,FALSE),VLOOKUP(Dati!$A4891,Normas!$A:$D,2,FALSE)*0.6)),"")</f>
      </c>
      <c r="G4891" s="2">
        <f>IFERROR(IF(ISBLANK($A4891),"",IF($A4891="Ūdeņraža jonu koncentrācija",VLOOKUP(Dati!$A4891,Normas!$A:$D,3,FALSE),VLOOKUP(Dati!$A4891,Normas!$A:$D,3,FALSE)*0.6)),"")</f>
      </c>
      <c r="H4891" s="2">
        <f>IFERROR(IF(ISBLANK($A4891),"",IF($A4891="Ūdeņraža jonu koncentrācija",VLOOKUP(Dati!$A4891,Normas!$A:$D,2,FALSE),VLOOKUP(Dati!$A4891,Normas!$A:$D,2,FALSE)*0.3)),"")</f>
      </c>
      <c r="I4891" s="2">
        <f>IFERROR(IF(ISBLANK($A4891),"",IF($A4891="Ūdeņraža jonu koncentrācija",VLOOKUP(Dati!$A4891,Normas!$A:$D,3,FALSE),VLOOKUP(Dati!$A4891,Normas!$A:$D,3,FALSE)*0.3)),"")</f>
      </c>
    </row>
    <row r="4892" spans="2:9" x14ac:dyDescent="0.2">
      <c r="B4892">
        <f>IF(ISBLANK(A4892),"",VLOOKUP(A4892,Normas!A:D,4,FALSE))</f>
      </c>
      <c r="E4892" s="2">
        <f>IF(ISBLANK(D4892),"",INT(YEARFRAC(D4892,'Vispārīga informācija'!$B$2)))</f>
      </c>
      <c r="F4892" s="2">
        <f>IFERROR(IF(ISBLANK($A4892),"",IF($A4892="Ūdeņraža jonu koncentrācija",VLOOKUP(Dati!$A4892,Normas!$A:$D,2,FALSE),VLOOKUP(Dati!$A4892,Normas!$A:$D,2,FALSE)*0.6)),"")</f>
      </c>
      <c r="G4892" s="2">
        <f>IFERROR(IF(ISBLANK($A4892),"",IF($A4892="Ūdeņraža jonu koncentrācija",VLOOKUP(Dati!$A4892,Normas!$A:$D,3,FALSE),VLOOKUP(Dati!$A4892,Normas!$A:$D,3,FALSE)*0.6)),"")</f>
      </c>
      <c r="H4892" s="2">
        <f>IFERROR(IF(ISBLANK($A4892),"",IF($A4892="Ūdeņraža jonu koncentrācija",VLOOKUP(Dati!$A4892,Normas!$A:$D,2,FALSE),VLOOKUP(Dati!$A4892,Normas!$A:$D,2,FALSE)*0.3)),"")</f>
      </c>
      <c r="I4892" s="2">
        <f>IFERROR(IF(ISBLANK($A4892),"",IF($A4892="Ūdeņraža jonu koncentrācija",VLOOKUP(Dati!$A4892,Normas!$A:$D,3,FALSE),VLOOKUP(Dati!$A4892,Normas!$A:$D,3,FALSE)*0.3)),"")</f>
      </c>
    </row>
    <row r="4893" spans="2:9" x14ac:dyDescent="0.2">
      <c r="B4893">
        <f>IF(ISBLANK(A4893),"",VLOOKUP(A4893,Normas!A:D,4,FALSE))</f>
      </c>
      <c r="E4893" s="2">
        <f>IF(ISBLANK(D4893),"",INT(YEARFRAC(D4893,'Vispārīga informācija'!$B$2)))</f>
      </c>
      <c r="F4893" s="2">
        <f>IFERROR(IF(ISBLANK($A4893),"",IF($A4893="Ūdeņraža jonu koncentrācija",VLOOKUP(Dati!$A4893,Normas!$A:$D,2,FALSE),VLOOKUP(Dati!$A4893,Normas!$A:$D,2,FALSE)*0.6)),"")</f>
      </c>
      <c r="G4893" s="2">
        <f>IFERROR(IF(ISBLANK($A4893),"",IF($A4893="Ūdeņraža jonu koncentrācija",VLOOKUP(Dati!$A4893,Normas!$A:$D,3,FALSE),VLOOKUP(Dati!$A4893,Normas!$A:$D,3,FALSE)*0.6)),"")</f>
      </c>
      <c r="H4893" s="2">
        <f>IFERROR(IF(ISBLANK($A4893),"",IF($A4893="Ūdeņraža jonu koncentrācija",VLOOKUP(Dati!$A4893,Normas!$A:$D,2,FALSE),VLOOKUP(Dati!$A4893,Normas!$A:$D,2,FALSE)*0.3)),"")</f>
      </c>
      <c r="I4893" s="2">
        <f>IFERROR(IF(ISBLANK($A4893),"",IF($A4893="Ūdeņraža jonu koncentrācija",VLOOKUP(Dati!$A4893,Normas!$A:$D,3,FALSE),VLOOKUP(Dati!$A4893,Normas!$A:$D,3,FALSE)*0.3)),"")</f>
      </c>
    </row>
    <row r="4894" spans="2:9" x14ac:dyDescent="0.2">
      <c r="B4894">
        <f>IF(ISBLANK(A4894),"",VLOOKUP(A4894,Normas!A:D,4,FALSE))</f>
      </c>
      <c r="E4894" s="2">
        <f>IF(ISBLANK(D4894),"",INT(YEARFRAC(D4894,'Vispārīga informācija'!$B$2)))</f>
      </c>
      <c r="F4894" s="2">
        <f>IFERROR(IF(ISBLANK($A4894),"",IF($A4894="Ūdeņraža jonu koncentrācija",VLOOKUP(Dati!$A4894,Normas!$A:$D,2,FALSE),VLOOKUP(Dati!$A4894,Normas!$A:$D,2,FALSE)*0.6)),"")</f>
      </c>
      <c r="G4894" s="2">
        <f>IFERROR(IF(ISBLANK($A4894),"",IF($A4894="Ūdeņraža jonu koncentrācija",VLOOKUP(Dati!$A4894,Normas!$A:$D,3,FALSE),VLOOKUP(Dati!$A4894,Normas!$A:$D,3,FALSE)*0.6)),"")</f>
      </c>
      <c r="H4894" s="2">
        <f>IFERROR(IF(ISBLANK($A4894),"",IF($A4894="Ūdeņraža jonu koncentrācija",VLOOKUP(Dati!$A4894,Normas!$A:$D,2,FALSE),VLOOKUP(Dati!$A4894,Normas!$A:$D,2,FALSE)*0.3)),"")</f>
      </c>
      <c r="I4894" s="2">
        <f>IFERROR(IF(ISBLANK($A4894),"",IF($A4894="Ūdeņraža jonu koncentrācija",VLOOKUP(Dati!$A4894,Normas!$A:$D,3,FALSE),VLOOKUP(Dati!$A4894,Normas!$A:$D,3,FALSE)*0.3)),"")</f>
      </c>
    </row>
    <row r="4895" spans="2:9" x14ac:dyDescent="0.2">
      <c r="B4895">
        <f>IF(ISBLANK(A4895),"",VLOOKUP(A4895,Normas!A:D,4,FALSE))</f>
      </c>
      <c r="E4895" s="2">
        <f>IF(ISBLANK(D4895),"",INT(YEARFRAC(D4895,'Vispārīga informācija'!$B$2)))</f>
      </c>
      <c r="F4895" s="2">
        <f>IFERROR(IF(ISBLANK($A4895),"",IF($A4895="Ūdeņraža jonu koncentrācija",VLOOKUP(Dati!$A4895,Normas!$A:$D,2,FALSE),VLOOKUP(Dati!$A4895,Normas!$A:$D,2,FALSE)*0.6)),"")</f>
      </c>
      <c r="G4895" s="2">
        <f>IFERROR(IF(ISBLANK($A4895),"",IF($A4895="Ūdeņraža jonu koncentrācija",VLOOKUP(Dati!$A4895,Normas!$A:$D,3,FALSE),VLOOKUP(Dati!$A4895,Normas!$A:$D,3,FALSE)*0.6)),"")</f>
      </c>
      <c r="H4895" s="2">
        <f>IFERROR(IF(ISBLANK($A4895),"",IF($A4895="Ūdeņraža jonu koncentrācija",VLOOKUP(Dati!$A4895,Normas!$A:$D,2,FALSE),VLOOKUP(Dati!$A4895,Normas!$A:$D,2,FALSE)*0.3)),"")</f>
      </c>
      <c r="I4895" s="2">
        <f>IFERROR(IF(ISBLANK($A4895),"",IF($A4895="Ūdeņraža jonu koncentrācija",VLOOKUP(Dati!$A4895,Normas!$A:$D,3,FALSE),VLOOKUP(Dati!$A4895,Normas!$A:$D,3,FALSE)*0.3)),"")</f>
      </c>
    </row>
    <row r="4896" spans="2:9" x14ac:dyDescent="0.2">
      <c r="B4896">
        <f>IF(ISBLANK(A4896),"",VLOOKUP(A4896,Normas!A:D,4,FALSE))</f>
      </c>
      <c r="E4896" s="2">
        <f>IF(ISBLANK(D4896),"",INT(YEARFRAC(D4896,'Vispārīga informācija'!$B$2)))</f>
      </c>
      <c r="F4896" s="2">
        <f>IFERROR(IF(ISBLANK($A4896),"",IF($A4896="Ūdeņraža jonu koncentrācija",VLOOKUP(Dati!$A4896,Normas!$A:$D,2,FALSE),VLOOKUP(Dati!$A4896,Normas!$A:$D,2,FALSE)*0.6)),"")</f>
      </c>
      <c r="G4896" s="2">
        <f>IFERROR(IF(ISBLANK($A4896),"",IF($A4896="Ūdeņraža jonu koncentrācija",VLOOKUP(Dati!$A4896,Normas!$A:$D,3,FALSE),VLOOKUP(Dati!$A4896,Normas!$A:$D,3,FALSE)*0.6)),"")</f>
      </c>
      <c r="H4896" s="2">
        <f>IFERROR(IF(ISBLANK($A4896),"",IF($A4896="Ūdeņraža jonu koncentrācija",VLOOKUP(Dati!$A4896,Normas!$A:$D,2,FALSE),VLOOKUP(Dati!$A4896,Normas!$A:$D,2,FALSE)*0.3)),"")</f>
      </c>
      <c r="I4896" s="2">
        <f>IFERROR(IF(ISBLANK($A4896),"",IF($A4896="Ūdeņraža jonu koncentrācija",VLOOKUP(Dati!$A4896,Normas!$A:$D,3,FALSE),VLOOKUP(Dati!$A4896,Normas!$A:$D,3,FALSE)*0.3)),"")</f>
      </c>
    </row>
    <row r="4897" spans="2:9" x14ac:dyDescent="0.2">
      <c r="B4897">
        <f>IF(ISBLANK(A4897),"",VLOOKUP(A4897,Normas!A:D,4,FALSE))</f>
      </c>
      <c r="E4897" s="2">
        <f>IF(ISBLANK(D4897),"",INT(YEARFRAC(D4897,'Vispārīga informācija'!$B$2)))</f>
      </c>
      <c r="F4897" s="2">
        <f>IFERROR(IF(ISBLANK($A4897),"",IF($A4897="Ūdeņraža jonu koncentrācija",VLOOKUP(Dati!$A4897,Normas!$A:$D,2,FALSE),VLOOKUP(Dati!$A4897,Normas!$A:$D,2,FALSE)*0.6)),"")</f>
      </c>
      <c r="G4897" s="2">
        <f>IFERROR(IF(ISBLANK($A4897),"",IF($A4897="Ūdeņraža jonu koncentrācija",VLOOKUP(Dati!$A4897,Normas!$A:$D,3,FALSE),VLOOKUP(Dati!$A4897,Normas!$A:$D,3,FALSE)*0.6)),"")</f>
      </c>
      <c r="H4897" s="2">
        <f>IFERROR(IF(ISBLANK($A4897),"",IF($A4897="Ūdeņraža jonu koncentrācija",VLOOKUP(Dati!$A4897,Normas!$A:$D,2,FALSE),VLOOKUP(Dati!$A4897,Normas!$A:$D,2,FALSE)*0.3)),"")</f>
      </c>
      <c r="I4897" s="2">
        <f>IFERROR(IF(ISBLANK($A4897),"",IF($A4897="Ūdeņraža jonu koncentrācija",VLOOKUP(Dati!$A4897,Normas!$A:$D,3,FALSE),VLOOKUP(Dati!$A4897,Normas!$A:$D,3,FALSE)*0.3)),"")</f>
      </c>
    </row>
    <row r="4898" spans="2:9" x14ac:dyDescent="0.2">
      <c r="B4898">
        <f>IF(ISBLANK(A4898),"",VLOOKUP(A4898,Normas!A:D,4,FALSE))</f>
      </c>
      <c r="E4898" s="2">
        <f>IF(ISBLANK(D4898),"",INT(YEARFRAC(D4898,'Vispārīga informācija'!$B$2)))</f>
      </c>
      <c r="F4898" s="2">
        <f>IFERROR(IF(ISBLANK($A4898),"",IF($A4898="Ūdeņraža jonu koncentrācija",VLOOKUP(Dati!$A4898,Normas!$A:$D,2,FALSE),VLOOKUP(Dati!$A4898,Normas!$A:$D,2,FALSE)*0.6)),"")</f>
      </c>
      <c r="G4898" s="2">
        <f>IFERROR(IF(ISBLANK($A4898),"",IF($A4898="Ūdeņraža jonu koncentrācija",VLOOKUP(Dati!$A4898,Normas!$A:$D,3,FALSE),VLOOKUP(Dati!$A4898,Normas!$A:$D,3,FALSE)*0.6)),"")</f>
      </c>
      <c r="H4898" s="2">
        <f>IFERROR(IF(ISBLANK($A4898),"",IF($A4898="Ūdeņraža jonu koncentrācija",VLOOKUP(Dati!$A4898,Normas!$A:$D,2,FALSE),VLOOKUP(Dati!$A4898,Normas!$A:$D,2,FALSE)*0.3)),"")</f>
      </c>
      <c r="I4898" s="2">
        <f>IFERROR(IF(ISBLANK($A4898),"",IF($A4898="Ūdeņraža jonu koncentrācija",VLOOKUP(Dati!$A4898,Normas!$A:$D,3,FALSE),VLOOKUP(Dati!$A4898,Normas!$A:$D,3,FALSE)*0.3)),"")</f>
      </c>
    </row>
    <row r="4899" spans="2:9" x14ac:dyDescent="0.2">
      <c r="B4899">
        <f>IF(ISBLANK(A4899),"",VLOOKUP(A4899,Normas!A:D,4,FALSE))</f>
      </c>
      <c r="E4899" s="2">
        <f>IF(ISBLANK(D4899),"",INT(YEARFRAC(D4899,'Vispārīga informācija'!$B$2)))</f>
      </c>
      <c r="F4899" s="2">
        <f>IFERROR(IF(ISBLANK($A4899),"",IF($A4899="Ūdeņraža jonu koncentrācija",VLOOKUP(Dati!$A4899,Normas!$A:$D,2,FALSE),VLOOKUP(Dati!$A4899,Normas!$A:$D,2,FALSE)*0.6)),"")</f>
      </c>
      <c r="G4899" s="2">
        <f>IFERROR(IF(ISBLANK($A4899),"",IF($A4899="Ūdeņraža jonu koncentrācija",VLOOKUP(Dati!$A4899,Normas!$A:$D,3,FALSE),VLOOKUP(Dati!$A4899,Normas!$A:$D,3,FALSE)*0.6)),"")</f>
      </c>
      <c r="H4899" s="2">
        <f>IFERROR(IF(ISBLANK($A4899),"",IF($A4899="Ūdeņraža jonu koncentrācija",VLOOKUP(Dati!$A4899,Normas!$A:$D,2,FALSE),VLOOKUP(Dati!$A4899,Normas!$A:$D,2,FALSE)*0.3)),"")</f>
      </c>
      <c r="I4899" s="2">
        <f>IFERROR(IF(ISBLANK($A4899),"",IF($A4899="Ūdeņraža jonu koncentrācija",VLOOKUP(Dati!$A4899,Normas!$A:$D,3,FALSE),VLOOKUP(Dati!$A4899,Normas!$A:$D,3,FALSE)*0.3)),"")</f>
      </c>
    </row>
    <row r="4900" spans="2:9" x14ac:dyDescent="0.2">
      <c r="B4900">
        <f>IF(ISBLANK(A4900),"",VLOOKUP(A4900,Normas!A:D,4,FALSE))</f>
      </c>
      <c r="E4900" s="2">
        <f>IF(ISBLANK(D4900),"",INT(YEARFRAC(D4900,'Vispārīga informācija'!$B$2)))</f>
      </c>
      <c r="F4900" s="2">
        <f>IFERROR(IF(ISBLANK($A4900),"",IF($A4900="Ūdeņraža jonu koncentrācija",VLOOKUP(Dati!$A4900,Normas!$A:$D,2,FALSE),VLOOKUP(Dati!$A4900,Normas!$A:$D,2,FALSE)*0.6)),"")</f>
      </c>
      <c r="G4900" s="2">
        <f>IFERROR(IF(ISBLANK($A4900),"",IF($A4900="Ūdeņraža jonu koncentrācija",VLOOKUP(Dati!$A4900,Normas!$A:$D,3,FALSE),VLOOKUP(Dati!$A4900,Normas!$A:$D,3,FALSE)*0.6)),"")</f>
      </c>
      <c r="H4900" s="2">
        <f>IFERROR(IF(ISBLANK($A4900),"",IF($A4900="Ūdeņraža jonu koncentrācija",VLOOKUP(Dati!$A4900,Normas!$A:$D,2,FALSE),VLOOKUP(Dati!$A4900,Normas!$A:$D,2,FALSE)*0.3)),"")</f>
      </c>
      <c r="I4900" s="2">
        <f>IFERROR(IF(ISBLANK($A4900),"",IF($A4900="Ūdeņraža jonu koncentrācija",VLOOKUP(Dati!$A4900,Normas!$A:$D,3,FALSE),VLOOKUP(Dati!$A4900,Normas!$A:$D,3,FALSE)*0.3)),"")</f>
      </c>
    </row>
    <row r="4901" spans="2:9" x14ac:dyDescent="0.2">
      <c r="B4901">
        <f>IF(ISBLANK(A4901),"",VLOOKUP(A4901,Normas!A:D,4,FALSE))</f>
      </c>
      <c r="E4901" s="2">
        <f>IF(ISBLANK(D4901),"",INT(YEARFRAC(D4901,'Vispārīga informācija'!$B$2)))</f>
      </c>
      <c r="F4901" s="2">
        <f>IFERROR(IF(ISBLANK($A4901),"",IF($A4901="Ūdeņraža jonu koncentrācija",VLOOKUP(Dati!$A4901,Normas!$A:$D,2,FALSE),VLOOKUP(Dati!$A4901,Normas!$A:$D,2,FALSE)*0.6)),"")</f>
      </c>
      <c r="G4901" s="2">
        <f>IFERROR(IF(ISBLANK($A4901),"",IF($A4901="Ūdeņraža jonu koncentrācija",VLOOKUP(Dati!$A4901,Normas!$A:$D,3,FALSE),VLOOKUP(Dati!$A4901,Normas!$A:$D,3,FALSE)*0.6)),"")</f>
      </c>
      <c r="H4901" s="2">
        <f>IFERROR(IF(ISBLANK($A4901),"",IF($A4901="Ūdeņraža jonu koncentrācija",VLOOKUP(Dati!$A4901,Normas!$A:$D,2,FALSE),VLOOKUP(Dati!$A4901,Normas!$A:$D,2,FALSE)*0.3)),"")</f>
      </c>
      <c r="I4901" s="2">
        <f>IFERROR(IF(ISBLANK($A4901),"",IF($A4901="Ūdeņraža jonu koncentrācija",VLOOKUP(Dati!$A4901,Normas!$A:$D,3,FALSE),VLOOKUP(Dati!$A4901,Normas!$A:$D,3,FALSE)*0.3)),"")</f>
      </c>
    </row>
    <row r="4902" spans="2:9" x14ac:dyDescent="0.2">
      <c r="B4902">
        <f>IF(ISBLANK(A4902),"",VLOOKUP(A4902,Normas!A:D,4,FALSE))</f>
      </c>
      <c r="E4902" s="2">
        <f>IF(ISBLANK(D4902),"",INT(YEARFRAC(D4902,'Vispārīga informācija'!$B$2)))</f>
      </c>
      <c r="F4902" s="2">
        <f>IFERROR(IF(ISBLANK($A4902),"",IF($A4902="Ūdeņraža jonu koncentrācija",VLOOKUP(Dati!$A4902,Normas!$A:$D,2,FALSE),VLOOKUP(Dati!$A4902,Normas!$A:$D,2,FALSE)*0.6)),"")</f>
      </c>
      <c r="G4902" s="2">
        <f>IFERROR(IF(ISBLANK($A4902),"",IF($A4902="Ūdeņraža jonu koncentrācija",VLOOKUP(Dati!$A4902,Normas!$A:$D,3,FALSE),VLOOKUP(Dati!$A4902,Normas!$A:$D,3,FALSE)*0.6)),"")</f>
      </c>
      <c r="H4902" s="2">
        <f>IFERROR(IF(ISBLANK($A4902),"",IF($A4902="Ūdeņraža jonu koncentrācija",VLOOKUP(Dati!$A4902,Normas!$A:$D,2,FALSE),VLOOKUP(Dati!$A4902,Normas!$A:$D,2,FALSE)*0.3)),"")</f>
      </c>
      <c r="I4902" s="2">
        <f>IFERROR(IF(ISBLANK($A4902),"",IF($A4902="Ūdeņraža jonu koncentrācija",VLOOKUP(Dati!$A4902,Normas!$A:$D,3,FALSE),VLOOKUP(Dati!$A4902,Normas!$A:$D,3,FALSE)*0.3)),"")</f>
      </c>
    </row>
    <row r="4903" spans="2:9" x14ac:dyDescent="0.2">
      <c r="B4903">
        <f>IF(ISBLANK(A4903),"",VLOOKUP(A4903,Normas!A:D,4,FALSE))</f>
      </c>
      <c r="E4903" s="2">
        <f>IF(ISBLANK(D4903),"",INT(YEARFRAC(D4903,'Vispārīga informācija'!$B$2)))</f>
      </c>
      <c r="F4903" s="2">
        <f>IFERROR(IF(ISBLANK($A4903),"",IF($A4903="Ūdeņraža jonu koncentrācija",VLOOKUP(Dati!$A4903,Normas!$A:$D,2,FALSE),VLOOKUP(Dati!$A4903,Normas!$A:$D,2,FALSE)*0.6)),"")</f>
      </c>
      <c r="G4903" s="2">
        <f>IFERROR(IF(ISBLANK($A4903),"",IF($A4903="Ūdeņraža jonu koncentrācija",VLOOKUP(Dati!$A4903,Normas!$A:$D,3,FALSE),VLOOKUP(Dati!$A4903,Normas!$A:$D,3,FALSE)*0.6)),"")</f>
      </c>
      <c r="H4903" s="2">
        <f>IFERROR(IF(ISBLANK($A4903),"",IF($A4903="Ūdeņraža jonu koncentrācija",VLOOKUP(Dati!$A4903,Normas!$A:$D,2,FALSE),VLOOKUP(Dati!$A4903,Normas!$A:$D,2,FALSE)*0.3)),"")</f>
      </c>
      <c r="I4903" s="2">
        <f>IFERROR(IF(ISBLANK($A4903),"",IF($A4903="Ūdeņraža jonu koncentrācija",VLOOKUP(Dati!$A4903,Normas!$A:$D,3,FALSE),VLOOKUP(Dati!$A4903,Normas!$A:$D,3,FALSE)*0.3)),"")</f>
      </c>
    </row>
    <row r="4904" spans="2:9" x14ac:dyDescent="0.2">
      <c r="B4904">
        <f>IF(ISBLANK(A4904),"",VLOOKUP(A4904,Normas!A:D,4,FALSE))</f>
      </c>
      <c r="E4904" s="2">
        <f>IF(ISBLANK(D4904),"",INT(YEARFRAC(D4904,'Vispārīga informācija'!$B$2)))</f>
      </c>
      <c r="F4904" s="2">
        <f>IFERROR(IF(ISBLANK($A4904),"",IF($A4904="Ūdeņraža jonu koncentrācija",VLOOKUP(Dati!$A4904,Normas!$A:$D,2,FALSE),VLOOKUP(Dati!$A4904,Normas!$A:$D,2,FALSE)*0.6)),"")</f>
      </c>
      <c r="G4904" s="2">
        <f>IFERROR(IF(ISBLANK($A4904),"",IF($A4904="Ūdeņraža jonu koncentrācija",VLOOKUP(Dati!$A4904,Normas!$A:$D,3,FALSE),VLOOKUP(Dati!$A4904,Normas!$A:$D,3,FALSE)*0.6)),"")</f>
      </c>
      <c r="H4904" s="2">
        <f>IFERROR(IF(ISBLANK($A4904),"",IF($A4904="Ūdeņraža jonu koncentrācija",VLOOKUP(Dati!$A4904,Normas!$A:$D,2,FALSE),VLOOKUP(Dati!$A4904,Normas!$A:$D,2,FALSE)*0.3)),"")</f>
      </c>
      <c r="I4904" s="2">
        <f>IFERROR(IF(ISBLANK($A4904),"",IF($A4904="Ūdeņraža jonu koncentrācija",VLOOKUP(Dati!$A4904,Normas!$A:$D,3,FALSE),VLOOKUP(Dati!$A4904,Normas!$A:$D,3,FALSE)*0.3)),"")</f>
      </c>
    </row>
    <row r="4905" spans="2:9" x14ac:dyDescent="0.2">
      <c r="B4905">
        <f>IF(ISBLANK(A4905),"",VLOOKUP(A4905,Normas!A:D,4,FALSE))</f>
      </c>
      <c r="E4905" s="2">
        <f>IF(ISBLANK(D4905),"",INT(YEARFRAC(D4905,'Vispārīga informācija'!$B$2)))</f>
      </c>
      <c r="F4905" s="2">
        <f>IFERROR(IF(ISBLANK($A4905),"",IF($A4905="Ūdeņraža jonu koncentrācija",VLOOKUP(Dati!$A4905,Normas!$A:$D,2,FALSE),VLOOKUP(Dati!$A4905,Normas!$A:$D,2,FALSE)*0.6)),"")</f>
      </c>
      <c r="G4905" s="2">
        <f>IFERROR(IF(ISBLANK($A4905),"",IF($A4905="Ūdeņraža jonu koncentrācija",VLOOKUP(Dati!$A4905,Normas!$A:$D,3,FALSE),VLOOKUP(Dati!$A4905,Normas!$A:$D,3,FALSE)*0.6)),"")</f>
      </c>
      <c r="H4905" s="2">
        <f>IFERROR(IF(ISBLANK($A4905),"",IF($A4905="Ūdeņraža jonu koncentrācija",VLOOKUP(Dati!$A4905,Normas!$A:$D,2,FALSE),VLOOKUP(Dati!$A4905,Normas!$A:$D,2,FALSE)*0.3)),"")</f>
      </c>
      <c r="I4905" s="2">
        <f>IFERROR(IF(ISBLANK($A4905),"",IF($A4905="Ūdeņraža jonu koncentrācija",VLOOKUP(Dati!$A4905,Normas!$A:$D,3,FALSE),VLOOKUP(Dati!$A4905,Normas!$A:$D,3,FALSE)*0.3)),"")</f>
      </c>
    </row>
    <row r="4906" spans="2:9" x14ac:dyDescent="0.2">
      <c r="B4906">
        <f>IF(ISBLANK(A4906),"",VLOOKUP(A4906,Normas!A:D,4,FALSE))</f>
      </c>
      <c r="E4906" s="2">
        <f>IF(ISBLANK(D4906),"",INT(YEARFRAC(D4906,'Vispārīga informācija'!$B$2)))</f>
      </c>
      <c r="F4906" s="2">
        <f>IFERROR(IF(ISBLANK($A4906),"",IF($A4906="Ūdeņraža jonu koncentrācija",VLOOKUP(Dati!$A4906,Normas!$A:$D,2,FALSE),VLOOKUP(Dati!$A4906,Normas!$A:$D,2,FALSE)*0.6)),"")</f>
      </c>
      <c r="G4906" s="2">
        <f>IFERROR(IF(ISBLANK($A4906),"",IF($A4906="Ūdeņraža jonu koncentrācija",VLOOKUP(Dati!$A4906,Normas!$A:$D,3,FALSE),VLOOKUP(Dati!$A4906,Normas!$A:$D,3,FALSE)*0.6)),"")</f>
      </c>
      <c r="H4906" s="2">
        <f>IFERROR(IF(ISBLANK($A4906),"",IF($A4906="Ūdeņraža jonu koncentrācija",VLOOKUP(Dati!$A4906,Normas!$A:$D,2,FALSE),VLOOKUP(Dati!$A4906,Normas!$A:$D,2,FALSE)*0.3)),"")</f>
      </c>
      <c r="I4906" s="2">
        <f>IFERROR(IF(ISBLANK($A4906),"",IF($A4906="Ūdeņraža jonu koncentrācija",VLOOKUP(Dati!$A4906,Normas!$A:$D,3,FALSE),VLOOKUP(Dati!$A4906,Normas!$A:$D,3,FALSE)*0.3)),"")</f>
      </c>
    </row>
    <row r="4907" spans="2:9" x14ac:dyDescent="0.2">
      <c r="B4907">
        <f>IF(ISBLANK(A4907),"",VLOOKUP(A4907,Normas!A:D,4,FALSE))</f>
      </c>
      <c r="E4907" s="2">
        <f>IF(ISBLANK(D4907),"",INT(YEARFRAC(D4907,'Vispārīga informācija'!$B$2)))</f>
      </c>
      <c r="F4907" s="2">
        <f>IFERROR(IF(ISBLANK($A4907),"",IF($A4907="Ūdeņraža jonu koncentrācija",VLOOKUP(Dati!$A4907,Normas!$A:$D,2,FALSE),VLOOKUP(Dati!$A4907,Normas!$A:$D,2,FALSE)*0.6)),"")</f>
      </c>
      <c r="G4907" s="2">
        <f>IFERROR(IF(ISBLANK($A4907),"",IF($A4907="Ūdeņraža jonu koncentrācija",VLOOKUP(Dati!$A4907,Normas!$A:$D,3,FALSE),VLOOKUP(Dati!$A4907,Normas!$A:$D,3,FALSE)*0.6)),"")</f>
      </c>
      <c r="H4907" s="2">
        <f>IFERROR(IF(ISBLANK($A4907),"",IF($A4907="Ūdeņraža jonu koncentrācija",VLOOKUP(Dati!$A4907,Normas!$A:$D,2,FALSE),VLOOKUP(Dati!$A4907,Normas!$A:$D,2,FALSE)*0.3)),"")</f>
      </c>
      <c r="I4907" s="2">
        <f>IFERROR(IF(ISBLANK($A4907),"",IF($A4907="Ūdeņraža jonu koncentrācija",VLOOKUP(Dati!$A4907,Normas!$A:$D,3,FALSE),VLOOKUP(Dati!$A4907,Normas!$A:$D,3,FALSE)*0.3)),"")</f>
      </c>
    </row>
    <row r="4908" spans="2:9" x14ac:dyDescent="0.2">
      <c r="B4908">
        <f>IF(ISBLANK(A4908),"",VLOOKUP(A4908,Normas!A:D,4,FALSE))</f>
      </c>
      <c r="E4908" s="2">
        <f>IF(ISBLANK(D4908),"",INT(YEARFRAC(D4908,'Vispārīga informācija'!$B$2)))</f>
      </c>
      <c r="F4908" s="2">
        <f>IFERROR(IF(ISBLANK($A4908),"",IF($A4908="Ūdeņraža jonu koncentrācija",VLOOKUP(Dati!$A4908,Normas!$A:$D,2,FALSE),VLOOKUP(Dati!$A4908,Normas!$A:$D,2,FALSE)*0.6)),"")</f>
      </c>
      <c r="G4908" s="2">
        <f>IFERROR(IF(ISBLANK($A4908),"",IF($A4908="Ūdeņraža jonu koncentrācija",VLOOKUP(Dati!$A4908,Normas!$A:$D,3,FALSE),VLOOKUP(Dati!$A4908,Normas!$A:$D,3,FALSE)*0.6)),"")</f>
      </c>
      <c r="H4908" s="2">
        <f>IFERROR(IF(ISBLANK($A4908),"",IF($A4908="Ūdeņraža jonu koncentrācija",VLOOKUP(Dati!$A4908,Normas!$A:$D,2,FALSE),VLOOKUP(Dati!$A4908,Normas!$A:$D,2,FALSE)*0.3)),"")</f>
      </c>
      <c r="I4908" s="2">
        <f>IFERROR(IF(ISBLANK($A4908),"",IF($A4908="Ūdeņraža jonu koncentrācija",VLOOKUP(Dati!$A4908,Normas!$A:$D,3,FALSE),VLOOKUP(Dati!$A4908,Normas!$A:$D,3,FALSE)*0.3)),"")</f>
      </c>
    </row>
    <row r="4909" spans="2:9" x14ac:dyDescent="0.2">
      <c r="B4909">
        <f>IF(ISBLANK(A4909),"",VLOOKUP(A4909,Normas!A:D,4,FALSE))</f>
      </c>
      <c r="E4909" s="2">
        <f>IF(ISBLANK(D4909),"",INT(YEARFRAC(D4909,'Vispārīga informācija'!$B$2)))</f>
      </c>
      <c r="F4909" s="2">
        <f>IFERROR(IF(ISBLANK($A4909),"",IF($A4909="Ūdeņraža jonu koncentrācija",VLOOKUP(Dati!$A4909,Normas!$A:$D,2,FALSE),VLOOKUP(Dati!$A4909,Normas!$A:$D,2,FALSE)*0.6)),"")</f>
      </c>
      <c r="G4909" s="2">
        <f>IFERROR(IF(ISBLANK($A4909),"",IF($A4909="Ūdeņraža jonu koncentrācija",VLOOKUP(Dati!$A4909,Normas!$A:$D,3,FALSE),VLOOKUP(Dati!$A4909,Normas!$A:$D,3,FALSE)*0.6)),"")</f>
      </c>
      <c r="H4909" s="2">
        <f>IFERROR(IF(ISBLANK($A4909),"",IF($A4909="Ūdeņraža jonu koncentrācija",VLOOKUP(Dati!$A4909,Normas!$A:$D,2,FALSE),VLOOKUP(Dati!$A4909,Normas!$A:$D,2,FALSE)*0.3)),"")</f>
      </c>
      <c r="I4909" s="2">
        <f>IFERROR(IF(ISBLANK($A4909),"",IF($A4909="Ūdeņraža jonu koncentrācija",VLOOKUP(Dati!$A4909,Normas!$A:$D,3,FALSE),VLOOKUP(Dati!$A4909,Normas!$A:$D,3,FALSE)*0.3)),"")</f>
      </c>
    </row>
    <row r="4910" spans="2:9" x14ac:dyDescent="0.2">
      <c r="B4910">
        <f>IF(ISBLANK(A4910),"",VLOOKUP(A4910,Normas!A:D,4,FALSE))</f>
      </c>
      <c r="E4910" s="2">
        <f>IF(ISBLANK(D4910),"",INT(YEARFRAC(D4910,'Vispārīga informācija'!$B$2)))</f>
      </c>
      <c r="F4910" s="2">
        <f>IFERROR(IF(ISBLANK($A4910),"",IF($A4910="Ūdeņraža jonu koncentrācija",VLOOKUP(Dati!$A4910,Normas!$A:$D,2,FALSE),VLOOKUP(Dati!$A4910,Normas!$A:$D,2,FALSE)*0.6)),"")</f>
      </c>
      <c r="G4910" s="2">
        <f>IFERROR(IF(ISBLANK($A4910),"",IF($A4910="Ūdeņraža jonu koncentrācija",VLOOKUP(Dati!$A4910,Normas!$A:$D,3,FALSE),VLOOKUP(Dati!$A4910,Normas!$A:$D,3,FALSE)*0.6)),"")</f>
      </c>
      <c r="H4910" s="2">
        <f>IFERROR(IF(ISBLANK($A4910),"",IF($A4910="Ūdeņraža jonu koncentrācija",VLOOKUP(Dati!$A4910,Normas!$A:$D,2,FALSE),VLOOKUP(Dati!$A4910,Normas!$A:$D,2,FALSE)*0.3)),"")</f>
      </c>
      <c r="I4910" s="2">
        <f>IFERROR(IF(ISBLANK($A4910),"",IF($A4910="Ūdeņraža jonu koncentrācija",VLOOKUP(Dati!$A4910,Normas!$A:$D,3,FALSE),VLOOKUP(Dati!$A4910,Normas!$A:$D,3,FALSE)*0.3)),"")</f>
      </c>
    </row>
    <row r="4911" spans="2:9" x14ac:dyDescent="0.2">
      <c r="B4911">
        <f>IF(ISBLANK(A4911),"",VLOOKUP(A4911,Normas!A:D,4,FALSE))</f>
      </c>
      <c r="E4911" s="2">
        <f>IF(ISBLANK(D4911),"",INT(YEARFRAC(D4911,'Vispārīga informācija'!$B$2)))</f>
      </c>
      <c r="F4911" s="2">
        <f>IFERROR(IF(ISBLANK($A4911),"",IF($A4911="Ūdeņraža jonu koncentrācija",VLOOKUP(Dati!$A4911,Normas!$A:$D,2,FALSE),VLOOKUP(Dati!$A4911,Normas!$A:$D,2,FALSE)*0.6)),"")</f>
      </c>
      <c r="G4911" s="2">
        <f>IFERROR(IF(ISBLANK($A4911),"",IF($A4911="Ūdeņraža jonu koncentrācija",VLOOKUP(Dati!$A4911,Normas!$A:$D,3,FALSE),VLOOKUP(Dati!$A4911,Normas!$A:$D,3,FALSE)*0.6)),"")</f>
      </c>
      <c r="H4911" s="2">
        <f>IFERROR(IF(ISBLANK($A4911),"",IF($A4911="Ūdeņraža jonu koncentrācija",VLOOKUP(Dati!$A4911,Normas!$A:$D,2,FALSE),VLOOKUP(Dati!$A4911,Normas!$A:$D,2,FALSE)*0.3)),"")</f>
      </c>
      <c r="I4911" s="2">
        <f>IFERROR(IF(ISBLANK($A4911),"",IF($A4911="Ūdeņraža jonu koncentrācija",VLOOKUP(Dati!$A4911,Normas!$A:$D,3,FALSE),VLOOKUP(Dati!$A4911,Normas!$A:$D,3,FALSE)*0.3)),"")</f>
      </c>
    </row>
    <row r="4912" spans="2:9" x14ac:dyDescent="0.2">
      <c r="B4912">
        <f>IF(ISBLANK(A4912),"",VLOOKUP(A4912,Normas!A:D,4,FALSE))</f>
      </c>
      <c r="E4912" s="2">
        <f>IF(ISBLANK(D4912),"",INT(YEARFRAC(D4912,'Vispārīga informācija'!$B$2)))</f>
      </c>
      <c r="F4912" s="2">
        <f>IFERROR(IF(ISBLANK($A4912),"",IF($A4912="Ūdeņraža jonu koncentrācija",VLOOKUP(Dati!$A4912,Normas!$A:$D,2,FALSE),VLOOKUP(Dati!$A4912,Normas!$A:$D,2,FALSE)*0.6)),"")</f>
      </c>
      <c r="G4912" s="2">
        <f>IFERROR(IF(ISBLANK($A4912),"",IF($A4912="Ūdeņraža jonu koncentrācija",VLOOKUP(Dati!$A4912,Normas!$A:$D,3,FALSE),VLOOKUP(Dati!$A4912,Normas!$A:$D,3,FALSE)*0.6)),"")</f>
      </c>
      <c r="H4912" s="2">
        <f>IFERROR(IF(ISBLANK($A4912),"",IF($A4912="Ūdeņraža jonu koncentrācija",VLOOKUP(Dati!$A4912,Normas!$A:$D,2,FALSE),VLOOKUP(Dati!$A4912,Normas!$A:$D,2,FALSE)*0.3)),"")</f>
      </c>
      <c r="I4912" s="2">
        <f>IFERROR(IF(ISBLANK($A4912),"",IF($A4912="Ūdeņraža jonu koncentrācija",VLOOKUP(Dati!$A4912,Normas!$A:$D,3,FALSE),VLOOKUP(Dati!$A4912,Normas!$A:$D,3,FALSE)*0.3)),"")</f>
      </c>
    </row>
    <row r="4913" spans="2:9" x14ac:dyDescent="0.2">
      <c r="B4913">
        <f>IF(ISBLANK(A4913),"",VLOOKUP(A4913,Normas!A:D,4,FALSE))</f>
      </c>
      <c r="E4913" s="2">
        <f>IF(ISBLANK(D4913),"",INT(YEARFRAC(D4913,'Vispārīga informācija'!$B$2)))</f>
      </c>
      <c r="F4913" s="2">
        <f>IFERROR(IF(ISBLANK($A4913),"",IF($A4913="Ūdeņraža jonu koncentrācija",VLOOKUP(Dati!$A4913,Normas!$A:$D,2,FALSE),VLOOKUP(Dati!$A4913,Normas!$A:$D,2,FALSE)*0.6)),"")</f>
      </c>
      <c r="G4913" s="2">
        <f>IFERROR(IF(ISBLANK($A4913),"",IF($A4913="Ūdeņraža jonu koncentrācija",VLOOKUP(Dati!$A4913,Normas!$A:$D,3,FALSE),VLOOKUP(Dati!$A4913,Normas!$A:$D,3,FALSE)*0.6)),"")</f>
      </c>
      <c r="H4913" s="2">
        <f>IFERROR(IF(ISBLANK($A4913),"",IF($A4913="Ūdeņraža jonu koncentrācija",VLOOKUP(Dati!$A4913,Normas!$A:$D,2,FALSE),VLOOKUP(Dati!$A4913,Normas!$A:$D,2,FALSE)*0.3)),"")</f>
      </c>
      <c r="I4913" s="2">
        <f>IFERROR(IF(ISBLANK($A4913),"",IF($A4913="Ūdeņraža jonu koncentrācija",VLOOKUP(Dati!$A4913,Normas!$A:$D,3,FALSE),VLOOKUP(Dati!$A4913,Normas!$A:$D,3,FALSE)*0.3)),"")</f>
      </c>
    </row>
    <row r="4914" spans="2:9" x14ac:dyDescent="0.2">
      <c r="B4914">
        <f>IF(ISBLANK(A4914),"",VLOOKUP(A4914,Normas!A:D,4,FALSE))</f>
      </c>
      <c r="E4914" s="2">
        <f>IF(ISBLANK(D4914),"",INT(YEARFRAC(D4914,'Vispārīga informācija'!$B$2)))</f>
      </c>
      <c r="F4914" s="2">
        <f>IFERROR(IF(ISBLANK($A4914),"",IF($A4914="Ūdeņraža jonu koncentrācija",VLOOKUP(Dati!$A4914,Normas!$A:$D,2,FALSE),VLOOKUP(Dati!$A4914,Normas!$A:$D,2,FALSE)*0.6)),"")</f>
      </c>
      <c r="G4914" s="2">
        <f>IFERROR(IF(ISBLANK($A4914),"",IF($A4914="Ūdeņraža jonu koncentrācija",VLOOKUP(Dati!$A4914,Normas!$A:$D,3,FALSE),VLOOKUP(Dati!$A4914,Normas!$A:$D,3,FALSE)*0.6)),"")</f>
      </c>
      <c r="H4914" s="2">
        <f>IFERROR(IF(ISBLANK($A4914),"",IF($A4914="Ūdeņraža jonu koncentrācija",VLOOKUP(Dati!$A4914,Normas!$A:$D,2,FALSE),VLOOKUP(Dati!$A4914,Normas!$A:$D,2,FALSE)*0.3)),"")</f>
      </c>
      <c r="I4914" s="2">
        <f>IFERROR(IF(ISBLANK($A4914),"",IF($A4914="Ūdeņraža jonu koncentrācija",VLOOKUP(Dati!$A4914,Normas!$A:$D,3,FALSE),VLOOKUP(Dati!$A4914,Normas!$A:$D,3,FALSE)*0.3)),"")</f>
      </c>
    </row>
    <row r="4915" spans="2:9" x14ac:dyDescent="0.2">
      <c r="B4915">
        <f>IF(ISBLANK(A4915),"",VLOOKUP(A4915,Normas!A:D,4,FALSE))</f>
      </c>
      <c r="E4915" s="2">
        <f>IF(ISBLANK(D4915),"",INT(YEARFRAC(D4915,'Vispārīga informācija'!$B$2)))</f>
      </c>
      <c r="F4915" s="2">
        <f>IFERROR(IF(ISBLANK($A4915),"",IF($A4915="Ūdeņraža jonu koncentrācija",VLOOKUP(Dati!$A4915,Normas!$A:$D,2,FALSE),VLOOKUP(Dati!$A4915,Normas!$A:$D,2,FALSE)*0.6)),"")</f>
      </c>
      <c r="G4915" s="2">
        <f>IFERROR(IF(ISBLANK($A4915),"",IF($A4915="Ūdeņraža jonu koncentrācija",VLOOKUP(Dati!$A4915,Normas!$A:$D,3,FALSE),VLOOKUP(Dati!$A4915,Normas!$A:$D,3,FALSE)*0.6)),"")</f>
      </c>
      <c r="H4915" s="2">
        <f>IFERROR(IF(ISBLANK($A4915),"",IF($A4915="Ūdeņraža jonu koncentrācija",VLOOKUP(Dati!$A4915,Normas!$A:$D,2,FALSE),VLOOKUP(Dati!$A4915,Normas!$A:$D,2,FALSE)*0.3)),"")</f>
      </c>
      <c r="I4915" s="2">
        <f>IFERROR(IF(ISBLANK($A4915),"",IF($A4915="Ūdeņraža jonu koncentrācija",VLOOKUP(Dati!$A4915,Normas!$A:$D,3,FALSE),VLOOKUP(Dati!$A4915,Normas!$A:$D,3,FALSE)*0.3)),"")</f>
      </c>
    </row>
    <row r="4916" spans="2:9" x14ac:dyDescent="0.2">
      <c r="B4916">
        <f>IF(ISBLANK(A4916),"",VLOOKUP(A4916,Normas!A:D,4,FALSE))</f>
      </c>
      <c r="E4916" s="2">
        <f>IF(ISBLANK(D4916),"",INT(YEARFRAC(D4916,'Vispārīga informācija'!$B$2)))</f>
      </c>
      <c r="F4916" s="2">
        <f>IFERROR(IF(ISBLANK($A4916),"",IF($A4916="Ūdeņraža jonu koncentrācija",VLOOKUP(Dati!$A4916,Normas!$A:$D,2,FALSE),VLOOKUP(Dati!$A4916,Normas!$A:$D,2,FALSE)*0.6)),"")</f>
      </c>
      <c r="G4916" s="2">
        <f>IFERROR(IF(ISBLANK($A4916),"",IF($A4916="Ūdeņraža jonu koncentrācija",VLOOKUP(Dati!$A4916,Normas!$A:$D,3,FALSE),VLOOKUP(Dati!$A4916,Normas!$A:$D,3,FALSE)*0.6)),"")</f>
      </c>
      <c r="H4916" s="2">
        <f>IFERROR(IF(ISBLANK($A4916),"",IF($A4916="Ūdeņraža jonu koncentrācija",VLOOKUP(Dati!$A4916,Normas!$A:$D,2,FALSE),VLOOKUP(Dati!$A4916,Normas!$A:$D,2,FALSE)*0.3)),"")</f>
      </c>
      <c r="I4916" s="2">
        <f>IFERROR(IF(ISBLANK($A4916),"",IF($A4916="Ūdeņraža jonu koncentrācija",VLOOKUP(Dati!$A4916,Normas!$A:$D,3,FALSE),VLOOKUP(Dati!$A4916,Normas!$A:$D,3,FALSE)*0.3)),"")</f>
      </c>
    </row>
    <row r="4917" spans="2:9" x14ac:dyDescent="0.2">
      <c r="B4917">
        <f>IF(ISBLANK(A4917),"",VLOOKUP(A4917,Normas!A:D,4,FALSE))</f>
      </c>
      <c r="E4917" s="2">
        <f>IF(ISBLANK(D4917),"",INT(YEARFRAC(D4917,'Vispārīga informācija'!$B$2)))</f>
      </c>
      <c r="F4917" s="2">
        <f>IFERROR(IF(ISBLANK($A4917),"",IF($A4917="Ūdeņraža jonu koncentrācija",VLOOKUP(Dati!$A4917,Normas!$A:$D,2,FALSE),VLOOKUP(Dati!$A4917,Normas!$A:$D,2,FALSE)*0.6)),"")</f>
      </c>
      <c r="G4917" s="2">
        <f>IFERROR(IF(ISBLANK($A4917),"",IF($A4917="Ūdeņraža jonu koncentrācija",VLOOKUP(Dati!$A4917,Normas!$A:$D,3,FALSE),VLOOKUP(Dati!$A4917,Normas!$A:$D,3,FALSE)*0.6)),"")</f>
      </c>
      <c r="H4917" s="2">
        <f>IFERROR(IF(ISBLANK($A4917),"",IF($A4917="Ūdeņraža jonu koncentrācija",VLOOKUP(Dati!$A4917,Normas!$A:$D,2,FALSE),VLOOKUP(Dati!$A4917,Normas!$A:$D,2,FALSE)*0.3)),"")</f>
      </c>
      <c r="I4917" s="2">
        <f>IFERROR(IF(ISBLANK($A4917),"",IF($A4917="Ūdeņraža jonu koncentrācija",VLOOKUP(Dati!$A4917,Normas!$A:$D,3,FALSE),VLOOKUP(Dati!$A4917,Normas!$A:$D,3,FALSE)*0.3)),"")</f>
      </c>
    </row>
    <row r="4918" spans="2:9" x14ac:dyDescent="0.2">
      <c r="B4918">
        <f>IF(ISBLANK(A4918),"",VLOOKUP(A4918,Normas!A:D,4,FALSE))</f>
      </c>
      <c r="E4918" s="2">
        <f>IF(ISBLANK(D4918),"",INT(YEARFRAC(D4918,'Vispārīga informācija'!$B$2)))</f>
      </c>
      <c r="F4918" s="2">
        <f>IFERROR(IF(ISBLANK($A4918),"",IF($A4918="Ūdeņraža jonu koncentrācija",VLOOKUP(Dati!$A4918,Normas!$A:$D,2,FALSE),VLOOKUP(Dati!$A4918,Normas!$A:$D,2,FALSE)*0.6)),"")</f>
      </c>
      <c r="G4918" s="2">
        <f>IFERROR(IF(ISBLANK($A4918),"",IF($A4918="Ūdeņraža jonu koncentrācija",VLOOKUP(Dati!$A4918,Normas!$A:$D,3,FALSE),VLOOKUP(Dati!$A4918,Normas!$A:$D,3,FALSE)*0.6)),"")</f>
      </c>
      <c r="H4918" s="2">
        <f>IFERROR(IF(ISBLANK($A4918),"",IF($A4918="Ūdeņraža jonu koncentrācija",VLOOKUP(Dati!$A4918,Normas!$A:$D,2,FALSE),VLOOKUP(Dati!$A4918,Normas!$A:$D,2,FALSE)*0.3)),"")</f>
      </c>
      <c r="I4918" s="2">
        <f>IFERROR(IF(ISBLANK($A4918),"",IF($A4918="Ūdeņraža jonu koncentrācija",VLOOKUP(Dati!$A4918,Normas!$A:$D,3,FALSE),VLOOKUP(Dati!$A4918,Normas!$A:$D,3,FALSE)*0.3)),"")</f>
      </c>
    </row>
    <row r="4919" spans="2:9" x14ac:dyDescent="0.2">
      <c r="B4919">
        <f>IF(ISBLANK(A4919),"",VLOOKUP(A4919,Normas!A:D,4,FALSE))</f>
      </c>
      <c r="E4919" s="2">
        <f>IF(ISBLANK(D4919),"",INT(YEARFRAC(D4919,'Vispārīga informācija'!$B$2)))</f>
      </c>
      <c r="F4919" s="2">
        <f>IFERROR(IF(ISBLANK($A4919),"",IF($A4919="Ūdeņraža jonu koncentrācija",VLOOKUP(Dati!$A4919,Normas!$A:$D,2,FALSE),VLOOKUP(Dati!$A4919,Normas!$A:$D,2,FALSE)*0.6)),"")</f>
      </c>
      <c r="G4919" s="2">
        <f>IFERROR(IF(ISBLANK($A4919),"",IF($A4919="Ūdeņraža jonu koncentrācija",VLOOKUP(Dati!$A4919,Normas!$A:$D,3,FALSE),VLOOKUP(Dati!$A4919,Normas!$A:$D,3,FALSE)*0.6)),"")</f>
      </c>
      <c r="H4919" s="2">
        <f>IFERROR(IF(ISBLANK($A4919),"",IF($A4919="Ūdeņraža jonu koncentrācija",VLOOKUP(Dati!$A4919,Normas!$A:$D,2,FALSE),VLOOKUP(Dati!$A4919,Normas!$A:$D,2,FALSE)*0.3)),"")</f>
      </c>
      <c r="I4919" s="2">
        <f>IFERROR(IF(ISBLANK($A4919),"",IF($A4919="Ūdeņraža jonu koncentrācija",VLOOKUP(Dati!$A4919,Normas!$A:$D,3,FALSE),VLOOKUP(Dati!$A4919,Normas!$A:$D,3,FALSE)*0.3)),"")</f>
      </c>
    </row>
    <row r="4920" spans="2:9" x14ac:dyDescent="0.2">
      <c r="B4920">
        <f>IF(ISBLANK(A4920),"",VLOOKUP(A4920,Normas!A:D,4,FALSE))</f>
      </c>
      <c r="E4920" s="2">
        <f>IF(ISBLANK(D4920),"",INT(YEARFRAC(D4920,'Vispārīga informācija'!$B$2)))</f>
      </c>
      <c r="F4920" s="2">
        <f>IFERROR(IF(ISBLANK($A4920),"",IF($A4920="Ūdeņraža jonu koncentrācija",VLOOKUP(Dati!$A4920,Normas!$A:$D,2,FALSE),VLOOKUP(Dati!$A4920,Normas!$A:$D,2,FALSE)*0.6)),"")</f>
      </c>
      <c r="G4920" s="2">
        <f>IFERROR(IF(ISBLANK($A4920),"",IF($A4920="Ūdeņraža jonu koncentrācija",VLOOKUP(Dati!$A4920,Normas!$A:$D,3,FALSE),VLOOKUP(Dati!$A4920,Normas!$A:$D,3,FALSE)*0.6)),"")</f>
      </c>
      <c r="H4920" s="2">
        <f>IFERROR(IF(ISBLANK($A4920),"",IF($A4920="Ūdeņraža jonu koncentrācija",VLOOKUP(Dati!$A4920,Normas!$A:$D,2,FALSE),VLOOKUP(Dati!$A4920,Normas!$A:$D,2,FALSE)*0.3)),"")</f>
      </c>
      <c r="I4920" s="2">
        <f>IFERROR(IF(ISBLANK($A4920),"",IF($A4920="Ūdeņraža jonu koncentrācija",VLOOKUP(Dati!$A4920,Normas!$A:$D,3,FALSE),VLOOKUP(Dati!$A4920,Normas!$A:$D,3,FALSE)*0.3)),"")</f>
      </c>
    </row>
    <row r="4921" spans="2:9" x14ac:dyDescent="0.2">
      <c r="B4921">
        <f>IF(ISBLANK(A4921),"",VLOOKUP(A4921,Normas!A:D,4,FALSE))</f>
      </c>
      <c r="E4921" s="2">
        <f>IF(ISBLANK(D4921),"",INT(YEARFRAC(D4921,'Vispārīga informācija'!$B$2)))</f>
      </c>
      <c r="F4921" s="2">
        <f>IFERROR(IF(ISBLANK($A4921),"",IF($A4921="Ūdeņraža jonu koncentrācija",VLOOKUP(Dati!$A4921,Normas!$A:$D,2,FALSE),VLOOKUP(Dati!$A4921,Normas!$A:$D,2,FALSE)*0.6)),"")</f>
      </c>
      <c r="G4921" s="2">
        <f>IFERROR(IF(ISBLANK($A4921),"",IF($A4921="Ūdeņraža jonu koncentrācija",VLOOKUP(Dati!$A4921,Normas!$A:$D,3,FALSE),VLOOKUP(Dati!$A4921,Normas!$A:$D,3,FALSE)*0.6)),"")</f>
      </c>
      <c r="H4921" s="2">
        <f>IFERROR(IF(ISBLANK($A4921),"",IF($A4921="Ūdeņraža jonu koncentrācija",VLOOKUP(Dati!$A4921,Normas!$A:$D,2,FALSE),VLOOKUP(Dati!$A4921,Normas!$A:$D,2,FALSE)*0.3)),"")</f>
      </c>
      <c r="I4921" s="2">
        <f>IFERROR(IF(ISBLANK($A4921),"",IF($A4921="Ūdeņraža jonu koncentrācija",VLOOKUP(Dati!$A4921,Normas!$A:$D,3,FALSE),VLOOKUP(Dati!$A4921,Normas!$A:$D,3,FALSE)*0.3)),"")</f>
      </c>
    </row>
    <row r="4922" spans="2:9" x14ac:dyDescent="0.2">
      <c r="B4922">
        <f>IF(ISBLANK(A4922),"",VLOOKUP(A4922,Normas!A:D,4,FALSE))</f>
      </c>
      <c r="E4922" s="2">
        <f>IF(ISBLANK(D4922),"",INT(YEARFRAC(D4922,'Vispārīga informācija'!$B$2)))</f>
      </c>
      <c r="F4922" s="2">
        <f>IFERROR(IF(ISBLANK($A4922),"",IF($A4922="Ūdeņraža jonu koncentrācija",VLOOKUP(Dati!$A4922,Normas!$A:$D,2,FALSE),VLOOKUP(Dati!$A4922,Normas!$A:$D,2,FALSE)*0.6)),"")</f>
      </c>
      <c r="G4922" s="2">
        <f>IFERROR(IF(ISBLANK($A4922),"",IF($A4922="Ūdeņraža jonu koncentrācija",VLOOKUP(Dati!$A4922,Normas!$A:$D,3,FALSE),VLOOKUP(Dati!$A4922,Normas!$A:$D,3,FALSE)*0.6)),"")</f>
      </c>
      <c r="H4922" s="2">
        <f>IFERROR(IF(ISBLANK($A4922),"",IF($A4922="Ūdeņraža jonu koncentrācija",VLOOKUP(Dati!$A4922,Normas!$A:$D,2,FALSE),VLOOKUP(Dati!$A4922,Normas!$A:$D,2,FALSE)*0.3)),"")</f>
      </c>
      <c r="I4922" s="2">
        <f>IFERROR(IF(ISBLANK($A4922),"",IF($A4922="Ūdeņraža jonu koncentrācija",VLOOKUP(Dati!$A4922,Normas!$A:$D,3,FALSE),VLOOKUP(Dati!$A4922,Normas!$A:$D,3,FALSE)*0.3)),"")</f>
      </c>
    </row>
    <row r="4923" spans="2:9" x14ac:dyDescent="0.2">
      <c r="B4923">
        <f>IF(ISBLANK(A4923),"",VLOOKUP(A4923,Normas!A:D,4,FALSE))</f>
      </c>
      <c r="E4923" s="2">
        <f>IF(ISBLANK(D4923),"",INT(YEARFRAC(D4923,'Vispārīga informācija'!$B$2)))</f>
      </c>
      <c r="F4923" s="2">
        <f>IFERROR(IF(ISBLANK($A4923),"",IF($A4923="Ūdeņraža jonu koncentrācija",VLOOKUP(Dati!$A4923,Normas!$A:$D,2,FALSE),VLOOKUP(Dati!$A4923,Normas!$A:$D,2,FALSE)*0.6)),"")</f>
      </c>
      <c r="G4923" s="2">
        <f>IFERROR(IF(ISBLANK($A4923),"",IF($A4923="Ūdeņraža jonu koncentrācija",VLOOKUP(Dati!$A4923,Normas!$A:$D,3,FALSE),VLOOKUP(Dati!$A4923,Normas!$A:$D,3,FALSE)*0.6)),"")</f>
      </c>
      <c r="H4923" s="2">
        <f>IFERROR(IF(ISBLANK($A4923),"",IF($A4923="Ūdeņraža jonu koncentrācija",VLOOKUP(Dati!$A4923,Normas!$A:$D,2,FALSE),VLOOKUP(Dati!$A4923,Normas!$A:$D,2,FALSE)*0.3)),"")</f>
      </c>
      <c r="I4923" s="2">
        <f>IFERROR(IF(ISBLANK($A4923),"",IF($A4923="Ūdeņraža jonu koncentrācija",VLOOKUP(Dati!$A4923,Normas!$A:$D,3,FALSE),VLOOKUP(Dati!$A4923,Normas!$A:$D,3,FALSE)*0.3)),"")</f>
      </c>
    </row>
    <row r="4924" spans="2:9" x14ac:dyDescent="0.2">
      <c r="B4924">
        <f>IF(ISBLANK(A4924),"",VLOOKUP(A4924,Normas!A:D,4,FALSE))</f>
      </c>
      <c r="E4924" s="2">
        <f>IF(ISBLANK(D4924),"",INT(YEARFRAC(D4924,'Vispārīga informācija'!$B$2)))</f>
      </c>
      <c r="F4924" s="2">
        <f>IFERROR(IF(ISBLANK($A4924),"",IF($A4924="Ūdeņraža jonu koncentrācija",VLOOKUP(Dati!$A4924,Normas!$A:$D,2,FALSE),VLOOKUP(Dati!$A4924,Normas!$A:$D,2,FALSE)*0.6)),"")</f>
      </c>
      <c r="G4924" s="2">
        <f>IFERROR(IF(ISBLANK($A4924),"",IF($A4924="Ūdeņraža jonu koncentrācija",VLOOKUP(Dati!$A4924,Normas!$A:$D,3,FALSE),VLOOKUP(Dati!$A4924,Normas!$A:$D,3,FALSE)*0.6)),"")</f>
      </c>
      <c r="H4924" s="2">
        <f>IFERROR(IF(ISBLANK($A4924),"",IF($A4924="Ūdeņraža jonu koncentrācija",VLOOKUP(Dati!$A4924,Normas!$A:$D,2,FALSE),VLOOKUP(Dati!$A4924,Normas!$A:$D,2,FALSE)*0.3)),"")</f>
      </c>
      <c r="I4924" s="2">
        <f>IFERROR(IF(ISBLANK($A4924),"",IF($A4924="Ūdeņraža jonu koncentrācija",VLOOKUP(Dati!$A4924,Normas!$A:$D,3,FALSE),VLOOKUP(Dati!$A4924,Normas!$A:$D,3,FALSE)*0.3)),"")</f>
      </c>
    </row>
    <row r="4925" spans="2:9" x14ac:dyDescent="0.2">
      <c r="B4925">
        <f>IF(ISBLANK(A4925),"",VLOOKUP(A4925,Normas!A:D,4,FALSE))</f>
      </c>
      <c r="E4925" s="2">
        <f>IF(ISBLANK(D4925),"",INT(YEARFRAC(D4925,'Vispārīga informācija'!$B$2)))</f>
      </c>
      <c r="F4925" s="2">
        <f>IFERROR(IF(ISBLANK($A4925),"",IF($A4925="Ūdeņraža jonu koncentrācija",VLOOKUP(Dati!$A4925,Normas!$A:$D,2,FALSE),VLOOKUP(Dati!$A4925,Normas!$A:$D,2,FALSE)*0.6)),"")</f>
      </c>
      <c r="G4925" s="2">
        <f>IFERROR(IF(ISBLANK($A4925),"",IF($A4925="Ūdeņraža jonu koncentrācija",VLOOKUP(Dati!$A4925,Normas!$A:$D,3,FALSE),VLOOKUP(Dati!$A4925,Normas!$A:$D,3,FALSE)*0.6)),"")</f>
      </c>
      <c r="H4925" s="2">
        <f>IFERROR(IF(ISBLANK($A4925),"",IF($A4925="Ūdeņraža jonu koncentrācija",VLOOKUP(Dati!$A4925,Normas!$A:$D,2,FALSE),VLOOKUP(Dati!$A4925,Normas!$A:$D,2,FALSE)*0.3)),"")</f>
      </c>
      <c r="I4925" s="2">
        <f>IFERROR(IF(ISBLANK($A4925),"",IF($A4925="Ūdeņraža jonu koncentrācija",VLOOKUP(Dati!$A4925,Normas!$A:$D,3,FALSE),VLOOKUP(Dati!$A4925,Normas!$A:$D,3,FALSE)*0.3)),"")</f>
      </c>
    </row>
    <row r="4926" spans="2:9" x14ac:dyDescent="0.2">
      <c r="B4926">
        <f>IF(ISBLANK(A4926),"",VLOOKUP(A4926,Normas!A:D,4,FALSE))</f>
      </c>
      <c r="E4926" s="2">
        <f>IF(ISBLANK(D4926),"",INT(YEARFRAC(D4926,'Vispārīga informācija'!$B$2)))</f>
      </c>
      <c r="F4926" s="2">
        <f>IFERROR(IF(ISBLANK($A4926),"",IF($A4926="Ūdeņraža jonu koncentrācija",VLOOKUP(Dati!$A4926,Normas!$A:$D,2,FALSE),VLOOKUP(Dati!$A4926,Normas!$A:$D,2,FALSE)*0.6)),"")</f>
      </c>
      <c r="G4926" s="2">
        <f>IFERROR(IF(ISBLANK($A4926),"",IF($A4926="Ūdeņraža jonu koncentrācija",VLOOKUP(Dati!$A4926,Normas!$A:$D,3,FALSE),VLOOKUP(Dati!$A4926,Normas!$A:$D,3,FALSE)*0.6)),"")</f>
      </c>
      <c r="H4926" s="2">
        <f>IFERROR(IF(ISBLANK($A4926),"",IF($A4926="Ūdeņraža jonu koncentrācija",VLOOKUP(Dati!$A4926,Normas!$A:$D,2,FALSE),VLOOKUP(Dati!$A4926,Normas!$A:$D,2,FALSE)*0.3)),"")</f>
      </c>
      <c r="I4926" s="2">
        <f>IFERROR(IF(ISBLANK($A4926),"",IF($A4926="Ūdeņraža jonu koncentrācija",VLOOKUP(Dati!$A4926,Normas!$A:$D,3,FALSE),VLOOKUP(Dati!$A4926,Normas!$A:$D,3,FALSE)*0.3)),"")</f>
      </c>
    </row>
    <row r="4927" spans="2:9" x14ac:dyDescent="0.2">
      <c r="B4927">
        <f>IF(ISBLANK(A4927),"",VLOOKUP(A4927,Normas!A:D,4,FALSE))</f>
      </c>
      <c r="E4927" s="2">
        <f>IF(ISBLANK(D4927),"",INT(YEARFRAC(D4927,'Vispārīga informācija'!$B$2)))</f>
      </c>
      <c r="F4927" s="2">
        <f>IFERROR(IF(ISBLANK($A4927),"",IF($A4927="Ūdeņraža jonu koncentrācija",VLOOKUP(Dati!$A4927,Normas!$A:$D,2,FALSE),VLOOKUP(Dati!$A4927,Normas!$A:$D,2,FALSE)*0.6)),"")</f>
      </c>
      <c r="G4927" s="2">
        <f>IFERROR(IF(ISBLANK($A4927),"",IF($A4927="Ūdeņraža jonu koncentrācija",VLOOKUP(Dati!$A4927,Normas!$A:$D,3,FALSE),VLOOKUP(Dati!$A4927,Normas!$A:$D,3,FALSE)*0.6)),"")</f>
      </c>
      <c r="H4927" s="2">
        <f>IFERROR(IF(ISBLANK($A4927),"",IF($A4927="Ūdeņraža jonu koncentrācija",VLOOKUP(Dati!$A4927,Normas!$A:$D,2,FALSE),VLOOKUP(Dati!$A4927,Normas!$A:$D,2,FALSE)*0.3)),"")</f>
      </c>
      <c r="I4927" s="2">
        <f>IFERROR(IF(ISBLANK($A4927),"",IF($A4927="Ūdeņraža jonu koncentrācija",VLOOKUP(Dati!$A4927,Normas!$A:$D,3,FALSE),VLOOKUP(Dati!$A4927,Normas!$A:$D,3,FALSE)*0.3)),"")</f>
      </c>
    </row>
    <row r="4928" spans="2:9" x14ac:dyDescent="0.2">
      <c r="B4928">
        <f>IF(ISBLANK(A4928),"",VLOOKUP(A4928,Normas!A:D,4,FALSE))</f>
      </c>
      <c r="E4928" s="2">
        <f>IF(ISBLANK(D4928),"",INT(YEARFRAC(D4928,'Vispārīga informācija'!$B$2)))</f>
      </c>
      <c r="F4928" s="2">
        <f>IFERROR(IF(ISBLANK($A4928),"",IF($A4928="Ūdeņraža jonu koncentrācija",VLOOKUP(Dati!$A4928,Normas!$A:$D,2,FALSE),VLOOKUP(Dati!$A4928,Normas!$A:$D,2,FALSE)*0.6)),"")</f>
      </c>
      <c r="G4928" s="2">
        <f>IFERROR(IF(ISBLANK($A4928),"",IF($A4928="Ūdeņraža jonu koncentrācija",VLOOKUP(Dati!$A4928,Normas!$A:$D,3,FALSE),VLOOKUP(Dati!$A4928,Normas!$A:$D,3,FALSE)*0.6)),"")</f>
      </c>
      <c r="H4928" s="2">
        <f>IFERROR(IF(ISBLANK($A4928),"",IF($A4928="Ūdeņraža jonu koncentrācija",VLOOKUP(Dati!$A4928,Normas!$A:$D,2,FALSE),VLOOKUP(Dati!$A4928,Normas!$A:$D,2,FALSE)*0.3)),"")</f>
      </c>
      <c r="I4928" s="2">
        <f>IFERROR(IF(ISBLANK($A4928),"",IF($A4928="Ūdeņraža jonu koncentrācija",VLOOKUP(Dati!$A4928,Normas!$A:$D,3,FALSE),VLOOKUP(Dati!$A4928,Normas!$A:$D,3,FALSE)*0.3)),"")</f>
      </c>
    </row>
    <row r="4929" spans="2:9" x14ac:dyDescent="0.2">
      <c r="B4929">
        <f>IF(ISBLANK(A4929),"",VLOOKUP(A4929,Normas!A:D,4,FALSE))</f>
      </c>
      <c r="E4929" s="2">
        <f>IF(ISBLANK(D4929),"",INT(YEARFRAC(D4929,'Vispārīga informācija'!$B$2)))</f>
      </c>
      <c r="F4929" s="2">
        <f>IFERROR(IF(ISBLANK($A4929),"",IF($A4929="Ūdeņraža jonu koncentrācija",VLOOKUP(Dati!$A4929,Normas!$A:$D,2,FALSE),VLOOKUP(Dati!$A4929,Normas!$A:$D,2,FALSE)*0.6)),"")</f>
      </c>
      <c r="G4929" s="2">
        <f>IFERROR(IF(ISBLANK($A4929),"",IF($A4929="Ūdeņraža jonu koncentrācija",VLOOKUP(Dati!$A4929,Normas!$A:$D,3,FALSE),VLOOKUP(Dati!$A4929,Normas!$A:$D,3,FALSE)*0.6)),"")</f>
      </c>
      <c r="H4929" s="2">
        <f>IFERROR(IF(ISBLANK($A4929),"",IF($A4929="Ūdeņraža jonu koncentrācija",VLOOKUP(Dati!$A4929,Normas!$A:$D,2,FALSE),VLOOKUP(Dati!$A4929,Normas!$A:$D,2,FALSE)*0.3)),"")</f>
      </c>
      <c r="I4929" s="2">
        <f>IFERROR(IF(ISBLANK($A4929),"",IF($A4929="Ūdeņraža jonu koncentrācija",VLOOKUP(Dati!$A4929,Normas!$A:$D,3,FALSE),VLOOKUP(Dati!$A4929,Normas!$A:$D,3,FALSE)*0.3)),"")</f>
      </c>
    </row>
    <row r="4930" spans="2:9" x14ac:dyDescent="0.2">
      <c r="B4930">
        <f>IF(ISBLANK(A4930),"",VLOOKUP(A4930,Normas!A:D,4,FALSE))</f>
      </c>
      <c r="E4930" s="2">
        <f>IF(ISBLANK(D4930),"",INT(YEARFRAC(D4930,'Vispārīga informācija'!$B$2)))</f>
      </c>
      <c r="F4930" s="2">
        <f>IFERROR(IF(ISBLANK($A4930),"",IF($A4930="Ūdeņraža jonu koncentrācija",VLOOKUP(Dati!$A4930,Normas!$A:$D,2,FALSE),VLOOKUP(Dati!$A4930,Normas!$A:$D,2,FALSE)*0.6)),"")</f>
      </c>
      <c r="G4930" s="2">
        <f>IFERROR(IF(ISBLANK($A4930),"",IF($A4930="Ūdeņraža jonu koncentrācija",VLOOKUP(Dati!$A4930,Normas!$A:$D,3,FALSE),VLOOKUP(Dati!$A4930,Normas!$A:$D,3,FALSE)*0.6)),"")</f>
      </c>
      <c r="H4930" s="2">
        <f>IFERROR(IF(ISBLANK($A4930),"",IF($A4930="Ūdeņraža jonu koncentrācija",VLOOKUP(Dati!$A4930,Normas!$A:$D,2,FALSE),VLOOKUP(Dati!$A4930,Normas!$A:$D,2,FALSE)*0.3)),"")</f>
      </c>
      <c r="I4930" s="2">
        <f>IFERROR(IF(ISBLANK($A4930),"",IF($A4930="Ūdeņraža jonu koncentrācija",VLOOKUP(Dati!$A4930,Normas!$A:$D,3,FALSE),VLOOKUP(Dati!$A4930,Normas!$A:$D,3,FALSE)*0.3)),"")</f>
      </c>
    </row>
    <row r="4931" spans="2:9" x14ac:dyDescent="0.2">
      <c r="B4931">
        <f>IF(ISBLANK(A4931),"",VLOOKUP(A4931,Normas!A:D,4,FALSE))</f>
      </c>
      <c r="E4931" s="2">
        <f>IF(ISBLANK(D4931),"",INT(YEARFRAC(D4931,'Vispārīga informācija'!$B$2)))</f>
      </c>
      <c r="F4931" s="2">
        <f>IFERROR(IF(ISBLANK($A4931),"",IF($A4931="Ūdeņraža jonu koncentrācija",VLOOKUP(Dati!$A4931,Normas!$A:$D,2,FALSE),VLOOKUP(Dati!$A4931,Normas!$A:$D,2,FALSE)*0.6)),"")</f>
      </c>
      <c r="G4931" s="2">
        <f>IFERROR(IF(ISBLANK($A4931),"",IF($A4931="Ūdeņraža jonu koncentrācija",VLOOKUP(Dati!$A4931,Normas!$A:$D,3,FALSE),VLOOKUP(Dati!$A4931,Normas!$A:$D,3,FALSE)*0.6)),"")</f>
      </c>
      <c r="H4931" s="2">
        <f>IFERROR(IF(ISBLANK($A4931),"",IF($A4931="Ūdeņraža jonu koncentrācija",VLOOKUP(Dati!$A4931,Normas!$A:$D,2,FALSE),VLOOKUP(Dati!$A4931,Normas!$A:$D,2,FALSE)*0.3)),"")</f>
      </c>
      <c r="I4931" s="2">
        <f>IFERROR(IF(ISBLANK($A4931),"",IF($A4931="Ūdeņraža jonu koncentrācija",VLOOKUP(Dati!$A4931,Normas!$A:$D,3,FALSE),VLOOKUP(Dati!$A4931,Normas!$A:$D,3,FALSE)*0.3)),"")</f>
      </c>
    </row>
    <row r="4932" spans="2:9" x14ac:dyDescent="0.2">
      <c r="B4932">
        <f>IF(ISBLANK(A4932),"",VLOOKUP(A4932,Normas!A:D,4,FALSE))</f>
      </c>
      <c r="E4932" s="2">
        <f>IF(ISBLANK(D4932),"",INT(YEARFRAC(D4932,'Vispārīga informācija'!$B$2)))</f>
      </c>
      <c r="F4932" s="2">
        <f>IFERROR(IF(ISBLANK($A4932),"",IF($A4932="Ūdeņraža jonu koncentrācija",VLOOKUP(Dati!$A4932,Normas!$A:$D,2,FALSE),VLOOKUP(Dati!$A4932,Normas!$A:$D,2,FALSE)*0.6)),"")</f>
      </c>
      <c r="G4932" s="2">
        <f>IFERROR(IF(ISBLANK($A4932),"",IF($A4932="Ūdeņraža jonu koncentrācija",VLOOKUP(Dati!$A4932,Normas!$A:$D,3,FALSE),VLOOKUP(Dati!$A4932,Normas!$A:$D,3,FALSE)*0.6)),"")</f>
      </c>
      <c r="H4932" s="2">
        <f>IFERROR(IF(ISBLANK($A4932),"",IF($A4932="Ūdeņraža jonu koncentrācija",VLOOKUP(Dati!$A4932,Normas!$A:$D,2,FALSE),VLOOKUP(Dati!$A4932,Normas!$A:$D,2,FALSE)*0.3)),"")</f>
      </c>
      <c r="I4932" s="2">
        <f>IFERROR(IF(ISBLANK($A4932),"",IF($A4932="Ūdeņraža jonu koncentrācija",VLOOKUP(Dati!$A4932,Normas!$A:$D,3,FALSE),VLOOKUP(Dati!$A4932,Normas!$A:$D,3,FALSE)*0.3)),"")</f>
      </c>
    </row>
    <row r="4933" spans="2:9" x14ac:dyDescent="0.2">
      <c r="B4933">
        <f>IF(ISBLANK(A4933),"",VLOOKUP(A4933,Normas!A:D,4,FALSE))</f>
      </c>
      <c r="E4933" s="2">
        <f>IF(ISBLANK(D4933),"",INT(YEARFRAC(D4933,'Vispārīga informācija'!$B$2)))</f>
      </c>
      <c r="F4933" s="2">
        <f>IFERROR(IF(ISBLANK($A4933),"",IF($A4933="Ūdeņraža jonu koncentrācija",VLOOKUP(Dati!$A4933,Normas!$A:$D,2,FALSE),VLOOKUP(Dati!$A4933,Normas!$A:$D,2,FALSE)*0.6)),"")</f>
      </c>
      <c r="G4933" s="2">
        <f>IFERROR(IF(ISBLANK($A4933),"",IF($A4933="Ūdeņraža jonu koncentrācija",VLOOKUP(Dati!$A4933,Normas!$A:$D,3,FALSE),VLOOKUP(Dati!$A4933,Normas!$A:$D,3,FALSE)*0.6)),"")</f>
      </c>
      <c r="H4933" s="2">
        <f>IFERROR(IF(ISBLANK($A4933),"",IF($A4933="Ūdeņraža jonu koncentrācija",VLOOKUP(Dati!$A4933,Normas!$A:$D,2,FALSE),VLOOKUP(Dati!$A4933,Normas!$A:$D,2,FALSE)*0.3)),"")</f>
      </c>
      <c r="I4933" s="2">
        <f>IFERROR(IF(ISBLANK($A4933),"",IF($A4933="Ūdeņraža jonu koncentrācija",VLOOKUP(Dati!$A4933,Normas!$A:$D,3,FALSE),VLOOKUP(Dati!$A4933,Normas!$A:$D,3,FALSE)*0.3)),"")</f>
      </c>
    </row>
    <row r="4934" spans="2:9" x14ac:dyDescent="0.2">
      <c r="B4934">
        <f>IF(ISBLANK(A4934),"",VLOOKUP(A4934,Normas!A:D,4,FALSE))</f>
      </c>
      <c r="E4934" s="2">
        <f>IF(ISBLANK(D4934),"",INT(YEARFRAC(D4934,'Vispārīga informācija'!$B$2)))</f>
      </c>
      <c r="F4934" s="2">
        <f>IFERROR(IF(ISBLANK($A4934),"",IF($A4934="Ūdeņraža jonu koncentrācija",VLOOKUP(Dati!$A4934,Normas!$A:$D,2,FALSE),VLOOKUP(Dati!$A4934,Normas!$A:$D,2,FALSE)*0.6)),"")</f>
      </c>
      <c r="G4934" s="2">
        <f>IFERROR(IF(ISBLANK($A4934),"",IF($A4934="Ūdeņraža jonu koncentrācija",VLOOKUP(Dati!$A4934,Normas!$A:$D,3,FALSE),VLOOKUP(Dati!$A4934,Normas!$A:$D,3,FALSE)*0.6)),"")</f>
      </c>
      <c r="H4934" s="2">
        <f>IFERROR(IF(ISBLANK($A4934),"",IF($A4934="Ūdeņraža jonu koncentrācija",VLOOKUP(Dati!$A4934,Normas!$A:$D,2,FALSE),VLOOKUP(Dati!$A4934,Normas!$A:$D,2,FALSE)*0.3)),"")</f>
      </c>
      <c r="I4934" s="2">
        <f>IFERROR(IF(ISBLANK($A4934),"",IF($A4934="Ūdeņraža jonu koncentrācija",VLOOKUP(Dati!$A4934,Normas!$A:$D,3,FALSE),VLOOKUP(Dati!$A4934,Normas!$A:$D,3,FALSE)*0.3)),"")</f>
      </c>
    </row>
    <row r="4935" spans="2:9" x14ac:dyDescent="0.2">
      <c r="B4935">
        <f>IF(ISBLANK(A4935),"",VLOOKUP(A4935,Normas!A:D,4,FALSE))</f>
      </c>
      <c r="E4935" s="2">
        <f>IF(ISBLANK(D4935),"",INT(YEARFRAC(D4935,'Vispārīga informācija'!$B$2)))</f>
      </c>
      <c r="F4935" s="2">
        <f>IFERROR(IF(ISBLANK($A4935),"",IF($A4935="Ūdeņraža jonu koncentrācija",VLOOKUP(Dati!$A4935,Normas!$A:$D,2,FALSE),VLOOKUP(Dati!$A4935,Normas!$A:$D,2,FALSE)*0.6)),"")</f>
      </c>
      <c r="G4935" s="2">
        <f>IFERROR(IF(ISBLANK($A4935),"",IF($A4935="Ūdeņraža jonu koncentrācija",VLOOKUP(Dati!$A4935,Normas!$A:$D,3,FALSE),VLOOKUP(Dati!$A4935,Normas!$A:$D,3,FALSE)*0.6)),"")</f>
      </c>
      <c r="H4935" s="2">
        <f>IFERROR(IF(ISBLANK($A4935),"",IF($A4935="Ūdeņraža jonu koncentrācija",VLOOKUP(Dati!$A4935,Normas!$A:$D,2,FALSE),VLOOKUP(Dati!$A4935,Normas!$A:$D,2,FALSE)*0.3)),"")</f>
      </c>
      <c r="I4935" s="2">
        <f>IFERROR(IF(ISBLANK($A4935),"",IF($A4935="Ūdeņraža jonu koncentrācija",VLOOKUP(Dati!$A4935,Normas!$A:$D,3,FALSE),VLOOKUP(Dati!$A4935,Normas!$A:$D,3,FALSE)*0.3)),"")</f>
      </c>
    </row>
    <row r="4936" spans="2:9" x14ac:dyDescent="0.2">
      <c r="B4936">
        <f>IF(ISBLANK(A4936),"",VLOOKUP(A4936,Normas!A:D,4,FALSE))</f>
      </c>
      <c r="E4936" s="2">
        <f>IF(ISBLANK(D4936),"",INT(YEARFRAC(D4936,'Vispārīga informācija'!$B$2)))</f>
      </c>
      <c r="F4936" s="2">
        <f>IFERROR(IF(ISBLANK($A4936),"",IF($A4936="Ūdeņraža jonu koncentrācija",VLOOKUP(Dati!$A4936,Normas!$A:$D,2,FALSE),VLOOKUP(Dati!$A4936,Normas!$A:$D,2,FALSE)*0.6)),"")</f>
      </c>
      <c r="G4936" s="2">
        <f>IFERROR(IF(ISBLANK($A4936),"",IF($A4936="Ūdeņraža jonu koncentrācija",VLOOKUP(Dati!$A4936,Normas!$A:$D,3,FALSE),VLOOKUP(Dati!$A4936,Normas!$A:$D,3,FALSE)*0.6)),"")</f>
      </c>
      <c r="H4936" s="2">
        <f>IFERROR(IF(ISBLANK($A4936),"",IF($A4936="Ūdeņraža jonu koncentrācija",VLOOKUP(Dati!$A4936,Normas!$A:$D,2,FALSE),VLOOKUP(Dati!$A4936,Normas!$A:$D,2,FALSE)*0.3)),"")</f>
      </c>
      <c r="I4936" s="2">
        <f>IFERROR(IF(ISBLANK($A4936),"",IF($A4936="Ūdeņraža jonu koncentrācija",VLOOKUP(Dati!$A4936,Normas!$A:$D,3,FALSE),VLOOKUP(Dati!$A4936,Normas!$A:$D,3,FALSE)*0.3)),"")</f>
      </c>
    </row>
    <row r="4937" spans="2:9" x14ac:dyDescent="0.2">
      <c r="B4937">
        <f>IF(ISBLANK(A4937),"",VLOOKUP(A4937,Normas!A:D,4,FALSE))</f>
      </c>
      <c r="E4937" s="2">
        <f>IF(ISBLANK(D4937),"",INT(YEARFRAC(D4937,'Vispārīga informācija'!$B$2)))</f>
      </c>
      <c r="F4937" s="2">
        <f>IFERROR(IF(ISBLANK($A4937),"",IF($A4937="Ūdeņraža jonu koncentrācija",VLOOKUP(Dati!$A4937,Normas!$A:$D,2,FALSE),VLOOKUP(Dati!$A4937,Normas!$A:$D,2,FALSE)*0.6)),"")</f>
      </c>
      <c r="G4937" s="2">
        <f>IFERROR(IF(ISBLANK($A4937),"",IF($A4937="Ūdeņraža jonu koncentrācija",VLOOKUP(Dati!$A4937,Normas!$A:$D,3,FALSE),VLOOKUP(Dati!$A4937,Normas!$A:$D,3,FALSE)*0.6)),"")</f>
      </c>
      <c r="H4937" s="2">
        <f>IFERROR(IF(ISBLANK($A4937),"",IF($A4937="Ūdeņraža jonu koncentrācija",VLOOKUP(Dati!$A4937,Normas!$A:$D,2,FALSE),VLOOKUP(Dati!$A4937,Normas!$A:$D,2,FALSE)*0.3)),"")</f>
      </c>
      <c r="I4937" s="2">
        <f>IFERROR(IF(ISBLANK($A4937),"",IF($A4937="Ūdeņraža jonu koncentrācija",VLOOKUP(Dati!$A4937,Normas!$A:$D,3,FALSE),VLOOKUP(Dati!$A4937,Normas!$A:$D,3,FALSE)*0.3)),"")</f>
      </c>
    </row>
    <row r="4938" spans="2:9" x14ac:dyDescent="0.2">
      <c r="B4938">
        <f>IF(ISBLANK(A4938),"",VLOOKUP(A4938,Normas!A:D,4,FALSE))</f>
      </c>
      <c r="E4938" s="2">
        <f>IF(ISBLANK(D4938),"",INT(YEARFRAC(D4938,'Vispārīga informācija'!$B$2)))</f>
      </c>
      <c r="F4938" s="2">
        <f>IFERROR(IF(ISBLANK($A4938),"",IF($A4938="Ūdeņraža jonu koncentrācija",VLOOKUP(Dati!$A4938,Normas!$A:$D,2,FALSE),VLOOKUP(Dati!$A4938,Normas!$A:$D,2,FALSE)*0.6)),"")</f>
      </c>
      <c r="G4938" s="2">
        <f>IFERROR(IF(ISBLANK($A4938),"",IF($A4938="Ūdeņraža jonu koncentrācija",VLOOKUP(Dati!$A4938,Normas!$A:$D,3,FALSE),VLOOKUP(Dati!$A4938,Normas!$A:$D,3,FALSE)*0.6)),"")</f>
      </c>
      <c r="H4938" s="2">
        <f>IFERROR(IF(ISBLANK($A4938),"",IF($A4938="Ūdeņraža jonu koncentrācija",VLOOKUP(Dati!$A4938,Normas!$A:$D,2,FALSE),VLOOKUP(Dati!$A4938,Normas!$A:$D,2,FALSE)*0.3)),"")</f>
      </c>
      <c r="I4938" s="2">
        <f>IFERROR(IF(ISBLANK($A4938),"",IF($A4938="Ūdeņraža jonu koncentrācija",VLOOKUP(Dati!$A4938,Normas!$A:$D,3,FALSE),VLOOKUP(Dati!$A4938,Normas!$A:$D,3,FALSE)*0.3)),"")</f>
      </c>
    </row>
    <row r="4939" spans="2:9" x14ac:dyDescent="0.2">
      <c r="B4939">
        <f>IF(ISBLANK(A4939),"",VLOOKUP(A4939,Normas!A:D,4,FALSE))</f>
      </c>
      <c r="E4939" s="2">
        <f>IF(ISBLANK(D4939),"",INT(YEARFRAC(D4939,'Vispārīga informācija'!$B$2)))</f>
      </c>
      <c r="F4939" s="2">
        <f>IFERROR(IF(ISBLANK($A4939),"",IF($A4939="Ūdeņraža jonu koncentrācija",VLOOKUP(Dati!$A4939,Normas!$A:$D,2,FALSE),VLOOKUP(Dati!$A4939,Normas!$A:$D,2,FALSE)*0.6)),"")</f>
      </c>
      <c r="G4939" s="2">
        <f>IFERROR(IF(ISBLANK($A4939),"",IF($A4939="Ūdeņraža jonu koncentrācija",VLOOKUP(Dati!$A4939,Normas!$A:$D,3,FALSE),VLOOKUP(Dati!$A4939,Normas!$A:$D,3,FALSE)*0.6)),"")</f>
      </c>
      <c r="H4939" s="2">
        <f>IFERROR(IF(ISBLANK($A4939),"",IF($A4939="Ūdeņraža jonu koncentrācija",VLOOKUP(Dati!$A4939,Normas!$A:$D,2,FALSE),VLOOKUP(Dati!$A4939,Normas!$A:$D,2,FALSE)*0.3)),"")</f>
      </c>
      <c r="I4939" s="2">
        <f>IFERROR(IF(ISBLANK($A4939),"",IF($A4939="Ūdeņraža jonu koncentrācija",VLOOKUP(Dati!$A4939,Normas!$A:$D,3,FALSE),VLOOKUP(Dati!$A4939,Normas!$A:$D,3,FALSE)*0.3)),"")</f>
      </c>
    </row>
    <row r="4940" spans="2:9" x14ac:dyDescent="0.2">
      <c r="B4940">
        <f>IF(ISBLANK(A4940),"",VLOOKUP(A4940,Normas!A:D,4,FALSE))</f>
      </c>
      <c r="E4940" s="2">
        <f>IF(ISBLANK(D4940),"",INT(YEARFRAC(D4940,'Vispārīga informācija'!$B$2)))</f>
      </c>
      <c r="F4940" s="2">
        <f>IFERROR(IF(ISBLANK($A4940),"",IF($A4940="Ūdeņraža jonu koncentrācija",VLOOKUP(Dati!$A4940,Normas!$A:$D,2,FALSE),VLOOKUP(Dati!$A4940,Normas!$A:$D,2,FALSE)*0.6)),"")</f>
      </c>
      <c r="G4940" s="2">
        <f>IFERROR(IF(ISBLANK($A4940),"",IF($A4940="Ūdeņraža jonu koncentrācija",VLOOKUP(Dati!$A4940,Normas!$A:$D,3,FALSE),VLOOKUP(Dati!$A4940,Normas!$A:$D,3,FALSE)*0.6)),"")</f>
      </c>
      <c r="H4940" s="2">
        <f>IFERROR(IF(ISBLANK($A4940),"",IF($A4940="Ūdeņraža jonu koncentrācija",VLOOKUP(Dati!$A4940,Normas!$A:$D,2,FALSE),VLOOKUP(Dati!$A4940,Normas!$A:$D,2,FALSE)*0.3)),"")</f>
      </c>
      <c r="I4940" s="2">
        <f>IFERROR(IF(ISBLANK($A4940),"",IF($A4940="Ūdeņraža jonu koncentrācija",VLOOKUP(Dati!$A4940,Normas!$A:$D,3,FALSE),VLOOKUP(Dati!$A4940,Normas!$A:$D,3,FALSE)*0.3)),"")</f>
      </c>
    </row>
    <row r="4941" spans="2:9" x14ac:dyDescent="0.2">
      <c r="B4941">
        <f>IF(ISBLANK(A4941),"",VLOOKUP(A4941,Normas!A:D,4,FALSE))</f>
      </c>
      <c r="E4941" s="2">
        <f>IF(ISBLANK(D4941),"",INT(YEARFRAC(D4941,'Vispārīga informācija'!$B$2)))</f>
      </c>
      <c r="F4941" s="2">
        <f>IFERROR(IF(ISBLANK($A4941),"",IF($A4941="Ūdeņraža jonu koncentrācija",VLOOKUP(Dati!$A4941,Normas!$A:$D,2,FALSE),VLOOKUP(Dati!$A4941,Normas!$A:$D,2,FALSE)*0.6)),"")</f>
      </c>
      <c r="G4941" s="2">
        <f>IFERROR(IF(ISBLANK($A4941),"",IF($A4941="Ūdeņraža jonu koncentrācija",VLOOKUP(Dati!$A4941,Normas!$A:$D,3,FALSE),VLOOKUP(Dati!$A4941,Normas!$A:$D,3,FALSE)*0.6)),"")</f>
      </c>
      <c r="H4941" s="2">
        <f>IFERROR(IF(ISBLANK($A4941),"",IF($A4941="Ūdeņraža jonu koncentrācija",VLOOKUP(Dati!$A4941,Normas!$A:$D,2,FALSE),VLOOKUP(Dati!$A4941,Normas!$A:$D,2,FALSE)*0.3)),"")</f>
      </c>
      <c r="I4941" s="2">
        <f>IFERROR(IF(ISBLANK($A4941),"",IF($A4941="Ūdeņraža jonu koncentrācija",VLOOKUP(Dati!$A4941,Normas!$A:$D,3,FALSE),VLOOKUP(Dati!$A4941,Normas!$A:$D,3,FALSE)*0.3)),"")</f>
      </c>
    </row>
    <row r="4942" spans="2:9" x14ac:dyDescent="0.2">
      <c r="B4942">
        <f>IF(ISBLANK(A4942),"",VLOOKUP(A4942,Normas!A:D,4,FALSE))</f>
      </c>
      <c r="E4942" s="2">
        <f>IF(ISBLANK(D4942),"",INT(YEARFRAC(D4942,'Vispārīga informācija'!$B$2)))</f>
      </c>
      <c r="F4942" s="2">
        <f>IFERROR(IF(ISBLANK($A4942),"",IF($A4942="Ūdeņraža jonu koncentrācija",VLOOKUP(Dati!$A4942,Normas!$A:$D,2,FALSE),VLOOKUP(Dati!$A4942,Normas!$A:$D,2,FALSE)*0.6)),"")</f>
      </c>
      <c r="G4942" s="2">
        <f>IFERROR(IF(ISBLANK($A4942),"",IF($A4942="Ūdeņraža jonu koncentrācija",VLOOKUP(Dati!$A4942,Normas!$A:$D,3,FALSE),VLOOKUP(Dati!$A4942,Normas!$A:$D,3,FALSE)*0.6)),"")</f>
      </c>
      <c r="H4942" s="2">
        <f>IFERROR(IF(ISBLANK($A4942),"",IF($A4942="Ūdeņraža jonu koncentrācija",VLOOKUP(Dati!$A4942,Normas!$A:$D,2,FALSE),VLOOKUP(Dati!$A4942,Normas!$A:$D,2,FALSE)*0.3)),"")</f>
      </c>
      <c r="I4942" s="2">
        <f>IFERROR(IF(ISBLANK($A4942),"",IF($A4942="Ūdeņraža jonu koncentrācija",VLOOKUP(Dati!$A4942,Normas!$A:$D,3,FALSE),VLOOKUP(Dati!$A4942,Normas!$A:$D,3,FALSE)*0.3)),"")</f>
      </c>
    </row>
    <row r="4943" spans="2:9" x14ac:dyDescent="0.2">
      <c r="B4943">
        <f>IF(ISBLANK(A4943),"",VLOOKUP(A4943,Normas!A:D,4,FALSE))</f>
      </c>
      <c r="E4943" s="2">
        <f>IF(ISBLANK(D4943),"",INT(YEARFRAC(D4943,'Vispārīga informācija'!$B$2)))</f>
      </c>
      <c r="F4943" s="2">
        <f>IFERROR(IF(ISBLANK($A4943),"",IF($A4943="Ūdeņraža jonu koncentrācija",VLOOKUP(Dati!$A4943,Normas!$A:$D,2,FALSE),VLOOKUP(Dati!$A4943,Normas!$A:$D,2,FALSE)*0.6)),"")</f>
      </c>
      <c r="G4943" s="2">
        <f>IFERROR(IF(ISBLANK($A4943),"",IF($A4943="Ūdeņraža jonu koncentrācija",VLOOKUP(Dati!$A4943,Normas!$A:$D,3,FALSE),VLOOKUP(Dati!$A4943,Normas!$A:$D,3,FALSE)*0.6)),"")</f>
      </c>
      <c r="H4943" s="2">
        <f>IFERROR(IF(ISBLANK($A4943),"",IF($A4943="Ūdeņraža jonu koncentrācija",VLOOKUP(Dati!$A4943,Normas!$A:$D,2,FALSE),VLOOKUP(Dati!$A4943,Normas!$A:$D,2,FALSE)*0.3)),"")</f>
      </c>
      <c r="I4943" s="2">
        <f>IFERROR(IF(ISBLANK($A4943),"",IF($A4943="Ūdeņraža jonu koncentrācija",VLOOKUP(Dati!$A4943,Normas!$A:$D,3,FALSE),VLOOKUP(Dati!$A4943,Normas!$A:$D,3,FALSE)*0.3)),"")</f>
      </c>
    </row>
    <row r="4944" spans="2:9" x14ac:dyDescent="0.2">
      <c r="B4944">
        <f>IF(ISBLANK(A4944),"",VLOOKUP(A4944,Normas!A:D,4,FALSE))</f>
      </c>
      <c r="E4944" s="2">
        <f>IF(ISBLANK(D4944),"",INT(YEARFRAC(D4944,'Vispārīga informācija'!$B$2)))</f>
      </c>
      <c r="F4944" s="2">
        <f>IFERROR(IF(ISBLANK($A4944),"",IF($A4944="Ūdeņraža jonu koncentrācija",VLOOKUP(Dati!$A4944,Normas!$A:$D,2,FALSE),VLOOKUP(Dati!$A4944,Normas!$A:$D,2,FALSE)*0.6)),"")</f>
      </c>
      <c r="G4944" s="2">
        <f>IFERROR(IF(ISBLANK($A4944),"",IF($A4944="Ūdeņraža jonu koncentrācija",VLOOKUP(Dati!$A4944,Normas!$A:$D,3,FALSE),VLOOKUP(Dati!$A4944,Normas!$A:$D,3,FALSE)*0.6)),"")</f>
      </c>
      <c r="H4944" s="2">
        <f>IFERROR(IF(ISBLANK($A4944),"",IF($A4944="Ūdeņraža jonu koncentrācija",VLOOKUP(Dati!$A4944,Normas!$A:$D,2,FALSE),VLOOKUP(Dati!$A4944,Normas!$A:$D,2,FALSE)*0.3)),"")</f>
      </c>
      <c r="I4944" s="2">
        <f>IFERROR(IF(ISBLANK($A4944),"",IF($A4944="Ūdeņraža jonu koncentrācija",VLOOKUP(Dati!$A4944,Normas!$A:$D,3,FALSE),VLOOKUP(Dati!$A4944,Normas!$A:$D,3,FALSE)*0.3)),"")</f>
      </c>
    </row>
    <row r="4945" spans="2:9" x14ac:dyDescent="0.2">
      <c r="B4945">
        <f>IF(ISBLANK(A4945),"",VLOOKUP(A4945,Normas!A:D,4,FALSE))</f>
      </c>
      <c r="E4945" s="2">
        <f>IF(ISBLANK(D4945),"",INT(YEARFRAC(D4945,'Vispārīga informācija'!$B$2)))</f>
      </c>
      <c r="F4945" s="2">
        <f>IFERROR(IF(ISBLANK($A4945),"",IF($A4945="Ūdeņraža jonu koncentrācija",VLOOKUP(Dati!$A4945,Normas!$A:$D,2,FALSE),VLOOKUP(Dati!$A4945,Normas!$A:$D,2,FALSE)*0.6)),"")</f>
      </c>
      <c r="G4945" s="2">
        <f>IFERROR(IF(ISBLANK($A4945),"",IF($A4945="Ūdeņraža jonu koncentrācija",VLOOKUP(Dati!$A4945,Normas!$A:$D,3,FALSE),VLOOKUP(Dati!$A4945,Normas!$A:$D,3,FALSE)*0.6)),"")</f>
      </c>
      <c r="H4945" s="2">
        <f>IFERROR(IF(ISBLANK($A4945),"",IF($A4945="Ūdeņraža jonu koncentrācija",VLOOKUP(Dati!$A4945,Normas!$A:$D,2,FALSE),VLOOKUP(Dati!$A4945,Normas!$A:$D,2,FALSE)*0.3)),"")</f>
      </c>
      <c r="I4945" s="2">
        <f>IFERROR(IF(ISBLANK($A4945),"",IF($A4945="Ūdeņraža jonu koncentrācija",VLOOKUP(Dati!$A4945,Normas!$A:$D,3,FALSE),VLOOKUP(Dati!$A4945,Normas!$A:$D,3,FALSE)*0.3)),"")</f>
      </c>
    </row>
    <row r="4946" spans="2:9" x14ac:dyDescent="0.2">
      <c r="B4946">
        <f>IF(ISBLANK(A4946),"",VLOOKUP(A4946,Normas!A:D,4,FALSE))</f>
      </c>
      <c r="E4946" s="2">
        <f>IF(ISBLANK(D4946),"",INT(YEARFRAC(D4946,'Vispārīga informācija'!$B$2)))</f>
      </c>
      <c r="F4946" s="2">
        <f>IFERROR(IF(ISBLANK($A4946),"",IF($A4946="Ūdeņraža jonu koncentrācija",VLOOKUP(Dati!$A4946,Normas!$A:$D,2,FALSE),VLOOKUP(Dati!$A4946,Normas!$A:$D,2,FALSE)*0.6)),"")</f>
      </c>
      <c r="G4946" s="2">
        <f>IFERROR(IF(ISBLANK($A4946),"",IF($A4946="Ūdeņraža jonu koncentrācija",VLOOKUP(Dati!$A4946,Normas!$A:$D,3,FALSE),VLOOKUP(Dati!$A4946,Normas!$A:$D,3,FALSE)*0.6)),"")</f>
      </c>
      <c r="H4946" s="2">
        <f>IFERROR(IF(ISBLANK($A4946),"",IF($A4946="Ūdeņraža jonu koncentrācija",VLOOKUP(Dati!$A4946,Normas!$A:$D,2,FALSE),VLOOKUP(Dati!$A4946,Normas!$A:$D,2,FALSE)*0.3)),"")</f>
      </c>
      <c r="I4946" s="2">
        <f>IFERROR(IF(ISBLANK($A4946),"",IF($A4946="Ūdeņraža jonu koncentrācija",VLOOKUP(Dati!$A4946,Normas!$A:$D,3,FALSE),VLOOKUP(Dati!$A4946,Normas!$A:$D,3,FALSE)*0.3)),"")</f>
      </c>
    </row>
    <row r="4947" spans="2:9" x14ac:dyDescent="0.2">
      <c r="B4947">
        <f>IF(ISBLANK(A4947),"",VLOOKUP(A4947,Normas!A:D,4,FALSE))</f>
      </c>
      <c r="E4947" s="2">
        <f>IF(ISBLANK(D4947),"",INT(YEARFRAC(D4947,'Vispārīga informācija'!$B$2)))</f>
      </c>
      <c r="F4947" s="2">
        <f>IFERROR(IF(ISBLANK($A4947),"",IF($A4947="Ūdeņraža jonu koncentrācija",VLOOKUP(Dati!$A4947,Normas!$A:$D,2,FALSE),VLOOKUP(Dati!$A4947,Normas!$A:$D,2,FALSE)*0.6)),"")</f>
      </c>
      <c r="G4947" s="2">
        <f>IFERROR(IF(ISBLANK($A4947),"",IF($A4947="Ūdeņraža jonu koncentrācija",VLOOKUP(Dati!$A4947,Normas!$A:$D,3,FALSE),VLOOKUP(Dati!$A4947,Normas!$A:$D,3,FALSE)*0.6)),"")</f>
      </c>
      <c r="H4947" s="2">
        <f>IFERROR(IF(ISBLANK($A4947),"",IF($A4947="Ūdeņraža jonu koncentrācija",VLOOKUP(Dati!$A4947,Normas!$A:$D,2,FALSE),VLOOKUP(Dati!$A4947,Normas!$A:$D,2,FALSE)*0.3)),"")</f>
      </c>
      <c r="I4947" s="2">
        <f>IFERROR(IF(ISBLANK($A4947),"",IF($A4947="Ūdeņraža jonu koncentrācija",VLOOKUP(Dati!$A4947,Normas!$A:$D,3,FALSE),VLOOKUP(Dati!$A4947,Normas!$A:$D,3,FALSE)*0.3)),"")</f>
      </c>
    </row>
    <row r="4948" spans="2:9" x14ac:dyDescent="0.2">
      <c r="B4948">
        <f>IF(ISBLANK(A4948),"",VLOOKUP(A4948,Normas!A:D,4,FALSE))</f>
      </c>
      <c r="E4948" s="2">
        <f>IF(ISBLANK(D4948),"",INT(YEARFRAC(D4948,'Vispārīga informācija'!$B$2)))</f>
      </c>
      <c r="F4948" s="2">
        <f>IFERROR(IF(ISBLANK($A4948),"",IF($A4948="Ūdeņraža jonu koncentrācija",VLOOKUP(Dati!$A4948,Normas!$A:$D,2,FALSE),VLOOKUP(Dati!$A4948,Normas!$A:$D,2,FALSE)*0.6)),"")</f>
      </c>
      <c r="G4948" s="2">
        <f>IFERROR(IF(ISBLANK($A4948),"",IF($A4948="Ūdeņraža jonu koncentrācija",VLOOKUP(Dati!$A4948,Normas!$A:$D,3,FALSE),VLOOKUP(Dati!$A4948,Normas!$A:$D,3,FALSE)*0.6)),"")</f>
      </c>
      <c r="H4948" s="2">
        <f>IFERROR(IF(ISBLANK($A4948),"",IF($A4948="Ūdeņraža jonu koncentrācija",VLOOKUP(Dati!$A4948,Normas!$A:$D,2,FALSE),VLOOKUP(Dati!$A4948,Normas!$A:$D,2,FALSE)*0.3)),"")</f>
      </c>
      <c r="I4948" s="2">
        <f>IFERROR(IF(ISBLANK($A4948),"",IF($A4948="Ūdeņraža jonu koncentrācija",VLOOKUP(Dati!$A4948,Normas!$A:$D,3,FALSE),VLOOKUP(Dati!$A4948,Normas!$A:$D,3,FALSE)*0.3)),"")</f>
      </c>
    </row>
    <row r="4949" spans="2:9" x14ac:dyDescent="0.2">
      <c r="B4949">
        <f>IF(ISBLANK(A4949),"",VLOOKUP(A4949,Normas!A:D,4,FALSE))</f>
      </c>
      <c r="E4949" s="2">
        <f>IF(ISBLANK(D4949),"",INT(YEARFRAC(D4949,'Vispārīga informācija'!$B$2)))</f>
      </c>
      <c r="F4949" s="2">
        <f>IFERROR(IF(ISBLANK($A4949),"",IF($A4949="Ūdeņraža jonu koncentrācija",VLOOKUP(Dati!$A4949,Normas!$A:$D,2,FALSE),VLOOKUP(Dati!$A4949,Normas!$A:$D,2,FALSE)*0.6)),"")</f>
      </c>
      <c r="G4949" s="2">
        <f>IFERROR(IF(ISBLANK($A4949),"",IF($A4949="Ūdeņraža jonu koncentrācija",VLOOKUP(Dati!$A4949,Normas!$A:$D,3,FALSE),VLOOKUP(Dati!$A4949,Normas!$A:$D,3,FALSE)*0.6)),"")</f>
      </c>
      <c r="H4949" s="2">
        <f>IFERROR(IF(ISBLANK($A4949),"",IF($A4949="Ūdeņraža jonu koncentrācija",VLOOKUP(Dati!$A4949,Normas!$A:$D,2,FALSE),VLOOKUP(Dati!$A4949,Normas!$A:$D,2,FALSE)*0.3)),"")</f>
      </c>
      <c r="I4949" s="2">
        <f>IFERROR(IF(ISBLANK($A4949),"",IF($A4949="Ūdeņraža jonu koncentrācija",VLOOKUP(Dati!$A4949,Normas!$A:$D,3,FALSE),VLOOKUP(Dati!$A4949,Normas!$A:$D,3,FALSE)*0.3)),"")</f>
      </c>
    </row>
    <row r="4950" spans="2:9" x14ac:dyDescent="0.2">
      <c r="B4950">
        <f>IF(ISBLANK(A4950),"",VLOOKUP(A4950,Normas!A:D,4,FALSE))</f>
      </c>
      <c r="E4950" s="2">
        <f>IF(ISBLANK(D4950),"",INT(YEARFRAC(D4950,'Vispārīga informācija'!$B$2)))</f>
      </c>
      <c r="F4950" s="2">
        <f>IFERROR(IF(ISBLANK($A4950),"",IF($A4950="Ūdeņraža jonu koncentrācija",VLOOKUP(Dati!$A4950,Normas!$A:$D,2,FALSE),VLOOKUP(Dati!$A4950,Normas!$A:$D,2,FALSE)*0.6)),"")</f>
      </c>
      <c r="G4950" s="2">
        <f>IFERROR(IF(ISBLANK($A4950),"",IF($A4950="Ūdeņraža jonu koncentrācija",VLOOKUP(Dati!$A4950,Normas!$A:$D,3,FALSE),VLOOKUP(Dati!$A4950,Normas!$A:$D,3,FALSE)*0.6)),"")</f>
      </c>
      <c r="H4950" s="2">
        <f>IFERROR(IF(ISBLANK($A4950),"",IF($A4950="Ūdeņraža jonu koncentrācija",VLOOKUP(Dati!$A4950,Normas!$A:$D,2,FALSE),VLOOKUP(Dati!$A4950,Normas!$A:$D,2,FALSE)*0.3)),"")</f>
      </c>
      <c r="I4950" s="2">
        <f>IFERROR(IF(ISBLANK($A4950),"",IF($A4950="Ūdeņraža jonu koncentrācija",VLOOKUP(Dati!$A4950,Normas!$A:$D,3,FALSE),VLOOKUP(Dati!$A4950,Normas!$A:$D,3,FALSE)*0.3)),"")</f>
      </c>
    </row>
    <row r="4951" spans="2:9" x14ac:dyDescent="0.2">
      <c r="B4951">
        <f>IF(ISBLANK(A4951),"",VLOOKUP(A4951,Normas!A:D,4,FALSE))</f>
      </c>
      <c r="E4951" s="2">
        <f>IF(ISBLANK(D4951),"",INT(YEARFRAC(D4951,'Vispārīga informācija'!$B$2)))</f>
      </c>
      <c r="F4951" s="2">
        <f>IFERROR(IF(ISBLANK($A4951),"",IF($A4951="Ūdeņraža jonu koncentrācija",VLOOKUP(Dati!$A4951,Normas!$A:$D,2,FALSE),VLOOKUP(Dati!$A4951,Normas!$A:$D,2,FALSE)*0.6)),"")</f>
      </c>
      <c r="G4951" s="2">
        <f>IFERROR(IF(ISBLANK($A4951),"",IF($A4951="Ūdeņraža jonu koncentrācija",VLOOKUP(Dati!$A4951,Normas!$A:$D,3,FALSE),VLOOKUP(Dati!$A4951,Normas!$A:$D,3,FALSE)*0.6)),"")</f>
      </c>
      <c r="H4951" s="2">
        <f>IFERROR(IF(ISBLANK($A4951),"",IF($A4951="Ūdeņraža jonu koncentrācija",VLOOKUP(Dati!$A4951,Normas!$A:$D,2,FALSE),VLOOKUP(Dati!$A4951,Normas!$A:$D,2,FALSE)*0.3)),"")</f>
      </c>
      <c r="I4951" s="2">
        <f>IFERROR(IF(ISBLANK($A4951),"",IF($A4951="Ūdeņraža jonu koncentrācija",VLOOKUP(Dati!$A4951,Normas!$A:$D,3,FALSE),VLOOKUP(Dati!$A4951,Normas!$A:$D,3,FALSE)*0.3)),"")</f>
      </c>
    </row>
    <row r="4952" spans="2:9" x14ac:dyDescent="0.2">
      <c r="B4952">
        <f>IF(ISBLANK(A4952),"",VLOOKUP(A4952,Normas!A:D,4,FALSE))</f>
      </c>
      <c r="E4952" s="2">
        <f>IF(ISBLANK(D4952),"",INT(YEARFRAC(D4952,'Vispārīga informācija'!$B$2)))</f>
      </c>
      <c r="F4952" s="2">
        <f>IFERROR(IF(ISBLANK($A4952),"",IF($A4952="Ūdeņraža jonu koncentrācija",VLOOKUP(Dati!$A4952,Normas!$A:$D,2,FALSE),VLOOKUP(Dati!$A4952,Normas!$A:$D,2,FALSE)*0.6)),"")</f>
      </c>
      <c r="G4952" s="2">
        <f>IFERROR(IF(ISBLANK($A4952),"",IF($A4952="Ūdeņraža jonu koncentrācija",VLOOKUP(Dati!$A4952,Normas!$A:$D,3,FALSE),VLOOKUP(Dati!$A4952,Normas!$A:$D,3,FALSE)*0.6)),"")</f>
      </c>
      <c r="H4952" s="2">
        <f>IFERROR(IF(ISBLANK($A4952),"",IF($A4952="Ūdeņraža jonu koncentrācija",VLOOKUP(Dati!$A4952,Normas!$A:$D,2,FALSE),VLOOKUP(Dati!$A4952,Normas!$A:$D,2,FALSE)*0.3)),"")</f>
      </c>
      <c r="I4952" s="2">
        <f>IFERROR(IF(ISBLANK($A4952),"",IF($A4952="Ūdeņraža jonu koncentrācija",VLOOKUP(Dati!$A4952,Normas!$A:$D,3,FALSE),VLOOKUP(Dati!$A4952,Normas!$A:$D,3,FALSE)*0.3)),"")</f>
      </c>
    </row>
    <row r="4953" spans="2:9" x14ac:dyDescent="0.2">
      <c r="B4953">
        <f>IF(ISBLANK(A4953),"",VLOOKUP(A4953,Normas!A:D,4,FALSE))</f>
      </c>
      <c r="E4953" s="2">
        <f>IF(ISBLANK(D4953),"",INT(YEARFRAC(D4953,'Vispārīga informācija'!$B$2)))</f>
      </c>
      <c r="F4953" s="2">
        <f>IFERROR(IF(ISBLANK($A4953),"",IF($A4953="Ūdeņraža jonu koncentrācija",VLOOKUP(Dati!$A4953,Normas!$A:$D,2,FALSE),VLOOKUP(Dati!$A4953,Normas!$A:$D,2,FALSE)*0.6)),"")</f>
      </c>
      <c r="G4953" s="2">
        <f>IFERROR(IF(ISBLANK($A4953),"",IF($A4953="Ūdeņraža jonu koncentrācija",VLOOKUP(Dati!$A4953,Normas!$A:$D,3,FALSE),VLOOKUP(Dati!$A4953,Normas!$A:$D,3,FALSE)*0.6)),"")</f>
      </c>
      <c r="H4953" s="2">
        <f>IFERROR(IF(ISBLANK($A4953),"",IF($A4953="Ūdeņraža jonu koncentrācija",VLOOKUP(Dati!$A4953,Normas!$A:$D,2,FALSE),VLOOKUP(Dati!$A4953,Normas!$A:$D,2,FALSE)*0.3)),"")</f>
      </c>
      <c r="I4953" s="2">
        <f>IFERROR(IF(ISBLANK($A4953),"",IF($A4953="Ūdeņraža jonu koncentrācija",VLOOKUP(Dati!$A4953,Normas!$A:$D,3,FALSE),VLOOKUP(Dati!$A4953,Normas!$A:$D,3,FALSE)*0.3)),"")</f>
      </c>
    </row>
    <row r="4954" spans="2:9" x14ac:dyDescent="0.2">
      <c r="B4954">
        <f>IF(ISBLANK(A4954),"",VLOOKUP(A4954,Normas!A:D,4,FALSE))</f>
      </c>
      <c r="E4954" s="2">
        <f>IF(ISBLANK(D4954),"",INT(YEARFRAC(D4954,'Vispārīga informācija'!$B$2)))</f>
      </c>
      <c r="F4954" s="2">
        <f>IFERROR(IF(ISBLANK($A4954),"",IF($A4954="Ūdeņraža jonu koncentrācija",VLOOKUP(Dati!$A4954,Normas!$A:$D,2,FALSE),VLOOKUP(Dati!$A4954,Normas!$A:$D,2,FALSE)*0.6)),"")</f>
      </c>
      <c r="G4954" s="2">
        <f>IFERROR(IF(ISBLANK($A4954),"",IF($A4954="Ūdeņraža jonu koncentrācija",VLOOKUP(Dati!$A4954,Normas!$A:$D,3,FALSE),VLOOKUP(Dati!$A4954,Normas!$A:$D,3,FALSE)*0.6)),"")</f>
      </c>
      <c r="H4954" s="2">
        <f>IFERROR(IF(ISBLANK($A4954),"",IF($A4954="Ūdeņraža jonu koncentrācija",VLOOKUP(Dati!$A4954,Normas!$A:$D,2,FALSE),VLOOKUP(Dati!$A4954,Normas!$A:$D,2,FALSE)*0.3)),"")</f>
      </c>
      <c r="I4954" s="2">
        <f>IFERROR(IF(ISBLANK($A4954),"",IF($A4954="Ūdeņraža jonu koncentrācija",VLOOKUP(Dati!$A4954,Normas!$A:$D,3,FALSE),VLOOKUP(Dati!$A4954,Normas!$A:$D,3,FALSE)*0.3)),"")</f>
      </c>
    </row>
    <row r="4955" spans="2:9" x14ac:dyDescent="0.2">
      <c r="B4955">
        <f>IF(ISBLANK(A4955),"",VLOOKUP(A4955,Normas!A:D,4,FALSE))</f>
      </c>
      <c r="E4955" s="2">
        <f>IF(ISBLANK(D4955),"",INT(YEARFRAC(D4955,'Vispārīga informācija'!$B$2)))</f>
      </c>
      <c r="F4955" s="2">
        <f>IFERROR(IF(ISBLANK($A4955),"",IF($A4955="Ūdeņraža jonu koncentrācija",VLOOKUP(Dati!$A4955,Normas!$A:$D,2,FALSE),VLOOKUP(Dati!$A4955,Normas!$A:$D,2,FALSE)*0.6)),"")</f>
      </c>
      <c r="G4955" s="2">
        <f>IFERROR(IF(ISBLANK($A4955),"",IF($A4955="Ūdeņraža jonu koncentrācija",VLOOKUP(Dati!$A4955,Normas!$A:$D,3,FALSE),VLOOKUP(Dati!$A4955,Normas!$A:$D,3,FALSE)*0.6)),"")</f>
      </c>
      <c r="H4955" s="2">
        <f>IFERROR(IF(ISBLANK($A4955),"",IF($A4955="Ūdeņraža jonu koncentrācija",VLOOKUP(Dati!$A4955,Normas!$A:$D,2,FALSE),VLOOKUP(Dati!$A4955,Normas!$A:$D,2,FALSE)*0.3)),"")</f>
      </c>
      <c r="I4955" s="2">
        <f>IFERROR(IF(ISBLANK($A4955),"",IF($A4955="Ūdeņraža jonu koncentrācija",VLOOKUP(Dati!$A4955,Normas!$A:$D,3,FALSE),VLOOKUP(Dati!$A4955,Normas!$A:$D,3,FALSE)*0.3)),"")</f>
      </c>
    </row>
    <row r="4956" spans="2:9" x14ac:dyDescent="0.2">
      <c r="B4956">
        <f>IF(ISBLANK(A4956),"",VLOOKUP(A4956,Normas!A:D,4,FALSE))</f>
      </c>
      <c r="E4956" s="2">
        <f>IF(ISBLANK(D4956),"",INT(YEARFRAC(D4956,'Vispārīga informācija'!$B$2)))</f>
      </c>
      <c r="F4956" s="2">
        <f>IFERROR(IF(ISBLANK($A4956),"",IF($A4956="Ūdeņraža jonu koncentrācija",VLOOKUP(Dati!$A4956,Normas!$A:$D,2,FALSE),VLOOKUP(Dati!$A4956,Normas!$A:$D,2,FALSE)*0.6)),"")</f>
      </c>
      <c r="G4956" s="2">
        <f>IFERROR(IF(ISBLANK($A4956),"",IF($A4956="Ūdeņraža jonu koncentrācija",VLOOKUP(Dati!$A4956,Normas!$A:$D,3,FALSE),VLOOKUP(Dati!$A4956,Normas!$A:$D,3,FALSE)*0.6)),"")</f>
      </c>
      <c r="H4956" s="2">
        <f>IFERROR(IF(ISBLANK($A4956),"",IF($A4956="Ūdeņraža jonu koncentrācija",VLOOKUP(Dati!$A4956,Normas!$A:$D,2,FALSE),VLOOKUP(Dati!$A4956,Normas!$A:$D,2,FALSE)*0.3)),"")</f>
      </c>
      <c r="I4956" s="2">
        <f>IFERROR(IF(ISBLANK($A4956),"",IF($A4956="Ūdeņraža jonu koncentrācija",VLOOKUP(Dati!$A4956,Normas!$A:$D,3,FALSE),VLOOKUP(Dati!$A4956,Normas!$A:$D,3,FALSE)*0.3)),"")</f>
      </c>
    </row>
    <row r="4957" spans="2:9" x14ac:dyDescent="0.2">
      <c r="B4957">
        <f>IF(ISBLANK(A4957),"",VLOOKUP(A4957,Normas!A:D,4,FALSE))</f>
      </c>
      <c r="E4957" s="2">
        <f>IF(ISBLANK(D4957),"",INT(YEARFRAC(D4957,'Vispārīga informācija'!$B$2)))</f>
      </c>
      <c r="F4957" s="2">
        <f>IFERROR(IF(ISBLANK($A4957),"",IF($A4957="Ūdeņraža jonu koncentrācija",VLOOKUP(Dati!$A4957,Normas!$A:$D,2,FALSE),VLOOKUP(Dati!$A4957,Normas!$A:$D,2,FALSE)*0.6)),"")</f>
      </c>
      <c r="G4957" s="2">
        <f>IFERROR(IF(ISBLANK($A4957),"",IF($A4957="Ūdeņraža jonu koncentrācija",VLOOKUP(Dati!$A4957,Normas!$A:$D,3,FALSE),VLOOKUP(Dati!$A4957,Normas!$A:$D,3,FALSE)*0.6)),"")</f>
      </c>
      <c r="H4957" s="2">
        <f>IFERROR(IF(ISBLANK($A4957),"",IF($A4957="Ūdeņraža jonu koncentrācija",VLOOKUP(Dati!$A4957,Normas!$A:$D,2,FALSE),VLOOKUP(Dati!$A4957,Normas!$A:$D,2,FALSE)*0.3)),"")</f>
      </c>
      <c r="I4957" s="2">
        <f>IFERROR(IF(ISBLANK($A4957),"",IF($A4957="Ūdeņraža jonu koncentrācija",VLOOKUP(Dati!$A4957,Normas!$A:$D,3,FALSE),VLOOKUP(Dati!$A4957,Normas!$A:$D,3,FALSE)*0.3)),"")</f>
      </c>
    </row>
    <row r="4958" spans="2:9" x14ac:dyDescent="0.2">
      <c r="B4958">
        <f>IF(ISBLANK(A4958),"",VLOOKUP(A4958,Normas!A:D,4,FALSE))</f>
      </c>
      <c r="E4958" s="2">
        <f>IF(ISBLANK(D4958),"",INT(YEARFRAC(D4958,'Vispārīga informācija'!$B$2)))</f>
      </c>
      <c r="F4958" s="2">
        <f>IFERROR(IF(ISBLANK($A4958),"",IF($A4958="Ūdeņraža jonu koncentrācija",VLOOKUP(Dati!$A4958,Normas!$A:$D,2,FALSE),VLOOKUP(Dati!$A4958,Normas!$A:$D,2,FALSE)*0.6)),"")</f>
      </c>
      <c r="G4958" s="2">
        <f>IFERROR(IF(ISBLANK($A4958),"",IF($A4958="Ūdeņraža jonu koncentrācija",VLOOKUP(Dati!$A4958,Normas!$A:$D,3,FALSE),VLOOKUP(Dati!$A4958,Normas!$A:$D,3,FALSE)*0.6)),"")</f>
      </c>
      <c r="H4958" s="2">
        <f>IFERROR(IF(ISBLANK($A4958),"",IF($A4958="Ūdeņraža jonu koncentrācija",VLOOKUP(Dati!$A4958,Normas!$A:$D,2,FALSE),VLOOKUP(Dati!$A4958,Normas!$A:$D,2,FALSE)*0.3)),"")</f>
      </c>
      <c r="I4958" s="2">
        <f>IFERROR(IF(ISBLANK($A4958),"",IF($A4958="Ūdeņraža jonu koncentrācija",VLOOKUP(Dati!$A4958,Normas!$A:$D,3,FALSE),VLOOKUP(Dati!$A4958,Normas!$A:$D,3,FALSE)*0.3)),"")</f>
      </c>
    </row>
    <row r="4959" spans="2:9" x14ac:dyDescent="0.2">
      <c r="B4959">
        <f>IF(ISBLANK(A4959),"",VLOOKUP(A4959,Normas!A:D,4,FALSE))</f>
      </c>
      <c r="E4959" s="2">
        <f>IF(ISBLANK(D4959),"",INT(YEARFRAC(D4959,'Vispārīga informācija'!$B$2)))</f>
      </c>
      <c r="F4959" s="2">
        <f>IFERROR(IF(ISBLANK($A4959),"",IF($A4959="Ūdeņraža jonu koncentrācija",VLOOKUP(Dati!$A4959,Normas!$A:$D,2,FALSE),VLOOKUP(Dati!$A4959,Normas!$A:$D,2,FALSE)*0.6)),"")</f>
      </c>
      <c r="G4959" s="2">
        <f>IFERROR(IF(ISBLANK($A4959),"",IF($A4959="Ūdeņraža jonu koncentrācija",VLOOKUP(Dati!$A4959,Normas!$A:$D,3,FALSE),VLOOKUP(Dati!$A4959,Normas!$A:$D,3,FALSE)*0.6)),"")</f>
      </c>
      <c r="H4959" s="2">
        <f>IFERROR(IF(ISBLANK($A4959),"",IF($A4959="Ūdeņraža jonu koncentrācija",VLOOKUP(Dati!$A4959,Normas!$A:$D,2,FALSE),VLOOKUP(Dati!$A4959,Normas!$A:$D,2,FALSE)*0.3)),"")</f>
      </c>
      <c r="I4959" s="2">
        <f>IFERROR(IF(ISBLANK($A4959),"",IF($A4959="Ūdeņraža jonu koncentrācija",VLOOKUP(Dati!$A4959,Normas!$A:$D,3,FALSE),VLOOKUP(Dati!$A4959,Normas!$A:$D,3,FALSE)*0.3)),"")</f>
      </c>
    </row>
    <row r="4960" spans="2:9" x14ac:dyDescent="0.2">
      <c r="B4960">
        <f>IF(ISBLANK(A4960),"",VLOOKUP(A4960,Normas!A:D,4,FALSE))</f>
      </c>
      <c r="E4960" s="2">
        <f>IF(ISBLANK(D4960),"",INT(YEARFRAC(D4960,'Vispārīga informācija'!$B$2)))</f>
      </c>
      <c r="F4960" s="2">
        <f>IFERROR(IF(ISBLANK($A4960),"",IF($A4960="Ūdeņraža jonu koncentrācija",VLOOKUP(Dati!$A4960,Normas!$A:$D,2,FALSE),VLOOKUP(Dati!$A4960,Normas!$A:$D,2,FALSE)*0.6)),"")</f>
      </c>
      <c r="G4960" s="2">
        <f>IFERROR(IF(ISBLANK($A4960),"",IF($A4960="Ūdeņraža jonu koncentrācija",VLOOKUP(Dati!$A4960,Normas!$A:$D,3,FALSE),VLOOKUP(Dati!$A4960,Normas!$A:$D,3,FALSE)*0.6)),"")</f>
      </c>
      <c r="H4960" s="2">
        <f>IFERROR(IF(ISBLANK($A4960),"",IF($A4960="Ūdeņraža jonu koncentrācija",VLOOKUP(Dati!$A4960,Normas!$A:$D,2,FALSE),VLOOKUP(Dati!$A4960,Normas!$A:$D,2,FALSE)*0.3)),"")</f>
      </c>
      <c r="I4960" s="2">
        <f>IFERROR(IF(ISBLANK($A4960),"",IF($A4960="Ūdeņraža jonu koncentrācija",VLOOKUP(Dati!$A4960,Normas!$A:$D,3,FALSE),VLOOKUP(Dati!$A4960,Normas!$A:$D,3,FALSE)*0.3)),"")</f>
      </c>
    </row>
    <row r="4961" spans="2:9" x14ac:dyDescent="0.2">
      <c r="B4961">
        <f>IF(ISBLANK(A4961),"",VLOOKUP(A4961,Normas!A:D,4,FALSE))</f>
      </c>
      <c r="E4961" s="2">
        <f>IF(ISBLANK(D4961),"",INT(YEARFRAC(D4961,'Vispārīga informācija'!$B$2)))</f>
      </c>
      <c r="F4961" s="2">
        <f>IFERROR(IF(ISBLANK($A4961),"",IF($A4961="Ūdeņraža jonu koncentrācija",VLOOKUP(Dati!$A4961,Normas!$A:$D,2,FALSE),VLOOKUP(Dati!$A4961,Normas!$A:$D,2,FALSE)*0.6)),"")</f>
      </c>
      <c r="G4961" s="2">
        <f>IFERROR(IF(ISBLANK($A4961),"",IF($A4961="Ūdeņraža jonu koncentrācija",VLOOKUP(Dati!$A4961,Normas!$A:$D,3,FALSE),VLOOKUP(Dati!$A4961,Normas!$A:$D,3,FALSE)*0.6)),"")</f>
      </c>
      <c r="H4961" s="2">
        <f>IFERROR(IF(ISBLANK($A4961),"",IF($A4961="Ūdeņraža jonu koncentrācija",VLOOKUP(Dati!$A4961,Normas!$A:$D,2,FALSE),VLOOKUP(Dati!$A4961,Normas!$A:$D,2,FALSE)*0.3)),"")</f>
      </c>
      <c r="I4961" s="2">
        <f>IFERROR(IF(ISBLANK($A4961),"",IF($A4961="Ūdeņraža jonu koncentrācija",VLOOKUP(Dati!$A4961,Normas!$A:$D,3,FALSE),VLOOKUP(Dati!$A4961,Normas!$A:$D,3,FALSE)*0.3)),"")</f>
      </c>
    </row>
    <row r="4962" spans="2:9" x14ac:dyDescent="0.2">
      <c r="B4962">
        <f>IF(ISBLANK(A4962),"",VLOOKUP(A4962,Normas!A:D,4,FALSE))</f>
      </c>
      <c r="E4962" s="2">
        <f>IF(ISBLANK(D4962),"",INT(YEARFRAC(D4962,'Vispārīga informācija'!$B$2)))</f>
      </c>
      <c r="F4962" s="2">
        <f>IFERROR(IF(ISBLANK($A4962),"",IF($A4962="Ūdeņraža jonu koncentrācija",VLOOKUP(Dati!$A4962,Normas!$A:$D,2,FALSE),VLOOKUP(Dati!$A4962,Normas!$A:$D,2,FALSE)*0.6)),"")</f>
      </c>
      <c r="G4962" s="2">
        <f>IFERROR(IF(ISBLANK($A4962),"",IF($A4962="Ūdeņraža jonu koncentrācija",VLOOKUP(Dati!$A4962,Normas!$A:$D,3,FALSE),VLOOKUP(Dati!$A4962,Normas!$A:$D,3,FALSE)*0.6)),"")</f>
      </c>
      <c r="H4962" s="2">
        <f>IFERROR(IF(ISBLANK($A4962),"",IF($A4962="Ūdeņraža jonu koncentrācija",VLOOKUP(Dati!$A4962,Normas!$A:$D,2,FALSE),VLOOKUP(Dati!$A4962,Normas!$A:$D,2,FALSE)*0.3)),"")</f>
      </c>
      <c r="I4962" s="2">
        <f>IFERROR(IF(ISBLANK($A4962),"",IF($A4962="Ūdeņraža jonu koncentrācija",VLOOKUP(Dati!$A4962,Normas!$A:$D,3,FALSE),VLOOKUP(Dati!$A4962,Normas!$A:$D,3,FALSE)*0.3)),"")</f>
      </c>
    </row>
    <row r="4963" spans="2:9" x14ac:dyDescent="0.2">
      <c r="B4963">
        <f>IF(ISBLANK(A4963),"",VLOOKUP(A4963,Normas!A:D,4,FALSE))</f>
      </c>
      <c r="E4963" s="2">
        <f>IF(ISBLANK(D4963),"",INT(YEARFRAC(D4963,'Vispārīga informācija'!$B$2)))</f>
      </c>
      <c r="F4963" s="2">
        <f>IFERROR(IF(ISBLANK($A4963),"",IF($A4963="Ūdeņraža jonu koncentrācija",VLOOKUP(Dati!$A4963,Normas!$A:$D,2,FALSE),VLOOKUP(Dati!$A4963,Normas!$A:$D,2,FALSE)*0.6)),"")</f>
      </c>
      <c r="G4963" s="2">
        <f>IFERROR(IF(ISBLANK($A4963),"",IF($A4963="Ūdeņraža jonu koncentrācija",VLOOKUP(Dati!$A4963,Normas!$A:$D,3,FALSE),VLOOKUP(Dati!$A4963,Normas!$A:$D,3,FALSE)*0.6)),"")</f>
      </c>
      <c r="H4963" s="2">
        <f>IFERROR(IF(ISBLANK($A4963),"",IF($A4963="Ūdeņraža jonu koncentrācija",VLOOKUP(Dati!$A4963,Normas!$A:$D,2,FALSE),VLOOKUP(Dati!$A4963,Normas!$A:$D,2,FALSE)*0.3)),"")</f>
      </c>
      <c r="I4963" s="2">
        <f>IFERROR(IF(ISBLANK($A4963),"",IF($A4963="Ūdeņraža jonu koncentrācija",VLOOKUP(Dati!$A4963,Normas!$A:$D,3,FALSE),VLOOKUP(Dati!$A4963,Normas!$A:$D,3,FALSE)*0.3)),"")</f>
      </c>
    </row>
    <row r="4964" spans="2:9" x14ac:dyDescent="0.2">
      <c r="B4964">
        <f>IF(ISBLANK(A4964),"",VLOOKUP(A4964,Normas!A:D,4,FALSE))</f>
      </c>
      <c r="E4964" s="2">
        <f>IF(ISBLANK(D4964),"",INT(YEARFRAC(D4964,'Vispārīga informācija'!$B$2)))</f>
      </c>
      <c r="F4964" s="2">
        <f>IFERROR(IF(ISBLANK($A4964),"",IF($A4964="Ūdeņraža jonu koncentrācija",VLOOKUP(Dati!$A4964,Normas!$A:$D,2,FALSE),VLOOKUP(Dati!$A4964,Normas!$A:$D,2,FALSE)*0.6)),"")</f>
      </c>
      <c r="G4964" s="2">
        <f>IFERROR(IF(ISBLANK($A4964),"",IF($A4964="Ūdeņraža jonu koncentrācija",VLOOKUP(Dati!$A4964,Normas!$A:$D,3,FALSE),VLOOKUP(Dati!$A4964,Normas!$A:$D,3,FALSE)*0.6)),"")</f>
      </c>
      <c r="H4964" s="2">
        <f>IFERROR(IF(ISBLANK($A4964),"",IF($A4964="Ūdeņraža jonu koncentrācija",VLOOKUP(Dati!$A4964,Normas!$A:$D,2,FALSE),VLOOKUP(Dati!$A4964,Normas!$A:$D,2,FALSE)*0.3)),"")</f>
      </c>
      <c r="I4964" s="2">
        <f>IFERROR(IF(ISBLANK($A4964),"",IF($A4964="Ūdeņraža jonu koncentrācija",VLOOKUP(Dati!$A4964,Normas!$A:$D,3,FALSE),VLOOKUP(Dati!$A4964,Normas!$A:$D,3,FALSE)*0.3)),"")</f>
      </c>
    </row>
    <row r="4965" spans="2:9" x14ac:dyDescent="0.2">
      <c r="B4965">
        <f>IF(ISBLANK(A4965),"",VLOOKUP(A4965,Normas!A:D,4,FALSE))</f>
      </c>
      <c r="E4965" s="2">
        <f>IF(ISBLANK(D4965),"",INT(YEARFRAC(D4965,'Vispārīga informācija'!$B$2)))</f>
      </c>
      <c r="F4965" s="2">
        <f>IFERROR(IF(ISBLANK($A4965),"",IF($A4965="Ūdeņraža jonu koncentrācija",VLOOKUP(Dati!$A4965,Normas!$A:$D,2,FALSE),VLOOKUP(Dati!$A4965,Normas!$A:$D,2,FALSE)*0.6)),"")</f>
      </c>
      <c r="G4965" s="2">
        <f>IFERROR(IF(ISBLANK($A4965),"",IF($A4965="Ūdeņraža jonu koncentrācija",VLOOKUP(Dati!$A4965,Normas!$A:$D,3,FALSE),VLOOKUP(Dati!$A4965,Normas!$A:$D,3,FALSE)*0.6)),"")</f>
      </c>
      <c r="H4965" s="2">
        <f>IFERROR(IF(ISBLANK($A4965),"",IF($A4965="Ūdeņraža jonu koncentrācija",VLOOKUP(Dati!$A4965,Normas!$A:$D,2,FALSE),VLOOKUP(Dati!$A4965,Normas!$A:$D,2,FALSE)*0.3)),"")</f>
      </c>
      <c r="I4965" s="2">
        <f>IFERROR(IF(ISBLANK($A4965),"",IF($A4965="Ūdeņraža jonu koncentrācija",VLOOKUP(Dati!$A4965,Normas!$A:$D,3,FALSE),VLOOKUP(Dati!$A4965,Normas!$A:$D,3,FALSE)*0.3)),"")</f>
      </c>
    </row>
    <row r="4966" spans="2:9" x14ac:dyDescent="0.2">
      <c r="B4966">
        <f>IF(ISBLANK(A4966),"",VLOOKUP(A4966,Normas!A:D,4,FALSE))</f>
      </c>
      <c r="E4966" s="2">
        <f>IF(ISBLANK(D4966),"",INT(YEARFRAC(D4966,'Vispārīga informācija'!$B$2)))</f>
      </c>
      <c r="F4966" s="2">
        <f>IFERROR(IF(ISBLANK($A4966),"",IF($A4966="Ūdeņraža jonu koncentrācija",VLOOKUP(Dati!$A4966,Normas!$A:$D,2,FALSE),VLOOKUP(Dati!$A4966,Normas!$A:$D,2,FALSE)*0.6)),"")</f>
      </c>
      <c r="G4966" s="2">
        <f>IFERROR(IF(ISBLANK($A4966),"",IF($A4966="Ūdeņraža jonu koncentrācija",VLOOKUP(Dati!$A4966,Normas!$A:$D,3,FALSE),VLOOKUP(Dati!$A4966,Normas!$A:$D,3,FALSE)*0.6)),"")</f>
      </c>
      <c r="H4966" s="2">
        <f>IFERROR(IF(ISBLANK($A4966),"",IF($A4966="Ūdeņraža jonu koncentrācija",VLOOKUP(Dati!$A4966,Normas!$A:$D,2,FALSE),VLOOKUP(Dati!$A4966,Normas!$A:$D,2,FALSE)*0.3)),"")</f>
      </c>
      <c r="I4966" s="2">
        <f>IFERROR(IF(ISBLANK($A4966),"",IF($A4966="Ūdeņraža jonu koncentrācija",VLOOKUP(Dati!$A4966,Normas!$A:$D,3,FALSE),VLOOKUP(Dati!$A4966,Normas!$A:$D,3,FALSE)*0.3)),"")</f>
      </c>
    </row>
    <row r="4967" spans="2:9" x14ac:dyDescent="0.2">
      <c r="B4967">
        <f>IF(ISBLANK(A4967),"",VLOOKUP(A4967,Normas!A:D,4,FALSE))</f>
      </c>
      <c r="E4967" s="2">
        <f>IF(ISBLANK(D4967),"",INT(YEARFRAC(D4967,'Vispārīga informācija'!$B$2)))</f>
      </c>
      <c r="F4967" s="2">
        <f>IFERROR(IF(ISBLANK($A4967),"",IF($A4967="Ūdeņraža jonu koncentrācija",VLOOKUP(Dati!$A4967,Normas!$A:$D,2,FALSE),VLOOKUP(Dati!$A4967,Normas!$A:$D,2,FALSE)*0.6)),"")</f>
      </c>
      <c r="G4967" s="2">
        <f>IFERROR(IF(ISBLANK($A4967),"",IF($A4967="Ūdeņraža jonu koncentrācija",VLOOKUP(Dati!$A4967,Normas!$A:$D,3,FALSE),VLOOKUP(Dati!$A4967,Normas!$A:$D,3,FALSE)*0.6)),"")</f>
      </c>
      <c r="H4967" s="2">
        <f>IFERROR(IF(ISBLANK($A4967),"",IF($A4967="Ūdeņraža jonu koncentrācija",VLOOKUP(Dati!$A4967,Normas!$A:$D,2,FALSE),VLOOKUP(Dati!$A4967,Normas!$A:$D,2,FALSE)*0.3)),"")</f>
      </c>
      <c r="I4967" s="2">
        <f>IFERROR(IF(ISBLANK($A4967),"",IF($A4967="Ūdeņraža jonu koncentrācija",VLOOKUP(Dati!$A4967,Normas!$A:$D,3,FALSE),VLOOKUP(Dati!$A4967,Normas!$A:$D,3,FALSE)*0.3)),"")</f>
      </c>
    </row>
    <row r="4968" spans="2:9" x14ac:dyDescent="0.2">
      <c r="B4968">
        <f>IF(ISBLANK(A4968),"",VLOOKUP(A4968,Normas!A:D,4,FALSE))</f>
      </c>
      <c r="E4968" s="2">
        <f>IF(ISBLANK(D4968),"",INT(YEARFRAC(D4968,'Vispārīga informācija'!$B$2)))</f>
      </c>
      <c r="F4968" s="2">
        <f>IFERROR(IF(ISBLANK($A4968),"",IF($A4968="Ūdeņraža jonu koncentrācija",VLOOKUP(Dati!$A4968,Normas!$A:$D,2,FALSE),VLOOKUP(Dati!$A4968,Normas!$A:$D,2,FALSE)*0.6)),"")</f>
      </c>
      <c r="G4968" s="2">
        <f>IFERROR(IF(ISBLANK($A4968),"",IF($A4968="Ūdeņraža jonu koncentrācija",VLOOKUP(Dati!$A4968,Normas!$A:$D,3,FALSE),VLOOKUP(Dati!$A4968,Normas!$A:$D,3,FALSE)*0.6)),"")</f>
      </c>
      <c r="H4968" s="2">
        <f>IFERROR(IF(ISBLANK($A4968),"",IF($A4968="Ūdeņraža jonu koncentrācija",VLOOKUP(Dati!$A4968,Normas!$A:$D,2,FALSE),VLOOKUP(Dati!$A4968,Normas!$A:$D,2,FALSE)*0.3)),"")</f>
      </c>
      <c r="I4968" s="2">
        <f>IFERROR(IF(ISBLANK($A4968),"",IF($A4968="Ūdeņraža jonu koncentrācija",VLOOKUP(Dati!$A4968,Normas!$A:$D,3,FALSE),VLOOKUP(Dati!$A4968,Normas!$A:$D,3,FALSE)*0.3)),"")</f>
      </c>
    </row>
    <row r="4969" spans="2:9" x14ac:dyDescent="0.2">
      <c r="B4969">
        <f>IF(ISBLANK(A4969),"",VLOOKUP(A4969,Normas!A:D,4,FALSE))</f>
      </c>
      <c r="E4969" s="2">
        <f>IF(ISBLANK(D4969),"",INT(YEARFRAC(D4969,'Vispārīga informācija'!$B$2)))</f>
      </c>
      <c r="F4969" s="2">
        <f>IFERROR(IF(ISBLANK($A4969),"",IF($A4969="Ūdeņraža jonu koncentrācija",VLOOKUP(Dati!$A4969,Normas!$A:$D,2,FALSE),VLOOKUP(Dati!$A4969,Normas!$A:$D,2,FALSE)*0.6)),"")</f>
      </c>
      <c r="G4969" s="2">
        <f>IFERROR(IF(ISBLANK($A4969),"",IF($A4969="Ūdeņraža jonu koncentrācija",VLOOKUP(Dati!$A4969,Normas!$A:$D,3,FALSE),VLOOKUP(Dati!$A4969,Normas!$A:$D,3,FALSE)*0.6)),"")</f>
      </c>
      <c r="H4969" s="2">
        <f>IFERROR(IF(ISBLANK($A4969),"",IF($A4969="Ūdeņraža jonu koncentrācija",VLOOKUP(Dati!$A4969,Normas!$A:$D,2,FALSE),VLOOKUP(Dati!$A4969,Normas!$A:$D,2,FALSE)*0.3)),"")</f>
      </c>
      <c r="I4969" s="2">
        <f>IFERROR(IF(ISBLANK($A4969),"",IF($A4969="Ūdeņraža jonu koncentrācija",VLOOKUP(Dati!$A4969,Normas!$A:$D,3,FALSE),VLOOKUP(Dati!$A4969,Normas!$A:$D,3,FALSE)*0.3)),"")</f>
      </c>
    </row>
    <row r="4970" spans="2:9" x14ac:dyDescent="0.2">
      <c r="B4970">
        <f>IF(ISBLANK(A4970),"",VLOOKUP(A4970,Normas!A:D,4,FALSE))</f>
      </c>
      <c r="E4970" s="2">
        <f>IF(ISBLANK(D4970),"",INT(YEARFRAC(D4970,'Vispārīga informācija'!$B$2)))</f>
      </c>
      <c r="F4970" s="2">
        <f>IFERROR(IF(ISBLANK($A4970),"",IF($A4970="Ūdeņraža jonu koncentrācija",VLOOKUP(Dati!$A4970,Normas!$A:$D,2,FALSE),VLOOKUP(Dati!$A4970,Normas!$A:$D,2,FALSE)*0.6)),"")</f>
      </c>
      <c r="G4970" s="2">
        <f>IFERROR(IF(ISBLANK($A4970),"",IF($A4970="Ūdeņraža jonu koncentrācija",VLOOKUP(Dati!$A4970,Normas!$A:$D,3,FALSE),VLOOKUP(Dati!$A4970,Normas!$A:$D,3,FALSE)*0.6)),"")</f>
      </c>
      <c r="H4970" s="2">
        <f>IFERROR(IF(ISBLANK($A4970),"",IF($A4970="Ūdeņraža jonu koncentrācija",VLOOKUP(Dati!$A4970,Normas!$A:$D,2,FALSE),VLOOKUP(Dati!$A4970,Normas!$A:$D,2,FALSE)*0.3)),"")</f>
      </c>
      <c r="I4970" s="2">
        <f>IFERROR(IF(ISBLANK($A4970),"",IF($A4970="Ūdeņraža jonu koncentrācija",VLOOKUP(Dati!$A4970,Normas!$A:$D,3,FALSE),VLOOKUP(Dati!$A4970,Normas!$A:$D,3,FALSE)*0.3)),"")</f>
      </c>
    </row>
    <row r="4971" spans="2:9" x14ac:dyDescent="0.2">
      <c r="B4971">
        <f>IF(ISBLANK(A4971),"",VLOOKUP(A4971,Normas!A:D,4,FALSE))</f>
      </c>
      <c r="E4971" s="2">
        <f>IF(ISBLANK(D4971),"",INT(YEARFRAC(D4971,'Vispārīga informācija'!$B$2)))</f>
      </c>
      <c r="F4971" s="2">
        <f>IFERROR(IF(ISBLANK($A4971),"",IF($A4971="Ūdeņraža jonu koncentrācija",VLOOKUP(Dati!$A4971,Normas!$A:$D,2,FALSE),VLOOKUP(Dati!$A4971,Normas!$A:$D,2,FALSE)*0.6)),"")</f>
      </c>
      <c r="G4971" s="2">
        <f>IFERROR(IF(ISBLANK($A4971),"",IF($A4971="Ūdeņraža jonu koncentrācija",VLOOKUP(Dati!$A4971,Normas!$A:$D,3,FALSE),VLOOKUP(Dati!$A4971,Normas!$A:$D,3,FALSE)*0.6)),"")</f>
      </c>
      <c r="H4971" s="2">
        <f>IFERROR(IF(ISBLANK($A4971),"",IF($A4971="Ūdeņraža jonu koncentrācija",VLOOKUP(Dati!$A4971,Normas!$A:$D,2,FALSE),VLOOKUP(Dati!$A4971,Normas!$A:$D,2,FALSE)*0.3)),"")</f>
      </c>
      <c r="I4971" s="2">
        <f>IFERROR(IF(ISBLANK($A4971),"",IF($A4971="Ūdeņraža jonu koncentrācija",VLOOKUP(Dati!$A4971,Normas!$A:$D,3,FALSE),VLOOKUP(Dati!$A4971,Normas!$A:$D,3,FALSE)*0.3)),"")</f>
      </c>
    </row>
    <row r="4972" spans="2:9" x14ac:dyDescent="0.2">
      <c r="B4972">
        <f>IF(ISBLANK(A4972),"",VLOOKUP(A4972,Normas!A:D,4,FALSE))</f>
      </c>
      <c r="E4972" s="2">
        <f>IF(ISBLANK(D4972),"",INT(YEARFRAC(D4972,'Vispārīga informācija'!$B$2)))</f>
      </c>
      <c r="F4972" s="2">
        <f>IFERROR(IF(ISBLANK($A4972),"",IF($A4972="Ūdeņraža jonu koncentrācija",VLOOKUP(Dati!$A4972,Normas!$A:$D,2,FALSE),VLOOKUP(Dati!$A4972,Normas!$A:$D,2,FALSE)*0.6)),"")</f>
      </c>
      <c r="G4972" s="2">
        <f>IFERROR(IF(ISBLANK($A4972),"",IF($A4972="Ūdeņraža jonu koncentrācija",VLOOKUP(Dati!$A4972,Normas!$A:$D,3,FALSE),VLOOKUP(Dati!$A4972,Normas!$A:$D,3,FALSE)*0.6)),"")</f>
      </c>
      <c r="H4972" s="2">
        <f>IFERROR(IF(ISBLANK($A4972),"",IF($A4972="Ūdeņraža jonu koncentrācija",VLOOKUP(Dati!$A4972,Normas!$A:$D,2,FALSE),VLOOKUP(Dati!$A4972,Normas!$A:$D,2,FALSE)*0.3)),"")</f>
      </c>
      <c r="I4972" s="2">
        <f>IFERROR(IF(ISBLANK($A4972),"",IF($A4972="Ūdeņraža jonu koncentrācija",VLOOKUP(Dati!$A4972,Normas!$A:$D,3,FALSE),VLOOKUP(Dati!$A4972,Normas!$A:$D,3,FALSE)*0.3)),"")</f>
      </c>
    </row>
    <row r="4973" spans="2:9" x14ac:dyDescent="0.2">
      <c r="B4973">
        <f>IF(ISBLANK(A4973),"",VLOOKUP(A4973,Normas!A:D,4,FALSE))</f>
      </c>
      <c r="E4973" s="2">
        <f>IF(ISBLANK(D4973),"",INT(YEARFRAC(D4973,'Vispārīga informācija'!$B$2)))</f>
      </c>
      <c r="F4973" s="2">
        <f>IFERROR(IF(ISBLANK($A4973),"",IF($A4973="Ūdeņraža jonu koncentrācija",VLOOKUP(Dati!$A4973,Normas!$A:$D,2,FALSE),VLOOKUP(Dati!$A4973,Normas!$A:$D,2,FALSE)*0.6)),"")</f>
      </c>
      <c r="G4973" s="2">
        <f>IFERROR(IF(ISBLANK($A4973),"",IF($A4973="Ūdeņraža jonu koncentrācija",VLOOKUP(Dati!$A4973,Normas!$A:$D,3,FALSE),VLOOKUP(Dati!$A4973,Normas!$A:$D,3,FALSE)*0.6)),"")</f>
      </c>
      <c r="H4973" s="2">
        <f>IFERROR(IF(ISBLANK($A4973),"",IF($A4973="Ūdeņraža jonu koncentrācija",VLOOKUP(Dati!$A4973,Normas!$A:$D,2,FALSE),VLOOKUP(Dati!$A4973,Normas!$A:$D,2,FALSE)*0.3)),"")</f>
      </c>
      <c r="I4973" s="2">
        <f>IFERROR(IF(ISBLANK($A4973),"",IF($A4973="Ūdeņraža jonu koncentrācija",VLOOKUP(Dati!$A4973,Normas!$A:$D,3,FALSE),VLOOKUP(Dati!$A4973,Normas!$A:$D,3,FALSE)*0.3)),"")</f>
      </c>
    </row>
    <row r="4974" spans="2:9" x14ac:dyDescent="0.2">
      <c r="B4974">
        <f>IF(ISBLANK(A4974),"",VLOOKUP(A4974,Normas!A:D,4,FALSE))</f>
      </c>
      <c r="E4974" s="2">
        <f>IF(ISBLANK(D4974),"",INT(YEARFRAC(D4974,'Vispārīga informācija'!$B$2)))</f>
      </c>
      <c r="F4974" s="2">
        <f>IFERROR(IF(ISBLANK($A4974),"",IF($A4974="Ūdeņraža jonu koncentrācija",VLOOKUP(Dati!$A4974,Normas!$A:$D,2,FALSE),VLOOKUP(Dati!$A4974,Normas!$A:$D,2,FALSE)*0.6)),"")</f>
      </c>
      <c r="G4974" s="2">
        <f>IFERROR(IF(ISBLANK($A4974),"",IF($A4974="Ūdeņraža jonu koncentrācija",VLOOKUP(Dati!$A4974,Normas!$A:$D,3,FALSE),VLOOKUP(Dati!$A4974,Normas!$A:$D,3,FALSE)*0.6)),"")</f>
      </c>
      <c r="H4974" s="2">
        <f>IFERROR(IF(ISBLANK($A4974),"",IF($A4974="Ūdeņraža jonu koncentrācija",VLOOKUP(Dati!$A4974,Normas!$A:$D,2,FALSE),VLOOKUP(Dati!$A4974,Normas!$A:$D,2,FALSE)*0.3)),"")</f>
      </c>
      <c r="I4974" s="2">
        <f>IFERROR(IF(ISBLANK($A4974),"",IF($A4974="Ūdeņraža jonu koncentrācija",VLOOKUP(Dati!$A4974,Normas!$A:$D,3,FALSE),VLOOKUP(Dati!$A4974,Normas!$A:$D,3,FALSE)*0.3)),"")</f>
      </c>
    </row>
    <row r="4975" spans="2:9" x14ac:dyDescent="0.2">
      <c r="B4975">
        <f>IF(ISBLANK(A4975),"",VLOOKUP(A4975,Normas!A:D,4,FALSE))</f>
      </c>
      <c r="E4975" s="2">
        <f>IF(ISBLANK(D4975),"",INT(YEARFRAC(D4975,'Vispārīga informācija'!$B$2)))</f>
      </c>
      <c r="F4975" s="2">
        <f>IFERROR(IF(ISBLANK($A4975),"",IF($A4975="Ūdeņraža jonu koncentrācija",VLOOKUP(Dati!$A4975,Normas!$A:$D,2,FALSE),VLOOKUP(Dati!$A4975,Normas!$A:$D,2,FALSE)*0.6)),"")</f>
      </c>
      <c r="G4975" s="2">
        <f>IFERROR(IF(ISBLANK($A4975),"",IF($A4975="Ūdeņraža jonu koncentrācija",VLOOKUP(Dati!$A4975,Normas!$A:$D,3,FALSE),VLOOKUP(Dati!$A4975,Normas!$A:$D,3,FALSE)*0.6)),"")</f>
      </c>
      <c r="H4975" s="2">
        <f>IFERROR(IF(ISBLANK($A4975),"",IF($A4975="Ūdeņraža jonu koncentrācija",VLOOKUP(Dati!$A4975,Normas!$A:$D,2,FALSE),VLOOKUP(Dati!$A4975,Normas!$A:$D,2,FALSE)*0.3)),"")</f>
      </c>
      <c r="I4975" s="2">
        <f>IFERROR(IF(ISBLANK($A4975),"",IF($A4975="Ūdeņraža jonu koncentrācija",VLOOKUP(Dati!$A4975,Normas!$A:$D,3,FALSE),VLOOKUP(Dati!$A4975,Normas!$A:$D,3,FALSE)*0.3)),"")</f>
      </c>
    </row>
    <row r="4976" spans="2:9" x14ac:dyDescent="0.2">
      <c r="B4976">
        <f>IF(ISBLANK(A4976),"",VLOOKUP(A4976,Normas!A:D,4,FALSE))</f>
      </c>
      <c r="E4976" s="2">
        <f>IF(ISBLANK(D4976),"",INT(YEARFRAC(D4976,'Vispārīga informācija'!$B$2)))</f>
      </c>
      <c r="F4976" s="2">
        <f>IFERROR(IF(ISBLANK($A4976),"",IF($A4976="Ūdeņraža jonu koncentrācija",VLOOKUP(Dati!$A4976,Normas!$A:$D,2,FALSE),VLOOKUP(Dati!$A4976,Normas!$A:$D,2,FALSE)*0.6)),"")</f>
      </c>
      <c r="G4976" s="2">
        <f>IFERROR(IF(ISBLANK($A4976),"",IF($A4976="Ūdeņraža jonu koncentrācija",VLOOKUP(Dati!$A4976,Normas!$A:$D,3,FALSE),VLOOKUP(Dati!$A4976,Normas!$A:$D,3,FALSE)*0.6)),"")</f>
      </c>
      <c r="H4976" s="2">
        <f>IFERROR(IF(ISBLANK($A4976),"",IF($A4976="Ūdeņraža jonu koncentrācija",VLOOKUP(Dati!$A4976,Normas!$A:$D,2,FALSE),VLOOKUP(Dati!$A4976,Normas!$A:$D,2,FALSE)*0.3)),"")</f>
      </c>
      <c r="I4976" s="2">
        <f>IFERROR(IF(ISBLANK($A4976),"",IF($A4976="Ūdeņraža jonu koncentrācija",VLOOKUP(Dati!$A4976,Normas!$A:$D,3,FALSE),VLOOKUP(Dati!$A4976,Normas!$A:$D,3,FALSE)*0.3)),"")</f>
      </c>
    </row>
    <row r="4977" spans="2:9" x14ac:dyDescent="0.2">
      <c r="B4977">
        <f>IF(ISBLANK(A4977),"",VLOOKUP(A4977,Normas!A:D,4,FALSE))</f>
      </c>
      <c r="E4977" s="2">
        <f>IF(ISBLANK(D4977),"",INT(YEARFRAC(D4977,'Vispārīga informācija'!$B$2)))</f>
      </c>
      <c r="F4977" s="2">
        <f>IFERROR(IF(ISBLANK($A4977),"",IF($A4977="Ūdeņraža jonu koncentrācija",VLOOKUP(Dati!$A4977,Normas!$A:$D,2,FALSE),VLOOKUP(Dati!$A4977,Normas!$A:$D,2,FALSE)*0.6)),"")</f>
      </c>
      <c r="G4977" s="2">
        <f>IFERROR(IF(ISBLANK($A4977),"",IF($A4977="Ūdeņraža jonu koncentrācija",VLOOKUP(Dati!$A4977,Normas!$A:$D,3,FALSE),VLOOKUP(Dati!$A4977,Normas!$A:$D,3,FALSE)*0.6)),"")</f>
      </c>
      <c r="H4977" s="2">
        <f>IFERROR(IF(ISBLANK($A4977),"",IF($A4977="Ūdeņraža jonu koncentrācija",VLOOKUP(Dati!$A4977,Normas!$A:$D,2,FALSE),VLOOKUP(Dati!$A4977,Normas!$A:$D,2,FALSE)*0.3)),"")</f>
      </c>
      <c r="I4977" s="2">
        <f>IFERROR(IF(ISBLANK($A4977),"",IF($A4977="Ūdeņraža jonu koncentrācija",VLOOKUP(Dati!$A4977,Normas!$A:$D,3,FALSE),VLOOKUP(Dati!$A4977,Normas!$A:$D,3,FALSE)*0.3)),"")</f>
      </c>
    </row>
    <row r="4978" spans="2:9" x14ac:dyDescent="0.2">
      <c r="B4978">
        <f>IF(ISBLANK(A4978),"",VLOOKUP(A4978,Normas!A:D,4,FALSE))</f>
      </c>
      <c r="E4978" s="2">
        <f>IF(ISBLANK(D4978),"",INT(YEARFRAC(D4978,'Vispārīga informācija'!$B$2)))</f>
      </c>
      <c r="F4978" s="2">
        <f>IFERROR(IF(ISBLANK($A4978),"",IF($A4978="Ūdeņraža jonu koncentrācija",VLOOKUP(Dati!$A4978,Normas!$A:$D,2,FALSE),VLOOKUP(Dati!$A4978,Normas!$A:$D,2,FALSE)*0.6)),"")</f>
      </c>
      <c r="G4978" s="2">
        <f>IFERROR(IF(ISBLANK($A4978),"",IF($A4978="Ūdeņraža jonu koncentrācija",VLOOKUP(Dati!$A4978,Normas!$A:$D,3,FALSE),VLOOKUP(Dati!$A4978,Normas!$A:$D,3,FALSE)*0.6)),"")</f>
      </c>
      <c r="H4978" s="2">
        <f>IFERROR(IF(ISBLANK($A4978),"",IF($A4978="Ūdeņraža jonu koncentrācija",VLOOKUP(Dati!$A4978,Normas!$A:$D,2,FALSE),VLOOKUP(Dati!$A4978,Normas!$A:$D,2,FALSE)*0.3)),"")</f>
      </c>
      <c r="I4978" s="2">
        <f>IFERROR(IF(ISBLANK($A4978),"",IF($A4978="Ūdeņraža jonu koncentrācija",VLOOKUP(Dati!$A4978,Normas!$A:$D,3,FALSE),VLOOKUP(Dati!$A4978,Normas!$A:$D,3,FALSE)*0.3)),"")</f>
      </c>
    </row>
    <row r="4979" spans="2:9" x14ac:dyDescent="0.2">
      <c r="B4979">
        <f>IF(ISBLANK(A4979),"",VLOOKUP(A4979,Normas!A:D,4,FALSE))</f>
      </c>
      <c r="E4979" s="2">
        <f>IF(ISBLANK(D4979),"",INT(YEARFRAC(D4979,'Vispārīga informācija'!$B$2)))</f>
      </c>
      <c r="F4979" s="2">
        <f>IFERROR(IF(ISBLANK($A4979),"",IF($A4979="Ūdeņraža jonu koncentrācija",VLOOKUP(Dati!$A4979,Normas!$A:$D,2,FALSE),VLOOKUP(Dati!$A4979,Normas!$A:$D,2,FALSE)*0.6)),"")</f>
      </c>
      <c r="G4979" s="2">
        <f>IFERROR(IF(ISBLANK($A4979),"",IF($A4979="Ūdeņraža jonu koncentrācija",VLOOKUP(Dati!$A4979,Normas!$A:$D,3,FALSE),VLOOKUP(Dati!$A4979,Normas!$A:$D,3,FALSE)*0.6)),"")</f>
      </c>
      <c r="H4979" s="2">
        <f>IFERROR(IF(ISBLANK($A4979),"",IF($A4979="Ūdeņraža jonu koncentrācija",VLOOKUP(Dati!$A4979,Normas!$A:$D,2,FALSE),VLOOKUP(Dati!$A4979,Normas!$A:$D,2,FALSE)*0.3)),"")</f>
      </c>
      <c r="I4979" s="2">
        <f>IFERROR(IF(ISBLANK($A4979),"",IF($A4979="Ūdeņraža jonu koncentrācija",VLOOKUP(Dati!$A4979,Normas!$A:$D,3,FALSE),VLOOKUP(Dati!$A4979,Normas!$A:$D,3,FALSE)*0.3)),"")</f>
      </c>
    </row>
    <row r="4980" spans="2:9" x14ac:dyDescent="0.2">
      <c r="B4980">
        <f>IF(ISBLANK(A4980),"",VLOOKUP(A4980,Normas!A:D,4,FALSE))</f>
      </c>
      <c r="E4980" s="2">
        <f>IF(ISBLANK(D4980),"",INT(YEARFRAC(D4980,'Vispārīga informācija'!$B$2)))</f>
      </c>
      <c r="F4980" s="2">
        <f>IFERROR(IF(ISBLANK($A4980),"",IF($A4980="Ūdeņraža jonu koncentrācija",VLOOKUP(Dati!$A4980,Normas!$A:$D,2,FALSE),VLOOKUP(Dati!$A4980,Normas!$A:$D,2,FALSE)*0.6)),"")</f>
      </c>
      <c r="G4980" s="2">
        <f>IFERROR(IF(ISBLANK($A4980),"",IF($A4980="Ūdeņraža jonu koncentrācija",VLOOKUP(Dati!$A4980,Normas!$A:$D,3,FALSE),VLOOKUP(Dati!$A4980,Normas!$A:$D,3,FALSE)*0.6)),"")</f>
      </c>
      <c r="H4980" s="2">
        <f>IFERROR(IF(ISBLANK($A4980),"",IF($A4980="Ūdeņraža jonu koncentrācija",VLOOKUP(Dati!$A4980,Normas!$A:$D,2,FALSE),VLOOKUP(Dati!$A4980,Normas!$A:$D,2,FALSE)*0.3)),"")</f>
      </c>
      <c r="I4980" s="2">
        <f>IFERROR(IF(ISBLANK($A4980),"",IF($A4980="Ūdeņraža jonu koncentrācija",VLOOKUP(Dati!$A4980,Normas!$A:$D,3,FALSE),VLOOKUP(Dati!$A4980,Normas!$A:$D,3,FALSE)*0.3)),"")</f>
      </c>
    </row>
    <row r="4981" spans="2:9" x14ac:dyDescent="0.2">
      <c r="B4981">
        <f>IF(ISBLANK(A4981),"",VLOOKUP(A4981,Normas!A:D,4,FALSE))</f>
      </c>
      <c r="E4981" s="2">
        <f>IF(ISBLANK(D4981),"",INT(YEARFRAC(D4981,'Vispārīga informācija'!$B$2)))</f>
      </c>
      <c r="F4981" s="2">
        <f>IFERROR(IF(ISBLANK($A4981),"",IF($A4981="Ūdeņraža jonu koncentrācija",VLOOKUP(Dati!$A4981,Normas!$A:$D,2,FALSE),VLOOKUP(Dati!$A4981,Normas!$A:$D,2,FALSE)*0.6)),"")</f>
      </c>
      <c r="G4981" s="2">
        <f>IFERROR(IF(ISBLANK($A4981),"",IF($A4981="Ūdeņraža jonu koncentrācija",VLOOKUP(Dati!$A4981,Normas!$A:$D,3,FALSE),VLOOKUP(Dati!$A4981,Normas!$A:$D,3,FALSE)*0.6)),"")</f>
      </c>
      <c r="H4981" s="2">
        <f>IFERROR(IF(ISBLANK($A4981),"",IF($A4981="Ūdeņraža jonu koncentrācija",VLOOKUP(Dati!$A4981,Normas!$A:$D,2,FALSE),VLOOKUP(Dati!$A4981,Normas!$A:$D,2,FALSE)*0.3)),"")</f>
      </c>
      <c r="I4981" s="2">
        <f>IFERROR(IF(ISBLANK($A4981),"",IF($A4981="Ūdeņraža jonu koncentrācija",VLOOKUP(Dati!$A4981,Normas!$A:$D,3,FALSE),VLOOKUP(Dati!$A4981,Normas!$A:$D,3,FALSE)*0.3)),"")</f>
      </c>
    </row>
    <row r="4982" spans="2:9" x14ac:dyDescent="0.2">
      <c r="B4982">
        <f>IF(ISBLANK(A4982),"",VLOOKUP(A4982,Normas!A:D,4,FALSE))</f>
      </c>
      <c r="E4982" s="2">
        <f>IF(ISBLANK(D4982),"",INT(YEARFRAC(D4982,'Vispārīga informācija'!$B$2)))</f>
      </c>
      <c r="F4982" s="2">
        <f>IFERROR(IF(ISBLANK($A4982),"",IF($A4982="Ūdeņraža jonu koncentrācija",VLOOKUP(Dati!$A4982,Normas!$A:$D,2,FALSE),VLOOKUP(Dati!$A4982,Normas!$A:$D,2,FALSE)*0.6)),"")</f>
      </c>
      <c r="G4982" s="2">
        <f>IFERROR(IF(ISBLANK($A4982),"",IF($A4982="Ūdeņraža jonu koncentrācija",VLOOKUP(Dati!$A4982,Normas!$A:$D,3,FALSE),VLOOKUP(Dati!$A4982,Normas!$A:$D,3,FALSE)*0.6)),"")</f>
      </c>
      <c r="H4982" s="2">
        <f>IFERROR(IF(ISBLANK($A4982),"",IF($A4982="Ūdeņraža jonu koncentrācija",VLOOKUP(Dati!$A4982,Normas!$A:$D,2,FALSE),VLOOKUP(Dati!$A4982,Normas!$A:$D,2,FALSE)*0.3)),"")</f>
      </c>
      <c r="I4982" s="2">
        <f>IFERROR(IF(ISBLANK($A4982),"",IF($A4982="Ūdeņraža jonu koncentrācija",VLOOKUP(Dati!$A4982,Normas!$A:$D,3,FALSE),VLOOKUP(Dati!$A4982,Normas!$A:$D,3,FALSE)*0.3)),"")</f>
      </c>
    </row>
    <row r="4983" spans="2:9" x14ac:dyDescent="0.2">
      <c r="B4983">
        <f>IF(ISBLANK(A4983),"",VLOOKUP(A4983,Normas!A:D,4,FALSE))</f>
      </c>
      <c r="E4983" s="2">
        <f>IF(ISBLANK(D4983),"",INT(YEARFRAC(D4983,'Vispārīga informācija'!$B$2)))</f>
      </c>
      <c r="F4983" s="2">
        <f>IFERROR(IF(ISBLANK($A4983),"",IF($A4983="Ūdeņraža jonu koncentrācija",VLOOKUP(Dati!$A4983,Normas!$A:$D,2,FALSE),VLOOKUP(Dati!$A4983,Normas!$A:$D,2,FALSE)*0.6)),"")</f>
      </c>
      <c r="G4983" s="2">
        <f>IFERROR(IF(ISBLANK($A4983),"",IF($A4983="Ūdeņraža jonu koncentrācija",VLOOKUP(Dati!$A4983,Normas!$A:$D,3,FALSE),VLOOKUP(Dati!$A4983,Normas!$A:$D,3,FALSE)*0.6)),"")</f>
      </c>
      <c r="H4983" s="2">
        <f>IFERROR(IF(ISBLANK($A4983),"",IF($A4983="Ūdeņraža jonu koncentrācija",VLOOKUP(Dati!$A4983,Normas!$A:$D,2,FALSE),VLOOKUP(Dati!$A4983,Normas!$A:$D,2,FALSE)*0.3)),"")</f>
      </c>
      <c r="I4983" s="2">
        <f>IFERROR(IF(ISBLANK($A4983),"",IF($A4983="Ūdeņraža jonu koncentrācija",VLOOKUP(Dati!$A4983,Normas!$A:$D,3,FALSE),VLOOKUP(Dati!$A4983,Normas!$A:$D,3,FALSE)*0.3)),"")</f>
      </c>
    </row>
    <row r="4984" spans="2:9" x14ac:dyDescent="0.2">
      <c r="B4984">
        <f>IF(ISBLANK(A4984),"",VLOOKUP(A4984,Normas!A:D,4,FALSE))</f>
      </c>
      <c r="E4984" s="2">
        <f>IF(ISBLANK(D4984),"",INT(YEARFRAC(D4984,'Vispārīga informācija'!$B$2)))</f>
      </c>
      <c r="F4984" s="2">
        <f>IFERROR(IF(ISBLANK($A4984),"",IF($A4984="Ūdeņraža jonu koncentrācija",VLOOKUP(Dati!$A4984,Normas!$A:$D,2,FALSE),VLOOKUP(Dati!$A4984,Normas!$A:$D,2,FALSE)*0.6)),"")</f>
      </c>
      <c r="G4984" s="2">
        <f>IFERROR(IF(ISBLANK($A4984),"",IF($A4984="Ūdeņraža jonu koncentrācija",VLOOKUP(Dati!$A4984,Normas!$A:$D,3,FALSE),VLOOKUP(Dati!$A4984,Normas!$A:$D,3,FALSE)*0.6)),"")</f>
      </c>
      <c r="H4984" s="2">
        <f>IFERROR(IF(ISBLANK($A4984),"",IF($A4984="Ūdeņraža jonu koncentrācija",VLOOKUP(Dati!$A4984,Normas!$A:$D,2,FALSE),VLOOKUP(Dati!$A4984,Normas!$A:$D,2,FALSE)*0.3)),"")</f>
      </c>
      <c r="I4984" s="2">
        <f>IFERROR(IF(ISBLANK($A4984),"",IF($A4984="Ūdeņraža jonu koncentrācija",VLOOKUP(Dati!$A4984,Normas!$A:$D,3,FALSE),VLOOKUP(Dati!$A4984,Normas!$A:$D,3,FALSE)*0.3)),"")</f>
      </c>
    </row>
    <row r="4985" spans="2:9" x14ac:dyDescent="0.2">
      <c r="B4985">
        <f>IF(ISBLANK(A4985),"",VLOOKUP(A4985,Normas!A:D,4,FALSE))</f>
      </c>
      <c r="E4985" s="2">
        <f>IF(ISBLANK(D4985),"",INT(YEARFRAC(D4985,'Vispārīga informācija'!$B$2)))</f>
      </c>
      <c r="F4985" s="2">
        <f>IFERROR(IF(ISBLANK($A4985),"",IF($A4985="Ūdeņraža jonu koncentrācija",VLOOKUP(Dati!$A4985,Normas!$A:$D,2,FALSE),VLOOKUP(Dati!$A4985,Normas!$A:$D,2,FALSE)*0.6)),"")</f>
      </c>
      <c r="G4985" s="2">
        <f>IFERROR(IF(ISBLANK($A4985),"",IF($A4985="Ūdeņraža jonu koncentrācija",VLOOKUP(Dati!$A4985,Normas!$A:$D,3,FALSE),VLOOKUP(Dati!$A4985,Normas!$A:$D,3,FALSE)*0.6)),"")</f>
      </c>
      <c r="H4985" s="2">
        <f>IFERROR(IF(ISBLANK($A4985),"",IF($A4985="Ūdeņraža jonu koncentrācija",VLOOKUP(Dati!$A4985,Normas!$A:$D,2,FALSE),VLOOKUP(Dati!$A4985,Normas!$A:$D,2,FALSE)*0.3)),"")</f>
      </c>
      <c r="I4985" s="2">
        <f>IFERROR(IF(ISBLANK($A4985),"",IF($A4985="Ūdeņraža jonu koncentrācija",VLOOKUP(Dati!$A4985,Normas!$A:$D,3,FALSE),VLOOKUP(Dati!$A4985,Normas!$A:$D,3,FALSE)*0.3)),"")</f>
      </c>
    </row>
    <row r="4986" spans="2:9" x14ac:dyDescent="0.2">
      <c r="B4986">
        <f>IF(ISBLANK(A4986),"",VLOOKUP(A4986,Normas!A:D,4,FALSE))</f>
      </c>
      <c r="E4986" s="2">
        <f>IF(ISBLANK(D4986),"",INT(YEARFRAC(D4986,'Vispārīga informācija'!$B$2)))</f>
      </c>
      <c r="F4986" s="2">
        <f>IFERROR(IF(ISBLANK($A4986),"",IF($A4986="Ūdeņraža jonu koncentrācija",VLOOKUP(Dati!$A4986,Normas!$A:$D,2,FALSE),VLOOKUP(Dati!$A4986,Normas!$A:$D,2,FALSE)*0.6)),"")</f>
      </c>
      <c r="G4986" s="2">
        <f>IFERROR(IF(ISBLANK($A4986),"",IF($A4986="Ūdeņraža jonu koncentrācija",VLOOKUP(Dati!$A4986,Normas!$A:$D,3,FALSE),VLOOKUP(Dati!$A4986,Normas!$A:$D,3,FALSE)*0.6)),"")</f>
      </c>
      <c r="H4986" s="2">
        <f>IFERROR(IF(ISBLANK($A4986),"",IF($A4986="Ūdeņraža jonu koncentrācija",VLOOKUP(Dati!$A4986,Normas!$A:$D,2,FALSE),VLOOKUP(Dati!$A4986,Normas!$A:$D,2,FALSE)*0.3)),"")</f>
      </c>
      <c r="I4986" s="2">
        <f>IFERROR(IF(ISBLANK($A4986),"",IF($A4986="Ūdeņraža jonu koncentrācija",VLOOKUP(Dati!$A4986,Normas!$A:$D,3,FALSE),VLOOKUP(Dati!$A4986,Normas!$A:$D,3,FALSE)*0.3)),"")</f>
      </c>
    </row>
    <row r="4987" spans="2:9" x14ac:dyDescent="0.2">
      <c r="B4987">
        <f>IF(ISBLANK(A4987),"",VLOOKUP(A4987,Normas!A:D,4,FALSE))</f>
      </c>
      <c r="E4987" s="2">
        <f>IF(ISBLANK(D4987),"",INT(YEARFRAC(D4987,'Vispārīga informācija'!$B$2)))</f>
      </c>
      <c r="F4987" s="2">
        <f>IFERROR(IF(ISBLANK($A4987),"",IF($A4987="Ūdeņraža jonu koncentrācija",VLOOKUP(Dati!$A4987,Normas!$A:$D,2,FALSE),VLOOKUP(Dati!$A4987,Normas!$A:$D,2,FALSE)*0.6)),"")</f>
      </c>
      <c r="G4987" s="2">
        <f>IFERROR(IF(ISBLANK($A4987),"",IF($A4987="Ūdeņraža jonu koncentrācija",VLOOKUP(Dati!$A4987,Normas!$A:$D,3,FALSE),VLOOKUP(Dati!$A4987,Normas!$A:$D,3,FALSE)*0.6)),"")</f>
      </c>
      <c r="H4987" s="2">
        <f>IFERROR(IF(ISBLANK($A4987),"",IF($A4987="Ūdeņraža jonu koncentrācija",VLOOKUP(Dati!$A4987,Normas!$A:$D,2,FALSE),VLOOKUP(Dati!$A4987,Normas!$A:$D,2,FALSE)*0.3)),"")</f>
      </c>
      <c r="I4987" s="2">
        <f>IFERROR(IF(ISBLANK($A4987),"",IF($A4987="Ūdeņraža jonu koncentrācija",VLOOKUP(Dati!$A4987,Normas!$A:$D,3,FALSE),VLOOKUP(Dati!$A4987,Normas!$A:$D,3,FALSE)*0.3)),"")</f>
      </c>
    </row>
    <row r="4988" spans="2:9" x14ac:dyDescent="0.2">
      <c r="B4988">
        <f>IF(ISBLANK(A4988),"",VLOOKUP(A4988,Normas!A:D,4,FALSE))</f>
      </c>
      <c r="E4988" s="2">
        <f>IF(ISBLANK(D4988),"",INT(YEARFRAC(D4988,'Vispārīga informācija'!$B$2)))</f>
      </c>
      <c r="F4988" s="2">
        <f>IFERROR(IF(ISBLANK($A4988),"",IF($A4988="Ūdeņraža jonu koncentrācija",VLOOKUP(Dati!$A4988,Normas!$A:$D,2,FALSE),VLOOKUP(Dati!$A4988,Normas!$A:$D,2,FALSE)*0.6)),"")</f>
      </c>
      <c r="G4988" s="2">
        <f>IFERROR(IF(ISBLANK($A4988),"",IF($A4988="Ūdeņraža jonu koncentrācija",VLOOKUP(Dati!$A4988,Normas!$A:$D,3,FALSE),VLOOKUP(Dati!$A4988,Normas!$A:$D,3,FALSE)*0.6)),"")</f>
      </c>
      <c r="H4988" s="2">
        <f>IFERROR(IF(ISBLANK($A4988),"",IF($A4988="Ūdeņraža jonu koncentrācija",VLOOKUP(Dati!$A4988,Normas!$A:$D,2,FALSE),VLOOKUP(Dati!$A4988,Normas!$A:$D,2,FALSE)*0.3)),"")</f>
      </c>
      <c r="I4988" s="2">
        <f>IFERROR(IF(ISBLANK($A4988),"",IF($A4988="Ūdeņraža jonu koncentrācija",VLOOKUP(Dati!$A4988,Normas!$A:$D,3,FALSE),VLOOKUP(Dati!$A4988,Normas!$A:$D,3,FALSE)*0.3)),"")</f>
      </c>
    </row>
    <row r="4989" spans="2:9" x14ac:dyDescent="0.2">
      <c r="B4989">
        <f>IF(ISBLANK(A4989),"",VLOOKUP(A4989,Normas!A:D,4,FALSE))</f>
      </c>
      <c r="E4989" s="2">
        <f>IF(ISBLANK(D4989),"",INT(YEARFRAC(D4989,'Vispārīga informācija'!$B$2)))</f>
      </c>
      <c r="F4989" s="2">
        <f>IFERROR(IF(ISBLANK($A4989),"",IF($A4989="Ūdeņraža jonu koncentrācija",VLOOKUP(Dati!$A4989,Normas!$A:$D,2,FALSE),VLOOKUP(Dati!$A4989,Normas!$A:$D,2,FALSE)*0.6)),"")</f>
      </c>
      <c r="G4989" s="2">
        <f>IFERROR(IF(ISBLANK($A4989),"",IF($A4989="Ūdeņraža jonu koncentrācija",VLOOKUP(Dati!$A4989,Normas!$A:$D,3,FALSE),VLOOKUP(Dati!$A4989,Normas!$A:$D,3,FALSE)*0.6)),"")</f>
      </c>
      <c r="H4989" s="2">
        <f>IFERROR(IF(ISBLANK($A4989),"",IF($A4989="Ūdeņraža jonu koncentrācija",VLOOKUP(Dati!$A4989,Normas!$A:$D,2,FALSE),VLOOKUP(Dati!$A4989,Normas!$A:$D,2,FALSE)*0.3)),"")</f>
      </c>
      <c r="I4989" s="2">
        <f>IFERROR(IF(ISBLANK($A4989),"",IF($A4989="Ūdeņraža jonu koncentrācija",VLOOKUP(Dati!$A4989,Normas!$A:$D,3,FALSE),VLOOKUP(Dati!$A4989,Normas!$A:$D,3,FALSE)*0.3)),"")</f>
      </c>
    </row>
    <row r="4990" spans="2:9" x14ac:dyDescent="0.2">
      <c r="B4990">
        <f>IF(ISBLANK(A4990),"",VLOOKUP(A4990,Normas!A:D,4,FALSE))</f>
      </c>
      <c r="E4990" s="2">
        <f>IF(ISBLANK(D4990),"",INT(YEARFRAC(D4990,'Vispārīga informācija'!$B$2)))</f>
      </c>
      <c r="F4990" s="2">
        <f>IFERROR(IF(ISBLANK($A4990),"",IF($A4990="Ūdeņraža jonu koncentrācija",VLOOKUP(Dati!$A4990,Normas!$A:$D,2,FALSE),VLOOKUP(Dati!$A4990,Normas!$A:$D,2,FALSE)*0.6)),"")</f>
      </c>
      <c r="G4990" s="2">
        <f>IFERROR(IF(ISBLANK($A4990),"",IF($A4990="Ūdeņraža jonu koncentrācija",VLOOKUP(Dati!$A4990,Normas!$A:$D,3,FALSE),VLOOKUP(Dati!$A4990,Normas!$A:$D,3,FALSE)*0.6)),"")</f>
      </c>
      <c r="H4990" s="2">
        <f>IFERROR(IF(ISBLANK($A4990),"",IF($A4990="Ūdeņraža jonu koncentrācija",VLOOKUP(Dati!$A4990,Normas!$A:$D,2,FALSE),VLOOKUP(Dati!$A4990,Normas!$A:$D,2,FALSE)*0.3)),"")</f>
      </c>
      <c r="I4990" s="2">
        <f>IFERROR(IF(ISBLANK($A4990),"",IF($A4990="Ūdeņraža jonu koncentrācija",VLOOKUP(Dati!$A4990,Normas!$A:$D,3,FALSE),VLOOKUP(Dati!$A4990,Normas!$A:$D,3,FALSE)*0.3)),"")</f>
      </c>
    </row>
    <row r="4991" spans="2:9" x14ac:dyDescent="0.2">
      <c r="B4991">
        <f>IF(ISBLANK(A4991),"",VLOOKUP(A4991,Normas!A:D,4,FALSE))</f>
      </c>
      <c r="E4991" s="2">
        <f>IF(ISBLANK(D4991),"",INT(YEARFRAC(D4991,'Vispārīga informācija'!$B$2)))</f>
      </c>
      <c r="F4991" s="2">
        <f>IFERROR(IF(ISBLANK($A4991),"",IF($A4991="Ūdeņraža jonu koncentrācija",VLOOKUP(Dati!$A4991,Normas!$A:$D,2,FALSE),VLOOKUP(Dati!$A4991,Normas!$A:$D,2,FALSE)*0.6)),"")</f>
      </c>
      <c r="G4991" s="2">
        <f>IFERROR(IF(ISBLANK($A4991),"",IF($A4991="Ūdeņraža jonu koncentrācija",VLOOKUP(Dati!$A4991,Normas!$A:$D,3,FALSE),VLOOKUP(Dati!$A4991,Normas!$A:$D,3,FALSE)*0.6)),"")</f>
      </c>
      <c r="H4991" s="2">
        <f>IFERROR(IF(ISBLANK($A4991),"",IF($A4991="Ūdeņraža jonu koncentrācija",VLOOKUP(Dati!$A4991,Normas!$A:$D,2,FALSE),VLOOKUP(Dati!$A4991,Normas!$A:$D,2,FALSE)*0.3)),"")</f>
      </c>
      <c r="I4991" s="2">
        <f>IFERROR(IF(ISBLANK($A4991),"",IF($A4991="Ūdeņraža jonu koncentrācija",VLOOKUP(Dati!$A4991,Normas!$A:$D,3,FALSE),VLOOKUP(Dati!$A4991,Normas!$A:$D,3,FALSE)*0.3)),"")</f>
      </c>
    </row>
    <row r="4992" spans="2:9" x14ac:dyDescent="0.2">
      <c r="B4992">
        <f>IF(ISBLANK(A4992),"",VLOOKUP(A4992,Normas!A:D,4,FALSE))</f>
      </c>
      <c r="E4992" s="2">
        <f>IF(ISBLANK(D4992),"",INT(YEARFRAC(D4992,'Vispārīga informācija'!$B$2)))</f>
      </c>
      <c r="F4992" s="2">
        <f>IFERROR(IF(ISBLANK($A4992),"",IF($A4992="Ūdeņraža jonu koncentrācija",VLOOKUP(Dati!$A4992,Normas!$A:$D,2,FALSE),VLOOKUP(Dati!$A4992,Normas!$A:$D,2,FALSE)*0.6)),"")</f>
      </c>
      <c r="G4992" s="2">
        <f>IFERROR(IF(ISBLANK($A4992),"",IF($A4992="Ūdeņraža jonu koncentrācija",VLOOKUP(Dati!$A4992,Normas!$A:$D,3,FALSE),VLOOKUP(Dati!$A4992,Normas!$A:$D,3,FALSE)*0.6)),"")</f>
      </c>
      <c r="H4992" s="2">
        <f>IFERROR(IF(ISBLANK($A4992),"",IF($A4992="Ūdeņraža jonu koncentrācija",VLOOKUP(Dati!$A4992,Normas!$A:$D,2,FALSE),VLOOKUP(Dati!$A4992,Normas!$A:$D,2,FALSE)*0.3)),"")</f>
      </c>
      <c r="I4992" s="2">
        <f>IFERROR(IF(ISBLANK($A4992),"",IF($A4992="Ūdeņraža jonu koncentrācija",VLOOKUP(Dati!$A4992,Normas!$A:$D,3,FALSE),VLOOKUP(Dati!$A4992,Normas!$A:$D,3,FALSE)*0.3)),"")</f>
      </c>
    </row>
    <row r="4993" spans="2:9" x14ac:dyDescent="0.2">
      <c r="B4993">
        <f>IF(ISBLANK(A4993),"",VLOOKUP(A4993,Normas!A:D,4,FALSE))</f>
      </c>
      <c r="E4993" s="2">
        <f>IF(ISBLANK(D4993),"",INT(YEARFRAC(D4993,'Vispārīga informācija'!$B$2)))</f>
      </c>
      <c r="F4993" s="2">
        <f>IFERROR(IF(ISBLANK($A4993),"",IF($A4993="Ūdeņraža jonu koncentrācija",VLOOKUP(Dati!$A4993,Normas!$A:$D,2,FALSE),VLOOKUP(Dati!$A4993,Normas!$A:$D,2,FALSE)*0.6)),"")</f>
      </c>
      <c r="G4993" s="2">
        <f>IFERROR(IF(ISBLANK($A4993),"",IF($A4993="Ūdeņraža jonu koncentrācija",VLOOKUP(Dati!$A4993,Normas!$A:$D,3,FALSE),VLOOKUP(Dati!$A4993,Normas!$A:$D,3,FALSE)*0.6)),"")</f>
      </c>
      <c r="H4993" s="2">
        <f>IFERROR(IF(ISBLANK($A4993),"",IF($A4993="Ūdeņraža jonu koncentrācija",VLOOKUP(Dati!$A4993,Normas!$A:$D,2,FALSE),VLOOKUP(Dati!$A4993,Normas!$A:$D,2,FALSE)*0.3)),"")</f>
      </c>
      <c r="I4993" s="2">
        <f>IFERROR(IF(ISBLANK($A4993),"",IF($A4993="Ūdeņraža jonu koncentrācija",VLOOKUP(Dati!$A4993,Normas!$A:$D,3,FALSE),VLOOKUP(Dati!$A4993,Normas!$A:$D,3,FALSE)*0.3)),"")</f>
      </c>
    </row>
    <row r="4994" spans="2:9" x14ac:dyDescent="0.2">
      <c r="B4994">
        <f>IF(ISBLANK(A4994),"",VLOOKUP(A4994,Normas!A:D,4,FALSE))</f>
      </c>
      <c r="E4994" s="2">
        <f>IF(ISBLANK(D4994),"",INT(YEARFRAC(D4994,'Vispārīga informācija'!$B$2)))</f>
      </c>
      <c r="F4994" s="2">
        <f>IFERROR(IF(ISBLANK($A4994),"",IF($A4994="Ūdeņraža jonu koncentrācija",VLOOKUP(Dati!$A4994,Normas!$A:$D,2,FALSE),VLOOKUP(Dati!$A4994,Normas!$A:$D,2,FALSE)*0.6)),"")</f>
      </c>
      <c r="G4994" s="2">
        <f>IFERROR(IF(ISBLANK($A4994),"",IF($A4994="Ūdeņraža jonu koncentrācija",VLOOKUP(Dati!$A4994,Normas!$A:$D,3,FALSE),VLOOKUP(Dati!$A4994,Normas!$A:$D,3,FALSE)*0.6)),"")</f>
      </c>
      <c r="H4994" s="2">
        <f>IFERROR(IF(ISBLANK($A4994),"",IF($A4994="Ūdeņraža jonu koncentrācija",VLOOKUP(Dati!$A4994,Normas!$A:$D,2,FALSE),VLOOKUP(Dati!$A4994,Normas!$A:$D,2,FALSE)*0.3)),"")</f>
      </c>
      <c r="I4994" s="2">
        <f>IFERROR(IF(ISBLANK($A4994),"",IF($A4994="Ūdeņraža jonu koncentrācija",VLOOKUP(Dati!$A4994,Normas!$A:$D,3,FALSE),VLOOKUP(Dati!$A4994,Normas!$A:$D,3,FALSE)*0.3)),"")</f>
      </c>
    </row>
    <row r="4995" spans="2:9" x14ac:dyDescent="0.2">
      <c r="B4995">
        <f>IF(ISBLANK(A4995),"",VLOOKUP(A4995,Normas!A:D,4,FALSE))</f>
      </c>
      <c r="E4995" s="2">
        <f>IF(ISBLANK(D4995),"",INT(YEARFRAC(D4995,'Vispārīga informācija'!$B$2)))</f>
      </c>
      <c r="F4995" s="2">
        <f>IFERROR(IF(ISBLANK($A4995),"",IF($A4995="Ūdeņraža jonu koncentrācija",VLOOKUP(Dati!$A4995,Normas!$A:$D,2,FALSE),VLOOKUP(Dati!$A4995,Normas!$A:$D,2,FALSE)*0.6)),"")</f>
      </c>
      <c r="G4995" s="2">
        <f>IFERROR(IF(ISBLANK($A4995),"",IF($A4995="Ūdeņraža jonu koncentrācija",VLOOKUP(Dati!$A4995,Normas!$A:$D,3,FALSE),VLOOKUP(Dati!$A4995,Normas!$A:$D,3,FALSE)*0.6)),"")</f>
      </c>
      <c r="H4995" s="2">
        <f>IFERROR(IF(ISBLANK($A4995),"",IF($A4995="Ūdeņraža jonu koncentrācija",VLOOKUP(Dati!$A4995,Normas!$A:$D,2,FALSE),VLOOKUP(Dati!$A4995,Normas!$A:$D,2,FALSE)*0.3)),"")</f>
      </c>
      <c r="I4995" s="2">
        <f>IFERROR(IF(ISBLANK($A4995),"",IF($A4995="Ūdeņraža jonu koncentrācija",VLOOKUP(Dati!$A4995,Normas!$A:$D,3,FALSE),VLOOKUP(Dati!$A4995,Normas!$A:$D,3,FALSE)*0.3)),"")</f>
      </c>
    </row>
    <row r="4996" spans="2:9" x14ac:dyDescent="0.2">
      <c r="B4996">
        <f>IF(ISBLANK(A4996),"",VLOOKUP(A4996,Normas!A:D,4,FALSE))</f>
      </c>
      <c r="E4996" s="2">
        <f>IF(ISBLANK(D4996),"",INT(YEARFRAC(D4996,'Vispārīga informācija'!$B$2)))</f>
      </c>
      <c r="F4996" s="2">
        <f>IFERROR(IF(ISBLANK($A4996),"",IF($A4996="Ūdeņraža jonu koncentrācija",VLOOKUP(Dati!$A4996,Normas!$A:$D,2,FALSE),VLOOKUP(Dati!$A4996,Normas!$A:$D,2,FALSE)*0.6)),"")</f>
      </c>
      <c r="G4996" s="2">
        <f>IFERROR(IF(ISBLANK($A4996),"",IF($A4996="Ūdeņraža jonu koncentrācija",VLOOKUP(Dati!$A4996,Normas!$A:$D,3,FALSE),VLOOKUP(Dati!$A4996,Normas!$A:$D,3,FALSE)*0.6)),"")</f>
      </c>
      <c r="H4996" s="2">
        <f>IFERROR(IF(ISBLANK($A4996),"",IF($A4996="Ūdeņraža jonu koncentrācija",VLOOKUP(Dati!$A4996,Normas!$A:$D,2,FALSE),VLOOKUP(Dati!$A4996,Normas!$A:$D,2,FALSE)*0.3)),"")</f>
      </c>
      <c r="I4996" s="2">
        <f>IFERROR(IF(ISBLANK($A4996),"",IF($A4996="Ūdeņraža jonu koncentrācija",VLOOKUP(Dati!$A4996,Normas!$A:$D,3,FALSE),VLOOKUP(Dati!$A4996,Normas!$A:$D,3,FALSE)*0.3)),"")</f>
      </c>
    </row>
    <row r="4997" spans="2:9" x14ac:dyDescent="0.2">
      <c r="B4997">
        <f>IF(ISBLANK(A4997),"",VLOOKUP(A4997,Normas!A:D,4,FALSE))</f>
      </c>
      <c r="E4997" s="2">
        <f>IF(ISBLANK(D4997),"",INT(YEARFRAC(D4997,'Vispārīga informācija'!$B$2)))</f>
      </c>
      <c r="F4997" s="2">
        <f>IFERROR(IF(ISBLANK($A4997),"",IF($A4997="Ūdeņraža jonu koncentrācija",VLOOKUP(Dati!$A4997,Normas!$A:$D,2,FALSE),VLOOKUP(Dati!$A4997,Normas!$A:$D,2,FALSE)*0.6)),"")</f>
      </c>
      <c r="G4997" s="2">
        <f>IFERROR(IF(ISBLANK($A4997),"",IF($A4997="Ūdeņraža jonu koncentrācija",VLOOKUP(Dati!$A4997,Normas!$A:$D,3,FALSE),VLOOKUP(Dati!$A4997,Normas!$A:$D,3,FALSE)*0.6)),"")</f>
      </c>
      <c r="H4997" s="2">
        <f>IFERROR(IF(ISBLANK($A4997),"",IF($A4997="Ūdeņraža jonu koncentrācija",VLOOKUP(Dati!$A4997,Normas!$A:$D,2,FALSE),VLOOKUP(Dati!$A4997,Normas!$A:$D,2,FALSE)*0.3)),"")</f>
      </c>
      <c r="I4997" s="2">
        <f>IFERROR(IF(ISBLANK($A4997),"",IF($A4997="Ūdeņraža jonu koncentrācija",VLOOKUP(Dati!$A4997,Normas!$A:$D,3,FALSE),VLOOKUP(Dati!$A4997,Normas!$A:$D,3,FALSE)*0.3)),"")</f>
      </c>
    </row>
    <row r="4998" spans="2:9" x14ac:dyDescent="0.2">
      <c r="B4998">
        <f>IF(ISBLANK(A4998),"",VLOOKUP(A4998,Normas!A:D,4,FALSE))</f>
      </c>
      <c r="E4998" s="2">
        <f>IF(ISBLANK(D4998),"",INT(YEARFRAC(D4998,'Vispārīga informācija'!$B$2)))</f>
      </c>
      <c r="F4998" s="2">
        <f>IFERROR(IF(ISBLANK($A4998),"",IF($A4998="Ūdeņraža jonu koncentrācija",VLOOKUP(Dati!$A4998,Normas!$A:$D,2,FALSE),VLOOKUP(Dati!$A4998,Normas!$A:$D,2,FALSE)*0.6)),"")</f>
      </c>
      <c r="G4998" s="2">
        <f>IFERROR(IF(ISBLANK($A4998),"",IF($A4998="Ūdeņraža jonu koncentrācija",VLOOKUP(Dati!$A4998,Normas!$A:$D,3,FALSE),VLOOKUP(Dati!$A4998,Normas!$A:$D,3,FALSE)*0.6)),"")</f>
      </c>
      <c r="H4998" s="2">
        <f>IFERROR(IF(ISBLANK($A4998),"",IF($A4998="Ūdeņraža jonu koncentrācija",VLOOKUP(Dati!$A4998,Normas!$A:$D,2,FALSE),VLOOKUP(Dati!$A4998,Normas!$A:$D,2,FALSE)*0.3)),"")</f>
      </c>
      <c r="I4998" s="2">
        <f>IFERROR(IF(ISBLANK($A4998),"",IF($A4998="Ūdeņraža jonu koncentrācija",VLOOKUP(Dati!$A4998,Normas!$A:$D,3,FALSE),VLOOKUP(Dati!$A4998,Normas!$A:$D,3,FALSE)*0.3)),"")</f>
      </c>
    </row>
    <row r="4999" spans="2:9" x14ac:dyDescent="0.2">
      <c r="B4999">
        <f>IF(ISBLANK(A4999),"",VLOOKUP(A4999,Normas!A:D,4,FALSE))</f>
      </c>
      <c r="E4999" s="2">
        <f>IF(ISBLANK(D4999),"",INT(YEARFRAC(D4999,'Vispārīga informācija'!$B$2)))</f>
      </c>
      <c r="F4999" s="2">
        <f>IFERROR(IF(ISBLANK($A4999),"",IF($A4999="Ūdeņraža jonu koncentrācija",VLOOKUP(Dati!$A4999,Normas!$A:$D,2,FALSE),VLOOKUP(Dati!$A4999,Normas!$A:$D,2,FALSE)*0.6)),"")</f>
      </c>
      <c r="G4999" s="2">
        <f>IFERROR(IF(ISBLANK($A4999),"",IF($A4999="Ūdeņraža jonu koncentrācija",VLOOKUP(Dati!$A4999,Normas!$A:$D,3,FALSE),VLOOKUP(Dati!$A4999,Normas!$A:$D,3,FALSE)*0.6)),"")</f>
      </c>
      <c r="H4999" s="2">
        <f>IFERROR(IF(ISBLANK($A4999),"",IF($A4999="Ūdeņraža jonu koncentrācija",VLOOKUP(Dati!$A4999,Normas!$A:$D,2,FALSE),VLOOKUP(Dati!$A4999,Normas!$A:$D,2,FALSE)*0.3)),"")</f>
      </c>
      <c r="I4999" s="2">
        <f>IFERROR(IF(ISBLANK($A4999),"",IF($A4999="Ūdeņraža jonu koncentrācija",VLOOKUP(Dati!$A4999,Normas!$A:$D,3,FALSE),VLOOKUP(Dati!$A4999,Normas!$A:$D,3,FALSE)*0.3)),"")</f>
      </c>
    </row>
    <row r="5000" spans="2:9" x14ac:dyDescent="0.2">
      <c r="B5000">
        <f>IF(ISBLANK(A5000),"",VLOOKUP(A5000,Normas!A:D,4,FALSE))</f>
      </c>
      <c r="E5000" s="2">
        <f>IF(ISBLANK(D5000),"",INT(YEARFRAC(D5000,'Vispārīga informācija'!$B$2)))</f>
      </c>
      <c r="F5000" s="2">
        <f>IFERROR(IF(ISBLANK($A5000),"",IF($A5000="Ūdeņraža jonu koncentrācija",VLOOKUP(Dati!$A5000,Normas!$A:$D,2,FALSE),VLOOKUP(Dati!$A5000,Normas!$A:$D,2,FALSE)*0.6)),"")</f>
      </c>
      <c r="G5000" s="2">
        <f>IFERROR(IF(ISBLANK($A5000),"",IF($A5000="Ūdeņraža jonu koncentrācija",VLOOKUP(Dati!$A5000,Normas!$A:$D,3,FALSE),VLOOKUP(Dati!$A5000,Normas!$A:$D,3,FALSE)*0.6)),"")</f>
      </c>
      <c r="H5000" s="2">
        <f>IFERROR(IF(ISBLANK($A5000),"",IF($A5000="Ūdeņraža jonu koncentrācija",VLOOKUP(Dati!$A5000,Normas!$A:$D,2,FALSE),VLOOKUP(Dati!$A5000,Normas!$A:$D,2,FALSE)*0.3)),"")</f>
      </c>
      <c r="I5000" s="2">
        <f>IFERROR(IF(ISBLANK($A5000),"",IF($A5000="Ūdeņraža jonu koncentrācija",VLOOKUP(Dati!$A5000,Normas!$A:$D,3,FALSE),VLOOKUP(Dati!$A5000,Normas!$A:$D,3,FALSE)*0.3)),"")</f>
      </c>
    </row>
    <row r="5001" spans="2:9" x14ac:dyDescent="0.2">
      <c r="B5001">
        <f>IF(ISBLANK(A5001),"",VLOOKUP(A5001,Normas!A:D,4,FALSE))</f>
      </c>
      <c r="E5001" s="2">
        <f>IF(ISBLANK(D5001),"",INT(YEARFRAC(D5001,'Vispārīga informācija'!$B$2)))</f>
      </c>
      <c r="F5001" s="2">
        <f>IFERROR(IF(ISBLANK($A5001),"",IF($A5001="Ūdeņraža jonu koncentrācija",VLOOKUP(Dati!$A5001,Normas!$A:$D,2,FALSE),VLOOKUP(Dati!$A5001,Normas!$A:$D,2,FALSE)*0.6)),"")</f>
      </c>
      <c r="G5001" s="2">
        <f>IFERROR(IF(ISBLANK($A5001),"",IF($A5001="Ūdeņraža jonu koncentrācija",VLOOKUP(Dati!$A5001,Normas!$A:$D,3,FALSE),VLOOKUP(Dati!$A5001,Normas!$A:$D,3,FALSE)*0.6)),"")</f>
      </c>
      <c r="H5001" s="2">
        <f>IFERROR(IF(ISBLANK($A5001),"",IF($A5001="Ūdeņraža jonu koncentrācija",VLOOKUP(Dati!$A5001,Normas!$A:$D,2,FALSE),VLOOKUP(Dati!$A5001,Normas!$A:$D,2,FALSE)*0.3)),"")</f>
      </c>
      <c r="I5001" s="2">
        <f>IFERROR(IF(ISBLANK($A5001),"",IF($A5001="Ūdeņraža jonu koncentrācija",VLOOKUP(Dati!$A5001,Normas!$A:$D,3,FALSE),VLOOKUP(Dati!$A5001,Normas!$A:$D,3,FALSE)*0.3)),"")</f>
      </c>
    </row>
    <row r="5002" spans="2:9" x14ac:dyDescent="0.2">
      <c r="B5002">
        <f>IF(ISBLANK(A5002),"",VLOOKUP(A5002,Normas!A:D,4,FALSE))</f>
      </c>
      <c r="E5002" s="2">
        <f>IF(ISBLANK(D5002),"",INT(YEARFRAC(D5002,'Vispārīga informācija'!$B$2)))</f>
      </c>
      <c r="F5002" s="2">
        <f>IFERROR(IF(ISBLANK($A5002),"",IF($A5002="Ūdeņraža jonu koncentrācija",VLOOKUP(Dati!$A5002,Normas!$A:$D,2,FALSE),VLOOKUP(Dati!$A5002,Normas!$A:$D,2,FALSE)*0.6)),"")</f>
      </c>
      <c r="G5002" s="2">
        <f>IFERROR(IF(ISBLANK($A5002),"",IF($A5002="Ūdeņraža jonu koncentrācija",VLOOKUP(Dati!$A5002,Normas!$A:$D,3,FALSE),VLOOKUP(Dati!$A5002,Normas!$A:$D,3,FALSE)*0.6)),"")</f>
      </c>
      <c r="H5002" s="2">
        <f>IFERROR(IF(ISBLANK($A5002),"",IF($A5002="Ūdeņraža jonu koncentrācija",VLOOKUP(Dati!$A5002,Normas!$A:$D,2,FALSE),VLOOKUP(Dati!$A5002,Normas!$A:$D,2,FALSE)*0.3)),"")</f>
      </c>
      <c r="I5002" s="2">
        <f>IFERROR(IF(ISBLANK($A5002),"",IF($A5002="Ūdeņraža jonu koncentrācija",VLOOKUP(Dati!$A5002,Normas!$A:$D,3,FALSE),VLOOKUP(Dati!$A5002,Normas!$A:$D,3,FALSE)*0.3)),"")</f>
      </c>
    </row>
    <row r="5003" spans="2:9" x14ac:dyDescent="0.2">
      <c r="B5003">
        <f>IF(ISBLANK(A5003),"",VLOOKUP(A5003,Normas!A:D,4,FALSE))</f>
      </c>
      <c r="E5003" s="2">
        <f>IF(ISBLANK(D5003),"",INT(YEARFRAC(D5003,'Vispārīga informācija'!$B$2)))</f>
      </c>
      <c r="F5003" s="2">
        <f>IFERROR(IF(ISBLANK($A5003),"",IF($A5003="Ūdeņraža jonu koncentrācija",VLOOKUP(Dati!$A5003,Normas!$A:$D,2,FALSE),VLOOKUP(Dati!$A5003,Normas!$A:$D,2,FALSE)*0.6)),"")</f>
      </c>
      <c r="G5003" s="2">
        <f>IFERROR(IF(ISBLANK($A5003),"",IF($A5003="Ūdeņraža jonu koncentrācija",VLOOKUP(Dati!$A5003,Normas!$A:$D,3,FALSE),VLOOKUP(Dati!$A5003,Normas!$A:$D,3,FALSE)*0.6)),"")</f>
      </c>
      <c r="H5003" s="2">
        <f>IFERROR(IF(ISBLANK($A5003),"",IF($A5003="Ūdeņraža jonu koncentrācija",VLOOKUP(Dati!$A5003,Normas!$A:$D,2,FALSE),VLOOKUP(Dati!$A5003,Normas!$A:$D,2,FALSE)*0.3)),"")</f>
      </c>
      <c r="I5003" s="2">
        <f>IFERROR(IF(ISBLANK($A5003),"",IF($A5003="Ūdeņraža jonu koncentrācija",VLOOKUP(Dati!$A5003,Normas!$A:$D,3,FALSE),VLOOKUP(Dati!$A5003,Normas!$A:$D,3,FALSE)*0.3)),"")</f>
      </c>
    </row>
    <row r="5004" spans="2:9" x14ac:dyDescent="0.2">
      <c r="B5004">
        <f>IF(ISBLANK(A5004),"",VLOOKUP(A5004,Normas!A:D,4,FALSE))</f>
      </c>
      <c r="E5004" s="2">
        <f>IF(ISBLANK(D5004),"",INT(YEARFRAC(D5004,'Vispārīga informācija'!$B$2)))</f>
      </c>
      <c r="F5004" s="2">
        <f>IFERROR(IF(ISBLANK($A5004),"",IF($A5004="Ūdeņraža jonu koncentrācija",VLOOKUP(Dati!$A5004,Normas!$A:$D,2,FALSE),VLOOKUP(Dati!$A5004,Normas!$A:$D,2,FALSE)*0.6)),"")</f>
      </c>
      <c r="G5004" s="2">
        <f>IFERROR(IF(ISBLANK($A5004),"",IF($A5004="Ūdeņraža jonu koncentrācija",VLOOKUP(Dati!$A5004,Normas!$A:$D,3,FALSE),VLOOKUP(Dati!$A5004,Normas!$A:$D,3,FALSE)*0.6)),"")</f>
      </c>
      <c r="H5004" s="2">
        <f>IFERROR(IF(ISBLANK($A5004),"",IF($A5004="Ūdeņraža jonu koncentrācija",VLOOKUP(Dati!$A5004,Normas!$A:$D,2,FALSE),VLOOKUP(Dati!$A5004,Normas!$A:$D,2,FALSE)*0.3)),"")</f>
      </c>
      <c r="I5004" s="2">
        <f>IFERROR(IF(ISBLANK($A5004),"",IF($A5004="Ūdeņraža jonu koncentrācija",VLOOKUP(Dati!$A5004,Normas!$A:$D,3,FALSE),VLOOKUP(Dati!$A5004,Normas!$A:$D,3,FALSE)*0.3)),"")</f>
      </c>
    </row>
    <row r="5005" spans="2:9" x14ac:dyDescent="0.2">
      <c r="B5005">
        <f>IF(ISBLANK(A5005),"",VLOOKUP(A5005,Normas!A:D,4,FALSE))</f>
      </c>
      <c r="E5005" s="2">
        <f>IF(ISBLANK(D5005),"",INT(YEARFRAC(D5005,'Vispārīga informācija'!$B$2)))</f>
      </c>
      <c r="F5005" s="2">
        <f>IFERROR(IF(ISBLANK($A5005),"",IF($A5005="Ūdeņraža jonu koncentrācija",VLOOKUP(Dati!$A5005,Normas!$A:$D,2,FALSE),VLOOKUP(Dati!$A5005,Normas!$A:$D,2,FALSE)*0.6)),"")</f>
      </c>
      <c r="G5005" s="2">
        <f>IFERROR(IF(ISBLANK($A5005),"",IF($A5005="Ūdeņraža jonu koncentrācija",VLOOKUP(Dati!$A5005,Normas!$A:$D,3,FALSE),VLOOKUP(Dati!$A5005,Normas!$A:$D,3,FALSE)*0.6)),"")</f>
      </c>
      <c r="H5005" s="2">
        <f>IFERROR(IF(ISBLANK($A5005),"",IF($A5005="Ūdeņraža jonu koncentrācija",VLOOKUP(Dati!$A5005,Normas!$A:$D,2,FALSE),VLOOKUP(Dati!$A5005,Normas!$A:$D,2,FALSE)*0.3)),"")</f>
      </c>
      <c r="I5005" s="2">
        <f>IFERROR(IF(ISBLANK($A5005),"",IF($A5005="Ūdeņraža jonu koncentrācija",VLOOKUP(Dati!$A5005,Normas!$A:$D,3,FALSE),VLOOKUP(Dati!$A5005,Normas!$A:$D,3,FALSE)*0.3)),"")</f>
      </c>
    </row>
    <row r="5006" spans="2:9" x14ac:dyDescent="0.2">
      <c r="B5006">
        <f>IF(ISBLANK(A5006),"",VLOOKUP(A5006,Normas!A:D,4,FALSE))</f>
      </c>
      <c r="E5006" s="2">
        <f>IF(ISBLANK(D5006),"",INT(YEARFRAC(D5006,'Vispārīga informācija'!$B$2)))</f>
      </c>
      <c r="F5006" s="2">
        <f>IFERROR(IF(ISBLANK($A5006),"",IF($A5006="Ūdeņraža jonu koncentrācija",VLOOKUP(Dati!$A5006,Normas!$A:$D,2,FALSE),VLOOKUP(Dati!$A5006,Normas!$A:$D,2,FALSE)*0.6)),"")</f>
      </c>
      <c r="G5006" s="2">
        <f>IFERROR(IF(ISBLANK($A5006),"",IF($A5006="Ūdeņraža jonu koncentrācija",VLOOKUP(Dati!$A5006,Normas!$A:$D,3,FALSE),VLOOKUP(Dati!$A5006,Normas!$A:$D,3,FALSE)*0.6)),"")</f>
      </c>
      <c r="H5006" s="2">
        <f>IFERROR(IF(ISBLANK($A5006),"",IF($A5006="Ūdeņraža jonu koncentrācija",VLOOKUP(Dati!$A5006,Normas!$A:$D,2,FALSE),VLOOKUP(Dati!$A5006,Normas!$A:$D,2,FALSE)*0.3)),"")</f>
      </c>
      <c r="I5006" s="2">
        <f>IFERROR(IF(ISBLANK($A5006),"",IF($A5006="Ūdeņraža jonu koncentrācija",VLOOKUP(Dati!$A5006,Normas!$A:$D,3,FALSE),VLOOKUP(Dati!$A5006,Normas!$A:$D,3,FALSE)*0.3)),"")</f>
      </c>
    </row>
    <row r="5007" spans="2:9" x14ac:dyDescent="0.2">
      <c r="B5007">
        <f>IF(ISBLANK(A5007),"",VLOOKUP(A5007,Normas!A:D,4,FALSE))</f>
      </c>
      <c r="E5007" s="2">
        <f>IF(ISBLANK(D5007),"",INT(YEARFRAC(D5007,'Vispārīga informācija'!$B$2)))</f>
      </c>
      <c r="F5007" s="2">
        <f>IFERROR(IF(ISBLANK($A5007),"",IF($A5007="Ūdeņraža jonu koncentrācija",VLOOKUP(Dati!$A5007,Normas!$A:$D,2,FALSE),VLOOKUP(Dati!$A5007,Normas!$A:$D,2,FALSE)*0.6)),"")</f>
      </c>
      <c r="G5007" s="2">
        <f>IFERROR(IF(ISBLANK($A5007),"",IF($A5007="Ūdeņraža jonu koncentrācija",VLOOKUP(Dati!$A5007,Normas!$A:$D,3,FALSE),VLOOKUP(Dati!$A5007,Normas!$A:$D,3,FALSE)*0.6)),"")</f>
      </c>
      <c r="H5007" s="2">
        <f>IFERROR(IF(ISBLANK($A5007),"",IF($A5007="Ūdeņraža jonu koncentrācija",VLOOKUP(Dati!$A5007,Normas!$A:$D,2,FALSE),VLOOKUP(Dati!$A5007,Normas!$A:$D,2,FALSE)*0.3)),"")</f>
      </c>
      <c r="I5007" s="2">
        <f>IFERROR(IF(ISBLANK($A5007),"",IF($A5007="Ūdeņraža jonu koncentrācija",VLOOKUP(Dati!$A5007,Normas!$A:$D,3,FALSE),VLOOKUP(Dati!$A5007,Normas!$A:$D,3,FALSE)*0.3)),"")</f>
      </c>
    </row>
    <row r="5008" spans="2:9" x14ac:dyDescent="0.2">
      <c r="B5008">
        <f>IF(ISBLANK(A5008),"",VLOOKUP(A5008,Normas!A:D,4,FALSE))</f>
      </c>
      <c r="E5008" s="2">
        <f>IF(ISBLANK(D5008),"",INT(YEARFRAC(D5008,'Vispārīga informācija'!$B$2)))</f>
      </c>
      <c r="F5008" s="2">
        <f>IFERROR(IF(ISBLANK($A5008),"",IF($A5008="Ūdeņraža jonu koncentrācija",VLOOKUP(Dati!$A5008,Normas!$A:$D,2,FALSE),VLOOKUP(Dati!$A5008,Normas!$A:$D,2,FALSE)*0.6)),"")</f>
      </c>
      <c r="G5008" s="2">
        <f>IFERROR(IF(ISBLANK($A5008),"",IF($A5008="Ūdeņraža jonu koncentrācija",VLOOKUP(Dati!$A5008,Normas!$A:$D,3,FALSE),VLOOKUP(Dati!$A5008,Normas!$A:$D,3,FALSE)*0.6)),"")</f>
      </c>
      <c r="H5008" s="2">
        <f>IFERROR(IF(ISBLANK($A5008),"",IF($A5008="Ūdeņraža jonu koncentrācija",VLOOKUP(Dati!$A5008,Normas!$A:$D,2,FALSE),VLOOKUP(Dati!$A5008,Normas!$A:$D,2,FALSE)*0.3)),"")</f>
      </c>
      <c r="I5008" s="2">
        <f>IFERROR(IF(ISBLANK($A5008),"",IF($A5008="Ūdeņraža jonu koncentrācija",VLOOKUP(Dati!$A5008,Normas!$A:$D,3,FALSE),VLOOKUP(Dati!$A5008,Normas!$A:$D,3,FALSE)*0.3)),"")</f>
      </c>
    </row>
    <row r="5009" spans="2:9" x14ac:dyDescent="0.2">
      <c r="B5009">
        <f>IF(ISBLANK(A5009),"",VLOOKUP(A5009,Normas!A:D,4,FALSE))</f>
      </c>
      <c r="E5009" s="2">
        <f>IF(ISBLANK(D5009),"",INT(YEARFRAC(D5009,'Vispārīga informācija'!$B$2)))</f>
      </c>
      <c r="F5009" s="2">
        <f>IFERROR(IF(ISBLANK($A5009),"",IF($A5009="Ūdeņraža jonu koncentrācija",VLOOKUP(Dati!$A5009,Normas!$A:$D,2,FALSE),VLOOKUP(Dati!$A5009,Normas!$A:$D,2,FALSE)*0.6)),"")</f>
      </c>
      <c r="G5009" s="2">
        <f>IFERROR(IF(ISBLANK($A5009),"",IF($A5009="Ūdeņraža jonu koncentrācija",VLOOKUP(Dati!$A5009,Normas!$A:$D,3,FALSE),VLOOKUP(Dati!$A5009,Normas!$A:$D,3,FALSE)*0.6)),"")</f>
      </c>
      <c r="H5009" s="2">
        <f>IFERROR(IF(ISBLANK($A5009),"",IF($A5009="Ūdeņraža jonu koncentrācija",VLOOKUP(Dati!$A5009,Normas!$A:$D,2,FALSE),VLOOKUP(Dati!$A5009,Normas!$A:$D,2,FALSE)*0.3)),"")</f>
      </c>
      <c r="I5009" s="2">
        <f>IFERROR(IF(ISBLANK($A5009),"",IF($A5009="Ūdeņraža jonu koncentrācija",VLOOKUP(Dati!$A5009,Normas!$A:$D,3,FALSE),VLOOKUP(Dati!$A5009,Normas!$A:$D,3,FALSE)*0.3)),"")</f>
      </c>
    </row>
    <row r="5010" spans="2:9" x14ac:dyDescent="0.2">
      <c r="B5010">
        <f>IF(ISBLANK(A5010),"",VLOOKUP(A5010,Normas!A:D,4,FALSE))</f>
      </c>
      <c r="E5010" s="2">
        <f>IF(ISBLANK(D5010),"",INT(YEARFRAC(D5010,'Vispārīga informācija'!$B$2)))</f>
      </c>
      <c r="F5010" s="2">
        <f>IFERROR(IF(ISBLANK($A5010),"",IF($A5010="Ūdeņraža jonu koncentrācija",VLOOKUP(Dati!$A5010,Normas!$A:$D,2,FALSE),VLOOKUP(Dati!$A5010,Normas!$A:$D,2,FALSE)*0.6)),"")</f>
      </c>
      <c r="G5010" s="2">
        <f>IFERROR(IF(ISBLANK($A5010),"",IF($A5010="Ūdeņraža jonu koncentrācija",VLOOKUP(Dati!$A5010,Normas!$A:$D,3,FALSE),VLOOKUP(Dati!$A5010,Normas!$A:$D,3,FALSE)*0.6)),"")</f>
      </c>
      <c r="H5010" s="2">
        <f>IFERROR(IF(ISBLANK($A5010),"",IF($A5010="Ūdeņraža jonu koncentrācija",VLOOKUP(Dati!$A5010,Normas!$A:$D,2,FALSE),VLOOKUP(Dati!$A5010,Normas!$A:$D,2,FALSE)*0.3)),"")</f>
      </c>
      <c r="I5010" s="2">
        <f>IFERROR(IF(ISBLANK($A5010),"",IF($A5010="Ūdeņraža jonu koncentrācija",VLOOKUP(Dati!$A5010,Normas!$A:$D,3,FALSE),VLOOKUP(Dati!$A5010,Normas!$A:$D,3,FALSE)*0.3)),"")</f>
      </c>
    </row>
    <row r="5011" spans="2:9" x14ac:dyDescent="0.2">
      <c r="B5011">
        <f>IF(ISBLANK(A5011),"",VLOOKUP(A5011,Normas!A:D,4,FALSE))</f>
      </c>
      <c r="E5011" s="2">
        <f>IF(ISBLANK(D5011),"",INT(YEARFRAC(D5011,'Vispārīga informācija'!$B$2)))</f>
      </c>
      <c r="F5011" s="2">
        <f>IFERROR(IF(ISBLANK($A5011),"",IF($A5011="Ūdeņraža jonu koncentrācija",VLOOKUP(Dati!$A5011,Normas!$A:$D,2,FALSE),VLOOKUP(Dati!$A5011,Normas!$A:$D,2,FALSE)*0.6)),"")</f>
      </c>
      <c r="G5011" s="2">
        <f>IFERROR(IF(ISBLANK($A5011),"",IF($A5011="Ūdeņraža jonu koncentrācija",VLOOKUP(Dati!$A5011,Normas!$A:$D,3,FALSE),VLOOKUP(Dati!$A5011,Normas!$A:$D,3,FALSE)*0.6)),"")</f>
      </c>
      <c r="H5011" s="2">
        <f>IFERROR(IF(ISBLANK($A5011),"",IF($A5011="Ūdeņraža jonu koncentrācija",VLOOKUP(Dati!$A5011,Normas!$A:$D,2,FALSE),VLOOKUP(Dati!$A5011,Normas!$A:$D,2,FALSE)*0.3)),"")</f>
      </c>
      <c r="I5011" s="2">
        <f>IFERROR(IF(ISBLANK($A5011),"",IF($A5011="Ūdeņraža jonu koncentrācija",VLOOKUP(Dati!$A5011,Normas!$A:$D,3,FALSE),VLOOKUP(Dati!$A5011,Normas!$A:$D,3,FALSE)*0.3)),"")</f>
      </c>
    </row>
    <row r="5012" spans="2:9" x14ac:dyDescent="0.2">
      <c r="B5012">
        <f>IF(ISBLANK(A5012),"",VLOOKUP(A5012,Normas!A:D,4,FALSE))</f>
      </c>
      <c r="E5012" s="2">
        <f>IF(ISBLANK(D5012),"",INT(YEARFRAC(D5012,'Vispārīga informācija'!$B$2)))</f>
      </c>
      <c r="F5012" s="2">
        <f>IFERROR(IF(ISBLANK($A5012),"",IF($A5012="Ūdeņraža jonu koncentrācija",VLOOKUP(Dati!$A5012,Normas!$A:$D,2,FALSE),VLOOKUP(Dati!$A5012,Normas!$A:$D,2,FALSE)*0.6)),"")</f>
      </c>
      <c r="G5012" s="2">
        <f>IFERROR(IF(ISBLANK($A5012),"",IF($A5012="Ūdeņraža jonu koncentrācija",VLOOKUP(Dati!$A5012,Normas!$A:$D,3,FALSE),VLOOKUP(Dati!$A5012,Normas!$A:$D,3,FALSE)*0.6)),"")</f>
      </c>
      <c r="H5012" s="2">
        <f>IFERROR(IF(ISBLANK($A5012),"",IF($A5012="Ūdeņraža jonu koncentrācija",VLOOKUP(Dati!$A5012,Normas!$A:$D,2,FALSE),VLOOKUP(Dati!$A5012,Normas!$A:$D,2,FALSE)*0.3)),"")</f>
      </c>
      <c r="I5012" s="2">
        <f>IFERROR(IF(ISBLANK($A5012),"",IF($A5012="Ūdeņraža jonu koncentrācija",VLOOKUP(Dati!$A5012,Normas!$A:$D,3,FALSE),VLOOKUP(Dati!$A5012,Normas!$A:$D,3,FALSE)*0.3)),"")</f>
      </c>
    </row>
    <row r="5013" spans="2:9" x14ac:dyDescent="0.2">
      <c r="B5013">
        <f>IF(ISBLANK(A5013),"",VLOOKUP(A5013,Normas!A:D,4,FALSE))</f>
      </c>
      <c r="E5013" s="2">
        <f>IF(ISBLANK(D5013),"",INT(YEARFRAC(D5013,'Vispārīga informācija'!$B$2)))</f>
      </c>
      <c r="F5013" s="2">
        <f>IFERROR(IF(ISBLANK($A5013),"",IF($A5013="Ūdeņraža jonu koncentrācija",VLOOKUP(Dati!$A5013,Normas!$A:$D,2,FALSE),VLOOKUP(Dati!$A5013,Normas!$A:$D,2,FALSE)*0.6)),"")</f>
      </c>
      <c r="G5013" s="2">
        <f>IFERROR(IF(ISBLANK($A5013),"",IF($A5013="Ūdeņraža jonu koncentrācija",VLOOKUP(Dati!$A5013,Normas!$A:$D,3,FALSE),VLOOKUP(Dati!$A5013,Normas!$A:$D,3,FALSE)*0.6)),"")</f>
      </c>
      <c r="H5013" s="2">
        <f>IFERROR(IF(ISBLANK($A5013),"",IF($A5013="Ūdeņraža jonu koncentrācija",VLOOKUP(Dati!$A5013,Normas!$A:$D,2,FALSE),VLOOKUP(Dati!$A5013,Normas!$A:$D,2,FALSE)*0.3)),"")</f>
      </c>
      <c r="I5013" s="2">
        <f>IFERROR(IF(ISBLANK($A5013),"",IF($A5013="Ūdeņraža jonu koncentrācija",VLOOKUP(Dati!$A5013,Normas!$A:$D,3,FALSE),VLOOKUP(Dati!$A5013,Normas!$A:$D,3,FALSE)*0.3)),"")</f>
      </c>
    </row>
    <row r="5014" spans="2:9" x14ac:dyDescent="0.2">
      <c r="B5014">
        <f>IF(ISBLANK(A5014),"",VLOOKUP(A5014,Normas!A:D,4,FALSE))</f>
      </c>
      <c r="E5014" s="2">
        <f>IF(ISBLANK(D5014),"",INT(YEARFRAC(D5014,'Vispārīga informācija'!$B$2)))</f>
      </c>
      <c r="F5014" s="2">
        <f>IFERROR(IF(ISBLANK($A5014),"",IF($A5014="Ūdeņraža jonu koncentrācija",VLOOKUP(Dati!$A5014,Normas!$A:$D,2,FALSE),VLOOKUP(Dati!$A5014,Normas!$A:$D,2,FALSE)*0.6)),"")</f>
      </c>
      <c r="G5014" s="2">
        <f>IFERROR(IF(ISBLANK($A5014),"",IF($A5014="Ūdeņraža jonu koncentrācija",VLOOKUP(Dati!$A5014,Normas!$A:$D,3,FALSE),VLOOKUP(Dati!$A5014,Normas!$A:$D,3,FALSE)*0.6)),"")</f>
      </c>
      <c r="H5014" s="2">
        <f>IFERROR(IF(ISBLANK($A5014),"",IF($A5014="Ūdeņraža jonu koncentrācija",VLOOKUP(Dati!$A5014,Normas!$A:$D,2,FALSE),VLOOKUP(Dati!$A5014,Normas!$A:$D,2,FALSE)*0.3)),"")</f>
      </c>
      <c r="I5014" s="2">
        <f>IFERROR(IF(ISBLANK($A5014),"",IF($A5014="Ūdeņraža jonu koncentrācija",VLOOKUP(Dati!$A5014,Normas!$A:$D,3,FALSE),VLOOKUP(Dati!$A5014,Normas!$A:$D,3,FALSE)*0.3)),"")</f>
      </c>
    </row>
    <row r="5015" spans="2:9" x14ac:dyDescent="0.2">
      <c r="B5015">
        <f>IF(ISBLANK(A5015),"",VLOOKUP(A5015,Normas!A:D,4,FALSE))</f>
      </c>
      <c r="E5015" s="2">
        <f>IF(ISBLANK(D5015),"",INT(YEARFRAC(D5015,'Vispārīga informācija'!$B$2)))</f>
      </c>
      <c r="F5015" s="2">
        <f>IFERROR(IF(ISBLANK($A5015),"",IF($A5015="Ūdeņraža jonu koncentrācija",VLOOKUP(Dati!$A5015,Normas!$A:$D,2,FALSE),VLOOKUP(Dati!$A5015,Normas!$A:$D,2,FALSE)*0.6)),"")</f>
      </c>
      <c r="G5015" s="2">
        <f>IFERROR(IF(ISBLANK($A5015),"",IF($A5015="Ūdeņraža jonu koncentrācija",VLOOKUP(Dati!$A5015,Normas!$A:$D,3,FALSE),VLOOKUP(Dati!$A5015,Normas!$A:$D,3,FALSE)*0.6)),"")</f>
      </c>
      <c r="H5015" s="2">
        <f>IFERROR(IF(ISBLANK($A5015),"",IF($A5015="Ūdeņraža jonu koncentrācija",VLOOKUP(Dati!$A5015,Normas!$A:$D,2,FALSE),VLOOKUP(Dati!$A5015,Normas!$A:$D,2,FALSE)*0.3)),"")</f>
      </c>
      <c r="I5015" s="2">
        <f>IFERROR(IF(ISBLANK($A5015),"",IF($A5015="Ūdeņraža jonu koncentrācija",VLOOKUP(Dati!$A5015,Normas!$A:$D,3,FALSE),VLOOKUP(Dati!$A5015,Normas!$A:$D,3,FALSE)*0.3)),"")</f>
      </c>
    </row>
    <row r="5016" spans="2:9" x14ac:dyDescent="0.2">
      <c r="B5016">
        <f>IF(ISBLANK(A5016),"",VLOOKUP(A5016,Normas!A:D,4,FALSE))</f>
      </c>
      <c r="E5016" s="2">
        <f>IF(ISBLANK(D5016),"",INT(YEARFRAC(D5016,'Vispārīga informācija'!$B$2)))</f>
      </c>
      <c r="F5016" s="2">
        <f>IFERROR(IF(ISBLANK($A5016),"",IF($A5016="Ūdeņraža jonu koncentrācija",VLOOKUP(Dati!$A5016,Normas!$A:$D,2,FALSE),VLOOKUP(Dati!$A5016,Normas!$A:$D,2,FALSE)*0.6)),"")</f>
      </c>
      <c r="G5016" s="2">
        <f>IFERROR(IF(ISBLANK($A5016),"",IF($A5016="Ūdeņraža jonu koncentrācija",VLOOKUP(Dati!$A5016,Normas!$A:$D,3,FALSE),VLOOKUP(Dati!$A5016,Normas!$A:$D,3,FALSE)*0.6)),"")</f>
      </c>
      <c r="H5016" s="2">
        <f>IFERROR(IF(ISBLANK($A5016),"",IF($A5016="Ūdeņraža jonu koncentrācija",VLOOKUP(Dati!$A5016,Normas!$A:$D,2,FALSE),VLOOKUP(Dati!$A5016,Normas!$A:$D,2,FALSE)*0.3)),"")</f>
      </c>
      <c r="I5016" s="2">
        <f>IFERROR(IF(ISBLANK($A5016),"",IF($A5016="Ūdeņraža jonu koncentrācija",VLOOKUP(Dati!$A5016,Normas!$A:$D,3,FALSE),VLOOKUP(Dati!$A5016,Normas!$A:$D,3,FALSE)*0.3)),"")</f>
      </c>
    </row>
    <row r="5017" spans="2:9" x14ac:dyDescent="0.2">
      <c r="B5017">
        <f>IF(ISBLANK(A5017),"",VLOOKUP(A5017,Normas!A:D,4,FALSE))</f>
      </c>
      <c r="E5017" s="2">
        <f>IF(ISBLANK(D5017),"",INT(YEARFRAC(D5017,'Vispārīga informācija'!$B$2)))</f>
      </c>
      <c r="F5017" s="2">
        <f>IFERROR(IF(ISBLANK($A5017),"",IF($A5017="Ūdeņraža jonu koncentrācija",VLOOKUP(Dati!$A5017,Normas!$A:$D,2,FALSE),VLOOKUP(Dati!$A5017,Normas!$A:$D,2,FALSE)*0.6)),"")</f>
      </c>
      <c r="G5017" s="2">
        <f>IFERROR(IF(ISBLANK($A5017),"",IF($A5017="Ūdeņraža jonu koncentrācija",VLOOKUP(Dati!$A5017,Normas!$A:$D,3,FALSE),VLOOKUP(Dati!$A5017,Normas!$A:$D,3,FALSE)*0.6)),"")</f>
      </c>
      <c r="H5017" s="2">
        <f>IFERROR(IF(ISBLANK($A5017),"",IF($A5017="Ūdeņraža jonu koncentrācija",VLOOKUP(Dati!$A5017,Normas!$A:$D,2,FALSE),VLOOKUP(Dati!$A5017,Normas!$A:$D,2,FALSE)*0.3)),"")</f>
      </c>
      <c r="I5017" s="2">
        <f>IFERROR(IF(ISBLANK($A5017),"",IF($A5017="Ūdeņraža jonu koncentrācija",VLOOKUP(Dati!$A5017,Normas!$A:$D,3,FALSE),VLOOKUP(Dati!$A5017,Normas!$A:$D,3,FALSE)*0.3)),"")</f>
      </c>
    </row>
    <row r="5018" spans="2:9" x14ac:dyDescent="0.2">
      <c r="B5018">
        <f>IF(ISBLANK(A5018),"",VLOOKUP(A5018,Normas!A:D,4,FALSE))</f>
      </c>
      <c r="E5018" s="2">
        <f>IF(ISBLANK(D5018),"",INT(YEARFRAC(D5018,'Vispārīga informācija'!$B$2)))</f>
      </c>
      <c r="F5018" s="2">
        <f>IFERROR(IF(ISBLANK($A5018),"",IF($A5018="Ūdeņraža jonu koncentrācija",VLOOKUP(Dati!$A5018,Normas!$A:$D,2,FALSE),VLOOKUP(Dati!$A5018,Normas!$A:$D,2,FALSE)*0.6)),"")</f>
      </c>
      <c r="G5018" s="2">
        <f>IFERROR(IF(ISBLANK($A5018),"",IF($A5018="Ūdeņraža jonu koncentrācija",VLOOKUP(Dati!$A5018,Normas!$A:$D,3,FALSE),VLOOKUP(Dati!$A5018,Normas!$A:$D,3,FALSE)*0.6)),"")</f>
      </c>
      <c r="H5018" s="2">
        <f>IFERROR(IF(ISBLANK($A5018),"",IF($A5018="Ūdeņraža jonu koncentrācija",VLOOKUP(Dati!$A5018,Normas!$A:$D,2,FALSE),VLOOKUP(Dati!$A5018,Normas!$A:$D,2,FALSE)*0.3)),"")</f>
      </c>
      <c r="I5018" s="2">
        <f>IFERROR(IF(ISBLANK($A5018),"",IF($A5018="Ūdeņraža jonu koncentrācija",VLOOKUP(Dati!$A5018,Normas!$A:$D,3,FALSE),VLOOKUP(Dati!$A5018,Normas!$A:$D,3,FALSE)*0.3)),"")</f>
      </c>
    </row>
    <row r="5019" spans="2:9" x14ac:dyDescent="0.2">
      <c r="B5019">
        <f>IF(ISBLANK(A5019),"",VLOOKUP(A5019,Normas!A:D,4,FALSE))</f>
      </c>
      <c r="E5019" s="2">
        <f>IF(ISBLANK(D5019),"",INT(YEARFRAC(D5019,'Vispārīga informācija'!$B$2)))</f>
      </c>
      <c r="F5019" s="2">
        <f>IFERROR(IF(ISBLANK($A5019),"",IF($A5019="Ūdeņraža jonu koncentrācija",VLOOKUP(Dati!$A5019,Normas!$A:$D,2,FALSE),VLOOKUP(Dati!$A5019,Normas!$A:$D,2,FALSE)*0.6)),"")</f>
      </c>
      <c r="G5019" s="2">
        <f>IFERROR(IF(ISBLANK($A5019),"",IF($A5019="Ūdeņraža jonu koncentrācija",VLOOKUP(Dati!$A5019,Normas!$A:$D,3,FALSE),VLOOKUP(Dati!$A5019,Normas!$A:$D,3,FALSE)*0.6)),"")</f>
      </c>
      <c r="H5019" s="2">
        <f>IFERROR(IF(ISBLANK($A5019),"",IF($A5019="Ūdeņraža jonu koncentrācija",VLOOKUP(Dati!$A5019,Normas!$A:$D,2,FALSE),VLOOKUP(Dati!$A5019,Normas!$A:$D,2,FALSE)*0.3)),"")</f>
      </c>
      <c r="I5019" s="2">
        <f>IFERROR(IF(ISBLANK($A5019),"",IF($A5019="Ūdeņraža jonu koncentrācija",VLOOKUP(Dati!$A5019,Normas!$A:$D,3,FALSE),VLOOKUP(Dati!$A5019,Normas!$A:$D,3,FALSE)*0.3)),"")</f>
      </c>
    </row>
    <row r="5020" spans="2:9" x14ac:dyDescent="0.2">
      <c r="B5020">
        <f>IF(ISBLANK(A5020),"",VLOOKUP(A5020,Normas!A:D,4,FALSE))</f>
      </c>
      <c r="E5020" s="2">
        <f>IF(ISBLANK(D5020),"",INT(YEARFRAC(D5020,'Vispārīga informācija'!$B$2)))</f>
      </c>
      <c r="F5020" s="2">
        <f>IFERROR(IF(ISBLANK($A5020),"",IF($A5020="Ūdeņraža jonu koncentrācija",VLOOKUP(Dati!$A5020,Normas!$A:$D,2,FALSE),VLOOKUP(Dati!$A5020,Normas!$A:$D,2,FALSE)*0.6)),"")</f>
      </c>
      <c r="G5020" s="2">
        <f>IFERROR(IF(ISBLANK($A5020),"",IF($A5020="Ūdeņraža jonu koncentrācija",VLOOKUP(Dati!$A5020,Normas!$A:$D,3,FALSE),VLOOKUP(Dati!$A5020,Normas!$A:$D,3,FALSE)*0.6)),"")</f>
      </c>
      <c r="H5020" s="2">
        <f>IFERROR(IF(ISBLANK($A5020),"",IF($A5020="Ūdeņraža jonu koncentrācija",VLOOKUP(Dati!$A5020,Normas!$A:$D,2,FALSE),VLOOKUP(Dati!$A5020,Normas!$A:$D,2,FALSE)*0.3)),"")</f>
      </c>
      <c r="I5020" s="2">
        <f>IFERROR(IF(ISBLANK($A5020),"",IF($A5020="Ūdeņraža jonu koncentrācija",VLOOKUP(Dati!$A5020,Normas!$A:$D,3,FALSE),VLOOKUP(Dati!$A5020,Normas!$A:$D,3,FALSE)*0.3)),"")</f>
      </c>
    </row>
    <row r="5021" spans="2:9" x14ac:dyDescent="0.2">
      <c r="B5021">
        <f>IF(ISBLANK(A5021),"",VLOOKUP(A5021,Normas!A:D,4,FALSE))</f>
      </c>
      <c r="E5021" s="2">
        <f>IF(ISBLANK(D5021),"",INT(YEARFRAC(D5021,'Vispārīga informācija'!$B$2)))</f>
      </c>
      <c r="F5021" s="2">
        <f>IFERROR(IF(ISBLANK($A5021),"",IF($A5021="Ūdeņraža jonu koncentrācija",VLOOKUP(Dati!$A5021,Normas!$A:$D,2,FALSE),VLOOKUP(Dati!$A5021,Normas!$A:$D,2,FALSE)*0.6)),"")</f>
      </c>
      <c r="G5021" s="2">
        <f>IFERROR(IF(ISBLANK($A5021),"",IF($A5021="Ūdeņraža jonu koncentrācija",VLOOKUP(Dati!$A5021,Normas!$A:$D,3,FALSE),VLOOKUP(Dati!$A5021,Normas!$A:$D,3,FALSE)*0.6)),"")</f>
      </c>
      <c r="H5021" s="2">
        <f>IFERROR(IF(ISBLANK($A5021),"",IF($A5021="Ūdeņraža jonu koncentrācija",VLOOKUP(Dati!$A5021,Normas!$A:$D,2,FALSE),VLOOKUP(Dati!$A5021,Normas!$A:$D,2,FALSE)*0.3)),"")</f>
      </c>
      <c r="I5021" s="2">
        <f>IFERROR(IF(ISBLANK($A5021),"",IF($A5021="Ūdeņraža jonu koncentrācija",VLOOKUP(Dati!$A5021,Normas!$A:$D,3,FALSE),VLOOKUP(Dati!$A5021,Normas!$A:$D,3,FALSE)*0.3)),"")</f>
      </c>
    </row>
    <row r="5022" spans="2:9" x14ac:dyDescent="0.2">
      <c r="B5022">
        <f>IF(ISBLANK(A5022),"",VLOOKUP(A5022,Normas!A:D,4,FALSE))</f>
      </c>
      <c r="E5022" s="2">
        <f>IF(ISBLANK(D5022),"",INT(YEARFRAC(D5022,'Vispārīga informācija'!$B$2)))</f>
      </c>
      <c r="F5022" s="2">
        <f>IFERROR(IF(ISBLANK($A5022),"",IF($A5022="Ūdeņraža jonu koncentrācija",VLOOKUP(Dati!$A5022,Normas!$A:$D,2,FALSE),VLOOKUP(Dati!$A5022,Normas!$A:$D,2,FALSE)*0.6)),"")</f>
      </c>
      <c r="G5022" s="2">
        <f>IFERROR(IF(ISBLANK($A5022),"",IF($A5022="Ūdeņraža jonu koncentrācija",VLOOKUP(Dati!$A5022,Normas!$A:$D,3,FALSE),VLOOKUP(Dati!$A5022,Normas!$A:$D,3,FALSE)*0.6)),"")</f>
      </c>
      <c r="H5022" s="2">
        <f>IFERROR(IF(ISBLANK($A5022),"",IF($A5022="Ūdeņraža jonu koncentrācija",VLOOKUP(Dati!$A5022,Normas!$A:$D,2,FALSE),VLOOKUP(Dati!$A5022,Normas!$A:$D,2,FALSE)*0.3)),"")</f>
      </c>
      <c r="I5022" s="2">
        <f>IFERROR(IF(ISBLANK($A5022),"",IF($A5022="Ūdeņraža jonu koncentrācija",VLOOKUP(Dati!$A5022,Normas!$A:$D,3,FALSE),VLOOKUP(Dati!$A5022,Normas!$A:$D,3,FALSE)*0.3)),"")</f>
      </c>
    </row>
    <row r="5023" spans="2:9" x14ac:dyDescent="0.2">
      <c r="B5023">
        <f>IF(ISBLANK(A5023),"",VLOOKUP(A5023,Normas!A:D,4,FALSE))</f>
      </c>
      <c r="E5023" s="2">
        <f>IF(ISBLANK(D5023),"",INT(YEARFRAC(D5023,'Vispārīga informācija'!$B$2)))</f>
      </c>
      <c r="F5023" s="2">
        <f>IFERROR(IF(ISBLANK($A5023),"",IF($A5023="Ūdeņraža jonu koncentrācija",VLOOKUP(Dati!$A5023,Normas!$A:$D,2,FALSE),VLOOKUP(Dati!$A5023,Normas!$A:$D,2,FALSE)*0.6)),"")</f>
      </c>
      <c r="G5023" s="2">
        <f>IFERROR(IF(ISBLANK($A5023),"",IF($A5023="Ūdeņraža jonu koncentrācija",VLOOKUP(Dati!$A5023,Normas!$A:$D,3,FALSE),VLOOKUP(Dati!$A5023,Normas!$A:$D,3,FALSE)*0.6)),"")</f>
      </c>
      <c r="H5023" s="2">
        <f>IFERROR(IF(ISBLANK($A5023),"",IF($A5023="Ūdeņraža jonu koncentrācija",VLOOKUP(Dati!$A5023,Normas!$A:$D,2,FALSE),VLOOKUP(Dati!$A5023,Normas!$A:$D,2,FALSE)*0.3)),"")</f>
      </c>
      <c r="I5023" s="2">
        <f>IFERROR(IF(ISBLANK($A5023),"",IF($A5023="Ūdeņraža jonu koncentrācija",VLOOKUP(Dati!$A5023,Normas!$A:$D,3,FALSE),VLOOKUP(Dati!$A5023,Normas!$A:$D,3,FALSE)*0.3)),"")</f>
      </c>
    </row>
    <row r="5024" spans="2:9" x14ac:dyDescent="0.2">
      <c r="B5024">
        <f>IF(ISBLANK(A5024),"",VLOOKUP(A5024,Normas!A:D,4,FALSE))</f>
      </c>
      <c r="E5024" s="2">
        <f>IF(ISBLANK(D5024),"",INT(YEARFRAC(D5024,'Vispārīga informācija'!$B$2)))</f>
      </c>
      <c r="F5024" s="2">
        <f>IFERROR(IF(ISBLANK($A5024),"",IF($A5024="Ūdeņraža jonu koncentrācija",VLOOKUP(Dati!$A5024,Normas!$A:$D,2,FALSE),VLOOKUP(Dati!$A5024,Normas!$A:$D,2,FALSE)*0.6)),"")</f>
      </c>
      <c r="G5024" s="2">
        <f>IFERROR(IF(ISBLANK($A5024),"",IF($A5024="Ūdeņraža jonu koncentrācija",VLOOKUP(Dati!$A5024,Normas!$A:$D,3,FALSE),VLOOKUP(Dati!$A5024,Normas!$A:$D,3,FALSE)*0.6)),"")</f>
      </c>
      <c r="H5024" s="2">
        <f>IFERROR(IF(ISBLANK($A5024),"",IF($A5024="Ūdeņraža jonu koncentrācija",VLOOKUP(Dati!$A5024,Normas!$A:$D,2,FALSE),VLOOKUP(Dati!$A5024,Normas!$A:$D,2,FALSE)*0.3)),"")</f>
      </c>
      <c r="I5024" s="2">
        <f>IFERROR(IF(ISBLANK($A5024),"",IF($A5024="Ūdeņraža jonu koncentrācija",VLOOKUP(Dati!$A5024,Normas!$A:$D,3,FALSE),VLOOKUP(Dati!$A5024,Normas!$A:$D,3,FALSE)*0.3)),"")</f>
      </c>
    </row>
    <row r="5025" spans="2:9" x14ac:dyDescent="0.2">
      <c r="B5025">
        <f>IF(ISBLANK(A5025),"",VLOOKUP(A5025,Normas!A:D,4,FALSE))</f>
      </c>
      <c r="E5025" s="2">
        <f>IF(ISBLANK(D5025),"",INT(YEARFRAC(D5025,'Vispārīga informācija'!$B$2)))</f>
      </c>
      <c r="F5025" s="2">
        <f>IFERROR(IF(ISBLANK($A5025),"",IF($A5025="Ūdeņraža jonu koncentrācija",VLOOKUP(Dati!$A5025,Normas!$A:$D,2,FALSE),VLOOKUP(Dati!$A5025,Normas!$A:$D,2,FALSE)*0.6)),"")</f>
      </c>
      <c r="G5025" s="2">
        <f>IFERROR(IF(ISBLANK($A5025),"",IF($A5025="Ūdeņraža jonu koncentrācija",VLOOKUP(Dati!$A5025,Normas!$A:$D,3,FALSE),VLOOKUP(Dati!$A5025,Normas!$A:$D,3,FALSE)*0.6)),"")</f>
      </c>
      <c r="H5025" s="2">
        <f>IFERROR(IF(ISBLANK($A5025),"",IF($A5025="Ūdeņraža jonu koncentrācija",VLOOKUP(Dati!$A5025,Normas!$A:$D,2,FALSE),VLOOKUP(Dati!$A5025,Normas!$A:$D,2,FALSE)*0.3)),"")</f>
      </c>
      <c r="I5025" s="2">
        <f>IFERROR(IF(ISBLANK($A5025),"",IF($A5025="Ūdeņraža jonu koncentrācija",VLOOKUP(Dati!$A5025,Normas!$A:$D,3,FALSE),VLOOKUP(Dati!$A5025,Normas!$A:$D,3,FALSE)*0.3)),"")</f>
      </c>
    </row>
    <row r="5026" spans="2:9" x14ac:dyDescent="0.2">
      <c r="B5026">
        <f>IF(ISBLANK(A5026),"",VLOOKUP(A5026,Normas!A:D,4,FALSE))</f>
      </c>
      <c r="E5026" s="2">
        <f>IF(ISBLANK(D5026),"",INT(YEARFRAC(D5026,'Vispārīga informācija'!$B$2)))</f>
      </c>
      <c r="F5026" s="2">
        <f>IFERROR(IF(ISBLANK($A5026),"",IF($A5026="Ūdeņraža jonu koncentrācija",VLOOKUP(Dati!$A5026,Normas!$A:$D,2,FALSE),VLOOKUP(Dati!$A5026,Normas!$A:$D,2,FALSE)*0.6)),"")</f>
      </c>
      <c r="G5026" s="2">
        <f>IFERROR(IF(ISBLANK($A5026),"",IF($A5026="Ūdeņraža jonu koncentrācija",VLOOKUP(Dati!$A5026,Normas!$A:$D,3,FALSE),VLOOKUP(Dati!$A5026,Normas!$A:$D,3,FALSE)*0.6)),"")</f>
      </c>
      <c r="H5026" s="2">
        <f>IFERROR(IF(ISBLANK($A5026),"",IF($A5026="Ūdeņraža jonu koncentrācija",VLOOKUP(Dati!$A5026,Normas!$A:$D,2,FALSE),VLOOKUP(Dati!$A5026,Normas!$A:$D,2,FALSE)*0.3)),"")</f>
      </c>
      <c r="I5026" s="2">
        <f>IFERROR(IF(ISBLANK($A5026),"",IF($A5026="Ūdeņraža jonu koncentrācija",VLOOKUP(Dati!$A5026,Normas!$A:$D,3,FALSE),VLOOKUP(Dati!$A5026,Normas!$A:$D,3,FALSE)*0.3)),"")</f>
      </c>
    </row>
    <row r="5027" spans="2:9" x14ac:dyDescent="0.2">
      <c r="B5027">
        <f>IF(ISBLANK(A5027),"",VLOOKUP(A5027,Normas!A:D,4,FALSE))</f>
      </c>
      <c r="E5027" s="2">
        <f>IF(ISBLANK(D5027),"",INT(YEARFRAC(D5027,'Vispārīga informācija'!$B$2)))</f>
      </c>
      <c r="F5027" s="2">
        <f>IFERROR(IF(ISBLANK($A5027),"",IF($A5027="Ūdeņraža jonu koncentrācija",VLOOKUP(Dati!$A5027,Normas!$A:$D,2,FALSE),VLOOKUP(Dati!$A5027,Normas!$A:$D,2,FALSE)*0.6)),"")</f>
      </c>
      <c r="G5027" s="2">
        <f>IFERROR(IF(ISBLANK($A5027),"",IF($A5027="Ūdeņraža jonu koncentrācija",VLOOKUP(Dati!$A5027,Normas!$A:$D,3,FALSE),VLOOKUP(Dati!$A5027,Normas!$A:$D,3,FALSE)*0.6)),"")</f>
      </c>
      <c r="H5027" s="2">
        <f>IFERROR(IF(ISBLANK($A5027),"",IF($A5027="Ūdeņraža jonu koncentrācija",VLOOKUP(Dati!$A5027,Normas!$A:$D,2,FALSE),VLOOKUP(Dati!$A5027,Normas!$A:$D,2,FALSE)*0.3)),"")</f>
      </c>
      <c r="I5027" s="2">
        <f>IFERROR(IF(ISBLANK($A5027),"",IF($A5027="Ūdeņraža jonu koncentrācija",VLOOKUP(Dati!$A5027,Normas!$A:$D,3,FALSE),VLOOKUP(Dati!$A5027,Normas!$A:$D,3,FALSE)*0.3)),"")</f>
      </c>
    </row>
    <row r="5028" spans="2:9" x14ac:dyDescent="0.2">
      <c r="B5028">
        <f>IF(ISBLANK(A5028),"",VLOOKUP(A5028,Normas!A:D,4,FALSE))</f>
      </c>
      <c r="E5028" s="2">
        <f>IF(ISBLANK(D5028),"",INT(YEARFRAC(D5028,'Vispārīga informācija'!$B$2)))</f>
      </c>
      <c r="F5028" s="2">
        <f>IFERROR(IF(ISBLANK($A5028),"",IF($A5028="Ūdeņraža jonu koncentrācija",VLOOKUP(Dati!$A5028,Normas!$A:$D,2,FALSE),VLOOKUP(Dati!$A5028,Normas!$A:$D,2,FALSE)*0.6)),"")</f>
      </c>
      <c r="G5028" s="2">
        <f>IFERROR(IF(ISBLANK($A5028),"",IF($A5028="Ūdeņraža jonu koncentrācija",VLOOKUP(Dati!$A5028,Normas!$A:$D,3,FALSE),VLOOKUP(Dati!$A5028,Normas!$A:$D,3,FALSE)*0.6)),"")</f>
      </c>
      <c r="H5028" s="2">
        <f>IFERROR(IF(ISBLANK($A5028),"",IF($A5028="Ūdeņraža jonu koncentrācija",VLOOKUP(Dati!$A5028,Normas!$A:$D,2,FALSE),VLOOKUP(Dati!$A5028,Normas!$A:$D,2,FALSE)*0.3)),"")</f>
      </c>
      <c r="I5028" s="2">
        <f>IFERROR(IF(ISBLANK($A5028),"",IF($A5028="Ūdeņraža jonu koncentrācija",VLOOKUP(Dati!$A5028,Normas!$A:$D,3,FALSE),VLOOKUP(Dati!$A5028,Normas!$A:$D,3,FALSE)*0.3)),"")</f>
      </c>
    </row>
    <row r="5029" spans="2:9" x14ac:dyDescent="0.2">
      <c r="B5029">
        <f>IF(ISBLANK(A5029),"",VLOOKUP(A5029,Normas!A:D,4,FALSE))</f>
      </c>
      <c r="E5029" s="2">
        <f>IF(ISBLANK(D5029),"",INT(YEARFRAC(D5029,'Vispārīga informācija'!$B$2)))</f>
      </c>
      <c r="F5029" s="2">
        <f>IFERROR(IF(ISBLANK($A5029),"",IF($A5029="Ūdeņraža jonu koncentrācija",VLOOKUP(Dati!$A5029,Normas!$A:$D,2,FALSE),VLOOKUP(Dati!$A5029,Normas!$A:$D,2,FALSE)*0.6)),"")</f>
      </c>
      <c r="G5029" s="2">
        <f>IFERROR(IF(ISBLANK($A5029),"",IF($A5029="Ūdeņraža jonu koncentrācija",VLOOKUP(Dati!$A5029,Normas!$A:$D,3,FALSE),VLOOKUP(Dati!$A5029,Normas!$A:$D,3,FALSE)*0.6)),"")</f>
      </c>
      <c r="H5029" s="2">
        <f>IFERROR(IF(ISBLANK($A5029),"",IF($A5029="Ūdeņraža jonu koncentrācija",VLOOKUP(Dati!$A5029,Normas!$A:$D,2,FALSE),VLOOKUP(Dati!$A5029,Normas!$A:$D,2,FALSE)*0.3)),"")</f>
      </c>
      <c r="I5029" s="2">
        <f>IFERROR(IF(ISBLANK($A5029),"",IF($A5029="Ūdeņraža jonu koncentrācija",VLOOKUP(Dati!$A5029,Normas!$A:$D,3,FALSE),VLOOKUP(Dati!$A5029,Normas!$A:$D,3,FALSE)*0.3)),"")</f>
      </c>
    </row>
    <row r="5030" spans="2:9" x14ac:dyDescent="0.2">
      <c r="B5030">
        <f>IF(ISBLANK(A5030),"",VLOOKUP(A5030,Normas!A:D,4,FALSE))</f>
      </c>
      <c r="E5030" s="2">
        <f>IF(ISBLANK(D5030),"",INT(YEARFRAC(D5030,'Vispārīga informācija'!$B$2)))</f>
      </c>
      <c r="F5030" s="2">
        <f>IFERROR(IF(ISBLANK($A5030),"",IF($A5030="Ūdeņraža jonu koncentrācija",VLOOKUP(Dati!$A5030,Normas!$A:$D,2,FALSE),VLOOKUP(Dati!$A5030,Normas!$A:$D,2,FALSE)*0.6)),"")</f>
      </c>
      <c r="G5030" s="2">
        <f>IFERROR(IF(ISBLANK($A5030),"",IF($A5030="Ūdeņraža jonu koncentrācija",VLOOKUP(Dati!$A5030,Normas!$A:$D,3,FALSE),VLOOKUP(Dati!$A5030,Normas!$A:$D,3,FALSE)*0.6)),"")</f>
      </c>
      <c r="H5030" s="2">
        <f>IFERROR(IF(ISBLANK($A5030),"",IF($A5030="Ūdeņraža jonu koncentrācija",VLOOKUP(Dati!$A5030,Normas!$A:$D,2,FALSE),VLOOKUP(Dati!$A5030,Normas!$A:$D,2,FALSE)*0.3)),"")</f>
      </c>
      <c r="I5030" s="2">
        <f>IFERROR(IF(ISBLANK($A5030),"",IF($A5030="Ūdeņraža jonu koncentrācija",VLOOKUP(Dati!$A5030,Normas!$A:$D,3,FALSE),VLOOKUP(Dati!$A5030,Normas!$A:$D,3,FALSE)*0.3)),"")</f>
      </c>
    </row>
    <row r="5031" spans="2:9" x14ac:dyDescent="0.2">
      <c r="B5031">
        <f>IF(ISBLANK(A5031),"",VLOOKUP(A5031,Normas!A:D,4,FALSE))</f>
      </c>
      <c r="E5031" s="2">
        <f>IF(ISBLANK(D5031),"",INT(YEARFRAC(D5031,'Vispārīga informācija'!$B$2)))</f>
      </c>
      <c r="F5031" s="2">
        <f>IFERROR(IF(ISBLANK($A5031),"",IF($A5031="Ūdeņraža jonu koncentrācija",VLOOKUP(Dati!$A5031,Normas!$A:$D,2,FALSE),VLOOKUP(Dati!$A5031,Normas!$A:$D,2,FALSE)*0.6)),"")</f>
      </c>
      <c r="G5031" s="2">
        <f>IFERROR(IF(ISBLANK($A5031),"",IF($A5031="Ūdeņraža jonu koncentrācija",VLOOKUP(Dati!$A5031,Normas!$A:$D,3,FALSE),VLOOKUP(Dati!$A5031,Normas!$A:$D,3,FALSE)*0.6)),"")</f>
      </c>
      <c r="H5031" s="2">
        <f>IFERROR(IF(ISBLANK($A5031),"",IF($A5031="Ūdeņraža jonu koncentrācija",VLOOKUP(Dati!$A5031,Normas!$A:$D,2,FALSE),VLOOKUP(Dati!$A5031,Normas!$A:$D,2,FALSE)*0.3)),"")</f>
      </c>
      <c r="I5031" s="2">
        <f>IFERROR(IF(ISBLANK($A5031),"",IF($A5031="Ūdeņraža jonu koncentrācija",VLOOKUP(Dati!$A5031,Normas!$A:$D,3,FALSE),VLOOKUP(Dati!$A5031,Normas!$A:$D,3,FALSE)*0.3)),"")</f>
      </c>
    </row>
    <row r="5032" spans="2:9" x14ac:dyDescent="0.2">
      <c r="B5032">
        <f>IF(ISBLANK(A5032),"",VLOOKUP(A5032,Normas!A:D,4,FALSE))</f>
      </c>
      <c r="E5032" s="2">
        <f>IF(ISBLANK(D5032),"",INT(YEARFRAC(D5032,'Vispārīga informācija'!$B$2)))</f>
      </c>
      <c r="F5032" s="2">
        <f>IFERROR(IF(ISBLANK($A5032),"",IF($A5032="Ūdeņraža jonu koncentrācija",VLOOKUP(Dati!$A5032,Normas!$A:$D,2,FALSE),VLOOKUP(Dati!$A5032,Normas!$A:$D,2,FALSE)*0.6)),"")</f>
      </c>
      <c r="G5032" s="2">
        <f>IFERROR(IF(ISBLANK($A5032),"",IF($A5032="Ūdeņraža jonu koncentrācija",VLOOKUP(Dati!$A5032,Normas!$A:$D,3,FALSE),VLOOKUP(Dati!$A5032,Normas!$A:$D,3,FALSE)*0.6)),"")</f>
      </c>
      <c r="H5032" s="2">
        <f>IFERROR(IF(ISBLANK($A5032),"",IF($A5032="Ūdeņraža jonu koncentrācija",VLOOKUP(Dati!$A5032,Normas!$A:$D,2,FALSE),VLOOKUP(Dati!$A5032,Normas!$A:$D,2,FALSE)*0.3)),"")</f>
      </c>
      <c r="I5032" s="2">
        <f>IFERROR(IF(ISBLANK($A5032),"",IF($A5032="Ūdeņraža jonu koncentrācija",VLOOKUP(Dati!$A5032,Normas!$A:$D,3,FALSE),VLOOKUP(Dati!$A5032,Normas!$A:$D,3,FALSE)*0.3)),"")</f>
      </c>
    </row>
    <row r="5033" spans="2:9" x14ac:dyDescent="0.2">
      <c r="B5033">
        <f>IF(ISBLANK(A5033),"",VLOOKUP(A5033,Normas!A:D,4,FALSE))</f>
      </c>
      <c r="E5033" s="2">
        <f>IF(ISBLANK(D5033),"",INT(YEARFRAC(D5033,'Vispārīga informācija'!$B$2)))</f>
      </c>
      <c r="F5033" s="2">
        <f>IFERROR(IF(ISBLANK($A5033),"",IF($A5033="Ūdeņraža jonu koncentrācija",VLOOKUP(Dati!$A5033,Normas!$A:$D,2,FALSE),VLOOKUP(Dati!$A5033,Normas!$A:$D,2,FALSE)*0.6)),"")</f>
      </c>
      <c r="G5033" s="2">
        <f>IFERROR(IF(ISBLANK($A5033),"",IF($A5033="Ūdeņraža jonu koncentrācija",VLOOKUP(Dati!$A5033,Normas!$A:$D,3,FALSE),VLOOKUP(Dati!$A5033,Normas!$A:$D,3,FALSE)*0.6)),"")</f>
      </c>
      <c r="H5033" s="2">
        <f>IFERROR(IF(ISBLANK($A5033),"",IF($A5033="Ūdeņraža jonu koncentrācija",VLOOKUP(Dati!$A5033,Normas!$A:$D,2,FALSE),VLOOKUP(Dati!$A5033,Normas!$A:$D,2,FALSE)*0.3)),"")</f>
      </c>
      <c r="I5033" s="2">
        <f>IFERROR(IF(ISBLANK($A5033),"",IF($A5033="Ūdeņraža jonu koncentrācija",VLOOKUP(Dati!$A5033,Normas!$A:$D,3,FALSE),VLOOKUP(Dati!$A5033,Normas!$A:$D,3,FALSE)*0.3)),"")</f>
      </c>
    </row>
    <row r="5034" spans="2:9" x14ac:dyDescent="0.2">
      <c r="B5034">
        <f>IF(ISBLANK(A5034),"",VLOOKUP(A5034,Normas!A:D,4,FALSE))</f>
      </c>
      <c r="E5034" s="2">
        <f>IF(ISBLANK(D5034),"",INT(YEARFRAC(D5034,'Vispārīga informācija'!$B$2)))</f>
      </c>
      <c r="F5034" s="2">
        <f>IFERROR(IF(ISBLANK($A5034),"",IF($A5034="Ūdeņraža jonu koncentrācija",VLOOKUP(Dati!$A5034,Normas!$A:$D,2,FALSE),VLOOKUP(Dati!$A5034,Normas!$A:$D,2,FALSE)*0.6)),"")</f>
      </c>
      <c r="G5034" s="2">
        <f>IFERROR(IF(ISBLANK($A5034),"",IF($A5034="Ūdeņraža jonu koncentrācija",VLOOKUP(Dati!$A5034,Normas!$A:$D,3,FALSE),VLOOKUP(Dati!$A5034,Normas!$A:$D,3,FALSE)*0.6)),"")</f>
      </c>
      <c r="H5034" s="2">
        <f>IFERROR(IF(ISBLANK($A5034),"",IF($A5034="Ūdeņraža jonu koncentrācija",VLOOKUP(Dati!$A5034,Normas!$A:$D,2,FALSE),VLOOKUP(Dati!$A5034,Normas!$A:$D,2,FALSE)*0.3)),"")</f>
      </c>
      <c r="I5034" s="2">
        <f>IFERROR(IF(ISBLANK($A5034),"",IF($A5034="Ūdeņraža jonu koncentrācija",VLOOKUP(Dati!$A5034,Normas!$A:$D,3,FALSE),VLOOKUP(Dati!$A5034,Normas!$A:$D,3,FALSE)*0.3)),"")</f>
      </c>
    </row>
    <row r="5035" spans="2:9" x14ac:dyDescent="0.2">
      <c r="B5035">
        <f>IF(ISBLANK(A5035),"",VLOOKUP(A5035,Normas!A:D,4,FALSE))</f>
      </c>
      <c r="E5035" s="2">
        <f>IF(ISBLANK(D5035),"",INT(YEARFRAC(D5035,'Vispārīga informācija'!$B$2)))</f>
      </c>
      <c r="F5035" s="2">
        <f>IFERROR(IF(ISBLANK($A5035),"",IF($A5035="Ūdeņraža jonu koncentrācija",VLOOKUP(Dati!$A5035,Normas!$A:$D,2,FALSE),VLOOKUP(Dati!$A5035,Normas!$A:$D,2,FALSE)*0.6)),"")</f>
      </c>
      <c r="G5035" s="2">
        <f>IFERROR(IF(ISBLANK($A5035),"",IF($A5035="Ūdeņraža jonu koncentrācija",VLOOKUP(Dati!$A5035,Normas!$A:$D,3,FALSE),VLOOKUP(Dati!$A5035,Normas!$A:$D,3,FALSE)*0.6)),"")</f>
      </c>
      <c r="H5035" s="2">
        <f>IFERROR(IF(ISBLANK($A5035),"",IF($A5035="Ūdeņraža jonu koncentrācija",VLOOKUP(Dati!$A5035,Normas!$A:$D,2,FALSE),VLOOKUP(Dati!$A5035,Normas!$A:$D,2,FALSE)*0.3)),"")</f>
      </c>
      <c r="I5035" s="2">
        <f>IFERROR(IF(ISBLANK($A5035),"",IF($A5035="Ūdeņraža jonu koncentrācija",VLOOKUP(Dati!$A5035,Normas!$A:$D,3,FALSE),VLOOKUP(Dati!$A5035,Normas!$A:$D,3,FALSE)*0.3)),"")</f>
      </c>
    </row>
    <row r="5036" spans="2:9" x14ac:dyDescent="0.2">
      <c r="B5036">
        <f>IF(ISBLANK(A5036),"",VLOOKUP(A5036,Normas!A:D,4,FALSE))</f>
      </c>
      <c r="E5036" s="2">
        <f>IF(ISBLANK(D5036),"",INT(YEARFRAC(D5036,'Vispārīga informācija'!$B$2)))</f>
      </c>
      <c r="F5036" s="2">
        <f>IFERROR(IF(ISBLANK($A5036),"",IF($A5036="Ūdeņraža jonu koncentrācija",VLOOKUP(Dati!$A5036,Normas!$A:$D,2,FALSE),VLOOKUP(Dati!$A5036,Normas!$A:$D,2,FALSE)*0.6)),"")</f>
      </c>
      <c r="G5036" s="2">
        <f>IFERROR(IF(ISBLANK($A5036),"",IF($A5036="Ūdeņraža jonu koncentrācija",VLOOKUP(Dati!$A5036,Normas!$A:$D,3,FALSE),VLOOKUP(Dati!$A5036,Normas!$A:$D,3,FALSE)*0.6)),"")</f>
      </c>
      <c r="H5036" s="2">
        <f>IFERROR(IF(ISBLANK($A5036),"",IF($A5036="Ūdeņraža jonu koncentrācija",VLOOKUP(Dati!$A5036,Normas!$A:$D,2,FALSE),VLOOKUP(Dati!$A5036,Normas!$A:$D,2,FALSE)*0.3)),"")</f>
      </c>
      <c r="I5036" s="2">
        <f>IFERROR(IF(ISBLANK($A5036),"",IF($A5036="Ūdeņraža jonu koncentrācija",VLOOKUP(Dati!$A5036,Normas!$A:$D,3,FALSE),VLOOKUP(Dati!$A5036,Normas!$A:$D,3,FALSE)*0.3)),"")</f>
      </c>
    </row>
    <row r="5037" spans="2:9" x14ac:dyDescent="0.2">
      <c r="B5037">
        <f>IF(ISBLANK(A5037),"",VLOOKUP(A5037,Normas!A:D,4,FALSE))</f>
      </c>
      <c r="E5037" s="2">
        <f>IF(ISBLANK(D5037),"",INT(YEARFRAC(D5037,'Vispārīga informācija'!$B$2)))</f>
      </c>
      <c r="F5037" s="2">
        <f>IFERROR(IF(ISBLANK($A5037),"",IF($A5037="Ūdeņraža jonu koncentrācija",VLOOKUP(Dati!$A5037,Normas!$A:$D,2,FALSE),VLOOKUP(Dati!$A5037,Normas!$A:$D,2,FALSE)*0.6)),"")</f>
      </c>
      <c r="G5037" s="2">
        <f>IFERROR(IF(ISBLANK($A5037),"",IF($A5037="Ūdeņraža jonu koncentrācija",VLOOKUP(Dati!$A5037,Normas!$A:$D,3,FALSE),VLOOKUP(Dati!$A5037,Normas!$A:$D,3,FALSE)*0.6)),"")</f>
      </c>
      <c r="H5037" s="2">
        <f>IFERROR(IF(ISBLANK($A5037),"",IF($A5037="Ūdeņraža jonu koncentrācija",VLOOKUP(Dati!$A5037,Normas!$A:$D,2,FALSE),VLOOKUP(Dati!$A5037,Normas!$A:$D,2,FALSE)*0.3)),"")</f>
      </c>
      <c r="I5037" s="2">
        <f>IFERROR(IF(ISBLANK($A5037),"",IF($A5037="Ūdeņraža jonu koncentrācija",VLOOKUP(Dati!$A5037,Normas!$A:$D,3,FALSE),VLOOKUP(Dati!$A5037,Normas!$A:$D,3,FALSE)*0.3)),"")</f>
      </c>
    </row>
    <row r="5038" spans="2:9" x14ac:dyDescent="0.2">
      <c r="B5038">
        <f>IF(ISBLANK(A5038),"",VLOOKUP(A5038,Normas!A:D,4,FALSE))</f>
      </c>
      <c r="E5038" s="2">
        <f>IF(ISBLANK(D5038),"",INT(YEARFRAC(D5038,'Vispārīga informācija'!$B$2)))</f>
      </c>
      <c r="F5038" s="2">
        <f>IFERROR(IF(ISBLANK($A5038),"",IF($A5038="Ūdeņraža jonu koncentrācija",VLOOKUP(Dati!$A5038,Normas!$A:$D,2,FALSE),VLOOKUP(Dati!$A5038,Normas!$A:$D,2,FALSE)*0.6)),"")</f>
      </c>
      <c r="G5038" s="2">
        <f>IFERROR(IF(ISBLANK($A5038),"",IF($A5038="Ūdeņraža jonu koncentrācija",VLOOKUP(Dati!$A5038,Normas!$A:$D,3,FALSE),VLOOKUP(Dati!$A5038,Normas!$A:$D,3,FALSE)*0.6)),"")</f>
      </c>
      <c r="H5038" s="2">
        <f>IFERROR(IF(ISBLANK($A5038),"",IF($A5038="Ūdeņraža jonu koncentrācija",VLOOKUP(Dati!$A5038,Normas!$A:$D,2,FALSE),VLOOKUP(Dati!$A5038,Normas!$A:$D,2,FALSE)*0.3)),"")</f>
      </c>
      <c r="I5038" s="2">
        <f>IFERROR(IF(ISBLANK($A5038),"",IF($A5038="Ūdeņraža jonu koncentrācija",VLOOKUP(Dati!$A5038,Normas!$A:$D,3,FALSE),VLOOKUP(Dati!$A5038,Normas!$A:$D,3,FALSE)*0.3)),"")</f>
      </c>
    </row>
    <row r="5039" spans="2:9" x14ac:dyDescent="0.2">
      <c r="B5039">
        <f>IF(ISBLANK(A5039),"",VLOOKUP(A5039,Normas!A:D,4,FALSE))</f>
      </c>
      <c r="E5039" s="2">
        <f>IF(ISBLANK(D5039),"",INT(YEARFRAC(D5039,'Vispārīga informācija'!$B$2)))</f>
      </c>
      <c r="F5039" s="2">
        <f>IFERROR(IF(ISBLANK($A5039),"",IF($A5039="Ūdeņraža jonu koncentrācija",VLOOKUP(Dati!$A5039,Normas!$A:$D,2,FALSE),VLOOKUP(Dati!$A5039,Normas!$A:$D,2,FALSE)*0.6)),"")</f>
      </c>
      <c r="G5039" s="2">
        <f>IFERROR(IF(ISBLANK($A5039),"",IF($A5039="Ūdeņraža jonu koncentrācija",VLOOKUP(Dati!$A5039,Normas!$A:$D,3,FALSE),VLOOKUP(Dati!$A5039,Normas!$A:$D,3,FALSE)*0.6)),"")</f>
      </c>
      <c r="H5039" s="2">
        <f>IFERROR(IF(ISBLANK($A5039),"",IF($A5039="Ūdeņraža jonu koncentrācija",VLOOKUP(Dati!$A5039,Normas!$A:$D,2,FALSE),VLOOKUP(Dati!$A5039,Normas!$A:$D,2,FALSE)*0.3)),"")</f>
      </c>
      <c r="I5039" s="2">
        <f>IFERROR(IF(ISBLANK($A5039),"",IF($A5039="Ūdeņraža jonu koncentrācija",VLOOKUP(Dati!$A5039,Normas!$A:$D,3,FALSE),VLOOKUP(Dati!$A5039,Normas!$A:$D,3,FALSE)*0.3)),"")</f>
      </c>
    </row>
    <row r="5040" spans="2:9" x14ac:dyDescent="0.2">
      <c r="B5040">
        <f>IF(ISBLANK(A5040),"",VLOOKUP(A5040,Normas!A:D,4,FALSE))</f>
      </c>
      <c r="E5040" s="2">
        <f>IF(ISBLANK(D5040),"",INT(YEARFRAC(D5040,'Vispārīga informācija'!$B$2)))</f>
      </c>
      <c r="F5040" s="2">
        <f>IFERROR(IF(ISBLANK($A5040),"",IF($A5040="Ūdeņraža jonu koncentrācija",VLOOKUP(Dati!$A5040,Normas!$A:$D,2,FALSE),VLOOKUP(Dati!$A5040,Normas!$A:$D,2,FALSE)*0.6)),"")</f>
      </c>
      <c r="G5040" s="2">
        <f>IFERROR(IF(ISBLANK($A5040),"",IF($A5040="Ūdeņraža jonu koncentrācija",VLOOKUP(Dati!$A5040,Normas!$A:$D,3,FALSE),VLOOKUP(Dati!$A5040,Normas!$A:$D,3,FALSE)*0.6)),"")</f>
      </c>
      <c r="H5040" s="2">
        <f>IFERROR(IF(ISBLANK($A5040),"",IF($A5040="Ūdeņraža jonu koncentrācija",VLOOKUP(Dati!$A5040,Normas!$A:$D,2,FALSE),VLOOKUP(Dati!$A5040,Normas!$A:$D,2,FALSE)*0.3)),"")</f>
      </c>
      <c r="I5040" s="2">
        <f>IFERROR(IF(ISBLANK($A5040),"",IF($A5040="Ūdeņraža jonu koncentrācija",VLOOKUP(Dati!$A5040,Normas!$A:$D,3,FALSE),VLOOKUP(Dati!$A5040,Normas!$A:$D,3,FALSE)*0.3)),"")</f>
      </c>
    </row>
    <row r="5041" spans="2:9" x14ac:dyDescent="0.2">
      <c r="B5041">
        <f>IF(ISBLANK(A5041),"",VLOOKUP(A5041,Normas!A:D,4,FALSE))</f>
      </c>
      <c r="E5041" s="2">
        <f>IF(ISBLANK(D5041),"",INT(YEARFRAC(D5041,'Vispārīga informācija'!$B$2)))</f>
      </c>
      <c r="F5041" s="2">
        <f>IFERROR(IF(ISBLANK($A5041),"",IF($A5041="Ūdeņraža jonu koncentrācija",VLOOKUP(Dati!$A5041,Normas!$A:$D,2,FALSE),VLOOKUP(Dati!$A5041,Normas!$A:$D,2,FALSE)*0.6)),"")</f>
      </c>
      <c r="G5041" s="2">
        <f>IFERROR(IF(ISBLANK($A5041),"",IF($A5041="Ūdeņraža jonu koncentrācija",VLOOKUP(Dati!$A5041,Normas!$A:$D,3,FALSE),VLOOKUP(Dati!$A5041,Normas!$A:$D,3,FALSE)*0.6)),"")</f>
      </c>
      <c r="H5041" s="2">
        <f>IFERROR(IF(ISBLANK($A5041),"",IF($A5041="Ūdeņraža jonu koncentrācija",VLOOKUP(Dati!$A5041,Normas!$A:$D,2,FALSE),VLOOKUP(Dati!$A5041,Normas!$A:$D,2,FALSE)*0.3)),"")</f>
      </c>
      <c r="I5041" s="2">
        <f>IFERROR(IF(ISBLANK($A5041),"",IF($A5041="Ūdeņraža jonu koncentrācija",VLOOKUP(Dati!$A5041,Normas!$A:$D,3,FALSE),VLOOKUP(Dati!$A5041,Normas!$A:$D,3,FALSE)*0.3)),"")</f>
      </c>
    </row>
    <row r="5042" spans="2:9" x14ac:dyDescent="0.2">
      <c r="B5042">
        <f>IF(ISBLANK(A5042),"",VLOOKUP(A5042,Normas!A:D,4,FALSE))</f>
      </c>
      <c r="E5042" s="2">
        <f>IF(ISBLANK(D5042),"",INT(YEARFRAC(D5042,'Vispārīga informācija'!$B$2)))</f>
      </c>
      <c r="F5042" s="2">
        <f>IFERROR(IF(ISBLANK($A5042),"",IF($A5042="Ūdeņraža jonu koncentrācija",VLOOKUP(Dati!$A5042,Normas!$A:$D,2,FALSE),VLOOKUP(Dati!$A5042,Normas!$A:$D,2,FALSE)*0.6)),"")</f>
      </c>
      <c r="G5042" s="2">
        <f>IFERROR(IF(ISBLANK($A5042),"",IF($A5042="Ūdeņraža jonu koncentrācija",VLOOKUP(Dati!$A5042,Normas!$A:$D,3,FALSE),VLOOKUP(Dati!$A5042,Normas!$A:$D,3,FALSE)*0.6)),"")</f>
      </c>
      <c r="H5042" s="2">
        <f>IFERROR(IF(ISBLANK($A5042),"",IF($A5042="Ūdeņraža jonu koncentrācija",VLOOKUP(Dati!$A5042,Normas!$A:$D,2,FALSE),VLOOKUP(Dati!$A5042,Normas!$A:$D,2,FALSE)*0.3)),"")</f>
      </c>
      <c r="I5042" s="2">
        <f>IFERROR(IF(ISBLANK($A5042),"",IF($A5042="Ūdeņraža jonu koncentrācija",VLOOKUP(Dati!$A5042,Normas!$A:$D,3,FALSE),VLOOKUP(Dati!$A5042,Normas!$A:$D,3,FALSE)*0.3)),"")</f>
      </c>
    </row>
    <row r="5043" spans="2:9" x14ac:dyDescent="0.2">
      <c r="B5043">
        <f>IF(ISBLANK(A5043),"",VLOOKUP(A5043,Normas!A:D,4,FALSE))</f>
      </c>
      <c r="E5043" s="2">
        <f>IF(ISBLANK(D5043),"",INT(YEARFRAC(D5043,'Vispārīga informācija'!$B$2)))</f>
      </c>
      <c r="F5043" s="2">
        <f>IFERROR(IF(ISBLANK($A5043),"",IF($A5043="Ūdeņraža jonu koncentrācija",VLOOKUP(Dati!$A5043,Normas!$A:$D,2,FALSE),VLOOKUP(Dati!$A5043,Normas!$A:$D,2,FALSE)*0.6)),"")</f>
      </c>
      <c r="G5043" s="2">
        <f>IFERROR(IF(ISBLANK($A5043),"",IF($A5043="Ūdeņraža jonu koncentrācija",VLOOKUP(Dati!$A5043,Normas!$A:$D,3,FALSE),VLOOKUP(Dati!$A5043,Normas!$A:$D,3,FALSE)*0.6)),"")</f>
      </c>
      <c r="H5043" s="2">
        <f>IFERROR(IF(ISBLANK($A5043),"",IF($A5043="Ūdeņraža jonu koncentrācija",VLOOKUP(Dati!$A5043,Normas!$A:$D,2,FALSE),VLOOKUP(Dati!$A5043,Normas!$A:$D,2,FALSE)*0.3)),"")</f>
      </c>
      <c r="I5043" s="2">
        <f>IFERROR(IF(ISBLANK($A5043),"",IF($A5043="Ūdeņraža jonu koncentrācija",VLOOKUP(Dati!$A5043,Normas!$A:$D,3,FALSE),VLOOKUP(Dati!$A5043,Normas!$A:$D,3,FALSE)*0.3)),"")</f>
      </c>
    </row>
    <row r="5044" spans="2:9" x14ac:dyDescent="0.2">
      <c r="B5044">
        <f>IF(ISBLANK(A5044),"",VLOOKUP(A5044,Normas!A:D,4,FALSE))</f>
      </c>
      <c r="E5044" s="2">
        <f>IF(ISBLANK(D5044),"",INT(YEARFRAC(D5044,'Vispārīga informācija'!$B$2)))</f>
      </c>
      <c r="F5044" s="2">
        <f>IFERROR(IF(ISBLANK($A5044),"",IF($A5044="Ūdeņraža jonu koncentrācija",VLOOKUP(Dati!$A5044,Normas!$A:$D,2,FALSE),VLOOKUP(Dati!$A5044,Normas!$A:$D,2,FALSE)*0.6)),"")</f>
      </c>
      <c r="G5044" s="2">
        <f>IFERROR(IF(ISBLANK($A5044),"",IF($A5044="Ūdeņraža jonu koncentrācija",VLOOKUP(Dati!$A5044,Normas!$A:$D,3,FALSE),VLOOKUP(Dati!$A5044,Normas!$A:$D,3,FALSE)*0.6)),"")</f>
      </c>
      <c r="H5044" s="2">
        <f>IFERROR(IF(ISBLANK($A5044),"",IF($A5044="Ūdeņraža jonu koncentrācija",VLOOKUP(Dati!$A5044,Normas!$A:$D,2,FALSE),VLOOKUP(Dati!$A5044,Normas!$A:$D,2,FALSE)*0.3)),"")</f>
      </c>
      <c r="I5044" s="2">
        <f>IFERROR(IF(ISBLANK($A5044),"",IF($A5044="Ūdeņraža jonu koncentrācija",VLOOKUP(Dati!$A5044,Normas!$A:$D,3,FALSE),VLOOKUP(Dati!$A5044,Normas!$A:$D,3,FALSE)*0.3)),"")</f>
      </c>
    </row>
    <row r="5045" spans="2:9" x14ac:dyDescent="0.2">
      <c r="B5045">
        <f>IF(ISBLANK(A5045),"",VLOOKUP(A5045,Normas!A:D,4,FALSE))</f>
      </c>
      <c r="E5045" s="2">
        <f>IF(ISBLANK(D5045),"",INT(YEARFRAC(D5045,'Vispārīga informācija'!$B$2)))</f>
      </c>
      <c r="F5045" s="2">
        <f>IFERROR(IF(ISBLANK($A5045),"",IF($A5045="Ūdeņraža jonu koncentrācija",VLOOKUP(Dati!$A5045,Normas!$A:$D,2,FALSE),VLOOKUP(Dati!$A5045,Normas!$A:$D,2,FALSE)*0.6)),"")</f>
      </c>
      <c r="G5045" s="2">
        <f>IFERROR(IF(ISBLANK($A5045),"",IF($A5045="Ūdeņraža jonu koncentrācija",VLOOKUP(Dati!$A5045,Normas!$A:$D,3,FALSE),VLOOKUP(Dati!$A5045,Normas!$A:$D,3,FALSE)*0.6)),"")</f>
      </c>
      <c r="H5045" s="2">
        <f>IFERROR(IF(ISBLANK($A5045),"",IF($A5045="Ūdeņraža jonu koncentrācija",VLOOKUP(Dati!$A5045,Normas!$A:$D,2,FALSE),VLOOKUP(Dati!$A5045,Normas!$A:$D,2,FALSE)*0.3)),"")</f>
      </c>
      <c r="I5045" s="2">
        <f>IFERROR(IF(ISBLANK($A5045),"",IF($A5045="Ūdeņraža jonu koncentrācija",VLOOKUP(Dati!$A5045,Normas!$A:$D,3,FALSE),VLOOKUP(Dati!$A5045,Normas!$A:$D,3,FALSE)*0.3)),"")</f>
      </c>
    </row>
    <row r="5046" spans="2:9" x14ac:dyDescent="0.2">
      <c r="B5046">
        <f>IF(ISBLANK(A5046),"",VLOOKUP(A5046,Normas!A:D,4,FALSE))</f>
      </c>
      <c r="E5046" s="2">
        <f>IF(ISBLANK(D5046),"",INT(YEARFRAC(D5046,'Vispārīga informācija'!$B$2)))</f>
      </c>
      <c r="F5046" s="2">
        <f>IFERROR(IF(ISBLANK($A5046),"",IF($A5046="Ūdeņraža jonu koncentrācija",VLOOKUP(Dati!$A5046,Normas!$A:$D,2,FALSE),VLOOKUP(Dati!$A5046,Normas!$A:$D,2,FALSE)*0.6)),"")</f>
      </c>
      <c r="G5046" s="2">
        <f>IFERROR(IF(ISBLANK($A5046),"",IF($A5046="Ūdeņraža jonu koncentrācija",VLOOKUP(Dati!$A5046,Normas!$A:$D,3,FALSE),VLOOKUP(Dati!$A5046,Normas!$A:$D,3,FALSE)*0.6)),"")</f>
      </c>
      <c r="H5046" s="2">
        <f>IFERROR(IF(ISBLANK($A5046),"",IF($A5046="Ūdeņraža jonu koncentrācija",VLOOKUP(Dati!$A5046,Normas!$A:$D,2,FALSE),VLOOKUP(Dati!$A5046,Normas!$A:$D,2,FALSE)*0.3)),"")</f>
      </c>
      <c r="I5046" s="2">
        <f>IFERROR(IF(ISBLANK($A5046),"",IF($A5046="Ūdeņraža jonu koncentrācija",VLOOKUP(Dati!$A5046,Normas!$A:$D,3,FALSE),VLOOKUP(Dati!$A5046,Normas!$A:$D,3,FALSE)*0.3)),"")</f>
      </c>
    </row>
    <row r="5047" spans="2:9" x14ac:dyDescent="0.2">
      <c r="B5047">
        <f>IF(ISBLANK(A5047),"",VLOOKUP(A5047,Normas!A:D,4,FALSE))</f>
      </c>
      <c r="E5047" s="2">
        <f>IF(ISBLANK(D5047),"",INT(YEARFRAC(D5047,'Vispārīga informācija'!$B$2)))</f>
      </c>
      <c r="F5047" s="2">
        <f>IFERROR(IF(ISBLANK($A5047),"",IF($A5047="Ūdeņraža jonu koncentrācija",VLOOKUP(Dati!$A5047,Normas!$A:$D,2,FALSE),VLOOKUP(Dati!$A5047,Normas!$A:$D,2,FALSE)*0.6)),"")</f>
      </c>
      <c r="G5047" s="2">
        <f>IFERROR(IF(ISBLANK($A5047),"",IF($A5047="Ūdeņraža jonu koncentrācija",VLOOKUP(Dati!$A5047,Normas!$A:$D,3,FALSE),VLOOKUP(Dati!$A5047,Normas!$A:$D,3,FALSE)*0.6)),"")</f>
      </c>
      <c r="H5047" s="2">
        <f>IFERROR(IF(ISBLANK($A5047),"",IF($A5047="Ūdeņraža jonu koncentrācija",VLOOKUP(Dati!$A5047,Normas!$A:$D,2,FALSE),VLOOKUP(Dati!$A5047,Normas!$A:$D,2,FALSE)*0.3)),"")</f>
      </c>
      <c r="I5047" s="2">
        <f>IFERROR(IF(ISBLANK($A5047),"",IF($A5047="Ūdeņraža jonu koncentrācija",VLOOKUP(Dati!$A5047,Normas!$A:$D,3,FALSE),VLOOKUP(Dati!$A5047,Normas!$A:$D,3,FALSE)*0.3)),"")</f>
      </c>
    </row>
    <row r="5048" spans="2:9" x14ac:dyDescent="0.2">
      <c r="B5048">
        <f>IF(ISBLANK(A5048),"",VLOOKUP(A5048,Normas!A:D,4,FALSE))</f>
      </c>
      <c r="E5048" s="2">
        <f>IF(ISBLANK(D5048),"",INT(YEARFRAC(D5048,'Vispārīga informācija'!$B$2)))</f>
      </c>
      <c r="F5048" s="2">
        <f>IFERROR(IF(ISBLANK($A5048),"",IF($A5048="Ūdeņraža jonu koncentrācija",VLOOKUP(Dati!$A5048,Normas!$A:$D,2,FALSE),VLOOKUP(Dati!$A5048,Normas!$A:$D,2,FALSE)*0.6)),"")</f>
      </c>
      <c r="G5048" s="2">
        <f>IFERROR(IF(ISBLANK($A5048),"",IF($A5048="Ūdeņraža jonu koncentrācija",VLOOKUP(Dati!$A5048,Normas!$A:$D,3,FALSE),VLOOKUP(Dati!$A5048,Normas!$A:$D,3,FALSE)*0.6)),"")</f>
      </c>
      <c r="H5048" s="2">
        <f>IFERROR(IF(ISBLANK($A5048),"",IF($A5048="Ūdeņraža jonu koncentrācija",VLOOKUP(Dati!$A5048,Normas!$A:$D,2,FALSE),VLOOKUP(Dati!$A5048,Normas!$A:$D,2,FALSE)*0.3)),"")</f>
      </c>
      <c r="I5048" s="2">
        <f>IFERROR(IF(ISBLANK($A5048),"",IF($A5048="Ūdeņraža jonu koncentrācija",VLOOKUP(Dati!$A5048,Normas!$A:$D,3,FALSE),VLOOKUP(Dati!$A5048,Normas!$A:$D,3,FALSE)*0.3)),"")</f>
      </c>
    </row>
    <row r="5049" spans="2:9" x14ac:dyDescent="0.2">
      <c r="B5049">
        <f>IF(ISBLANK(A5049),"",VLOOKUP(A5049,Normas!A:D,4,FALSE))</f>
      </c>
      <c r="E5049" s="2">
        <f>IF(ISBLANK(D5049),"",INT(YEARFRAC(D5049,'Vispārīga informācija'!$B$2)))</f>
      </c>
      <c r="F5049" s="2">
        <f>IFERROR(IF(ISBLANK($A5049),"",IF($A5049="Ūdeņraža jonu koncentrācija",VLOOKUP(Dati!$A5049,Normas!$A:$D,2,FALSE),VLOOKUP(Dati!$A5049,Normas!$A:$D,2,FALSE)*0.6)),"")</f>
      </c>
      <c r="G5049" s="2">
        <f>IFERROR(IF(ISBLANK($A5049),"",IF($A5049="Ūdeņraža jonu koncentrācija",VLOOKUP(Dati!$A5049,Normas!$A:$D,3,FALSE),VLOOKUP(Dati!$A5049,Normas!$A:$D,3,FALSE)*0.6)),"")</f>
      </c>
      <c r="H5049" s="2">
        <f>IFERROR(IF(ISBLANK($A5049),"",IF($A5049="Ūdeņraža jonu koncentrācija",VLOOKUP(Dati!$A5049,Normas!$A:$D,2,FALSE),VLOOKUP(Dati!$A5049,Normas!$A:$D,2,FALSE)*0.3)),"")</f>
      </c>
      <c r="I5049" s="2">
        <f>IFERROR(IF(ISBLANK($A5049),"",IF($A5049="Ūdeņraža jonu koncentrācija",VLOOKUP(Dati!$A5049,Normas!$A:$D,3,FALSE),VLOOKUP(Dati!$A5049,Normas!$A:$D,3,FALSE)*0.3)),"")</f>
      </c>
    </row>
    <row r="5050" spans="2:9" x14ac:dyDescent="0.2">
      <c r="B5050">
        <f>IF(ISBLANK(A5050),"",VLOOKUP(A5050,Normas!A:D,4,FALSE))</f>
      </c>
      <c r="E5050" s="2">
        <f>IF(ISBLANK(D5050),"",INT(YEARFRAC(D5050,'Vispārīga informācija'!$B$2)))</f>
      </c>
      <c r="F5050" s="2">
        <f>IFERROR(IF(ISBLANK($A5050),"",IF($A5050="Ūdeņraža jonu koncentrācija",VLOOKUP(Dati!$A5050,Normas!$A:$D,2,FALSE),VLOOKUP(Dati!$A5050,Normas!$A:$D,2,FALSE)*0.6)),"")</f>
      </c>
      <c r="G5050" s="2">
        <f>IFERROR(IF(ISBLANK($A5050),"",IF($A5050="Ūdeņraža jonu koncentrācija",VLOOKUP(Dati!$A5050,Normas!$A:$D,3,FALSE),VLOOKUP(Dati!$A5050,Normas!$A:$D,3,FALSE)*0.6)),"")</f>
      </c>
      <c r="H5050" s="2">
        <f>IFERROR(IF(ISBLANK($A5050),"",IF($A5050="Ūdeņraža jonu koncentrācija",VLOOKUP(Dati!$A5050,Normas!$A:$D,2,FALSE),VLOOKUP(Dati!$A5050,Normas!$A:$D,2,FALSE)*0.3)),"")</f>
      </c>
      <c r="I5050" s="2">
        <f>IFERROR(IF(ISBLANK($A5050),"",IF($A5050="Ūdeņraža jonu koncentrācija",VLOOKUP(Dati!$A5050,Normas!$A:$D,3,FALSE),VLOOKUP(Dati!$A5050,Normas!$A:$D,3,FALSE)*0.3)),"")</f>
      </c>
    </row>
    <row r="5051" spans="2:9" x14ac:dyDescent="0.2">
      <c r="B5051">
        <f>IF(ISBLANK(A5051),"",VLOOKUP(A5051,Normas!A:D,4,FALSE))</f>
      </c>
      <c r="E5051" s="2">
        <f>IF(ISBLANK(D5051),"",INT(YEARFRAC(D5051,'Vispārīga informācija'!$B$2)))</f>
      </c>
      <c r="F5051" s="2">
        <f>IFERROR(IF(ISBLANK($A5051),"",IF($A5051="Ūdeņraža jonu koncentrācija",VLOOKUP(Dati!$A5051,Normas!$A:$D,2,FALSE),VLOOKUP(Dati!$A5051,Normas!$A:$D,2,FALSE)*0.6)),"")</f>
      </c>
      <c r="G5051" s="2">
        <f>IFERROR(IF(ISBLANK($A5051),"",IF($A5051="Ūdeņraža jonu koncentrācija",VLOOKUP(Dati!$A5051,Normas!$A:$D,3,FALSE),VLOOKUP(Dati!$A5051,Normas!$A:$D,3,FALSE)*0.6)),"")</f>
      </c>
      <c r="H5051" s="2">
        <f>IFERROR(IF(ISBLANK($A5051),"",IF($A5051="Ūdeņraža jonu koncentrācija",VLOOKUP(Dati!$A5051,Normas!$A:$D,2,FALSE),VLOOKUP(Dati!$A5051,Normas!$A:$D,2,FALSE)*0.3)),"")</f>
      </c>
      <c r="I5051" s="2">
        <f>IFERROR(IF(ISBLANK($A5051),"",IF($A5051="Ūdeņraža jonu koncentrācija",VLOOKUP(Dati!$A5051,Normas!$A:$D,3,FALSE),VLOOKUP(Dati!$A5051,Normas!$A:$D,3,FALSE)*0.3)),"")</f>
      </c>
    </row>
    <row r="5052" spans="2:9" x14ac:dyDescent="0.2">
      <c r="B5052">
        <f>IF(ISBLANK(A5052),"",VLOOKUP(A5052,Normas!A:D,4,FALSE))</f>
      </c>
      <c r="E5052" s="2">
        <f>IF(ISBLANK(D5052),"",INT(YEARFRAC(D5052,'Vispārīga informācija'!$B$2)))</f>
      </c>
      <c r="F5052" s="2">
        <f>IFERROR(IF(ISBLANK($A5052),"",IF($A5052="Ūdeņraža jonu koncentrācija",VLOOKUP(Dati!$A5052,Normas!$A:$D,2,FALSE),VLOOKUP(Dati!$A5052,Normas!$A:$D,2,FALSE)*0.6)),"")</f>
      </c>
      <c r="G5052" s="2">
        <f>IFERROR(IF(ISBLANK($A5052),"",IF($A5052="Ūdeņraža jonu koncentrācija",VLOOKUP(Dati!$A5052,Normas!$A:$D,3,FALSE),VLOOKUP(Dati!$A5052,Normas!$A:$D,3,FALSE)*0.6)),"")</f>
      </c>
      <c r="H5052" s="2">
        <f>IFERROR(IF(ISBLANK($A5052),"",IF($A5052="Ūdeņraža jonu koncentrācija",VLOOKUP(Dati!$A5052,Normas!$A:$D,2,FALSE),VLOOKUP(Dati!$A5052,Normas!$A:$D,2,FALSE)*0.3)),"")</f>
      </c>
      <c r="I5052" s="2">
        <f>IFERROR(IF(ISBLANK($A5052),"",IF($A5052="Ūdeņraža jonu koncentrācija",VLOOKUP(Dati!$A5052,Normas!$A:$D,3,FALSE),VLOOKUP(Dati!$A5052,Normas!$A:$D,3,FALSE)*0.3)),"")</f>
      </c>
    </row>
    <row r="5053" spans="2:9" x14ac:dyDescent="0.2">
      <c r="B5053">
        <f>IF(ISBLANK(A5053),"",VLOOKUP(A5053,Normas!A:D,4,FALSE))</f>
      </c>
      <c r="E5053" s="2">
        <f>IF(ISBLANK(D5053),"",INT(YEARFRAC(D5053,'Vispārīga informācija'!$B$2)))</f>
      </c>
      <c r="F5053" s="2">
        <f>IFERROR(IF(ISBLANK($A5053),"",IF($A5053="Ūdeņraža jonu koncentrācija",VLOOKUP(Dati!$A5053,Normas!$A:$D,2,FALSE),VLOOKUP(Dati!$A5053,Normas!$A:$D,2,FALSE)*0.6)),"")</f>
      </c>
      <c r="G5053" s="2">
        <f>IFERROR(IF(ISBLANK($A5053),"",IF($A5053="Ūdeņraža jonu koncentrācija",VLOOKUP(Dati!$A5053,Normas!$A:$D,3,FALSE),VLOOKUP(Dati!$A5053,Normas!$A:$D,3,FALSE)*0.6)),"")</f>
      </c>
      <c r="H5053" s="2">
        <f>IFERROR(IF(ISBLANK($A5053),"",IF($A5053="Ūdeņraža jonu koncentrācija",VLOOKUP(Dati!$A5053,Normas!$A:$D,2,FALSE),VLOOKUP(Dati!$A5053,Normas!$A:$D,2,FALSE)*0.3)),"")</f>
      </c>
      <c r="I5053" s="2">
        <f>IFERROR(IF(ISBLANK($A5053),"",IF($A5053="Ūdeņraža jonu koncentrācija",VLOOKUP(Dati!$A5053,Normas!$A:$D,3,FALSE),VLOOKUP(Dati!$A5053,Normas!$A:$D,3,FALSE)*0.3)),"")</f>
      </c>
    </row>
    <row r="5054" spans="2:9" x14ac:dyDescent="0.2">
      <c r="B5054">
        <f>IF(ISBLANK(A5054),"",VLOOKUP(A5054,Normas!A:D,4,FALSE))</f>
      </c>
      <c r="E5054" s="2">
        <f>IF(ISBLANK(D5054),"",INT(YEARFRAC(D5054,'Vispārīga informācija'!$B$2)))</f>
      </c>
      <c r="F5054" s="2">
        <f>IFERROR(IF(ISBLANK($A5054),"",IF($A5054="Ūdeņraža jonu koncentrācija",VLOOKUP(Dati!$A5054,Normas!$A:$D,2,FALSE),VLOOKUP(Dati!$A5054,Normas!$A:$D,2,FALSE)*0.6)),"")</f>
      </c>
      <c r="G5054" s="2">
        <f>IFERROR(IF(ISBLANK($A5054),"",IF($A5054="Ūdeņraža jonu koncentrācija",VLOOKUP(Dati!$A5054,Normas!$A:$D,3,FALSE),VLOOKUP(Dati!$A5054,Normas!$A:$D,3,FALSE)*0.6)),"")</f>
      </c>
      <c r="H5054" s="2">
        <f>IFERROR(IF(ISBLANK($A5054),"",IF($A5054="Ūdeņraža jonu koncentrācija",VLOOKUP(Dati!$A5054,Normas!$A:$D,2,FALSE),VLOOKUP(Dati!$A5054,Normas!$A:$D,2,FALSE)*0.3)),"")</f>
      </c>
      <c r="I5054" s="2">
        <f>IFERROR(IF(ISBLANK($A5054),"",IF($A5054="Ūdeņraža jonu koncentrācija",VLOOKUP(Dati!$A5054,Normas!$A:$D,3,FALSE),VLOOKUP(Dati!$A5054,Normas!$A:$D,3,FALSE)*0.3)),"")</f>
      </c>
    </row>
    <row r="5055" spans="2:9" x14ac:dyDescent="0.2">
      <c r="B5055">
        <f>IF(ISBLANK(A5055),"",VLOOKUP(A5055,Normas!A:D,4,FALSE))</f>
      </c>
      <c r="E5055" s="2">
        <f>IF(ISBLANK(D5055),"",INT(YEARFRAC(D5055,'Vispārīga informācija'!$B$2)))</f>
      </c>
      <c r="F5055" s="2">
        <f>IFERROR(IF(ISBLANK($A5055),"",IF($A5055="Ūdeņraža jonu koncentrācija",VLOOKUP(Dati!$A5055,Normas!$A:$D,2,FALSE),VLOOKUP(Dati!$A5055,Normas!$A:$D,2,FALSE)*0.6)),"")</f>
      </c>
      <c r="G5055" s="2">
        <f>IFERROR(IF(ISBLANK($A5055),"",IF($A5055="Ūdeņraža jonu koncentrācija",VLOOKUP(Dati!$A5055,Normas!$A:$D,3,FALSE),VLOOKUP(Dati!$A5055,Normas!$A:$D,3,FALSE)*0.6)),"")</f>
      </c>
      <c r="H5055" s="2">
        <f>IFERROR(IF(ISBLANK($A5055),"",IF($A5055="Ūdeņraža jonu koncentrācija",VLOOKUP(Dati!$A5055,Normas!$A:$D,2,FALSE),VLOOKUP(Dati!$A5055,Normas!$A:$D,2,FALSE)*0.3)),"")</f>
      </c>
      <c r="I5055" s="2">
        <f>IFERROR(IF(ISBLANK($A5055),"",IF($A5055="Ūdeņraža jonu koncentrācija",VLOOKUP(Dati!$A5055,Normas!$A:$D,3,FALSE),VLOOKUP(Dati!$A5055,Normas!$A:$D,3,FALSE)*0.3)),"")</f>
      </c>
    </row>
    <row r="5056" spans="2:9" x14ac:dyDescent="0.2">
      <c r="B5056">
        <f>IF(ISBLANK(A5056),"",VLOOKUP(A5056,Normas!A:D,4,FALSE))</f>
      </c>
      <c r="E5056" s="2">
        <f>IF(ISBLANK(D5056),"",INT(YEARFRAC(D5056,'Vispārīga informācija'!$B$2)))</f>
      </c>
      <c r="F5056" s="2">
        <f>IFERROR(IF(ISBLANK($A5056),"",IF($A5056="Ūdeņraža jonu koncentrācija",VLOOKUP(Dati!$A5056,Normas!$A:$D,2,FALSE),VLOOKUP(Dati!$A5056,Normas!$A:$D,2,FALSE)*0.6)),"")</f>
      </c>
      <c r="G5056" s="2">
        <f>IFERROR(IF(ISBLANK($A5056),"",IF($A5056="Ūdeņraža jonu koncentrācija",VLOOKUP(Dati!$A5056,Normas!$A:$D,3,FALSE),VLOOKUP(Dati!$A5056,Normas!$A:$D,3,FALSE)*0.6)),"")</f>
      </c>
      <c r="H5056" s="2">
        <f>IFERROR(IF(ISBLANK($A5056),"",IF($A5056="Ūdeņraža jonu koncentrācija",VLOOKUP(Dati!$A5056,Normas!$A:$D,2,FALSE),VLOOKUP(Dati!$A5056,Normas!$A:$D,2,FALSE)*0.3)),"")</f>
      </c>
      <c r="I5056" s="2">
        <f>IFERROR(IF(ISBLANK($A5056),"",IF($A5056="Ūdeņraža jonu koncentrācija",VLOOKUP(Dati!$A5056,Normas!$A:$D,3,FALSE),VLOOKUP(Dati!$A5056,Normas!$A:$D,3,FALSE)*0.3)),"")</f>
      </c>
    </row>
    <row r="5057" spans="2:9" x14ac:dyDescent="0.2">
      <c r="B5057">
        <f>IF(ISBLANK(A5057),"",VLOOKUP(A5057,Normas!A:D,4,FALSE))</f>
      </c>
      <c r="E5057" s="2">
        <f>IF(ISBLANK(D5057),"",INT(YEARFRAC(D5057,'Vispārīga informācija'!$B$2)))</f>
      </c>
      <c r="F5057" s="2">
        <f>IFERROR(IF(ISBLANK($A5057),"",IF($A5057="Ūdeņraža jonu koncentrācija",VLOOKUP(Dati!$A5057,Normas!$A:$D,2,FALSE),VLOOKUP(Dati!$A5057,Normas!$A:$D,2,FALSE)*0.6)),"")</f>
      </c>
      <c r="G5057" s="2">
        <f>IFERROR(IF(ISBLANK($A5057),"",IF($A5057="Ūdeņraža jonu koncentrācija",VLOOKUP(Dati!$A5057,Normas!$A:$D,3,FALSE),VLOOKUP(Dati!$A5057,Normas!$A:$D,3,FALSE)*0.6)),"")</f>
      </c>
      <c r="H5057" s="2">
        <f>IFERROR(IF(ISBLANK($A5057),"",IF($A5057="Ūdeņraža jonu koncentrācija",VLOOKUP(Dati!$A5057,Normas!$A:$D,2,FALSE),VLOOKUP(Dati!$A5057,Normas!$A:$D,2,FALSE)*0.3)),"")</f>
      </c>
      <c r="I5057" s="2">
        <f>IFERROR(IF(ISBLANK($A5057),"",IF($A5057="Ūdeņraža jonu koncentrācija",VLOOKUP(Dati!$A5057,Normas!$A:$D,3,FALSE),VLOOKUP(Dati!$A5057,Normas!$A:$D,3,FALSE)*0.3)),"")</f>
      </c>
    </row>
    <row r="5058" spans="2:9" x14ac:dyDescent="0.2">
      <c r="B5058">
        <f>IF(ISBLANK(A5058),"",VLOOKUP(A5058,Normas!A:D,4,FALSE))</f>
      </c>
      <c r="E5058" s="2">
        <f>IF(ISBLANK(D5058),"",INT(YEARFRAC(D5058,'Vispārīga informācija'!$B$2)))</f>
      </c>
      <c r="F5058" s="2">
        <f>IFERROR(IF(ISBLANK($A5058),"",IF($A5058="Ūdeņraža jonu koncentrācija",VLOOKUP(Dati!$A5058,Normas!$A:$D,2,FALSE),VLOOKUP(Dati!$A5058,Normas!$A:$D,2,FALSE)*0.6)),"")</f>
      </c>
      <c r="G5058" s="2">
        <f>IFERROR(IF(ISBLANK($A5058),"",IF($A5058="Ūdeņraža jonu koncentrācija",VLOOKUP(Dati!$A5058,Normas!$A:$D,3,FALSE),VLOOKUP(Dati!$A5058,Normas!$A:$D,3,FALSE)*0.6)),"")</f>
      </c>
      <c r="H5058" s="2">
        <f>IFERROR(IF(ISBLANK($A5058),"",IF($A5058="Ūdeņraža jonu koncentrācija",VLOOKUP(Dati!$A5058,Normas!$A:$D,2,FALSE),VLOOKUP(Dati!$A5058,Normas!$A:$D,2,FALSE)*0.3)),"")</f>
      </c>
      <c r="I5058" s="2">
        <f>IFERROR(IF(ISBLANK($A5058),"",IF($A5058="Ūdeņraža jonu koncentrācija",VLOOKUP(Dati!$A5058,Normas!$A:$D,3,FALSE),VLOOKUP(Dati!$A5058,Normas!$A:$D,3,FALSE)*0.3)),"")</f>
      </c>
    </row>
    <row r="5059" spans="2:9" x14ac:dyDescent="0.2">
      <c r="B5059">
        <f>IF(ISBLANK(A5059),"",VLOOKUP(A5059,Normas!A:D,4,FALSE))</f>
      </c>
      <c r="E5059" s="2">
        <f>IF(ISBLANK(D5059),"",INT(YEARFRAC(D5059,'Vispārīga informācija'!$B$2)))</f>
      </c>
      <c r="F5059" s="2">
        <f>IFERROR(IF(ISBLANK($A5059),"",IF($A5059="Ūdeņraža jonu koncentrācija",VLOOKUP(Dati!$A5059,Normas!$A:$D,2,FALSE),VLOOKUP(Dati!$A5059,Normas!$A:$D,2,FALSE)*0.6)),"")</f>
      </c>
      <c r="G5059" s="2">
        <f>IFERROR(IF(ISBLANK($A5059),"",IF($A5059="Ūdeņraža jonu koncentrācija",VLOOKUP(Dati!$A5059,Normas!$A:$D,3,FALSE),VLOOKUP(Dati!$A5059,Normas!$A:$D,3,FALSE)*0.6)),"")</f>
      </c>
      <c r="H5059" s="2">
        <f>IFERROR(IF(ISBLANK($A5059),"",IF($A5059="Ūdeņraža jonu koncentrācija",VLOOKUP(Dati!$A5059,Normas!$A:$D,2,FALSE),VLOOKUP(Dati!$A5059,Normas!$A:$D,2,FALSE)*0.3)),"")</f>
      </c>
      <c r="I5059" s="2">
        <f>IFERROR(IF(ISBLANK($A5059),"",IF($A5059="Ūdeņraža jonu koncentrācija",VLOOKUP(Dati!$A5059,Normas!$A:$D,3,FALSE),VLOOKUP(Dati!$A5059,Normas!$A:$D,3,FALSE)*0.3)),"")</f>
      </c>
    </row>
    <row r="5060" spans="2:9" x14ac:dyDescent="0.2">
      <c r="B5060">
        <f>IF(ISBLANK(A5060),"",VLOOKUP(A5060,Normas!A:D,4,FALSE))</f>
      </c>
      <c r="E5060" s="2">
        <f>IF(ISBLANK(D5060),"",INT(YEARFRAC(D5060,'Vispārīga informācija'!$B$2)))</f>
      </c>
      <c r="F5060" s="2">
        <f>IFERROR(IF(ISBLANK($A5060),"",IF($A5060="Ūdeņraža jonu koncentrācija",VLOOKUP(Dati!$A5060,Normas!$A:$D,2,FALSE),VLOOKUP(Dati!$A5060,Normas!$A:$D,2,FALSE)*0.6)),"")</f>
      </c>
      <c r="G5060" s="2">
        <f>IFERROR(IF(ISBLANK($A5060),"",IF($A5060="Ūdeņraža jonu koncentrācija",VLOOKUP(Dati!$A5060,Normas!$A:$D,3,FALSE),VLOOKUP(Dati!$A5060,Normas!$A:$D,3,FALSE)*0.6)),"")</f>
      </c>
      <c r="H5060" s="2">
        <f>IFERROR(IF(ISBLANK($A5060),"",IF($A5060="Ūdeņraža jonu koncentrācija",VLOOKUP(Dati!$A5060,Normas!$A:$D,2,FALSE),VLOOKUP(Dati!$A5060,Normas!$A:$D,2,FALSE)*0.3)),"")</f>
      </c>
      <c r="I5060" s="2">
        <f>IFERROR(IF(ISBLANK($A5060),"",IF($A5060="Ūdeņraža jonu koncentrācija",VLOOKUP(Dati!$A5060,Normas!$A:$D,3,FALSE),VLOOKUP(Dati!$A5060,Normas!$A:$D,3,FALSE)*0.3)),"")</f>
      </c>
    </row>
    <row r="5061" spans="2:9" x14ac:dyDescent="0.2">
      <c r="B5061">
        <f>IF(ISBLANK(A5061),"",VLOOKUP(A5061,Normas!A:D,4,FALSE))</f>
      </c>
      <c r="E5061" s="2">
        <f>IF(ISBLANK(D5061),"",INT(YEARFRAC(D5061,'Vispārīga informācija'!$B$2)))</f>
      </c>
      <c r="F5061" s="2">
        <f>IFERROR(IF(ISBLANK($A5061),"",IF($A5061="Ūdeņraža jonu koncentrācija",VLOOKUP(Dati!$A5061,Normas!$A:$D,2,FALSE),VLOOKUP(Dati!$A5061,Normas!$A:$D,2,FALSE)*0.6)),"")</f>
      </c>
      <c r="G5061" s="2">
        <f>IFERROR(IF(ISBLANK($A5061),"",IF($A5061="Ūdeņraža jonu koncentrācija",VLOOKUP(Dati!$A5061,Normas!$A:$D,3,FALSE),VLOOKUP(Dati!$A5061,Normas!$A:$D,3,FALSE)*0.6)),"")</f>
      </c>
      <c r="H5061" s="2">
        <f>IFERROR(IF(ISBLANK($A5061),"",IF($A5061="Ūdeņraža jonu koncentrācija",VLOOKUP(Dati!$A5061,Normas!$A:$D,2,FALSE),VLOOKUP(Dati!$A5061,Normas!$A:$D,2,FALSE)*0.3)),"")</f>
      </c>
      <c r="I5061" s="2">
        <f>IFERROR(IF(ISBLANK($A5061),"",IF($A5061="Ūdeņraža jonu koncentrācija",VLOOKUP(Dati!$A5061,Normas!$A:$D,3,FALSE),VLOOKUP(Dati!$A5061,Normas!$A:$D,3,FALSE)*0.3)),"")</f>
      </c>
    </row>
    <row r="5062" spans="2:9" x14ac:dyDescent="0.2">
      <c r="B5062">
        <f>IF(ISBLANK(A5062),"",VLOOKUP(A5062,Normas!A:D,4,FALSE))</f>
      </c>
      <c r="E5062" s="2">
        <f>IF(ISBLANK(D5062),"",INT(YEARFRAC(D5062,'Vispārīga informācija'!$B$2)))</f>
      </c>
      <c r="F5062" s="2">
        <f>IFERROR(IF(ISBLANK($A5062),"",IF($A5062="Ūdeņraža jonu koncentrācija",VLOOKUP(Dati!$A5062,Normas!$A:$D,2,FALSE),VLOOKUP(Dati!$A5062,Normas!$A:$D,2,FALSE)*0.6)),"")</f>
      </c>
      <c r="G5062" s="2">
        <f>IFERROR(IF(ISBLANK($A5062),"",IF($A5062="Ūdeņraža jonu koncentrācija",VLOOKUP(Dati!$A5062,Normas!$A:$D,3,FALSE),VLOOKUP(Dati!$A5062,Normas!$A:$D,3,FALSE)*0.6)),"")</f>
      </c>
      <c r="H5062" s="2">
        <f>IFERROR(IF(ISBLANK($A5062),"",IF($A5062="Ūdeņraža jonu koncentrācija",VLOOKUP(Dati!$A5062,Normas!$A:$D,2,FALSE),VLOOKUP(Dati!$A5062,Normas!$A:$D,2,FALSE)*0.3)),"")</f>
      </c>
      <c r="I5062" s="2">
        <f>IFERROR(IF(ISBLANK($A5062),"",IF($A5062="Ūdeņraža jonu koncentrācija",VLOOKUP(Dati!$A5062,Normas!$A:$D,3,FALSE),VLOOKUP(Dati!$A5062,Normas!$A:$D,3,FALSE)*0.3)),"")</f>
      </c>
    </row>
    <row r="5063" spans="2:9" x14ac:dyDescent="0.2">
      <c r="B5063">
        <f>IF(ISBLANK(A5063),"",VLOOKUP(A5063,Normas!A:D,4,FALSE))</f>
      </c>
      <c r="E5063" s="2">
        <f>IF(ISBLANK(D5063),"",INT(YEARFRAC(D5063,'Vispārīga informācija'!$B$2)))</f>
      </c>
      <c r="F5063" s="2">
        <f>IFERROR(IF(ISBLANK($A5063),"",IF($A5063="Ūdeņraža jonu koncentrācija",VLOOKUP(Dati!$A5063,Normas!$A:$D,2,FALSE),VLOOKUP(Dati!$A5063,Normas!$A:$D,2,FALSE)*0.6)),"")</f>
      </c>
      <c r="G5063" s="2">
        <f>IFERROR(IF(ISBLANK($A5063),"",IF($A5063="Ūdeņraža jonu koncentrācija",VLOOKUP(Dati!$A5063,Normas!$A:$D,3,FALSE),VLOOKUP(Dati!$A5063,Normas!$A:$D,3,FALSE)*0.6)),"")</f>
      </c>
      <c r="H5063" s="2">
        <f>IFERROR(IF(ISBLANK($A5063),"",IF($A5063="Ūdeņraža jonu koncentrācija",VLOOKUP(Dati!$A5063,Normas!$A:$D,2,FALSE),VLOOKUP(Dati!$A5063,Normas!$A:$D,2,FALSE)*0.3)),"")</f>
      </c>
      <c r="I5063" s="2">
        <f>IFERROR(IF(ISBLANK($A5063),"",IF($A5063="Ūdeņraža jonu koncentrācija",VLOOKUP(Dati!$A5063,Normas!$A:$D,3,FALSE),VLOOKUP(Dati!$A5063,Normas!$A:$D,3,FALSE)*0.3)),"")</f>
      </c>
    </row>
    <row r="5064" spans="2:9" x14ac:dyDescent="0.2">
      <c r="B5064">
        <f>IF(ISBLANK(A5064),"",VLOOKUP(A5064,Normas!A:D,4,FALSE))</f>
      </c>
      <c r="E5064" s="2">
        <f>IF(ISBLANK(D5064),"",INT(YEARFRAC(D5064,'Vispārīga informācija'!$B$2)))</f>
      </c>
      <c r="F5064" s="2">
        <f>IFERROR(IF(ISBLANK($A5064),"",IF($A5064="Ūdeņraža jonu koncentrācija",VLOOKUP(Dati!$A5064,Normas!$A:$D,2,FALSE),VLOOKUP(Dati!$A5064,Normas!$A:$D,2,FALSE)*0.6)),"")</f>
      </c>
      <c r="G5064" s="2">
        <f>IFERROR(IF(ISBLANK($A5064),"",IF($A5064="Ūdeņraža jonu koncentrācija",VLOOKUP(Dati!$A5064,Normas!$A:$D,3,FALSE),VLOOKUP(Dati!$A5064,Normas!$A:$D,3,FALSE)*0.6)),"")</f>
      </c>
      <c r="H5064" s="2">
        <f>IFERROR(IF(ISBLANK($A5064),"",IF($A5064="Ūdeņraža jonu koncentrācija",VLOOKUP(Dati!$A5064,Normas!$A:$D,2,FALSE),VLOOKUP(Dati!$A5064,Normas!$A:$D,2,FALSE)*0.3)),"")</f>
      </c>
      <c r="I5064" s="2">
        <f>IFERROR(IF(ISBLANK($A5064),"",IF($A5064="Ūdeņraža jonu koncentrācija",VLOOKUP(Dati!$A5064,Normas!$A:$D,3,FALSE),VLOOKUP(Dati!$A5064,Normas!$A:$D,3,FALSE)*0.3)),"")</f>
      </c>
    </row>
    <row r="5065" spans="2:9" x14ac:dyDescent="0.2">
      <c r="B5065">
        <f>IF(ISBLANK(A5065),"",VLOOKUP(A5065,Normas!A:D,4,FALSE))</f>
      </c>
      <c r="E5065" s="2">
        <f>IF(ISBLANK(D5065),"",INT(YEARFRAC(D5065,'Vispārīga informācija'!$B$2)))</f>
      </c>
      <c r="F5065" s="2">
        <f>IFERROR(IF(ISBLANK($A5065),"",IF($A5065="Ūdeņraža jonu koncentrācija",VLOOKUP(Dati!$A5065,Normas!$A:$D,2,FALSE),VLOOKUP(Dati!$A5065,Normas!$A:$D,2,FALSE)*0.6)),"")</f>
      </c>
      <c r="G5065" s="2">
        <f>IFERROR(IF(ISBLANK($A5065),"",IF($A5065="Ūdeņraža jonu koncentrācija",VLOOKUP(Dati!$A5065,Normas!$A:$D,3,FALSE),VLOOKUP(Dati!$A5065,Normas!$A:$D,3,FALSE)*0.6)),"")</f>
      </c>
      <c r="H5065" s="2">
        <f>IFERROR(IF(ISBLANK($A5065),"",IF($A5065="Ūdeņraža jonu koncentrācija",VLOOKUP(Dati!$A5065,Normas!$A:$D,2,FALSE),VLOOKUP(Dati!$A5065,Normas!$A:$D,2,FALSE)*0.3)),"")</f>
      </c>
      <c r="I5065" s="2">
        <f>IFERROR(IF(ISBLANK($A5065),"",IF($A5065="Ūdeņraža jonu koncentrācija",VLOOKUP(Dati!$A5065,Normas!$A:$D,3,FALSE),VLOOKUP(Dati!$A5065,Normas!$A:$D,3,FALSE)*0.3)),"")</f>
      </c>
    </row>
    <row r="5066" spans="2:9" x14ac:dyDescent="0.2">
      <c r="B5066">
        <f>IF(ISBLANK(A5066),"",VLOOKUP(A5066,Normas!A:D,4,FALSE))</f>
      </c>
      <c r="E5066" s="2">
        <f>IF(ISBLANK(D5066),"",INT(YEARFRAC(D5066,'Vispārīga informācija'!$B$2)))</f>
      </c>
      <c r="F5066" s="2">
        <f>IFERROR(IF(ISBLANK($A5066),"",IF($A5066="Ūdeņraža jonu koncentrācija",VLOOKUP(Dati!$A5066,Normas!$A:$D,2,FALSE),VLOOKUP(Dati!$A5066,Normas!$A:$D,2,FALSE)*0.6)),"")</f>
      </c>
      <c r="G5066" s="2">
        <f>IFERROR(IF(ISBLANK($A5066),"",IF($A5066="Ūdeņraža jonu koncentrācija",VLOOKUP(Dati!$A5066,Normas!$A:$D,3,FALSE),VLOOKUP(Dati!$A5066,Normas!$A:$D,3,FALSE)*0.6)),"")</f>
      </c>
      <c r="H5066" s="2">
        <f>IFERROR(IF(ISBLANK($A5066),"",IF($A5066="Ūdeņraža jonu koncentrācija",VLOOKUP(Dati!$A5066,Normas!$A:$D,2,FALSE),VLOOKUP(Dati!$A5066,Normas!$A:$D,2,FALSE)*0.3)),"")</f>
      </c>
      <c r="I5066" s="2">
        <f>IFERROR(IF(ISBLANK($A5066),"",IF($A5066="Ūdeņraža jonu koncentrācija",VLOOKUP(Dati!$A5066,Normas!$A:$D,3,FALSE),VLOOKUP(Dati!$A5066,Normas!$A:$D,3,FALSE)*0.3)),"")</f>
      </c>
    </row>
    <row r="5067" spans="2:9" x14ac:dyDescent="0.2">
      <c r="B5067">
        <f>IF(ISBLANK(A5067),"",VLOOKUP(A5067,Normas!A:D,4,FALSE))</f>
      </c>
      <c r="E5067" s="2">
        <f>IF(ISBLANK(D5067),"",INT(YEARFRAC(D5067,'Vispārīga informācija'!$B$2)))</f>
      </c>
      <c r="F5067" s="2">
        <f>IFERROR(IF(ISBLANK($A5067),"",IF($A5067="Ūdeņraža jonu koncentrācija",VLOOKUP(Dati!$A5067,Normas!$A:$D,2,FALSE),VLOOKUP(Dati!$A5067,Normas!$A:$D,2,FALSE)*0.6)),"")</f>
      </c>
      <c r="G5067" s="2">
        <f>IFERROR(IF(ISBLANK($A5067),"",IF($A5067="Ūdeņraža jonu koncentrācija",VLOOKUP(Dati!$A5067,Normas!$A:$D,3,FALSE),VLOOKUP(Dati!$A5067,Normas!$A:$D,3,FALSE)*0.6)),"")</f>
      </c>
      <c r="H5067" s="2">
        <f>IFERROR(IF(ISBLANK($A5067),"",IF($A5067="Ūdeņraža jonu koncentrācija",VLOOKUP(Dati!$A5067,Normas!$A:$D,2,FALSE),VLOOKUP(Dati!$A5067,Normas!$A:$D,2,FALSE)*0.3)),"")</f>
      </c>
      <c r="I5067" s="2">
        <f>IFERROR(IF(ISBLANK($A5067),"",IF($A5067="Ūdeņraža jonu koncentrācija",VLOOKUP(Dati!$A5067,Normas!$A:$D,3,FALSE),VLOOKUP(Dati!$A5067,Normas!$A:$D,3,FALSE)*0.3)),"")</f>
      </c>
    </row>
    <row r="5068" spans="2:9" x14ac:dyDescent="0.2">
      <c r="B5068">
        <f>IF(ISBLANK(A5068),"",VLOOKUP(A5068,Normas!A:D,4,FALSE))</f>
      </c>
      <c r="E5068" s="2">
        <f>IF(ISBLANK(D5068),"",INT(YEARFRAC(D5068,'Vispārīga informācija'!$B$2)))</f>
      </c>
      <c r="F5068" s="2">
        <f>IFERROR(IF(ISBLANK($A5068),"",IF($A5068="Ūdeņraža jonu koncentrācija",VLOOKUP(Dati!$A5068,Normas!$A:$D,2,FALSE),VLOOKUP(Dati!$A5068,Normas!$A:$D,2,FALSE)*0.6)),"")</f>
      </c>
      <c r="G5068" s="2">
        <f>IFERROR(IF(ISBLANK($A5068),"",IF($A5068="Ūdeņraža jonu koncentrācija",VLOOKUP(Dati!$A5068,Normas!$A:$D,3,FALSE),VLOOKUP(Dati!$A5068,Normas!$A:$D,3,FALSE)*0.6)),"")</f>
      </c>
      <c r="H5068" s="2">
        <f>IFERROR(IF(ISBLANK($A5068),"",IF($A5068="Ūdeņraža jonu koncentrācija",VLOOKUP(Dati!$A5068,Normas!$A:$D,2,FALSE),VLOOKUP(Dati!$A5068,Normas!$A:$D,2,FALSE)*0.3)),"")</f>
      </c>
      <c r="I5068" s="2">
        <f>IFERROR(IF(ISBLANK($A5068),"",IF($A5068="Ūdeņraža jonu koncentrācija",VLOOKUP(Dati!$A5068,Normas!$A:$D,3,FALSE),VLOOKUP(Dati!$A5068,Normas!$A:$D,3,FALSE)*0.3)),"")</f>
      </c>
    </row>
    <row r="5069" spans="2:9" x14ac:dyDescent="0.2">
      <c r="B5069">
        <f>IF(ISBLANK(A5069),"",VLOOKUP(A5069,Normas!A:D,4,FALSE))</f>
      </c>
      <c r="E5069" s="2">
        <f>IF(ISBLANK(D5069),"",INT(YEARFRAC(D5069,'Vispārīga informācija'!$B$2)))</f>
      </c>
      <c r="F5069" s="2">
        <f>IFERROR(IF(ISBLANK($A5069),"",IF($A5069="Ūdeņraža jonu koncentrācija",VLOOKUP(Dati!$A5069,Normas!$A:$D,2,FALSE),VLOOKUP(Dati!$A5069,Normas!$A:$D,2,FALSE)*0.6)),"")</f>
      </c>
      <c r="G5069" s="2">
        <f>IFERROR(IF(ISBLANK($A5069),"",IF($A5069="Ūdeņraža jonu koncentrācija",VLOOKUP(Dati!$A5069,Normas!$A:$D,3,FALSE),VLOOKUP(Dati!$A5069,Normas!$A:$D,3,FALSE)*0.6)),"")</f>
      </c>
      <c r="H5069" s="2">
        <f>IFERROR(IF(ISBLANK($A5069),"",IF($A5069="Ūdeņraža jonu koncentrācija",VLOOKUP(Dati!$A5069,Normas!$A:$D,2,FALSE),VLOOKUP(Dati!$A5069,Normas!$A:$D,2,FALSE)*0.3)),"")</f>
      </c>
      <c r="I5069" s="2">
        <f>IFERROR(IF(ISBLANK($A5069),"",IF($A5069="Ūdeņraža jonu koncentrācija",VLOOKUP(Dati!$A5069,Normas!$A:$D,3,FALSE),VLOOKUP(Dati!$A5069,Normas!$A:$D,3,FALSE)*0.3)),"")</f>
      </c>
    </row>
    <row r="5070" spans="2:9" x14ac:dyDescent="0.2">
      <c r="B5070">
        <f>IF(ISBLANK(A5070),"",VLOOKUP(A5070,Normas!A:D,4,FALSE))</f>
      </c>
      <c r="E5070" s="2">
        <f>IF(ISBLANK(D5070),"",INT(YEARFRAC(D5070,'Vispārīga informācija'!$B$2)))</f>
      </c>
      <c r="F5070" s="2">
        <f>IFERROR(IF(ISBLANK($A5070),"",IF($A5070="Ūdeņraža jonu koncentrācija",VLOOKUP(Dati!$A5070,Normas!$A:$D,2,FALSE),VLOOKUP(Dati!$A5070,Normas!$A:$D,2,FALSE)*0.6)),"")</f>
      </c>
      <c r="G5070" s="2">
        <f>IFERROR(IF(ISBLANK($A5070),"",IF($A5070="Ūdeņraža jonu koncentrācija",VLOOKUP(Dati!$A5070,Normas!$A:$D,3,FALSE),VLOOKUP(Dati!$A5070,Normas!$A:$D,3,FALSE)*0.6)),"")</f>
      </c>
      <c r="H5070" s="2">
        <f>IFERROR(IF(ISBLANK($A5070),"",IF($A5070="Ūdeņraža jonu koncentrācija",VLOOKUP(Dati!$A5070,Normas!$A:$D,2,FALSE),VLOOKUP(Dati!$A5070,Normas!$A:$D,2,FALSE)*0.3)),"")</f>
      </c>
      <c r="I5070" s="2">
        <f>IFERROR(IF(ISBLANK($A5070),"",IF($A5070="Ūdeņraža jonu koncentrācija",VLOOKUP(Dati!$A5070,Normas!$A:$D,3,FALSE),VLOOKUP(Dati!$A5070,Normas!$A:$D,3,FALSE)*0.3)),"")</f>
      </c>
    </row>
    <row r="5071" spans="2:9" x14ac:dyDescent="0.2">
      <c r="B5071">
        <f>IF(ISBLANK(A5071),"",VLOOKUP(A5071,Normas!A:D,4,FALSE))</f>
      </c>
      <c r="E5071" s="2">
        <f>IF(ISBLANK(D5071),"",INT(YEARFRAC(D5071,'Vispārīga informācija'!$B$2)))</f>
      </c>
      <c r="F5071" s="2">
        <f>IFERROR(IF(ISBLANK($A5071),"",IF($A5071="Ūdeņraža jonu koncentrācija",VLOOKUP(Dati!$A5071,Normas!$A:$D,2,FALSE),VLOOKUP(Dati!$A5071,Normas!$A:$D,2,FALSE)*0.6)),"")</f>
      </c>
      <c r="G5071" s="2">
        <f>IFERROR(IF(ISBLANK($A5071),"",IF($A5071="Ūdeņraža jonu koncentrācija",VLOOKUP(Dati!$A5071,Normas!$A:$D,3,FALSE),VLOOKUP(Dati!$A5071,Normas!$A:$D,3,FALSE)*0.6)),"")</f>
      </c>
      <c r="H5071" s="2">
        <f>IFERROR(IF(ISBLANK($A5071),"",IF($A5071="Ūdeņraža jonu koncentrācija",VLOOKUP(Dati!$A5071,Normas!$A:$D,2,FALSE),VLOOKUP(Dati!$A5071,Normas!$A:$D,2,FALSE)*0.3)),"")</f>
      </c>
      <c r="I5071" s="2">
        <f>IFERROR(IF(ISBLANK($A5071),"",IF($A5071="Ūdeņraža jonu koncentrācija",VLOOKUP(Dati!$A5071,Normas!$A:$D,3,FALSE),VLOOKUP(Dati!$A5071,Normas!$A:$D,3,FALSE)*0.3)),"")</f>
      </c>
    </row>
    <row r="5072" spans="2:9" x14ac:dyDescent="0.2">
      <c r="B5072">
        <f>IF(ISBLANK(A5072),"",VLOOKUP(A5072,Normas!A:D,4,FALSE))</f>
      </c>
      <c r="E5072" s="2">
        <f>IF(ISBLANK(D5072),"",INT(YEARFRAC(D5072,'Vispārīga informācija'!$B$2)))</f>
      </c>
      <c r="F5072" s="2">
        <f>IFERROR(IF(ISBLANK($A5072),"",IF($A5072="Ūdeņraža jonu koncentrācija",VLOOKUP(Dati!$A5072,Normas!$A:$D,2,FALSE),VLOOKUP(Dati!$A5072,Normas!$A:$D,2,FALSE)*0.6)),"")</f>
      </c>
      <c r="G5072" s="2">
        <f>IFERROR(IF(ISBLANK($A5072),"",IF($A5072="Ūdeņraža jonu koncentrācija",VLOOKUP(Dati!$A5072,Normas!$A:$D,3,FALSE),VLOOKUP(Dati!$A5072,Normas!$A:$D,3,FALSE)*0.6)),"")</f>
      </c>
      <c r="H5072" s="2">
        <f>IFERROR(IF(ISBLANK($A5072),"",IF($A5072="Ūdeņraža jonu koncentrācija",VLOOKUP(Dati!$A5072,Normas!$A:$D,2,FALSE),VLOOKUP(Dati!$A5072,Normas!$A:$D,2,FALSE)*0.3)),"")</f>
      </c>
      <c r="I5072" s="2">
        <f>IFERROR(IF(ISBLANK($A5072),"",IF($A5072="Ūdeņraža jonu koncentrācija",VLOOKUP(Dati!$A5072,Normas!$A:$D,3,FALSE),VLOOKUP(Dati!$A5072,Normas!$A:$D,3,FALSE)*0.3)),"")</f>
      </c>
    </row>
    <row r="5073" spans="2:9" x14ac:dyDescent="0.2">
      <c r="B5073">
        <f>IF(ISBLANK(A5073),"",VLOOKUP(A5073,Normas!A:D,4,FALSE))</f>
      </c>
      <c r="E5073" s="2">
        <f>IF(ISBLANK(D5073),"",INT(YEARFRAC(D5073,'Vispārīga informācija'!$B$2)))</f>
      </c>
      <c r="F5073" s="2">
        <f>IFERROR(IF(ISBLANK($A5073),"",IF($A5073="Ūdeņraža jonu koncentrācija",VLOOKUP(Dati!$A5073,Normas!$A:$D,2,FALSE),VLOOKUP(Dati!$A5073,Normas!$A:$D,2,FALSE)*0.6)),"")</f>
      </c>
      <c r="G5073" s="2">
        <f>IFERROR(IF(ISBLANK($A5073),"",IF($A5073="Ūdeņraža jonu koncentrācija",VLOOKUP(Dati!$A5073,Normas!$A:$D,3,FALSE),VLOOKUP(Dati!$A5073,Normas!$A:$D,3,FALSE)*0.6)),"")</f>
      </c>
      <c r="H5073" s="2">
        <f>IFERROR(IF(ISBLANK($A5073),"",IF($A5073="Ūdeņraža jonu koncentrācija",VLOOKUP(Dati!$A5073,Normas!$A:$D,2,FALSE),VLOOKUP(Dati!$A5073,Normas!$A:$D,2,FALSE)*0.3)),"")</f>
      </c>
      <c r="I5073" s="2">
        <f>IFERROR(IF(ISBLANK($A5073),"",IF($A5073="Ūdeņraža jonu koncentrācija",VLOOKUP(Dati!$A5073,Normas!$A:$D,3,FALSE),VLOOKUP(Dati!$A5073,Normas!$A:$D,3,FALSE)*0.3)),"")</f>
      </c>
    </row>
    <row r="5074" spans="2:9" x14ac:dyDescent="0.2">
      <c r="B5074">
        <f>IF(ISBLANK(A5074),"",VLOOKUP(A5074,Normas!A:D,4,FALSE))</f>
      </c>
      <c r="E5074" s="2">
        <f>IF(ISBLANK(D5074),"",INT(YEARFRAC(D5074,'Vispārīga informācija'!$B$2)))</f>
      </c>
      <c r="F5074" s="2">
        <f>IFERROR(IF(ISBLANK($A5074),"",IF($A5074="Ūdeņraža jonu koncentrācija",VLOOKUP(Dati!$A5074,Normas!$A:$D,2,FALSE),VLOOKUP(Dati!$A5074,Normas!$A:$D,2,FALSE)*0.6)),"")</f>
      </c>
      <c r="G5074" s="2">
        <f>IFERROR(IF(ISBLANK($A5074),"",IF($A5074="Ūdeņraža jonu koncentrācija",VLOOKUP(Dati!$A5074,Normas!$A:$D,3,FALSE),VLOOKUP(Dati!$A5074,Normas!$A:$D,3,FALSE)*0.6)),"")</f>
      </c>
      <c r="H5074" s="2">
        <f>IFERROR(IF(ISBLANK($A5074),"",IF($A5074="Ūdeņraža jonu koncentrācija",VLOOKUP(Dati!$A5074,Normas!$A:$D,2,FALSE),VLOOKUP(Dati!$A5074,Normas!$A:$D,2,FALSE)*0.3)),"")</f>
      </c>
      <c r="I5074" s="2">
        <f>IFERROR(IF(ISBLANK($A5074),"",IF($A5074="Ūdeņraža jonu koncentrācija",VLOOKUP(Dati!$A5074,Normas!$A:$D,3,FALSE),VLOOKUP(Dati!$A5074,Normas!$A:$D,3,FALSE)*0.3)),"")</f>
      </c>
    </row>
    <row r="5075" spans="2:9" x14ac:dyDescent="0.2">
      <c r="B5075">
        <f>IF(ISBLANK(A5075),"",VLOOKUP(A5075,Normas!A:D,4,FALSE))</f>
      </c>
      <c r="E5075" s="2">
        <f>IF(ISBLANK(D5075),"",INT(YEARFRAC(D5075,'Vispārīga informācija'!$B$2)))</f>
      </c>
      <c r="F5075" s="2">
        <f>IFERROR(IF(ISBLANK($A5075),"",IF($A5075="Ūdeņraža jonu koncentrācija",VLOOKUP(Dati!$A5075,Normas!$A:$D,2,FALSE),VLOOKUP(Dati!$A5075,Normas!$A:$D,2,FALSE)*0.6)),"")</f>
      </c>
      <c r="G5075" s="2">
        <f>IFERROR(IF(ISBLANK($A5075),"",IF($A5075="Ūdeņraža jonu koncentrācija",VLOOKUP(Dati!$A5075,Normas!$A:$D,3,FALSE),VLOOKUP(Dati!$A5075,Normas!$A:$D,3,FALSE)*0.6)),"")</f>
      </c>
      <c r="H5075" s="2">
        <f>IFERROR(IF(ISBLANK($A5075),"",IF($A5075="Ūdeņraža jonu koncentrācija",VLOOKUP(Dati!$A5075,Normas!$A:$D,2,FALSE),VLOOKUP(Dati!$A5075,Normas!$A:$D,2,FALSE)*0.3)),"")</f>
      </c>
      <c r="I5075" s="2">
        <f>IFERROR(IF(ISBLANK($A5075),"",IF($A5075="Ūdeņraža jonu koncentrācija",VLOOKUP(Dati!$A5075,Normas!$A:$D,3,FALSE),VLOOKUP(Dati!$A5075,Normas!$A:$D,3,FALSE)*0.3)),"")</f>
      </c>
    </row>
    <row r="5076" spans="2:9" x14ac:dyDescent="0.2">
      <c r="B5076">
        <f>IF(ISBLANK(A5076),"",VLOOKUP(A5076,Normas!A:D,4,FALSE))</f>
      </c>
      <c r="E5076" s="2">
        <f>IF(ISBLANK(D5076),"",INT(YEARFRAC(D5076,'Vispārīga informācija'!$B$2)))</f>
      </c>
      <c r="F5076" s="2">
        <f>IFERROR(IF(ISBLANK($A5076),"",IF($A5076="Ūdeņraža jonu koncentrācija",VLOOKUP(Dati!$A5076,Normas!$A:$D,2,FALSE),VLOOKUP(Dati!$A5076,Normas!$A:$D,2,FALSE)*0.6)),"")</f>
      </c>
      <c r="G5076" s="2">
        <f>IFERROR(IF(ISBLANK($A5076),"",IF($A5076="Ūdeņraža jonu koncentrācija",VLOOKUP(Dati!$A5076,Normas!$A:$D,3,FALSE),VLOOKUP(Dati!$A5076,Normas!$A:$D,3,FALSE)*0.6)),"")</f>
      </c>
      <c r="H5076" s="2">
        <f>IFERROR(IF(ISBLANK($A5076),"",IF($A5076="Ūdeņraža jonu koncentrācija",VLOOKUP(Dati!$A5076,Normas!$A:$D,2,FALSE),VLOOKUP(Dati!$A5076,Normas!$A:$D,2,FALSE)*0.3)),"")</f>
      </c>
      <c r="I5076" s="2">
        <f>IFERROR(IF(ISBLANK($A5076),"",IF($A5076="Ūdeņraža jonu koncentrācija",VLOOKUP(Dati!$A5076,Normas!$A:$D,3,FALSE),VLOOKUP(Dati!$A5076,Normas!$A:$D,3,FALSE)*0.3)),"")</f>
      </c>
    </row>
    <row r="5077" spans="2:9" x14ac:dyDescent="0.2">
      <c r="B5077">
        <f>IF(ISBLANK(A5077),"",VLOOKUP(A5077,Normas!A:D,4,FALSE))</f>
      </c>
      <c r="E5077" s="2">
        <f>IF(ISBLANK(D5077),"",INT(YEARFRAC(D5077,'Vispārīga informācija'!$B$2)))</f>
      </c>
      <c r="F5077" s="2">
        <f>IFERROR(IF(ISBLANK($A5077),"",IF($A5077="Ūdeņraža jonu koncentrācija",VLOOKUP(Dati!$A5077,Normas!$A:$D,2,FALSE),VLOOKUP(Dati!$A5077,Normas!$A:$D,2,FALSE)*0.6)),"")</f>
      </c>
      <c r="G5077" s="2">
        <f>IFERROR(IF(ISBLANK($A5077),"",IF($A5077="Ūdeņraža jonu koncentrācija",VLOOKUP(Dati!$A5077,Normas!$A:$D,3,FALSE),VLOOKUP(Dati!$A5077,Normas!$A:$D,3,FALSE)*0.6)),"")</f>
      </c>
      <c r="H5077" s="2">
        <f>IFERROR(IF(ISBLANK($A5077),"",IF($A5077="Ūdeņraža jonu koncentrācija",VLOOKUP(Dati!$A5077,Normas!$A:$D,2,FALSE),VLOOKUP(Dati!$A5077,Normas!$A:$D,2,FALSE)*0.3)),"")</f>
      </c>
      <c r="I5077" s="2">
        <f>IFERROR(IF(ISBLANK($A5077),"",IF($A5077="Ūdeņraža jonu koncentrācija",VLOOKUP(Dati!$A5077,Normas!$A:$D,3,FALSE),VLOOKUP(Dati!$A5077,Normas!$A:$D,3,FALSE)*0.3)),"")</f>
      </c>
    </row>
    <row r="5078" spans="2:9" x14ac:dyDescent="0.2">
      <c r="B5078">
        <f>IF(ISBLANK(A5078),"",VLOOKUP(A5078,Normas!A:D,4,FALSE))</f>
      </c>
      <c r="E5078" s="2">
        <f>IF(ISBLANK(D5078),"",INT(YEARFRAC(D5078,'Vispārīga informācija'!$B$2)))</f>
      </c>
      <c r="F5078" s="2">
        <f>IFERROR(IF(ISBLANK($A5078),"",IF($A5078="Ūdeņraža jonu koncentrācija",VLOOKUP(Dati!$A5078,Normas!$A:$D,2,FALSE),VLOOKUP(Dati!$A5078,Normas!$A:$D,2,FALSE)*0.6)),"")</f>
      </c>
      <c r="G5078" s="2">
        <f>IFERROR(IF(ISBLANK($A5078),"",IF($A5078="Ūdeņraža jonu koncentrācija",VLOOKUP(Dati!$A5078,Normas!$A:$D,3,FALSE),VLOOKUP(Dati!$A5078,Normas!$A:$D,3,FALSE)*0.6)),"")</f>
      </c>
      <c r="H5078" s="2">
        <f>IFERROR(IF(ISBLANK($A5078),"",IF($A5078="Ūdeņraža jonu koncentrācija",VLOOKUP(Dati!$A5078,Normas!$A:$D,2,FALSE),VLOOKUP(Dati!$A5078,Normas!$A:$D,2,FALSE)*0.3)),"")</f>
      </c>
      <c r="I5078" s="2">
        <f>IFERROR(IF(ISBLANK($A5078),"",IF($A5078="Ūdeņraža jonu koncentrācija",VLOOKUP(Dati!$A5078,Normas!$A:$D,3,FALSE),VLOOKUP(Dati!$A5078,Normas!$A:$D,3,FALSE)*0.3)),"")</f>
      </c>
    </row>
    <row r="5079" spans="2:9" x14ac:dyDescent="0.2">
      <c r="B5079">
        <f>IF(ISBLANK(A5079),"",VLOOKUP(A5079,Normas!A:D,4,FALSE))</f>
      </c>
      <c r="E5079" s="2">
        <f>IF(ISBLANK(D5079),"",INT(YEARFRAC(D5079,'Vispārīga informācija'!$B$2)))</f>
      </c>
      <c r="F5079" s="2">
        <f>IFERROR(IF(ISBLANK($A5079),"",IF($A5079="Ūdeņraža jonu koncentrācija",VLOOKUP(Dati!$A5079,Normas!$A:$D,2,FALSE),VLOOKUP(Dati!$A5079,Normas!$A:$D,2,FALSE)*0.6)),"")</f>
      </c>
      <c r="G5079" s="2">
        <f>IFERROR(IF(ISBLANK($A5079),"",IF($A5079="Ūdeņraža jonu koncentrācija",VLOOKUP(Dati!$A5079,Normas!$A:$D,3,FALSE),VLOOKUP(Dati!$A5079,Normas!$A:$D,3,FALSE)*0.6)),"")</f>
      </c>
      <c r="H5079" s="2">
        <f>IFERROR(IF(ISBLANK($A5079),"",IF($A5079="Ūdeņraža jonu koncentrācija",VLOOKUP(Dati!$A5079,Normas!$A:$D,2,FALSE),VLOOKUP(Dati!$A5079,Normas!$A:$D,2,FALSE)*0.3)),"")</f>
      </c>
      <c r="I5079" s="2">
        <f>IFERROR(IF(ISBLANK($A5079),"",IF($A5079="Ūdeņraža jonu koncentrācija",VLOOKUP(Dati!$A5079,Normas!$A:$D,3,FALSE),VLOOKUP(Dati!$A5079,Normas!$A:$D,3,FALSE)*0.3)),"")</f>
      </c>
    </row>
    <row r="5080" spans="2:9" x14ac:dyDescent="0.2">
      <c r="B5080">
        <f>IF(ISBLANK(A5080),"",VLOOKUP(A5080,Normas!A:D,4,FALSE))</f>
      </c>
      <c r="E5080" s="2">
        <f>IF(ISBLANK(D5080),"",INT(YEARFRAC(D5080,'Vispārīga informācija'!$B$2)))</f>
      </c>
      <c r="F5080" s="2">
        <f>IFERROR(IF(ISBLANK($A5080),"",IF($A5080="Ūdeņraža jonu koncentrācija",VLOOKUP(Dati!$A5080,Normas!$A:$D,2,FALSE),VLOOKUP(Dati!$A5080,Normas!$A:$D,2,FALSE)*0.6)),"")</f>
      </c>
      <c r="G5080" s="2">
        <f>IFERROR(IF(ISBLANK($A5080),"",IF($A5080="Ūdeņraža jonu koncentrācija",VLOOKUP(Dati!$A5080,Normas!$A:$D,3,FALSE),VLOOKUP(Dati!$A5080,Normas!$A:$D,3,FALSE)*0.6)),"")</f>
      </c>
      <c r="H5080" s="2">
        <f>IFERROR(IF(ISBLANK($A5080),"",IF($A5080="Ūdeņraža jonu koncentrācija",VLOOKUP(Dati!$A5080,Normas!$A:$D,2,FALSE),VLOOKUP(Dati!$A5080,Normas!$A:$D,2,FALSE)*0.3)),"")</f>
      </c>
      <c r="I5080" s="2">
        <f>IFERROR(IF(ISBLANK($A5080),"",IF($A5080="Ūdeņraža jonu koncentrācija",VLOOKUP(Dati!$A5080,Normas!$A:$D,3,FALSE),VLOOKUP(Dati!$A5080,Normas!$A:$D,3,FALSE)*0.3)),"")</f>
      </c>
    </row>
    <row r="5081" spans="2:9" x14ac:dyDescent="0.2">
      <c r="B5081">
        <f>IF(ISBLANK(A5081),"",VLOOKUP(A5081,Normas!A:D,4,FALSE))</f>
      </c>
      <c r="E5081" s="2">
        <f>IF(ISBLANK(D5081),"",INT(YEARFRAC(D5081,'Vispārīga informācija'!$B$2)))</f>
      </c>
      <c r="F5081" s="2">
        <f>IFERROR(IF(ISBLANK($A5081),"",IF($A5081="Ūdeņraža jonu koncentrācija",VLOOKUP(Dati!$A5081,Normas!$A:$D,2,FALSE),VLOOKUP(Dati!$A5081,Normas!$A:$D,2,FALSE)*0.6)),"")</f>
      </c>
      <c r="G5081" s="2">
        <f>IFERROR(IF(ISBLANK($A5081),"",IF($A5081="Ūdeņraža jonu koncentrācija",VLOOKUP(Dati!$A5081,Normas!$A:$D,3,FALSE),VLOOKUP(Dati!$A5081,Normas!$A:$D,3,FALSE)*0.6)),"")</f>
      </c>
      <c r="H5081" s="2">
        <f>IFERROR(IF(ISBLANK($A5081),"",IF($A5081="Ūdeņraža jonu koncentrācija",VLOOKUP(Dati!$A5081,Normas!$A:$D,2,FALSE),VLOOKUP(Dati!$A5081,Normas!$A:$D,2,FALSE)*0.3)),"")</f>
      </c>
      <c r="I5081" s="2">
        <f>IFERROR(IF(ISBLANK($A5081),"",IF($A5081="Ūdeņraža jonu koncentrācija",VLOOKUP(Dati!$A5081,Normas!$A:$D,3,FALSE),VLOOKUP(Dati!$A5081,Normas!$A:$D,3,FALSE)*0.3)),"")</f>
      </c>
    </row>
    <row r="5082" spans="2:9" x14ac:dyDescent="0.2">
      <c r="B5082">
        <f>IF(ISBLANK(A5082),"",VLOOKUP(A5082,Normas!A:D,4,FALSE))</f>
      </c>
      <c r="E5082" s="2">
        <f>IF(ISBLANK(D5082),"",INT(YEARFRAC(D5082,'Vispārīga informācija'!$B$2)))</f>
      </c>
      <c r="F5082" s="2">
        <f>IFERROR(IF(ISBLANK($A5082),"",IF($A5082="Ūdeņraža jonu koncentrācija",VLOOKUP(Dati!$A5082,Normas!$A:$D,2,FALSE),VLOOKUP(Dati!$A5082,Normas!$A:$D,2,FALSE)*0.6)),"")</f>
      </c>
      <c r="G5082" s="2">
        <f>IFERROR(IF(ISBLANK($A5082),"",IF($A5082="Ūdeņraža jonu koncentrācija",VLOOKUP(Dati!$A5082,Normas!$A:$D,3,FALSE),VLOOKUP(Dati!$A5082,Normas!$A:$D,3,FALSE)*0.6)),"")</f>
      </c>
      <c r="H5082" s="2">
        <f>IFERROR(IF(ISBLANK($A5082),"",IF($A5082="Ūdeņraža jonu koncentrācija",VLOOKUP(Dati!$A5082,Normas!$A:$D,2,FALSE),VLOOKUP(Dati!$A5082,Normas!$A:$D,2,FALSE)*0.3)),"")</f>
      </c>
      <c r="I5082" s="2">
        <f>IFERROR(IF(ISBLANK($A5082),"",IF($A5082="Ūdeņraža jonu koncentrācija",VLOOKUP(Dati!$A5082,Normas!$A:$D,3,FALSE),VLOOKUP(Dati!$A5082,Normas!$A:$D,3,FALSE)*0.3)),"")</f>
      </c>
    </row>
    <row r="5083" spans="2:9" x14ac:dyDescent="0.2">
      <c r="B5083">
        <f>IF(ISBLANK(A5083),"",VLOOKUP(A5083,Normas!A:D,4,FALSE))</f>
      </c>
      <c r="E5083" s="2">
        <f>IF(ISBLANK(D5083),"",INT(YEARFRAC(D5083,'Vispārīga informācija'!$B$2)))</f>
      </c>
      <c r="F5083" s="2">
        <f>IFERROR(IF(ISBLANK($A5083),"",IF($A5083="Ūdeņraža jonu koncentrācija",VLOOKUP(Dati!$A5083,Normas!$A:$D,2,FALSE),VLOOKUP(Dati!$A5083,Normas!$A:$D,2,FALSE)*0.6)),"")</f>
      </c>
      <c r="G5083" s="2">
        <f>IFERROR(IF(ISBLANK($A5083),"",IF($A5083="Ūdeņraža jonu koncentrācija",VLOOKUP(Dati!$A5083,Normas!$A:$D,3,FALSE),VLOOKUP(Dati!$A5083,Normas!$A:$D,3,FALSE)*0.6)),"")</f>
      </c>
      <c r="H5083" s="2">
        <f>IFERROR(IF(ISBLANK($A5083),"",IF($A5083="Ūdeņraža jonu koncentrācija",VLOOKUP(Dati!$A5083,Normas!$A:$D,2,FALSE),VLOOKUP(Dati!$A5083,Normas!$A:$D,2,FALSE)*0.3)),"")</f>
      </c>
      <c r="I5083" s="2">
        <f>IFERROR(IF(ISBLANK($A5083),"",IF($A5083="Ūdeņraža jonu koncentrācija",VLOOKUP(Dati!$A5083,Normas!$A:$D,3,FALSE),VLOOKUP(Dati!$A5083,Normas!$A:$D,3,FALSE)*0.3)),"")</f>
      </c>
    </row>
    <row r="5084" spans="2:9" x14ac:dyDescent="0.2">
      <c r="B5084">
        <f>IF(ISBLANK(A5084),"",VLOOKUP(A5084,Normas!A:D,4,FALSE))</f>
      </c>
      <c r="E5084" s="2">
        <f>IF(ISBLANK(D5084),"",INT(YEARFRAC(D5084,'Vispārīga informācija'!$B$2)))</f>
      </c>
      <c r="F5084" s="2">
        <f>IFERROR(IF(ISBLANK($A5084),"",IF($A5084="Ūdeņraža jonu koncentrācija",VLOOKUP(Dati!$A5084,Normas!$A:$D,2,FALSE),VLOOKUP(Dati!$A5084,Normas!$A:$D,2,FALSE)*0.6)),"")</f>
      </c>
      <c r="G5084" s="2">
        <f>IFERROR(IF(ISBLANK($A5084),"",IF($A5084="Ūdeņraža jonu koncentrācija",VLOOKUP(Dati!$A5084,Normas!$A:$D,3,FALSE),VLOOKUP(Dati!$A5084,Normas!$A:$D,3,FALSE)*0.6)),"")</f>
      </c>
      <c r="H5084" s="2">
        <f>IFERROR(IF(ISBLANK($A5084),"",IF($A5084="Ūdeņraža jonu koncentrācija",VLOOKUP(Dati!$A5084,Normas!$A:$D,2,FALSE),VLOOKUP(Dati!$A5084,Normas!$A:$D,2,FALSE)*0.3)),"")</f>
      </c>
      <c r="I5084" s="2">
        <f>IFERROR(IF(ISBLANK($A5084),"",IF($A5084="Ūdeņraža jonu koncentrācija",VLOOKUP(Dati!$A5084,Normas!$A:$D,3,FALSE),VLOOKUP(Dati!$A5084,Normas!$A:$D,3,FALSE)*0.3)),"")</f>
      </c>
    </row>
    <row r="5085" spans="2:9" x14ac:dyDescent="0.2">
      <c r="B5085">
        <f>IF(ISBLANK(A5085),"",VLOOKUP(A5085,Normas!A:D,4,FALSE))</f>
      </c>
      <c r="E5085" s="2">
        <f>IF(ISBLANK(D5085),"",INT(YEARFRAC(D5085,'Vispārīga informācija'!$B$2)))</f>
      </c>
      <c r="F5085" s="2">
        <f>IFERROR(IF(ISBLANK($A5085),"",IF($A5085="Ūdeņraža jonu koncentrācija",VLOOKUP(Dati!$A5085,Normas!$A:$D,2,FALSE),VLOOKUP(Dati!$A5085,Normas!$A:$D,2,FALSE)*0.6)),"")</f>
      </c>
      <c r="G5085" s="2">
        <f>IFERROR(IF(ISBLANK($A5085),"",IF($A5085="Ūdeņraža jonu koncentrācija",VLOOKUP(Dati!$A5085,Normas!$A:$D,3,FALSE),VLOOKUP(Dati!$A5085,Normas!$A:$D,3,FALSE)*0.6)),"")</f>
      </c>
      <c r="H5085" s="2">
        <f>IFERROR(IF(ISBLANK($A5085),"",IF($A5085="Ūdeņraža jonu koncentrācija",VLOOKUP(Dati!$A5085,Normas!$A:$D,2,FALSE),VLOOKUP(Dati!$A5085,Normas!$A:$D,2,FALSE)*0.3)),"")</f>
      </c>
      <c r="I5085" s="2">
        <f>IFERROR(IF(ISBLANK($A5085),"",IF($A5085="Ūdeņraža jonu koncentrācija",VLOOKUP(Dati!$A5085,Normas!$A:$D,3,FALSE),VLOOKUP(Dati!$A5085,Normas!$A:$D,3,FALSE)*0.3)),"")</f>
      </c>
    </row>
    <row r="5086" spans="2:9" x14ac:dyDescent="0.2">
      <c r="B5086">
        <f>IF(ISBLANK(A5086),"",VLOOKUP(A5086,Normas!A:D,4,FALSE))</f>
      </c>
      <c r="E5086" s="2">
        <f>IF(ISBLANK(D5086),"",INT(YEARFRAC(D5086,'Vispārīga informācija'!$B$2)))</f>
      </c>
      <c r="F5086" s="2">
        <f>IFERROR(IF(ISBLANK($A5086),"",IF($A5086="Ūdeņraža jonu koncentrācija",VLOOKUP(Dati!$A5086,Normas!$A:$D,2,FALSE),VLOOKUP(Dati!$A5086,Normas!$A:$D,2,FALSE)*0.6)),"")</f>
      </c>
      <c r="G5086" s="2">
        <f>IFERROR(IF(ISBLANK($A5086),"",IF($A5086="Ūdeņraža jonu koncentrācija",VLOOKUP(Dati!$A5086,Normas!$A:$D,3,FALSE),VLOOKUP(Dati!$A5086,Normas!$A:$D,3,FALSE)*0.6)),"")</f>
      </c>
      <c r="H5086" s="2">
        <f>IFERROR(IF(ISBLANK($A5086),"",IF($A5086="Ūdeņraža jonu koncentrācija",VLOOKUP(Dati!$A5086,Normas!$A:$D,2,FALSE),VLOOKUP(Dati!$A5086,Normas!$A:$D,2,FALSE)*0.3)),"")</f>
      </c>
      <c r="I5086" s="2">
        <f>IFERROR(IF(ISBLANK($A5086),"",IF($A5086="Ūdeņraža jonu koncentrācija",VLOOKUP(Dati!$A5086,Normas!$A:$D,3,FALSE),VLOOKUP(Dati!$A5086,Normas!$A:$D,3,FALSE)*0.3)),"")</f>
      </c>
    </row>
    <row r="5087" spans="2:9" x14ac:dyDescent="0.2">
      <c r="B5087">
        <f>IF(ISBLANK(A5087),"",VLOOKUP(A5087,Normas!A:D,4,FALSE))</f>
      </c>
      <c r="E5087" s="2">
        <f>IF(ISBLANK(D5087),"",INT(YEARFRAC(D5087,'Vispārīga informācija'!$B$2)))</f>
      </c>
      <c r="F5087" s="2">
        <f>IFERROR(IF(ISBLANK($A5087),"",IF($A5087="Ūdeņraža jonu koncentrācija",VLOOKUP(Dati!$A5087,Normas!$A:$D,2,FALSE),VLOOKUP(Dati!$A5087,Normas!$A:$D,2,FALSE)*0.6)),"")</f>
      </c>
      <c r="G5087" s="2">
        <f>IFERROR(IF(ISBLANK($A5087),"",IF($A5087="Ūdeņraža jonu koncentrācija",VLOOKUP(Dati!$A5087,Normas!$A:$D,3,FALSE),VLOOKUP(Dati!$A5087,Normas!$A:$D,3,FALSE)*0.6)),"")</f>
      </c>
      <c r="H5087" s="2">
        <f>IFERROR(IF(ISBLANK($A5087),"",IF($A5087="Ūdeņraža jonu koncentrācija",VLOOKUP(Dati!$A5087,Normas!$A:$D,2,FALSE),VLOOKUP(Dati!$A5087,Normas!$A:$D,2,FALSE)*0.3)),"")</f>
      </c>
      <c r="I5087" s="2">
        <f>IFERROR(IF(ISBLANK($A5087),"",IF($A5087="Ūdeņraža jonu koncentrācija",VLOOKUP(Dati!$A5087,Normas!$A:$D,3,FALSE),VLOOKUP(Dati!$A5087,Normas!$A:$D,3,FALSE)*0.3)),"")</f>
      </c>
    </row>
    <row r="5088" spans="2:9" x14ac:dyDescent="0.2">
      <c r="B5088">
        <f>IF(ISBLANK(A5088),"",VLOOKUP(A5088,Normas!A:D,4,FALSE))</f>
      </c>
      <c r="E5088" s="2">
        <f>IF(ISBLANK(D5088),"",INT(YEARFRAC(D5088,'Vispārīga informācija'!$B$2)))</f>
      </c>
      <c r="F5088" s="2">
        <f>IFERROR(IF(ISBLANK($A5088),"",IF($A5088="Ūdeņraža jonu koncentrācija",VLOOKUP(Dati!$A5088,Normas!$A:$D,2,FALSE),VLOOKUP(Dati!$A5088,Normas!$A:$D,2,FALSE)*0.6)),"")</f>
      </c>
      <c r="G5088" s="2">
        <f>IFERROR(IF(ISBLANK($A5088),"",IF($A5088="Ūdeņraža jonu koncentrācija",VLOOKUP(Dati!$A5088,Normas!$A:$D,3,FALSE),VLOOKUP(Dati!$A5088,Normas!$A:$D,3,FALSE)*0.6)),"")</f>
      </c>
      <c r="H5088" s="2">
        <f>IFERROR(IF(ISBLANK($A5088),"",IF($A5088="Ūdeņraža jonu koncentrācija",VLOOKUP(Dati!$A5088,Normas!$A:$D,2,FALSE),VLOOKUP(Dati!$A5088,Normas!$A:$D,2,FALSE)*0.3)),"")</f>
      </c>
      <c r="I5088" s="2">
        <f>IFERROR(IF(ISBLANK($A5088),"",IF($A5088="Ūdeņraža jonu koncentrācija",VLOOKUP(Dati!$A5088,Normas!$A:$D,3,FALSE),VLOOKUP(Dati!$A5088,Normas!$A:$D,3,FALSE)*0.3)),"")</f>
      </c>
    </row>
    <row r="5089" spans="2:9" x14ac:dyDescent="0.2">
      <c r="B5089">
        <f>IF(ISBLANK(A5089),"",VLOOKUP(A5089,Normas!A:D,4,FALSE))</f>
      </c>
      <c r="E5089" s="2">
        <f>IF(ISBLANK(D5089),"",INT(YEARFRAC(D5089,'Vispārīga informācija'!$B$2)))</f>
      </c>
      <c r="F5089" s="2">
        <f>IFERROR(IF(ISBLANK($A5089),"",IF($A5089="Ūdeņraža jonu koncentrācija",VLOOKUP(Dati!$A5089,Normas!$A:$D,2,FALSE),VLOOKUP(Dati!$A5089,Normas!$A:$D,2,FALSE)*0.6)),"")</f>
      </c>
      <c r="G5089" s="2">
        <f>IFERROR(IF(ISBLANK($A5089),"",IF($A5089="Ūdeņraža jonu koncentrācija",VLOOKUP(Dati!$A5089,Normas!$A:$D,3,FALSE),VLOOKUP(Dati!$A5089,Normas!$A:$D,3,FALSE)*0.6)),"")</f>
      </c>
      <c r="H5089" s="2">
        <f>IFERROR(IF(ISBLANK($A5089),"",IF($A5089="Ūdeņraža jonu koncentrācija",VLOOKUP(Dati!$A5089,Normas!$A:$D,2,FALSE),VLOOKUP(Dati!$A5089,Normas!$A:$D,2,FALSE)*0.3)),"")</f>
      </c>
      <c r="I5089" s="2">
        <f>IFERROR(IF(ISBLANK($A5089),"",IF($A5089="Ūdeņraža jonu koncentrācija",VLOOKUP(Dati!$A5089,Normas!$A:$D,3,FALSE),VLOOKUP(Dati!$A5089,Normas!$A:$D,3,FALSE)*0.3)),"")</f>
      </c>
    </row>
    <row r="5090" spans="2:9" x14ac:dyDescent="0.2">
      <c r="B5090">
        <f>IF(ISBLANK(A5090),"",VLOOKUP(A5090,Normas!A:D,4,FALSE))</f>
      </c>
      <c r="E5090" s="2">
        <f>IF(ISBLANK(D5090),"",INT(YEARFRAC(D5090,'Vispārīga informācija'!$B$2)))</f>
      </c>
      <c r="F5090" s="2">
        <f>IFERROR(IF(ISBLANK($A5090),"",IF($A5090="Ūdeņraža jonu koncentrācija",VLOOKUP(Dati!$A5090,Normas!$A:$D,2,FALSE),VLOOKUP(Dati!$A5090,Normas!$A:$D,2,FALSE)*0.6)),"")</f>
      </c>
      <c r="G5090" s="2">
        <f>IFERROR(IF(ISBLANK($A5090),"",IF($A5090="Ūdeņraža jonu koncentrācija",VLOOKUP(Dati!$A5090,Normas!$A:$D,3,FALSE),VLOOKUP(Dati!$A5090,Normas!$A:$D,3,FALSE)*0.6)),"")</f>
      </c>
      <c r="H5090" s="2">
        <f>IFERROR(IF(ISBLANK($A5090),"",IF($A5090="Ūdeņraža jonu koncentrācija",VLOOKUP(Dati!$A5090,Normas!$A:$D,2,FALSE),VLOOKUP(Dati!$A5090,Normas!$A:$D,2,FALSE)*0.3)),"")</f>
      </c>
      <c r="I5090" s="2">
        <f>IFERROR(IF(ISBLANK($A5090),"",IF($A5090="Ūdeņraža jonu koncentrācija",VLOOKUP(Dati!$A5090,Normas!$A:$D,3,FALSE),VLOOKUP(Dati!$A5090,Normas!$A:$D,3,FALSE)*0.3)),"")</f>
      </c>
    </row>
    <row r="5091" spans="2:9" x14ac:dyDescent="0.2">
      <c r="B5091">
        <f>IF(ISBLANK(A5091),"",VLOOKUP(A5091,Normas!A:D,4,FALSE))</f>
      </c>
      <c r="E5091" s="2">
        <f>IF(ISBLANK(D5091),"",INT(YEARFRAC(D5091,'Vispārīga informācija'!$B$2)))</f>
      </c>
      <c r="F5091" s="2">
        <f>IFERROR(IF(ISBLANK($A5091),"",IF($A5091="Ūdeņraža jonu koncentrācija",VLOOKUP(Dati!$A5091,Normas!$A:$D,2,FALSE),VLOOKUP(Dati!$A5091,Normas!$A:$D,2,FALSE)*0.6)),"")</f>
      </c>
      <c r="G5091" s="2">
        <f>IFERROR(IF(ISBLANK($A5091),"",IF($A5091="Ūdeņraža jonu koncentrācija",VLOOKUP(Dati!$A5091,Normas!$A:$D,3,FALSE),VLOOKUP(Dati!$A5091,Normas!$A:$D,3,FALSE)*0.6)),"")</f>
      </c>
      <c r="H5091" s="2">
        <f>IFERROR(IF(ISBLANK($A5091),"",IF($A5091="Ūdeņraža jonu koncentrācija",VLOOKUP(Dati!$A5091,Normas!$A:$D,2,FALSE),VLOOKUP(Dati!$A5091,Normas!$A:$D,2,FALSE)*0.3)),"")</f>
      </c>
      <c r="I5091" s="2">
        <f>IFERROR(IF(ISBLANK($A5091),"",IF($A5091="Ūdeņraža jonu koncentrācija",VLOOKUP(Dati!$A5091,Normas!$A:$D,3,FALSE),VLOOKUP(Dati!$A5091,Normas!$A:$D,3,FALSE)*0.3)),"")</f>
      </c>
    </row>
    <row r="5092" spans="2:9" x14ac:dyDescent="0.2">
      <c r="B5092">
        <f>IF(ISBLANK(A5092),"",VLOOKUP(A5092,Normas!A:D,4,FALSE))</f>
      </c>
      <c r="E5092" s="2">
        <f>IF(ISBLANK(D5092),"",INT(YEARFRAC(D5092,'Vispārīga informācija'!$B$2)))</f>
      </c>
      <c r="F5092" s="2">
        <f>IFERROR(IF(ISBLANK($A5092),"",IF($A5092="Ūdeņraža jonu koncentrācija",VLOOKUP(Dati!$A5092,Normas!$A:$D,2,FALSE),VLOOKUP(Dati!$A5092,Normas!$A:$D,2,FALSE)*0.6)),"")</f>
      </c>
      <c r="G5092" s="2">
        <f>IFERROR(IF(ISBLANK($A5092),"",IF($A5092="Ūdeņraža jonu koncentrācija",VLOOKUP(Dati!$A5092,Normas!$A:$D,3,FALSE),VLOOKUP(Dati!$A5092,Normas!$A:$D,3,FALSE)*0.6)),"")</f>
      </c>
      <c r="H5092" s="2">
        <f>IFERROR(IF(ISBLANK($A5092),"",IF($A5092="Ūdeņraža jonu koncentrācija",VLOOKUP(Dati!$A5092,Normas!$A:$D,2,FALSE),VLOOKUP(Dati!$A5092,Normas!$A:$D,2,FALSE)*0.3)),"")</f>
      </c>
      <c r="I5092" s="2">
        <f>IFERROR(IF(ISBLANK($A5092),"",IF($A5092="Ūdeņraža jonu koncentrācija",VLOOKUP(Dati!$A5092,Normas!$A:$D,3,FALSE),VLOOKUP(Dati!$A5092,Normas!$A:$D,3,FALSE)*0.3)),"")</f>
      </c>
    </row>
    <row r="5093" spans="2:9" x14ac:dyDescent="0.2">
      <c r="B5093">
        <f>IF(ISBLANK(A5093),"",VLOOKUP(A5093,Normas!A:D,4,FALSE))</f>
      </c>
      <c r="E5093" s="2">
        <f>IF(ISBLANK(D5093),"",INT(YEARFRAC(D5093,'Vispārīga informācija'!$B$2)))</f>
      </c>
      <c r="F5093" s="2">
        <f>IFERROR(IF(ISBLANK($A5093),"",IF($A5093="Ūdeņraža jonu koncentrācija",VLOOKUP(Dati!$A5093,Normas!$A:$D,2,FALSE),VLOOKUP(Dati!$A5093,Normas!$A:$D,2,FALSE)*0.6)),"")</f>
      </c>
      <c r="G5093" s="2">
        <f>IFERROR(IF(ISBLANK($A5093),"",IF($A5093="Ūdeņraža jonu koncentrācija",VLOOKUP(Dati!$A5093,Normas!$A:$D,3,FALSE),VLOOKUP(Dati!$A5093,Normas!$A:$D,3,FALSE)*0.6)),"")</f>
      </c>
      <c r="H5093" s="2">
        <f>IFERROR(IF(ISBLANK($A5093),"",IF($A5093="Ūdeņraža jonu koncentrācija",VLOOKUP(Dati!$A5093,Normas!$A:$D,2,FALSE),VLOOKUP(Dati!$A5093,Normas!$A:$D,2,FALSE)*0.3)),"")</f>
      </c>
      <c r="I5093" s="2">
        <f>IFERROR(IF(ISBLANK($A5093),"",IF($A5093="Ūdeņraža jonu koncentrācija",VLOOKUP(Dati!$A5093,Normas!$A:$D,3,FALSE),VLOOKUP(Dati!$A5093,Normas!$A:$D,3,FALSE)*0.3)),"")</f>
      </c>
    </row>
    <row r="5094" spans="2:9" x14ac:dyDescent="0.2">
      <c r="B5094">
        <f>IF(ISBLANK(A5094),"",VLOOKUP(A5094,Normas!A:D,4,FALSE))</f>
      </c>
      <c r="E5094" s="2">
        <f>IF(ISBLANK(D5094),"",INT(YEARFRAC(D5094,'Vispārīga informācija'!$B$2)))</f>
      </c>
      <c r="F5094" s="2">
        <f>IFERROR(IF(ISBLANK($A5094),"",IF($A5094="Ūdeņraža jonu koncentrācija",VLOOKUP(Dati!$A5094,Normas!$A:$D,2,FALSE),VLOOKUP(Dati!$A5094,Normas!$A:$D,2,FALSE)*0.6)),"")</f>
      </c>
      <c r="G5094" s="2">
        <f>IFERROR(IF(ISBLANK($A5094),"",IF($A5094="Ūdeņraža jonu koncentrācija",VLOOKUP(Dati!$A5094,Normas!$A:$D,3,FALSE),VLOOKUP(Dati!$A5094,Normas!$A:$D,3,FALSE)*0.6)),"")</f>
      </c>
      <c r="H5094" s="2">
        <f>IFERROR(IF(ISBLANK($A5094),"",IF($A5094="Ūdeņraža jonu koncentrācija",VLOOKUP(Dati!$A5094,Normas!$A:$D,2,FALSE),VLOOKUP(Dati!$A5094,Normas!$A:$D,2,FALSE)*0.3)),"")</f>
      </c>
      <c r="I5094" s="2">
        <f>IFERROR(IF(ISBLANK($A5094),"",IF($A5094="Ūdeņraža jonu koncentrācija",VLOOKUP(Dati!$A5094,Normas!$A:$D,3,FALSE),VLOOKUP(Dati!$A5094,Normas!$A:$D,3,FALSE)*0.3)),"")</f>
      </c>
    </row>
    <row r="5095" spans="2:9" x14ac:dyDescent="0.2">
      <c r="B5095">
        <f>IF(ISBLANK(A5095),"",VLOOKUP(A5095,Normas!A:D,4,FALSE))</f>
      </c>
      <c r="E5095" s="2">
        <f>IF(ISBLANK(D5095),"",INT(YEARFRAC(D5095,'Vispārīga informācija'!$B$2)))</f>
      </c>
      <c r="F5095" s="2">
        <f>IFERROR(IF(ISBLANK($A5095),"",IF($A5095="Ūdeņraža jonu koncentrācija",VLOOKUP(Dati!$A5095,Normas!$A:$D,2,FALSE),VLOOKUP(Dati!$A5095,Normas!$A:$D,2,FALSE)*0.6)),"")</f>
      </c>
      <c r="G5095" s="2">
        <f>IFERROR(IF(ISBLANK($A5095),"",IF($A5095="Ūdeņraža jonu koncentrācija",VLOOKUP(Dati!$A5095,Normas!$A:$D,3,FALSE),VLOOKUP(Dati!$A5095,Normas!$A:$D,3,FALSE)*0.6)),"")</f>
      </c>
      <c r="H5095" s="2">
        <f>IFERROR(IF(ISBLANK($A5095),"",IF($A5095="Ūdeņraža jonu koncentrācija",VLOOKUP(Dati!$A5095,Normas!$A:$D,2,FALSE),VLOOKUP(Dati!$A5095,Normas!$A:$D,2,FALSE)*0.3)),"")</f>
      </c>
      <c r="I5095" s="2">
        <f>IFERROR(IF(ISBLANK($A5095),"",IF($A5095="Ūdeņraža jonu koncentrācija",VLOOKUP(Dati!$A5095,Normas!$A:$D,3,FALSE),VLOOKUP(Dati!$A5095,Normas!$A:$D,3,FALSE)*0.3)),"")</f>
      </c>
    </row>
    <row r="5096" spans="2:9" x14ac:dyDescent="0.2">
      <c r="B5096">
        <f>IF(ISBLANK(A5096),"",VLOOKUP(A5096,Normas!A:D,4,FALSE))</f>
      </c>
      <c r="E5096" s="2">
        <f>IF(ISBLANK(D5096),"",INT(YEARFRAC(D5096,'Vispārīga informācija'!$B$2)))</f>
      </c>
      <c r="F5096" s="2">
        <f>IFERROR(IF(ISBLANK($A5096),"",IF($A5096="Ūdeņraža jonu koncentrācija",VLOOKUP(Dati!$A5096,Normas!$A:$D,2,FALSE),VLOOKUP(Dati!$A5096,Normas!$A:$D,2,FALSE)*0.6)),"")</f>
      </c>
      <c r="G5096" s="2">
        <f>IFERROR(IF(ISBLANK($A5096),"",IF($A5096="Ūdeņraža jonu koncentrācija",VLOOKUP(Dati!$A5096,Normas!$A:$D,3,FALSE),VLOOKUP(Dati!$A5096,Normas!$A:$D,3,FALSE)*0.6)),"")</f>
      </c>
      <c r="H5096" s="2">
        <f>IFERROR(IF(ISBLANK($A5096),"",IF($A5096="Ūdeņraža jonu koncentrācija",VLOOKUP(Dati!$A5096,Normas!$A:$D,2,FALSE),VLOOKUP(Dati!$A5096,Normas!$A:$D,2,FALSE)*0.3)),"")</f>
      </c>
      <c r="I5096" s="2">
        <f>IFERROR(IF(ISBLANK($A5096),"",IF($A5096="Ūdeņraža jonu koncentrācija",VLOOKUP(Dati!$A5096,Normas!$A:$D,3,FALSE),VLOOKUP(Dati!$A5096,Normas!$A:$D,3,FALSE)*0.3)),"")</f>
      </c>
    </row>
    <row r="5097" spans="2:9" x14ac:dyDescent="0.2">
      <c r="B5097">
        <f>IF(ISBLANK(A5097),"",VLOOKUP(A5097,Normas!A:D,4,FALSE))</f>
      </c>
      <c r="E5097" s="2">
        <f>IF(ISBLANK(D5097),"",INT(YEARFRAC(D5097,'Vispārīga informācija'!$B$2)))</f>
      </c>
      <c r="F5097" s="2">
        <f>IFERROR(IF(ISBLANK($A5097),"",IF($A5097="Ūdeņraža jonu koncentrācija",VLOOKUP(Dati!$A5097,Normas!$A:$D,2,FALSE),VLOOKUP(Dati!$A5097,Normas!$A:$D,2,FALSE)*0.6)),"")</f>
      </c>
      <c r="G5097" s="2">
        <f>IFERROR(IF(ISBLANK($A5097),"",IF($A5097="Ūdeņraža jonu koncentrācija",VLOOKUP(Dati!$A5097,Normas!$A:$D,3,FALSE),VLOOKUP(Dati!$A5097,Normas!$A:$D,3,FALSE)*0.6)),"")</f>
      </c>
      <c r="H5097" s="2">
        <f>IFERROR(IF(ISBLANK($A5097),"",IF($A5097="Ūdeņraža jonu koncentrācija",VLOOKUP(Dati!$A5097,Normas!$A:$D,2,FALSE),VLOOKUP(Dati!$A5097,Normas!$A:$D,2,FALSE)*0.3)),"")</f>
      </c>
      <c r="I5097" s="2">
        <f>IFERROR(IF(ISBLANK($A5097),"",IF($A5097="Ūdeņraža jonu koncentrācija",VLOOKUP(Dati!$A5097,Normas!$A:$D,3,FALSE),VLOOKUP(Dati!$A5097,Normas!$A:$D,3,FALSE)*0.3)),"")</f>
      </c>
    </row>
    <row r="5098" spans="2:9" x14ac:dyDescent="0.2">
      <c r="B5098">
        <f>IF(ISBLANK(A5098),"",VLOOKUP(A5098,Normas!A:D,4,FALSE))</f>
      </c>
      <c r="E5098" s="2">
        <f>IF(ISBLANK(D5098),"",INT(YEARFRAC(D5098,'Vispārīga informācija'!$B$2)))</f>
      </c>
      <c r="F5098" s="2">
        <f>IFERROR(IF(ISBLANK($A5098),"",IF($A5098="Ūdeņraža jonu koncentrācija",VLOOKUP(Dati!$A5098,Normas!$A:$D,2,FALSE),VLOOKUP(Dati!$A5098,Normas!$A:$D,2,FALSE)*0.6)),"")</f>
      </c>
      <c r="G5098" s="2">
        <f>IFERROR(IF(ISBLANK($A5098),"",IF($A5098="Ūdeņraža jonu koncentrācija",VLOOKUP(Dati!$A5098,Normas!$A:$D,3,FALSE),VLOOKUP(Dati!$A5098,Normas!$A:$D,3,FALSE)*0.6)),"")</f>
      </c>
      <c r="H5098" s="2">
        <f>IFERROR(IF(ISBLANK($A5098),"",IF($A5098="Ūdeņraža jonu koncentrācija",VLOOKUP(Dati!$A5098,Normas!$A:$D,2,FALSE),VLOOKUP(Dati!$A5098,Normas!$A:$D,2,FALSE)*0.3)),"")</f>
      </c>
      <c r="I5098" s="2">
        <f>IFERROR(IF(ISBLANK($A5098),"",IF($A5098="Ūdeņraža jonu koncentrācija",VLOOKUP(Dati!$A5098,Normas!$A:$D,3,FALSE),VLOOKUP(Dati!$A5098,Normas!$A:$D,3,FALSE)*0.3)),"")</f>
      </c>
    </row>
    <row r="5099" spans="2:9" x14ac:dyDescent="0.2">
      <c r="B5099">
        <f>IF(ISBLANK(A5099),"",VLOOKUP(A5099,Normas!A:D,4,FALSE))</f>
      </c>
      <c r="E5099" s="2">
        <f>IF(ISBLANK(D5099),"",INT(YEARFRAC(D5099,'Vispārīga informācija'!$B$2)))</f>
      </c>
      <c r="F5099" s="2">
        <f>IFERROR(IF(ISBLANK($A5099),"",IF($A5099="Ūdeņraža jonu koncentrācija",VLOOKUP(Dati!$A5099,Normas!$A:$D,2,FALSE),VLOOKUP(Dati!$A5099,Normas!$A:$D,2,FALSE)*0.6)),"")</f>
      </c>
      <c r="G5099" s="2">
        <f>IFERROR(IF(ISBLANK($A5099),"",IF($A5099="Ūdeņraža jonu koncentrācija",VLOOKUP(Dati!$A5099,Normas!$A:$D,3,FALSE),VLOOKUP(Dati!$A5099,Normas!$A:$D,3,FALSE)*0.6)),"")</f>
      </c>
      <c r="H5099" s="2">
        <f>IFERROR(IF(ISBLANK($A5099),"",IF($A5099="Ūdeņraža jonu koncentrācija",VLOOKUP(Dati!$A5099,Normas!$A:$D,2,FALSE),VLOOKUP(Dati!$A5099,Normas!$A:$D,2,FALSE)*0.3)),"")</f>
      </c>
      <c r="I5099" s="2">
        <f>IFERROR(IF(ISBLANK($A5099),"",IF($A5099="Ūdeņraža jonu koncentrācija",VLOOKUP(Dati!$A5099,Normas!$A:$D,3,FALSE),VLOOKUP(Dati!$A5099,Normas!$A:$D,3,FALSE)*0.3)),"")</f>
      </c>
    </row>
    <row r="5100" spans="2:9" x14ac:dyDescent="0.2">
      <c r="B5100">
        <f>IF(ISBLANK(A5100),"",VLOOKUP(A5100,Normas!A:D,4,FALSE))</f>
      </c>
      <c r="E5100" s="2">
        <f>IF(ISBLANK(D5100),"",INT(YEARFRAC(D5100,'Vispārīga informācija'!$B$2)))</f>
      </c>
      <c r="F5100" s="2">
        <f>IFERROR(IF(ISBLANK($A5100),"",IF($A5100="Ūdeņraža jonu koncentrācija",VLOOKUP(Dati!$A5100,Normas!$A:$D,2,FALSE),VLOOKUP(Dati!$A5100,Normas!$A:$D,2,FALSE)*0.6)),"")</f>
      </c>
      <c r="G5100" s="2">
        <f>IFERROR(IF(ISBLANK($A5100),"",IF($A5100="Ūdeņraža jonu koncentrācija",VLOOKUP(Dati!$A5100,Normas!$A:$D,3,FALSE),VLOOKUP(Dati!$A5100,Normas!$A:$D,3,FALSE)*0.6)),"")</f>
      </c>
      <c r="H5100" s="2">
        <f>IFERROR(IF(ISBLANK($A5100),"",IF($A5100="Ūdeņraža jonu koncentrācija",VLOOKUP(Dati!$A5100,Normas!$A:$D,2,FALSE),VLOOKUP(Dati!$A5100,Normas!$A:$D,2,FALSE)*0.3)),"")</f>
      </c>
      <c r="I5100" s="2">
        <f>IFERROR(IF(ISBLANK($A5100),"",IF($A5100="Ūdeņraža jonu koncentrācija",VLOOKUP(Dati!$A5100,Normas!$A:$D,3,FALSE),VLOOKUP(Dati!$A5100,Normas!$A:$D,3,FALSE)*0.3)),"")</f>
      </c>
    </row>
    <row r="5101" spans="2:9" x14ac:dyDescent="0.2">
      <c r="B5101">
        <f>IF(ISBLANK(A5101),"",VLOOKUP(A5101,Normas!A:D,4,FALSE))</f>
      </c>
      <c r="E5101" s="2">
        <f>IF(ISBLANK(D5101),"",INT(YEARFRAC(D5101,'Vispārīga informācija'!$B$2)))</f>
      </c>
      <c r="F5101" s="2">
        <f>IFERROR(IF(ISBLANK($A5101),"",IF($A5101="Ūdeņraža jonu koncentrācija",VLOOKUP(Dati!$A5101,Normas!$A:$D,2,FALSE),VLOOKUP(Dati!$A5101,Normas!$A:$D,2,FALSE)*0.6)),"")</f>
      </c>
      <c r="G5101" s="2">
        <f>IFERROR(IF(ISBLANK($A5101),"",IF($A5101="Ūdeņraža jonu koncentrācija",VLOOKUP(Dati!$A5101,Normas!$A:$D,3,FALSE),VLOOKUP(Dati!$A5101,Normas!$A:$D,3,FALSE)*0.6)),"")</f>
      </c>
      <c r="H5101" s="2">
        <f>IFERROR(IF(ISBLANK($A5101),"",IF($A5101="Ūdeņraža jonu koncentrācija",VLOOKUP(Dati!$A5101,Normas!$A:$D,2,FALSE),VLOOKUP(Dati!$A5101,Normas!$A:$D,2,FALSE)*0.3)),"")</f>
      </c>
      <c r="I5101" s="2">
        <f>IFERROR(IF(ISBLANK($A5101),"",IF($A5101="Ūdeņraža jonu koncentrācija",VLOOKUP(Dati!$A5101,Normas!$A:$D,3,FALSE),VLOOKUP(Dati!$A5101,Normas!$A:$D,3,FALSE)*0.3)),"")</f>
      </c>
    </row>
    <row r="5102" spans="2:9" x14ac:dyDescent="0.2">
      <c r="B5102">
        <f>IF(ISBLANK(A5102),"",VLOOKUP(A5102,Normas!A:D,4,FALSE))</f>
      </c>
      <c r="E5102" s="2">
        <f>IF(ISBLANK(D5102),"",INT(YEARFRAC(D5102,'Vispārīga informācija'!$B$2)))</f>
      </c>
      <c r="F5102" s="2">
        <f>IFERROR(IF(ISBLANK($A5102),"",IF($A5102="Ūdeņraža jonu koncentrācija",VLOOKUP(Dati!$A5102,Normas!$A:$D,2,FALSE),VLOOKUP(Dati!$A5102,Normas!$A:$D,2,FALSE)*0.6)),"")</f>
      </c>
      <c r="G5102" s="2">
        <f>IFERROR(IF(ISBLANK($A5102),"",IF($A5102="Ūdeņraža jonu koncentrācija",VLOOKUP(Dati!$A5102,Normas!$A:$D,3,FALSE),VLOOKUP(Dati!$A5102,Normas!$A:$D,3,FALSE)*0.6)),"")</f>
      </c>
      <c r="H5102" s="2">
        <f>IFERROR(IF(ISBLANK($A5102),"",IF($A5102="Ūdeņraža jonu koncentrācija",VLOOKUP(Dati!$A5102,Normas!$A:$D,2,FALSE),VLOOKUP(Dati!$A5102,Normas!$A:$D,2,FALSE)*0.3)),"")</f>
      </c>
      <c r="I5102" s="2">
        <f>IFERROR(IF(ISBLANK($A5102),"",IF($A5102="Ūdeņraža jonu koncentrācija",VLOOKUP(Dati!$A5102,Normas!$A:$D,3,FALSE),VLOOKUP(Dati!$A5102,Normas!$A:$D,3,FALSE)*0.3)),"")</f>
      </c>
    </row>
    <row r="5103" spans="2:9" x14ac:dyDescent="0.2">
      <c r="B5103">
        <f>IF(ISBLANK(A5103),"",VLOOKUP(A5103,Normas!A:D,4,FALSE))</f>
      </c>
      <c r="E5103" s="2">
        <f>IF(ISBLANK(D5103),"",INT(YEARFRAC(D5103,'Vispārīga informācija'!$B$2)))</f>
      </c>
      <c r="F5103" s="2">
        <f>IFERROR(IF(ISBLANK($A5103),"",IF($A5103="Ūdeņraža jonu koncentrācija",VLOOKUP(Dati!$A5103,Normas!$A:$D,2,FALSE),VLOOKUP(Dati!$A5103,Normas!$A:$D,2,FALSE)*0.6)),"")</f>
      </c>
      <c r="G5103" s="2">
        <f>IFERROR(IF(ISBLANK($A5103),"",IF($A5103="Ūdeņraža jonu koncentrācija",VLOOKUP(Dati!$A5103,Normas!$A:$D,3,FALSE),VLOOKUP(Dati!$A5103,Normas!$A:$D,3,FALSE)*0.6)),"")</f>
      </c>
      <c r="H5103" s="2">
        <f>IFERROR(IF(ISBLANK($A5103),"",IF($A5103="Ūdeņraža jonu koncentrācija",VLOOKUP(Dati!$A5103,Normas!$A:$D,2,FALSE),VLOOKUP(Dati!$A5103,Normas!$A:$D,2,FALSE)*0.3)),"")</f>
      </c>
      <c r="I5103" s="2">
        <f>IFERROR(IF(ISBLANK($A5103),"",IF($A5103="Ūdeņraža jonu koncentrācija",VLOOKUP(Dati!$A5103,Normas!$A:$D,3,FALSE),VLOOKUP(Dati!$A5103,Normas!$A:$D,3,FALSE)*0.3)),"")</f>
      </c>
    </row>
    <row r="5104" spans="2:9" x14ac:dyDescent="0.2">
      <c r="B5104">
        <f>IF(ISBLANK(A5104),"",VLOOKUP(A5104,Normas!A:D,4,FALSE))</f>
      </c>
      <c r="E5104" s="2">
        <f>IF(ISBLANK(D5104),"",INT(YEARFRAC(D5104,'Vispārīga informācija'!$B$2)))</f>
      </c>
      <c r="F5104" s="2">
        <f>IFERROR(IF(ISBLANK($A5104),"",IF($A5104="Ūdeņraža jonu koncentrācija",VLOOKUP(Dati!$A5104,Normas!$A:$D,2,FALSE),VLOOKUP(Dati!$A5104,Normas!$A:$D,2,FALSE)*0.6)),"")</f>
      </c>
      <c r="G5104" s="2">
        <f>IFERROR(IF(ISBLANK($A5104),"",IF($A5104="Ūdeņraža jonu koncentrācija",VLOOKUP(Dati!$A5104,Normas!$A:$D,3,FALSE),VLOOKUP(Dati!$A5104,Normas!$A:$D,3,FALSE)*0.6)),"")</f>
      </c>
      <c r="H5104" s="2">
        <f>IFERROR(IF(ISBLANK($A5104),"",IF($A5104="Ūdeņraža jonu koncentrācija",VLOOKUP(Dati!$A5104,Normas!$A:$D,2,FALSE),VLOOKUP(Dati!$A5104,Normas!$A:$D,2,FALSE)*0.3)),"")</f>
      </c>
      <c r="I5104" s="2">
        <f>IFERROR(IF(ISBLANK($A5104),"",IF($A5104="Ūdeņraža jonu koncentrācija",VLOOKUP(Dati!$A5104,Normas!$A:$D,3,FALSE),VLOOKUP(Dati!$A5104,Normas!$A:$D,3,FALSE)*0.3)),"")</f>
      </c>
    </row>
    <row r="5105" spans="2:9" x14ac:dyDescent="0.2">
      <c r="B5105">
        <f>IF(ISBLANK(A5105),"",VLOOKUP(A5105,Normas!A:D,4,FALSE))</f>
      </c>
      <c r="E5105" s="2">
        <f>IF(ISBLANK(D5105),"",INT(YEARFRAC(D5105,'Vispārīga informācija'!$B$2)))</f>
      </c>
      <c r="F5105" s="2">
        <f>IFERROR(IF(ISBLANK($A5105),"",IF($A5105="Ūdeņraža jonu koncentrācija",VLOOKUP(Dati!$A5105,Normas!$A:$D,2,FALSE),VLOOKUP(Dati!$A5105,Normas!$A:$D,2,FALSE)*0.6)),"")</f>
      </c>
      <c r="G5105" s="2">
        <f>IFERROR(IF(ISBLANK($A5105),"",IF($A5105="Ūdeņraža jonu koncentrācija",VLOOKUP(Dati!$A5105,Normas!$A:$D,3,FALSE),VLOOKUP(Dati!$A5105,Normas!$A:$D,3,FALSE)*0.6)),"")</f>
      </c>
      <c r="H5105" s="2">
        <f>IFERROR(IF(ISBLANK($A5105),"",IF($A5105="Ūdeņraža jonu koncentrācija",VLOOKUP(Dati!$A5105,Normas!$A:$D,2,FALSE),VLOOKUP(Dati!$A5105,Normas!$A:$D,2,FALSE)*0.3)),"")</f>
      </c>
      <c r="I5105" s="2">
        <f>IFERROR(IF(ISBLANK($A5105),"",IF($A5105="Ūdeņraža jonu koncentrācija",VLOOKUP(Dati!$A5105,Normas!$A:$D,3,FALSE),VLOOKUP(Dati!$A5105,Normas!$A:$D,3,FALSE)*0.3)),"")</f>
      </c>
    </row>
    <row r="5106" spans="2:9" x14ac:dyDescent="0.2">
      <c r="B5106">
        <f>IF(ISBLANK(A5106),"",VLOOKUP(A5106,Normas!A:D,4,FALSE))</f>
      </c>
      <c r="E5106" s="2">
        <f>IF(ISBLANK(D5106),"",INT(YEARFRAC(D5106,'Vispārīga informācija'!$B$2)))</f>
      </c>
      <c r="F5106" s="2">
        <f>IFERROR(IF(ISBLANK($A5106),"",IF($A5106="Ūdeņraža jonu koncentrācija",VLOOKUP(Dati!$A5106,Normas!$A:$D,2,FALSE),VLOOKUP(Dati!$A5106,Normas!$A:$D,2,FALSE)*0.6)),"")</f>
      </c>
      <c r="G5106" s="2">
        <f>IFERROR(IF(ISBLANK($A5106),"",IF($A5106="Ūdeņraža jonu koncentrācija",VLOOKUP(Dati!$A5106,Normas!$A:$D,3,FALSE),VLOOKUP(Dati!$A5106,Normas!$A:$D,3,FALSE)*0.6)),"")</f>
      </c>
      <c r="H5106" s="2">
        <f>IFERROR(IF(ISBLANK($A5106),"",IF($A5106="Ūdeņraža jonu koncentrācija",VLOOKUP(Dati!$A5106,Normas!$A:$D,2,FALSE),VLOOKUP(Dati!$A5106,Normas!$A:$D,2,FALSE)*0.3)),"")</f>
      </c>
      <c r="I5106" s="2">
        <f>IFERROR(IF(ISBLANK($A5106),"",IF($A5106="Ūdeņraža jonu koncentrācija",VLOOKUP(Dati!$A5106,Normas!$A:$D,3,FALSE),VLOOKUP(Dati!$A5106,Normas!$A:$D,3,FALSE)*0.3)),"")</f>
      </c>
    </row>
    <row r="5107" spans="2:9" x14ac:dyDescent="0.2">
      <c r="B5107">
        <f>IF(ISBLANK(A5107),"",VLOOKUP(A5107,Normas!A:D,4,FALSE))</f>
      </c>
      <c r="E5107" s="2">
        <f>IF(ISBLANK(D5107),"",INT(YEARFRAC(D5107,'Vispārīga informācija'!$B$2)))</f>
      </c>
      <c r="F5107" s="2">
        <f>IFERROR(IF(ISBLANK($A5107),"",IF($A5107="Ūdeņraža jonu koncentrācija",VLOOKUP(Dati!$A5107,Normas!$A:$D,2,FALSE),VLOOKUP(Dati!$A5107,Normas!$A:$D,2,FALSE)*0.6)),"")</f>
      </c>
      <c r="G5107" s="2">
        <f>IFERROR(IF(ISBLANK($A5107),"",IF($A5107="Ūdeņraža jonu koncentrācija",VLOOKUP(Dati!$A5107,Normas!$A:$D,3,FALSE),VLOOKUP(Dati!$A5107,Normas!$A:$D,3,FALSE)*0.6)),"")</f>
      </c>
      <c r="H5107" s="2">
        <f>IFERROR(IF(ISBLANK($A5107),"",IF($A5107="Ūdeņraža jonu koncentrācija",VLOOKUP(Dati!$A5107,Normas!$A:$D,2,FALSE),VLOOKUP(Dati!$A5107,Normas!$A:$D,2,FALSE)*0.3)),"")</f>
      </c>
      <c r="I5107" s="2">
        <f>IFERROR(IF(ISBLANK($A5107),"",IF($A5107="Ūdeņraža jonu koncentrācija",VLOOKUP(Dati!$A5107,Normas!$A:$D,3,FALSE),VLOOKUP(Dati!$A5107,Normas!$A:$D,3,FALSE)*0.3)),"")</f>
      </c>
    </row>
    <row r="5108" spans="2:9" x14ac:dyDescent="0.2">
      <c r="B5108">
        <f>IF(ISBLANK(A5108),"",VLOOKUP(A5108,Normas!A:D,4,FALSE))</f>
      </c>
      <c r="E5108" s="2">
        <f>IF(ISBLANK(D5108),"",INT(YEARFRAC(D5108,'Vispārīga informācija'!$B$2)))</f>
      </c>
      <c r="F5108" s="2">
        <f>IFERROR(IF(ISBLANK($A5108),"",IF($A5108="Ūdeņraža jonu koncentrācija",VLOOKUP(Dati!$A5108,Normas!$A:$D,2,FALSE),VLOOKUP(Dati!$A5108,Normas!$A:$D,2,FALSE)*0.6)),"")</f>
      </c>
      <c r="G5108" s="2">
        <f>IFERROR(IF(ISBLANK($A5108),"",IF($A5108="Ūdeņraža jonu koncentrācija",VLOOKUP(Dati!$A5108,Normas!$A:$D,3,FALSE),VLOOKUP(Dati!$A5108,Normas!$A:$D,3,FALSE)*0.6)),"")</f>
      </c>
      <c r="H5108" s="2">
        <f>IFERROR(IF(ISBLANK($A5108),"",IF($A5108="Ūdeņraža jonu koncentrācija",VLOOKUP(Dati!$A5108,Normas!$A:$D,2,FALSE),VLOOKUP(Dati!$A5108,Normas!$A:$D,2,FALSE)*0.3)),"")</f>
      </c>
      <c r="I5108" s="2">
        <f>IFERROR(IF(ISBLANK($A5108),"",IF($A5108="Ūdeņraža jonu koncentrācija",VLOOKUP(Dati!$A5108,Normas!$A:$D,3,FALSE),VLOOKUP(Dati!$A5108,Normas!$A:$D,3,FALSE)*0.3)),"")</f>
      </c>
    </row>
    <row r="5109" spans="2:9" x14ac:dyDescent="0.2">
      <c r="B5109">
        <f>IF(ISBLANK(A5109),"",VLOOKUP(A5109,Normas!A:D,4,FALSE))</f>
      </c>
      <c r="E5109" s="2">
        <f>IF(ISBLANK(D5109),"",INT(YEARFRAC(D5109,'Vispārīga informācija'!$B$2)))</f>
      </c>
      <c r="F5109" s="2">
        <f>IFERROR(IF(ISBLANK($A5109),"",IF($A5109="Ūdeņraža jonu koncentrācija",VLOOKUP(Dati!$A5109,Normas!$A:$D,2,FALSE),VLOOKUP(Dati!$A5109,Normas!$A:$D,2,FALSE)*0.6)),"")</f>
      </c>
      <c r="G5109" s="2">
        <f>IFERROR(IF(ISBLANK($A5109),"",IF($A5109="Ūdeņraža jonu koncentrācija",VLOOKUP(Dati!$A5109,Normas!$A:$D,3,FALSE),VLOOKUP(Dati!$A5109,Normas!$A:$D,3,FALSE)*0.6)),"")</f>
      </c>
      <c r="H5109" s="2">
        <f>IFERROR(IF(ISBLANK($A5109),"",IF($A5109="Ūdeņraža jonu koncentrācija",VLOOKUP(Dati!$A5109,Normas!$A:$D,2,FALSE),VLOOKUP(Dati!$A5109,Normas!$A:$D,2,FALSE)*0.3)),"")</f>
      </c>
      <c r="I5109" s="2">
        <f>IFERROR(IF(ISBLANK($A5109),"",IF($A5109="Ūdeņraža jonu koncentrācija",VLOOKUP(Dati!$A5109,Normas!$A:$D,3,FALSE),VLOOKUP(Dati!$A5109,Normas!$A:$D,3,FALSE)*0.3)),"")</f>
      </c>
    </row>
    <row r="5110" spans="2:9" x14ac:dyDescent="0.2">
      <c r="B5110">
        <f>IF(ISBLANK(A5110),"",VLOOKUP(A5110,Normas!A:D,4,FALSE))</f>
      </c>
      <c r="E5110" s="2">
        <f>IF(ISBLANK(D5110),"",INT(YEARFRAC(D5110,'Vispārīga informācija'!$B$2)))</f>
      </c>
      <c r="F5110" s="2">
        <f>IFERROR(IF(ISBLANK($A5110),"",IF($A5110="Ūdeņraža jonu koncentrācija",VLOOKUP(Dati!$A5110,Normas!$A:$D,2,FALSE),VLOOKUP(Dati!$A5110,Normas!$A:$D,2,FALSE)*0.6)),"")</f>
      </c>
      <c r="G5110" s="2">
        <f>IFERROR(IF(ISBLANK($A5110),"",IF($A5110="Ūdeņraža jonu koncentrācija",VLOOKUP(Dati!$A5110,Normas!$A:$D,3,FALSE),VLOOKUP(Dati!$A5110,Normas!$A:$D,3,FALSE)*0.6)),"")</f>
      </c>
      <c r="H5110" s="2">
        <f>IFERROR(IF(ISBLANK($A5110),"",IF($A5110="Ūdeņraža jonu koncentrācija",VLOOKUP(Dati!$A5110,Normas!$A:$D,2,FALSE),VLOOKUP(Dati!$A5110,Normas!$A:$D,2,FALSE)*0.3)),"")</f>
      </c>
      <c r="I5110" s="2">
        <f>IFERROR(IF(ISBLANK($A5110),"",IF($A5110="Ūdeņraža jonu koncentrācija",VLOOKUP(Dati!$A5110,Normas!$A:$D,3,FALSE),VLOOKUP(Dati!$A5110,Normas!$A:$D,3,FALSE)*0.3)),"")</f>
      </c>
    </row>
    <row r="5111" spans="2:9" x14ac:dyDescent="0.2">
      <c r="B5111">
        <f>IF(ISBLANK(A5111),"",VLOOKUP(A5111,Normas!A:D,4,FALSE))</f>
      </c>
      <c r="E5111" s="2">
        <f>IF(ISBLANK(D5111),"",INT(YEARFRAC(D5111,'Vispārīga informācija'!$B$2)))</f>
      </c>
      <c r="F5111" s="2">
        <f>IFERROR(IF(ISBLANK($A5111),"",IF($A5111="Ūdeņraža jonu koncentrācija",VLOOKUP(Dati!$A5111,Normas!$A:$D,2,FALSE),VLOOKUP(Dati!$A5111,Normas!$A:$D,2,FALSE)*0.6)),"")</f>
      </c>
      <c r="G5111" s="2">
        <f>IFERROR(IF(ISBLANK($A5111),"",IF($A5111="Ūdeņraža jonu koncentrācija",VLOOKUP(Dati!$A5111,Normas!$A:$D,3,FALSE),VLOOKUP(Dati!$A5111,Normas!$A:$D,3,FALSE)*0.6)),"")</f>
      </c>
      <c r="H5111" s="2">
        <f>IFERROR(IF(ISBLANK($A5111),"",IF($A5111="Ūdeņraža jonu koncentrācija",VLOOKUP(Dati!$A5111,Normas!$A:$D,2,FALSE),VLOOKUP(Dati!$A5111,Normas!$A:$D,2,FALSE)*0.3)),"")</f>
      </c>
      <c r="I5111" s="2">
        <f>IFERROR(IF(ISBLANK($A5111),"",IF($A5111="Ūdeņraža jonu koncentrācija",VLOOKUP(Dati!$A5111,Normas!$A:$D,3,FALSE),VLOOKUP(Dati!$A5111,Normas!$A:$D,3,FALSE)*0.3)),"")</f>
      </c>
    </row>
    <row r="5112" spans="2:9" x14ac:dyDescent="0.2">
      <c r="B5112">
        <f>IF(ISBLANK(A5112),"",VLOOKUP(A5112,Normas!A:D,4,FALSE))</f>
      </c>
      <c r="E5112" s="2">
        <f>IF(ISBLANK(D5112),"",INT(YEARFRAC(D5112,'Vispārīga informācija'!$B$2)))</f>
      </c>
      <c r="F5112" s="2">
        <f>IFERROR(IF(ISBLANK($A5112),"",IF($A5112="Ūdeņraža jonu koncentrācija",VLOOKUP(Dati!$A5112,Normas!$A:$D,2,FALSE),VLOOKUP(Dati!$A5112,Normas!$A:$D,2,FALSE)*0.6)),"")</f>
      </c>
      <c r="G5112" s="2">
        <f>IFERROR(IF(ISBLANK($A5112),"",IF($A5112="Ūdeņraža jonu koncentrācija",VLOOKUP(Dati!$A5112,Normas!$A:$D,3,FALSE),VLOOKUP(Dati!$A5112,Normas!$A:$D,3,FALSE)*0.6)),"")</f>
      </c>
      <c r="H5112" s="2">
        <f>IFERROR(IF(ISBLANK($A5112),"",IF($A5112="Ūdeņraža jonu koncentrācija",VLOOKUP(Dati!$A5112,Normas!$A:$D,2,FALSE),VLOOKUP(Dati!$A5112,Normas!$A:$D,2,FALSE)*0.3)),"")</f>
      </c>
      <c r="I5112" s="2">
        <f>IFERROR(IF(ISBLANK($A5112),"",IF($A5112="Ūdeņraža jonu koncentrācija",VLOOKUP(Dati!$A5112,Normas!$A:$D,3,FALSE),VLOOKUP(Dati!$A5112,Normas!$A:$D,3,FALSE)*0.3)),"")</f>
      </c>
    </row>
    <row r="5113" spans="2:9" x14ac:dyDescent="0.2">
      <c r="B5113">
        <f>IF(ISBLANK(A5113),"",VLOOKUP(A5113,Normas!A:D,4,FALSE))</f>
      </c>
      <c r="E5113" s="2">
        <f>IF(ISBLANK(D5113),"",INT(YEARFRAC(D5113,'Vispārīga informācija'!$B$2)))</f>
      </c>
      <c r="F5113" s="2">
        <f>IFERROR(IF(ISBLANK($A5113),"",IF($A5113="Ūdeņraža jonu koncentrācija",VLOOKUP(Dati!$A5113,Normas!$A:$D,2,FALSE),VLOOKUP(Dati!$A5113,Normas!$A:$D,2,FALSE)*0.6)),"")</f>
      </c>
      <c r="G5113" s="2">
        <f>IFERROR(IF(ISBLANK($A5113),"",IF($A5113="Ūdeņraža jonu koncentrācija",VLOOKUP(Dati!$A5113,Normas!$A:$D,3,FALSE),VLOOKUP(Dati!$A5113,Normas!$A:$D,3,FALSE)*0.6)),"")</f>
      </c>
      <c r="H5113" s="2">
        <f>IFERROR(IF(ISBLANK($A5113),"",IF($A5113="Ūdeņraža jonu koncentrācija",VLOOKUP(Dati!$A5113,Normas!$A:$D,2,FALSE),VLOOKUP(Dati!$A5113,Normas!$A:$D,2,FALSE)*0.3)),"")</f>
      </c>
      <c r="I5113" s="2">
        <f>IFERROR(IF(ISBLANK($A5113),"",IF($A5113="Ūdeņraža jonu koncentrācija",VLOOKUP(Dati!$A5113,Normas!$A:$D,3,FALSE),VLOOKUP(Dati!$A5113,Normas!$A:$D,3,FALSE)*0.3)),"")</f>
      </c>
    </row>
    <row r="5114" spans="2:9" x14ac:dyDescent="0.2">
      <c r="B5114">
        <f>IF(ISBLANK(A5114),"",VLOOKUP(A5114,Normas!A:D,4,FALSE))</f>
      </c>
      <c r="E5114" s="2">
        <f>IF(ISBLANK(D5114),"",INT(YEARFRAC(D5114,'Vispārīga informācija'!$B$2)))</f>
      </c>
      <c r="F5114" s="2">
        <f>IFERROR(IF(ISBLANK($A5114),"",IF($A5114="Ūdeņraža jonu koncentrācija",VLOOKUP(Dati!$A5114,Normas!$A:$D,2,FALSE),VLOOKUP(Dati!$A5114,Normas!$A:$D,2,FALSE)*0.6)),"")</f>
      </c>
      <c r="G5114" s="2">
        <f>IFERROR(IF(ISBLANK($A5114),"",IF($A5114="Ūdeņraža jonu koncentrācija",VLOOKUP(Dati!$A5114,Normas!$A:$D,3,FALSE),VLOOKUP(Dati!$A5114,Normas!$A:$D,3,FALSE)*0.6)),"")</f>
      </c>
      <c r="H5114" s="2">
        <f>IFERROR(IF(ISBLANK($A5114),"",IF($A5114="Ūdeņraža jonu koncentrācija",VLOOKUP(Dati!$A5114,Normas!$A:$D,2,FALSE),VLOOKUP(Dati!$A5114,Normas!$A:$D,2,FALSE)*0.3)),"")</f>
      </c>
      <c r="I5114" s="2">
        <f>IFERROR(IF(ISBLANK($A5114),"",IF($A5114="Ūdeņraža jonu koncentrācija",VLOOKUP(Dati!$A5114,Normas!$A:$D,3,FALSE),VLOOKUP(Dati!$A5114,Normas!$A:$D,3,FALSE)*0.3)),"")</f>
      </c>
    </row>
    <row r="5115" spans="2:9" x14ac:dyDescent="0.2">
      <c r="B5115">
        <f>IF(ISBLANK(A5115),"",VLOOKUP(A5115,Normas!A:D,4,FALSE))</f>
      </c>
      <c r="E5115" s="2">
        <f>IF(ISBLANK(D5115),"",INT(YEARFRAC(D5115,'Vispārīga informācija'!$B$2)))</f>
      </c>
      <c r="F5115" s="2">
        <f>IFERROR(IF(ISBLANK($A5115),"",IF($A5115="Ūdeņraža jonu koncentrācija",VLOOKUP(Dati!$A5115,Normas!$A:$D,2,FALSE),VLOOKUP(Dati!$A5115,Normas!$A:$D,2,FALSE)*0.6)),"")</f>
      </c>
      <c r="G5115" s="2">
        <f>IFERROR(IF(ISBLANK($A5115),"",IF($A5115="Ūdeņraža jonu koncentrācija",VLOOKUP(Dati!$A5115,Normas!$A:$D,3,FALSE),VLOOKUP(Dati!$A5115,Normas!$A:$D,3,FALSE)*0.6)),"")</f>
      </c>
      <c r="H5115" s="2">
        <f>IFERROR(IF(ISBLANK($A5115),"",IF($A5115="Ūdeņraža jonu koncentrācija",VLOOKUP(Dati!$A5115,Normas!$A:$D,2,FALSE),VLOOKUP(Dati!$A5115,Normas!$A:$D,2,FALSE)*0.3)),"")</f>
      </c>
      <c r="I5115" s="2">
        <f>IFERROR(IF(ISBLANK($A5115),"",IF($A5115="Ūdeņraža jonu koncentrācija",VLOOKUP(Dati!$A5115,Normas!$A:$D,3,FALSE),VLOOKUP(Dati!$A5115,Normas!$A:$D,3,FALSE)*0.3)),"")</f>
      </c>
    </row>
    <row r="5116" spans="2:9" x14ac:dyDescent="0.2">
      <c r="B5116">
        <f>IF(ISBLANK(A5116),"",VLOOKUP(A5116,Normas!A:D,4,FALSE))</f>
      </c>
      <c r="E5116" s="2">
        <f>IF(ISBLANK(D5116),"",INT(YEARFRAC(D5116,'Vispārīga informācija'!$B$2)))</f>
      </c>
      <c r="F5116" s="2">
        <f>IFERROR(IF(ISBLANK($A5116),"",IF($A5116="Ūdeņraža jonu koncentrācija",VLOOKUP(Dati!$A5116,Normas!$A:$D,2,FALSE),VLOOKUP(Dati!$A5116,Normas!$A:$D,2,FALSE)*0.6)),"")</f>
      </c>
      <c r="G5116" s="2">
        <f>IFERROR(IF(ISBLANK($A5116),"",IF($A5116="Ūdeņraža jonu koncentrācija",VLOOKUP(Dati!$A5116,Normas!$A:$D,3,FALSE),VLOOKUP(Dati!$A5116,Normas!$A:$D,3,FALSE)*0.6)),"")</f>
      </c>
      <c r="H5116" s="2">
        <f>IFERROR(IF(ISBLANK($A5116),"",IF($A5116="Ūdeņraža jonu koncentrācija",VLOOKUP(Dati!$A5116,Normas!$A:$D,2,FALSE),VLOOKUP(Dati!$A5116,Normas!$A:$D,2,FALSE)*0.3)),"")</f>
      </c>
      <c r="I5116" s="2">
        <f>IFERROR(IF(ISBLANK($A5116),"",IF($A5116="Ūdeņraža jonu koncentrācija",VLOOKUP(Dati!$A5116,Normas!$A:$D,3,FALSE),VLOOKUP(Dati!$A5116,Normas!$A:$D,3,FALSE)*0.3)),"")</f>
      </c>
    </row>
    <row r="5117" spans="2:9" x14ac:dyDescent="0.2">
      <c r="B5117">
        <f>IF(ISBLANK(A5117),"",VLOOKUP(A5117,Normas!A:D,4,FALSE))</f>
      </c>
      <c r="E5117" s="2">
        <f>IF(ISBLANK(D5117),"",INT(YEARFRAC(D5117,'Vispārīga informācija'!$B$2)))</f>
      </c>
      <c r="F5117" s="2">
        <f>IFERROR(IF(ISBLANK($A5117),"",IF($A5117="Ūdeņraža jonu koncentrācija",VLOOKUP(Dati!$A5117,Normas!$A:$D,2,FALSE),VLOOKUP(Dati!$A5117,Normas!$A:$D,2,FALSE)*0.6)),"")</f>
      </c>
      <c r="G5117" s="2">
        <f>IFERROR(IF(ISBLANK($A5117),"",IF($A5117="Ūdeņraža jonu koncentrācija",VLOOKUP(Dati!$A5117,Normas!$A:$D,3,FALSE),VLOOKUP(Dati!$A5117,Normas!$A:$D,3,FALSE)*0.6)),"")</f>
      </c>
      <c r="H5117" s="2">
        <f>IFERROR(IF(ISBLANK($A5117),"",IF($A5117="Ūdeņraža jonu koncentrācija",VLOOKUP(Dati!$A5117,Normas!$A:$D,2,FALSE),VLOOKUP(Dati!$A5117,Normas!$A:$D,2,FALSE)*0.3)),"")</f>
      </c>
      <c r="I5117" s="2">
        <f>IFERROR(IF(ISBLANK($A5117),"",IF($A5117="Ūdeņraža jonu koncentrācija",VLOOKUP(Dati!$A5117,Normas!$A:$D,3,FALSE),VLOOKUP(Dati!$A5117,Normas!$A:$D,3,FALSE)*0.3)),"")</f>
      </c>
    </row>
    <row r="5118" spans="2:9" x14ac:dyDescent="0.2">
      <c r="B5118">
        <f>IF(ISBLANK(A5118),"",VLOOKUP(A5118,Normas!A:D,4,FALSE))</f>
      </c>
      <c r="E5118" s="2">
        <f>IF(ISBLANK(D5118),"",INT(YEARFRAC(D5118,'Vispārīga informācija'!$B$2)))</f>
      </c>
      <c r="F5118" s="2">
        <f>IFERROR(IF(ISBLANK($A5118),"",IF($A5118="Ūdeņraža jonu koncentrācija",VLOOKUP(Dati!$A5118,Normas!$A:$D,2,FALSE),VLOOKUP(Dati!$A5118,Normas!$A:$D,2,FALSE)*0.6)),"")</f>
      </c>
      <c r="G5118" s="2">
        <f>IFERROR(IF(ISBLANK($A5118),"",IF($A5118="Ūdeņraža jonu koncentrācija",VLOOKUP(Dati!$A5118,Normas!$A:$D,3,FALSE),VLOOKUP(Dati!$A5118,Normas!$A:$D,3,FALSE)*0.6)),"")</f>
      </c>
      <c r="H5118" s="2">
        <f>IFERROR(IF(ISBLANK($A5118),"",IF($A5118="Ūdeņraža jonu koncentrācija",VLOOKUP(Dati!$A5118,Normas!$A:$D,2,FALSE),VLOOKUP(Dati!$A5118,Normas!$A:$D,2,FALSE)*0.3)),"")</f>
      </c>
      <c r="I5118" s="2">
        <f>IFERROR(IF(ISBLANK($A5118),"",IF($A5118="Ūdeņraža jonu koncentrācija",VLOOKUP(Dati!$A5118,Normas!$A:$D,3,FALSE),VLOOKUP(Dati!$A5118,Normas!$A:$D,3,FALSE)*0.3)),"")</f>
      </c>
    </row>
    <row r="5119" spans="2:9" x14ac:dyDescent="0.2">
      <c r="B5119">
        <f>IF(ISBLANK(A5119),"",VLOOKUP(A5119,Normas!A:D,4,FALSE))</f>
      </c>
      <c r="E5119" s="2">
        <f>IF(ISBLANK(D5119),"",INT(YEARFRAC(D5119,'Vispārīga informācija'!$B$2)))</f>
      </c>
      <c r="F5119" s="2">
        <f>IFERROR(IF(ISBLANK($A5119),"",IF($A5119="Ūdeņraža jonu koncentrācija",VLOOKUP(Dati!$A5119,Normas!$A:$D,2,FALSE),VLOOKUP(Dati!$A5119,Normas!$A:$D,2,FALSE)*0.6)),"")</f>
      </c>
      <c r="G5119" s="2">
        <f>IFERROR(IF(ISBLANK($A5119),"",IF($A5119="Ūdeņraža jonu koncentrācija",VLOOKUP(Dati!$A5119,Normas!$A:$D,3,FALSE),VLOOKUP(Dati!$A5119,Normas!$A:$D,3,FALSE)*0.6)),"")</f>
      </c>
      <c r="H5119" s="2">
        <f>IFERROR(IF(ISBLANK($A5119),"",IF($A5119="Ūdeņraža jonu koncentrācija",VLOOKUP(Dati!$A5119,Normas!$A:$D,2,FALSE),VLOOKUP(Dati!$A5119,Normas!$A:$D,2,FALSE)*0.3)),"")</f>
      </c>
      <c r="I5119" s="2">
        <f>IFERROR(IF(ISBLANK($A5119),"",IF($A5119="Ūdeņraža jonu koncentrācija",VLOOKUP(Dati!$A5119,Normas!$A:$D,3,FALSE),VLOOKUP(Dati!$A5119,Normas!$A:$D,3,FALSE)*0.3)),"")</f>
      </c>
    </row>
    <row r="5120" spans="2:9" x14ac:dyDescent="0.2">
      <c r="B5120">
        <f>IF(ISBLANK(A5120),"",VLOOKUP(A5120,Normas!A:D,4,FALSE))</f>
      </c>
      <c r="E5120" s="2">
        <f>IF(ISBLANK(D5120),"",INT(YEARFRAC(D5120,'Vispārīga informācija'!$B$2)))</f>
      </c>
      <c r="F5120" s="2">
        <f>IFERROR(IF(ISBLANK($A5120),"",IF($A5120="Ūdeņraža jonu koncentrācija",VLOOKUP(Dati!$A5120,Normas!$A:$D,2,FALSE),VLOOKUP(Dati!$A5120,Normas!$A:$D,2,FALSE)*0.6)),"")</f>
      </c>
      <c r="G5120" s="2">
        <f>IFERROR(IF(ISBLANK($A5120),"",IF($A5120="Ūdeņraža jonu koncentrācija",VLOOKUP(Dati!$A5120,Normas!$A:$D,3,FALSE),VLOOKUP(Dati!$A5120,Normas!$A:$D,3,FALSE)*0.6)),"")</f>
      </c>
      <c r="H5120" s="2">
        <f>IFERROR(IF(ISBLANK($A5120),"",IF($A5120="Ūdeņraža jonu koncentrācija",VLOOKUP(Dati!$A5120,Normas!$A:$D,2,FALSE),VLOOKUP(Dati!$A5120,Normas!$A:$D,2,FALSE)*0.3)),"")</f>
      </c>
      <c r="I5120" s="2">
        <f>IFERROR(IF(ISBLANK($A5120),"",IF($A5120="Ūdeņraža jonu koncentrācija",VLOOKUP(Dati!$A5120,Normas!$A:$D,3,FALSE),VLOOKUP(Dati!$A5120,Normas!$A:$D,3,FALSE)*0.3)),"")</f>
      </c>
    </row>
    <row r="5121" spans="2:9" x14ac:dyDescent="0.2">
      <c r="B5121">
        <f>IF(ISBLANK(A5121),"",VLOOKUP(A5121,Normas!A:D,4,FALSE))</f>
      </c>
      <c r="E5121" s="2">
        <f>IF(ISBLANK(D5121),"",INT(YEARFRAC(D5121,'Vispārīga informācija'!$B$2)))</f>
      </c>
      <c r="F5121" s="2">
        <f>IFERROR(IF(ISBLANK($A5121),"",IF($A5121="Ūdeņraža jonu koncentrācija",VLOOKUP(Dati!$A5121,Normas!$A:$D,2,FALSE),VLOOKUP(Dati!$A5121,Normas!$A:$D,2,FALSE)*0.6)),"")</f>
      </c>
      <c r="G5121" s="2">
        <f>IFERROR(IF(ISBLANK($A5121),"",IF($A5121="Ūdeņraža jonu koncentrācija",VLOOKUP(Dati!$A5121,Normas!$A:$D,3,FALSE),VLOOKUP(Dati!$A5121,Normas!$A:$D,3,FALSE)*0.6)),"")</f>
      </c>
      <c r="H5121" s="2">
        <f>IFERROR(IF(ISBLANK($A5121),"",IF($A5121="Ūdeņraža jonu koncentrācija",VLOOKUP(Dati!$A5121,Normas!$A:$D,2,FALSE),VLOOKUP(Dati!$A5121,Normas!$A:$D,2,FALSE)*0.3)),"")</f>
      </c>
      <c r="I5121" s="2">
        <f>IFERROR(IF(ISBLANK($A5121),"",IF($A5121="Ūdeņraža jonu koncentrācija",VLOOKUP(Dati!$A5121,Normas!$A:$D,3,FALSE),VLOOKUP(Dati!$A5121,Normas!$A:$D,3,FALSE)*0.3)),"")</f>
      </c>
    </row>
    <row r="5122" spans="2:9" x14ac:dyDescent="0.2">
      <c r="B5122">
        <f>IF(ISBLANK(A5122),"",VLOOKUP(A5122,Normas!A:D,4,FALSE))</f>
      </c>
      <c r="E5122" s="2">
        <f>IF(ISBLANK(D5122),"",INT(YEARFRAC(D5122,'Vispārīga informācija'!$B$2)))</f>
      </c>
      <c r="F5122" s="2">
        <f>IFERROR(IF(ISBLANK($A5122),"",IF($A5122="Ūdeņraža jonu koncentrācija",VLOOKUP(Dati!$A5122,Normas!$A:$D,2,FALSE),VLOOKUP(Dati!$A5122,Normas!$A:$D,2,FALSE)*0.6)),"")</f>
      </c>
      <c r="G5122" s="2">
        <f>IFERROR(IF(ISBLANK($A5122),"",IF($A5122="Ūdeņraža jonu koncentrācija",VLOOKUP(Dati!$A5122,Normas!$A:$D,3,FALSE),VLOOKUP(Dati!$A5122,Normas!$A:$D,3,FALSE)*0.6)),"")</f>
      </c>
      <c r="H5122" s="2">
        <f>IFERROR(IF(ISBLANK($A5122),"",IF($A5122="Ūdeņraža jonu koncentrācija",VLOOKUP(Dati!$A5122,Normas!$A:$D,2,FALSE),VLOOKUP(Dati!$A5122,Normas!$A:$D,2,FALSE)*0.3)),"")</f>
      </c>
      <c r="I5122" s="2">
        <f>IFERROR(IF(ISBLANK($A5122),"",IF($A5122="Ūdeņraža jonu koncentrācija",VLOOKUP(Dati!$A5122,Normas!$A:$D,3,FALSE),VLOOKUP(Dati!$A5122,Normas!$A:$D,3,FALSE)*0.3)),"")</f>
      </c>
    </row>
    <row r="5123" spans="2:9" x14ac:dyDescent="0.2">
      <c r="B5123">
        <f>IF(ISBLANK(A5123),"",VLOOKUP(A5123,Normas!A:D,4,FALSE))</f>
      </c>
      <c r="E5123" s="2">
        <f>IF(ISBLANK(D5123),"",INT(YEARFRAC(D5123,'Vispārīga informācija'!$B$2)))</f>
      </c>
      <c r="F5123" s="2">
        <f>IFERROR(IF(ISBLANK($A5123),"",IF($A5123="Ūdeņraža jonu koncentrācija",VLOOKUP(Dati!$A5123,Normas!$A:$D,2,FALSE),VLOOKUP(Dati!$A5123,Normas!$A:$D,2,FALSE)*0.6)),"")</f>
      </c>
      <c r="G5123" s="2">
        <f>IFERROR(IF(ISBLANK($A5123),"",IF($A5123="Ūdeņraža jonu koncentrācija",VLOOKUP(Dati!$A5123,Normas!$A:$D,3,FALSE),VLOOKUP(Dati!$A5123,Normas!$A:$D,3,FALSE)*0.6)),"")</f>
      </c>
      <c r="H5123" s="2">
        <f>IFERROR(IF(ISBLANK($A5123),"",IF($A5123="Ūdeņraža jonu koncentrācija",VLOOKUP(Dati!$A5123,Normas!$A:$D,2,FALSE),VLOOKUP(Dati!$A5123,Normas!$A:$D,2,FALSE)*0.3)),"")</f>
      </c>
      <c r="I5123" s="2">
        <f>IFERROR(IF(ISBLANK($A5123),"",IF($A5123="Ūdeņraža jonu koncentrācija",VLOOKUP(Dati!$A5123,Normas!$A:$D,3,FALSE),VLOOKUP(Dati!$A5123,Normas!$A:$D,3,FALSE)*0.3)),"")</f>
      </c>
    </row>
    <row r="5124" spans="2:9" x14ac:dyDescent="0.2">
      <c r="B5124">
        <f>IF(ISBLANK(A5124),"",VLOOKUP(A5124,Normas!A:D,4,FALSE))</f>
      </c>
      <c r="E5124" s="2">
        <f>IF(ISBLANK(D5124),"",INT(YEARFRAC(D5124,'Vispārīga informācija'!$B$2)))</f>
      </c>
      <c r="F5124" s="2">
        <f>IFERROR(IF(ISBLANK($A5124),"",IF($A5124="Ūdeņraža jonu koncentrācija",VLOOKUP(Dati!$A5124,Normas!$A:$D,2,FALSE),VLOOKUP(Dati!$A5124,Normas!$A:$D,2,FALSE)*0.6)),"")</f>
      </c>
      <c r="G5124" s="2">
        <f>IFERROR(IF(ISBLANK($A5124),"",IF($A5124="Ūdeņraža jonu koncentrācija",VLOOKUP(Dati!$A5124,Normas!$A:$D,3,FALSE),VLOOKUP(Dati!$A5124,Normas!$A:$D,3,FALSE)*0.6)),"")</f>
      </c>
      <c r="H5124" s="2">
        <f>IFERROR(IF(ISBLANK($A5124),"",IF($A5124="Ūdeņraža jonu koncentrācija",VLOOKUP(Dati!$A5124,Normas!$A:$D,2,FALSE),VLOOKUP(Dati!$A5124,Normas!$A:$D,2,FALSE)*0.3)),"")</f>
      </c>
      <c r="I5124" s="2">
        <f>IFERROR(IF(ISBLANK($A5124),"",IF($A5124="Ūdeņraža jonu koncentrācija",VLOOKUP(Dati!$A5124,Normas!$A:$D,3,FALSE),VLOOKUP(Dati!$A5124,Normas!$A:$D,3,FALSE)*0.3)),"")</f>
      </c>
    </row>
    <row r="5125" spans="2:9" x14ac:dyDescent="0.2">
      <c r="B5125">
        <f>IF(ISBLANK(A5125),"",VLOOKUP(A5125,Normas!A:D,4,FALSE))</f>
      </c>
      <c r="E5125" s="2">
        <f>IF(ISBLANK(D5125),"",INT(YEARFRAC(D5125,'Vispārīga informācija'!$B$2)))</f>
      </c>
      <c r="F5125" s="2">
        <f>IFERROR(IF(ISBLANK($A5125),"",IF($A5125="Ūdeņraža jonu koncentrācija",VLOOKUP(Dati!$A5125,Normas!$A:$D,2,FALSE),VLOOKUP(Dati!$A5125,Normas!$A:$D,2,FALSE)*0.6)),"")</f>
      </c>
      <c r="G5125" s="2">
        <f>IFERROR(IF(ISBLANK($A5125),"",IF($A5125="Ūdeņraža jonu koncentrācija",VLOOKUP(Dati!$A5125,Normas!$A:$D,3,FALSE),VLOOKUP(Dati!$A5125,Normas!$A:$D,3,FALSE)*0.6)),"")</f>
      </c>
      <c r="H5125" s="2">
        <f>IFERROR(IF(ISBLANK($A5125),"",IF($A5125="Ūdeņraža jonu koncentrācija",VLOOKUP(Dati!$A5125,Normas!$A:$D,2,FALSE),VLOOKUP(Dati!$A5125,Normas!$A:$D,2,FALSE)*0.3)),"")</f>
      </c>
      <c r="I5125" s="2">
        <f>IFERROR(IF(ISBLANK($A5125),"",IF($A5125="Ūdeņraža jonu koncentrācija",VLOOKUP(Dati!$A5125,Normas!$A:$D,3,FALSE),VLOOKUP(Dati!$A5125,Normas!$A:$D,3,FALSE)*0.3)),"")</f>
      </c>
    </row>
    <row r="5126" spans="2:9" x14ac:dyDescent="0.2">
      <c r="B5126">
        <f>IF(ISBLANK(A5126),"",VLOOKUP(A5126,Normas!A:D,4,FALSE))</f>
      </c>
      <c r="E5126" s="2">
        <f>IF(ISBLANK(D5126),"",INT(YEARFRAC(D5126,'Vispārīga informācija'!$B$2)))</f>
      </c>
      <c r="F5126" s="2">
        <f>IFERROR(IF(ISBLANK($A5126),"",IF($A5126="Ūdeņraža jonu koncentrācija",VLOOKUP(Dati!$A5126,Normas!$A:$D,2,FALSE),VLOOKUP(Dati!$A5126,Normas!$A:$D,2,FALSE)*0.6)),"")</f>
      </c>
      <c r="G5126" s="2">
        <f>IFERROR(IF(ISBLANK($A5126),"",IF($A5126="Ūdeņraža jonu koncentrācija",VLOOKUP(Dati!$A5126,Normas!$A:$D,3,FALSE),VLOOKUP(Dati!$A5126,Normas!$A:$D,3,FALSE)*0.6)),"")</f>
      </c>
      <c r="H5126" s="2">
        <f>IFERROR(IF(ISBLANK($A5126),"",IF($A5126="Ūdeņraža jonu koncentrācija",VLOOKUP(Dati!$A5126,Normas!$A:$D,2,FALSE),VLOOKUP(Dati!$A5126,Normas!$A:$D,2,FALSE)*0.3)),"")</f>
      </c>
      <c r="I5126" s="2">
        <f>IFERROR(IF(ISBLANK($A5126),"",IF($A5126="Ūdeņraža jonu koncentrācija",VLOOKUP(Dati!$A5126,Normas!$A:$D,3,FALSE),VLOOKUP(Dati!$A5126,Normas!$A:$D,3,FALSE)*0.3)),"")</f>
      </c>
    </row>
    <row r="5127" spans="2:9" x14ac:dyDescent="0.2">
      <c r="B5127">
        <f>IF(ISBLANK(A5127),"",VLOOKUP(A5127,Normas!A:D,4,FALSE))</f>
      </c>
      <c r="E5127" s="2">
        <f>IF(ISBLANK(D5127),"",INT(YEARFRAC(D5127,'Vispārīga informācija'!$B$2)))</f>
      </c>
      <c r="F5127" s="2">
        <f>IFERROR(IF(ISBLANK($A5127),"",IF($A5127="Ūdeņraža jonu koncentrācija",VLOOKUP(Dati!$A5127,Normas!$A:$D,2,FALSE),VLOOKUP(Dati!$A5127,Normas!$A:$D,2,FALSE)*0.6)),"")</f>
      </c>
      <c r="G5127" s="2">
        <f>IFERROR(IF(ISBLANK($A5127),"",IF($A5127="Ūdeņraža jonu koncentrācija",VLOOKUP(Dati!$A5127,Normas!$A:$D,3,FALSE),VLOOKUP(Dati!$A5127,Normas!$A:$D,3,FALSE)*0.6)),"")</f>
      </c>
      <c r="H5127" s="2">
        <f>IFERROR(IF(ISBLANK($A5127),"",IF($A5127="Ūdeņraža jonu koncentrācija",VLOOKUP(Dati!$A5127,Normas!$A:$D,2,FALSE),VLOOKUP(Dati!$A5127,Normas!$A:$D,2,FALSE)*0.3)),"")</f>
      </c>
      <c r="I5127" s="2">
        <f>IFERROR(IF(ISBLANK($A5127),"",IF($A5127="Ūdeņraža jonu koncentrācija",VLOOKUP(Dati!$A5127,Normas!$A:$D,3,FALSE),VLOOKUP(Dati!$A5127,Normas!$A:$D,3,FALSE)*0.3)),"")</f>
      </c>
    </row>
    <row r="5128" spans="2:9" x14ac:dyDescent="0.2">
      <c r="B5128">
        <f>IF(ISBLANK(A5128),"",VLOOKUP(A5128,Normas!A:D,4,FALSE))</f>
      </c>
      <c r="E5128" s="2">
        <f>IF(ISBLANK(D5128),"",INT(YEARFRAC(D5128,'Vispārīga informācija'!$B$2)))</f>
      </c>
      <c r="F5128" s="2">
        <f>IFERROR(IF(ISBLANK($A5128),"",IF($A5128="Ūdeņraža jonu koncentrācija",VLOOKUP(Dati!$A5128,Normas!$A:$D,2,FALSE),VLOOKUP(Dati!$A5128,Normas!$A:$D,2,FALSE)*0.6)),"")</f>
      </c>
      <c r="G5128" s="2">
        <f>IFERROR(IF(ISBLANK($A5128),"",IF($A5128="Ūdeņraža jonu koncentrācija",VLOOKUP(Dati!$A5128,Normas!$A:$D,3,FALSE),VLOOKUP(Dati!$A5128,Normas!$A:$D,3,FALSE)*0.6)),"")</f>
      </c>
      <c r="H5128" s="2">
        <f>IFERROR(IF(ISBLANK($A5128),"",IF($A5128="Ūdeņraža jonu koncentrācija",VLOOKUP(Dati!$A5128,Normas!$A:$D,2,FALSE),VLOOKUP(Dati!$A5128,Normas!$A:$D,2,FALSE)*0.3)),"")</f>
      </c>
      <c r="I5128" s="2">
        <f>IFERROR(IF(ISBLANK($A5128),"",IF($A5128="Ūdeņraža jonu koncentrācija",VLOOKUP(Dati!$A5128,Normas!$A:$D,3,FALSE),VLOOKUP(Dati!$A5128,Normas!$A:$D,3,FALSE)*0.3)),"")</f>
      </c>
    </row>
    <row r="5129" spans="2:9" x14ac:dyDescent="0.2">
      <c r="B5129">
        <f>IF(ISBLANK(A5129),"",VLOOKUP(A5129,Normas!A:D,4,FALSE))</f>
      </c>
      <c r="E5129" s="2">
        <f>IF(ISBLANK(D5129),"",INT(YEARFRAC(D5129,'Vispārīga informācija'!$B$2)))</f>
      </c>
      <c r="F5129" s="2">
        <f>IFERROR(IF(ISBLANK($A5129),"",IF($A5129="Ūdeņraža jonu koncentrācija",VLOOKUP(Dati!$A5129,Normas!$A:$D,2,FALSE),VLOOKUP(Dati!$A5129,Normas!$A:$D,2,FALSE)*0.6)),"")</f>
      </c>
      <c r="G5129" s="2">
        <f>IFERROR(IF(ISBLANK($A5129),"",IF($A5129="Ūdeņraža jonu koncentrācija",VLOOKUP(Dati!$A5129,Normas!$A:$D,3,FALSE),VLOOKUP(Dati!$A5129,Normas!$A:$D,3,FALSE)*0.6)),"")</f>
      </c>
      <c r="H5129" s="2">
        <f>IFERROR(IF(ISBLANK($A5129),"",IF($A5129="Ūdeņraža jonu koncentrācija",VLOOKUP(Dati!$A5129,Normas!$A:$D,2,FALSE),VLOOKUP(Dati!$A5129,Normas!$A:$D,2,FALSE)*0.3)),"")</f>
      </c>
      <c r="I5129" s="2">
        <f>IFERROR(IF(ISBLANK($A5129),"",IF($A5129="Ūdeņraža jonu koncentrācija",VLOOKUP(Dati!$A5129,Normas!$A:$D,3,FALSE),VLOOKUP(Dati!$A5129,Normas!$A:$D,3,FALSE)*0.3)),"")</f>
      </c>
    </row>
    <row r="5130" spans="2:9" x14ac:dyDescent="0.2">
      <c r="B5130">
        <f>IF(ISBLANK(A5130),"",VLOOKUP(A5130,Normas!A:D,4,FALSE))</f>
      </c>
      <c r="E5130" s="2">
        <f>IF(ISBLANK(D5130),"",INT(YEARFRAC(D5130,'Vispārīga informācija'!$B$2)))</f>
      </c>
      <c r="F5130" s="2">
        <f>IFERROR(IF(ISBLANK($A5130),"",IF($A5130="Ūdeņraža jonu koncentrācija",VLOOKUP(Dati!$A5130,Normas!$A:$D,2,FALSE),VLOOKUP(Dati!$A5130,Normas!$A:$D,2,FALSE)*0.6)),"")</f>
      </c>
      <c r="G5130" s="2">
        <f>IFERROR(IF(ISBLANK($A5130),"",IF($A5130="Ūdeņraža jonu koncentrācija",VLOOKUP(Dati!$A5130,Normas!$A:$D,3,FALSE),VLOOKUP(Dati!$A5130,Normas!$A:$D,3,FALSE)*0.6)),"")</f>
      </c>
      <c r="H5130" s="2">
        <f>IFERROR(IF(ISBLANK($A5130),"",IF($A5130="Ūdeņraža jonu koncentrācija",VLOOKUP(Dati!$A5130,Normas!$A:$D,2,FALSE),VLOOKUP(Dati!$A5130,Normas!$A:$D,2,FALSE)*0.3)),"")</f>
      </c>
      <c r="I5130" s="2">
        <f>IFERROR(IF(ISBLANK($A5130),"",IF($A5130="Ūdeņraža jonu koncentrācija",VLOOKUP(Dati!$A5130,Normas!$A:$D,3,FALSE),VLOOKUP(Dati!$A5130,Normas!$A:$D,3,FALSE)*0.3)),"")</f>
      </c>
    </row>
    <row r="5131" spans="2:9" x14ac:dyDescent="0.2">
      <c r="B5131">
        <f>IF(ISBLANK(A5131),"",VLOOKUP(A5131,Normas!A:D,4,FALSE))</f>
      </c>
      <c r="E5131" s="2">
        <f>IF(ISBLANK(D5131),"",INT(YEARFRAC(D5131,'Vispārīga informācija'!$B$2)))</f>
      </c>
      <c r="F5131" s="2">
        <f>IFERROR(IF(ISBLANK($A5131),"",IF($A5131="Ūdeņraža jonu koncentrācija",VLOOKUP(Dati!$A5131,Normas!$A:$D,2,FALSE),VLOOKUP(Dati!$A5131,Normas!$A:$D,2,FALSE)*0.6)),"")</f>
      </c>
      <c r="G5131" s="2">
        <f>IFERROR(IF(ISBLANK($A5131),"",IF($A5131="Ūdeņraža jonu koncentrācija",VLOOKUP(Dati!$A5131,Normas!$A:$D,3,FALSE),VLOOKUP(Dati!$A5131,Normas!$A:$D,3,FALSE)*0.6)),"")</f>
      </c>
      <c r="H5131" s="2">
        <f>IFERROR(IF(ISBLANK($A5131),"",IF($A5131="Ūdeņraža jonu koncentrācija",VLOOKUP(Dati!$A5131,Normas!$A:$D,2,FALSE),VLOOKUP(Dati!$A5131,Normas!$A:$D,2,FALSE)*0.3)),"")</f>
      </c>
      <c r="I5131" s="2">
        <f>IFERROR(IF(ISBLANK($A5131),"",IF($A5131="Ūdeņraža jonu koncentrācija",VLOOKUP(Dati!$A5131,Normas!$A:$D,3,FALSE),VLOOKUP(Dati!$A5131,Normas!$A:$D,3,FALSE)*0.3)),"")</f>
      </c>
    </row>
    <row r="5132" spans="2:9" x14ac:dyDescent="0.2">
      <c r="B5132">
        <f>IF(ISBLANK(A5132),"",VLOOKUP(A5132,Normas!A:D,4,FALSE))</f>
      </c>
      <c r="E5132" s="2">
        <f>IF(ISBLANK(D5132),"",INT(YEARFRAC(D5132,'Vispārīga informācija'!$B$2)))</f>
      </c>
      <c r="F5132" s="2">
        <f>IFERROR(IF(ISBLANK($A5132),"",IF($A5132="Ūdeņraža jonu koncentrācija",VLOOKUP(Dati!$A5132,Normas!$A:$D,2,FALSE),VLOOKUP(Dati!$A5132,Normas!$A:$D,2,FALSE)*0.6)),"")</f>
      </c>
      <c r="G5132" s="2">
        <f>IFERROR(IF(ISBLANK($A5132),"",IF($A5132="Ūdeņraža jonu koncentrācija",VLOOKUP(Dati!$A5132,Normas!$A:$D,3,FALSE),VLOOKUP(Dati!$A5132,Normas!$A:$D,3,FALSE)*0.6)),"")</f>
      </c>
      <c r="H5132" s="2">
        <f>IFERROR(IF(ISBLANK($A5132),"",IF($A5132="Ūdeņraža jonu koncentrācija",VLOOKUP(Dati!$A5132,Normas!$A:$D,2,FALSE),VLOOKUP(Dati!$A5132,Normas!$A:$D,2,FALSE)*0.3)),"")</f>
      </c>
      <c r="I5132" s="2">
        <f>IFERROR(IF(ISBLANK($A5132),"",IF($A5132="Ūdeņraža jonu koncentrācija",VLOOKUP(Dati!$A5132,Normas!$A:$D,3,FALSE),VLOOKUP(Dati!$A5132,Normas!$A:$D,3,FALSE)*0.3)),"")</f>
      </c>
    </row>
    <row r="5133" spans="2:9" x14ac:dyDescent="0.2">
      <c r="B5133">
        <f>IF(ISBLANK(A5133),"",VLOOKUP(A5133,Normas!A:D,4,FALSE))</f>
      </c>
      <c r="E5133" s="2">
        <f>IF(ISBLANK(D5133),"",INT(YEARFRAC(D5133,'Vispārīga informācija'!$B$2)))</f>
      </c>
      <c r="F5133" s="2">
        <f>IFERROR(IF(ISBLANK($A5133),"",IF($A5133="Ūdeņraža jonu koncentrācija",VLOOKUP(Dati!$A5133,Normas!$A:$D,2,FALSE),VLOOKUP(Dati!$A5133,Normas!$A:$D,2,FALSE)*0.6)),"")</f>
      </c>
      <c r="G5133" s="2">
        <f>IFERROR(IF(ISBLANK($A5133),"",IF($A5133="Ūdeņraža jonu koncentrācija",VLOOKUP(Dati!$A5133,Normas!$A:$D,3,FALSE),VLOOKUP(Dati!$A5133,Normas!$A:$D,3,FALSE)*0.6)),"")</f>
      </c>
      <c r="H5133" s="2">
        <f>IFERROR(IF(ISBLANK($A5133),"",IF($A5133="Ūdeņraža jonu koncentrācija",VLOOKUP(Dati!$A5133,Normas!$A:$D,2,FALSE),VLOOKUP(Dati!$A5133,Normas!$A:$D,2,FALSE)*0.3)),"")</f>
      </c>
      <c r="I5133" s="2">
        <f>IFERROR(IF(ISBLANK($A5133),"",IF($A5133="Ūdeņraža jonu koncentrācija",VLOOKUP(Dati!$A5133,Normas!$A:$D,3,FALSE),VLOOKUP(Dati!$A5133,Normas!$A:$D,3,FALSE)*0.3)),"")</f>
      </c>
    </row>
    <row r="5134" spans="2:9" x14ac:dyDescent="0.2">
      <c r="B5134">
        <f>IF(ISBLANK(A5134),"",VLOOKUP(A5134,Normas!A:D,4,FALSE))</f>
      </c>
      <c r="E5134" s="2">
        <f>IF(ISBLANK(D5134),"",INT(YEARFRAC(D5134,'Vispārīga informācija'!$B$2)))</f>
      </c>
      <c r="F5134" s="2">
        <f>IFERROR(IF(ISBLANK($A5134),"",IF($A5134="Ūdeņraža jonu koncentrācija",VLOOKUP(Dati!$A5134,Normas!$A:$D,2,FALSE),VLOOKUP(Dati!$A5134,Normas!$A:$D,2,FALSE)*0.6)),"")</f>
      </c>
      <c r="G5134" s="2">
        <f>IFERROR(IF(ISBLANK($A5134),"",IF($A5134="Ūdeņraža jonu koncentrācija",VLOOKUP(Dati!$A5134,Normas!$A:$D,3,FALSE),VLOOKUP(Dati!$A5134,Normas!$A:$D,3,FALSE)*0.6)),"")</f>
      </c>
      <c r="H5134" s="2">
        <f>IFERROR(IF(ISBLANK($A5134),"",IF($A5134="Ūdeņraža jonu koncentrācija",VLOOKUP(Dati!$A5134,Normas!$A:$D,2,FALSE),VLOOKUP(Dati!$A5134,Normas!$A:$D,2,FALSE)*0.3)),"")</f>
      </c>
      <c r="I5134" s="2">
        <f>IFERROR(IF(ISBLANK($A5134),"",IF($A5134="Ūdeņraža jonu koncentrācija",VLOOKUP(Dati!$A5134,Normas!$A:$D,3,FALSE),VLOOKUP(Dati!$A5134,Normas!$A:$D,3,FALSE)*0.3)),"")</f>
      </c>
    </row>
    <row r="5135" spans="2:9" x14ac:dyDescent="0.2">
      <c r="B5135">
        <f>IF(ISBLANK(A5135),"",VLOOKUP(A5135,Normas!A:D,4,FALSE))</f>
      </c>
      <c r="E5135" s="2">
        <f>IF(ISBLANK(D5135),"",INT(YEARFRAC(D5135,'Vispārīga informācija'!$B$2)))</f>
      </c>
      <c r="F5135" s="2">
        <f>IFERROR(IF(ISBLANK($A5135),"",IF($A5135="Ūdeņraža jonu koncentrācija",VLOOKUP(Dati!$A5135,Normas!$A:$D,2,FALSE),VLOOKUP(Dati!$A5135,Normas!$A:$D,2,FALSE)*0.6)),"")</f>
      </c>
      <c r="G5135" s="2">
        <f>IFERROR(IF(ISBLANK($A5135),"",IF($A5135="Ūdeņraža jonu koncentrācija",VLOOKUP(Dati!$A5135,Normas!$A:$D,3,FALSE),VLOOKUP(Dati!$A5135,Normas!$A:$D,3,FALSE)*0.6)),"")</f>
      </c>
      <c r="H5135" s="2">
        <f>IFERROR(IF(ISBLANK($A5135),"",IF($A5135="Ūdeņraža jonu koncentrācija",VLOOKUP(Dati!$A5135,Normas!$A:$D,2,FALSE),VLOOKUP(Dati!$A5135,Normas!$A:$D,2,FALSE)*0.3)),"")</f>
      </c>
      <c r="I5135" s="2">
        <f>IFERROR(IF(ISBLANK($A5135),"",IF($A5135="Ūdeņraža jonu koncentrācija",VLOOKUP(Dati!$A5135,Normas!$A:$D,3,FALSE),VLOOKUP(Dati!$A5135,Normas!$A:$D,3,FALSE)*0.3)),"")</f>
      </c>
    </row>
    <row r="5136" spans="2:9" x14ac:dyDescent="0.2">
      <c r="B5136">
        <f>IF(ISBLANK(A5136),"",VLOOKUP(A5136,Normas!A:D,4,FALSE))</f>
      </c>
      <c r="E5136" s="2">
        <f>IF(ISBLANK(D5136),"",INT(YEARFRAC(D5136,'Vispārīga informācija'!$B$2)))</f>
      </c>
      <c r="F5136" s="2">
        <f>IFERROR(IF(ISBLANK($A5136),"",IF($A5136="Ūdeņraža jonu koncentrācija",VLOOKUP(Dati!$A5136,Normas!$A:$D,2,FALSE),VLOOKUP(Dati!$A5136,Normas!$A:$D,2,FALSE)*0.6)),"")</f>
      </c>
      <c r="G5136" s="2">
        <f>IFERROR(IF(ISBLANK($A5136),"",IF($A5136="Ūdeņraža jonu koncentrācija",VLOOKUP(Dati!$A5136,Normas!$A:$D,3,FALSE),VLOOKUP(Dati!$A5136,Normas!$A:$D,3,FALSE)*0.6)),"")</f>
      </c>
      <c r="H5136" s="2">
        <f>IFERROR(IF(ISBLANK($A5136),"",IF($A5136="Ūdeņraža jonu koncentrācija",VLOOKUP(Dati!$A5136,Normas!$A:$D,2,FALSE),VLOOKUP(Dati!$A5136,Normas!$A:$D,2,FALSE)*0.3)),"")</f>
      </c>
      <c r="I5136" s="2">
        <f>IFERROR(IF(ISBLANK($A5136),"",IF($A5136="Ūdeņraža jonu koncentrācija",VLOOKUP(Dati!$A5136,Normas!$A:$D,3,FALSE),VLOOKUP(Dati!$A5136,Normas!$A:$D,3,FALSE)*0.3)),"")</f>
      </c>
    </row>
    <row r="5137" spans="2:9" x14ac:dyDescent="0.2">
      <c r="B5137">
        <f>IF(ISBLANK(A5137),"",VLOOKUP(A5137,Normas!A:D,4,FALSE))</f>
      </c>
      <c r="E5137" s="2">
        <f>IF(ISBLANK(D5137),"",INT(YEARFRAC(D5137,'Vispārīga informācija'!$B$2)))</f>
      </c>
      <c r="F5137" s="2">
        <f>IFERROR(IF(ISBLANK($A5137),"",IF($A5137="Ūdeņraža jonu koncentrācija",VLOOKUP(Dati!$A5137,Normas!$A:$D,2,FALSE),VLOOKUP(Dati!$A5137,Normas!$A:$D,2,FALSE)*0.6)),"")</f>
      </c>
      <c r="G5137" s="2">
        <f>IFERROR(IF(ISBLANK($A5137),"",IF($A5137="Ūdeņraža jonu koncentrācija",VLOOKUP(Dati!$A5137,Normas!$A:$D,3,FALSE),VLOOKUP(Dati!$A5137,Normas!$A:$D,3,FALSE)*0.6)),"")</f>
      </c>
      <c r="H5137" s="2">
        <f>IFERROR(IF(ISBLANK($A5137),"",IF($A5137="Ūdeņraža jonu koncentrācija",VLOOKUP(Dati!$A5137,Normas!$A:$D,2,FALSE),VLOOKUP(Dati!$A5137,Normas!$A:$D,2,FALSE)*0.3)),"")</f>
      </c>
      <c r="I5137" s="2">
        <f>IFERROR(IF(ISBLANK($A5137),"",IF($A5137="Ūdeņraža jonu koncentrācija",VLOOKUP(Dati!$A5137,Normas!$A:$D,3,FALSE),VLOOKUP(Dati!$A5137,Normas!$A:$D,3,FALSE)*0.3)),"")</f>
      </c>
    </row>
    <row r="5138" spans="2:9" x14ac:dyDescent="0.2">
      <c r="B5138">
        <f>IF(ISBLANK(A5138),"",VLOOKUP(A5138,Normas!A:D,4,FALSE))</f>
      </c>
      <c r="E5138" s="2">
        <f>IF(ISBLANK(D5138),"",INT(YEARFRAC(D5138,'Vispārīga informācija'!$B$2)))</f>
      </c>
      <c r="F5138" s="2">
        <f>IFERROR(IF(ISBLANK($A5138),"",IF($A5138="Ūdeņraža jonu koncentrācija",VLOOKUP(Dati!$A5138,Normas!$A:$D,2,FALSE),VLOOKUP(Dati!$A5138,Normas!$A:$D,2,FALSE)*0.6)),"")</f>
      </c>
      <c r="G5138" s="2">
        <f>IFERROR(IF(ISBLANK($A5138),"",IF($A5138="Ūdeņraža jonu koncentrācija",VLOOKUP(Dati!$A5138,Normas!$A:$D,3,FALSE),VLOOKUP(Dati!$A5138,Normas!$A:$D,3,FALSE)*0.6)),"")</f>
      </c>
      <c r="H5138" s="2">
        <f>IFERROR(IF(ISBLANK($A5138),"",IF($A5138="Ūdeņraža jonu koncentrācija",VLOOKUP(Dati!$A5138,Normas!$A:$D,2,FALSE),VLOOKUP(Dati!$A5138,Normas!$A:$D,2,FALSE)*0.3)),"")</f>
      </c>
      <c r="I5138" s="2">
        <f>IFERROR(IF(ISBLANK($A5138),"",IF($A5138="Ūdeņraža jonu koncentrācija",VLOOKUP(Dati!$A5138,Normas!$A:$D,3,FALSE),VLOOKUP(Dati!$A5138,Normas!$A:$D,3,FALSE)*0.3)),"")</f>
      </c>
    </row>
    <row r="5139" spans="2:9" x14ac:dyDescent="0.2">
      <c r="B5139">
        <f>IF(ISBLANK(A5139),"",VLOOKUP(A5139,Normas!A:D,4,FALSE))</f>
      </c>
      <c r="E5139" s="2">
        <f>IF(ISBLANK(D5139),"",INT(YEARFRAC(D5139,'Vispārīga informācija'!$B$2)))</f>
      </c>
      <c r="F5139" s="2">
        <f>IFERROR(IF(ISBLANK($A5139),"",IF($A5139="Ūdeņraža jonu koncentrācija",VLOOKUP(Dati!$A5139,Normas!$A:$D,2,FALSE),VLOOKUP(Dati!$A5139,Normas!$A:$D,2,FALSE)*0.6)),"")</f>
      </c>
      <c r="G5139" s="2">
        <f>IFERROR(IF(ISBLANK($A5139),"",IF($A5139="Ūdeņraža jonu koncentrācija",VLOOKUP(Dati!$A5139,Normas!$A:$D,3,FALSE),VLOOKUP(Dati!$A5139,Normas!$A:$D,3,FALSE)*0.6)),"")</f>
      </c>
      <c r="H5139" s="2">
        <f>IFERROR(IF(ISBLANK($A5139),"",IF($A5139="Ūdeņraža jonu koncentrācija",VLOOKUP(Dati!$A5139,Normas!$A:$D,2,FALSE),VLOOKUP(Dati!$A5139,Normas!$A:$D,2,FALSE)*0.3)),"")</f>
      </c>
      <c r="I5139" s="2">
        <f>IFERROR(IF(ISBLANK($A5139),"",IF($A5139="Ūdeņraža jonu koncentrācija",VLOOKUP(Dati!$A5139,Normas!$A:$D,3,FALSE),VLOOKUP(Dati!$A5139,Normas!$A:$D,3,FALSE)*0.3)),"")</f>
      </c>
    </row>
    <row r="5140" spans="2:9" x14ac:dyDescent="0.2">
      <c r="B5140">
        <f>IF(ISBLANK(A5140),"",VLOOKUP(A5140,Normas!A:D,4,FALSE))</f>
      </c>
      <c r="E5140" s="2">
        <f>IF(ISBLANK(D5140),"",INT(YEARFRAC(D5140,'Vispārīga informācija'!$B$2)))</f>
      </c>
      <c r="F5140" s="2">
        <f>IFERROR(IF(ISBLANK($A5140),"",IF($A5140="Ūdeņraža jonu koncentrācija",VLOOKUP(Dati!$A5140,Normas!$A:$D,2,FALSE),VLOOKUP(Dati!$A5140,Normas!$A:$D,2,FALSE)*0.6)),"")</f>
      </c>
      <c r="G5140" s="2">
        <f>IFERROR(IF(ISBLANK($A5140),"",IF($A5140="Ūdeņraža jonu koncentrācija",VLOOKUP(Dati!$A5140,Normas!$A:$D,3,FALSE),VLOOKUP(Dati!$A5140,Normas!$A:$D,3,FALSE)*0.6)),"")</f>
      </c>
      <c r="H5140" s="2">
        <f>IFERROR(IF(ISBLANK($A5140),"",IF($A5140="Ūdeņraža jonu koncentrācija",VLOOKUP(Dati!$A5140,Normas!$A:$D,2,FALSE),VLOOKUP(Dati!$A5140,Normas!$A:$D,2,FALSE)*0.3)),"")</f>
      </c>
      <c r="I5140" s="2">
        <f>IFERROR(IF(ISBLANK($A5140),"",IF($A5140="Ūdeņraža jonu koncentrācija",VLOOKUP(Dati!$A5140,Normas!$A:$D,3,FALSE),VLOOKUP(Dati!$A5140,Normas!$A:$D,3,FALSE)*0.3)),"")</f>
      </c>
    </row>
    <row r="5141" spans="2:9" x14ac:dyDescent="0.2">
      <c r="B5141">
        <f>IF(ISBLANK(A5141),"",VLOOKUP(A5141,Normas!A:D,4,FALSE))</f>
      </c>
      <c r="E5141" s="2">
        <f>IF(ISBLANK(D5141),"",INT(YEARFRAC(D5141,'Vispārīga informācija'!$B$2)))</f>
      </c>
      <c r="F5141" s="2">
        <f>IFERROR(IF(ISBLANK($A5141),"",IF($A5141="Ūdeņraža jonu koncentrācija",VLOOKUP(Dati!$A5141,Normas!$A:$D,2,FALSE),VLOOKUP(Dati!$A5141,Normas!$A:$D,2,FALSE)*0.6)),"")</f>
      </c>
      <c r="G5141" s="2">
        <f>IFERROR(IF(ISBLANK($A5141),"",IF($A5141="Ūdeņraža jonu koncentrācija",VLOOKUP(Dati!$A5141,Normas!$A:$D,3,FALSE),VLOOKUP(Dati!$A5141,Normas!$A:$D,3,FALSE)*0.6)),"")</f>
      </c>
      <c r="H5141" s="2">
        <f>IFERROR(IF(ISBLANK($A5141),"",IF($A5141="Ūdeņraža jonu koncentrācija",VLOOKUP(Dati!$A5141,Normas!$A:$D,2,FALSE),VLOOKUP(Dati!$A5141,Normas!$A:$D,2,FALSE)*0.3)),"")</f>
      </c>
      <c r="I5141" s="2">
        <f>IFERROR(IF(ISBLANK($A5141),"",IF($A5141="Ūdeņraža jonu koncentrācija",VLOOKUP(Dati!$A5141,Normas!$A:$D,3,FALSE),VLOOKUP(Dati!$A5141,Normas!$A:$D,3,FALSE)*0.3)),"")</f>
      </c>
    </row>
    <row r="5142" spans="2:9" x14ac:dyDescent="0.2">
      <c r="B5142">
        <f>IF(ISBLANK(A5142),"",VLOOKUP(A5142,Normas!A:D,4,FALSE))</f>
      </c>
      <c r="E5142" s="2">
        <f>IF(ISBLANK(D5142),"",INT(YEARFRAC(D5142,'Vispārīga informācija'!$B$2)))</f>
      </c>
      <c r="F5142" s="2">
        <f>IFERROR(IF(ISBLANK($A5142),"",IF($A5142="Ūdeņraža jonu koncentrācija",VLOOKUP(Dati!$A5142,Normas!$A:$D,2,FALSE),VLOOKUP(Dati!$A5142,Normas!$A:$D,2,FALSE)*0.6)),"")</f>
      </c>
      <c r="G5142" s="2">
        <f>IFERROR(IF(ISBLANK($A5142),"",IF($A5142="Ūdeņraža jonu koncentrācija",VLOOKUP(Dati!$A5142,Normas!$A:$D,3,FALSE),VLOOKUP(Dati!$A5142,Normas!$A:$D,3,FALSE)*0.6)),"")</f>
      </c>
      <c r="H5142" s="2">
        <f>IFERROR(IF(ISBLANK($A5142),"",IF($A5142="Ūdeņraža jonu koncentrācija",VLOOKUP(Dati!$A5142,Normas!$A:$D,2,FALSE),VLOOKUP(Dati!$A5142,Normas!$A:$D,2,FALSE)*0.3)),"")</f>
      </c>
      <c r="I5142" s="2">
        <f>IFERROR(IF(ISBLANK($A5142),"",IF($A5142="Ūdeņraža jonu koncentrācija",VLOOKUP(Dati!$A5142,Normas!$A:$D,3,FALSE),VLOOKUP(Dati!$A5142,Normas!$A:$D,3,FALSE)*0.3)),"")</f>
      </c>
    </row>
    <row r="5143" spans="2:9" x14ac:dyDescent="0.2">
      <c r="B5143">
        <f>IF(ISBLANK(A5143),"",VLOOKUP(A5143,Normas!A:D,4,FALSE))</f>
      </c>
      <c r="E5143" s="2">
        <f>IF(ISBLANK(D5143),"",INT(YEARFRAC(D5143,'Vispārīga informācija'!$B$2)))</f>
      </c>
      <c r="F5143" s="2">
        <f>IFERROR(IF(ISBLANK($A5143),"",IF($A5143="Ūdeņraža jonu koncentrācija",VLOOKUP(Dati!$A5143,Normas!$A:$D,2,FALSE),VLOOKUP(Dati!$A5143,Normas!$A:$D,2,FALSE)*0.6)),"")</f>
      </c>
      <c r="G5143" s="2">
        <f>IFERROR(IF(ISBLANK($A5143),"",IF($A5143="Ūdeņraža jonu koncentrācija",VLOOKUP(Dati!$A5143,Normas!$A:$D,3,FALSE),VLOOKUP(Dati!$A5143,Normas!$A:$D,3,FALSE)*0.6)),"")</f>
      </c>
      <c r="H5143" s="2">
        <f>IFERROR(IF(ISBLANK($A5143),"",IF($A5143="Ūdeņraža jonu koncentrācija",VLOOKUP(Dati!$A5143,Normas!$A:$D,2,FALSE),VLOOKUP(Dati!$A5143,Normas!$A:$D,2,FALSE)*0.3)),"")</f>
      </c>
      <c r="I5143" s="2">
        <f>IFERROR(IF(ISBLANK($A5143),"",IF($A5143="Ūdeņraža jonu koncentrācija",VLOOKUP(Dati!$A5143,Normas!$A:$D,3,FALSE),VLOOKUP(Dati!$A5143,Normas!$A:$D,3,FALSE)*0.3)),"")</f>
      </c>
    </row>
    <row r="5144" spans="2:9" x14ac:dyDescent="0.2">
      <c r="B5144">
        <f>IF(ISBLANK(A5144),"",VLOOKUP(A5144,Normas!A:D,4,FALSE))</f>
      </c>
      <c r="E5144" s="2">
        <f>IF(ISBLANK(D5144),"",INT(YEARFRAC(D5144,'Vispārīga informācija'!$B$2)))</f>
      </c>
      <c r="F5144" s="2">
        <f>IFERROR(IF(ISBLANK($A5144),"",IF($A5144="Ūdeņraža jonu koncentrācija",VLOOKUP(Dati!$A5144,Normas!$A:$D,2,FALSE),VLOOKUP(Dati!$A5144,Normas!$A:$D,2,FALSE)*0.6)),"")</f>
      </c>
      <c r="G5144" s="2">
        <f>IFERROR(IF(ISBLANK($A5144),"",IF($A5144="Ūdeņraža jonu koncentrācija",VLOOKUP(Dati!$A5144,Normas!$A:$D,3,FALSE),VLOOKUP(Dati!$A5144,Normas!$A:$D,3,FALSE)*0.6)),"")</f>
      </c>
      <c r="H5144" s="2">
        <f>IFERROR(IF(ISBLANK($A5144),"",IF($A5144="Ūdeņraža jonu koncentrācija",VLOOKUP(Dati!$A5144,Normas!$A:$D,2,FALSE),VLOOKUP(Dati!$A5144,Normas!$A:$D,2,FALSE)*0.3)),"")</f>
      </c>
      <c r="I5144" s="2">
        <f>IFERROR(IF(ISBLANK($A5144),"",IF($A5144="Ūdeņraža jonu koncentrācija",VLOOKUP(Dati!$A5144,Normas!$A:$D,3,FALSE),VLOOKUP(Dati!$A5144,Normas!$A:$D,3,FALSE)*0.3)),"")</f>
      </c>
    </row>
    <row r="5145" spans="2:9" x14ac:dyDescent="0.2">
      <c r="B5145">
        <f>IF(ISBLANK(A5145),"",VLOOKUP(A5145,Normas!A:D,4,FALSE))</f>
      </c>
      <c r="E5145" s="2">
        <f>IF(ISBLANK(D5145),"",INT(YEARFRAC(D5145,'Vispārīga informācija'!$B$2)))</f>
      </c>
      <c r="F5145" s="2">
        <f>IFERROR(IF(ISBLANK($A5145),"",IF($A5145="Ūdeņraža jonu koncentrācija",VLOOKUP(Dati!$A5145,Normas!$A:$D,2,FALSE),VLOOKUP(Dati!$A5145,Normas!$A:$D,2,FALSE)*0.6)),"")</f>
      </c>
      <c r="G5145" s="2">
        <f>IFERROR(IF(ISBLANK($A5145),"",IF($A5145="Ūdeņraža jonu koncentrācija",VLOOKUP(Dati!$A5145,Normas!$A:$D,3,FALSE),VLOOKUP(Dati!$A5145,Normas!$A:$D,3,FALSE)*0.6)),"")</f>
      </c>
      <c r="H5145" s="2">
        <f>IFERROR(IF(ISBLANK($A5145),"",IF($A5145="Ūdeņraža jonu koncentrācija",VLOOKUP(Dati!$A5145,Normas!$A:$D,2,FALSE),VLOOKUP(Dati!$A5145,Normas!$A:$D,2,FALSE)*0.3)),"")</f>
      </c>
      <c r="I5145" s="2">
        <f>IFERROR(IF(ISBLANK($A5145),"",IF($A5145="Ūdeņraža jonu koncentrācija",VLOOKUP(Dati!$A5145,Normas!$A:$D,3,FALSE),VLOOKUP(Dati!$A5145,Normas!$A:$D,3,FALSE)*0.3)),"")</f>
      </c>
    </row>
    <row r="5146" spans="2:9" x14ac:dyDescent="0.2">
      <c r="B5146">
        <f>IF(ISBLANK(A5146),"",VLOOKUP(A5146,Normas!A:D,4,FALSE))</f>
      </c>
      <c r="E5146" s="2">
        <f>IF(ISBLANK(D5146),"",INT(YEARFRAC(D5146,'Vispārīga informācija'!$B$2)))</f>
      </c>
      <c r="F5146" s="2">
        <f>IFERROR(IF(ISBLANK($A5146),"",IF($A5146="Ūdeņraža jonu koncentrācija",VLOOKUP(Dati!$A5146,Normas!$A:$D,2,FALSE),VLOOKUP(Dati!$A5146,Normas!$A:$D,2,FALSE)*0.6)),"")</f>
      </c>
      <c r="G5146" s="2">
        <f>IFERROR(IF(ISBLANK($A5146),"",IF($A5146="Ūdeņraža jonu koncentrācija",VLOOKUP(Dati!$A5146,Normas!$A:$D,3,FALSE),VLOOKUP(Dati!$A5146,Normas!$A:$D,3,FALSE)*0.6)),"")</f>
      </c>
      <c r="H5146" s="2">
        <f>IFERROR(IF(ISBLANK($A5146),"",IF($A5146="Ūdeņraža jonu koncentrācija",VLOOKUP(Dati!$A5146,Normas!$A:$D,2,FALSE),VLOOKUP(Dati!$A5146,Normas!$A:$D,2,FALSE)*0.3)),"")</f>
      </c>
      <c r="I5146" s="2">
        <f>IFERROR(IF(ISBLANK($A5146),"",IF($A5146="Ūdeņraža jonu koncentrācija",VLOOKUP(Dati!$A5146,Normas!$A:$D,3,FALSE),VLOOKUP(Dati!$A5146,Normas!$A:$D,3,FALSE)*0.3)),"")</f>
      </c>
    </row>
    <row r="5147" spans="2:9" x14ac:dyDescent="0.2">
      <c r="B5147">
        <f>IF(ISBLANK(A5147),"",VLOOKUP(A5147,Normas!A:D,4,FALSE))</f>
      </c>
      <c r="E5147" s="2">
        <f>IF(ISBLANK(D5147),"",INT(YEARFRAC(D5147,'Vispārīga informācija'!$B$2)))</f>
      </c>
      <c r="F5147" s="2">
        <f>IFERROR(IF(ISBLANK($A5147),"",IF($A5147="Ūdeņraža jonu koncentrācija",VLOOKUP(Dati!$A5147,Normas!$A:$D,2,FALSE),VLOOKUP(Dati!$A5147,Normas!$A:$D,2,FALSE)*0.6)),"")</f>
      </c>
      <c r="G5147" s="2">
        <f>IFERROR(IF(ISBLANK($A5147),"",IF($A5147="Ūdeņraža jonu koncentrācija",VLOOKUP(Dati!$A5147,Normas!$A:$D,3,FALSE),VLOOKUP(Dati!$A5147,Normas!$A:$D,3,FALSE)*0.6)),"")</f>
      </c>
      <c r="H5147" s="2">
        <f>IFERROR(IF(ISBLANK($A5147),"",IF($A5147="Ūdeņraža jonu koncentrācija",VLOOKUP(Dati!$A5147,Normas!$A:$D,2,FALSE),VLOOKUP(Dati!$A5147,Normas!$A:$D,2,FALSE)*0.3)),"")</f>
      </c>
      <c r="I5147" s="2">
        <f>IFERROR(IF(ISBLANK($A5147),"",IF($A5147="Ūdeņraža jonu koncentrācija",VLOOKUP(Dati!$A5147,Normas!$A:$D,3,FALSE),VLOOKUP(Dati!$A5147,Normas!$A:$D,3,FALSE)*0.3)),"")</f>
      </c>
    </row>
    <row r="5148" spans="2:9" x14ac:dyDescent="0.2">
      <c r="B5148">
        <f>IF(ISBLANK(A5148),"",VLOOKUP(A5148,Normas!A:D,4,FALSE))</f>
      </c>
      <c r="E5148" s="2">
        <f>IF(ISBLANK(D5148),"",INT(YEARFRAC(D5148,'Vispārīga informācija'!$B$2)))</f>
      </c>
      <c r="F5148" s="2">
        <f>IFERROR(IF(ISBLANK($A5148),"",IF($A5148="Ūdeņraža jonu koncentrācija",VLOOKUP(Dati!$A5148,Normas!$A:$D,2,FALSE),VLOOKUP(Dati!$A5148,Normas!$A:$D,2,FALSE)*0.6)),"")</f>
      </c>
      <c r="G5148" s="2">
        <f>IFERROR(IF(ISBLANK($A5148),"",IF($A5148="Ūdeņraža jonu koncentrācija",VLOOKUP(Dati!$A5148,Normas!$A:$D,3,FALSE),VLOOKUP(Dati!$A5148,Normas!$A:$D,3,FALSE)*0.6)),"")</f>
      </c>
      <c r="H5148" s="2">
        <f>IFERROR(IF(ISBLANK($A5148),"",IF($A5148="Ūdeņraža jonu koncentrācija",VLOOKUP(Dati!$A5148,Normas!$A:$D,2,FALSE),VLOOKUP(Dati!$A5148,Normas!$A:$D,2,FALSE)*0.3)),"")</f>
      </c>
      <c r="I5148" s="2">
        <f>IFERROR(IF(ISBLANK($A5148),"",IF($A5148="Ūdeņraža jonu koncentrācija",VLOOKUP(Dati!$A5148,Normas!$A:$D,3,FALSE),VLOOKUP(Dati!$A5148,Normas!$A:$D,3,FALSE)*0.3)),"")</f>
      </c>
    </row>
    <row r="5149" spans="2:9" x14ac:dyDescent="0.2">
      <c r="B5149">
        <f>IF(ISBLANK(A5149),"",VLOOKUP(A5149,Normas!A:D,4,FALSE))</f>
      </c>
      <c r="E5149" s="2">
        <f>IF(ISBLANK(D5149),"",INT(YEARFRAC(D5149,'Vispārīga informācija'!$B$2)))</f>
      </c>
      <c r="F5149" s="2">
        <f>IFERROR(IF(ISBLANK($A5149),"",IF($A5149="Ūdeņraža jonu koncentrācija",VLOOKUP(Dati!$A5149,Normas!$A:$D,2,FALSE),VLOOKUP(Dati!$A5149,Normas!$A:$D,2,FALSE)*0.6)),"")</f>
      </c>
      <c r="G5149" s="2">
        <f>IFERROR(IF(ISBLANK($A5149),"",IF($A5149="Ūdeņraža jonu koncentrācija",VLOOKUP(Dati!$A5149,Normas!$A:$D,3,FALSE),VLOOKUP(Dati!$A5149,Normas!$A:$D,3,FALSE)*0.6)),"")</f>
      </c>
      <c r="H5149" s="2">
        <f>IFERROR(IF(ISBLANK($A5149),"",IF($A5149="Ūdeņraža jonu koncentrācija",VLOOKUP(Dati!$A5149,Normas!$A:$D,2,FALSE),VLOOKUP(Dati!$A5149,Normas!$A:$D,2,FALSE)*0.3)),"")</f>
      </c>
      <c r="I5149" s="2">
        <f>IFERROR(IF(ISBLANK($A5149),"",IF($A5149="Ūdeņraža jonu koncentrācija",VLOOKUP(Dati!$A5149,Normas!$A:$D,3,FALSE),VLOOKUP(Dati!$A5149,Normas!$A:$D,3,FALSE)*0.3)),"")</f>
      </c>
    </row>
    <row r="5150" spans="2:9" x14ac:dyDescent="0.2">
      <c r="B5150">
        <f>IF(ISBLANK(A5150),"",VLOOKUP(A5150,Normas!A:D,4,FALSE))</f>
      </c>
      <c r="E5150" s="2">
        <f>IF(ISBLANK(D5150),"",INT(YEARFRAC(D5150,'Vispārīga informācija'!$B$2)))</f>
      </c>
      <c r="F5150" s="2">
        <f>IFERROR(IF(ISBLANK($A5150),"",IF($A5150="Ūdeņraža jonu koncentrācija",VLOOKUP(Dati!$A5150,Normas!$A:$D,2,FALSE),VLOOKUP(Dati!$A5150,Normas!$A:$D,2,FALSE)*0.6)),"")</f>
      </c>
      <c r="G5150" s="2">
        <f>IFERROR(IF(ISBLANK($A5150),"",IF($A5150="Ūdeņraža jonu koncentrācija",VLOOKUP(Dati!$A5150,Normas!$A:$D,3,FALSE),VLOOKUP(Dati!$A5150,Normas!$A:$D,3,FALSE)*0.6)),"")</f>
      </c>
      <c r="H5150" s="2">
        <f>IFERROR(IF(ISBLANK($A5150),"",IF($A5150="Ūdeņraža jonu koncentrācija",VLOOKUP(Dati!$A5150,Normas!$A:$D,2,FALSE),VLOOKUP(Dati!$A5150,Normas!$A:$D,2,FALSE)*0.3)),"")</f>
      </c>
      <c r="I5150" s="2">
        <f>IFERROR(IF(ISBLANK($A5150),"",IF($A5150="Ūdeņraža jonu koncentrācija",VLOOKUP(Dati!$A5150,Normas!$A:$D,3,FALSE),VLOOKUP(Dati!$A5150,Normas!$A:$D,3,FALSE)*0.3)),"")</f>
      </c>
    </row>
    <row r="5151" spans="2:9" x14ac:dyDescent="0.2">
      <c r="B5151">
        <f>IF(ISBLANK(A5151),"",VLOOKUP(A5151,Normas!A:D,4,FALSE))</f>
      </c>
      <c r="E5151" s="2">
        <f>IF(ISBLANK(D5151),"",INT(YEARFRAC(D5151,'Vispārīga informācija'!$B$2)))</f>
      </c>
      <c r="F5151" s="2">
        <f>IFERROR(IF(ISBLANK($A5151),"",IF($A5151="Ūdeņraža jonu koncentrācija",VLOOKUP(Dati!$A5151,Normas!$A:$D,2,FALSE),VLOOKUP(Dati!$A5151,Normas!$A:$D,2,FALSE)*0.6)),"")</f>
      </c>
      <c r="G5151" s="2">
        <f>IFERROR(IF(ISBLANK($A5151),"",IF($A5151="Ūdeņraža jonu koncentrācija",VLOOKUP(Dati!$A5151,Normas!$A:$D,3,FALSE),VLOOKUP(Dati!$A5151,Normas!$A:$D,3,FALSE)*0.6)),"")</f>
      </c>
      <c r="H5151" s="2">
        <f>IFERROR(IF(ISBLANK($A5151),"",IF($A5151="Ūdeņraža jonu koncentrācija",VLOOKUP(Dati!$A5151,Normas!$A:$D,2,FALSE),VLOOKUP(Dati!$A5151,Normas!$A:$D,2,FALSE)*0.3)),"")</f>
      </c>
      <c r="I5151" s="2">
        <f>IFERROR(IF(ISBLANK($A5151),"",IF($A5151="Ūdeņraža jonu koncentrācija",VLOOKUP(Dati!$A5151,Normas!$A:$D,3,FALSE),VLOOKUP(Dati!$A5151,Normas!$A:$D,3,FALSE)*0.3)),"")</f>
      </c>
    </row>
    <row r="5152" spans="2:9" x14ac:dyDescent="0.2">
      <c r="B5152">
        <f>IF(ISBLANK(A5152),"",VLOOKUP(A5152,Normas!A:D,4,FALSE))</f>
      </c>
      <c r="E5152" s="2">
        <f>IF(ISBLANK(D5152),"",INT(YEARFRAC(D5152,'Vispārīga informācija'!$B$2)))</f>
      </c>
      <c r="F5152" s="2">
        <f>IFERROR(IF(ISBLANK($A5152),"",IF($A5152="Ūdeņraža jonu koncentrācija",VLOOKUP(Dati!$A5152,Normas!$A:$D,2,FALSE),VLOOKUP(Dati!$A5152,Normas!$A:$D,2,FALSE)*0.6)),"")</f>
      </c>
      <c r="G5152" s="2">
        <f>IFERROR(IF(ISBLANK($A5152),"",IF($A5152="Ūdeņraža jonu koncentrācija",VLOOKUP(Dati!$A5152,Normas!$A:$D,3,FALSE),VLOOKUP(Dati!$A5152,Normas!$A:$D,3,FALSE)*0.6)),"")</f>
      </c>
      <c r="H5152" s="2">
        <f>IFERROR(IF(ISBLANK($A5152),"",IF($A5152="Ūdeņraža jonu koncentrācija",VLOOKUP(Dati!$A5152,Normas!$A:$D,2,FALSE),VLOOKUP(Dati!$A5152,Normas!$A:$D,2,FALSE)*0.3)),"")</f>
      </c>
      <c r="I5152" s="2">
        <f>IFERROR(IF(ISBLANK($A5152),"",IF($A5152="Ūdeņraža jonu koncentrācija",VLOOKUP(Dati!$A5152,Normas!$A:$D,3,FALSE),VLOOKUP(Dati!$A5152,Normas!$A:$D,3,FALSE)*0.3)),"")</f>
      </c>
    </row>
    <row r="5153" spans="2:9" x14ac:dyDescent="0.2">
      <c r="B5153">
        <f>IF(ISBLANK(A5153),"",VLOOKUP(A5153,Normas!A:D,4,FALSE))</f>
      </c>
      <c r="E5153" s="2">
        <f>IF(ISBLANK(D5153),"",INT(YEARFRAC(D5153,'Vispārīga informācija'!$B$2)))</f>
      </c>
      <c r="F5153" s="2">
        <f>IFERROR(IF(ISBLANK($A5153),"",IF($A5153="Ūdeņraža jonu koncentrācija",VLOOKUP(Dati!$A5153,Normas!$A:$D,2,FALSE),VLOOKUP(Dati!$A5153,Normas!$A:$D,2,FALSE)*0.6)),"")</f>
      </c>
      <c r="G5153" s="2">
        <f>IFERROR(IF(ISBLANK($A5153),"",IF($A5153="Ūdeņraža jonu koncentrācija",VLOOKUP(Dati!$A5153,Normas!$A:$D,3,FALSE),VLOOKUP(Dati!$A5153,Normas!$A:$D,3,FALSE)*0.6)),"")</f>
      </c>
      <c r="H5153" s="2">
        <f>IFERROR(IF(ISBLANK($A5153),"",IF($A5153="Ūdeņraža jonu koncentrācija",VLOOKUP(Dati!$A5153,Normas!$A:$D,2,FALSE),VLOOKUP(Dati!$A5153,Normas!$A:$D,2,FALSE)*0.3)),"")</f>
      </c>
      <c r="I5153" s="2">
        <f>IFERROR(IF(ISBLANK($A5153),"",IF($A5153="Ūdeņraža jonu koncentrācija",VLOOKUP(Dati!$A5153,Normas!$A:$D,3,FALSE),VLOOKUP(Dati!$A5153,Normas!$A:$D,3,FALSE)*0.3)),"")</f>
      </c>
    </row>
    <row r="5154" spans="2:9" x14ac:dyDescent="0.2">
      <c r="B5154">
        <f>IF(ISBLANK(A5154),"",VLOOKUP(A5154,Normas!A:D,4,FALSE))</f>
      </c>
      <c r="E5154" s="2">
        <f>IF(ISBLANK(D5154),"",INT(YEARFRAC(D5154,'Vispārīga informācija'!$B$2)))</f>
      </c>
      <c r="F5154" s="2">
        <f>IFERROR(IF(ISBLANK($A5154),"",IF($A5154="Ūdeņraža jonu koncentrācija",VLOOKUP(Dati!$A5154,Normas!$A:$D,2,FALSE),VLOOKUP(Dati!$A5154,Normas!$A:$D,2,FALSE)*0.6)),"")</f>
      </c>
      <c r="G5154" s="2">
        <f>IFERROR(IF(ISBLANK($A5154),"",IF($A5154="Ūdeņraža jonu koncentrācija",VLOOKUP(Dati!$A5154,Normas!$A:$D,3,FALSE),VLOOKUP(Dati!$A5154,Normas!$A:$D,3,FALSE)*0.6)),"")</f>
      </c>
      <c r="H5154" s="2">
        <f>IFERROR(IF(ISBLANK($A5154),"",IF($A5154="Ūdeņraža jonu koncentrācija",VLOOKUP(Dati!$A5154,Normas!$A:$D,2,FALSE),VLOOKUP(Dati!$A5154,Normas!$A:$D,2,FALSE)*0.3)),"")</f>
      </c>
      <c r="I5154" s="2">
        <f>IFERROR(IF(ISBLANK($A5154),"",IF($A5154="Ūdeņraža jonu koncentrācija",VLOOKUP(Dati!$A5154,Normas!$A:$D,3,FALSE),VLOOKUP(Dati!$A5154,Normas!$A:$D,3,FALSE)*0.3)),"")</f>
      </c>
    </row>
    <row r="5155" spans="2:9" x14ac:dyDescent="0.2">
      <c r="B5155">
        <f>IF(ISBLANK(A5155),"",VLOOKUP(A5155,Normas!A:D,4,FALSE))</f>
      </c>
      <c r="E5155" s="2">
        <f>IF(ISBLANK(D5155),"",INT(YEARFRAC(D5155,'Vispārīga informācija'!$B$2)))</f>
      </c>
      <c r="F5155" s="2">
        <f>IFERROR(IF(ISBLANK($A5155),"",IF($A5155="Ūdeņraža jonu koncentrācija",VLOOKUP(Dati!$A5155,Normas!$A:$D,2,FALSE),VLOOKUP(Dati!$A5155,Normas!$A:$D,2,FALSE)*0.6)),"")</f>
      </c>
      <c r="G5155" s="2">
        <f>IFERROR(IF(ISBLANK($A5155),"",IF($A5155="Ūdeņraža jonu koncentrācija",VLOOKUP(Dati!$A5155,Normas!$A:$D,3,FALSE),VLOOKUP(Dati!$A5155,Normas!$A:$D,3,FALSE)*0.6)),"")</f>
      </c>
      <c r="H5155" s="2">
        <f>IFERROR(IF(ISBLANK($A5155),"",IF($A5155="Ūdeņraža jonu koncentrācija",VLOOKUP(Dati!$A5155,Normas!$A:$D,2,FALSE),VLOOKUP(Dati!$A5155,Normas!$A:$D,2,FALSE)*0.3)),"")</f>
      </c>
      <c r="I5155" s="2">
        <f>IFERROR(IF(ISBLANK($A5155),"",IF($A5155="Ūdeņraža jonu koncentrācija",VLOOKUP(Dati!$A5155,Normas!$A:$D,3,FALSE),VLOOKUP(Dati!$A5155,Normas!$A:$D,3,FALSE)*0.3)),"")</f>
      </c>
    </row>
    <row r="5156" spans="2:9" x14ac:dyDescent="0.2">
      <c r="B5156">
        <f>IF(ISBLANK(A5156),"",VLOOKUP(A5156,Normas!A:D,4,FALSE))</f>
      </c>
      <c r="E5156" s="2">
        <f>IF(ISBLANK(D5156),"",INT(YEARFRAC(D5156,'Vispārīga informācija'!$B$2)))</f>
      </c>
      <c r="F5156" s="2">
        <f>IFERROR(IF(ISBLANK($A5156),"",IF($A5156="Ūdeņraža jonu koncentrācija",VLOOKUP(Dati!$A5156,Normas!$A:$D,2,FALSE),VLOOKUP(Dati!$A5156,Normas!$A:$D,2,FALSE)*0.6)),"")</f>
      </c>
      <c r="G5156" s="2">
        <f>IFERROR(IF(ISBLANK($A5156),"",IF($A5156="Ūdeņraža jonu koncentrācija",VLOOKUP(Dati!$A5156,Normas!$A:$D,3,FALSE),VLOOKUP(Dati!$A5156,Normas!$A:$D,3,FALSE)*0.6)),"")</f>
      </c>
      <c r="H5156" s="2">
        <f>IFERROR(IF(ISBLANK($A5156),"",IF($A5156="Ūdeņraža jonu koncentrācija",VLOOKUP(Dati!$A5156,Normas!$A:$D,2,FALSE),VLOOKUP(Dati!$A5156,Normas!$A:$D,2,FALSE)*0.3)),"")</f>
      </c>
      <c r="I5156" s="2">
        <f>IFERROR(IF(ISBLANK($A5156),"",IF($A5156="Ūdeņraža jonu koncentrācija",VLOOKUP(Dati!$A5156,Normas!$A:$D,3,FALSE),VLOOKUP(Dati!$A5156,Normas!$A:$D,3,FALSE)*0.3)),"")</f>
      </c>
    </row>
    <row r="5157" spans="2:9" x14ac:dyDescent="0.2">
      <c r="B5157">
        <f>IF(ISBLANK(A5157),"",VLOOKUP(A5157,Normas!A:D,4,FALSE))</f>
      </c>
      <c r="E5157" s="2">
        <f>IF(ISBLANK(D5157),"",INT(YEARFRAC(D5157,'Vispārīga informācija'!$B$2)))</f>
      </c>
      <c r="F5157" s="2">
        <f>IFERROR(IF(ISBLANK($A5157),"",IF($A5157="Ūdeņraža jonu koncentrācija",VLOOKUP(Dati!$A5157,Normas!$A:$D,2,FALSE),VLOOKUP(Dati!$A5157,Normas!$A:$D,2,FALSE)*0.6)),"")</f>
      </c>
      <c r="G5157" s="2">
        <f>IFERROR(IF(ISBLANK($A5157),"",IF($A5157="Ūdeņraža jonu koncentrācija",VLOOKUP(Dati!$A5157,Normas!$A:$D,3,FALSE),VLOOKUP(Dati!$A5157,Normas!$A:$D,3,FALSE)*0.6)),"")</f>
      </c>
      <c r="H5157" s="2">
        <f>IFERROR(IF(ISBLANK($A5157),"",IF($A5157="Ūdeņraža jonu koncentrācija",VLOOKUP(Dati!$A5157,Normas!$A:$D,2,FALSE),VLOOKUP(Dati!$A5157,Normas!$A:$D,2,FALSE)*0.3)),"")</f>
      </c>
      <c r="I5157" s="2">
        <f>IFERROR(IF(ISBLANK($A5157),"",IF($A5157="Ūdeņraža jonu koncentrācija",VLOOKUP(Dati!$A5157,Normas!$A:$D,3,FALSE),VLOOKUP(Dati!$A5157,Normas!$A:$D,3,FALSE)*0.3)),"")</f>
      </c>
    </row>
    <row r="5158" spans="2:9" x14ac:dyDescent="0.2">
      <c r="B5158">
        <f>IF(ISBLANK(A5158),"",VLOOKUP(A5158,Normas!A:D,4,FALSE))</f>
      </c>
      <c r="E5158" s="2">
        <f>IF(ISBLANK(D5158),"",INT(YEARFRAC(D5158,'Vispārīga informācija'!$B$2)))</f>
      </c>
      <c r="F5158" s="2">
        <f>IFERROR(IF(ISBLANK($A5158),"",IF($A5158="Ūdeņraža jonu koncentrācija",VLOOKUP(Dati!$A5158,Normas!$A:$D,2,FALSE),VLOOKUP(Dati!$A5158,Normas!$A:$D,2,FALSE)*0.6)),"")</f>
      </c>
      <c r="G5158" s="2">
        <f>IFERROR(IF(ISBLANK($A5158),"",IF($A5158="Ūdeņraža jonu koncentrācija",VLOOKUP(Dati!$A5158,Normas!$A:$D,3,FALSE),VLOOKUP(Dati!$A5158,Normas!$A:$D,3,FALSE)*0.6)),"")</f>
      </c>
      <c r="H5158" s="2">
        <f>IFERROR(IF(ISBLANK($A5158),"",IF($A5158="Ūdeņraža jonu koncentrācija",VLOOKUP(Dati!$A5158,Normas!$A:$D,2,FALSE),VLOOKUP(Dati!$A5158,Normas!$A:$D,2,FALSE)*0.3)),"")</f>
      </c>
      <c r="I5158" s="2">
        <f>IFERROR(IF(ISBLANK($A5158),"",IF($A5158="Ūdeņraža jonu koncentrācija",VLOOKUP(Dati!$A5158,Normas!$A:$D,3,FALSE),VLOOKUP(Dati!$A5158,Normas!$A:$D,3,FALSE)*0.3)),"")</f>
      </c>
    </row>
    <row r="5159" spans="2:9" x14ac:dyDescent="0.2">
      <c r="B5159">
        <f>IF(ISBLANK(A5159),"",VLOOKUP(A5159,Normas!A:D,4,FALSE))</f>
      </c>
      <c r="E5159" s="2">
        <f>IF(ISBLANK(D5159),"",INT(YEARFRAC(D5159,'Vispārīga informācija'!$B$2)))</f>
      </c>
      <c r="F5159" s="2">
        <f>IFERROR(IF(ISBLANK($A5159),"",IF($A5159="Ūdeņraža jonu koncentrācija",VLOOKUP(Dati!$A5159,Normas!$A:$D,2,FALSE),VLOOKUP(Dati!$A5159,Normas!$A:$D,2,FALSE)*0.6)),"")</f>
      </c>
      <c r="G5159" s="2">
        <f>IFERROR(IF(ISBLANK($A5159),"",IF($A5159="Ūdeņraža jonu koncentrācija",VLOOKUP(Dati!$A5159,Normas!$A:$D,3,FALSE),VLOOKUP(Dati!$A5159,Normas!$A:$D,3,FALSE)*0.6)),"")</f>
      </c>
      <c r="H5159" s="2">
        <f>IFERROR(IF(ISBLANK($A5159),"",IF($A5159="Ūdeņraža jonu koncentrācija",VLOOKUP(Dati!$A5159,Normas!$A:$D,2,FALSE),VLOOKUP(Dati!$A5159,Normas!$A:$D,2,FALSE)*0.3)),"")</f>
      </c>
      <c r="I5159" s="2">
        <f>IFERROR(IF(ISBLANK($A5159),"",IF($A5159="Ūdeņraža jonu koncentrācija",VLOOKUP(Dati!$A5159,Normas!$A:$D,3,FALSE),VLOOKUP(Dati!$A5159,Normas!$A:$D,3,FALSE)*0.3)),"")</f>
      </c>
    </row>
    <row r="5160" spans="2:9" x14ac:dyDescent="0.2">
      <c r="B5160">
        <f>IF(ISBLANK(A5160),"",VLOOKUP(A5160,Normas!A:D,4,FALSE))</f>
      </c>
      <c r="E5160" s="2">
        <f>IF(ISBLANK(D5160),"",INT(YEARFRAC(D5160,'Vispārīga informācija'!$B$2)))</f>
      </c>
      <c r="F5160" s="2">
        <f>IFERROR(IF(ISBLANK($A5160),"",IF($A5160="Ūdeņraža jonu koncentrācija",VLOOKUP(Dati!$A5160,Normas!$A:$D,2,FALSE),VLOOKUP(Dati!$A5160,Normas!$A:$D,2,FALSE)*0.6)),"")</f>
      </c>
      <c r="G5160" s="2">
        <f>IFERROR(IF(ISBLANK($A5160),"",IF($A5160="Ūdeņraža jonu koncentrācija",VLOOKUP(Dati!$A5160,Normas!$A:$D,3,FALSE),VLOOKUP(Dati!$A5160,Normas!$A:$D,3,FALSE)*0.6)),"")</f>
      </c>
      <c r="H5160" s="2">
        <f>IFERROR(IF(ISBLANK($A5160),"",IF($A5160="Ūdeņraža jonu koncentrācija",VLOOKUP(Dati!$A5160,Normas!$A:$D,2,FALSE),VLOOKUP(Dati!$A5160,Normas!$A:$D,2,FALSE)*0.3)),"")</f>
      </c>
      <c r="I5160" s="2">
        <f>IFERROR(IF(ISBLANK($A5160),"",IF($A5160="Ūdeņraža jonu koncentrācija",VLOOKUP(Dati!$A5160,Normas!$A:$D,3,FALSE),VLOOKUP(Dati!$A5160,Normas!$A:$D,3,FALSE)*0.3)),"")</f>
      </c>
    </row>
    <row r="5161" spans="2:9" x14ac:dyDescent="0.2">
      <c r="B5161">
        <f>IF(ISBLANK(A5161),"",VLOOKUP(A5161,Normas!A:D,4,FALSE))</f>
      </c>
      <c r="E5161" s="2">
        <f>IF(ISBLANK(D5161),"",INT(YEARFRAC(D5161,'Vispārīga informācija'!$B$2)))</f>
      </c>
      <c r="F5161" s="2">
        <f>IFERROR(IF(ISBLANK($A5161),"",IF($A5161="Ūdeņraža jonu koncentrācija",VLOOKUP(Dati!$A5161,Normas!$A:$D,2,FALSE),VLOOKUP(Dati!$A5161,Normas!$A:$D,2,FALSE)*0.6)),"")</f>
      </c>
      <c r="G5161" s="2">
        <f>IFERROR(IF(ISBLANK($A5161),"",IF($A5161="Ūdeņraža jonu koncentrācija",VLOOKUP(Dati!$A5161,Normas!$A:$D,3,FALSE),VLOOKUP(Dati!$A5161,Normas!$A:$D,3,FALSE)*0.6)),"")</f>
      </c>
      <c r="H5161" s="2">
        <f>IFERROR(IF(ISBLANK($A5161),"",IF($A5161="Ūdeņraža jonu koncentrācija",VLOOKUP(Dati!$A5161,Normas!$A:$D,2,FALSE),VLOOKUP(Dati!$A5161,Normas!$A:$D,2,FALSE)*0.3)),"")</f>
      </c>
      <c r="I5161" s="2">
        <f>IFERROR(IF(ISBLANK($A5161),"",IF($A5161="Ūdeņraža jonu koncentrācija",VLOOKUP(Dati!$A5161,Normas!$A:$D,3,FALSE),VLOOKUP(Dati!$A5161,Normas!$A:$D,3,FALSE)*0.3)),"")</f>
      </c>
    </row>
    <row r="5162" spans="2:9" x14ac:dyDescent="0.2">
      <c r="B5162">
        <f>IF(ISBLANK(A5162),"",VLOOKUP(A5162,Normas!A:D,4,FALSE))</f>
      </c>
      <c r="E5162" s="2">
        <f>IF(ISBLANK(D5162),"",INT(YEARFRAC(D5162,'Vispārīga informācija'!$B$2)))</f>
      </c>
      <c r="F5162" s="2">
        <f>IFERROR(IF(ISBLANK($A5162),"",IF($A5162="Ūdeņraža jonu koncentrācija",VLOOKUP(Dati!$A5162,Normas!$A:$D,2,FALSE),VLOOKUP(Dati!$A5162,Normas!$A:$D,2,FALSE)*0.6)),"")</f>
      </c>
      <c r="G5162" s="2">
        <f>IFERROR(IF(ISBLANK($A5162),"",IF($A5162="Ūdeņraža jonu koncentrācija",VLOOKUP(Dati!$A5162,Normas!$A:$D,3,FALSE),VLOOKUP(Dati!$A5162,Normas!$A:$D,3,FALSE)*0.6)),"")</f>
      </c>
      <c r="H5162" s="2">
        <f>IFERROR(IF(ISBLANK($A5162),"",IF($A5162="Ūdeņraža jonu koncentrācija",VLOOKUP(Dati!$A5162,Normas!$A:$D,2,FALSE),VLOOKUP(Dati!$A5162,Normas!$A:$D,2,FALSE)*0.3)),"")</f>
      </c>
      <c r="I5162" s="2">
        <f>IFERROR(IF(ISBLANK($A5162),"",IF($A5162="Ūdeņraža jonu koncentrācija",VLOOKUP(Dati!$A5162,Normas!$A:$D,3,FALSE),VLOOKUP(Dati!$A5162,Normas!$A:$D,3,FALSE)*0.3)),"")</f>
      </c>
    </row>
    <row r="5163" spans="2:9" x14ac:dyDescent="0.2">
      <c r="B5163">
        <f>IF(ISBLANK(A5163),"",VLOOKUP(A5163,Normas!A:D,4,FALSE))</f>
      </c>
      <c r="E5163" s="2">
        <f>IF(ISBLANK(D5163),"",INT(YEARFRAC(D5163,'Vispārīga informācija'!$B$2)))</f>
      </c>
      <c r="F5163" s="2">
        <f>IFERROR(IF(ISBLANK($A5163),"",IF($A5163="Ūdeņraža jonu koncentrācija",VLOOKUP(Dati!$A5163,Normas!$A:$D,2,FALSE),VLOOKUP(Dati!$A5163,Normas!$A:$D,2,FALSE)*0.6)),"")</f>
      </c>
      <c r="G5163" s="2">
        <f>IFERROR(IF(ISBLANK($A5163),"",IF($A5163="Ūdeņraža jonu koncentrācija",VLOOKUP(Dati!$A5163,Normas!$A:$D,3,FALSE),VLOOKUP(Dati!$A5163,Normas!$A:$D,3,FALSE)*0.6)),"")</f>
      </c>
      <c r="H5163" s="2">
        <f>IFERROR(IF(ISBLANK($A5163),"",IF($A5163="Ūdeņraža jonu koncentrācija",VLOOKUP(Dati!$A5163,Normas!$A:$D,2,FALSE),VLOOKUP(Dati!$A5163,Normas!$A:$D,2,FALSE)*0.3)),"")</f>
      </c>
      <c r="I5163" s="2">
        <f>IFERROR(IF(ISBLANK($A5163),"",IF($A5163="Ūdeņraža jonu koncentrācija",VLOOKUP(Dati!$A5163,Normas!$A:$D,3,FALSE),VLOOKUP(Dati!$A5163,Normas!$A:$D,3,FALSE)*0.3)),"")</f>
      </c>
    </row>
    <row r="5164" spans="2:9" x14ac:dyDescent="0.2">
      <c r="B5164">
        <f>IF(ISBLANK(A5164),"",VLOOKUP(A5164,Normas!A:D,4,FALSE))</f>
      </c>
      <c r="E5164" s="2">
        <f>IF(ISBLANK(D5164),"",INT(YEARFRAC(D5164,'Vispārīga informācija'!$B$2)))</f>
      </c>
      <c r="F5164" s="2">
        <f>IFERROR(IF(ISBLANK($A5164),"",IF($A5164="Ūdeņraža jonu koncentrācija",VLOOKUP(Dati!$A5164,Normas!$A:$D,2,FALSE),VLOOKUP(Dati!$A5164,Normas!$A:$D,2,FALSE)*0.6)),"")</f>
      </c>
      <c r="G5164" s="2">
        <f>IFERROR(IF(ISBLANK($A5164),"",IF($A5164="Ūdeņraža jonu koncentrācija",VLOOKUP(Dati!$A5164,Normas!$A:$D,3,FALSE),VLOOKUP(Dati!$A5164,Normas!$A:$D,3,FALSE)*0.6)),"")</f>
      </c>
      <c r="H5164" s="2">
        <f>IFERROR(IF(ISBLANK($A5164),"",IF($A5164="Ūdeņraža jonu koncentrācija",VLOOKUP(Dati!$A5164,Normas!$A:$D,2,FALSE),VLOOKUP(Dati!$A5164,Normas!$A:$D,2,FALSE)*0.3)),"")</f>
      </c>
      <c r="I5164" s="2">
        <f>IFERROR(IF(ISBLANK($A5164),"",IF($A5164="Ūdeņraža jonu koncentrācija",VLOOKUP(Dati!$A5164,Normas!$A:$D,3,FALSE),VLOOKUP(Dati!$A5164,Normas!$A:$D,3,FALSE)*0.3)),"")</f>
      </c>
    </row>
    <row r="5165" spans="2:9" x14ac:dyDescent="0.2">
      <c r="B5165">
        <f>IF(ISBLANK(A5165),"",VLOOKUP(A5165,Normas!A:D,4,FALSE))</f>
      </c>
      <c r="E5165" s="2">
        <f>IF(ISBLANK(D5165),"",INT(YEARFRAC(D5165,'Vispārīga informācija'!$B$2)))</f>
      </c>
      <c r="F5165" s="2">
        <f>IFERROR(IF(ISBLANK($A5165),"",IF($A5165="Ūdeņraža jonu koncentrācija",VLOOKUP(Dati!$A5165,Normas!$A:$D,2,FALSE),VLOOKUP(Dati!$A5165,Normas!$A:$D,2,FALSE)*0.6)),"")</f>
      </c>
      <c r="G5165" s="2">
        <f>IFERROR(IF(ISBLANK($A5165),"",IF($A5165="Ūdeņraža jonu koncentrācija",VLOOKUP(Dati!$A5165,Normas!$A:$D,3,FALSE),VLOOKUP(Dati!$A5165,Normas!$A:$D,3,FALSE)*0.6)),"")</f>
      </c>
      <c r="H5165" s="2">
        <f>IFERROR(IF(ISBLANK($A5165),"",IF($A5165="Ūdeņraža jonu koncentrācija",VLOOKUP(Dati!$A5165,Normas!$A:$D,2,FALSE),VLOOKUP(Dati!$A5165,Normas!$A:$D,2,FALSE)*0.3)),"")</f>
      </c>
      <c r="I5165" s="2">
        <f>IFERROR(IF(ISBLANK($A5165),"",IF($A5165="Ūdeņraža jonu koncentrācija",VLOOKUP(Dati!$A5165,Normas!$A:$D,3,FALSE),VLOOKUP(Dati!$A5165,Normas!$A:$D,3,FALSE)*0.3)),"")</f>
      </c>
    </row>
    <row r="5166" spans="2:9" x14ac:dyDescent="0.2">
      <c r="B5166">
        <f>IF(ISBLANK(A5166),"",VLOOKUP(A5166,Normas!A:D,4,FALSE))</f>
      </c>
      <c r="E5166" s="2">
        <f>IF(ISBLANK(D5166),"",INT(YEARFRAC(D5166,'Vispārīga informācija'!$B$2)))</f>
      </c>
      <c r="F5166" s="2">
        <f>IFERROR(IF(ISBLANK($A5166),"",IF($A5166="Ūdeņraža jonu koncentrācija",VLOOKUP(Dati!$A5166,Normas!$A:$D,2,FALSE),VLOOKUP(Dati!$A5166,Normas!$A:$D,2,FALSE)*0.6)),"")</f>
      </c>
      <c r="G5166" s="2">
        <f>IFERROR(IF(ISBLANK($A5166),"",IF($A5166="Ūdeņraža jonu koncentrācija",VLOOKUP(Dati!$A5166,Normas!$A:$D,3,FALSE),VLOOKUP(Dati!$A5166,Normas!$A:$D,3,FALSE)*0.6)),"")</f>
      </c>
      <c r="H5166" s="2">
        <f>IFERROR(IF(ISBLANK($A5166),"",IF($A5166="Ūdeņraža jonu koncentrācija",VLOOKUP(Dati!$A5166,Normas!$A:$D,2,FALSE),VLOOKUP(Dati!$A5166,Normas!$A:$D,2,FALSE)*0.3)),"")</f>
      </c>
      <c r="I5166" s="2">
        <f>IFERROR(IF(ISBLANK($A5166),"",IF($A5166="Ūdeņraža jonu koncentrācija",VLOOKUP(Dati!$A5166,Normas!$A:$D,3,FALSE),VLOOKUP(Dati!$A5166,Normas!$A:$D,3,FALSE)*0.3)),"")</f>
      </c>
    </row>
    <row r="5167" spans="2:9" x14ac:dyDescent="0.2">
      <c r="B5167">
        <f>IF(ISBLANK(A5167),"",VLOOKUP(A5167,Normas!A:D,4,FALSE))</f>
      </c>
      <c r="E5167" s="2">
        <f>IF(ISBLANK(D5167),"",INT(YEARFRAC(D5167,'Vispārīga informācija'!$B$2)))</f>
      </c>
      <c r="F5167" s="2">
        <f>IFERROR(IF(ISBLANK($A5167),"",IF($A5167="Ūdeņraža jonu koncentrācija",VLOOKUP(Dati!$A5167,Normas!$A:$D,2,FALSE),VLOOKUP(Dati!$A5167,Normas!$A:$D,2,FALSE)*0.6)),"")</f>
      </c>
      <c r="G5167" s="2">
        <f>IFERROR(IF(ISBLANK($A5167),"",IF($A5167="Ūdeņraža jonu koncentrācija",VLOOKUP(Dati!$A5167,Normas!$A:$D,3,FALSE),VLOOKUP(Dati!$A5167,Normas!$A:$D,3,FALSE)*0.6)),"")</f>
      </c>
      <c r="H5167" s="2">
        <f>IFERROR(IF(ISBLANK($A5167),"",IF($A5167="Ūdeņraža jonu koncentrācija",VLOOKUP(Dati!$A5167,Normas!$A:$D,2,FALSE),VLOOKUP(Dati!$A5167,Normas!$A:$D,2,FALSE)*0.3)),"")</f>
      </c>
      <c r="I5167" s="2">
        <f>IFERROR(IF(ISBLANK($A5167),"",IF($A5167="Ūdeņraža jonu koncentrācija",VLOOKUP(Dati!$A5167,Normas!$A:$D,3,FALSE),VLOOKUP(Dati!$A5167,Normas!$A:$D,3,FALSE)*0.3)),"")</f>
      </c>
    </row>
    <row r="5168" spans="2:9" x14ac:dyDescent="0.2">
      <c r="B5168">
        <f>IF(ISBLANK(A5168),"",VLOOKUP(A5168,Normas!A:D,4,FALSE))</f>
      </c>
      <c r="E5168" s="2">
        <f>IF(ISBLANK(D5168),"",INT(YEARFRAC(D5168,'Vispārīga informācija'!$B$2)))</f>
      </c>
      <c r="F5168" s="2">
        <f>IFERROR(IF(ISBLANK($A5168),"",IF($A5168="Ūdeņraža jonu koncentrācija",VLOOKUP(Dati!$A5168,Normas!$A:$D,2,FALSE),VLOOKUP(Dati!$A5168,Normas!$A:$D,2,FALSE)*0.6)),"")</f>
      </c>
      <c r="G5168" s="2">
        <f>IFERROR(IF(ISBLANK($A5168),"",IF($A5168="Ūdeņraža jonu koncentrācija",VLOOKUP(Dati!$A5168,Normas!$A:$D,3,FALSE),VLOOKUP(Dati!$A5168,Normas!$A:$D,3,FALSE)*0.6)),"")</f>
      </c>
      <c r="H5168" s="2">
        <f>IFERROR(IF(ISBLANK($A5168),"",IF($A5168="Ūdeņraža jonu koncentrācija",VLOOKUP(Dati!$A5168,Normas!$A:$D,2,FALSE),VLOOKUP(Dati!$A5168,Normas!$A:$D,2,FALSE)*0.3)),"")</f>
      </c>
      <c r="I5168" s="2">
        <f>IFERROR(IF(ISBLANK($A5168),"",IF($A5168="Ūdeņraža jonu koncentrācija",VLOOKUP(Dati!$A5168,Normas!$A:$D,3,FALSE),VLOOKUP(Dati!$A5168,Normas!$A:$D,3,FALSE)*0.3)),"")</f>
      </c>
    </row>
    <row r="5169" spans="2:9" x14ac:dyDescent="0.2">
      <c r="B5169">
        <f>IF(ISBLANK(A5169),"",VLOOKUP(A5169,Normas!A:D,4,FALSE))</f>
      </c>
      <c r="E5169" s="2">
        <f>IF(ISBLANK(D5169),"",INT(YEARFRAC(D5169,'Vispārīga informācija'!$B$2)))</f>
      </c>
      <c r="F5169" s="2">
        <f>IFERROR(IF(ISBLANK($A5169),"",IF($A5169="Ūdeņraža jonu koncentrācija",VLOOKUP(Dati!$A5169,Normas!$A:$D,2,FALSE),VLOOKUP(Dati!$A5169,Normas!$A:$D,2,FALSE)*0.6)),"")</f>
      </c>
      <c r="G5169" s="2">
        <f>IFERROR(IF(ISBLANK($A5169),"",IF($A5169="Ūdeņraža jonu koncentrācija",VLOOKUP(Dati!$A5169,Normas!$A:$D,3,FALSE),VLOOKUP(Dati!$A5169,Normas!$A:$D,3,FALSE)*0.6)),"")</f>
      </c>
      <c r="H5169" s="2">
        <f>IFERROR(IF(ISBLANK($A5169),"",IF($A5169="Ūdeņraža jonu koncentrācija",VLOOKUP(Dati!$A5169,Normas!$A:$D,2,FALSE),VLOOKUP(Dati!$A5169,Normas!$A:$D,2,FALSE)*0.3)),"")</f>
      </c>
      <c r="I5169" s="2">
        <f>IFERROR(IF(ISBLANK($A5169),"",IF($A5169="Ūdeņraža jonu koncentrācija",VLOOKUP(Dati!$A5169,Normas!$A:$D,3,FALSE),VLOOKUP(Dati!$A5169,Normas!$A:$D,3,FALSE)*0.3)),"")</f>
      </c>
    </row>
    <row r="5170" spans="2:9" x14ac:dyDescent="0.2">
      <c r="B5170">
        <f>IF(ISBLANK(A5170),"",VLOOKUP(A5170,Normas!A:D,4,FALSE))</f>
      </c>
      <c r="E5170" s="2">
        <f>IF(ISBLANK(D5170),"",INT(YEARFRAC(D5170,'Vispārīga informācija'!$B$2)))</f>
      </c>
      <c r="F5170" s="2">
        <f>IFERROR(IF(ISBLANK($A5170),"",IF($A5170="Ūdeņraža jonu koncentrācija",VLOOKUP(Dati!$A5170,Normas!$A:$D,2,FALSE),VLOOKUP(Dati!$A5170,Normas!$A:$D,2,FALSE)*0.6)),"")</f>
      </c>
      <c r="G5170" s="2">
        <f>IFERROR(IF(ISBLANK($A5170),"",IF($A5170="Ūdeņraža jonu koncentrācija",VLOOKUP(Dati!$A5170,Normas!$A:$D,3,FALSE),VLOOKUP(Dati!$A5170,Normas!$A:$D,3,FALSE)*0.6)),"")</f>
      </c>
      <c r="H5170" s="2">
        <f>IFERROR(IF(ISBLANK($A5170),"",IF($A5170="Ūdeņraža jonu koncentrācija",VLOOKUP(Dati!$A5170,Normas!$A:$D,2,FALSE),VLOOKUP(Dati!$A5170,Normas!$A:$D,2,FALSE)*0.3)),"")</f>
      </c>
      <c r="I5170" s="2">
        <f>IFERROR(IF(ISBLANK($A5170),"",IF($A5170="Ūdeņraža jonu koncentrācija",VLOOKUP(Dati!$A5170,Normas!$A:$D,3,FALSE),VLOOKUP(Dati!$A5170,Normas!$A:$D,3,FALSE)*0.3)),"")</f>
      </c>
    </row>
    <row r="5171" spans="2:9" x14ac:dyDescent="0.2">
      <c r="B5171">
        <f>IF(ISBLANK(A5171),"",VLOOKUP(A5171,Normas!A:D,4,FALSE))</f>
      </c>
      <c r="E5171" s="2">
        <f>IF(ISBLANK(D5171),"",INT(YEARFRAC(D5171,'Vispārīga informācija'!$B$2)))</f>
      </c>
      <c r="F5171" s="2">
        <f>IFERROR(IF(ISBLANK($A5171),"",IF($A5171="Ūdeņraža jonu koncentrācija",VLOOKUP(Dati!$A5171,Normas!$A:$D,2,FALSE),VLOOKUP(Dati!$A5171,Normas!$A:$D,2,FALSE)*0.6)),"")</f>
      </c>
      <c r="G5171" s="2">
        <f>IFERROR(IF(ISBLANK($A5171),"",IF($A5171="Ūdeņraža jonu koncentrācija",VLOOKUP(Dati!$A5171,Normas!$A:$D,3,FALSE),VLOOKUP(Dati!$A5171,Normas!$A:$D,3,FALSE)*0.6)),"")</f>
      </c>
      <c r="H5171" s="2">
        <f>IFERROR(IF(ISBLANK($A5171),"",IF($A5171="Ūdeņraža jonu koncentrācija",VLOOKUP(Dati!$A5171,Normas!$A:$D,2,FALSE),VLOOKUP(Dati!$A5171,Normas!$A:$D,2,FALSE)*0.3)),"")</f>
      </c>
      <c r="I5171" s="2">
        <f>IFERROR(IF(ISBLANK($A5171),"",IF($A5171="Ūdeņraža jonu koncentrācija",VLOOKUP(Dati!$A5171,Normas!$A:$D,3,FALSE),VLOOKUP(Dati!$A5171,Normas!$A:$D,3,FALSE)*0.3)),"")</f>
      </c>
    </row>
    <row r="5172" spans="2:9" x14ac:dyDescent="0.2">
      <c r="B5172">
        <f>IF(ISBLANK(A5172),"",VLOOKUP(A5172,Normas!A:D,4,FALSE))</f>
      </c>
      <c r="E5172" s="2">
        <f>IF(ISBLANK(D5172),"",INT(YEARFRAC(D5172,'Vispārīga informācija'!$B$2)))</f>
      </c>
      <c r="F5172" s="2">
        <f>IFERROR(IF(ISBLANK($A5172),"",IF($A5172="Ūdeņraža jonu koncentrācija",VLOOKUP(Dati!$A5172,Normas!$A:$D,2,FALSE),VLOOKUP(Dati!$A5172,Normas!$A:$D,2,FALSE)*0.6)),"")</f>
      </c>
      <c r="G5172" s="2">
        <f>IFERROR(IF(ISBLANK($A5172),"",IF($A5172="Ūdeņraža jonu koncentrācija",VLOOKUP(Dati!$A5172,Normas!$A:$D,3,FALSE),VLOOKUP(Dati!$A5172,Normas!$A:$D,3,FALSE)*0.6)),"")</f>
      </c>
      <c r="H5172" s="2">
        <f>IFERROR(IF(ISBLANK($A5172),"",IF($A5172="Ūdeņraža jonu koncentrācija",VLOOKUP(Dati!$A5172,Normas!$A:$D,2,FALSE),VLOOKUP(Dati!$A5172,Normas!$A:$D,2,FALSE)*0.3)),"")</f>
      </c>
      <c r="I5172" s="2">
        <f>IFERROR(IF(ISBLANK($A5172),"",IF($A5172="Ūdeņraža jonu koncentrācija",VLOOKUP(Dati!$A5172,Normas!$A:$D,3,FALSE),VLOOKUP(Dati!$A5172,Normas!$A:$D,3,FALSE)*0.3)),"")</f>
      </c>
    </row>
    <row r="5173" spans="2:9" x14ac:dyDescent="0.2">
      <c r="B5173">
        <f>IF(ISBLANK(A5173),"",VLOOKUP(A5173,Normas!A:D,4,FALSE))</f>
      </c>
      <c r="E5173" s="2">
        <f>IF(ISBLANK(D5173),"",INT(YEARFRAC(D5173,'Vispārīga informācija'!$B$2)))</f>
      </c>
      <c r="F5173" s="2">
        <f>IFERROR(IF(ISBLANK($A5173),"",IF($A5173="Ūdeņraža jonu koncentrācija",VLOOKUP(Dati!$A5173,Normas!$A:$D,2,FALSE),VLOOKUP(Dati!$A5173,Normas!$A:$D,2,FALSE)*0.6)),"")</f>
      </c>
      <c r="G5173" s="2">
        <f>IFERROR(IF(ISBLANK($A5173),"",IF($A5173="Ūdeņraža jonu koncentrācija",VLOOKUP(Dati!$A5173,Normas!$A:$D,3,FALSE),VLOOKUP(Dati!$A5173,Normas!$A:$D,3,FALSE)*0.6)),"")</f>
      </c>
      <c r="H5173" s="2">
        <f>IFERROR(IF(ISBLANK($A5173),"",IF($A5173="Ūdeņraža jonu koncentrācija",VLOOKUP(Dati!$A5173,Normas!$A:$D,2,FALSE),VLOOKUP(Dati!$A5173,Normas!$A:$D,2,FALSE)*0.3)),"")</f>
      </c>
      <c r="I5173" s="2">
        <f>IFERROR(IF(ISBLANK($A5173),"",IF($A5173="Ūdeņraža jonu koncentrācija",VLOOKUP(Dati!$A5173,Normas!$A:$D,3,FALSE),VLOOKUP(Dati!$A5173,Normas!$A:$D,3,FALSE)*0.3)),"")</f>
      </c>
    </row>
    <row r="5174" spans="2:9" x14ac:dyDescent="0.2">
      <c r="B5174">
        <f>IF(ISBLANK(A5174),"",VLOOKUP(A5174,Normas!A:D,4,FALSE))</f>
      </c>
      <c r="E5174" s="2">
        <f>IF(ISBLANK(D5174),"",INT(YEARFRAC(D5174,'Vispārīga informācija'!$B$2)))</f>
      </c>
      <c r="F5174" s="2">
        <f>IFERROR(IF(ISBLANK($A5174),"",IF($A5174="Ūdeņraža jonu koncentrācija",VLOOKUP(Dati!$A5174,Normas!$A:$D,2,FALSE),VLOOKUP(Dati!$A5174,Normas!$A:$D,2,FALSE)*0.6)),"")</f>
      </c>
      <c r="G5174" s="2">
        <f>IFERROR(IF(ISBLANK($A5174),"",IF($A5174="Ūdeņraža jonu koncentrācija",VLOOKUP(Dati!$A5174,Normas!$A:$D,3,FALSE),VLOOKUP(Dati!$A5174,Normas!$A:$D,3,FALSE)*0.6)),"")</f>
      </c>
      <c r="H5174" s="2">
        <f>IFERROR(IF(ISBLANK($A5174),"",IF($A5174="Ūdeņraža jonu koncentrācija",VLOOKUP(Dati!$A5174,Normas!$A:$D,2,FALSE),VLOOKUP(Dati!$A5174,Normas!$A:$D,2,FALSE)*0.3)),"")</f>
      </c>
      <c r="I5174" s="2">
        <f>IFERROR(IF(ISBLANK($A5174),"",IF($A5174="Ūdeņraža jonu koncentrācija",VLOOKUP(Dati!$A5174,Normas!$A:$D,3,FALSE),VLOOKUP(Dati!$A5174,Normas!$A:$D,3,FALSE)*0.3)),"")</f>
      </c>
    </row>
    <row r="5175" spans="2:9" x14ac:dyDescent="0.2">
      <c r="B5175">
        <f>IF(ISBLANK(A5175),"",VLOOKUP(A5175,Normas!A:D,4,FALSE))</f>
      </c>
      <c r="E5175" s="2">
        <f>IF(ISBLANK(D5175),"",INT(YEARFRAC(D5175,'Vispārīga informācija'!$B$2)))</f>
      </c>
      <c r="F5175" s="2">
        <f>IFERROR(IF(ISBLANK($A5175),"",IF($A5175="Ūdeņraža jonu koncentrācija",VLOOKUP(Dati!$A5175,Normas!$A:$D,2,FALSE),VLOOKUP(Dati!$A5175,Normas!$A:$D,2,FALSE)*0.6)),"")</f>
      </c>
      <c r="G5175" s="2">
        <f>IFERROR(IF(ISBLANK($A5175),"",IF($A5175="Ūdeņraža jonu koncentrācija",VLOOKUP(Dati!$A5175,Normas!$A:$D,3,FALSE),VLOOKUP(Dati!$A5175,Normas!$A:$D,3,FALSE)*0.6)),"")</f>
      </c>
      <c r="H5175" s="2">
        <f>IFERROR(IF(ISBLANK($A5175),"",IF($A5175="Ūdeņraža jonu koncentrācija",VLOOKUP(Dati!$A5175,Normas!$A:$D,2,FALSE),VLOOKUP(Dati!$A5175,Normas!$A:$D,2,FALSE)*0.3)),"")</f>
      </c>
      <c r="I5175" s="2">
        <f>IFERROR(IF(ISBLANK($A5175),"",IF($A5175="Ūdeņraža jonu koncentrācija",VLOOKUP(Dati!$A5175,Normas!$A:$D,3,FALSE),VLOOKUP(Dati!$A5175,Normas!$A:$D,3,FALSE)*0.3)),"")</f>
      </c>
    </row>
    <row r="5176" spans="2:9" x14ac:dyDescent="0.2">
      <c r="B5176">
        <f>IF(ISBLANK(A5176),"",VLOOKUP(A5176,Normas!A:D,4,FALSE))</f>
      </c>
      <c r="E5176" s="2">
        <f>IF(ISBLANK(D5176),"",INT(YEARFRAC(D5176,'Vispārīga informācija'!$B$2)))</f>
      </c>
      <c r="F5176" s="2">
        <f>IFERROR(IF(ISBLANK($A5176),"",IF($A5176="Ūdeņraža jonu koncentrācija",VLOOKUP(Dati!$A5176,Normas!$A:$D,2,FALSE),VLOOKUP(Dati!$A5176,Normas!$A:$D,2,FALSE)*0.6)),"")</f>
      </c>
      <c r="G5176" s="2">
        <f>IFERROR(IF(ISBLANK($A5176),"",IF($A5176="Ūdeņraža jonu koncentrācija",VLOOKUP(Dati!$A5176,Normas!$A:$D,3,FALSE),VLOOKUP(Dati!$A5176,Normas!$A:$D,3,FALSE)*0.6)),"")</f>
      </c>
      <c r="H5176" s="2">
        <f>IFERROR(IF(ISBLANK($A5176),"",IF($A5176="Ūdeņraža jonu koncentrācija",VLOOKUP(Dati!$A5176,Normas!$A:$D,2,FALSE),VLOOKUP(Dati!$A5176,Normas!$A:$D,2,FALSE)*0.3)),"")</f>
      </c>
      <c r="I5176" s="2">
        <f>IFERROR(IF(ISBLANK($A5176),"",IF($A5176="Ūdeņraža jonu koncentrācija",VLOOKUP(Dati!$A5176,Normas!$A:$D,3,FALSE),VLOOKUP(Dati!$A5176,Normas!$A:$D,3,FALSE)*0.3)),"")</f>
      </c>
    </row>
    <row r="5177" spans="2:9" x14ac:dyDescent="0.2">
      <c r="B5177">
        <f>IF(ISBLANK(A5177),"",VLOOKUP(A5177,Normas!A:D,4,FALSE))</f>
      </c>
      <c r="E5177" s="2">
        <f>IF(ISBLANK(D5177),"",INT(YEARFRAC(D5177,'Vispārīga informācija'!$B$2)))</f>
      </c>
      <c r="F5177" s="2">
        <f>IFERROR(IF(ISBLANK($A5177),"",IF($A5177="Ūdeņraža jonu koncentrācija",VLOOKUP(Dati!$A5177,Normas!$A:$D,2,FALSE),VLOOKUP(Dati!$A5177,Normas!$A:$D,2,FALSE)*0.6)),"")</f>
      </c>
      <c r="G5177" s="2">
        <f>IFERROR(IF(ISBLANK($A5177),"",IF($A5177="Ūdeņraža jonu koncentrācija",VLOOKUP(Dati!$A5177,Normas!$A:$D,3,FALSE),VLOOKUP(Dati!$A5177,Normas!$A:$D,3,FALSE)*0.6)),"")</f>
      </c>
      <c r="H5177" s="2">
        <f>IFERROR(IF(ISBLANK($A5177),"",IF($A5177="Ūdeņraža jonu koncentrācija",VLOOKUP(Dati!$A5177,Normas!$A:$D,2,FALSE),VLOOKUP(Dati!$A5177,Normas!$A:$D,2,FALSE)*0.3)),"")</f>
      </c>
      <c r="I5177" s="2">
        <f>IFERROR(IF(ISBLANK($A5177),"",IF($A5177="Ūdeņraža jonu koncentrācija",VLOOKUP(Dati!$A5177,Normas!$A:$D,3,FALSE),VLOOKUP(Dati!$A5177,Normas!$A:$D,3,FALSE)*0.3)),"")</f>
      </c>
    </row>
    <row r="5178" spans="2:9" x14ac:dyDescent="0.2">
      <c r="B5178">
        <f>IF(ISBLANK(A5178),"",VLOOKUP(A5178,Normas!A:D,4,FALSE))</f>
      </c>
      <c r="E5178" s="2">
        <f>IF(ISBLANK(D5178),"",INT(YEARFRAC(D5178,'Vispārīga informācija'!$B$2)))</f>
      </c>
      <c r="F5178" s="2">
        <f>IFERROR(IF(ISBLANK($A5178),"",IF($A5178="Ūdeņraža jonu koncentrācija",VLOOKUP(Dati!$A5178,Normas!$A:$D,2,FALSE),VLOOKUP(Dati!$A5178,Normas!$A:$D,2,FALSE)*0.6)),"")</f>
      </c>
      <c r="G5178" s="2">
        <f>IFERROR(IF(ISBLANK($A5178),"",IF($A5178="Ūdeņraža jonu koncentrācija",VLOOKUP(Dati!$A5178,Normas!$A:$D,3,FALSE),VLOOKUP(Dati!$A5178,Normas!$A:$D,3,FALSE)*0.6)),"")</f>
      </c>
      <c r="H5178" s="2">
        <f>IFERROR(IF(ISBLANK($A5178),"",IF($A5178="Ūdeņraža jonu koncentrācija",VLOOKUP(Dati!$A5178,Normas!$A:$D,2,FALSE),VLOOKUP(Dati!$A5178,Normas!$A:$D,2,FALSE)*0.3)),"")</f>
      </c>
      <c r="I5178" s="2">
        <f>IFERROR(IF(ISBLANK($A5178),"",IF($A5178="Ūdeņraža jonu koncentrācija",VLOOKUP(Dati!$A5178,Normas!$A:$D,3,FALSE),VLOOKUP(Dati!$A5178,Normas!$A:$D,3,FALSE)*0.3)),"")</f>
      </c>
    </row>
    <row r="5179" spans="2:9" x14ac:dyDescent="0.2">
      <c r="B5179">
        <f>IF(ISBLANK(A5179),"",VLOOKUP(A5179,Normas!A:D,4,FALSE))</f>
      </c>
      <c r="E5179" s="2">
        <f>IF(ISBLANK(D5179),"",INT(YEARFRAC(D5179,'Vispārīga informācija'!$B$2)))</f>
      </c>
      <c r="F5179" s="2">
        <f>IFERROR(IF(ISBLANK($A5179),"",IF($A5179="Ūdeņraža jonu koncentrācija",VLOOKUP(Dati!$A5179,Normas!$A:$D,2,FALSE),VLOOKUP(Dati!$A5179,Normas!$A:$D,2,FALSE)*0.6)),"")</f>
      </c>
      <c r="G5179" s="2">
        <f>IFERROR(IF(ISBLANK($A5179),"",IF($A5179="Ūdeņraža jonu koncentrācija",VLOOKUP(Dati!$A5179,Normas!$A:$D,3,FALSE),VLOOKUP(Dati!$A5179,Normas!$A:$D,3,FALSE)*0.6)),"")</f>
      </c>
      <c r="H5179" s="2">
        <f>IFERROR(IF(ISBLANK($A5179),"",IF($A5179="Ūdeņraža jonu koncentrācija",VLOOKUP(Dati!$A5179,Normas!$A:$D,2,FALSE),VLOOKUP(Dati!$A5179,Normas!$A:$D,2,FALSE)*0.3)),"")</f>
      </c>
      <c r="I5179" s="2">
        <f>IFERROR(IF(ISBLANK($A5179),"",IF($A5179="Ūdeņraža jonu koncentrācija",VLOOKUP(Dati!$A5179,Normas!$A:$D,3,FALSE),VLOOKUP(Dati!$A5179,Normas!$A:$D,3,FALSE)*0.3)),"")</f>
      </c>
    </row>
    <row r="5180" spans="2:9" x14ac:dyDescent="0.2">
      <c r="B5180">
        <f>IF(ISBLANK(A5180),"",VLOOKUP(A5180,Normas!A:D,4,FALSE))</f>
      </c>
      <c r="E5180" s="2">
        <f>IF(ISBLANK(D5180),"",INT(YEARFRAC(D5180,'Vispārīga informācija'!$B$2)))</f>
      </c>
      <c r="F5180" s="2">
        <f>IFERROR(IF(ISBLANK($A5180),"",IF($A5180="Ūdeņraža jonu koncentrācija",VLOOKUP(Dati!$A5180,Normas!$A:$D,2,FALSE),VLOOKUP(Dati!$A5180,Normas!$A:$D,2,FALSE)*0.6)),"")</f>
      </c>
      <c r="G5180" s="2">
        <f>IFERROR(IF(ISBLANK($A5180),"",IF($A5180="Ūdeņraža jonu koncentrācija",VLOOKUP(Dati!$A5180,Normas!$A:$D,3,FALSE),VLOOKUP(Dati!$A5180,Normas!$A:$D,3,FALSE)*0.6)),"")</f>
      </c>
      <c r="H5180" s="2">
        <f>IFERROR(IF(ISBLANK($A5180),"",IF($A5180="Ūdeņraža jonu koncentrācija",VLOOKUP(Dati!$A5180,Normas!$A:$D,2,FALSE),VLOOKUP(Dati!$A5180,Normas!$A:$D,2,FALSE)*0.3)),"")</f>
      </c>
      <c r="I5180" s="2">
        <f>IFERROR(IF(ISBLANK($A5180),"",IF($A5180="Ūdeņraža jonu koncentrācija",VLOOKUP(Dati!$A5180,Normas!$A:$D,3,FALSE),VLOOKUP(Dati!$A5180,Normas!$A:$D,3,FALSE)*0.3)),"")</f>
      </c>
    </row>
    <row r="5181" spans="2:9" x14ac:dyDescent="0.2">
      <c r="B5181">
        <f>IF(ISBLANK(A5181),"",VLOOKUP(A5181,Normas!A:D,4,FALSE))</f>
      </c>
      <c r="E5181" s="2">
        <f>IF(ISBLANK(D5181),"",INT(YEARFRAC(D5181,'Vispārīga informācija'!$B$2)))</f>
      </c>
      <c r="F5181" s="2">
        <f>IFERROR(IF(ISBLANK($A5181),"",IF($A5181="Ūdeņraža jonu koncentrācija",VLOOKUP(Dati!$A5181,Normas!$A:$D,2,FALSE),VLOOKUP(Dati!$A5181,Normas!$A:$D,2,FALSE)*0.6)),"")</f>
      </c>
      <c r="G5181" s="2">
        <f>IFERROR(IF(ISBLANK($A5181),"",IF($A5181="Ūdeņraža jonu koncentrācija",VLOOKUP(Dati!$A5181,Normas!$A:$D,3,FALSE),VLOOKUP(Dati!$A5181,Normas!$A:$D,3,FALSE)*0.6)),"")</f>
      </c>
      <c r="H5181" s="2">
        <f>IFERROR(IF(ISBLANK($A5181),"",IF($A5181="Ūdeņraža jonu koncentrācija",VLOOKUP(Dati!$A5181,Normas!$A:$D,2,FALSE),VLOOKUP(Dati!$A5181,Normas!$A:$D,2,FALSE)*0.3)),"")</f>
      </c>
      <c r="I5181" s="2">
        <f>IFERROR(IF(ISBLANK($A5181),"",IF($A5181="Ūdeņraža jonu koncentrācija",VLOOKUP(Dati!$A5181,Normas!$A:$D,3,FALSE),VLOOKUP(Dati!$A5181,Normas!$A:$D,3,FALSE)*0.3)),"")</f>
      </c>
    </row>
    <row r="5182" spans="2:9" x14ac:dyDescent="0.2">
      <c r="B5182">
        <f>IF(ISBLANK(A5182),"",VLOOKUP(A5182,Normas!A:D,4,FALSE))</f>
      </c>
      <c r="E5182" s="2">
        <f>IF(ISBLANK(D5182),"",INT(YEARFRAC(D5182,'Vispārīga informācija'!$B$2)))</f>
      </c>
      <c r="F5182" s="2">
        <f>IFERROR(IF(ISBLANK($A5182),"",IF($A5182="Ūdeņraža jonu koncentrācija",VLOOKUP(Dati!$A5182,Normas!$A:$D,2,FALSE),VLOOKUP(Dati!$A5182,Normas!$A:$D,2,FALSE)*0.6)),"")</f>
      </c>
      <c r="G5182" s="2">
        <f>IFERROR(IF(ISBLANK($A5182),"",IF($A5182="Ūdeņraža jonu koncentrācija",VLOOKUP(Dati!$A5182,Normas!$A:$D,3,FALSE),VLOOKUP(Dati!$A5182,Normas!$A:$D,3,FALSE)*0.6)),"")</f>
      </c>
      <c r="H5182" s="2">
        <f>IFERROR(IF(ISBLANK($A5182),"",IF($A5182="Ūdeņraža jonu koncentrācija",VLOOKUP(Dati!$A5182,Normas!$A:$D,2,FALSE),VLOOKUP(Dati!$A5182,Normas!$A:$D,2,FALSE)*0.3)),"")</f>
      </c>
      <c r="I5182" s="2">
        <f>IFERROR(IF(ISBLANK($A5182),"",IF($A5182="Ūdeņraža jonu koncentrācija",VLOOKUP(Dati!$A5182,Normas!$A:$D,3,FALSE),VLOOKUP(Dati!$A5182,Normas!$A:$D,3,FALSE)*0.3)),"")</f>
      </c>
    </row>
    <row r="5183" spans="2:9" x14ac:dyDescent="0.2">
      <c r="B5183">
        <f>IF(ISBLANK(A5183),"",VLOOKUP(A5183,Normas!A:D,4,FALSE))</f>
      </c>
      <c r="E5183" s="2">
        <f>IF(ISBLANK(D5183),"",INT(YEARFRAC(D5183,'Vispārīga informācija'!$B$2)))</f>
      </c>
      <c r="F5183" s="2">
        <f>IFERROR(IF(ISBLANK($A5183),"",IF($A5183="Ūdeņraža jonu koncentrācija",VLOOKUP(Dati!$A5183,Normas!$A:$D,2,FALSE),VLOOKUP(Dati!$A5183,Normas!$A:$D,2,FALSE)*0.6)),"")</f>
      </c>
      <c r="G5183" s="2">
        <f>IFERROR(IF(ISBLANK($A5183),"",IF($A5183="Ūdeņraža jonu koncentrācija",VLOOKUP(Dati!$A5183,Normas!$A:$D,3,FALSE),VLOOKUP(Dati!$A5183,Normas!$A:$D,3,FALSE)*0.6)),"")</f>
      </c>
      <c r="H5183" s="2">
        <f>IFERROR(IF(ISBLANK($A5183),"",IF($A5183="Ūdeņraža jonu koncentrācija",VLOOKUP(Dati!$A5183,Normas!$A:$D,2,FALSE),VLOOKUP(Dati!$A5183,Normas!$A:$D,2,FALSE)*0.3)),"")</f>
      </c>
      <c r="I5183" s="2">
        <f>IFERROR(IF(ISBLANK($A5183),"",IF($A5183="Ūdeņraža jonu koncentrācija",VLOOKUP(Dati!$A5183,Normas!$A:$D,3,FALSE),VLOOKUP(Dati!$A5183,Normas!$A:$D,3,FALSE)*0.3)),"")</f>
      </c>
    </row>
    <row r="5184" spans="2:9" x14ac:dyDescent="0.2">
      <c r="B5184">
        <f>IF(ISBLANK(A5184),"",VLOOKUP(A5184,Normas!A:D,4,FALSE))</f>
      </c>
      <c r="E5184" s="2">
        <f>IF(ISBLANK(D5184),"",INT(YEARFRAC(D5184,'Vispārīga informācija'!$B$2)))</f>
      </c>
      <c r="F5184" s="2">
        <f>IFERROR(IF(ISBLANK($A5184),"",IF($A5184="Ūdeņraža jonu koncentrācija",VLOOKUP(Dati!$A5184,Normas!$A:$D,2,FALSE),VLOOKUP(Dati!$A5184,Normas!$A:$D,2,FALSE)*0.6)),"")</f>
      </c>
      <c r="G5184" s="2">
        <f>IFERROR(IF(ISBLANK($A5184),"",IF($A5184="Ūdeņraža jonu koncentrācija",VLOOKUP(Dati!$A5184,Normas!$A:$D,3,FALSE),VLOOKUP(Dati!$A5184,Normas!$A:$D,3,FALSE)*0.6)),"")</f>
      </c>
      <c r="H5184" s="2">
        <f>IFERROR(IF(ISBLANK($A5184),"",IF($A5184="Ūdeņraža jonu koncentrācija",VLOOKUP(Dati!$A5184,Normas!$A:$D,2,FALSE),VLOOKUP(Dati!$A5184,Normas!$A:$D,2,FALSE)*0.3)),"")</f>
      </c>
      <c r="I5184" s="2">
        <f>IFERROR(IF(ISBLANK($A5184),"",IF($A5184="Ūdeņraža jonu koncentrācija",VLOOKUP(Dati!$A5184,Normas!$A:$D,3,FALSE),VLOOKUP(Dati!$A5184,Normas!$A:$D,3,FALSE)*0.3)),"")</f>
      </c>
    </row>
    <row r="5185" spans="2:9" x14ac:dyDescent="0.2">
      <c r="B5185">
        <f>IF(ISBLANK(A5185),"",VLOOKUP(A5185,Normas!A:D,4,FALSE))</f>
      </c>
      <c r="E5185" s="2">
        <f>IF(ISBLANK(D5185),"",INT(YEARFRAC(D5185,'Vispārīga informācija'!$B$2)))</f>
      </c>
      <c r="F5185" s="2">
        <f>IFERROR(IF(ISBLANK($A5185),"",IF($A5185="Ūdeņraža jonu koncentrācija",VLOOKUP(Dati!$A5185,Normas!$A:$D,2,FALSE),VLOOKUP(Dati!$A5185,Normas!$A:$D,2,FALSE)*0.6)),"")</f>
      </c>
      <c r="G5185" s="2">
        <f>IFERROR(IF(ISBLANK($A5185),"",IF($A5185="Ūdeņraža jonu koncentrācija",VLOOKUP(Dati!$A5185,Normas!$A:$D,3,FALSE),VLOOKUP(Dati!$A5185,Normas!$A:$D,3,FALSE)*0.6)),"")</f>
      </c>
      <c r="H5185" s="2">
        <f>IFERROR(IF(ISBLANK($A5185),"",IF($A5185="Ūdeņraža jonu koncentrācija",VLOOKUP(Dati!$A5185,Normas!$A:$D,2,FALSE),VLOOKUP(Dati!$A5185,Normas!$A:$D,2,FALSE)*0.3)),"")</f>
      </c>
      <c r="I5185" s="2">
        <f>IFERROR(IF(ISBLANK($A5185),"",IF($A5185="Ūdeņraža jonu koncentrācija",VLOOKUP(Dati!$A5185,Normas!$A:$D,3,FALSE),VLOOKUP(Dati!$A5185,Normas!$A:$D,3,FALSE)*0.3)),"")</f>
      </c>
    </row>
    <row r="5186" spans="2:9" x14ac:dyDescent="0.2">
      <c r="B5186">
        <f>IF(ISBLANK(A5186),"",VLOOKUP(A5186,Normas!A:D,4,FALSE))</f>
      </c>
      <c r="E5186" s="2">
        <f>IF(ISBLANK(D5186),"",INT(YEARFRAC(D5186,'Vispārīga informācija'!$B$2)))</f>
      </c>
      <c r="F5186" s="2">
        <f>IFERROR(IF(ISBLANK($A5186),"",IF($A5186="Ūdeņraža jonu koncentrācija",VLOOKUP(Dati!$A5186,Normas!$A:$D,2,FALSE),VLOOKUP(Dati!$A5186,Normas!$A:$D,2,FALSE)*0.6)),"")</f>
      </c>
      <c r="G5186" s="2">
        <f>IFERROR(IF(ISBLANK($A5186),"",IF($A5186="Ūdeņraža jonu koncentrācija",VLOOKUP(Dati!$A5186,Normas!$A:$D,3,FALSE),VLOOKUP(Dati!$A5186,Normas!$A:$D,3,FALSE)*0.6)),"")</f>
      </c>
      <c r="H5186" s="2">
        <f>IFERROR(IF(ISBLANK($A5186),"",IF($A5186="Ūdeņraža jonu koncentrācija",VLOOKUP(Dati!$A5186,Normas!$A:$D,2,FALSE),VLOOKUP(Dati!$A5186,Normas!$A:$D,2,FALSE)*0.3)),"")</f>
      </c>
      <c r="I5186" s="2">
        <f>IFERROR(IF(ISBLANK($A5186),"",IF($A5186="Ūdeņraža jonu koncentrācija",VLOOKUP(Dati!$A5186,Normas!$A:$D,3,FALSE),VLOOKUP(Dati!$A5186,Normas!$A:$D,3,FALSE)*0.3)),"")</f>
      </c>
    </row>
    <row r="5187" spans="2:9" x14ac:dyDescent="0.2">
      <c r="B5187">
        <f>IF(ISBLANK(A5187),"",VLOOKUP(A5187,Normas!A:D,4,FALSE))</f>
      </c>
      <c r="E5187" s="2">
        <f>IF(ISBLANK(D5187),"",INT(YEARFRAC(D5187,'Vispārīga informācija'!$B$2)))</f>
      </c>
      <c r="F5187" s="2">
        <f>IFERROR(IF(ISBLANK($A5187),"",IF($A5187="Ūdeņraža jonu koncentrācija",VLOOKUP(Dati!$A5187,Normas!$A:$D,2,FALSE),VLOOKUP(Dati!$A5187,Normas!$A:$D,2,FALSE)*0.6)),"")</f>
      </c>
      <c r="G5187" s="2">
        <f>IFERROR(IF(ISBLANK($A5187),"",IF($A5187="Ūdeņraža jonu koncentrācija",VLOOKUP(Dati!$A5187,Normas!$A:$D,3,FALSE),VLOOKUP(Dati!$A5187,Normas!$A:$D,3,FALSE)*0.6)),"")</f>
      </c>
      <c r="H5187" s="2">
        <f>IFERROR(IF(ISBLANK($A5187),"",IF($A5187="Ūdeņraža jonu koncentrācija",VLOOKUP(Dati!$A5187,Normas!$A:$D,2,FALSE),VLOOKUP(Dati!$A5187,Normas!$A:$D,2,FALSE)*0.3)),"")</f>
      </c>
      <c r="I5187" s="2">
        <f>IFERROR(IF(ISBLANK($A5187),"",IF($A5187="Ūdeņraža jonu koncentrācija",VLOOKUP(Dati!$A5187,Normas!$A:$D,3,FALSE),VLOOKUP(Dati!$A5187,Normas!$A:$D,3,FALSE)*0.3)),"")</f>
      </c>
    </row>
    <row r="5188" spans="2:9" x14ac:dyDescent="0.2">
      <c r="B5188">
        <f>IF(ISBLANK(A5188),"",VLOOKUP(A5188,Normas!A:D,4,FALSE))</f>
      </c>
      <c r="E5188" s="2">
        <f>IF(ISBLANK(D5188),"",INT(YEARFRAC(D5188,'Vispārīga informācija'!$B$2)))</f>
      </c>
      <c r="F5188" s="2">
        <f>IFERROR(IF(ISBLANK($A5188),"",IF($A5188="Ūdeņraža jonu koncentrācija",VLOOKUP(Dati!$A5188,Normas!$A:$D,2,FALSE),VLOOKUP(Dati!$A5188,Normas!$A:$D,2,FALSE)*0.6)),"")</f>
      </c>
      <c r="G5188" s="2">
        <f>IFERROR(IF(ISBLANK($A5188),"",IF($A5188="Ūdeņraža jonu koncentrācija",VLOOKUP(Dati!$A5188,Normas!$A:$D,3,FALSE),VLOOKUP(Dati!$A5188,Normas!$A:$D,3,FALSE)*0.6)),"")</f>
      </c>
      <c r="H5188" s="2">
        <f>IFERROR(IF(ISBLANK($A5188),"",IF($A5188="Ūdeņraža jonu koncentrācija",VLOOKUP(Dati!$A5188,Normas!$A:$D,2,FALSE),VLOOKUP(Dati!$A5188,Normas!$A:$D,2,FALSE)*0.3)),"")</f>
      </c>
      <c r="I5188" s="2">
        <f>IFERROR(IF(ISBLANK($A5188),"",IF($A5188="Ūdeņraža jonu koncentrācija",VLOOKUP(Dati!$A5188,Normas!$A:$D,3,FALSE),VLOOKUP(Dati!$A5188,Normas!$A:$D,3,FALSE)*0.3)),"")</f>
      </c>
    </row>
    <row r="5189" spans="2:9" x14ac:dyDescent="0.2">
      <c r="B5189">
        <f>IF(ISBLANK(A5189),"",VLOOKUP(A5189,Normas!A:D,4,FALSE))</f>
      </c>
      <c r="E5189" s="2">
        <f>IF(ISBLANK(D5189),"",INT(YEARFRAC(D5189,'Vispārīga informācija'!$B$2)))</f>
      </c>
      <c r="F5189" s="2">
        <f>IFERROR(IF(ISBLANK($A5189),"",IF($A5189="Ūdeņraža jonu koncentrācija",VLOOKUP(Dati!$A5189,Normas!$A:$D,2,FALSE),VLOOKUP(Dati!$A5189,Normas!$A:$D,2,FALSE)*0.6)),"")</f>
      </c>
      <c r="G5189" s="2">
        <f>IFERROR(IF(ISBLANK($A5189),"",IF($A5189="Ūdeņraža jonu koncentrācija",VLOOKUP(Dati!$A5189,Normas!$A:$D,3,FALSE),VLOOKUP(Dati!$A5189,Normas!$A:$D,3,FALSE)*0.6)),"")</f>
      </c>
      <c r="H5189" s="2">
        <f>IFERROR(IF(ISBLANK($A5189),"",IF($A5189="Ūdeņraža jonu koncentrācija",VLOOKUP(Dati!$A5189,Normas!$A:$D,2,FALSE),VLOOKUP(Dati!$A5189,Normas!$A:$D,2,FALSE)*0.3)),"")</f>
      </c>
      <c r="I5189" s="2">
        <f>IFERROR(IF(ISBLANK($A5189),"",IF($A5189="Ūdeņraža jonu koncentrācija",VLOOKUP(Dati!$A5189,Normas!$A:$D,3,FALSE),VLOOKUP(Dati!$A5189,Normas!$A:$D,3,FALSE)*0.3)),"")</f>
      </c>
    </row>
    <row r="5190" spans="2:9" x14ac:dyDescent="0.2">
      <c r="B5190">
        <f>IF(ISBLANK(A5190),"",VLOOKUP(A5190,Normas!A:D,4,FALSE))</f>
      </c>
      <c r="E5190" s="2">
        <f>IF(ISBLANK(D5190),"",INT(YEARFRAC(D5190,'Vispārīga informācija'!$B$2)))</f>
      </c>
      <c r="F5190" s="2">
        <f>IFERROR(IF(ISBLANK($A5190),"",IF($A5190="Ūdeņraža jonu koncentrācija",VLOOKUP(Dati!$A5190,Normas!$A:$D,2,FALSE),VLOOKUP(Dati!$A5190,Normas!$A:$D,2,FALSE)*0.6)),"")</f>
      </c>
      <c r="G5190" s="2">
        <f>IFERROR(IF(ISBLANK($A5190),"",IF($A5190="Ūdeņraža jonu koncentrācija",VLOOKUP(Dati!$A5190,Normas!$A:$D,3,FALSE),VLOOKUP(Dati!$A5190,Normas!$A:$D,3,FALSE)*0.6)),"")</f>
      </c>
      <c r="H5190" s="2">
        <f>IFERROR(IF(ISBLANK($A5190),"",IF($A5190="Ūdeņraža jonu koncentrācija",VLOOKUP(Dati!$A5190,Normas!$A:$D,2,FALSE),VLOOKUP(Dati!$A5190,Normas!$A:$D,2,FALSE)*0.3)),"")</f>
      </c>
      <c r="I5190" s="2">
        <f>IFERROR(IF(ISBLANK($A5190),"",IF($A5190="Ūdeņraža jonu koncentrācija",VLOOKUP(Dati!$A5190,Normas!$A:$D,3,FALSE),VLOOKUP(Dati!$A5190,Normas!$A:$D,3,FALSE)*0.3)),"")</f>
      </c>
    </row>
    <row r="5191" spans="2:9" x14ac:dyDescent="0.2">
      <c r="B5191">
        <f>IF(ISBLANK(A5191),"",VLOOKUP(A5191,Normas!A:D,4,FALSE))</f>
      </c>
      <c r="E5191" s="2">
        <f>IF(ISBLANK(D5191),"",INT(YEARFRAC(D5191,'Vispārīga informācija'!$B$2)))</f>
      </c>
      <c r="F5191" s="2">
        <f>IFERROR(IF(ISBLANK($A5191),"",IF($A5191="Ūdeņraža jonu koncentrācija",VLOOKUP(Dati!$A5191,Normas!$A:$D,2,FALSE),VLOOKUP(Dati!$A5191,Normas!$A:$D,2,FALSE)*0.6)),"")</f>
      </c>
      <c r="G5191" s="2">
        <f>IFERROR(IF(ISBLANK($A5191),"",IF($A5191="Ūdeņraža jonu koncentrācija",VLOOKUP(Dati!$A5191,Normas!$A:$D,3,FALSE),VLOOKUP(Dati!$A5191,Normas!$A:$D,3,FALSE)*0.6)),"")</f>
      </c>
      <c r="H5191" s="2">
        <f>IFERROR(IF(ISBLANK($A5191),"",IF($A5191="Ūdeņraža jonu koncentrācija",VLOOKUP(Dati!$A5191,Normas!$A:$D,2,FALSE),VLOOKUP(Dati!$A5191,Normas!$A:$D,2,FALSE)*0.3)),"")</f>
      </c>
      <c r="I5191" s="2">
        <f>IFERROR(IF(ISBLANK($A5191),"",IF($A5191="Ūdeņraža jonu koncentrācija",VLOOKUP(Dati!$A5191,Normas!$A:$D,3,FALSE),VLOOKUP(Dati!$A5191,Normas!$A:$D,3,FALSE)*0.3)),"")</f>
      </c>
    </row>
    <row r="5192" spans="2:9" x14ac:dyDescent="0.2">
      <c r="B5192">
        <f>IF(ISBLANK(A5192),"",VLOOKUP(A5192,Normas!A:D,4,FALSE))</f>
      </c>
      <c r="E5192" s="2">
        <f>IF(ISBLANK(D5192),"",INT(YEARFRAC(D5192,'Vispārīga informācija'!$B$2)))</f>
      </c>
      <c r="F5192" s="2">
        <f>IFERROR(IF(ISBLANK($A5192),"",IF($A5192="Ūdeņraža jonu koncentrācija",VLOOKUP(Dati!$A5192,Normas!$A:$D,2,FALSE),VLOOKUP(Dati!$A5192,Normas!$A:$D,2,FALSE)*0.6)),"")</f>
      </c>
      <c r="G5192" s="2">
        <f>IFERROR(IF(ISBLANK($A5192),"",IF($A5192="Ūdeņraža jonu koncentrācija",VLOOKUP(Dati!$A5192,Normas!$A:$D,3,FALSE),VLOOKUP(Dati!$A5192,Normas!$A:$D,3,FALSE)*0.6)),"")</f>
      </c>
      <c r="H5192" s="2">
        <f>IFERROR(IF(ISBLANK($A5192),"",IF($A5192="Ūdeņraža jonu koncentrācija",VLOOKUP(Dati!$A5192,Normas!$A:$D,2,FALSE),VLOOKUP(Dati!$A5192,Normas!$A:$D,2,FALSE)*0.3)),"")</f>
      </c>
      <c r="I5192" s="2">
        <f>IFERROR(IF(ISBLANK($A5192),"",IF($A5192="Ūdeņraža jonu koncentrācija",VLOOKUP(Dati!$A5192,Normas!$A:$D,3,FALSE),VLOOKUP(Dati!$A5192,Normas!$A:$D,3,FALSE)*0.3)),"")</f>
      </c>
    </row>
    <row r="5193" spans="2:9" x14ac:dyDescent="0.2">
      <c r="B5193">
        <f>IF(ISBLANK(A5193),"",VLOOKUP(A5193,Normas!A:D,4,FALSE))</f>
      </c>
      <c r="E5193" s="2">
        <f>IF(ISBLANK(D5193),"",INT(YEARFRAC(D5193,'Vispārīga informācija'!$B$2)))</f>
      </c>
      <c r="F5193" s="2">
        <f>IFERROR(IF(ISBLANK($A5193),"",IF($A5193="Ūdeņraža jonu koncentrācija",VLOOKUP(Dati!$A5193,Normas!$A:$D,2,FALSE),VLOOKUP(Dati!$A5193,Normas!$A:$D,2,FALSE)*0.6)),"")</f>
      </c>
      <c r="G5193" s="2">
        <f>IFERROR(IF(ISBLANK($A5193),"",IF($A5193="Ūdeņraža jonu koncentrācija",VLOOKUP(Dati!$A5193,Normas!$A:$D,3,FALSE),VLOOKUP(Dati!$A5193,Normas!$A:$D,3,FALSE)*0.6)),"")</f>
      </c>
      <c r="H5193" s="2">
        <f>IFERROR(IF(ISBLANK($A5193),"",IF($A5193="Ūdeņraža jonu koncentrācija",VLOOKUP(Dati!$A5193,Normas!$A:$D,2,FALSE),VLOOKUP(Dati!$A5193,Normas!$A:$D,2,FALSE)*0.3)),"")</f>
      </c>
      <c r="I5193" s="2">
        <f>IFERROR(IF(ISBLANK($A5193),"",IF($A5193="Ūdeņraža jonu koncentrācija",VLOOKUP(Dati!$A5193,Normas!$A:$D,3,FALSE),VLOOKUP(Dati!$A5193,Normas!$A:$D,3,FALSE)*0.3)),"")</f>
      </c>
    </row>
    <row r="5194" spans="2:9" x14ac:dyDescent="0.2">
      <c r="B5194">
        <f>IF(ISBLANK(A5194),"",VLOOKUP(A5194,Normas!A:D,4,FALSE))</f>
      </c>
      <c r="E5194" s="2">
        <f>IF(ISBLANK(D5194),"",INT(YEARFRAC(D5194,'Vispārīga informācija'!$B$2)))</f>
      </c>
      <c r="F5194" s="2">
        <f>IFERROR(IF(ISBLANK($A5194),"",IF($A5194="Ūdeņraža jonu koncentrācija",VLOOKUP(Dati!$A5194,Normas!$A:$D,2,FALSE),VLOOKUP(Dati!$A5194,Normas!$A:$D,2,FALSE)*0.6)),"")</f>
      </c>
      <c r="G5194" s="2">
        <f>IFERROR(IF(ISBLANK($A5194),"",IF($A5194="Ūdeņraža jonu koncentrācija",VLOOKUP(Dati!$A5194,Normas!$A:$D,3,FALSE),VLOOKUP(Dati!$A5194,Normas!$A:$D,3,FALSE)*0.6)),"")</f>
      </c>
      <c r="H5194" s="2">
        <f>IFERROR(IF(ISBLANK($A5194),"",IF($A5194="Ūdeņraža jonu koncentrācija",VLOOKUP(Dati!$A5194,Normas!$A:$D,2,FALSE),VLOOKUP(Dati!$A5194,Normas!$A:$D,2,FALSE)*0.3)),"")</f>
      </c>
      <c r="I5194" s="2">
        <f>IFERROR(IF(ISBLANK($A5194),"",IF($A5194="Ūdeņraža jonu koncentrācija",VLOOKUP(Dati!$A5194,Normas!$A:$D,3,FALSE),VLOOKUP(Dati!$A5194,Normas!$A:$D,3,FALSE)*0.3)),"")</f>
      </c>
    </row>
    <row r="5195" spans="2:9" x14ac:dyDescent="0.2">
      <c r="B5195">
        <f>IF(ISBLANK(A5195),"",VLOOKUP(A5195,Normas!A:D,4,FALSE))</f>
      </c>
      <c r="E5195" s="2">
        <f>IF(ISBLANK(D5195),"",INT(YEARFRAC(D5195,'Vispārīga informācija'!$B$2)))</f>
      </c>
      <c r="F5195" s="2">
        <f>IFERROR(IF(ISBLANK($A5195),"",IF($A5195="Ūdeņraža jonu koncentrācija",VLOOKUP(Dati!$A5195,Normas!$A:$D,2,FALSE),VLOOKUP(Dati!$A5195,Normas!$A:$D,2,FALSE)*0.6)),"")</f>
      </c>
      <c r="G5195" s="2">
        <f>IFERROR(IF(ISBLANK($A5195),"",IF($A5195="Ūdeņraža jonu koncentrācija",VLOOKUP(Dati!$A5195,Normas!$A:$D,3,FALSE),VLOOKUP(Dati!$A5195,Normas!$A:$D,3,FALSE)*0.6)),"")</f>
      </c>
      <c r="H5195" s="2">
        <f>IFERROR(IF(ISBLANK($A5195),"",IF($A5195="Ūdeņraža jonu koncentrācija",VLOOKUP(Dati!$A5195,Normas!$A:$D,2,FALSE),VLOOKUP(Dati!$A5195,Normas!$A:$D,2,FALSE)*0.3)),"")</f>
      </c>
      <c r="I5195" s="2">
        <f>IFERROR(IF(ISBLANK($A5195),"",IF($A5195="Ūdeņraža jonu koncentrācija",VLOOKUP(Dati!$A5195,Normas!$A:$D,3,FALSE),VLOOKUP(Dati!$A5195,Normas!$A:$D,3,FALSE)*0.3)),"")</f>
      </c>
    </row>
    <row r="5196" spans="2:9" x14ac:dyDescent="0.2">
      <c r="B5196">
        <f>IF(ISBLANK(A5196),"",VLOOKUP(A5196,Normas!A:D,4,FALSE))</f>
      </c>
      <c r="E5196" s="2">
        <f>IF(ISBLANK(D5196),"",INT(YEARFRAC(D5196,'Vispārīga informācija'!$B$2)))</f>
      </c>
      <c r="F5196" s="2">
        <f>IFERROR(IF(ISBLANK($A5196),"",IF($A5196="Ūdeņraža jonu koncentrācija",VLOOKUP(Dati!$A5196,Normas!$A:$D,2,FALSE),VLOOKUP(Dati!$A5196,Normas!$A:$D,2,FALSE)*0.6)),"")</f>
      </c>
      <c r="G5196" s="2">
        <f>IFERROR(IF(ISBLANK($A5196),"",IF($A5196="Ūdeņraža jonu koncentrācija",VLOOKUP(Dati!$A5196,Normas!$A:$D,3,FALSE),VLOOKUP(Dati!$A5196,Normas!$A:$D,3,FALSE)*0.6)),"")</f>
      </c>
      <c r="H5196" s="2">
        <f>IFERROR(IF(ISBLANK($A5196),"",IF($A5196="Ūdeņraža jonu koncentrācija",VLOOKUP(Dati!$A5196,Normas!$A:$D,2,FALSE),VLOOKUP(Dati!$A5196,Normas!$A:$D,2,FALSE)*0.3)),"")</f>
      </c>
      <c r="I5196" s="2">
        <f>IFERROR(IF(ISBLANK($A5196),"",IF($A5196="Ūdeņraža jonu koncentrācija",VLOOKUP(Dati!$A5196,Normas!$A:$D,3,FALSE),VLOOKUP(Dati!$A5196,Normas!$A:$D,3,FALSE)*0.3)),"")</f>
      </c>
    </row>
    <row r="5197" spans="2:9" x14ac:dyDescent="0.2">
      <c r="B5197">
        <f>IF(ISBLANK(A5197),"",VLOOKUP(A5197,Normas!A:D,4,FALSE))</f>
      </c>
      <c r="E5197" s="2">
        <f>IF(ISBLANK(D5197),"",INT(YEARFRAC(D5197,'Vispārīga informācija'!$B$2)))</f>
      </c>
      <c r="F5197" s="2">
        <f>IFERROR(IF(ISBLANK($A5197),"",IF($A5197="Ūdeņraža jonu koncentrācija",VLOOKUP(Dati!$A5197,Normas!$A:$D,2,FALSE),VLOOKUP(Dati!$A5197,Normas!$A:$D,2,FALSE)*0.6)),"")</f>
      </c>
      <c r="G5197" s="2">
        <f>IFERROR(IF(ISBLANK($A5197),"",IF($A5197="Ūdeņraža jonu koncentrācija",VLOOKUP(Dati!$A5197,Normas!$A:$D,3,FALSE),VLOOKUP(Dati!$A5197,Normas!$A:$D,3,FALSE)*0.6)),"")</f>
      </c>
      <c r="H5197" s="2">
        <f>IFERROR(IF(ISBLANK($A5197),"",IF($A5197="Ūdeņraža jonu koncentrācija",VLOOKUP(Dati!$A5197,Normas!$A:$D,2,FALSE),VLOOKUP(Dati!$A5197,Normas!$A:$D,2,FALSE)*0.3)),"")</f>
      </c>
      <c r="I5197" s="2">
        <f>IFERROR(IF(ISBLANK($A5197),"",IF($A5197="Ūdeņraža jonu koncentrācija",VLOOKUP(Dati!$A5197,Normas!$A:$D,3,FALSE),VLOOKUP(Dati!$A5197,Normas!$A:$D,3,FALSE)*0.3)),"")</f>
      </c>
    </row>
    <row r="5198" spans="2:9" x14ac:dyDescent="0.2">
      <c r="B5198">
        <f>IF(ISBLANK(A5198),"",VLOOKUP(A5198,Normas!A:D,4,FALSE))</f>
      </c>
      <c r="E5198" s="2">
        <f>IF(ISBLANK(D5198),"",INT(YEARFRAC(D5198,'Vispārīga informācija'!$B$2)))</f>
      </c>
      <c r="F5198" s="2">
        <f>IFERROR(IF(ISBLANK($A5198),"",IF($A5198="Ūdeņraža jonu koncentrācija",VLOOKUP(Dati!$A5198,Normas!$A:$D,2,FALSE),VLOOKUP(Dati!$A5198,Normas!$A:$D,2,FALSE)*0.6)),"")</f>
      </c>
      <c r="G5198" s="2">
        <f>IFERROR(IF(ISBLANK($A5198),"",IF($A5198="Ūdeņraža jonu koncentrācija",VLOOKUP(Dati!$A5198,Normas!$A:$D,3,FALSE),VLOOKUP(Dati!$A5198,Normas!$A:$D,3,FALSE)*0.6)),"")</f>
      </c>
      <c r="H5198" s="2">
        <f>IFERROR(IF(ISBLANK($A5198),"",IF($A5198="Ūdeņraža jonu koncentrācija",VLOOKUP(Dati!$A5198,Normas!$A:$D,2,FALSE),VLOOKUP(Dati!$A5198,Normas!$A:$D,2,FALSE)*0.3)),"")</f>
      </c>
      <c r="I5198" s="2">
        <f>IFERROR(IF(ISBLANK($A5198),"",IF($A5198="Ūdeņraža jonu koncentrācija",VLOOKUP(Dati!$A5198,Normas!$A:$D,3,FALSE),VLOOKUP(Dati!$A5198,Normas!$A:$D,3,FALSE)*0.3)),"")</f>
      </c>
    </row>
    <row r="5199" spans="2:9" x14ac:dyDescent="0.2">
      <c r="B5199">
        <f>IF(ISBLANK(A5199),"",VLOOKUP(A5199,Normas!A:D,4,FALSE))</f>
      </c>
      <c r="E5199" s="2">
        <f>IF(ISBLANK(D5199),"",INT(YEARFRAC(D5199,'Vispārīga informācija'!$B$2)))</f>
      </c>
      <c r="F5199" s="2">
        <f>IFERROR(IF(ISBLANK($A5199),"",IF($A5199="Ūdeņraža jonu koncentrācija",VLOOKUP(Dati!$A5199,Normas!$A:$D,2,FALSE),VLOOKUP(Dati!$A5199,Normas!$A:$D,2,FALSE)*0.6)),"")</f>
      </c>
      <c r="G5199" s="2">
        <f>IFERROR(IF(ISBLANK($A5199),"",IF($A5199="Ūdeņraža jonu koncentrācija",VLOOKUP(Dati!$A5199,Normas!$A:$D,3,FALSE),VLOOKUP(Dati!$A5199,Normas!$A:$D,3,FALSE)*0.6)),"")</f>
      </c>
      <c r="H5199" s="2">
        <f>IFERROR(IF(ISBLANK($A5199),"",IF($A5199="Ūdeņraža jonu koncentrācija",VLOOKUP(Dati!$A5199,Normas!$A:$D,2,FALSE),VLOOKUP(Dati!$A5199,Normas!$A:$D,2,FALSE)*0.3)),"")</f>
      </c>
      <c r="I5199" s="2">
        <f>IFERROR(IF(ISBLANK($A5199),"",IF($A5199="Ūdeņraža jonu koncentrācija",VLOOKUP(Dati!$A5199,Normas!$A:$D,3,FALSE),VLOOKUP(Dati!$A5199,Normas!$A:$D,3,FALSE)*0.3)),"")</f>
      </c>
    </row>
    <row r="5200" spans="2:9" x14ac:dyDescent="0.2">
      <c r="B5200">
        <f>IF(ISBLANK(A5200),"",VLOOKUP(A5200,Normas!A:D,4,FALSE))</f>
      </c>
      <c r="E5200" s="2">
        <f>IF(ISBLANK(D5200),"",INT(YEARFRAC(D5200,'Vispārīga informācija'!$B$2)))</f>
      </c>
      <c r="F5200" s="2">
        <f>IFERROR(IF(ISBLANK($A5200),"",IF($A5200="Ūdeņraža jonu koncentrācija",VLOOKUP(Dati!$A5200,Normas!$A:$D,2,FALSE),VLOOKUP(Dati!$A5200,Normas!$A:$D,2,FALSE)*0.6)),"")</f>
      </c>
      <c r="G5200" s="2">
        <f>IFERROR(IF(ISBLANK($A5200),"",IF($A5200="Ūdeņraža jonu koncentrācija",VLOOKUP(Dati!$A5200,Normas!$A:$D,3,FALSE),VLOOKUP(Dati!$A5200,Normas!$A:$D,3,FALSE)*0.6)),"")</f>
      </c>
      <c r="H5200" s="2">
        <f>IFERROR(IF(ISBLANK($A5200),"",IF($A5200="Ūdeņraža jonu koncentrācija",VLOOKUP(Dati!$A5200,Normas!$A:$D,2,FALSE),VLOOKUP(Dati!$A5200,Normas!$A:$D,2,FALSE)*0.3)),"")</f>
      </c>
      <c r="I5200" s="2">
        <f>IFERROR(IF(ISBLANK($A5200),"",IF($A5200="Ūdeņraža jonu koncentrācija",VLOOKUP(Dati!$A5200,Normas!$A:$D,3,FALSE),VLOOKUP(Dati!$A5200,Normas!$A:$D,3,FALSE)*0.3)),"")</f>
      </c>
    </row>
    <row r="5201" spans="2:9" x14ac:dyDescent="0.2">
      <c r="B5201">
        <f>IF(ISBLANK(A5201),"",VLOOKUP(A5201,Normas!A:D,4,FALSE))</f>
      </c>
      <c r="E5201" s="2">
        <f>IF(ISBLANK(D5201),"",INT(YEARFRAC(D5201,'Vispārīga informācija'!$B$2)))</f>
      </c>
      <c r="F5201" s="2">
        <f>IFERROR(IF(ISBLANK($A5201),"",IF($A5201="Ūdeņraža jonu koncentrācija",VLOOKUP(Dati!$A5201,Normas!$A:$D,2,FALSE),VLOOKUP(Dati!$A5201,Normas!$A:$D,2,FALSE)*0.6)),"")</f>
      </c>
      <c r="G5201" s="2">
        <f>IFERROR(IF(ISBLANK($A5201),"",IF($A5201="Ūdeņraža jonu koncentrācija",VLOOKUP(Dati!$A5201,Normas!$A:$D,3,FALSE),VLOOKUP(Dati!$A5201,Normas!$A:$D,3,FALSE)*0.6)),"")</f>
      </c>
      <c r="H5201" s="2">
        <f>IFERROR(IF(ISBLANK($A5201),"",IF($A5201="Ūdeņraža jonu koncentrācija",VLOOKUP(Dati!$A5201,Normas!$A:$D,2,FALSE),VLOOKUP(Dati!$A5201,Normas!$A:$D,2,FALSE)*0.3)),"")</f>
      </c>
      <c r="I5201" s="2">
        <f>IFERROR(IF(ISBLANK($A5201),"",IF($A5201="Ūdeņraža jonu koncentrācija",VLOOKUP(Dati!$A5201,Normas!$A:$D,3,FALSE),VLOOKUP(Dati!$A5201,Normas!$A:$D,3,FALSE)*0.3)),"")</f>
      </c>
    </row>
    <row r="5202" spans="2:9" x14ac:dyDescent="0.2">
      <c r="B5202">
        <f>IF(ISBLANK(A5202),"",VLOOKUP(A5202,Normas!A:D,4,FALSE))</f>
      </c>
      <c r="E5202" s="2">
        <f>IF(ISBLANK(D5202),"",INT(YEARFRAC(D5202,'Vispārīga informācija'!$B$2)))</f>
      </c>
      <c r="F5202" s="2">
        <f>IFERROR(IF(ISBLANK($A5202),"",IF($A5202="Ūdeņraža jonu koncentrācija",VLOOKUP(Dati!$A5202,Normas!$A:$D,2,FALSE),VLOOKUP(Dati!$A5202,Normas!$A:$D,2,FALSE)*0.6)),"")</f>
      </c>
      <c r="G5202" s="2">
        <f>IFERROR(IF(ISBLANK($A5202),"",IF($A5202="Ūdeņraža jonu koncentrācija",VLOOKUP(Dati!$A5202,Normas!$A:$D,3,FALSE),VLOOKUP(Dati!$A5202,Normas!$A:$D,3,FALSE)*0.6)),"")</f>
      </c>
      <c r="H5202" s="2">
        <f>IFERROR(IF(ISBLANK($A5202),"",IF($A5202="Ūdeņraža jonu koncentrācija",VLOOKUP(Dati!$A5202,Normas!$A:$D,2,FALSE),VLOOKUP(Dati!$A5202,Normas!$A:$D,2,FALSE)*0.3)),"")</f>
      </c>
      <c r="I5202" s="2">
        <f>IFERROR(IF(ISBLANK($A5202),"",IF($A5202="Ūdeņraža jonu koncentrācija",VLOOKUP(Dati!$A5202,Normas!$A:$D,3,FALSE),VLOOKUP(Dati!$A5202,Normas!$A:$D,3,FALSE)*0.3)),"")</f>
      </c>
    </row>
    <row r="5203" spans="2:9" x14ac:dyDescent="0.2">
      <c r="B5203">
        <f>IF(ISBLANK(A5203),"",VLOOKUP(A5203,Normas!A:D,4,FALSE))</f>
      </c>
      <c r="E5203" s="2">
        <f>IF(ISBLANK(D5203),"",INT(YEARFRAC(D5203,'Vispārīga informācija'!$B$2)))</f>
      </c>
      <c r="F5203" s="2">
        <f>IFERROR(IF(ISBLANK($A5203),"",IF($A5203="Ūdeņraža jonu koncentrācija",VLOOKUP(Dati!$A5203,Normas!$A:$D,2,FALSE),VLOOKUP(Dati!$A5203,Normas!$A:$D,2,FALSE)*0.6)),"")</f>
      </c>
      <c r="G5203" s="2">
        <f>IFERROR(IF(ISBLANK($A5203),"",IF($A5203="Ūdeņraža jonu koncentrācija",VLOOKUP(Dati!$A5203,Normas!$A:$D,3,FALSE),VLOOKUP(Dati!$A5203,Normas!$A:$D,3,FALSE)*0.6)),"")</f>
      </c>
      <c r="H5203" s="2">
        <f>IFERROR(IF(ISBLANK($A5203),"",IF($A5203="Ūdeņraža jonu koncentrācija",VLOOKUP(Dati!$A5203,Normas!$A:$D,2,FALSE),VLOOKUP(Dati!$A5203,Normas!$A:$D,2,FALSE)*0.3)),"")</f>
      </c>
      <c r="I5203" s="2">
        <f>IFERROR(IF(ISBLANK($A5203),"",IF($A5203="Ūdeņraža jonu koncentrācija",VLOOKUP(Dati!$A5203,Normas!$A:$D,3,FALSE),VLOOKUP(Dati!$A5203,Normas!$A:$D,3,FALSE)*0.3)),"")</f>
      </c>
    </row>
    <row r="5204" spans="2:9" x14ac:dyDescent="0.2">
      <c r="B5204">
        <f>IF(ISBLANK(A5204),"",VLOOKUP(A5204,Normas!A:D,4,FALSE))</f>
      </c>
      <c r="E5204" s="2">
        <f>IF(ISBLANK(D5204),"",INT(YEARFRAC(D5204,'Vispārīga informācija'!$B$2)))</f>
      </c>
      <c r="F5204" s="2">
        <f>IFERROR(IF(ISBLANK($A5204),"",IF($A5204="Ūdeņraža jonu koncentrācija",VLOOKUP(Dati!$A5204,Normas!$A:$D,2,FALSE),VLOOKUP(Dati!$A5204,Normas!$A:$D,2,FALSE)*0.6)),"")</f>
      </c>
      <c r="G5204" s="2">
        <f>IFERROR(IF(ISBLANK($A5204),"",IF($A5204="Ūdeņraža jonu koncentrācija",VLOOKUP(Dati!$A5204,Normas!$A:$D,3,FALSE),VLOOKUP(Dati!$A5204,Normas!$A:$D,3,FALSE)*0.6)),"")</f>
      </c>
      <c r="H5204" s="2">
        <f>IFERROR(IF(ISBLANK($A5204),"",IF($A5204="Ūdeņraža jonu koncentrācija",VLOOKUP(Dati!$A5204,Normas!$A:$D,2,FALSE),VLOOKUP(Dati!$A5204,Normas!$A:$D,2,FALSE)*0.3)),"")</f>
      </c>
      <c r="I5204" s="2">
        <f>IFERROR(IF(ISBLANK($A5204),"",IF($A5204="Ūdeņraža jonu koncentrācija",VLOOKUP(Dati!$A5204,Normas!$A:$D,3,FALSE),VLOOKUP(Dati!$A5204,Normas!$A:$D,3,FALSE)*0.3)),"")</f>
      </c>
    </row>
    <row r="5205" spans="2:9" x14ac:dyDescent="0.2">
      <c r="B5205">
        <f>IF(ISBLANK(A5205),"",VLOOKUP(A5205,Normas!A:D,4,FALSE))</f>
      </c>
      <c r="E5205" s="2">
        <f>IF(ISBLANK(D5205),"",INT(YEARFRAC(D5205,'Vispārīga informācija'!$B$2)))</f>
      </c>
      <c r="F5205" s="2">
        <f>IFERROR(IF(ISBLANK($A5205),"",IF($A5205="Ūdeņraža jonu koncentrācija",VLOOKUP(Dati!$A5205,Normas!$A:$D,2,FALSE),VLOOKUP(Dati!$A5205,Normas!$A:$D,2,FALSE)*0.6)),"")</f>
      </c>
      <c r="G5205" s="2">
        <f>IFERROR(IF(ISBLANK($A5205),"",IF($A5205="Ūdeņraža jonu koncentrācija",VLOOKUP(Dati!$A5205,Normas!$A:$D,3,FALSE),VLOOKUP(Dati!$A5205,Normas!$A:$D,3,FALSE)*0.6)),"")</f>
      </c>
      <c r="H5205" s="2">
        <f>IFERROR(IF(ISBLANK($A5205),"",IF($A5205="Ūdeņraža jonu koncentrācija",VLOOKUP(Dati!$A5205,Normas!$A:$D,2,FALSE),VLOOKUP(Dati!$A5205,Normas!$A:$D,2,FALSE)*0.3)),"")</f>
      </c>
      <c r="I5205" s="2">
        <f>IFERROR(IF(ISBLANK($A5205),"",IF($A5205="Ūdeņraža jonu koncentrācija",VLOOKUP(Dati!$A5205,Normas!$A:$D,3,FALSE),VLOOKUP(Dati!$A5205,Normas!$A:$D,3,FALSE)*0.3)),"")</f>
      </c>
    </row>
    <row r="5206" spans="2:9" x14ac:dyDescent="0.2">
      <c r="B5206">
        <f>IF(ISBLANK(A5206),"",VLOOKUP(A5206,Normas!A:D,4,FALSE))</f>
      </c>
      <c r="E5206" s="2">
        <f>IF(ISBLANK(D5206),"",INT(YEARFRAC(D5206,'Vispārīga informācija'!$B$2)))</f>
      </c>
      <c r="F5206" s="2">
        <f>IFERROR(IF(ISBLANK($A5206),"",IF($A5206="Ūdeņraža jonu koncentrācija",VLOOKUP(Dati!$A5206,Normas!$A:$D,2,FALSE),VLOOKUP(Dati!$A5206,Normas!$A:$D,2,FALSE)*0.6)),"")</f>
      </c>
      <c r="G5206" s="2">
        <f>IFERROR(IF(ISBLANK($A5206),"",IF($A5206="Ūdeņraža jonu koncentrācija",VLOOKUP(Dati!$A5206,Normas!$A:$D,3,FALSE),VLOOKUP(Dati!$A5206,Normas!$A:$D,3,FALSE)*0.6)),"")</f>
      </c>
      <c r="H5206" s="2">
        <f>IFERROR(IF(ISBLANK($A5206),"",IF($A5206="Ūdeņraža jonu koncentrācija",VLOOKUP(Dati!$A5206,Normas!$A:$D,2,FALSE),VLOOKUP(Dati!$A5206,Normas!$A:$D,2,FALSE)*0.3)),"")</f>
      </c>
      <c r="I5206" s="2">
        <f>IFERROR(IF(ISBLANK($A5206),"",IF($A5206="Ūdeņraža jonu koncentrācija",VLOOKUP(Dati!$A5206,Normas!$A:$D,3,FALSE),VLOOKUP(Dati!$A5206,Normas!$A:$D,3,FALSE)*0.3)),"")</f>
      </c>
    </row>
    <row r="5207" spans="2:9" x14ac:dyDescent="0.2">
      <c r="B5207">
        <f>IF(ISBLANK(A5207),"",VLOOKUP(A5207,Normas!A:D,4,FALSE))</f>
      </c>
      <c r="E5207" s="2">
        <f>IF(ISBLANK(D5207),"",INT(YEARFRAC(D5207,'Vispārīga informācija'!$B$2)))</f>
      </c>
      <c r="F5207" s="2">
        <f>IFERROR(IF(ISBLANK($A5207),"",IF($A5207="Ūdeņraža jonu koncentrācija",VLOOKUP(Dati!$A5207,Normas!$A:$D,2,FALSE),VLOOKUP(Dati!$A5207,Normas!$A:$D,2,FALSE)*0.6)),"")</f>
      </c>
      <c r="G5207" s="2">
        <f>IFERROR(IF(ISBLANK($A5207),"",IF($A5207="Ūdeņraža jonu koncentrācija",VLOOKUP(Dati!$A5207,Normas!$A:$D,3,FALSE),VLOOKUP(Dati!$A5207,Normas!$A:$D,3,FALSE)*0.6)),"")</f>
      </c>
      <c r="H5207" s="2">
        <f>IFERROR(IF(ISBLANK($A5207),"",IF($A5207="Ūdeņraža jonu koncentrācija",VLOOKUP(Dati!$A5207,Normas!$A:$D,2,FALSE),VLOOKUP(Dati!$A5207,Normas!$A:$D,2,FALSE)*0.3)),"")</f>
      </c>
      <c r="I5207" s="2">
        <f>IFERROR(IF(ISBLANK($A5207),"",IF($A5207="Ūdeņraža jonu koncentrācija",VLOOKUP(Dati!$A5207,Normas!$A:$D,3,FALSE),VLOOKUP(Dati!$A5207,Normas!$A:$D,3,FALSE)*0.3)),"")</f>
      </c>
    </row>
    <row r="5208" spans="2:9" x14ac:dyDescent="0.2">
      <c r="B5208">
        <f>IF(ISBLANK(A5208),"",VLOOKUP(A5208,Normas!A:D,4,FALSE))</f>
      </c>
      <c r="E5208" s="2">
        <f>IF(ISBLANK(D5208),"",INT(YEARFRAC(D5208,'Vispārīga informācija'!$B$2)))</f>
      </c>
      <c r="F5208" s="2">
        <f>IFERROR(IF(ISBLANK($A5208),"",IF($A5208="Ūdeņraža jonu koncentrācija",VLOOKUP(Dati!$A5208,Normas!$A:$D,2,FALSE),VLOOKUP(Dati!$A5208,Normas!$A:$D,2,FALSE)*0.6)),"")</f>
      </c>
      <c r="G5208" s="2">
        <f>IFERROR(IF(ISBLANK($A5208),"",IF($A5208="Ūdeņraža jonu koncentrācija",VLOOKUP(Dati!$A5208,Normas!$A:$D,3,FALSE),VLOOKUP(Dati!$A5208,Normas!$A:$D,3,FALSE)*0.6)),"")</f>
      </c>
      <c r="H5208" s="2">
        <f>IFERROR(IF(ISBLANK($A5208),"",IF($A5208="Ūdeņraža jonu koncentrācija",VLOOKUP(Dati!$A5208,Normas!$A:$D,2,FALSE),VLOOKUP(Dati!$A5208,Normas!$A:$D,2,FALSE)*0.3)),"")</f>
      </c>
      <c r="I5208" s="2">
        <f>IFERROR(IF(ISBLANK($A5208),"",IF($A5208="Ūdeņraža jonu koncentrācija",VLOOKUP(Dati!$A5208,Normas!$A:$D,3,FALSE),VLOOKUP(Dati!$A5208,Normas!$A:$D,3,FALSE)*0.3)),"")</f>
      </c>
    </row>
    <row r="5209" spans="2:9" x14ac:dyDescent="0.2">
      <c r="B5209">
        <f>IF(ISBLANK(A5209),"",VLOOKUP(A5209,Normas!A:D,4,FALSE))</f>
      </c>
      <c r="E5209" s="2">
        <f>IF(ISBLANK(D5209),"",INT(YEARFRAC(D5209,'Vispārīga informācija'!$B$2)))</f>
      </c>
      <c r="F5209" s="2">
        <f>IFERROR(IF(ISBLANK($A5209),"",IF($A5209="Ūdeņraža jonu koncentrācija",VLOOKUP(Dati!$A5209,Normas!$A:$D,2,FALSE),VLOOKUP(Dati!$A5209,Normas!$A:$D,2,FALSE)*0.6)),"")</f>
      </c>
      <c r="G5209" s="2">
        <f>IFERROR(IF(ISBLANK($A5209),"",IF($A5209="Ūdeņraža jonu koncentrācija",VLOOKUP(Dati!$A5209,Normas!$A:$D,3,FALSE),VLOOKUP(Dati!$A5209,Normas!$A:$D,3,FALSE)*0.6)),"")</f>
      </c>
      <c r="H5209" s="2">
        <f>IFERROR(IF(ISBLANK($A5209),"",IF($A5209="Ūdeņraža jonu koncentrācija",VLOOKUP(Dati!$A5209,Normas!$A:$D,2,FALSE),VLOOKUP(Dati!$A5209,Normas!$A:$D,2,FALSE)*0.3)),"")</f>
      </c>
      <c r="I5209" s="2">
        <f>IFERROR(IF(ISBLANK($A5209),"",IF($A5209="Ūdeņraža jonu koncentrācija",VLOOKUP(Dati!$A5209,Normas!$A:$D,3,FALSE),VLOOKUP(Dati!$A5209,Normas!$A:$D,3,FALSE)*0.3)),"")</f>
      </c>
    </row>
    <row r="5210" spans="2:9" x14ac:dyDescent="0.2">
      <c r="B5210">
        <f>IF(ISBLANK(A5210),"",VLOOKUP(A5210,Normas!A:D,4,FALSE))</f>
      </c>
      <c r="E5210" s="2">
        <f>IF(ISBLANK(D5210),"",INT(YEARFRAC(D5210,'Vispārīga informācija'!$B$2)))</f>
      </c>
      <c r="F5210" s="2">
        <f>IFERROR(IF(ISBLANK($A5210),"",IF($A5210="Ūdeņraža jonu koncentrācija",VLOOKUP(Dati!$A5210,Normas!$A:$D,2,FALSE),VLOOKUP(Dati!$A5210,Normas!$A:$D,2,FALSE)*0.6)),"")</f>
      </c>
      <c r="G5210" s="2">
        <f>IFERROR(IF(ISBLANK($A5210),"",IF($A5210="Ūdeņraža jonu koncentrācija",VLOOKUP(Dati!$A5210,Normas!$A:$D,3,FALSE),VLOOKUP(Dati!$A5210,Normas!$A:$D,3,FALSE)*0.6)),"")</f>
      </c>
      <c r="H5210" s="2">
        <f>IFERROR(IF(ISBLANK($A5210),"",IF($A5210="Ūdeņraža jonu koncentrācija",VLOOKUP(Dati!$A5210,Normas!$A:$D,2,FALSE),VLOOKUP(Dati!$A5210,Normas!$A:$D,2,FALSE)*0.3)),"")</f>
      </c>
      <c r="I5210" s="2">
        <f>IFERROR(IF(ISBLANK($A5210),"",IF($A5210="Ūdeņraža jonu koncentrācija",VLOOKUP(Dati!$A5210,Normas!$A:$D,3,FALSE),VLOOKUP(Dati!$A5210,Normas!$A:$D,3,FALSE)*0.3)),"")</f>
      </c>
    </row>
    <row r="5211" spans="2:9" x14ac:dyDescent="0.2">
      <c r="B5211">
        <f>IF(ISBLANK(A5211),"",VLOOKUP(A5211,Normas!A:D,4,FALSE))</f>
      </c>
      <c r="E5211" s="2">
        <f>IF(ISBLANK(D5211),"",INT(YEARFRAC(D5211,'Vispārīga informācija'!$B$2)))</f>
      </c>
      <c r="F5211" s="2">
        <f>IFERROR(IF(ISBLANK($A5211),"",IF($A5211="Ūdeņraža jonu koncentrācija",VLOOKUP(Dati!$A5211,Normas!$A:$D,2,FALSE),VLOOKUP(Dati!$A5211,Normas!$A:$D,2,FALSE)*0.6)),"")</f>
      </c>
      <c r="G5211" s="2">
        <f>IFERROR(IF(ISBLANK($A5211),"",IF($A5211="Ūdeņraža jonu koncentrācija",VLOOKUP(Dati!$A5211,Normas!$A:$D,3,FALSE),VLOOKUP(Dati!$A5211,Normas!$A:$D,3,FALSE)*0.6)),"")</f>
      </c>
      <c r="H5211" s="2">
        <f>IFERROR(IF(ISBLANK($A5211),"",IF($A5211="Ūdeņraža jonu koncentrācija",VLOOKUP(Dati!$A5211,Normas!$A:$D,2,FALSE),VLOOKUP(Dati!$A5211,Normas!$A:$D,2,FALSE)*0.3)),"")</f>
      </c>
      <c r="I5211" s="2">
        <f>IFERROR(IF(ISBLANK($A5211),"",IF($A5211="Ūdeņraža jonu koncentrācija",VLOOKUP(Dati!$A5211,Normas!$A:$D,3,FALSE),VLOOKUP(Dati!$A5211,Normas!$A:$D,3,FALSE)*0.3)),"")</f>
      </c>
    </row>
    <row r="5212" spans="2:9" x14ac:dyDescent="0.2">
      <c r="B5212">
        <f>IF(ISBLANK(A5212),"",VLOOKUP(A5212,Normas!A:D,4,FALSE))</f>
      </c>
      <c r="E5212" s="2">
        <f>IF(ISBLANK(D5212),"",INT(YEARFRAC(D5212,'Vispārīga informācija'!$B$2)))</f>
      </c>
      <c r="F5212" s="2">
        <f>IFERROR(IF(ISBLANK($A5212),"",IF($A5212="Ūdeņraža jonu koncentrācija",VLOOKUP(Dati!$A5212,Normas!$A:$D,2,FALSE),VLOOKUP(Dati!$A5212,Normas!$A:$D,2,FALSE)*0.6)),"")</f>
      </c>
      <c r="G5212" s="2">
        <f>IFERROR(IF(ISBLANK($A5212),"",IF($A5212="Ūdeņraža jonu koncentrācija",VLOOKUP(Dati!$A5212,Normas!$A:$D,3,FALSE),VLOOKUP(Dati!$A5212,Normas!$A:$D,3,FALSE)*0.6)),"")</f>
      </c>
      <c r="H5212" s="2">
        <f>IFERROR(IF(ISBLANK($A5212),"",IF($A5212="Ūdeņraža jonu koncentrācija",VLOOKUP(Dati!$A5212,Normas!$A:$D,2,FALSE),VLOOKUP(Dati!$A5212,Normas!$A:$D,2,FALSE)*0.3)),"")</f>
      </c>
      <c r="I5212" s="2">
        <f>IFERROR(IF(ISBLANK($A5212),"",IF($A5212="Ūdeņraža jonu koncentrācija",VLOOKUP(Dati!$A5212,Normas!$A:$D,3,FALSE),VLOOKUP(Dati!$A5212,Normas!$A:$D,3,FALSE)*0.3)),"")</f>
      </c>
    </row>
    <row r="5213" spans="2:9" x14ac:dyDescent="0.2">
      <c r="B5213">
        <f>IF(ISBLANK(A5213),"",VLOOKUP(A5213,Normas!A:D,4,FALSE))</f>
      </c>
      <c r="E5213" s="2">
        <f>IF(ISBLANK(D5213),"",INT(YEARFRAC(D5213,'Vispārīga informācija'!$B$2)))</f>
      </c>
      <c r="F5213" s="2">
        <f>IFERROR(IF(ISBLANK($A5213),"",IF($A5213="Ūdeņraža jonu koncentrācija",VLOOKUP(Dati!$A5213,Normas!$A:$D,2,FALSE),VLOOKUP(Dati!$A5213,Normas!$A:$D,2,FALSE)*0.6)),"")</f>
      </c>
      <c r="G5213" s="2">
        <f>IFERROR(IF(ISBLANK($A5213),"",IF($A5213="Ūdeņraža jonu koncentrācija",VLOOKUP(Dati!$A5213,Normas!$A:$D,3,FALSE),VLOOKUP(Dati!$A5213,Normas!$A:$D,3,FALSE)*0.6)),"")</f>
      </c>
      <c r="H5213" s="2">
        <f>IFERROR(IF(ISBLANK($A5213),"",IF($A5213="Ūdeņraža jonu koncentrācija",VLOOKUP(Dati!$A5213,Normas!$A:$D,2,FALSE),VLOOKUP(Dati!$A5213,Normas!$A:$D,2,FALSE)*0.3)),"")</f>
      </c>
      <c r="I5213" s="2">
        <f>IFERROR(IF(ISBLANK($A5213),"",IF($A5213="Ūdeņraža jonu koncentrācija",VLOOKUP(Dati!$A5213,Normas!$A:$D,3,FALSE),VLOOKUP(Dati!$A5213,Normas!$A:$D,3,FALSE)*0.3)),"")</f>
      </c>
    </row>
    <row r="5214" spans="2:9" x14ac:dyDescent="0.2">
      <c r="B5214">
        <f>IF(ISBLANK(A5214),"",VLOOKUP(A5214,Normas!A:D,4,FALSE))</f>
      </c>
      <c r="E5214" s="2">
        <f>IF(ISBLANK(D5214),"",INT(YEARFRAC(D5214,'Vispārīga informācija'!$B$2)))</f>
      </c>
      <c r="F5214" s="2">
        <f>IFERROR(IF(ISBLANK($A5214),"",IF($A5214="Ūdeņraža jonu koncentrācija",VLOOKUP(Dati!$A5214,Normas!$A:$D,2,FALSE),VLOOKUP(Dati!$A5214,Normas!$A:$D,2,FALSE)*0.6)),"")</f>
      </c>
      <c r="G5214" s="2">
        <f>IFERROR(IF(ISBLANK($A5214),"",IF($A5214="Ūdeņraža jonu koncentrācija",VLOOKUP(Dati!$A5214,Normas!$A:$D,3,FALSE),VLOOKUP(Dati!$A5214,Normas!$A:$D,3,FALSE)*0.6)),"")</f>
      </c>
      <c r="H5214" s="2">
        <f>IFERROR(IF(ISBLANK($A5214),"",IF($A5214="Ūdeņraža jonu koncentrācija",VLOOKUP(Dati!$A5214,Normas!$A:$D,2,FALSE),VLOOKUP(Dati!$A5214,Normas!$A:$D,2,FALSE)*0.3)),"")</f>
      </c>
      <c r="I5214" s="2">
        <f>IFERROR(IF(ISBLANK($A5214),"",IF($A5214="Ūdeņraža jonu koncentrācija",VLOOKUP(Dati!$A5214,Normas!$A:$D,3,FALSE),VLOOKUP(Dati!$A5214,Normas!$A:$D,3,FALSE)*0.3)),"")</f>
      </c>
    </row>
    <row r="5215" spans="2:9" x14ac:dyDescent="0.2">
      <c r="B5215">
        <f>IF(ISBLANK(A5215),"",VLOOKUP(A5215,Normas!A:D,4,FALSE))</f>
      </c>
      <c r="E5215" s="2">
        <f>IF(ISBLANK(D5215),"",INT(YEARFRAC(D5215,'Vispārīga informācija'!$B$2)))</f>
      </c>
      <c r="F5215" s="2">
        <f>IFERROR(IF(ISBLANK($A5215),"",IF($A5215="Ūdeņraža jonu koncentrācija",VLOOKUP(Dati!$A5215,Normas!$A:$D,2,FALSE),VLOOKUP(Dati!$A5215,Normas!$A:$D,2,FALSE)*0.6)),"")</f>
      </c>
      <c r="G5215" s="2">
        <f>IFERROR(IF(ISBLANK($A5215),"",IF($A5215="Ūdeņraža jonu koncentrācija",VLOOKUP(Dati!$A5215,Normas!$A:$D,3,FALSE),VLOOKUP(Dati!$A5215,Normas!$A:$D,3,FALSE)*0.6)),"")</f>
      </c>
      <c r="H5215" s="2">
        <f>IFERROR(IF(ISBLANK($A5215),"",IF($A5215="Ūdeņraža jonu koncentrācija",VLOOKUP(Dati!$A5215,Normas!$A:$D,2,FALSE),VLOOKUP(Dati!$A5215,Normas!$A:$D,2,FALSE)*0.3)),"")</f>
      </c>
      <c r="I5215" s="2">
        <f>IFERROR(IF(ISBLANK($A5215),"",IF($A5215="Ūdeņraža jonu koncentrācija",VLOOKUP(Dati!$A5215,Normas!$A:$D,3,FALSE),VLOOKUP(Dati!$A5215,Normas!$A:$D,3,FALSE)*0.3)),"")</f>
      </c>
    </row>
    <row r="5216" spans="2:9" x14ac:dyDescent="0.2">
      <c r="B5216">
        <f>IF(ISBLANK(A5216),"",VLOOKUP(A5216,Normas!A:D,4,FALSE))</f>
      </c>
      <c r="E5216" s="2">
        <f>IF(ISBLANK(D5216),"",INT(YEARFRAC(D5216,'Vispārīga informācija'!$B$2)))</f>
      </c>
      <c r="F5216" s="2">
        <f>IFERROR(IF(ISBLANK($A5216),"",IF($A5216="Ūdeņraža jonu koncentrācija",VLOOKUP(Dati!$A5216,Normas!$A:$D,2,FALSE),VLOOKUP(Dati!$A5216,Normas!$A:$D,2,FALSE)*0.6)),"")</f>
      </c>
      <c r="G5216" s="2">
        <f>IFERROR(IF(ISBLANK($A5216),"",IF($A5216="Ūdeņraža jonu koncentrācija",VLOOKUP(Dati!$A5216,Normas!$A:$D,3,FALSE),VLOOKUP(Dati!$A5216,Normas!$A:$D,3,FALSE)*0.6)),"")</f>
      </c>
      <c r="H5216" s="2">
        <f>IFERROR(IF(ISBLANK($A5216),"",IF($A5216="Ūdeņraža jonu koncentrācija",VLOOKUP(Dati!$A5216,Normas!$A:$D,2,FALSE),VLOOKUP(Dati!$A5216,Normas!$A:$D,2,FALSE)*0.3)),"")</f>
      </c>
      <c r="I5216" s="2">
        <f>IFERROR(IF(ISBLANK($A5216),"",IF($A5216="Ūdeņraža jonu koncentrācija",VLOOKUP(Dati!$A5216,Normas!$A:$D,3,FALSE),VLOOKUP(Dati!$A5216,Normas!$A:$D,3,FALSE)*0.3)),"")</f>
      </c>
    </row>
    <row r="5217" spans="2:9" x14ac:dyDescent="0.2">
      <c r="B5217">
        <f>IF(ISBLANK(A5217),"",VLOOKUP(A5217,Normas!A:D,4,FALSE))</f>
      </c>
      <c r="E5217" s="2">
        <f>IF(ISBLANK(D5217),"",INT(YEARFRAC(D5217,'Vispārīga informācija'!$B$2)))</f>
      </c>
      <c r="F5217" s="2">
        <f>IFERROR(IF(ISBLANK($A5217),"",IF($A5217="Ūdeņraža jonu koncentrācija",VLOOKUP(Dati!$A5217,Normas!$A:$D,2,FALSE),VLOOKUP(Dati!$A5217,Normas!$A:$D,2,FALSE)*0.6)),"")</f>
      </c>
      <c r="G5217" s="2">
        <f>IFERROR(IF(ISBLANK($A5217),"",IF($A5217="Ūdeņraža jonu koncentrācija",VLOOKUP(Dati!$A5217,Normas!$A:$D,3,FALSE),VLOOKUP(Dati!$A5217,Normas!$A:$D,3,FALSE)*0.6)),"")</f>
      </c>
      <c r="H5217" s="2">
        <f>IFERROR(IF(ISBLANK($A5217),"",IF($A5217="Ūdeņraža jonu koncentrācija",VLOOKUP(Dati!$A5217,Normas!$A:$D,2,FALSE),VLOOKUP(Dati!$A5217,Normas!$A:$D,2,FALSE)*0.3)),"")</f>
      </c>
      <c r="I5217" s="2">
        <f>IFERROR(IF(ISBLANK($A5217),"",IF($A5217="Ūdeņraža jonu koncentrācija",VLOOKUP(Dati!$A5217,Normas!$A:$D,3,FALSE),VLOOKUP(Dati!$A5217,Normas!$A:$D,3,FALSE)*0.3)),"")</f>
      </c>
    </row>
    <row r="5218" spans="2:9" x14ac:dyDescent="0.2">
      <c r="B5218">
        <f>IF(ISBLANK(A5218),"",VLOOKUP(A5218,Normas!A:D,4,FALSE))</f>
      </c>
      <c r="E5218" s="2">
        <f>IF(ISBLANK(D5218),"",INT(YEARFRAC(D5218,'Vispārīga informācija'!$B$2)))</f>
      </c>
      <c r="F5218" s="2">
        <f>IFERROR(IF(ISBLANK($A5218),"",IF($A5218="Ūdeņraža jonu koncentrācija",VLOOKUP(Dati!$A5218,Normas!$A:$D,2,FALSE),VLOOKUP(Dati!$A5218,Normas!$A:$D,2,FALSE)*0.6)),"")</f>
      </c>
      <c r="G5218" s="2">
        <f>IFERROR(IF(ISBLANK($A5218),"",IF($A5218="Ūdeņraža jonu koncentrācija",VLOOKUP(Dati!$A5218,Normas!$A:$D,3,FALSE),VLOOKUP(Dati!$A5218,Normas!$A:$D,3,FALSE)*0.6)),"")</f>
      </c>
      <c r="H5218" s="2">
        <f>IFERROR(IF(ISBLANK($A5218),"",IF($A5218="Ūdeņraža jonu koncentrācija",VLOOKUP(Dati!$A5218,Normas!$A:$D,2,FALSE),VLOOKUP(Dati!$A5218,Normas!$A:$D,2,FALSE)*0.3)),"")</f>
      </c>
      <c r="I5218" s="2">
        <f>IFERROR(IF(ISBLANK($A5218),"",IF($A5218="Ūdeņraža jonu koncentrācija",VLOOKUP(Dati!$A5218,Normas!$A:$D,3,FALSE),VLOOKUP(Dati!$A5218,Normas!$A:$D,3,FALSE)*0.3)),"")</f>
      </c>
    </row>
    <row r="5219" spans="2:9" x14ac:dyDescent="0.2">
      <c r="B5219">
        <f>IF(ISBLANK(A5219),"",VLOOKUP(A5219,Normas!A:D,4,FALSE))</f>
      </c>
      <c r="E5219" s="2">
        <f>IF(ISBLANK(D5219),"",INT(YEARFRAC(D5219,'Vispārīga informācija'!$B$2)))</f>
      </c>
      <c r="F5219" s="2">
        <f>IFERROR(IF(ISBLANK($A5219),"",IF($A5219="Ūdeņraža jonu koncentrācija",VLOOKUP(Dati!$A5219,Normas!$A:$D,2,FALSE),VLOOKUP(Dati!$A5219,Normas!$A:$D,2,FALSE)*0.6)),"")</f>
      </c>
      <c r="G5219" s="2">
        <f>IFERROR(IF(ISBLANK($A5219),"",IF($A5219="Ūdeņraža jonu koncentrācija",VLOOKUP(Dati!$A5219,Normas!$A:$D,3,FALSE),VLOOKUP(Dati!$A5219,Normas!$A:$D,3,FALSE)*0.6)),"")</f>
      </c>
      <c r="H5219" s="2">
        <f>IFERROR(IF(ISBLANK($A5219),"",IF($A5219="Ūdeņraža jonu koncentrācija",VLOOKUP(Dati!$A5219,Normas!$A:$D,2,FALSE),VLOOKUP(Dati!$A5219,Normas!$A:$D,2,FALSE)*0.3)),"")</f>
      </c>
      <c r="I5219" s="2">
        <f>IFERROR(IF(ISBLANK($A5219),"",IF($A5219="Ūdeņraža jonu koncentrācija",VLOOKUP(Dati!$A5219,Normas!$A:$D,3,FALSE),VLOOKUP(Dati!$A5219,Normas!$A:$D,3,FALSE)*0.3)),"")</f>
      </c>
    </row>
    <row r="5220" spans="2:9" x14ac:dyDescent="0.2">
      <c r="B5220">
        <f>IF(ISBLANK(A5220),"",VLOOKUP(A5220,Normas!A:D,4,FALSE))</f>
      </c>
      <c r="E5220" s="2">
        <f>IF(ISBLANK(D5220),"",INT(YEARFRAC(D5220,'Vispārīga informācija'!$B$2)))</f>
      </c>
      <c r="F5220" s="2">
        <f>IFERROR(IF(ISBLANK($A5220),"",IF($A5220="Ūdeņraža jonu koncentrācija",VLOOKUP(Dati!$A5220,Normas!$A:$D,2,FALSE),VLOOKUP(Dati!$A5220,Normas!$A:$D,2,FALSE)*0.6)),"")</f>
      </c>
      <c r="G5220" s="2">
        <f>IFERROR(IF(ISBLANK($A5220),"",IF($A5220="Ūdeņraža jonu koncentrācija",VLOOKUP(Dati!$A5220,Normas!$A:$D,3,FALSE),VLOOKUP(Dati!$A5220,Normas!$A:$D,3,FALSE)*0.6)),"")</f>
      </c>
      <c r="H5220" s="2">
        <f>IFERROR(IF(ISBLANK($A5220),"",IF($A5220="Ūdeņraža jonu koncentrācija",VLOOKUP(Dati!$A5220,Normas!$A:$D,2,FALSE),VLOOKUP(Dati!$A5220,Normas!$A:$D,2,FALSE)*0.3)),"")</f>
      </c>
      <c r="I5220" s="2">
        <f>IFERROR(IF(ISBLANK($A5220),"",IF($A5220="Ūdeņraža jonu koncentrācija",VLOOKUP(Dati!$A5220,Normas!$A:$D,3,FALSE),VLOOKUP(Dati!$A5220,Normas!$A:$D,3,FALSE)*0.3)),"")</f>
      </c>
    </row>
    <row r="5221" spans="2:9" x14ac:dyDescent="0.2">
      <c r="B5221">
        <f>IF(ISBLANK(A5221),"",VLOOKUP(A5221,Normas!A:D,4,FALSE))</f>
      </c>
      <c r="E5221" s="2">
        <f>IF(ISBLANK(D5221),"",INT(YEARFRAC(D5221,'Vispārīga informācija'!$B$2)))</f>
      </c>
      <c r="F5221" s="2">
        <f>IFERROR(IF(ISBLANK($A5221),"",IF($A5221="Ūdeņraža jonu koncentrācija",VLOOKUP(Dati!$A5221,Normas!$A:$D,2,FALSE),VLOOKUP(Dati!$A5221,Normas!$A:$D,2,FALSE)*0.6)),"")</f>
      </c>
      <c r="G5221" s="2">
        <f>IFERROR(IF(ISBLANK($A5221),"",IF($A5221="Ūdeņraža jonu koncentrācija",VLOOKUP(Dati!$A5221,Normas!$A:$D,3,FALSE),VLOOKUP(Dati!$A5221,Normas!$A:$D,3,FALSE)*0.6)),"")</f>
      </c>
      <c r="H5221" s="2">
        <f>IFERROR(IF(ISBLANK($A5221),"",IF($A5221="Ūdeņraža jonu koncentrācija",VLOOKUP(Dati!$A5221,Normas!$A:$D,2,FALSE),VLOOKUP(Dati!$A5221,Normas!$A:$D,2,FALSE)*0.3)),"")</f>
      </c>
      <c r="I5221" s="2">
        <f>IFERROR(IF(ISBLANK($A5221),"",IF($A5221="Ūdeņraža jonu koncentrācija",VLOOKUP(Dati!$A5221,Normas!$A:$D,3,FALSE),VLOOKUP(Dati!$A5221,Normas!$A:$D,3,FALSE)*0.3)),"")</f>
      </c>
    </row>
    <row r="5222" spans="2:9" x14ac:dyDescent="0.2">
      <c r="B5222">
        <f>IF(ISBLANK(A5222),"",VLOOKUP(A5222,Normas!A:D,4,FALSE))</f>
      </c>
      <c r="E5222" s="2">
        <f>IF(ISBLANK(D5222),"",INT(YEARFRAC(D5222,'Vispārīga informācija'!$B$2)))</f>
      </c>
      <c r="F5222" s="2">
        <f>IFERROR(IF(ISBLANK($A5222),"",IF($A5222="Ūdeņraža jonu koncentrācija",VLOOKUP(Dati!$A5222,Normas!$A:$D,2,FALSE),VLOOKUP(Dati!$A5222,Normas!$A:$D,2,FALSE)*0.6)),"")</f>
      </c>
      <c r="G5222" s="2">
        <f>IFERROR(IF(ISBLANK($A5222),"",IF($A5222="Ūdeņraža jonu koncentrācija",VLOOKUP(Dati!$A5222,Normas!$A:$D,3,FALSE),VLOOKUP(Dati!$A5222,Normas!$A:$D,3,FALSE)*0.6)),"")</f>
      </c>
      <c r="H5222" s="2">
        <f>IFERROR(IF(ISBLANK($A5222),"",IF($A5222="Ūdeņraža jonu koncentrācija",VLOOKUP(Dati!$A5222,Normas!$A:$D,2,FALSE),VLOOKUP(Dati!$A5222,Normas!$A:$D,2,FALSE)*0.3)),"")</f>
      </c>
      <c r="I5222" s="2">
        <f>IFERROR(IF(ISBLANK($A5222),"",IF($A5222="Ūdeņraža jonu koncentrācija",VLOOKUP(Dati!$A5222,Normas!$A:$D,3,FALSE),VLOOKUP(Dati!$A5222,Normas!$A:$D,3,FALSE)*0.3)),"")</f>
      </c>
    </row>
    <row r="5223" spans="2:9" x14ac:dyDescent="0.2">
      <c r="B5223">
        <f>IF(ISBLANK(A5223),"",VLOOKUP(A5223,Normas!A:D,4,FALSE))</f>
      </c>
      <c r="E5223" s="2">
        <f>IF(ISBLANK(D5223),"",INT(YEARFRAC(D5223,'Vispārīga informācija'!$B$2)))</f>
      </c>
      <c r="F5223" s="2">
        <f>IFERROR(IF(ISBLANK($A5223),"",IF($A5223="Ūdeņraža jonu koncentrācija",VLOOKUP(Dati!$A5223,Normas!$A:$D,2,FALSE),VLOOKUP(Dati!$A5223,Normas!$A:$D,2,FALSE)*0.6)),"")</f>
      </c>
      <c r="G5223" s="2">
        <f>IFERROR(IF(ISBLANK($A5223),"",IF($A5223="Ūdeņraža jonu koncentrācija",VLOOKUP(Dati!$A5223,Normas!$A:$D,3,FALSE),VLOOKUP(Dati!$A5223,Normas!$A:$D,3,FALSE)*0.6)),"")</f>
      </c>
      <c r="H5223" s="2">
        <f>IFERROR(IF(ISBLANK($A5223),"",IF($A5223="Ūdeņraža jonu koncentrācija",VLOOKUP(Dati!$A5223,Normas!$A:$D,2,FALSE),VLOOKUP(Dati!$A5223,Normas!$A:$D,2,FALSE)*0.3)),"")</f>
      </c>
      <c r="I5223" s="2">
        <f>IFERROR(IF(ISBLANK($A5223),"",IF($A5223="Ūdeņraža jonu koncentrācija",VLOOKUP(Dati!$A5223,Normas!$A:$D,3,FALSE),VLOOKUP(Dati!$A5223,Normas!$A:$D,3,FALSE)*0.3)),"")</f>
      </c>
    </row>
    <row r="5224" spans="2:9" x14ac:dyDescent="0.2">
      <c r="B5224">
        <f>IF(ISBLANK(A5224),"",VLOOKUP(A5224,Normas!A:D,4,FALSE))</f>
      </c>
      <c r="E5224" s="2">
        <f>IF(ISBLANK(D5224),"",INT(YEARFRAC(D5224,'Vispārīga informācija'!$B$2)))</f>
      </c>
      <c r="F5224" s="2">
        <f>IFERROR(IF(ISBLANK($A5224),"",IF($A5224="Ūdeņraža jonu koncentrācija",VLOOKUP(Dati!$A5224,Normas!$A:$D,2,FALSE),VLOOKUP(Dati!$A5224,Normas!$A:$D,2,FALSE)*0.6)),"")</f>
      </c>
      <c r="G5224" s="2">
        <f>IFERROR(IF(ISBLANK($A5224),"",IF($A5224="Ūdeņraža jonu koncentrācija",VLOOKUP(Dati!$A5224,Normas!$A:$D,3,FALSE),VLOOKUP(Dati!$A5224,Normas!$A:$D,3,FALSE)*0.6)),"")</f>
      </c>
      <c r="H5224" s="2">
        <f>IFERROR(IF(ISBLANK($A5224),"",IF($A5224="Ūdeņraža jonu koncentrācija",VLOOKUP(Dati!$A5224,Normas!$A:$D,2,FALSE),VLOOKUP(Dati!$A5224,Normas!$A:$D,2,FALSE)*0.3)),"")</f>
      </c>
      <c r="I5224" s="2">
        <f>IFERROR(IF(ISBLANK($A5224),"",IF($A5224="Ūdeņraža jonu koncentrācija",VLOOKUP(Dati!$A5224,Normas!$A:$D,3,FALSE),VLOOKUP(Dati!$A5224,Normas!$A:$D,3,FALSE)*0.3)),"")</f>
      </c>
    </row>
    <row r="5225" spans="2:9" x14ac:dyDescent="0.2">
      <c r="B5225">
        <f>IF(ISBLANK(A5225),"",VLOOKUP(A5225,Normas!A:D,4,FALSE))</f>
      </c>
      <c r="E5225" s="2">
        <f>IF(ISBLANK(D5225),"",INT(YEARFRAC(D5225,'Vispārīga informācija'!$B$2)))</f>
      </c>
      <c r="F5225" s="2">
        <f>IFERROR(IF(ISBLANK($A5225),"",IF($A5225="Ūdeņraža jonu koncentrācija",VLOOKUP(Dati!$A5225,Normas!$A:$D,2,FALSE),VLOOKUP(Dati!$A5225,Normas!$A:$D,2,FALSE)*0.6)),"")</f>
      </c>
      <c r="G5225" s="2">
        <f>IFERROR(IF(ISBLANK($A5225),"",IF($A5225="Ūdeņraža jonu koncentrācija",VLOOKUP(Dati!$A5225,Normas!$A:$D,3,FALSE),VLOOKUP(Dati!$A5225,Normas!$A:$D,3,FALSE)*0.6)),"")</f>
      </c>
      <c r="H5225" s="2">
        <f>IFERROR(IF(ISBLANK($A5225),"",IF($A5225="Ūdeņraža jonu koncentrācija",VLOOKUP(Dati!$A5225,Normas!$A:$D,2,FALSE),VLOOKUP(Dati!$A5225,Normas!$A:$D,2,FALSE)*0.3)),"")</f>
      </c>
      <c r="I5225" s="2">
        <f>IFERROR(IF(ISBLANK($A5225),"",IF($A5225="Ūdeņraža jonu koncentrācija",VLOOKUP(Dati!$A5225,Normas!$A:$D,3,FALSE),VLOOKUP(Dati!$A5225,Normas!$A:$D,3,FALSE)*0.3)),"")</f>
      </c>
    </row>
    <row r="5226" spans="2:9" x14ac:dyDescent="0.2">
      <c r="B5226">
        <f>IF(ISBLANK(A5226),"",VLOOKUP(A5226,Normas!A:D,4,FALSE))</f>
      </c>
      <c r="E5226" s="2">
        <f>IF(ISBLANK(D5226),"",INT(YEARFRAC(D5226,'Vispārīga informācija'!$B$2)))</f>
      </c>
      <c r="F5226" s="2">
        <f>IFERROR(IF(ISBLANK($A5226),"",IF($A5226="Ūdeņraža jonu koncentrācija",VLOOKUP(Dati!$A5226,Normas!$A:$D,2,FALSE),VLOOKUP(Dati!$A5226,Normas!$A:$D,2,FALSE)*0.6)),"")</f>
      </c>
      <c r="G5226" s="2">
        <f>IFERROR(IF(ISBLANK($A5226),"",IF($A5226="Ūdeņraža jonu koncentrācija",VLOOKUP(Dati!$A5226,Normas!$A:$D,3,FALSE),VLOOKUP(Dati!$A5226,Normas!$A:$D,3,FALSE)*0.6)),"")</f>
      </c>
      <c r="H5226" s="2">
        <f>IFERROR(IF(ISBLANK($A5226),"",IF($A5226="Ūdeņraža jonu koncentrācija",VLOOKUP(Dati!$A5226,Normas!$A:$D,2,FALSE),VLOOKUP(Dati!$A5226,Normas!$A:$D,2,FALSE)*0.3)),"")</f>
      </c>
      <c r="I5226" s="2">
        <f>IFERROR(IF(ISBLANK($A5226),"",IF($A5226="Ūdeņraža jonu koncentrācija",VLOOKUP(Dati!$A5226,Normas!$A:$D,3,FALSE),VLOOKUP(Dati!$A5226,Normas!$A:$D,3,FALSE)*0.3)),"")</f>
      </c>
    </row>
    <row r="5227" spans="2:9" x14ac:dyDescent="0.2">
      <c r="B5227">
        <f>IF(ISBLANK(A5227),"",VLOOKUP(A5227,Normas!A:D,4,FALSE))</f>
      </c>
      <c r="E5227" s="2">
        <f>IF(ISBLANK(D5227),"",INT(YEARFRAC(D5227,'Vispārīga informācija'!$B$2)))</f>
      </c>
      <c r="F5227" s="2">
        <f>IFERROR(IF(ISBLANK($A5227),"",IF($A5227="Ūdeņraža jonu koncentrācija",VLOOKUP(Dati!$A5227,Normas!$A:$D,2,FALSE),VLOOKUP(Dati!$A5227,Normas!$A:$D,2,FALSE)*0.6)),"")</f>
      </c>
      <c r="G5227" s="2">
        <f>IFERROR(IF(ISBLANK($A5227),"",IF($A5227="Ūdeņraža jonu koncentrācija",VLOOKUP(Dati!$A5227,Normas!$A:$D,3,FALSE),VLOOKUP(Dati!$A5227,Normas!$A:$D,3,FALSE)*0.6)),"")</f>
      </c>
      <c r="H5227" s="2">
        <f>IFERROR(IF(ISBLANK($A5227),"",IF($A5227="Ūdeņraža jonu koncentrācija",VLOOKUP(Dati!$A5227,Normas!$A:$D,2,FALSE),VLOOKUP(Dati!$A5227,Normas!$A:$D,2,FALSE)*0.3)),"")</f>
      </c>
      <c r="I5227" s="2">
        <f>IFERROR(IF(ISBLANK($A5227),"",IF($A5227="Ūdeņraža jonu koncentrācija",VLOOKUP(Dati!$A5227,Normas!$A:$D,3,FALSE),VLOOKUP(Dati!$A5227,Normas!$A:$D,3,FALSE)*0.3)),"")</f>
      </c>
    </row>
    <row r="5228" spans="2:9" x14ac:dyDescent="0.2">
      <c r="B5228">
        <f>IF(ISBLANK(A5228),"",VLOOKUP(A5228,Normas!A:D,4,FALSE))</f>
      </c>
      <c r="E5228" s="2">
        <f>IF(ISBLANK(D5228),"",INT(YEARFRAC(D5228,'Vispārīga informācija'!$B$2)))</f>
      </c>
      <c r="F5228" s="2">
        <f>IFERROR(IF(ISBLANK($A5228),"",IF($A5228="Ūdeņraža jonu koncentrācija",VLOOKUP(Dati!$A5228,Normas!$A:$D,2,FALSE),VLOOKUP(Dati!$A5228,Normas!$A:$D,2,FALSE)*0.6)),"")</f>
      </c>
      <c r="G5228" s="2">
        <f>IFERROR(IF(ISBLANK($A5228),"",IF($A5228="Ūdeņraža jonu koncentrācija",VLOOKUP(Dati!$A5228,Normas!$A:$D,3,FALSE),VLOOKUP(Dati!$A5228,Normas!$A:$D,3,FALSE)*0.6)),"")</f>
      </c>
      <c r="H5228" s="2">
        <f>IFERROR(IF(ISBLANK($A5228),"",IF($A5228="Ūdeņraža jonu koncentrācija",VLOOKUP(Dati!$A5228,Normas!$A:$D,2,FALSE),VLOOKUP(Dati!$A5228,Normas!$A:$D,2,FALSE)*0.3)),"")</f>
      </c>
      <c r="I5228" s="2">
        <f>IFERROR(IF(ISBLANK($A5228),"",IF($A5228="Ūdeņraža jonu koncentrācija",VLOOKUP(Dati!$A5228,Normas!$A:$D,3,FALSE),VLOOKUP(Dati!$A5228,Normas!$A:$D,3,FALSE)*0.3)),"")</f>
      </c>
    </row>
    <row r="5229" spans="2:9" x14ac:dyDescent="0.2">
      <c r="B5229">
        <f>IF(ISBLANK(A5229),"",VLOOKUP(A5229,Normas!A:D,4,FALSE))</f>
      </c>
      <c r="E5229" s="2">
        <f>IF(ISBLANK(D5229),"",INT(YEARFRAC(D5229,'Vispārīga informācija'!$B$2)))</f>
      </c>
      <c r="F5229" s="2">
        <f>IFERROR(IF(ISBLANK($A5229),"",IF($A5229="Ūdeņraža jonu koncentrācija",VLOOKUP(Dati!$A5229,Normas!$A:$D,2,FALSE),VLOOKUP(Dati!$A5229,Normas!$A:$D,2,FALSE)*0.6)),"")</f>
      </c>
      <c r="G5229" s="2">
        <f>IFERROR(IF(ISBLANK($A5229),"",IF($A5229="Ūdeņraža jonu koncentrācija",VLOOKUP(Dati!$A5229,Normas!$A:$D,3,FALSE),VLOOKUP(Dati!$A5229,Normas!$A:$D,3,FALSE)*0.6)),"")</f>
      </c>
      <c r="H5229" s="2">
        <f>IFERROR(IF(ISBLANK($A5229),"",IF($A5229="Ūdeņraža jonu koncentrācija",VLOOKUP(Dati!$A5229,Normas!$A:$D,2,FALSE),VLOOKUP(Dati!$A5229,Normas!$A:$D,2,FALSE)*0.3)),"")</f>
      </c>
      <c r="I5229" s="2">
        <f>IFERROR(IF(ISBLANK($A5229),"",IF($A5229="Ūdeņraža jonu koncentrācija",VLOOKUP(Dati!$A5229,Normas!$A:$D,3,FALSE),VLOOKUP(Dati!$A5229,Normas!$A:$D,3,FALSE)*0.3)),"")</f>
      </c>
    </row>
    <row r="5230" spans="2:9" x14ac:dyDescent="0.2">
      <c r="B5230">
        <f>IF(ISBLANK(A5230),"",VLOOKUP(A5230,Normas!A:D,4,FALSE))</f>
      </c>
      <c r="E5230" s="2">
        <f>IF(ISBLANK(D5230),"",INT(YEARFRAC(D5230,'Vispārīga informācija'!$B$2)))</f>
      </c>
      <c r="F5230" s="2">
        <f>IFERROR(IF(ISBLANK($A5230),"",IF($A5230="Ūdeņraža jonu koncentrācija",VLOOKUP(Dati!$A5230,Normas!$A:$D,2,FALSE),VLOOKUP(Dati!$A5230,Normas!$A:$D,2,FALSE)*0.6)),"")</f>
      </c>
      <c r="G5230" s="2">
        <f>IFERROR(IF(ISBLANK($A5230),"",IF($A5230="Ūdeņraža jonu koncentrācija",VLOOKUP(Dati!$A5230,Normas!$A:$D,3,FALSE),VLOOKUP(Dati!$A5230,Normas!$A:$D,3,FALSE)*0.6)),"")</f>
      </c>
      <c r="H5230" s="2">
        <f>IFERROR(IF(ISBLANK($A5230),"",IF($A5230="Ūdeņraža jonu koncentrācija",VLOOKUP(Dati!$A5230,Normas!$A:$D,2,FALSE),VLOOKUP(Dati!$A5230,Normas!$A:$D,2,FALSE)*0.3)),"")</f>
      </c>
      <c r="I5230" s="2">
        <f>IFERROR(IF(ISBLANK($A5230),"",IF($A5230="Ūdeņraža jonu koncentrācija",VLOOKUP(Dati!$A5230,Normas!$A:$D,3,FALSE),VLOOKUP(Dati!$A5230,Normas!$A:$D,3,FALSE)*0.3)),"")</f>
      </c>
    </row>
    <row r="5231" spans="2:9" x14ac:dyDescent="0.2">
      <c r="B5231">
        <f>IF(ISBLANK(A5231),"",VLOOKUP(A5231,Normas!A:D,4,FALSE))</f>
      </c>
      <c r="E5231" s="2">
        <f>IF(ISBLANK(D5231),"",INT(YEARFRAC(D5231,'Vispārīga informācija'!$B$2)))</f>
      </c>
      <c r="F5231" s="2">
        <f>IFERROR(IF(ISBLANK($A5231),"",IF($A5231="Ūdeņraža jonu koncentrācija",VLOOKUP(Dati!$A5231,Normas!$A:$D,2,FALSE),VLOOKUP(Dati!$A5231,Normas!$A:$D,2,FALSE)*0.6)),"")</f>
      </c>
      <c r="G5231" s="2">
        <f>IFERROR(IF(ISBLANK($A5231),"",IF($A5231="Ūdeņraža jonu koncentrācija",VLOOKUP(Dati!$A5231,Normas!$A:$D,3,FALSE),VLOOKUP(Dati!$A5231,Normas!$A:$D,3,FALSE)*0.6)),"")</f>
      </c>
      <c r="H5231" s="2">
        <f>IFERROR(IF(ISBLANK($A5231),"",IF($A5231="Ūdeņraža jonu koncentrācija",VLOOKUP(Dati!$A5231,Normas!$A:$D,2,FALSE),VLOOKUP(Dati!$A5231,Normas!$A:$D,2,FALSE)*0.3)),"")</f>
      </c>
      <c r="I5231" s="2">
        <f>IFERROR(IF(ISBLANK($A5231),"",IF($A5231="Ūdeņraža jonu koncentrācija",VLOOKUP(Dati!$A5231,Normas!$A:$D,3,FALSE),VLOOKUP(Dati!$A5231,Normas!$A:$D,3,FALSE)*0.3)),"")</f>
      </c>
    </row>
    <row r="5232" spans="2:9" x14ac:dyDescent="0.2">
      <c r="B5232">
        <f>IF(ISBLANK(A5232),"",VLOOKUP(A5232,Normas!A:D,4,FALSE))</f>
      </c>
      <c r="E5232" s="2">
        <f>IF(ISBLANK(D5232),"",INT(YEARFRAC(D5232,'Vispārīga informācija'!$B$2)))</f>
      </c>
      <c r="F5232" s="2">
        <f>IFERROR(IF(ISBLANK($A5232),"",IF($A5232="Ūdeņraža jonu koncentrācija",VLOOKUP(Dati!$A5232,Normas!$A:$D,2,FALSE),VLOOKUP(Dati!$A5232,Normas!$A:$D,2,FALSE)*0.6)),"")</f>
      </c>
      <c r="G5232" s="2">
        <f>IFERROR(IF(ISBLANK($A5232),"",IF($A5232="Ūdeņraža jonu koncentrācija",VLOOKUP(Dati!$A5232,Normas!$A:$D,3,FALSE),VLOOKUP(Dati!$A5232,Normas!$A:$D,3,FALSE)*0.6)),"")</f>
      </c>
      <c r="H5232" s="2">
        <f>IFERROR(IF(ISBLANK($A5232),"",IF($A5232="Ūdeņraža jonu koncentrācija",VLOOKUP(Dati!$A5232,Normas!$A:$D,2,FALSE),VLOOKUP(Dati!$A5232,Normas!$A:$D,2,FALSE)*0.3)),"")</f>
      </c>
      <c r="I5232" s="2">
        <f>IFERROR(IF(ISBLANK($A5232),"",IF($A5232="Ūdeņraža jonu koncentrācija",VLOOKUP(Dati!$A5232,Normas!$A:$D,3,FALSE),VLOOKUP(Dati!$A5232,Normas!$A:$D,3,FALSE)*0.3)),"")</f>
      </c>
    </row>
    <row r="5233" spans="2:9" x14ac:dyDescent="0.2">
      <c r="B5233">
        <f>IF(ISBLANK(A5233),"",VLOOKUP(A5233,Normas!A:D,4,FALSE))</f>
      </c>
      <c r="E5233" s="2">
        <f>IF(ISBLANK(D5233),"",INT(YEARFRAC(D5233,'Vispārīga informācija'!$B$2)))</f>
      </c>
      <c r="F5233" s="2">
        <f>IFERROR(IF(ISBLANK($A5233),"",IF($A5233="Ūdeņraža jonu koncentrācija",VLOOKUP(Dati!$A5233,Normas!$A:$D,2,FALSE),VLOOKUP(Dati!$A5233,Normas!$A:$D,2,FALSE)*0.6)),"")</f>
      </c>
      <c r="G5233" s="2">
        <f>IFERROR(IF(ISBLANK($A5233),"",IF($A5233="Ūdeņraža jonu koncentrācija",VLOOKUP(Dati!$A5233,Normas!$A:$D,3,FALSE),VLOOKUP(Dati!$A5233,Normas!$A:$D,3,FALSE)*0.6)),"")</f>
      </c>
      <c r="H5233" s="2">
        <f>IFERROR(IF(ISBLANK($A5233),"",IF($A5233="Ūdeņraža jonu koncentrācija",VLOOKUP(Dati!$A5233,Normas!$A:$D,2,FALSE),VLOOKUP(Dati!$A5233,Normas!$A:$D,2,FALSE)*0.3)),"")</f>
      </c>
      <c r="I5233" s="2">
        <f>IFERROR(IF(ISBLANK($A5233),"",IF($A5233="Ūdeņraža jonu koncentrācija",VLOOKUP(Dati!$A5233,Normas!$A:$D,3,FALSE),VLOOKUP(Dati!$A5233,Normas!$A:$D,3,FALSE)*0.3)),"")</f>
      </c>
    </row>
    <row r="5234" spans="2:9" x14ac:dyDescent="0.2">
      <c r="B5234">
        <f>IF(ISBLANK(A5234),"",VLOOKUP(A5234,Normas!A:D,4,FALSE))</f>
      </c>
      <c r="E5234" s="2">
        <f>IF(ISBLANK(D5234),"",INT(YEARFRAC(D5234,'Vispārīga informācija'!$B$2)))</f>
      </c>
      <c r="F5234" s="2">
        <f>IFERROR(IF(ISBLANK($A5234),"",IF($A5234="Ūdeņraža jonu koncentrācija",VLOOKUP(Dati!$A5234,Normas!$A:$D,2,FALSE),VLOOKUP(Dati!$A5234,Normas!$A:$D,2,FALSE)*0.6)),"")</f>
      </c>
      <c r="G5234" s="2">
        <f>IFERROR(IF(ISBLANK($A5234),"",IF($A5234="Ūdeņraža jonu koncentrācija",VLOOKUP(Dati!$A5234,Normas!$A:$D,3,FALSE),VLOOKUP(Dati!$A5234,Normas!$A:$D,3,FALSE)*0.6)),"")</f>
      </c>
      <c r="H5234" s="2">
        <f>IFERROR(IF(ISBLANK($A5234),"",IF($A5234="Ūdeņraža jonu koncentrācija",VLOOKUP(Dati!$A5234,Normas!$A:$D,2,FALSE),VLOOKUP(Dati!$A5234,Normas!$A:$D,2,FALSE)*0.3)),"")</f>
      </c>
      <c r="I5234" s="2">
        <f>IFERROR(IF(ISBLANK($A5234),"",IF($A5234="Ūdeņraža jonu koncentrācija",VLOOKUP(Dati!$A5234,Normas!$A:$D,3,FALSE),VLOOKUP(Dati!$A5234,Normas!$A:$D,3,FALSE)*0.3)),"")</f>
      </c>
    </row>
    <row r="5235" spans="2:9" x14ac:dyDescent="0.2">
      <c r="B5235">
        <f>IF(ISBLANK(A5235),"",VLOOKUP(A5235,Normas!A:D,4,FALSE))</f>
      </c>
      <c r="E5235" s="2">
        <f>IF(ISBLANK(D5235),"",INT(YEARFRAC(D5235,'Vispārīga informācija'!$B$2)))</f>
      </c>
      <c r="F5235" s="2">
        <f>IFERROR(IF(ISBLANK($A5235),"",IF($A5235="Ūdeņraža jonu koncentrācija",VLOOKUP(Dati!$A5235,Normas!$A:$D,2,FALSE),VLOOKUP(Dati!$A5235,Normas!$A:$D,2,FALSE)*0.6)),"")</f>
      </c>
      <c r="G5235" s="2">
        <f>IFERROR(IF(ISBLANK($A5235),"",IF($A5235="Ūdeņraža jonu koncentrācija",VLOOKUP(Dati!$A5235,Normas!$A:$D,3,FALSE),VLOOKUP(Dati!$A5235,Normas!$A:$D,3,FALSE)*0.6)),"")</f>
      </c>
      <c r="H5235" s="2">
        <f>IFERROR(IF(ISBLANK($A5235),"",IF($A5235="Ūdeņraža jonu koncentrācija",VLOOKUP(Dati!$A5235,Normas!$A:$D,2,FALSE),VLOOKUP(Dati!$A5235,Normas!$A:$D,2,FALSE)*0.3)),"")</f>
      </c>
      <c r="I5235" s="2">
        <f>IFERROR(IF(ISBLANK($A5235),"",IF($A5235="Ūdeņraža jonu koncentrācija",VLOOKUP(Dati!$A5235,Normas!$A:$D,3,FALSE),VLOOKUP(Dati!$A5235,Normas!$A:$D,3,FALSE)*0.3)),"")</f>
      </c>
    </row>
    <row r="5236" spans="2:9" x14ac:dyDescent="0.2">
      <c r="B5236">
        <f>IF(ISBLANK(A5236),"",VLOOKUP(A5236,Normas!A:D,4,FALSE))</f>
      </c>
      <c r="E5236" s="2">
        <f>IF(ISBLANK(D5236),"",INT(YEARFRAC(D5236,'Vispārīga informācija'!$B$2)))</f>
      </c>
      <c r="F5236" s="2">
        <f>IFERROR(IF(ISBLANK($A5236),"",IF($A5236="Ūdeņraža jonu koncentrācija",VLOOKUP(Dati!$A5236,Normas!$A:$D,2,FALSE),VLOOKUP(Dati!$A5236,Normas!$A:$D,2,FALSE)*0.6)),"")</f>
      </c>
      <c r="G5236" s="2">
        <f>IFERROR(IF(ISBLANK($A5236),"",IF($A5236="Ūdeņraža jonu koncentrācija",VLOOKUP(Dati!$A5236,Normas!$A:$D,3,FALSE),VLOOKUP(Dati!$A5236,Normas!$A:$D,3,FALSE)*0.6)),"")</f>
      </c>
      <c r="H5236" s="2">
        <f>IFERROR(IF(ISBLANK($A5236),"",IF($A5236="Ūdeņraža jonu koncentrācija",VLOOKUP(Dati!$A5236,Normas!$A:$D,2,FALSE),VLOOKUP(Dati!$A5236,Normas!$A:$D,2,FALSE)*0.3)),"")</f>
      </c>
      <c r="I5236" s="2">
        <f>IFERROR(IF(ISBLANK($A5236),"",IF($A5236="Ūdeņraža jonu koncentrācija",VLOOKUP(Dati!$A5236,Normas!$A:$D,3,FALSE),VLOOKUP(Dati!$A5236,Normas!$A:$D,3,FALSE)*0.3)),"")</f>
      </c>
    </row>
    <row r="5237" spans="2:9" x14ac:dyDescent="0.2">
      <c r="B5237">
        <f>IF(ISBLANK(A5237),"",VLOOKUP(A5237,Normas!A:D,4,FALSE))</f>
      </c>
      <c r="E5237" s="2">
        <f>IF(ISBLANK(D5237),"",INT(YEARFRAC(D5237,'Vispārīga informācija'!$B$2)))</f>
      </c>
      <c r="F5237" s="2">
        <f>IFERROR(IF(ISBLANK($A5237),"",IF($A5237="Ūdeņraža jonu koncentrācija",VLOOKUP(Dati!$A5237,Normas!$A:$D,2,FALSE),VLOOKUP(Dati!$A5237,Normas!$A:$D,2,FALSE)*0.6)),"")</f>
      </c>
      <c r="G5237" s="2">
        <f>IFERROR(IF(ISBLANK($A5237),"",IF($A5237="Ūdeņraža jonu koncentrācija",VLOOKUP(Dati!$A5237,Normas!$A:$D,3,FALSE),VLOOKUP(Dati!$A5237,Normas!$A:$D,3,FALSE)*0.6)),"")</f>
      </c>
      <c r="H5237" s="2">
        <f>IFERROR(IF(ISBLANK($A5237),"",IF($A5237="Ūdeņraža jonu koncentrācija",VLOOKUP(Dati!$A5237,Normas!$A:$D,2,FALSE),VLOOKUP(Dati!$A5237,Normas!$A:$D,2,FALSE)*0.3)),"")</f>
      </c>
      <c r="I5237" s="2">
        <f>IFERROR(IF(ISBLANK($A5237),"",IF($A5237="Ūdeņraža jonu koncentrācija",VLOOKUP(Dati!$A5237,Normas!$A:$D,3,FALSE),VLOOKUP(Dati!$A5237,Normas!$A:$D,3,FALSE)*0.3)),"")</f>
      </c>
    </row>
    <row r="5238" spans="2:9" x14ac:dyDescent="0.2">
      <c r="B5238">
        <f>IF(ISBLANK(A5238),"",VLOOKUP(A5238,Normas!A:D,4,FALSE))</f>
      </c>
      <c r="E5238" s="2">
        <f>IF(ISBLANK(D5238),"",INT(YEARFRAC(D5238,'Vispārīga informācija'!$B$2)))</f>
      </c>
      <c r="F5238" s="2">
        <f>IFERROR(IF(ISBLANK($A5238),"",IF($A5238="Ūdeņraža jonu koncentrācija",VLOOKUP(Dati!$A5238,Normas!$A:$D,2,FALSE),VLOOKUP(Dati!$A5238,Normas!$A:$D,2,FALSE)*0.6)),"")</f>
      </c>
      <c r="G5238" s="2">
        <f>IFERROR(IF(ISBLANK($A5238),"",IF($A5238="Ūdeņraža jonu koncentrācija",VLOOKUP(Dati!$A5238,Normas!$A:$D,3,FALSE),VLOOKUP(Dati!$A5238,Normas!$A:$D,3,FALSE)*0.6)),"")</f>
      </c>
      <c r="H5238" s="2">
        <f>IFERROR(IF(ISBLANK($A5238),"",IF($A5238="Ūdeņraža jonu koncentrācija",VLOOKUP(Dati!$A5238,Normas!$A:$D,2,FALSE),VLOOKUP(Dati!$A5238,Normas!$A:$D,2,FALSE)*0.3)),"")</f>
      </c>
      <c r="I5238" s="2">
        <f>IFERROR(IF(ISBLANK($A5238),"",IF($A5238="Ūdeņraža jonu koncentrācija",VLOOKUP(Dati!$A5238,Normas!$A:$D,3,FALSE),VLOOKUP(Dati!$A5238,Normas!$A:$D,3,FALSE)*0.3)),"")</f>
      </c>
    </row>
    <row r="5239" spans="2:9" x14ac:dyDescent="0.2">
      <c r="B5239">
        <f>IF(ISBLANK(A5239),"",VLOOKUP(A5239,Normas!A:D,4,FALSE))</f>
      </c>
      <c r="E5239" s="2">
        <f>IF(ISBLANK(D5239),"",INT(YEARFRAC(D5239,'Vispārīga informācija'!$B$2)))</f>
      </c>
      <c r="F5239" s="2">
        <f>IFERROR(IF(ISBLANK($A5239),"",IF($A5239="Ūdeņraža jonu koncentrācija",VLOOKUP(Dati!$A5239,Normas!$A:$D,2,FALSE),VLOOKUP(Dati!$A5239,Normas!$A:$D,2,FALSE)*0.6)),"")</f>
      </c>
      <c r="G5239" s="2">
        <f>IFERROR(IF(ISBLANK($A5239),"",IF($A5239="Ūdeņraža jonu koncentrācija",VLOOKUP(Dati!$A5239,Normas!$A:$D,3,FALSE),VLOOKUP(Dati!$A5239,Normas!$A:$D,3,FALSE)*0.6)),"")</f>
      </c>
      <c r="H5239" s="2">
        <f>IFERROR(IF(ISBLANK($A5239),"",IF($A5239="Ūdeņraža jonu koncentrācija",VLOOKUP(Dati!$A5239,Normas!$A:$D,2,FALSE),VLOOKUP(Dati!$A5239,Normas!$A:$D,2,FALSE)*0.3)),"")</f>
      </c>
      <c r="I5239" s="2">
        <f>IFERROR(IF(ISBLANK($A5239),"",IF($A5239="Ūdeņraža jonu koncentrācija",VLOOKUP(Dati!$A5239,Normas!$A:$D,3,FALSE),VLOOKUP(Dati!$A5239,Normas!$A:$D,3,FALSE)*0.3)),"")</f>
      </c>
    </row>
    <row r="5240" spans="2:9" x14ac:dyDescent="0.2">
      <c r="B5240">
        <f>IF(ISBLANK(A5240),"",VLOOKUP(A5240,Normas!A:D,4,FALSE))</f>
      </c>
      <c r="E5240" s="2">
        <f>IF(ISBLANK(D5240),"",INT(YEARFRAC(D5240,'Vispārīga informācija'!$B$2)))</f>
      </c>
      <c r="F5240" s="2">
        <f>IFERROR(IF(ISBLANK($A5240),"",IF($A5240="Ūdeņraža jonu koncentrācija",VLOOKUP(Dati!$A5240,Normas!$A:$D,2,FALSE),VLOOKUP(Dati!$A5240,Normas!$A:$D,2,FALSE)*0.6)),"")</f>
      </c>
      <c r="G5240" s="2">
        <f>IFERROR(IF(ISBLANK($A5240),"",IF($A5240="Ūdeņraža jonu koncentrācija",VLOOKUP(Dati!$A5240,Normas!$A:$D,3,FALSE),VLOOKUP(Dati!$A5240,Normas!$A:$D,3,FALSE)*0.6)),"")</f>
      </c>
      <c r="H5240" s="2">
        <f>IFERROR(IF(ISBLANK($A5240),"",IF($A5240="Ūdeņraža jonu koncentrācija",VLOOKUP(Dati!$A5240,Normas!$A:$D,2,FALSE),VLOOKUP(Dati!$A5240,Normas!$A:$D,2,FALSE)*0.3)),"")</f>
      </c>
      <c r="I5240" s="2">
        <f>IFERROR(IF(ISBLANK($A5240),"",IF($A5240="Ūdeņraža jonu koncentrācija",VLOOKUP(Dati!$A5240,Normas!$A:$D,3,FALSE),VLOOKUP(Dati!$A5240,Normas!$A:$D,3,FALSE)*0.3)),"")</f>
      </c>
    </row>
    <row r="5241" spans="2:9" x14ac:dyDescent="0.2">
      <c r="B5241">
        <f>IF(ISBLANK(A5241),"",VLOOKUP(A5241,Normas!A:D,4,FALSE))</f>
      </c>
      <c r="E5241" s="2">
        <f>IF(ISBLANK(D5241),"",INT(YEARFRAC(D5241,'Vispārīga informācija'!$B$2)))</f>
      </c>
      <c r="F5241" s="2">
        <f>IFERROR(IF(ISBLANK($A5241),"",IF($A5241="Ūdeņraža jonu koncentrācija",VLOOKUP(Dati!$A5241,Normas!$A:$D,2,FALSE),VLOOKUP(Dati!$A5241,Normas!$A:$D,2,FALSE)*0.6)),"")</f>
      </c>
      <c r="G5241" s="2">
        <f>IFERROR(IF(ISBLANK($A5241),"",IF($A5241="Ūdeņraža jonu koncentrācija",VLOOKUP(Dati!$A5241,Normas!$A:$D,3,FALSE),VLOOKUP(Dati!$A5241,Normas!$A:$D,3,FALSE)*0.6)),"")</f>
      </c>
      <c r="H5241" s="2">
        <f>IFERROR(IF(ISBLANK($A5241),"",IF($A5241="Ūdeņraža jonu koncentrācija",VLOOKUP(Dati!$A5241,Normas!$A:$D,2,FALSE),VLOOKUP(Dati!$A5241,Normas!$A:$D,2,FALSE)*0.3)),"")</f>
      </c>
      <c r="I5241" s="2">
        <f>IFERROR(IF(ISBLANK($A5241),"",IF($A5241="Ūdeņraža jonu koncentrācija",VLOOKUP(Dati!$A5241,Normas!$A:$D,3,FALSE),VLOOKUP(Dati!$A5241,Normas!$A:$D,3,FALSE)*0.3)),"")</f>
      </c>
    </row>
    <row r="5242" spans="2:9" x14ac:dyDescent="0.2">
      <c r="B5242">
        <f>IF(ISBLANK(A5242),"",VLOOKUP(A5242,Normas!A:D,4,FALSE))</f>
      </c>
      <c r="E5242" s="2">
        <f>IF(ISBLANK(D5242),"",INT(YEARFRAC(D5242,'Vispārīga informācija'!$B$2)))</f>
      </c>
      <c r="F5242" s="2">
        <f>IFERROR(IF(ISBLANK($A5242),"",IF($A5242="Ūdeņraža jonu koncentrācija",VLOOKUP(Dati!$A5242,Normas!$A:$D,2,FALSE),VLOOKUP(Dati!$A5242,Normas!$A:$D,2,FALSE)*0.6)),"")</f>
      </c>
      <c r="G5242" s="2">
        <f>IFERROR(IF(ISBLANK($A5242),"",IF($A5242="Ūdeņraža jonu koncentrācija",VLOOKUP(Dati!$A5242,Normas!$A:$D,3,FALSE),VLOOKUP(Dati!$A5242,Normas!$A:$D,3,FALSE)*0.6)),"")</f>
      </c>
      <c r="H5242" s="2">
        <f>IFERROR(IF(ISBLANK($A5242),"",IF($A5242="Ūdeņraža jonu koncentrācija",VLOOKUP(Dati!$A5242,Normas!$A:$D,2,FALSE),VLOOKUP(Dati!$A5242,Normas!$A:$D,2,FALSE)*0.3)),"")</f>
      </c>
      <c r="I5242" s="2">
        <f>IFERROR(IF(ISBLANK($A5242),"",IF($A5242="Ūdeņraža jonu koncentrācija",VLOOKUP(Dati!$A5242,Normas!$A:$D,3,FALSE),VLOOKUP(Dati!$A5242,Normas!$A:$D,3,FALSE)*0.3)),"")</f>
      </c>
    </row>
    <row r="5243" spans="2:9" x14ac:dyDescent="0.2">
      <c r="B5243">
        <f>IF(ISBLANK(A5243),"",VLOOKUP(A5243,Normas!A:D,4,FALSE))</f>
      </c>
      <c r="E5243" s="2">
        <f>IF(ISBLANK(D5243),"",INT(YEARFRAC(D5243,'Vispārīga informācija'!$B$2)))</f>
      </c>
      <c r="F5243" s="2">
        <f>IFERROR(IF(ISBLANK($A5243),"",IF($A5243="Ūdeņraža jonu koncentrācija",VLOOKUP(Dati!$A5243,Normas!$A:$D,2,FALSE),VLOOKUP(Dati!$A5243,Normas!$A:$D,2,FALSE)*0.6)),"")</f>
      </c>
      <c r="G5243" s="2">
        <f>IFERROR(IF(ISBLANK($A5243),"",IF($A5243="Ūdeņraža jonu koncentrācija",VLOOKUP(Dati!$A5243,Normas!$A:$D,3,FALSE),VLOOKUP(Dati!$A5243,Normas!$A:$D,3,FALSE)*0.6)),"")</f>
      </c>
      <c r="H5243" s="2">
        <f>IFERROR(IF(ISBLANK($A5243),"",IF($A5243="Ūdeņraža jonu koncentrācija",VLOOKUP(Dati!$A5243,Normas!$A:$D,2,FALSE),VLOOKUP(Dati!$A5243,Normas!$A:$D,2,FALSE)*0.3)),"")</f>
      </c>
      <c r="I5243" s="2">
        <f>IFERROR(IF(ISBLANK($A5243),"",IF($A5243="Ūdeņraža jonu koncentrācija",VLOOKUP(Dati!$A5243,Normas!$A:$D,3,FALSE),VLOOKUP(Dati!$A5243,Normas!$A:$D,3,FALSE)*0.3)),"")</f>
      </c>
    </row>
    <row r="5244" spans="2:9" x14ac:dyDescent="0.2">
      <c r="B5244">
        <f>IF(ISBLANK(A5244),"",VLOOKUP(A5244,Normas!A:D,4,FALSE))</f>
      </c>
      <c r="E5244" s="2">
        <f>IF(ISBLANK(D5244),"",INT(YEARFRAC(D5244,'Vispārīga informācija'!$B$2)))</f>
      </c>
      <c r="F5244" s="2">
        <f>IFERROR(IF(ISBLANK($A5244),"",IF($A5244="Ūdeņraža jonu koncentrācija",VLOOKUP(Dati!$A5244,Normas!$A:$D,2,FALSE),VLOOKUP(Dati!$A5244,Normas!$A:$D,2,FALSE)*0.6)),"")</f>
      </c>
      <c r="G5244" s="2">
        <f>IFERROR(IF(ISBLANK($A5244),"",IF($A5244="Ūdeņraža jonu koncentrācija",VLOOKUP(Dati!$A5244,Normas!$A:$D,3,FALSE),VLOOKUP(Dati!$A5244,Normas!$A:$D,3,FALSE)*0.6)),"")</f>
      </c>
      <c r="H5244" s="2">
        <f>IFERROR(IF(ISBLANK($A5244),"",IF($A5244="Ūdeņraža jonu koncentrācija",VLOOKUP(Dati!$A5244,Normas!$A:$D,2,FALSE),VLOOKUP(Dati!$A5244,Normas!$A:$D,2,FALSE)*0.3)),"")</f>
      </c>
      <c r="I5244" s="2">
        <f>IFERROR(IF(ISBLANK($A5244),"",IF($A5244="Ūdeņraža jonu koncentrācija",VLOOKUP(Dati!$A5244,Normas!$A:$D,3,FALSE),VLOOKUP(Dati!$A5244,Normas!$A:$D,3,FALSE)*0.3)),"")</f>
      </c>
    </row>
    <row r="5245" spans="2:9" x14ac:dyDescent="0.2">
      <c r="B5245">
        <f>IF(ISBLANK(A5245),"",VLOOKUP(A5245,Normas!A:D,4,FALSE))</f>
      </c>
      <c r="E5245" s="2">
        <f>IF(ISBLANK(D5245),"",INT(YEARFRAC(D5245,'Vispārīga informācija'!$B$2)))</f>
      </c>
      <c r="F5245" s="2">
        <f>IFERROR(IF(ISBLANK($A5245),"",IF($A5245="Ūdeņraža jonu koncentrācija",VLOOKUP(Dati!$A5245,Normas!$A:$D,2,FALSE),VLOOKUP(Dati!$A5245,Normas!$A:$D,2,FALSE)*0.6)),"")</f>
      </c>
      <c r="G5245" s="2">
        <f>IFERROR(IF(ISBLANK($A5245),"",IF($A5245="Ūdeņraža jonu koncentrācija",VLOOKUP(Dati!$A5245,Normas!$A:$D,3,FALSE),VLOOKUP(Dati!$A5245,Normas!$A:$D,3,FALSE)*0.6)),"")</f>
      </c>
      <c r="H5245" s="2">
        <f>IFERROR(IF(ISBLANK($A5245),"",IF($A5245="Ūdeņraža jonu koncentrācija",VLOOKUP(Dati!$A5245,Normas!$A:$D,2,FALSE),VLOOKUP(Dati!$A5245,Normas!$A:$D,2,FALSE)*0.3)),"")</f>
      </c>
      <c r="I5245" s="2">
        <f>IFERROR(IF(ISBLANK($A5245),"",IF($A5245="Ūdeņraža jonu koncentrācija",VLOOKUP(Dati!$A5245,Normas!$A:$D,3,FALSE),VLOOKUP(Dati!$A5245,Normas!$A:$D,3,FALSE)*0.3)),"")</f>
      </c>
    </row>
    <row r="5246" spans="2:9" x14ac:dyDescent="0.2">
      <c r="B5246">
        <f>IF(ISBLANK(A5246),"",VLOOKUP(A5246,Normas!A:D,4,FALSE))</f>
      </c>
      <c r="E5246" s="2">
        <f>IF(ISBLANK(D5246),"",INT(YEARFRAC(D5246,'Vispārīga informācija'!$B$2)))</f>
      </c>
      <c r="F5246" s="2">
        <f>IFERROR(IF(ISBLANK($A5246),"",IF($A5246="Ūdeņraža jonu koncentrācija",VLOOKUP(Dati!$A5246,Normas!$A:$D,2,FALSE),VLOOKUP(Dati!$A5246,Normas!$A:$D,2,FALSE)*0.6)),"")</f>
      </c>
      <c r="G5246" s="2">
        <f>IFERROR(IF(ISBLANK($A5246),"",IF($A5246="Ūdeņraža jonu koncentrācija",VLOOKUP(Dati!$A5246,Normas!$A:$D,3,FALSE),VLOOKUP(Dati!$A5246,Normas!$A:$D,3,FALSE)*0.6)),"")</f>
      </c>
      <c r="H5246" s="2">
        <f>IFERROR(IF(ISBLANK($A5246),"",IF($A5246="Ūdeņraža jonu koncentrācija",VLOOKUP(Dati!$A5246,Normas!$A:$D,2,FALSE),VLOOKUP(Dati!$A5246,Normas!$A:$D,2,FALSE)*0.3)),"")</f>
      </c>
      <c r="I5246" s="2">
        <f>IFERROR(IF(ISBLANK($A5246),"",IF($A5246="Ūdeņraža jonu koncentrācija",VLOOKUP(Dati!$A5246,Normas!$A:$D,3,FALSE),VLOOKUP(Dati!$A5246,Normas!$A:$D,3,FALSE)*0.3)),"")</f>
      </c>
    </row>
    <row r="5247" spans="2:9" x14ac:dyDescent="0.2">
      <c r="B5247">
        <f>IF(ISBLANK(A5247),"",VLOOKUP(A5247,Normas!A:D,4,FALSE))</f>
      </c>
      <c r="E5247" s="2">
        <f>IF(ISBLANK(D5247),"",INT(YEARFRAC(D5247,'Vispārīga informācija'!$B$2)))</f>
      </c>
      <c r="F5247" s="2">
        <f>IFERROR(IF(ISBLANK($A5247),"",IF($A5247="Ūdeņraža jonu koncentrācija",VLOOKUP(Dati!$A5247,Normas!$A:$D,2,FALSE),VLOOKUP(Dati!$A5247,Normas!$A:$D,2,FALSE)*0.6)),"")</f>
      </c>
      <c r="G5247" s="2">
        <f>IFERROR(IF(ISBLANK($A5247),"",IF($A5247="Ūdeņraža jonu koncentrācija",VLOOKUP(Dati!$A5247,Normas!$A:$D,3,FALSE),VLOOKUP(Dati!$A5247,Normas!$A:$D,3,FALSE)*0.6)),"")</f>
      </c>
      <c r="H5247" s="2">
        <f>IFERROR(IF(ISBLANK($A5247),"",IF($A5247="Ūdeņraža jonu koncentrācija",VLOOKUP(Dati!$A5247,Normas!$A:$D,2,FALSE),VLOOKUP(Dati!$A5247,Normas!$A:$D,2,FALSE)*0.3)),"")</f>
      </c>
      <c r="I5247" s="2">
        <f>IFERROR(IF(ISBLANK($A5247),"",IF($A5247="Ūdeņraža jonu koncentrācija",VLOOKUP(Dati!$A5247,Normas!$A:$D,3,FALSE),VLOOKUP(Dati!$A5247,Normas!$A:$D,3,FALSE)*0.3)),"")</f>
      </c>
    </row>
    <row r="5248" spans="2:9" x14ac:dyDescent="0.2">
      <c r="B5248">
        <f>IF(ISBLANK(A5248),"",VLOOKUP(A5248,Normas!A:D,4,FALSE))</f>
      </c>
      <c r="E5248" s="2">
        <f>IF(ISBLANK(D5248),"",INT(YEARFRAC(D5248,'Vispārīga informācija'!$B$2)))</f>
      </c>
      <c r="F5248" s="2">
        <f>IFERROR(IF(ISBLANK($A5248),"",IF($A5248="Ūdeņraža jonu koncentrācija",VLOOKUP(Dati!$A5248,Normas!$A:$D,2,FALSE),VLOOKUP(Dati!$A5248,Normas!$A:$D,2,FALSE)*0.6)),"")</f>
      </c>
      <c r="G5248" s="2">
        <f>IFERROR(IF(ISBLANK($A5248),"",IF($A5248="Ūdeņraža jonu koncentrācija",VLOOKUP(Dati!$A5248,Normas!$A:$D,3,FALSE),VLOOKUP(Dati!$A5248,Normas!$A:$D,3,FALSE)*0.6)),"")</f>
      </c>
      <c r="H5248" s="2">
        <f>IFERROR(IF(ISBLANK($A5248),"",IF($A5248="Ūdeņraža jonu koncentrācija",VLOOKUP(Dati!$A5248,Normas!$A:$D,2,FALSE),VLOOKUP(Dati!$A5248,Normas!$A:$D,2,FALSE)*0.3)),"")</f>
      </c>
      <c r="I5248" s="2">
        <f>IFERROR(IF(ISBLANK($A5248),"",IF($A5248="Ūdeņraža jonu koncentrācija",VLOOKUP(Dati!$A5248,Normas!$A:$D,3,FALSE),VLOOKUP(Dati!$A5248,Normas!$A:$D,3,FALSE)*0.3)),"")</f>
      </c>
    </row>
    <row r="5249" spans="2:9" x14ac:dyDescent="0.2">
      <c r="B5249">
        <f>IF(ISBLANK(A5249),"",VLOOKUP(A5249,Normas!A:D,4,FALSE))</f>
      </c>
      <c r="E5249" s="2">
        <f>IF(ISBLANK(D5249),"",INT(YEARFRAC(D5249,'Vispārīga informācija'!$B$2)))</f>
      </c>
      <c r="F5249" s="2">
        <f>IFERROR(IF(ISBLANK($A5249),"",IF($A5249="Ūdeņraža jonu koncentrācija",VLOOKUP(Dati!$A5249,Normas!$A:$D,2,FALSE),VLOOKUP(Dati!$A5249,Normas!$A:$D,2,FALSE)*0.6)),"")</f>
      </c>
      <c r="G5249" s="2">
        <f>IFERROR(IF(ISBLANK($A5249),"",IF($A5249="Ūdeņraža jonu koncentrācija",VLOOKUP(Dati!$A5249,Normas!$A:$D,3,FALSE),VLOOKUP(Dati!$A5249,Normas!$A:$D,3,FALSE)*0.6)),"")</f>
      </c>
      <c r="H5249" s="2">
        <f>IFERROR(IF(ISBLANK($A5249),"",IF($A5249="Ūdeņraža jonu koncentrācija",VLOOKUP(Dati!$A5249,Normas!$A:$D,2,FALSE),VLOOKUP(Dati!$A5249,Normas!$A:$D,2,FALSE)*0.3)),"")</f>
      </c>
      <c r="I5249" s="2">
        <f>IFERROR(IF(ISBLANK($A5249),"",IF($A5249="Ūdeņraža jonu koncentrācija",VLOOKUP(Dati!$A5249,Normas!$A:$D,3,FALSE),VLOOKUP(Dati!$A5249,Normas!$A:$D,3,FALSE)*0.3)),"")</f>
      </c>
    </row>
    <row r="5250" spans="2:9" x14ac:dyDescent="0.2">
      <c r="B5250">
        <f>IF(ISBLANK(A5250),"",VLOOKUP(A5250,Normas!A:D,4,FALSE))</f>
      </c>
      <c r="E5250" s="2">
        <f>IF(ISBLANK(D5250),"",INT(YEARFRAC(D5250,'Vispārīga informācija'!$B$2)))</f>
      </c>
      <c r="F5250" s="2">
        <f>IFERROR(IF(ISBLANK($A5250),"",IF($A5250="Ūdeņraža jonu koncentrācija",VLOOKUP(Dati!$A5250,Normas!$A:$D,2,FALSE),VLOOKUP(Dati!$A5250,Normas!$A:$D,2,FALSE)*0.6)),"")</f>
      </c>
      <c r="G5250" s="2">
        <f>IFERROR(IF(ISBLANK($A5250),"",IF($A5250="Ūdeņraža jonu koncentrācija",VLOOKUP(Dati!$A5250,Normas!$A:$D,3,FALSE),VLOOKUP(Dati!$A5250,Normas!$A:$D,3,FALSE)*0.6)),"")</f>
      </c>
      <c r="H5250" s="2">
        <f>IFERROR(IF(ISBLANK($A5250),"",IF($A5250="Ūdeņraža jonu koncentrācija",VLOOKUP(Dati!$A5250,Normas!$A:$D,2,FALSE),VLOOKUP(Dati!$A5250,Normas!$A:$D,2,FALSE)*0.3)),"")</f>
      </c>
      <c r="I5250" s="2">
        <f>IFERROR(IF(ISBLANK($A5250),"",IF($A5250="Ūdeņraža jonu koncentrācija",VLOOKUP(Dati!$A5250,Normas!$A:$D,3,FALSE),VLOOKUP(Dati!$A5250,Normas!$A:$D,3,FALSE)*0.3)),"")</f>
      </c>
    </row>
    <row r="5251" spans="2:9" x14ac:dyDescent="0.2">
      <c r="B5251">
        <f>IF(ISBLANK(A5251),"",VLOOKUP(A5251,Normas!A:D,4,FALSE))</f>
      </c>
      <c r="E5251" s="2">
        <f>IF(ISBLANK(D5251),"",INT(YEARFRAC(D5251,'Vispārīga informācija'!$B$2)))</f>
      </c>
      <c r="F5251" s="2">
        <f>IFERROR(IF(ISBLANK($A5251),"",IF($A5251="Ūdeņraža jonu koncentrācija",VLOOKUP(Dati!$A5251,Normas!$A:$D,2,FALSE),VLOOKUP(Dati!$A5251,Normas!$A:$D,2,FALSE)*0.6)),"")</f>
      </c>
      <c r="G5251" s="2">
        <f>IFERROR(IF(ISBLANK($A5251),"",IF($A5251="Ūdeņraža jonu koncentrācija",VLOOKUP(Dati!$A5251,Normas!$A:$D,3,FALSE),VLOOKUP(Dati!$A5251,Normas!$A:$D,3,FALSE)*0.6)),"")</f>
      </c>
      <c r="H5251" s="2">
        <f>IFERROR(IF(ISBLANK($A5251),"",IF($A5251="Ūdeņraža jonu koncentrācija",VLOOKUP(Dati!$A5251,Normas!$A:$D,2,FALSE),VLOOKUP(Dati!$A5251,Normas!$A:$D,2,FALSE)*0.3)),"")</f>
      </c>
      <c r="I5251" s="2">
        <f>IFERROR(IF(ISBLANK($A5251),"",IF($A5251="Ūdeņraža jonu koncentrācija",VLOOKUP(Dati!$A5251,Normas!$A:$D,3,FALSE),VLOOKUP(Dati!$A5251,Normas!$A:$D,3,FALSE)*0.3)),"")</f>
      </c>
    </row>
    <row r="5252" spans="2:9" x14ac:dyDescent="0.2">
      <c r="B5252">
        <f>IF(ISBLANK(A5252),"",VLOOKUP(A5252,Normas!A:D,4,FALSE))</f>
      </c>
      <c r="E5252" s="2">
        <f>IF(ISBLANK(D5252),"",INT(YEARFRAC(D5252,'Vispārīga informācija'!$B$2)))</f>
      </c>
      <c r="F5252" s="2">
        <f>IFERROR(IF(ISBLANK($A5252),"",IF($A5252="Ūdeņraža jonu koncentrācija",VLOOKUP(Dati!$A5252,Normas!$A:$D,2,FALSE),VLOOKUP(Dati!$A5252,Normas!$A:$D,2,FALSE)*0.6)),"")</f>
      </c>
      <c r="G5252" s="2">
        <f>IFERROR(IF(ISBLANK($A5252),"",IF($A5252="Ūdeņraža jonu koncentrācija",VLOOKUP(Dati!$A5252,Normas!$A:$D,3,FALSE),VLOOKUP(Dati!$A5252,Normas!$A:$D,3,FALSE)*0.6)),"")</f>
      </c>
      <c r="H5252" s="2">
        <f>IFERROR(IF(ISBLANK($A5252),"",IF($A5252="Ūdeņraža jonu koncentrācija",VLOOKUP(Dati!$A5252,Normas!$A:$D,2,FALSE),VLOOKUP(Dati!$A5252,Normas!$A:$D,2,FALSE)*0.3)),"")</f>
      </c>
      <c r="I5252" s="2">
        <f>IFERROR(IF(ISBLANK($A5252),"",IF($A5252="Ūdeņraža jonu koncentrācija",VLOOKUP(Dati!$A5252,Normas!$A:$D,3,FALSE),VLOOKUP(Dati!$A5252,Normas!$A:$D,3,FALSE)*0.3)),"")</f>
      </c>
    </row>
    <row r="5253" spans="2:9" x14ac:dyDescent="0.2">
      <c r="B5253">
        <f>IF(ISBLANK(A5253),"",VLOOKUP(A5253,Normas!A:D,4,FALSE))</f>
      </c>
      <c r="E5253" s="2">
        <f>IF(ISBLANK(D5253),"",INT(YEARFRAC(D5253,'Vispārīga informācija'!$B$2)))</f>
      </c>
      <c r="F5253" s="2">
        <f>IFERROR(IF(ISBLANK($A5253),"",IF($A5253="Ūdeņraža jonu koncentrācija",VLOOKUP(Dati!$A5253,Normas!$A:$D,2,FALSE),VLOOKUP(Dati!$A5253,Normas!$A:$D,2,FALSE)*0.6)),"")</f>
      </c>
      <c r="G5253" s="2">
        <f>IFERROR(IF(ISBLANK($A5253),"",IF($A5253="Ūdeņraža jonu koncentrācija",VLOOKUP(Dati!$A5253,Normas!$A:$D,3,FALSE),VLOOKUP(Dati!$A5253,Normas!$A:$D,3,FALSE)*0.6)),"")</f>
      </c>
      <c r="H5253" s="2">
        <f>IFERROR(IF(ISBLANK($A5253),"",IF($A5253="Ūdeņraža jonu koncentrācija",VLOOKUP(Dati!$A5253,Normas!$A:$D,2,FALSE),VLOOKUP(Dati!$A5253,Normas!$A:$D,2,FALSE)*0.3)),"")</f>
      </c>
      <c r="I5253" s="2">
        <f>IFERROR(IF(ISBLANK($A5253),"",IF($A5253="Ūdeņraža jonu koncentrācija",VLOOKUP(Dati!$A5253,Normas!$A:$D,3,FALSE),VLOOKUP(Dati!$A5253,Normas!$A:$D,3,FALSE)*0.3)),"")</f>
      </c>
    </row>
    <row r="5254" spans="2:9" x14ac:dyDescent="0.2">
      <c r="B5254">
        <f>IF(ISBLANK(A5254),"",VLOOKUP(A5254,Normas!A:D,4,FALSE))</f>
      </c>
      <c r="E5254" s="2">
        <f>IF(ISBLANK(D5254),"",INT(YEARFRAC(D5254,'Vispārīga informācija'!$B$2)))</f>
      </c>
      <c r="F5254" s="2">
        <f>IFERROR(IF(ISBLANK($A5254),"",IF($A5254="Ūdeņraža jonu koncentrācija",VLOOKUP(Dati!$A5254,Normas!$A:$D,2,FALSE),VLOOKUP(Dati!$A5254,Normas!$A:$D,2,FALSE)*0.6)),"")</f>
      </c>
      <c r="G5254" s="2">
        <f>IFERROR(IF(ISBLANK($A5254),"",IF($A5254="Ūdeņraža jonu koncentrācija",VLOOKUP(Dati!$A5254,Normas!$A:$D,3,FALSE),VLOOKUP(Dati!$A5254,Normas!$A:$D,3,FALSE)*0.6)),"")</f>
      </c>
      <c r="H5254" s="2">
        <f>IFERROR(IF(ISBLANK($A5254),"",IF($A5254="Ūdeņraža jonu koncentrācija",VLOOKUP(Dati!$A5254,Normas!$A:$D,2,FALSE),VLOOKUP(Dati!$A5254,Normas!$A:$D,2,FALSE)*0.3)),"")</f>
      </c>
      <c r="I5254" s="2">
        <f>IFERROR(IF(ISBLANK($A5254),"",IF($A5254="Ūdeņraža jonu koncentrācija",VLOOKUP(Dati!$A5254,Normas!$A:$D,3,FALSE),VLOOKUP(Dati!$A5254,Normas!$A:$D,3,FALSE)*0.3)),"")</f>
      </c>
    </row>
    <row r="5255" spans="2:9" x14ac:dyDescent="0.2">
      <c r="B5255">
        <f>IF(ISBLANK(A5255),"",VLOOKUP(A5255,Normas!A:D,4,FALSE))</f>
      </c>
      <c r="E5255" s="2">
        <f>IF(ISBLANK(D5255),"",INT(YEARFRAC(D5255,'Vispārīga informācija'!$B$2)))</f>
      </c>
      <c r="F5255" s="2">
        <f>IFERROR(IF(ISBLANK($A5255),"",IF($A5255="Ūdeņraža jonu koncentrācija",VLOOKUP(Dati!$A5255,Normas!$A:$D,2,FALSE),VLOOKUP(Dati!$A5255,Normas!$A:$D,2,FALSE)*0.6)),"")</f>
      </c>
      <c r="G5255" s="2">
        <f>IFERROR(IF(ISBLANK($A5255),"",IF($A5255="Ūdeņraža jonu koncentrācija",VLOOKUP(Dati!$A5255,Normas!$A:$D,3,FALSE),VLOOKUP(Dati!$A5255,Normas!$A:$D,3,FALSE)*0.6)),"")</f>
      </c>
      <c r="H5255" s="2">
        <f>IFERROR(IF(ISBLANK($A5255),"",IF($A5255="Ūdeņraža jonu koncentrācija",VLOOKUP(Dati!$A5255,Normas!$A:$D,2,FALSE),VLOOKUP(Dati!$A5255,Normas!$A:$D,2,FALSE)*0.3)),"")</f>
      </c>
      <c r="I5255" s="2">
        <f>IFERROR(IF(ISBLANK($A5255),"",IF($A5255="Ūdeņraža jonu koncentrācija",VLOOKUP(Dati!$A5255,Normas!$A:$D,3,FALSE),VLOOKUP(Dati!$A5255,Normas!$A:$D,3,FALSE)*0.3)),"")</f>
      </c>
    </row>
    <row r="5256" spans="2:9" x14ac:dyDescent="0.2">
      <c r="B5256">
        <f>IF(ISBLANK(A5256),"",VLOOKUP(A5256,Normas!A:D,4,FALSE))</f>
      </c>
      <c r="E5256" s="2">
        <f>IF(ISBLANK(D5256),"",INT(YEARFRAC(D5256,'Vispārīga informācija'!$B$2)))</f>
      </c>
      <c r="F5256" s="2">
        <f>IFERROR(IF(ISBLANK($A5256),"",IF($A5256="Ūdeņraža jonu koncentrācija",VLOOKUP(Dati!$A5256,Normas!$A:$D,2,FALSE),VLOOKUP(Dati!$A5256,Normas!$A:$D,2,FALSE)*0.6)),"")</f>
      </c>
      <c r="G5256" s="2">
        <f>IFERROR(IF(ISBLANK($A5256),"",IF($A5256="Ūdeņraža jonu koncentrācija",VLOOKUP(Dati!$A5256,Normas!$A:$D,3,FALSE),VLOOKUP(Dati!$A5256,Normas!$A:$D,3,FALSE)*0.6)),"")</f>
      </c>
      <c r="H5256" s="2">
        <f>IFERROR(IF(ISBLANK($A5256),"",IF($A5256="Ūdeņraža jonu koncentrācija",VLOOKUP(Dati!$A5256,Normas!$A:$D,2,FALSE),VLOOKUP(Dati!$A5256,Normas!$A:$D,2,FALSE)*0.3)),"")</f>
      </c>
      <c r="I5256" s="2">
        <f>IFERROR(IF(ISBLANK($A5256),"",IF($A5256="Ūdeņraža jonu koncentrācija",VLOOKUP(Dati!$A5256,Normas!$A:$D,3,FALSE),VLOOKUP(Dati!$A5256,Normas!$A:$D,3,FALSE)*0.3)),"")</f>
      </c>
    </row>
    <row r="5257" spans="2:9" x14ac:dyDescent="0.2">
      <c r="B5257">
        <f>IF(ISBLANK(A5257),"",VLOOKUP(A5257,Normas!A:D,4,FALSE))</f>
      </c>
      <c r="E5257" s="2">
        <f>IF(ISBLANK(D5257),"",INT(YEARFRAC(D5257,'Vispārīga informācija'!$B$2)))</f>
      </c>
      <c r="F5257" s="2">
        <f>IFERROR(IF(ISBLANK($A5257),"",IF($A5257="Ūdeņraža jonu koncentrācija",VLOOKUP(Dati!$A5257,Normas!$A:$D,2,FALSE),VLOOKUP(Dati!$A5257,Normas!$A:$D,2,FALSE)*0.6)),"")</f>
      </c>
      <c r="G5257" s="2">
        <f>IFERROR(IF(ISBLANK($A5257),"",IF($A5257="Ūdeņraža jonu koncentrācija",VLOOKUP(Dati!$A5257,Normas!$A:$D,3,FALSE),VLOOKUP(Dati!$A5257,Normas!$A:$D,3,FALSE)*0.6)),"")</f>
      </c>
      <c r="H5257" s="2">
        <f>IFERROR(IF(ISBLANK($A5257),"",IF($A5257="Ūdeņraža jonu koncentrācija",VLOOKUP(Dati!$A5257,Normas!$A:$D,2,FALSE),VLOOKUP(Dati!$A5257,Normas!$A:$D,2,FALSE)*0.3)),"")</f>
      </c>
      <c r="I5257" s="2">
        <f>IFERROR(IF(ISBLANK($A5257),"",IF($A5257="Ūdeņraža jonu koncentrācija",VLOOKUP(Dati!$A5257,Normas!$A:$D,3,FALSE),VLOOKUP(Dati!$A5257,Normas!$A:$D,3,FALSE)*0.3)),"")</f>
      </c>
    </row>
    <row r="5258" spans="2:9" x14ac:dyDescent="0.2">
      <c r="B5258">
        <f>IF(ISBLANK(A5258),"",VLOOKUP(A5258,Normas!A:D,4,FALSE))</f>
      </c>
      <c r="E5258" s="2">
        <f>IF(ISBLANK(D5258),"",INT(YEARFRAC(D5258,'Vispārīga informācija'!$B$2)))</f>
      </c>
      <c r="F5258" s="2">
        <f>IFERROR(IF(ISBLANK($A5258),"",IF($A5258="Ūdeņraža jonu koncentrācija",VLOOKUP(Dati!$A5258,Normas!$A:$D,2,FALSE),VLOOKUP(Dati!$A5258,Normas!$A:$D,2,FALSE)*0.6)),"")</f>
      </c>
      <c r="G5258" s="2">
        <f>IFERROR(IF(ISBLANK($A5258),"",IF($A5258="Ūdeņraža jonu koncentrācija",VLOOKUP(Dati!$A5258,Normas!$A:$D,3,FALSE),VLOOKUP(Dati!$A5258,Normas!$A:$D,3,FALSE)*0.6)),"")</f>
      </c>
      <c r="H5258" s="2">
        <f>IFERROR(IF(ISBLANK($A5258),"",IF($A5258="Ūdeņraža jonu koncentrācija",VLOOKUP(Dati!$A5258,Normas!$A:$D,2,FALSE),VLOOKUP(Dati!$A5258,Normas!$A:$D,2,FALSE)*0.3)),"")</f>
      </c>
      <c r="I5258" s="2">
        <f>IFERROR(IF(ISBLANK($A5258),"",IF($A5258="Ūdeņraža jonu koncentrācija",VLOOKUP(Dati!$A5258,Normas!$A:$D,3,FALSE),VLOOKUP(Dati!$A5258,Normas!$A:$D,3,FALSE)*0.3)),"")</f>
      </c>
    </row>
    <row r="5259" spans="2:9" x14ac:dyDescent="0.2">
      <c r="B5259">
        <f>IF(ISBLANK(A5259),"",VLOOKUP(A5259,Normas!A:D,4,FALSE))</f>
      </c>
      <c r="E5259" s="2">
        <f>IF(ISBLANK(D5259),"",INT(YEARFRAC(D5259,'Vispārīga informācija'!$B$2)))</f>
      </c>
      <c r="F5259" s="2">
        <f>IFERROR(IF(ISBLANK($A5259),"",IF($A5259="Ūdeņraža jonu koncentrācija",VLOOKUP(Dati!$A5259,Normas!$A:$D,2,FALSE),VLOOKUP(Dati!$A5259,Normas!$A:$D,2,FALSE)*0.6)),"")</f>
      </c>
      <c r="G5259" s="2">
        <f>IFERROR(IF(ISBLANK($A5259),"",IF($A5259="Ūdeņraža jonu koncentrācija",VLOOKUP(Dati!$A5259,Normas!$A:$D,3,FALSE),VLOOKUP(Dati!$A5259,Normas!$A:$D,3,FALSE)*0.6)),"")</f>
      </c>
      <c r="H5259" s="2">
        <f>IFERROR(IF(ISBLANK($A5259),"",IF($A5259="Ūdeņraža jonu koncentrācija",VLOOKUP(Dati!$A5259,Normas!$A:$D,2,FALSE),VLOOKUP(Dati!$A5259,Normas!$A:$D,2,FALSE)*0.3)),"")</f>
      </c>
      <c r="I5259" s="2">
        <f>IFERROR(IF(ISBLANK($A5259),"",IF($A5259="Ūdeņraža jonu koncentrācija",VLOOKUP(Dati!$A5259,Normas!$A:$D,3,FALSE),VLOOKUP(Dati!$A5259,Normas!$A:$D,3,FALSE)*0.3)),"")</f>
      </c>
    </row>
    <row r="5260" spans="2:9" x14ac:dyDescent="0.2">
      <c r="B5260">
        <f>IF(ISBLANK(A5260),"",VLOOKUP(A5260,Normas!A:D,4,FALSE))</f>
      </c>
      <c r="E5260" s="2">
        <f>IF(ISBLANK(D5260),"",INT(YEARFRAC(D5260,'Vispārīga informācija'!$B$2)))</f>
      </c>
      <c r="F5260" s="2">
        <f>IFERROR(IF(ISBLANK($A5260),"",IF($A5260="Ūdeņraža jonu koncentrācija",VLOOKUP(Dati!$A5260,Normas!$A:$D,2,FALSE),VLOOKUP(Dati!$A5260,Normas!$A:$D,2,FALSE)*0.6)),"")</f>
      </c>
      <c r="G5260" s="2">
        <f>IFERROR(IF(ISBLANK($A5260),"",IF($A5260="Ūdeņraža jonu koncentrācija",VLOOKUP(Dati!$A5260,Normas!$A:$D,3,FALSE),VLOOKUP(Dati!$A5260,Normas!$A:$D,3,FALSE)*0.6)),"")</f>
      </c>
      <c r="H5260" s="2">
        <f>IFERROR(IF(ISBLANK($A5260),"",IF($A5260="Ūdeņraža jonu koncentrācija",VLOOKUP(Dati!$A5260,Normas!$A:$D,2,FALSE),VLOOKUP(Dati!$A5260,Normas!$A:$D,2,FALSE)*0.3)),"")</f>
      </c>
      <c r="I5260" s="2">
        <f>IFERROR(IF(ISBLANK($A5260),"",IF($A5260="Ūdeņraža jonu koncentrācija",VLOOKUP(Dati!$A5260,Normas!$A:$D,3,FALSE),VLOOKUP(Dati!$A5260,Normas!$A:$D,3,FALSE)*0.3)),"")</f>
      </c>
    </row>
    <row r="5261" spans="2:9" x14ac:dyDescent="0.2">
      <c r="B5261">
        <f>IF(ISBLANK(A5261),"",VLOOKUP(A5261,Normas!A:D,4,FALSE))</f>
      </c>
      <c r="E5261" s="2">
        <f>IF(ISBLANK(D5261),"",INT(YEARFRAC(D5261,'Vispārīga informācija'!$B$2)))</f>
      </c>
      <c r="F5261" s="2">
        <f>IFERROR(IF(ISBLANK($A5261),"",IF($A5261="Ūdeņraža jonu koncentrācija",VLOOKUP(Dati!$A5261,Normas!$A:$D,2,FALSE),VLOOKUP(Dati!$A5261,Normas!$A:$D,2,FALSE)*0.6)),"")</f>
      </c>
      <c r="G5261" s="2">
        <f>IFERROR(IF(ISBLANK($A5261),"",IF($A5261="Ūdeņraža jonu koncentrācija",VLOOKUP(Dati!$A5261,Normas!$A:$D,3,FALSE),VLOOKUP(Dati!$A5261,Normas!$A:$D,3,FALSE)*0.6)),"")</f>
      </c>
      <c r="H5261" s="2">
        <f>IFERROR(IF(ISBLANK($A5261),"",IF($A5261="Ūdeņraža jonu koncentrācija",VLOOKUP(Dati!$A5261,Normas!$A:$D,2,FALSE),VLOOKUP(Dati!$A5261,Normas!$A:$D,2,FALSE)*0.3)),"")</f>
      </c>
      <c r="I5261" s="2">
        <f>IFERROR(IF(ISBLANK($A5261),"",IF($A5261="Ūdeņraža jonu koncentrācija",VLOOKUP(Dati!$A5261,Normas!$A:$D,3,FALSE),VLOOKUP(Dati!$A5261,Normas!$A:$D,3,FALSE)*0.3)),"")</f>
      </c>
    </row>
    <row r="5262" spans="2:9" x14ac:dyDescent="0.2">
      <c r="B5262">
        <f>IF(ISBLANK(A5262),"",VLOOKUP(A5262,Normas!A:D,4,FALSE))</f>
      </c>
      <c r="E5262" s="2">
        <f>IF(ISBLANK(D5262),"",INT(YEARFRAC(D5262,'Vispārīga informācija'!$B$2)))</f>
      </c>
      <c r="F5262" s="2">
        <f>IFERROR(IF(ISBLANK($A5262),"",IF($A5262="Ūdeņraža jonu koncentrācija",VLOOKUP(Dati!$A5262,Normas!$A:$D,2,FALSE),VLOOKUP(Dati!$A5262,Normas!$A:$D,2,FALSE)*0.6)),"")</f>
      </c>
      <c r="G5262" s="2">
        <f>IFERROR(IF(ISBLANK($A5262),"",IF($A5262="Ūdeņraža jonu koncentrācija",VLOOKUP(Dati!$A5262,Normas!$A:$D,3,FALSE),VLOOKUP(Dati!$A5262,Normas!$A:$D,3,FALSE)*0.6)),"")</f>
      </c>
      <c r="H5262" s="2">
        <f>IFERROR(IF(ISBLANK($A5262),"",IF($A5262="Ūdeņraža jonu koncentrācija",VLOOKUP(Dati!$A5262,Normas!$A:$D,2,FALSE),VLOOKUP(Dati!$A5262,Normas!$A:$D,2,FALSE)*0.3)),"")</f>
      </c>
      <c r="I5262" s="2">
        <f>IFERROR(IF(ISBLANK($A5262),"",IF($A5262="Ūdeņraža jonu koncentrācija",VLOOKUP(Dati!$A5262,Normas!$A:$D,3,FALSE),VLOOKUP(Dati!$A5262,Normas!$A:$D,3,FALSE)*0.3)),"")</f>
      </c>
    </row>
    <row r="5263" spans="2:9" x14ac:dyDescent="0.2">
      <c r="B5263">
        <f>IF(ISBLANK(A5263),"",VLOOKUP(A5263,Normas!A:D,4,FALSE))</f>
      </c>
      <c r="E5263" s="2">
        <f>IF(ISBLANK(D5263),"",INT(YEARFRAC(D5263,'Vispārīga informācija'!$B$2)))</f>
      </c>
      <c r="F5263" s="2">
        <f>IFERROR(IF(ISBLANK($A5263),"",IF($A5263="Ūdeņraža jonu koncentrācija",VLOOKUP(Dati!$A5263,Normas!$A:$D,2,FALSE),VLOOKUP(Dati!$A5263,Normas!$A:$D,2,FALSE)*0.6)),"")</f>
      </c>
      <c r="G5263" s="2">
        <f>IFERROR(IF(ISBLANK($A5263),"",IF($A5263="Ūdeņraža jonu koncentrācija",VLOOKUP(Dati!$A5263,Normas!$A:$D,3,FALSE),VLOOKUP(Dati!$A5263,Normas!$A:$D,3,FALSE)*0.6)),"")</f>
      </c>
      <c r="H5263" s="2">
        <f>IFERROR(IF(ISBLANK($A5263),"",IF($A5263="Ūdeņraža jonu koncentrācija",VLOOKUP(Dati!$A5263,Normas!$A:$D,2,FALSE),VLOOKUP(Dati!$A5263,Normas!$A:$D,2,FALSE)*0.3)),"")</f>
      </c>
      <c r="I5263" s="2">
        <f>IFERROR(IF(ISBLANK($A5263),"",IF($A5263="Ūdeņraža jonu koncentrācija",VLOOKUP(Dati!$A5263,Normas!$A:$D,3,FALSE),VLOOKUP(Dati!$A5263,Normas!$A:$D,3,FALSE)*0.3)),"")</f>
      </c>
    </row>
    <row r="5264" spans="2:9" x14ac:dyDescent="0.2">
      <c r="B5264">
        <f>IF(ISBLANK(A5264),"",VLOOKUP(A5264,Normas!A:D,4,FALSE))</f>
      </c>
      <c r="E5264" s="2">
        <f>IF(ISBLANK(D5264),"",INT(YEARFRAC(D5264,'Vispārīga informācija'!$B$2)))</f>
      </c>
      <c r="F5264" s="2">
        <f>IFERROR(IF(ISBLANK($A5264),"",IF($A5264="Ūdeņraža jonu koncentrācija",VLOOKUP(Dati!$A5264,Normas!$A:$D,2,FALSE),VLOOKUP(Dati!$A5264,Normas!$A:$D,2,FALSE)*0.6)),"")</f>
      </c>
      <c r="G5264" s="2">
        <f>IFERROR(IF(ISBLANK($A5264),"",IF($A5264="Ūdeņraža jonu koncentrācija",VLOOKUP(Dati!$A5264,Normas!$A:$D,3,FALSE),VLOOKUP(Dati!$A5264,Normas!$A:$D,3,FALSE)*0.6)),"")</f>
      </c>
      <c r="H5264" s="2">
        <f>IFERROR(IF(ISBLANK($A5264),"",IF($A5264="Ūdeņraža jonu koncentrācija",VLOOKUP(Dati!$A5264,Normas!$A:$D,2,FALSE),VLOOKUP(Dati!$A5264,Normas!$A:$D,2,FALSE)*0.3)),"")</f>
      </c>
      <c r="I5264" s="2">
        <f>IFERROR(IF(ISBLANK($A5264),"",IF($A5264="Ūdeņraža jonu koncentrācija",VLOOKUP(Dati!$A5264,Normas!$A:$D,3,FALSE),VLOOKUP(Dati!$A5264,Normas!$A:$D,3,FALSE)*0.3)),"")</f>
      </c>
    </row>
    <row r="5265" spans="2:9" x14ac:dyDescent="0.2">
      <c r="B5265">
        <f>IF(ISBLANK(A5265),"",VLOOKUP(A5265,Normas!A:D,4,FALSE))</f>
      </c>
      <c r="E5265" s="2">
        <f>IF(ISBLANK(D5265),"",INT(YEARFRAC(D5265,'Vispārīga informācija'!$B$2)))</f>
      </c>
      <c r="F5265" s="2">
        <f>IFERROR(IF(ISBLANK($A5265),"",IF($A5265="Ūdeņraža jonu koncentrācija",VLOOKUP(Dati!$A5265,Normas!$A:$D,2,FALSE),VLOOKUP(Dati!$A5265,Normas!$A:$D,2,FALSE)*0.6)),"")</f>
      </c>
      <c r="G5265" s="2">
        <f>IFERROR(IF(ISBLANK($A5265),"",IF($A5265="Ūdeņraža jonu koncentrācija",VLOOKUP(Dati!$A5265,Normas!$A:$D,3,FALSE),VLOOKUP(Dati!$A5265,Normas!$A:$D,3,FALSE)*0.6)),"")</f>
      </c>
      <c r="H5265" s="2">
        <f>IFERROR(IF(ISBLANK($A5265),"",IF($A5265="Ūdeņraža jonu koncentrācija",VLOOKUP(Dati!$A5265,Normas!$A:$D,2,FALSE),VLOOKUP(Dati!$A5265,Normas!$A:$D,2,FALSE)*0.3)),"")</f>
      </c>
      <c r="I5265" s="2">
        <f>IFERROR(IF(ISBLANK($A5265),"",IF($A5265="Ūdeņraža jonu koncentrācija",VLOOKUP(Dati!$A5265,Normas!$A:$D,3,FALSE),VLOOKUP(Dati!$A5265,Normas!$A:$D,3,FALSE)*0.3)),"")</f>
      </c>
    </row>
    <row r="5266" spans="2:9" x14ac:dyDescent="0.2">
      <c r="B5266">
        <f>IF(ISBLANK(A5266),"",VLOOKUP(A5266,Normas!A:D,4,FALSE))</f>
      </c>
      <c r="E5266" s="2">
        <f>IF(ISBLANK(D5266),"",INT(YEARFRAC(D5266,'Vispārīga informācija'!$B$2)))</f>
      </c>
      <c r="F5266" s="2">
        <f>IFERROR(IF(ISBLANK($A5266),"",IF($A5266="Ūdeņraža jonu koncentrācija",VLOOKUP(Dati!$A5266,Normas!$A:$D,2,FALSE),VLOOKUP(Dati!$A5266,Normas!$A:$D,2,FALSE)*0.6)),"")</f>
      </c>
      <c r="G5266" s="2">
        <f>IFERROR(IF(ISBLANK($A5266),"",IF($A5266="Ūdeņraža jonu koncentrācija",VLOOKUP(Dati!$A5266,Normas!$A:$D,3,FALSE),VLOOKUP(Dati!$A5266,Normas!$A:$D,3,FALSE)*0.6)),"")</f>
      </c>
      <c r="H5266" s="2">
        <f>IFERROR(IF(ISBLANK($A5266),"",IF($A5266="Ūdeņraža jonu koncentrācija",VLOOKUP(Dati!$A5266,Normas!$A:$D,2,FALSE),VLOOKUP(Dati!$A5266,Normas!$A:$D,2,FALSE)*0.3)),"")</f>
      </c>
      <c r="I5266" s="2">
        <f>IFERROR(IF(ISBLANK($A5266),"",IF($A5266="Ūdeņraža jonu koncentrācija",VLOOKUP(Dati!$A5266,Normas!$A:$D,3,FALSE),VLOOKUP(Dati!$A5266,Normas!$A:$D,3,FALSE)*0.3)),"")</f>
      </c>
    </row>
    <row r="5267" spans="2:9" x14ac:dyDescent="0.2">
      <c r="B5267">
        <f>IF(ISBLANK(A5267),"",VLOOKUP(A5267,Normas!A:D,4,FALSE))</f>
      </c>
      <c r="E5267" s="2">
        <f>IF(ISBLANK(D5267),"",INT(YEARFRAC(D5267,'Vispārīga informācija'!$B$2)))</f>
      </c>
      <c r="F5267" s="2">
        <f>IFERROR(IF(ISBLANK($A5267),"",IF($A5267="Ūdeņraža jonu koncentrācija",VLOOKUP(Dati!$A5267,Normas!$A:$D,2,FALSE),VLOOKUP(Dati!$A5267,Normas!$A:$D,2,FALSE)*0.6)),"")</f>
      </c>
      <c r="G5267" s="2">
        <f>IFERROR(IF(ISBLANK($A5267),"",IF($A5267="Ūdeņraža jonu koncentrācija",VLOOKUP(Dati!$A5267,Normas!$A:$D,3,FALSE),VLOOKUP(Dati!$A5267,Normas!$A:$D,3,FALSE)*0.6)),"")</f>
      </c>
      <c r="H5267" s="2">
        <f>IFERROR(IF(ISBLANK($A5267),"",IF($A5267="Ūdeņraža jonu koncentrācija",VLOOKUP(Dati!$A5267,Normas!$A:$D,2,FALSE),VLOOKUP(Dati!$A5267,Normas!$A:$D,2,FALSE)*0.3)),"")</f>
      </c>
      <c r="I5267" s="2">
        <f>IFERROR(IF(ISBLANK($A5267),"",IF($A5267="Ūdeņraža jonu koncentrācija",VLOOKUP(Dati!$A5267,Normas!$A:$D,3,FALSE),VLOOKUP(Dati!$A5267,Normas!$A:$D,3,FALSE)*0.3)),"")</f>
      </c>
    </row>
    <row r="5268" spans="2:9" x14ac:dyDescent="0.2">
      <c r="B5268">
        <f>IF(ISBLANK(A5268),"",VLOOKUP(A5268,Normas!A:D,4,FALSE))</f>
      </c>
      <c r="E5268" s="2">
        <f>IF(ISBLANK(D5268),"",INT(YEARFRAC(D5268,'Vispārīga informācija'!$B$2)))</f>
      </c>
      <c r="F5268" s="2">
        <f>IFERROR(IF(ISBLANK($A5268),"",IF($A5268="Ūdeņraža jonu koncentrācija",VLOOKUP(Dati!$A5268,Normas!$A:$D,2,FALSE),VLOOKUP(Dati!$A5268,Normas!$A:$D,2,FALSE)*0.6)),"")</f>
      </c>
      <c r="G5268" s="2">
        <f>IFERROR(IF(ISBLANK($A5268),"",IF($A5268="Ūdeņraža jonu koncentrācija",VLOOKUP(Dati!$A5268,Normas!$A:$D,3,FALSE),VLOOKUP(Dati!$A5268,Normas!$A:$D,3,FALSE)*0.6)),"")</f>
      </c>
      <c r="H5268" s="2">
        <f>IFERROR(IF(ISBLANK($A5268),"",IF($A5268="Ūdeņraža jonu koncentrācija",VLOOKUP(Dati!$A5268,Normas!$A:$D,2,FALSE),VLOOKUP(Dati!$A5268,Normas!$A:$D,2,FALSE)*0.3)),"")</f>
      </c>
      <c r="I5268" s="2">
        <f>IFERROR(IF(ISBLANK($A5268),"",IF($A5268="Ūdeņraža jonu koncentrācija",VLOOKUP(Dati!$A5268,Normas!$A:$D,3,FALSE),VLOOKUP(Dati!$A5268,Normas!$A:$D,3,FALSE)*0.3)),"")</f>
      </c>
    </row>
    <row r="5269" spans="2:9" x14ac:dyDescent="0.2">
      <c r="B5269">
        <f>IF(ISBLANK(A5269),"",VLOOKUP(A5269,Normas!A:D,4,FALSE))</f>
      </c>
      <c r="E5269" s="2">
        <f>IF(ISBLANK(D5269),"",INT(YEARFRAC(D5269,'Vispārīga informācija'!$B$2)))</f>
      </c>
      <c r="F5269" s="2">
        <f>IFERROR(IF(ISBLANK($A5269),"",IF($A5269="Ūdeņraža jonu koncentrācija",VLOOKUP(Dati!$A5269,Normas!$A:$D,2,FALSE),VLOOKUP(Dati!$A5269,Normas!$A:$D,2,FALSE)*0.6)),"")</f>
      </c>
      <c r="G5269" s="2">
        <f>IFERROR(IF(ISBLANK($A5269),"",IF($A5269="Ūdeņraža jonu koncentrācija",VLOOKUP(Dati!$A5269,Normas!$A:$D,3,FALSE),VLOOKUP(Dati!$A5269,Normas!$A:$D,3,FALSE)*0.6)),"")</f>
      </c>
      <c r="H5269" s="2">
        <f>IFERROR(IF(ISBLANK($A5269),"",IF($A5269="Ūdeņraža jonu koncentrācija",VLOOKUP(Dati!$A5269,Normas!$A:$D,2,FALSE),VLOOKUP(Dati!$A5269,Normas!$A:$D,2,FALSE)*0.3)),"")</f>
      </c>
      <c r="I5269" s="2">
        <f>IFERROR(IF(ISBLANK($A5269),"",IF($A5269="Ūdeņraža jonu koncentrācija",VLOOKUP(Dati!$A5269,Normas!$A:$D,3,FALSE),VLOOKUP(Dati!$A5269,Normas!$A:$D,3,FALSE)*0.3)),"")</f>
      </c>
    </row>
    <row r="5270" spans="2:9" x14ac:dyDescent="0.2">
      <c r="B5270">
        <f>IF(ISBLANK(A5270),"",VLOOKUP(A5270,Normas!A:D,4,FALSE))</f>
      </c>
      <c r="E5270" s="2">
        <f>IF(ISBLANK(D5270),"",INT(YEARFRAC(D5270,'Vispārīga informācija'!$B$2)))</f>
      </c>
      <c r="F5270" s="2">
        <f>IFERROR(IF(ISBLANK($A5270),"",IF($A5270="Ūdeņraža jonu koncentrācija",VLOOKUP(Dati!$A5270,Normas!$A:$D,2,FALSE),VLOOKUP(Dati!$A5270,Normas!$A:$D,2,FALSE)*0.6)),"")</f>
      </c>
      <c r="G5270" s="2">
        <f>IFERROR(IF(ISBLANK($A5270),"",IF($A5270="Ūdeņraža jonu koncentrācija",VLOOKUP(Dati!$A5270,Normas!$A:$D,3,FALSE),VLOOKUP(Dati!$A5270,Normas!$A:$D,3,FALSE)*0.6)),"")</f>
      </c>
      <c r="H5270" s="2">
        <f>IFERROR(IF(ISBLANK($A5270),"",IF($A5270="Ūdeņraža jonu koncentrācija",VLOOKUP(Dati!$A5270,Normas!$A:$D,2,FALSE),VLOOKUP(Dati!$A5270,Normas!$A:$D,2,FALSE)*0.3)),"")</f>
      </c>
      <c r="I5270" s="2">
        <f>IFERROR(IF(ISBLANK($A5270),"",IF($A5270="Ūdeņraža jonu koncentrācija",VLOOKUP(Dati!$A5270,Normas!$A:$D,3,FALSE),VLOOKUP(Dati!$A5270,Normas!$A:$D,3,FALSE)*0.3)),"")</f>
      </c>
    </row>
    <row r="5271" spans="2:9" x14ac:dyDescent="0.2">
      <c r="B5271">
        <f>IF(ISBLANK(A5271),"",VLOOKUP(A5271,Normas!A:D,4,FALSE))</f>
      </c>
      <c r="E5271" s="2">
        <f>IF(ISBLANK(D5271),"",INT(YEARFRAC(D5271,'Vispārīga informācija'!$B$2)))</f>
      </c>
      <c r="F5271" s="2">
        <f>IFERROR(IF(ISBLANK($A5271),"",IF($A5271="Ūdeņraža jonu koncentrācija",VLOOKUP(Dati!$A5271,Normas!$A:$D,2,FALSE),VLOOKUP(Dati!$A5271,Normas!$A:$D,2,FALSE)*0.6)),"")</f>
      </c>
      <c r="G5271" s="2">
        <f>IFERROR(IF(ISBLANK($A5271),"",IF($A5271="Ūdeņraža jonu koncentrācija",VLOOKUP(Dati!$A5271,Normas!$A:$D,3,FALSE),VLOOKUP(Dati!$A5271,Normas!$A:$D,3,FALSE)*0.6)),"")</f>
      </c>
      <c r="H5271" s="2">
        <f>IFERROR(IF(ISBLANK($A5271),"",IF($A5271="Ūdeņraža jonu koncentrācija",VLOOKUP(Dati!$A5271,Normas!$A:$D,2,FALSE),VLOOKUP(Dati!$A5271,Normas!$A:$D,2,FALSE)*0.3)),"")</f>
      </c>
      <c r="I5271" s="2">
        <f>IFERROR(IF(ISBLANK($A5271),"",IF($A5271="Ūdeņraža jonu koncentrācija",VLOOKUP(Dati!$A5271,Normas!$A:$D,3,FALSE),VLOOKUP(Dati!$A5271,Normas!$A:$D,3,FALSE)*0.3)),"")</f>
      </c>
    </row>
    <row r="5272" spans="2:9" x14ac:dyDescent="0.2">
      <c r="B5272">
        <f>IF(ISBLANK(A5272),"",VLOOKUP(A5272,Normas!A:D,4,FALSE))</f>
      </c>
      <c r="E5272" s="2">
        <f>IF(ISBLANK(D5272),"",INT(YEARFRAC(D5272,'Vispārīga informācija'!$B$2)))</f>
      </c>
      <c r="F5272" s="2">
        <f>IFERROR(IF(ISBLANK($A5272),"",IF($A5272="Ūdeņraža jonu koncentrācija",VLOOKUP(Dati!$A5272,Normas!$A:$D,2,FALSE),VLOOKUP(Dati!$A5272,Normas!$A:$D,2,FALSE)*0.6)),"")</f>
      </c>
      <c r="G5272" s="2">
        <f>IFERROR(IF(ISBLANK($A5272),"",IF($A5272="Ūdeņraža jonu koncentrācija",VLOOKUP(Dati!$A5272,Normas!$A:$D,3,FALSE),VLOOKUP(Dati!$A5272,Normas!$A:$D,3,FALSE)*0.6)),"")</f>
      </c>
      <c r="H5272" s="2">
        <f>IFERROR(IF(ISBLANK($A5272),"",IF($A5272="Ūdeņraža jonu koncentrācija",VLOOKUP(Dati!$A5272,Normas!$A:$D,2,FALSE),VLOOKUP(Dati!$A5272,Normas!$A:$D,2,FALSE)*0.3)),"")</f>
      </c>
      <c r="I5272" s="2">
        <f>IFERROR(IF(ISBLANK($A5272),"",IF($A5272="Ūdeņraža jonu koncentrācija",VLOOKUP(Dati!$A5272,Normas!$A:$D,3,FALSE),VLOOKUP(Dati!$A5272,Normas!$A:$D,3,FALSE)*0.3)),"")</f>
      </c>
    </row>
    <row r="5273" spans="2:9" x14ac:dyDescent="0.2">
      <c r="B5273">
        <f>IF(ISBLANK(A5273),"",VLOOKUP(A5273,Normas!A:D,4,FALSE))</f>
      </c>
      <c r="E5273" s="2">
        <f>IF(ISBLANK(D5273),"",INT(YEARFRAC(D5273,'Vispārīga informācija'!$B$2)))</f>
      </c>
      <c r="F5273" s="2">
        <f>IFERROR(IF(ISBLANK($A5273),"",IF($A5273="Ūdeņraža jonu koncentrācija",VLOOKUP(Dati!$A5273,Normas!$A:$D,2,FALSE),VLOOKUP(Dati!$A5273,Normas!$A:$D,2,FALSE)*0.6)),"")</f>
      </c>
      <c r="G5273" s="2">
        <f>IFERROR(IF(ISBLANK($A5273),"",IF($A5273="Ūdeņraža jonu koncentrācija",VLOOKUP(Dati!$A5273,Normas!$A:$D,3,FALSE),VLOOKUP(Dati!$A5273,Normas!$A:$D,3,FALSE)*0.6)),"")</f>
      </c>
      <c r="H5273" s="2">
        <f>IFERROR(IF(ISBLANK($A5273),"",IF($A5273="Ūdeņraža jonu koncentrācija",VLOOKUP(Dati!$A5273,Normas!$A:$D,2,FALSE),VLOOKUP(Dati!$A5273,Normas!$A:$D,2,FALSE)*0.3)),"")</f>
      </c>
      <c r="I5273" s="2">
        <f>IFERROR(IF(ISBLANK($A5273),"",IF($A5273="Ūdeņraža jonu koncentrācija",VLOOKUP(Dati!$A5273,Normas!$A:$D,3,FALSE),VLOOKUP(Dati!$A5273,Normas!$A:$D,3,FALSE)*0.3)),"")</f>
      </c>
    </row>
    <row r="5274" spans="2:9" x14ac:dyDescent="0.2">
      <c r="B5274">
        <f>IF(ISBLANK(A5274),"",VLOOKUP(A5274,Normas!A:D,4,FALSE))</f>
      </c>
      <c r="E5274" s="2">
        <f>IF(ISBLANK(D5274),"",INT(YEARFRAC(D5274,'Vispārīga informācija'!$B$2)))</f>
      </c>
      <c r="F5274" s="2">
        <f>IFERROR(IF(ISBLANK($A5274),"",IF($A5274="Ūdeņraža jonu koncentrācija",VLOOKUP(Dati!$A5274,Normas!$A:$D,2,FALSE),VLOOKUP(Dati!$A5274,Normas!$A:$D,2,FALSE)*0.6)),"")</f>
      </c>
      <c r="G5274" s="2">
        <f>IFERROR(IF(ISBLANK($A5274),"",IF($A5274="Ūdeņraža jonu koncentrācija",VLOOKUP(Dati!$A5274,Normas!$A:$D,3,FALSE),VLOOKUP(Dati!$A5274,Normas!$A:$D,3,FALSE)*0.6)),"")</f>
      </c>
      <c r="H5274" s="2">
        <f>IFERROR(IF(ISBLANK($A5274),"",IF($A5274="Ūdeņraža jonu koncentrācija",VLOOKUP(Dati!$A5274,Normas!$A:$D,2,FALSE),VLOOKUP(Dati!$A5274,Normas!$A:$D,2,FALSE)*0.3)),"")</f>
      </c>
      <c r="I5274" s="2">
        <f>IFERROR(IF(ISBLANK($A5274),"",IF($A5274="Ūdeņraža jonu koncentrācija",VLOOKUP(Dati!$A5274,Normas!$A:$D,3,FALSE),VLOOKUP(Dati!$A5274,Normas!$A:$D,3,FALSE)*0.3)),"")</f>
      </c>
    </row>
    <row r="5275" spans="2:9" x14ac:dyDescent="0.2">
      <c r="B5275">
        <f>IF(ISBLANK(A5275),"",VLOOKUP(A5275,Normas!A:D,4,FALSE))</f>
      </c>
      <c r="E5275" s="2">
        <f>IF(ISBLANK(D5275),"",INT(YEARFRAC(D5275,'Vispārīga informācija'!$B$2)))</f>
      </c>
      <c r="F5275" s="2">
        <f>IFERROR(IF(ISBLANK($A5275),"",IF($A5275="Ūdeņraža jonu koncentrācija",VLOOKUP(Dati!$A5275,Normas!$A:$D,2,FALSE),VLOOKUP(Dati!$A5275,Normas!$A:$D,2,FALSE)*0.6)),"")</f>
      </c>
      <c r="G5275" s="2">
        <f>IFERROR(IF(ISBLANK($A5275),"",IF($A5275="Ūdeņraža jonu koncentrācija",VLOOKUP(Dati!$A5275,Normas!$A:$D,3,FALSE),VLOOKUP(Dati!$A5275,Normas!$A:$D,3,FALSE)*0.6)),"")</f>
      </c>
      <c r="H5275" s="2">
        <f>IFERROR(IF(ISBLANK($A5275),"",IF($A5275="Ūdeņraža jonu koncentrācija",VLOOKUP(Dati!$A5275,Normas!$A:$D,2,FALSE),VLOOKUP(Dati!$A5275,Normas!$A:$D,2,FALSE)*0.3)),"")</f>
      </c>
      <c r="I5275" s="2">
        <f>IFERROR(IF(ISBLANK($A5275),"",IF($A5275="Ūdeņraža jonu koncentrācija",VLOOKUP(Dati!$A5275,Normas!$A:$D,3,FALSE),VLOOKUP(Dati!$A5275,Normas!$A:$D,3,FALSE)*0.3)),"")</f>
      </c>
    </row>
    <row r="5276" spans="2:9" x14ac:dyDescent="0.2">
      <c r="B5276">
        <f>IF(ISBLANK(A5276),"",VLOOKUP(A5276,Normas!A:D,4,FALSE))</f>
      </c>
      <c r="E5276" s="2">
        <f>IF(ISBLANK(D5276),"",INT(YEARFRAC(D5276,'Vispārīga informācija'!$B$2)))</f>
      </c>
      <c r="F5276" s="2">
        <f>IFERROR(IF(ISBLANK($A5276),"",IF($A5276="Ūdeņraža jonu koncentrācija",VLOOKUP(Dati!$A5276,Normas!$A:$D,2,FALSE),VLOOKUP(Dati!$A5276,Normas!$A:$D,2,FALSE)*0.6)),"")</f>
      </c>
      <c r="G5276" s="2">
        <f>IFERROR(IF(ISBLANK($A5276),"",IF($A5276="Ūdeņraža jonu koncentrācija",VLOOKUP(Dati!$A5276,Normas!$A:$D,3,FALSE),VLOOKUP(Dati!$A5276,Normas!$A:$D,3,FALSE)*0.6)),"")</f>
      </c>
      <c r="H5276" s="2">
        <f>IFERROR(IF(ISBLANK($A5276),"",IF($A5276="Ūdeņraža jonu koncentrācija",VLOOKUP(Dati!$A5276,Normas!$A:$D,2,FALSE),VLOOKUP(Dati!$A5276,Normas!$A:$D,2,FALSE)*0.3)),"")</f>
      </c>
      <c r="I5276" s="2">
        <f>IFERROR(IF(ISBLANK($A5276),"",IF($A5276="Ūdeņraža jonu koncentrācija",VLOOKUP(Dati!$A5276,Normas!$A:$D,3,FALSE),VLOOKUP(Dati!$A5276,Normas!$A:$D,3,FALSE)*0.3)),"")</f>
      </c>
    </row>
    <row r="5277" spans="2:9" x14ac:dyDescent="0.2">
      <c r="B5277">
        <f>IF(ISBLANK(A5277),"",VLOOKUP(A5277,Normas!A:D,4,FALSE))</f>
      </c>
      <c r="E5277" s="2">
        <f>IF(ISBLANK(D5277),"",INT(YEARFRAC(D5277,'Vispārīga informācija'!$B$2)))</f>
      </c>
      <c r="F5277" s="2">
        <f>IFERROR(IF(ISBLANK($A5277),"",IF($A5277="Ūdeņraža jonu koncentrācija",VLOOKUP(Dati!$A5277,Normas!$A:$D,2,FALSE),VLOOKUP(Dati!$A5277,Normas!$A:$D,2,FALSE)*0.6)),"")</f>
      </c>
      <c r="G5277" s="2">
        <f>IFERROR(IF(ISBLANK($A5277),"",IF($A5277="Ūdeņraža jonu koncentrācija",VLOOKUP(Dati!$A5277,Normas!$A:$D,3,FALSE),VLOOKUP(Dati!$A5277,Normas!$A:$D,3,FALSE)*0.6)),"")</f>
      </c>
      <c r="H5277" s="2">
        <f>IFERROR(IF(ISBLANK($A5277),"",IF($A5277="Ūdeņraža jonu koncentrācija",VLOOKUP(Dati!$A5277,Normas!$A:$D,2,FALSE),VLOOKUP(Dati!$A5277,Normas!$A:$D,2,FALSE)*0.3)),"")</f>
      </c>
      <c r="I5277" s="2">
        <f>IFERROR(IF(ISBLANK($A5277),"",IF($A5277="Ūdeņraža jonu koncentrācija",VLOOKUP(Dati!$A5277,Normas!$A:$D,3,FALSE),VLOOKUP(Dati!$A5277,Normas!$A:$D,3,FALSE)*0.3)),"")</f>
      </c>
    </row>
    <row r="5278" spans="2:9" x14ac:dyDescent="0.2">
      <c r="B5278">
        <f>IF(ISBLANK(A5278),"",VLOOKUP(A5278,Normas!A:D,4,FALSE))</f>
      </c>
      <c r="E5278" s="2">
        <f>IF(ISBLANK(D5278),"",INT(YEARFRAC(D5278,'Vispārīga informācija'!$B$2)))</f>
      </c>
      <c r="F5278" s="2">
        <f>IFERROR(IF(ISBLANK($A5278),"",IF($A5278="Ūdeņraža jonu koncentrācija",VLOOKUP(Dati!$A5278,Normas!$A:$D,2,FALSE),VLOOKUP(Dati!$A5278,Normas!$A:$D,2,FALSE)*0.6)),"")</f>
      </c>
      <c r="G5278" s="2">
        <f>IFERROR(IF(ISBLANK($A5278),"",IF($A5278="Ūdeņraža jonu koncentrācija",VLOOKUP(Dati!$A5278,Normas!$A:$D,3,FALSE),VLOOKUP(Dati!$A5278,Normas!$A:$D,3,FALSE)*0.6)),"")</f>
      </c>
      <c r="H5278" s="2">
        <f>IFERROR(IF(ISBLANK($A5278),"",IF($A5278="Ūdeņraža jonu koncentrācija",VLOOKUP(Dati!$A5278,Normas!$A:$D,2,FALSE),VLOOKUP(Dati!$A5278,Normas!$A:$D,2,FALSE)*0.3)),"")</f>
      </c>
      <c r="I5278" s="2">
        <f>IFERROR(IF(ISBLANK($A5278),"",IF($A5278="Ūdeņraža jonu koncentrācija",VLOOKUP(Dati!$A5278,Normas!$A:$D,3,FALSE),VLOOKUP(Dati!$A5278,Normas!$A:$D,3,FALSE)*0.3)),"")</f>
      </c>
    </row>
    <row r="5279" spans="2:9" x14ac:dyDescent="0.2">
      <c r="B5279">
        <f>IF(ISBLANK(A5279),"",VLOOKUP(A5279,Normas!A:D,4,FALSE))</f>
      </c>
      <c r="E5279" s="2">
        <f>IF(ISBLANK(D5279),"",INT(YEARFRAC(D5279,'Vispārīga informācija'!$B$2)))</f>
      </c>
      <c r="F5279" s="2">
        <f>IFERROR(IF(ISBLANK($A5279),"",IF($A5279="Ūdeņraža jonu koncentrācija",VLOOKUP(Dati!$A5279,Normas!$A:$D,2,FALSE),VLOOKUP(Dati!$A5279,Normas!$A:$D,2,FALSE)*0.6)),"")</f>
      </c>
      <c r="G5279" s="2">
        <f>IFERROR(IF(ISBLANK($A5279),"",IF($A5279="Ūdeņraža jonu koncentrācija",VLOOKUP(Dati!$A5279,Normas!$A:$D,3,FALSE),VLOOKUP(Dati!$A5279,Normas!$A:$D,3,FALSE)*0.6)),"")</f>
      </c>
      <c r="H5279" s="2">
        <f>IFERROR(IF(ISBLANK($A5279),"",IF($A5279="Ūdeņraža jonu koncentrācija",VLOOKUP(Dati!$A5279,Normas!$A:$D,2,FALSE),VLOOKUP(Dati!$A5279,Normas!$A:$D,2,FALSE)*0.3)),"")</f>
      </c>
      <c r="I5279" s="2">
        <f>IFERROR(IF(ISBLANK($A5279),"",IF($A5279="Ūdeņraža jonu koncentrācija",VLOOKUP(Dati!$A5279,Normas!$A:$D,3,FALSE),VLOOKUP(Dati!$A5279,Normas!$A:$D,3,FALSE)*0.3)),"")</f>
      </c>
    </row>
    <row r="5280" spans="2:9" x14ac:dyDescent="0.2">
      <c r="B5280">
        <f>IF(ISBLANK(A5280),"",VLOOKUP(A5280,Normas!A:D,4,FALSE))</f>
      </c>
      <c r="E5280" s="2">
        <f>IF(ISBLANK(D5280),"",INT(YEARFRAC(D5280,'Vispārīga informācija'!$B$2)))</f>
      </c>
      <c r="F5280" s="2">
        <f>IFERROR(IF(ISBLANK($A5280),"",IF($A5280="Ūdeņraža jonu koncentrācija",VLOOKUP(Dati!$A5280,Normas!$A:$D,2,FALSE),VLOOKUP(Dati!$A5280,Normas!$A:$D,2,FALSE)*0.6)),"")</f>
      </c>
      <c r="G5280" s="2">
        <f>IFERROR(IF(ISBLANK($A5280),"",IF($A5280="Ūdeņraža jonu koncentrācija",VLOOKUP(Dati!$A5280,Normas!$A:$D,3,FALSE),VLOOKUP(Dati!$A5280,Normas!$A:$D,3,FALSE)*0.6)),"")</f>
      </c>
      <c r="H5280" s="2">
        <f>IFERROR(IF(ISBLANK($A5280),"",IF($A5280="Ūdeņraža jonu koncentrācija",VLOOKUP(Dati!$A5280,Normas!$A:$D,2,FALSE),VLOOKUP(Dati!$A5280,Normas!$A:$D,2,FALSE)*0.3)),"")</f>
      </c>
      <c r="I5280" s="2">
        <f>IFERROR(IF(ISBLANK($A5280),"",IF($A5280="Ūdeņraža jonu koncentrācija",VLOOKUP(Dati!$A5280,Normas!$A:$D,3,FALSE),VLOOKUP(Dati!$A5280,Normas!$A:$D,3,FALSE)*0.3)),"")</f>
      </c>
    </row>
    <row r="5281" spans="2:9" x14ac:dyDescent="0.2">
      <c r="B5281">
        <f>IF(ISBLANK(A5281),"",VLOOKUP(A5281,Normas!A:D,4,FALSE))</f>
      </c>
      <c r="E5281" s="2">
        <f>IF(ISBLANK(D5281),"",INT(YEARFRAC(D5281,'Vispārīga informācija'!$B$2)))</f>
      </c>
      <c r="F5281" s="2">
        <f>IFERROR(IF(ISBLANK($A5281),"",IF($A5281="Ūdeņraža jonu koncentrācija",VLOOKUP(Dati!$A5281,Normas!$A:$D,2,FALSE),VLOOKUP(Dati!$A5281,Normas!$A:$D,2,FALSE)*0.6)),"")</f>
      </c>
      <c r="G5281" s="2">
        <f>IFERROR(IF(ISBLANK($A5281),"",IF($A5281="Ūdeņraža jonu koncentrācija",VLOOKUP(Dati!$A5281,Normas!$A:$D,3,FALSE),VLOOKUP(Dati!$A5281,Normas!$A:$D,3,FALSE)*0.6)),"")</f>
      </c>
      <c r="H5281" s="2">
        <f>IFERROR(IF(ISBLANK($A5281),"",IF($A5281="Ūdeņraža jonu koncentrācija",VLOOKUP(Dati!$A5281,Normas!$A:$D,2,FALSE),VLOOKUP(Dati!$A5281,Normas!$A:$D,2,FALSE)*0.3)),"")</f>
      </c>
      <c r="I5281" s="2">
        <f>IFERROR(IF(ISBLANK($A5281),"",IF($A5281="Ūdeņraža jonu koncentrācija",VLOOKUP(Dati!$A5281,Normas!$A:$D,3,FALSE),VLOOKUP(Dati!$A5281,Normas!$A:$D,3,FALSE)*0.3)),"")</f>
      </c>
    </row>
    <row r="5282" spans="2:9" x14ac:dyDescent="0.2">
      <c r="B5282">
        <f>IF(ISBLANK(A5282),"",VLOOKUP(A5282,Normas!A:D,4,FALSE))</f>
      </c>
      <c r="E5282" s="2">
        <f>IF(ISBLANK(D5282),"",INT(YEARFRAC(D5282,'Vispārīga informācija'!$B$2)))</f>
      </c>
      <c r="F5282" s="2">
        <f>IFERROR(IF(ISBLANK($A5282),"",IF($A5282="Ūdeņraža jonu koncentrācija",VLOOKUP(Dati!$A5282,Normas!$A:$D,2,FALSE),VLOOKUP(Dati!$A5282,Normas!$A:$D,2,FALSE)*0.6)),"")</f>
      </c>
      <c r="G5282" s="2">
        <f>IFERROR(IF(ISBLANK($A5282),"",IF($A5282="Ūdeņraža jonu koncentrācija",VLOOKUP(Dati!$A5282,Normas!$A:$D,3,FALSE),VLOOKUP(Dati!$A5282,Normas!$A:$D,3,FALSE)*0.6)),"")</f>
      </c>
      <c r="H5282" s="2">
        <f>IFERROR(IF(ISBLANK($A5282),"",IF($A5282="Ūdeņraža jonu koncentrācija",VLOOKUP(Dati!$A5282,Normas!$A:$D,2,FALSE),VLOOKUP(Dati!$A5282,Normas!$A:$D,2,FALSE)*0.3)),"")</f>
      </c>
      <c r="I5282" s="2">
        <f>IFERROR(IF(ISBLANK($A5282),"",IF($A5282="Ūdeņraža jonu koncentrācija",VLOOKUP(Dati!$A5282,Normas!$A:$D,3,FALSE),VLOOKUP(Dati!$A5282,Normas!$A:$D,3,FALSE)*0.3)),"")</f>
      </c>
    </row>
    <row r="5283" spans="2:9" x14ac:dyDescent="0.2">
      <c r="B5283">
        <f>IF(ISBLANK(A5283),"",VLOOKUP(A5283,Normas!A:D,4,FALSE))</f>
      </c>
      <c r="E5283" s="2">
        <f>IF(ISBLANK(D5283),"",INT(YEARFRAC(D5283,'Vispārīga informācija'!$B$2)))</f>
      </c>
      <c r="F5283" s="2">
        <f>IFERROR(IF(ISBLANK($A5283),"",IF($A5283="Ūdeņraža jonu koncentrācija",VLOOKUP(Dati!$A5283,Normas!$A:$D,2,FALSE),VLOOKUP(Dati!$A5283,Normas!$A:$D,2,FALSE)*0.6)),"")</f>
      </c>
      <c r="G5283" s="2">
        <f>IFERROR(IF(ISBLANK($A5283),"",IF($A5283="Ūdeņraža jonu koncentrācija",VLOOKUP(Dati!$A5283,Normas!$A:$D,3,FALSE),VLOOKUP(Dati!$A5283,Normas!$A:$D,3,FALSE)*0.6)),"")</f>
      </c>
      <c r="H5283" s="2">
        <f>IFERROR(IF(ISBLANK($A5283),"",IF($A5283="Ūdeņraža jonu koncentrācija",VLOOKUP(Dati!$A5283,Normas!$A:$D,2,FALSE),VLOOKUP(Dati!$A5283,Normas!$A:$D,2,FALSE)*0.3)),"")</f>
      </c>
      <c r="I5283" s="2">
        <f>IFERROR(IF(ISBLANK($A5283),"",IF($A5283="Ūdeņraža jonu koncentrācija",VLOOKUP(Dati!$A5283,Normas!$A:$D,3,FALSE),VLOOKUP(Dati!$A5283,Normas!$A:$D,3,FALSE)*0.3)),"")</f>
      </c>
    </row>
    <row r="5284" spans="2:9" x14ac:dyDescent="0.2">
      <c r="B5284">
        <f>IF(ISBLANK(A5284),"",VLOOKUP(A5284,Normas!A:D,4,FALSE))</f>
      </c>
      <c r="E5284" s="2">
        <f>IF(ISBLANK(D5284),"",INT(YEARFRAC(D5284,'Vispārīga informācija'!$B$2)))</f>
      </c>
      <c r="F5284" s="2">
        <f>IFERROR(IF(ISBLANK($A5284),"",IF($A5284="Ūdeņraža jonu koncentrācija",VLOOKUP(Dati!$A5284,Normas!$A:$D,2,FALSE),VLOOKUP(Dati!$A5284,Normas!$A:$D,2,FALSE)*0.6)),"")</f>
      </c>
      <c r="G5284" s="2">
        <f>IFERROR(IF(ISBLANK($A5284),"",IF($A5284="Ūdeņraža jonu koncentrācija",VLOOKUP(Dati!$A5284,Normas!$A:$D,3,FALSE),VLOOKUP(Dati!$A5284,Normas!$A:$D,3,FALSE)*0.6)),"")</f>
      </c>
      <c r="H5284" s="2">
        <f>IFERROR(IF(ISBLANK($A5284),"",IF($A5284="Ūdeņraža jonu koncentrācija",VLOOKUP(Dati!$A5284,Normas!$A:$D,2,FALSE),VLOOKUP(Dati!$A5284,Normas!$A:$D,2,FALSE)*0.3)),"")</f>
      </c>
      <c r="I5284" s="2">
        <f>IFERROR(IF(ISBLANK($A5284),"",IF($A5284="Ūdeņraža jonu koncentrācija",VLOOKUP(Dati!$A5284,Normas!$A:$D,3,FALSE),VLOOKUP(Dati!$A5284,Normas!$A:$D,3,FALSE)*0.3)),"")</f>
      </c>
    </row>
    <row r="5285" spans="2:9" x14ac:dyDescent="0.2">
      <c r="B5285">
        <f>IF(ISBLANK(A5285),"",VLOOKUP(A5285,Normas!A:D,4,FALSE))</f>
      </c>
      <c r="E5285" s="2">
        <f>IF(ISBLANK(D5285),"",INT(YEARFRAC(D5285,'Vispārīga informācija'!$B$2)))</f>
      </c>
      <c r="F5285" s="2">
        <f>IFERROR(IF(ISBLANK($A5285),"",IF($A5285="Ūdeņraža jonu koncentrācija",VLOOKUP(Dati!$A5285,Normas!$A:$D,2,FALSE),VLOOKUP(Dati!$A5285,Normas!$A:$D,2,FALSE)*0.6)),"")</f>
      </c>
      <c r="G5285" s="2">
        <f>IFERROR(IF(ISBLANK($A5285),"",IF($A5285="Ūdeņraža jonu koncentrācija",VLOOKUP(Dati!$A5285,Normas!$A:$D,3,FALSE),VLOOKUP(Dati!$A5285,Normas!$A:$D,3,FALSE)*0.6)),"")</f>
      </c>
      <c r="H5285" s="2">
        <f>IFERROR(IF(ISBLANK($A5285),"",IF($A5285="Ūdeņraža jonu koncentrācija",VLOOKUP(Dati!$A5285,Normas!$A:$D,2,FALSE),VLOOKUP(Dati!$A5285,Normas!$A:$D,2,FALSE)*0.3)),"")</f>
      </c>
      <c r="I5285" s="2">
        <f>IFERROR(IF(ISBLANK($A5285),"",IF($A5285="Ūdeņraža jonu koncentrācija",VLOOKUP(Dati!$A5285,Normas!$A:$D,3,FALSE),VLOOKUP(Dati!$A5285,Normas!$A:$D,3,FALSE)*0.3)),"")</f>
      </c>
    </row>
    <row r="5286" spans="2:9" x14ac:dyDescent="0.2">
      <c r="B5286">
        <f>IF(ISBLANK(A5286),"",VLOOKUP(A5286,Normas!A:D,4,FALSE))</f>
      </c>
      <c r="E5286" s="2">
        <f>IF(ISBLANK(D5286),"",INT(YEARFRAC(D5286,'Vispārīga informācija'!$B$2)))</f>
      </c>
      <c r="F5286" s="2">
        <f>IFERROR(IF(ISBLANK($A5286),"",IF($A5286="Ūdeņraža jonu koncentrācija",VLOOKUP(Dati!$A5286,Normas!$A:$D,2,FALSE),VLOOKUP(Dati!$A5286,Normas!$A:$D,2,FALSE)*0.6)),"")</f>
      </c>
      <c r="G5286" s="2">
        <f>IFERROR(IF(ISBLANK($A5286),"",IF($A5286="Ūdeņraža jonu koncentrācija",VLOOKUP(Dati!$A5286,Normas!$A:$D,3,FALSE),VLOOKUP(Dati!$A5286,Normas!$A:$D,3,FALSE)*0.6)),"")</f>
      </c>
      <c r="H5286" s="2">
        <f>IFERROR(IF(ISBLANK($A5286),"",IF($A5286="Ūdeņraža jonu koncentrācija",VLOOKUP(Dati!$A5286,Normas!$A:$D,2,FALSE),VLOOKUP(Dati!$A5286,Normas!$A:$D,2,FALSE)*0.3)),"")</f>
      </c>
      <c r="I5286" s="2">
        <f>IFERROR(IF(ISBLANK($A5286),"",IF($A5286="Ūdeņraža jonu koncentrācija",VLOOKUP(Dati!$A5286,Normas!$A:$D,3,FALSE),VLOOKUP(Dati!$A5286,Normas!$A:$D,3,FALSE)*0.3)),"")</f>
      </c>
    </row>
    <row r="5287" spans="2:9" x14ac:dyDescent="0.2">
      <c r="B5287">
        <f>IF(ISBLANK(A5287),"",VLOOKUP(A5287,Normas!A:D,4,FALSE))</f>
      </c>
      <c r="E5287" s="2">
        <f>IF(ISBLANK(D5287),"",INT(YEARFRAC(D5287,'Vispārīga informācija'!$B$2)))</f>
      </c>
      <c r="F5287" s="2">
        <f>IFERROR(IF(ISBLANK($A5287),"",IF($A5287="Ūdeņraža jonu koncentrācija",VLOOKUP(Dati!$A5287,Normas!$A:$D,2,FALSE),VLOOKUP(Dati!$A5287,Normas!$A:$D,2,FALSE)*0.6)),"")</f>
      </c>
      <c r="G5287" s="2">
        <f>IFERROR(IF(ISBLANK($A5287),"",IF($A5287="Ūdeņraža jonu koncentrācija",VLOOKUP(Dati!$A5287,Normas!$A:$D,3,FALSE),VLOOKUP(Dati!$A5287,Normas!$A:$D,3,FALSE)*0.6)),"")</f>
      </c>
      <c r="H5287" s="2">
        <f>IFERROR(IF(ISBLANK($A5287),"",IF($A5287="Ūdeņraža jonu koncentrācija",VLOOKUP(Dati!$A5287,Normas!$A:$D,2,FALSE),VLOOKUP(Dati!$A5287,Normas!$A:$D,2,FALSE)*0.3)),"")</f>
      </c>
      <c r="I5287" s="2">
        <f>IFERROR(IF(ISBLANK($A5287),"",IF($A5287="Ūdeņraža jonu koncentrācija",VLOOKUP(Dati!$A5287,Normas!$A:$D,3,FALSE),VLOOKUP(Dati!$A5287,Normas!$A:$D,3,FALSE)*0.3)),"")</f>
      </c>
    </row>
    <row r="5288" spans="2:9" x14ac:dyDescent="0.2">
      <c r="B5288">
        <f>IF(ISBLANK(A5288),"",VLOOKUP(A5288,Normas!A:D,4,FALSE))</f>
      </c>
      <c r="E5288" s="2">
        <f>IF(ISBLANK(D5288),"",INT(YEARFRAC(D5288,'Vispārīga informācija'!$B$2)))</f>
      </c>
      <c r="F5288" s="2">
        <f>IFERROR(IF(ISBLANK($A5288),"",IF($A5288="Ūdeņraža jonu koncentrācija",VLOOKUP(Dati!$A5288,Normas!$A:$D,2,FALSE),VLOOKUP(Dati!$A5288,Normas!$A:$D,2,FALSE)*0.6)),"")</f>
      </c>
      <c r="G5288" s="2">
        <f>IFERROR(IF(ISBLANK($A5288),"",IF($A5288="Ūdeņraža jonu koncentrācija",VLOOKUP(Dati!$A5288,Normas!$A:$D,3,FALSE),VLOOKUP(Dati!$A5288,Normas!$A:$D,3,FALSE)*0.6)),"")</f>
      </c>
      <c r="H5288" s="2">
        <f>IFERROR(IF(ISBLANK($A5288),"",IF($A5288="Ūdeņraža jonu koncentrācija",VLOOKUP(Dati!$A5288,Normas!$A:$D,2,FALSE),VLOOKUP(Dati!$A5288,Normas!$A:$D,2,FALSE)*0.3)),"")</f>
      </c>
      <c r="I5288" s="2">
        <f>IFERROR(IF(ISBLANK($A5288),"",IF($A5288="Ūdeņraža jonu koncentrācija",VLOOKUP(Dati!$A5288,Normas!$A:$D,3,FALSE),VLOOKUP(Dati!$A5288,Normas!$A:$D,3,FALSE)*0.3)),"")</f>
      </c>
    </row>
    <row r="5289" spans="2:9" x14ac:dyDescent="0.2">
      <c r="B5289">
        <f>IF(ISBLANK(A5289),"",VLOOKUP(A5289,Normas!A:D,4,FALSE))</f>
      </c>
      <c r="E5289" s="2">
        <f>IF(ISBLANK(D5289),"",INT(YEARFRAC(D5289,'Vispārīga informācija'!$B$2)))</f>
      </c>
      <c r="F5289" s="2">
        <f>IFERROR(IF(ISBLANK($A5289),"",IF($A5289="Ūdeņraža jonu koncentrācija",VLOOKUP(Dati!$A5289,Normas!$A:$D,2,FALSE),VLOOKUP(Dati!$A5289,Normas!$A:$D,2,FALSE)*0.6)),"")</f>
      </c>
      <c r="G5289" s="2">
        <f>IFERROR(IF(ISBLANK($A5289),"",IF($A5289="Ūdeņraža jonu koncentrācija",VLOOKUP(Dati!$A5289,Normas!$A:$D,3,FALSE),VLOOKUP(Dati!$A5289,Normas!$A:$D,3,FALSE)*0.6)),"")</f>
      </c>
      <c r="H5289" s="2">
        <f>IFERROR(IF(ISBLANK($A5289),"",IF($A5289="Ūdeņraža jonu koncentrācija",VLOOKUP(Dati!$A5289,Normas!$A:$D,2,FALSE),VLOOKUP(Dati!$A5289,Normas!$A:$D,2,FALSE)*0.3)),"")</f>
      </c>
      <c r="I5289" s="2">
        <f>IFERROR(IF(ISBLANK($A5289),"",IF($A5289="Ūdeņraža jonu koncentrācija",VLOOKUP(Dati!$A5289,Normas!$A:$D,3,FALSE),VLOOKUP(Dati!$A5289,Normas!$A:$D,3,FALSE)*0.3)),"")</f>
      </c>
    </row>
    <row r="5290" spans="2:9" x14ac:dyDescent="0.2">
      <c r="B5290">
        <f>IF(ISBLANK(A5290),"",VLOOKUP(A5290,Normas!A:D,4,FALSE))</f>
      </c>
      <c r="E5290" s="2">
        <f>IF(ISBLANK(D5290),"",INT(YEARFRAC(D5290,'Vispārīga informācija'!$B$2)))</f>
      </c>
      <c r="F5290" s="2">
        <f>IFERROR(IF(ISBLANK($A5290),"",IF($A5290="Ūdeņraža jonu koncentrācija",VLOOKUP(Dati!$A5290,Normas!$A:$D,2,FALSE),VLOOKUP(Dati!$A5290,Normas!$A:$D,2,FALSE)*0.6)),"")</f>
      </c>
      <c r="G5290" s="2">
        <f>IFERROR(IF(ISBLANK($A5290),"",IF($A5290="Ūdeņraža jonu koncentrācija",VLOOKUP(Dati!$A5290,Normas!$A:$D,3,FALSE),VLOOKUP(Dati!$A5290,Normas!$A:$D,3,FALSE)*0.6)),"")</f>
      </c>
      <c r="H5290" s="2">
        <f>IFERROR(IF(ISBLANK($A5290),"",IF($A5290="Ūdeņraža jonu koncentrācija",VLOOKUP(Dati!$A5290,Normas!$A:$D,2,FALSE),VLOOKUP(Dati!$A5290,Normas!$A:$D,2,FALSE)*0.3)),"")</f>
      </c>
      <c r="I5290" s="2">
        <f>IFERROR(IF(ISBLANK($A5290),"",IF($A5290="Ūdeņraža jonu koncentrācija",VLOOKUP(Dati!$A5290,Normas!$A:$D,3,FALSE),VLOOKUP(Dati!$A5290,Normas!$A:$D,3,FALSE)*0.3)),"")</f>
      </c>
    </row>
    <row r="5291" spans="2:9" x14ac:dyDescent="0.2">
      <c r="B5291">
        <f>IF(ISBLANK(A5291),"",VLOOKUP(A5291,Normas!A:D,4,FALSE))</f>
      </c>
      <c r="E5291" s="2">
        <f>IF(ISBLANK(D5291),"",INT(YEARFRAC(D5291,'Vispārīga informācija'!$B$2)))</f>
      </c>
      <c r="F5291" s="2">
        <f>IFERROR(IF(ISBLANK($A5291),"",IF($A5291="Ūdeņraža jonu koncentrācija",VLOOKUP(Dati!$A5291,Normas!$A:$D,2,FALSE),VLOOKUP(Dati!$A5291,Normas!$A:$D,2,FALSE)*0.6)),"")</f>
      </c>
      <c r="G5291" s="2">
        <f>IFERROR(IF(ISBLANK($A5291),"",IF($A5291="Ūdeņraža jonu koncentrācija",VLOOKUP(Dati!$A5291,Normas!$A:$D,3,FALSE),VLOOKUP(Dati!$A5291,Normas!$A:$D,3,FALSE)*0.6)),"")</f>
      </c>
      <c r="H5291" s="2">
        <f>IFERROR(IF(ISBLANK($A5291),"",IF($A5291="Ūdeņraža jonu koncentrācija",VLOOKUP(Dati!$A5291,Normas!$A:$D,2,FALSE),VLOOKUP(Dati!$A5291,Normas!$A:$D,2,FALSE)*0.3)),"")</f>
      </c>
      <c r="I5291" s="2">
        <f>IFERROR(IF(ISBLANK($A5291),"",IF($A5291="Ūdeņraža jonu koncentrācija",VLOOKUP(Dati!$A5291,Normas!$A:$D,3,FALSE),VLOOKUP(Dati!$A5291,Normas!$A:$D,3,FALSE)*0.3)),"")</f>
      </c>
    </row>
    <row r="5292" spans="2:9" x14ac:dyDescent="0.2">
      <c r="B5292">
        <f>IF(ISBLANK(A5292),"",VLOOKUP(A5292,Normas!A:D,4,FALSE))</f>
      </c>
      <c r="E5292" s="2">
        <f>IF(ISBLANK(D5292),"",INT(YEARFRAC(D5292,'Vispārīga informācija'!$B$2)))</f>
      </c>
      <c r="F5292" s="2">
        <f>IFERROR(IF(ISBLANK($A5292),"",IF($A5292="Ūdeņraža jonu koncentrācija",VLOOKUP(Dati!$A5292,Normas!$A:$D,2,FALSE),VLOOKUP(Dati!$A5292,Normas!$A:$D,2,FALSE)*0.6)),"")</f>
      </c>
      <c r="G5292" s="2">
        <f>IFERROR(IF(ISBLANK($A5292),"",IF($A5292="Ūdeņraža jonu koncentrācija",VLOOKUP(Dati!$A5292,Normas!$A:$D,3,FALSE),VLOOKUP(Dati!$A5292,Normas!$A:$D,3,FALSE)*0.6)),"")</f>
      </c>
      <c r="H5292" s="2">
        <f>IFERROR(IF(ISBLANK($A5292),"",IF($A5292="Ūdeņraža jonu koncentrācija",VLOOKUP(Dati!$A5292,Normas!$A:$D,2,FALSE),VLOOKUP(Dati!$A5292,Normas!$A:$D,2,FALSE)*0.3)),"")</f>
      </c>
      <c r="I5292" s="2">
        <f>IFERROR(IF(ISBLANK($A5292),"",IF($A5292="Ūdeņraža jonu koncentrācija",VLOOKUP(Dati!$A5292,Normas!$A:$D,3,FALSE),VLOOKUP(Dati!$A5292,Normas!$A:$D,3,FALSE)*0.3)),"")</f>
      </c>
    </row>
    <row r="5293" spans="2:9" x14ac:dyDescent="0.2">
      <c r="B5293">
        <f>IF(ISBLANK(A5293),"",VLOOKUP(A5293,Normas!A:D,4,FALSE))</f>
      </c>
      <c r="E5293" s="2">
        <f>IF(ISBLANK(D5293),"",INT(YEARFRAC(D5293,'Vispārīga informācija'!$B$2)))</f>
      </c>
      <c r="F5293" s="2">
        <f>IFERROR(IF(ISBLANK($A5293),"",IF($A5293="Ūdeņraža jonu koncentrācija",VLOOKUP(Dati!$A5293,Normas!$A:$D,2,FALSE),VLOOKUP(Dati!$A5293,Normas!$A:$D,2,FALSE)*0.6)),"")</f>
      </c>
      <c r="G5293" s="2">
        <f>IFERROR(IF(ISBLANK($A5293),"",IF($A5293="Ūdeņraža jonu koncentrācija",VLOOKUP(Dati!$A5293,Normas!$A:$D,3,FALSE),VLOOKUP(Dati!$A5293,Normas!$A:$D,3,FALSE)*0.6)),"")</f>
      </c>
      <c r="H5293" s="2">
        <f>IFERROR(IF(ISBLANK($A5293),"",IF($A5293="Ūdeņraža jonu koncentrācija",VLOOKUP(Dati!$A5293,Normas!$A:$D,2,FALSE),VLOOKUP(Dati!$A5293,Normas!$A:$D,2,FALSE)*0.3)),"")</f>
      </c>
      <c r="I5293" s="2">
        <f>IFERROR(IF(ISBLANK($A5293),"",IF($A5293="Ūdeņraža jonu koncentrācija",VLOOKUP(Dati!$A5293,Normas!$A:$D,3,FALSE),VLOOKUP(Dati!$A5293,Normas!$A:$D,3,FALSE)*0.3)),"")</f>
      </c>
    </row>
    <row r="5294" spans="2:9" x14ac:dyDescent="0.2">
      <c r="B5294">
        <f>IF(ISBLANK(A5294),"",VLOOKUP(A5294,Normas!A:D,4,FALSE))</f>
      </c>
      <c r="E5294" s="2">
        <f>IF(ISBLANK(D5294),"",INT(YEARFRAC(D5294,'Vispārīga informācija'!$B$2)))</f>
      </c>
      <c r="F5294" s="2">
        <f>IFERROR(IF(ISBLANK($A5294),"",IF($A5294="Ūdeņraža jonu koncentrācija",VLOOKUP(Dati!$A5294,Normas!$A:$D,2,FALSE),VLOOKUP(Dati!$A5294,Normas!$A:$D,2,FALSE)*0.6)),"")</f>
      </c>
      <c r="G5294" s="2">
        <f>IFERROR(IF(ISBLANK($A5294),"",IF($A5294="Ūdeņraža jonu koncentrācija",VLOOKUP(Dati!$A5294,Normas!$A:$D,3,FALSE),VLOOKUP(Dati!$A5294,Normas!$A:$D,3,FALSE)*0.6)),"")</f>
      </c>
      <c r="H5294" s="2">
        <f>IFERROR(IF(ISBLANK($A5294),"",IF($A5294="Ūdeņraža jonu koncentrācija",VLOOKUP(Dati!$A5294,Normas!$A:$D,2,FALSE),VLOOKUP(Dati!$A5294,Normas!$A:$D,2,FALSE)*0.3)),"")</f>
      </c>
      <c r="I5294" s="2">
        <f>IFERROR(IF(ISBLANK($A5294),"",IF($A5294="Ūdeņraža jonu koncentrācija",VLOOKUP(Dati!$A5294,Normas!$A:$D,3,FALSE),VLOOKUP(Dati!$A5294,Normas!$A:$D,3,FALSE)*0.3)),"")</f>
      </c>
    </row>
    <row r="5295" spans="2:9" x14ac:dyDescent="0.2">
      <c r="B5295">
        <f>IF(ISBLANK(A5295),"",VLOOKUP(A5295,Normas!A:D,4,FALSE))</f>
      </c>
      <c r="E5295" s="2">
        <f>IF(ISBLANK(D5295),"",INT(YEARFRAC(D5295,'Vispārīga informācija'!$B$2)))</f>
      </c>
      <c r="F5295" s="2">
        <f>IFERROR(IF(ISBLANK($A5295),"",IF($A5295="Ūdeņraža jonu koncentrācija",VLOOKUP(Dati!$A5295,Normas!$A:$D,2,FALSE),VLOOKUP(Dati!$A5295,Normas!$A:$D,2,FALSE)*0.6)),"")</f>
      </c>
      <c r="G5295" s="2">
        <f>IFERROR(IF(ISBLANK($A5295),"",IF($A5295="Ūdeņraža jonu koncentrācija",VLOOKUP(Dati!$A5295,Normas!$A:$D,3,FALSE),VLOOKUP(Dati!$A5295,Normas!$A:$D,3,FALSE)*0.6)),"")</f>
      </c>
      <c r="H5295" s="2">
        <f>IFERROR(IF(ISBLANK($A5295),"",IF($A5295="Ūdeņraža jonu koncentrācija",VLOOKUP(Dati!$A5295,Normas!$A:$D,2,FALSE),VLOOKUP(Dati!$A5295,Normas!$A:$D,2,FALSE)*0.3)),"")</f>
      </c>
      <c r="I5295" s="2">
        <f>IFERROR(IF(ISBLANK($A5295),"",IF($A5295="Ūdeņraža jonu koncentrācija",VLOOKUP(Dati!$A5295,Normas!$A:$D,3,FALSE),VLOOKUP(Dati!$A5295,Normas!$A:$D,3,FALSE)*0.3)),"")</f>
      </c>
    </row>
    <row r="5296" spans="2:9" x14ac:dyDescent="0.2">
      <c r="B5296">
        <f>IF(ISBLANK(A5296),"",VLOOKUP(A5296,Normas!A:D,4,FALSE))</f>
      </c>
      <c r="E5296" s="2">
        <f>IF(ISBLANK(D5296),"",INT(YEARFRAC(D5296,'Vispārīga informācija'!$B$2)))</f>
      </c>
      <c r="F5296" s="2">
        <f>IFERROR(IF(ISBLANK($A5296),"",IF($A5296="Ūdeņraža jonu koncentrācija",VLOOKUP(Dati!$A5296,Normas!$A:$D,2,FALSE),VLOOKUP(Dati!$A5296,Normas!$A:$D,2,FALSE)*0.6)),"")</f>
      </c>
      <c r="G5296" s="2">
        <f>IFERROR(IF(ISBLANK($A5296),"",IF($A5296="Ūdeņraža jonu koncentrācija",VLOOKUP(Dati!$A5296,Normas!$A:$D,3,FALSE),VLOOKUP(Dati!$A5296,Normas!$A:$D,3,FALSE)*0.6)),"")</f>
      </c>
      <c r="H5296" s="2">
        <f>IFERROR(IF(ISBLANK($A5296),"",IF($A5296="Ūdeņraža jonu koncentrācija",VLOOKUP(Dati!$A5296,Normas!$A:$D,2,FALSE),VLOOKUP(Dati!$A5296,Normas!$A:$D,2,FALSE)*0.3)),"")</f>
      </c>
      <c r="I5296" s="2">
        <f>IFERROR(IF(ISBLANK($A5296),"",IF($A5296="Ūdeņraža jonu koncentrācija",VLOOKUP(Dati!$A5296,Normas!$A:$D,3,FALSE),VLOOKUP(Dati!$A5296,Normas!$A:$D,3,FALSE)*0.3)),"")</f>
      </c>
    </row>
    <row r="5297" spans="2:9" x14ac:dyDescent="0.2">
      <c r="B5297">
        <f>IF(ISBLANK(A5297),"",VLOOKUP(A5297,Normas!A:D,4,FALSE))</f>
      </c>
      <c r="E5297" s="2">
        <f>IF(ISBLANK(D5297),"",INT(YEARFRAC(D5297,'Vispārīga informācija'!$B$2)))</f>
      </c>
      <c r="F5297" s="2">
        <f>IFERROR(IF(ISBLANK($A5297),"",IF($A5297="Ūdeņraža jonu koncentrācija",VLOOKUP(Dati!$A5297,Normas!$A:$D,2,FALSE),VLOOKUP(Dati!$A5297,Normas!$A:$D,2,FALSE)*0.6)),"")</f>
      </c>
      <c r="G5297" s="2">
        <f>IFERROR(IF(ISBLANK($A5297),"",IF($A5297="Ūdeņraža jonu koncentrācija",VLOOKUP(Dati!$A5297,Normas!$A:$D,3,FALSE),VLOOKUP(Dati!$A5297,Normas!$A:$D,3,FALSE)*0.6)),"")</f>
      </c>
      <c r="H5297" s="2">
        <f>IFERROR(IF(ISBLANK($A5297),"",IF($A5297="Ūdeņraža jonu koncentrācija",VLOOKUP(Dati!$A5297,Normas!$A:$D,2,FALSE),VLOOKUP(Dati!$A5297,Normas!$A:$D,2,FALSE)*0.3)),"")</f>
      </c>
      <c r="I5297" s="2">
        <f>IFERROR(IF(ISBLANK($A5297),"",IF($A5297="Ūdeņraža jonu koncentrācija",VLOOKUP(Dati!$A5297,Normas!$A:$D,3,FALSE),VLOOKUP(Dati!$A5297,Normas!$A:$D,3,FALSE)*0.3)),"")</f>
      </c>
    </row>
    <row r="5298" spans="2:9" x14ac:dyDescent="0.2">
      <c r="B5298">
        <f>IF(ISBLANK(A5298),"",VLOOKUP(A5298,Normas!A:D,4,FALSE))</f>
      </c>
      <c r="E5298" s="2">
        <f>IF(ISBLANK(D5298),"",INT(YEARFRAC(D5298,'Vispārīga informācija'!$B$2)))</f>
      </c>
      <c r="F5298" s="2">
        <f>IFERROR(IF(ISBLANK($A5298),"",IF($A5298="Ūdeņraža jonu koncentrācija",VLOOKUP(Dati!$A5298,Normas!$A:$D,2,FALSE),VLOOKUP(Dati!$A5298,Normas!$A:$D,2,FALSE)*0.6)),"")</f>
      </c>
      <c r="G5298" s="2">
        <f>IFERROR(IF(ISBLANK($A5298),"",IF($A5298="Ūdeņraža jonu koncentrācija",VLOOKUP(Dati!$A5298,Normas!$A:$D,3,FALSE),VLOOKUP(Dati!$A5298,Normas!$A:$D,3,FALSE)*0.6)),"")</f>
      </c>
      <c r="H5298" s="2">
        <f>IFERROR(IF(ISBLANK($A5298),"",IF($A5298="Ūdeņraža jonu koncentrācija",VLOOKUP(Dati!$A5298,Normas!$A:$D,2,FALSE),VLOOKUP(Dati!$A5298,Normas!$A:$D,2,FALSE)*0.3)),"")</f>
      </c>
      <c r="I5298" s="2">
        <f>IFERROR(IF(ISBLANK($A5298),"",IF($A5298="Ūdeņraža jonu koncentrācija",VLOOKUP(Dati!$A5298,Normas!$A:$D,3,FALSE),VLOOKUP(Dati!$A5298,Normas!$A:$D,3,FALSE)*0.3)),"")</f>
      </c>
    </row>
    <row r="5299" spans="2:9" x14ac:dyDescent="0.2">
      <c r="B5299">
        <f>IF(ISBLANK(A5299),"",VLOOKUP(A5299,Normas!A:D,4,FALSE))</f>
      </c>
      <c r="E5299" s="2">
        <f>IF(ISBLANK(D5299),"",INT(YEARFRAC(D5299,'Vispārīga informācija'!$B$2)))</f>
      </c>
      <c r="F5299" s="2">
        <f>IFERROR(IF(ISBLANK($A5299),"",IF($A5299="Ūdeņraža jonu koncentrācija",VLOOKUP(Dati!$A5299,Normas!$A:$D,2,FALSE),VLOOKUP(Dati!$A5299,Normas!$A:$D,2,FALSE)*0.6)),"")</f>
      </c>
      <c r="G5299" s="2">
        <f>IFERROR(IF(ISBLANK($A5299),"",IF($A5299="Ūdeņraža jonu koncentrācija",VLOOKUP(Dati!$A5299,Normas!$A:$D,3,FALSE),VLOOKUP(Dati!$A5299,Normas!$A:$D,3,FALSE)*0.6)),"")</f>
      </c>
      <c r="H5299" s="2">
        <f>IFERROR(IF(ISBLANK($A5299),"",IF($A5299="Ūdeņraža jonu koncentrācija",VLOOKUP(Dati!$A5299,Normas!$A:$D,2,FALSE),VLOOKUP(Dati!$A5299,Normas!$A:$D,2,FALSE)*0.3)),"")</f>
      </c>
      <c r="I5299" s="2">
        <f>IFERROR(IF(ISBLANK($A5299),"",IF($A5299="Ūdeņraža jonu koncentrācija",VLOOKUP(Dati!$A5299,Normas!$A:$D,3,FALSE),VLOOKUP(Dati!$A5299,Normas!$A:$D,3,FALSE)*0.3)),"")</f>
      </c>
    </row>
    <row r="5300" spans="2:9" x14ac:dyDescent="0.2">
      <c r="B5300">
        <f>IF(ISBLANK(A5300),"",VLOOKUP(A5300,Normas!A:D,4,FALSE))</f>
      </c>
      <c r="E5300" s="2">
        <f>IF(ISBLANK(D5300),"",INT(YEARFRAC(D5300,'Vispārīga informācija'!$B$2)))</f>
      </c>
      <c r="F5300" s="2">
        <f>IFERROR(IF(ISBLANK($A5300),"",IF($A5300="Ūdeņraža jonu koncentrācija",VLOOKUP(Dati!$A5300,Normas!$A:$D,2,FALSE),VLOOKUP(Dati!$A5300,Normas!$A:$D,2,FALSE)*0.6)),"")</f>
      </c>
      <c r="G5300" s="2">
        <f>IFERROR(IF(ISBLANK($A5300),"",IF($A5300="Ūdeņraža jonu koncentrācija",VLOOKUP(Dati!$A5300,Normas!$A:$D,3,FALSE),VLOOKUP(Dati!$A5300,Normas!$A:$D,3,FALSE)*0.6)),"")</f>
      </c>
      <c r="H5300" s="2">
        <f>IFERROR(IF(ISBLANK($A5300),"",IF($A5300="Ūdeņraža jonu koncentrācija",VLOOKUP(Dati!$A5300,Normas!$A:$D,2,FALSE),VLOOKUP(Dati!$A5300,Normas!$A:$D,2,FALSE)*0.3)),"")</f>
      </c>
      <c r="I5300" s="2">
        <f>IFERROR(IF(ISBLANK($A5300),"",IF($A5300="Ūdeņraža jonu koncentrācija",VLOOKUP(Dati!$A5300,Normas!$A:$D,3,FALSE),VLOOKUP(Dati!$A5300,Normas!$A:$D,3,FALSE)*0.3)),"")</f>
      </c>
    </row>
    <row r="5301" spans="2:9" x14ac:dyDescent="0.2">
      <c r="B5301">
        <f>IF(ISBLANK(A5301),"",VLOOKUP(A5301,Normas!A:D,4,FALSE))</f>
      </c>
      <c r="E5301" s="2">
        <f>IF(ISBLANK(D5301),"",INT(YEARFRAC(D5301,'Vispārīga informācija'!$B$2)))</f>
      </c>
      <c r="F5301" s="2">
        <f>IFERROR(IF(ISBLANK($A5301),"",IF($A5301="Ūdeņraža jonu koncentrācija",VLOOKUP(Dati!$A5301,Normas!$A:$D,2,FALSE),VLOOKUP(Dati!$A5301,Normas!$A:$D,2,FALSE)*0.6)),"")</f>
      </c>
      <c r="G5301" s="2">
        <f>IFERROR(IF(ISBLANK($A5301),"",IF($A5301="Ūdeņraža jonu koncentrācija",VLOOKUP(Dati!$A5301,Normas!$A:$D,3,FALSE),VLOOKUP(Dati!$A5301,Normas!$A:$D,3,FALSE)*0.6)),"")</f>
      </c>
      <c r="H5301" s="2">
        <f>IFERROR(IF(ISBLANK($A5301),"",IF($A5301="Ūdeņraža jonu koncentrācija",VLOOKUP(Dati!$A5301,Normas!$A:$D,2,FALSE),VLOOKUP(Dati!$A5301,Normas!$A:$D,2,FALSE)*0.3)),"")</f>
      </c>
      <c r="I5301" s="2">
        <f>IFERROR(IF(ISBLANK($A5301),"",IF($A5301="Ūdeņraža jonu koncentrācija",VLOOKUP(Dati!$A5301,Normas!$A:$D,3,FALSE),VLOOKUP(Dati!$A5301,Normas!$A:$D,3,FALSE)*0.3)),"")</f>
      </c>
    </row>
    <row r="5302" spans="2:9" x14ac:dyDescent="0.2">
      <c r="B5302">
        <f>IF(ISBLANK(A5302),"",VLOOKUP(A5302,Normas!A:D,4,FALSE))</f>
      </c>
      <c r="E5302" s="2">
        <f>IF(ISBLANK(D5302),"",INT(YEARFRAC(D5302,'Vispārīga informācija'!$B$2)))</f>
      </c>
      <c r="F5302" s="2">
        <f>IFERROR(IF(ISBLANK($A5302),"",IF($A5302="Ūdeņraža jonu koncentrācija",VLOOKUP(Dati!$A5302,Normas!$A:$D,2,FALSE),VLOOKUP(Dati!$A5302,Normas!$A:$D,2,FALSE)*0.6)),"")</f>
      </c>
      <c r="G5302" s="2">
        <f>IFERROR(IF(ISBLANK($A5302),"",IF($A5302="Ūdeņraža jonu koncentrācija",VLOOKUP(Dati!$A5302,Normas!$A:$D,3,FALSE),VLOOKUP(Dati!$A5302,Normas!$A:$D,3,FALSE)*0.6)),"")</f>
      </c>
      <c r="H5302" s="2">
        <f>IFERROR(IF(ISBLANK($A5302),"",IF($A5302="Ūdeņraža jonu koncentrācija",VLOOKUP(Dati!$A5302,Normas!$A:$D,2,FALSE),VLOOKUP(Dati!$A5302,Normas!$A:$D,2,FALSE)*0.3)),"")</f>
      </c>
      <c r="I5302" s="2">
        <f>IFERROR(IF(ISBLANK($A5302),"",IF($A5302="Ūdeņraža jonu koncentrācija",VLOOKUP(Dati!$A5302,Normas!$A:$D,3,FALSE),VLOOKUP(Dati!$A5302,Normas!$A:$D,3,FALSE)*0.3)),"")</f>
      </c>
    </row>
    <row r="5303" spans="2:9" x14ac:dyDescent="0.2">
      <c r="B5303">
        <f>IF(ISBLANK(A5303),"",VLOOKUP(A5303,Normas!A:D,4,FALSE))</f>
      </c>
      <c r="E5303" s="2">
        <f>IF(ISBLANK(D5303),"",INT(YEARFRAC(D5303,'Vispārīga informācija'!$B$2)))</f>
      </c>
      <c r="F5303" s="2">
        <f>IFERROR(IF(ISBLANK($A5303),"",IF($A5303="Ūdeņraža jonu koncentrācija",VLOOKUP(Dati!$A5303,Normas!$A:$D,2,FALSE),VLOOKUP(Dati!$A5303,Normas!$A:$D,2,FALSE)*0.6)),"")</f>
      </c>
      <c r="G5303" s="2">
        <f>IFERROR(IF(ISBLANK($A5303),"",IF($A5303="Ūdeņraža jonu koncentrācija",VLOOKUP(Dati!$A5303,Normas!$A:$D,3,FALSE),VLOOKUP(Dati!$A5303,Normas!$A:$D,3,FALSE)*0.6)),"")</f>
      </c>
      <c r="H5303" s="2">
        <f>IFERROR(IF(ISBLANK($A5303),"",IF($A5303="Ūdeņraža jonu koncentrācija",VLOOKUP(Dati!$A5303,Normas!$A:$D,2,FALSE),VLOOKUP(Dati!$A5303,Normas!$A:$D,2,FALSE)*0.3)),"")</f>
      </c>
      <c r="I5303" s="2">
        <f>IFERROR(IF(ISBLANK($A5303),"",IF($A5303="Ūdeņraža jonu koncentrācija",VLOOKUP(Dati!$A5303,Normas!$A:$D,3,FALSE),VLOOKUP(Dati!$A5303,Normas!$A:$D,3,FALSE)*0.3)),"")</f>
      </c>
    </row>
    <row r="5304" spans="2:9" x14ac:dyDescent="0.2">
      <c r="B5304">
        <f>IF(ISBLANK(A5304),"",VLOOKUP(A5304,Normas!A:D,4,FALSE))</f>
      </c>
      <c r="E5304" s="2">
        <f>IF(ISBLANK(D5304),"",INT(YEARFRAC(D5304,'Vispārīga informācija'!$B$2)))</f>
      </c>
      <c r="F5304" s="2">
        <f>IFERROR(IF(ISBLANK($A5304),"",IF($A5304="Ūdeņraža jonu koncentrācija",VLOOKUP(Dati!$A5304,Normas!$A:$D,2,FALSE),VLOOKUP(Dati!$A5304,Normas!$A:$D,2,FALSE)*0.6)),"")</f>
      </c>
      <c r="G5304" s="2">
        <f>IFERROR(IF(ISBLANK($A5304),"",IF($A5304="Ūdeņraža jonu koncentrācija",VLOOKUP(Dati!$A5304,Normas!$A:$D,3,FALSE),VLOOKUP(Dati!$A5304,Normas!$A:$D,3,FALSE)*0.6)),"")</f>
      </c>
      <c r="H5304" s="2">
        <f>IFERROR(IF(ISBLANK($A5304),"",IF($A5304="Ūdeņraža jonu koncentrācija",VLOOKUP(Dati!$A5304,Normas!$A:$D,2,FALSE),VLOOKUP(Dati!$A5304,Normas!$A:$D,2,FALSE)*0.3)),"")</f>
      </c>
      <c r="I5304" s="2">
        <f>IFERROR(IF(ISBLANK($A5304),"",IF($A5304="Ūdeņraža jonu koncentrācija",VLOOKUP(Dati!$A5304,Normas!$A:$D,3,FALSE),VLOOKUP(Dati!$A5304,Normas!$A:$D,3,FALSE)*0.3)),"")</f>
      </c>
    </row>
    <row r="5305" spans="2:9" x14ac:dyDescent="0.2">
      <c r="B5305">
        <f>IF(ISBLANK(A5305),"",VLOOKUP(A5305,Normas!A:D,4,FALSE))</f>
      </c>
      <c r="E5305" s="2">
        <f>IF(ISBLANK(D5305),"",INT(YEARFRAC(D5305,'Vispārīga informācija'!$B$2)))</f>
      </c>
      <c r="F5305" s="2">
        <f>IFERROR(IF(ISBLANK($A5305),"",IF($A5305="Ūdeņraža jonu koncentrācija",VLOOKUP(Dati!$A5305,Normas!$A:$D,2,FALSE),VLOOKUP(Dati!$A5305,Normas!$A:$D,2,FALSE)*0.6)),"")</f>
      </c>
      <c r="G5305" s="2">
        <f>IFERROR(IF(ISBLANK($A5305),"",IF($A5305="Ūdeņraža jonu koncentrācija",VLOOKUP(Dati!$A5305,Normas!$A:$D,3,FALSE),VLOOKUP(Dati!$A5305,Normas!$A:$D,3,FALSE)*0.6)),"")</f>
      </c>
      <c r="H5305" s="2">
        <f>IFERROR(IF(ISBLANK($A5305),"",IF($A5305="Ūdeņraža jonu koncentrācija",VLOOKUP(Dati!$A5305,Normas!$A:$D,2,FALSE),VLOOKUP(Dati!$A5305,Normas!$A:$D,2,FALSE)*0.3)),"")</f>
      </c>
      <c r="I5305" s="2">
        <f>IFERROR(IF(ISBLANK($A5305),"",IF($A5305="Ūdeņraža jonu koncentrācija",VLOOKUP(Dati!$A5305,Normas!$A:$D,3,FALSE),VLOOKUP(Dati!$A5305,Normas!$A:$D,3,FALSE)*0.3)),"")</f>
      </c>
    </row>
    <row r="5306" spans="2:9" x14ac:dyDescent="0.2">
      <c r="B5306">
        <f>IF(ISBLANK(A5306),"",VLOOKUP(A5306,Normas!A:D,4,FALSE))</f>
      </c>
      <c r="E5306" s="2">
        <f>IF(ISBLANK(D5306),"",INT(YEARFRAC(D5306,'Vispārīga informācija'!$B$2)))</f>
      </c>
      <c r="F5306" s="2">
        <f>IFERROR(IF(ISBLANK($A5306),"",IF($A5306="Ūdeņraža jonu koncentrācija",VLOOKUP(Dati!$A5306,Normas!$A:$D,2,FALSE),VLOOKUP(Dati!$A5306,Normas!$A:$D,2,FALSE)*0.6)),"")</f>
      </c>
      <c r="G5306" s="2">
        <f>IFERROR(IF(ISBLANK($A5306),"",IF($A5306="Ūdeņraža jonu koncentrācija",VLOOKUP(Dati!$A5306,Normas!$A:$D,3,FALSE),VLOOKUP(Dati!$A5306,Normas!$A:$D,3,FALSE)*0.6)),"")</f>
      </c>
      <c r="H5306" s="2">
        <f>IFERROR(IF(ISBLANK($A5306),"",IF($A5306="Ūdeņraža jonu koncentrācija",VLOOKUP(Dati!$A5306,Normas!$A:$D,2,FALSE),VLOOKUP(Dati!$A5306,Normas!$A:$D,2,FALSE)*0.3)),"")</f>
      </c>
      <c r="I5306" s="2">
        <f>IFERROR(IF(ISBLANK($A5306),"",IF($A5306="Ūdeņraža jonu koncentrācija",VLOOKUP(Dati!$A5306,Normas!$A:$D,3,FALSE),VLOOKUP(Dati!$A5306,Normas!$A:$D,3,FALSE)*0.3)),"")</f>
      </c>
    </row>
    <row r="5307" spans="2:9" x14ac:dyDescent="0.2">
      <c r="B5307">
        <f>IF(ISBLANK(A5307),"",VLOOKUP(A5307,Normas!A:D,4,FALSE))</f>
      </c>
      <c r="E5307" s="2">
        <f>IF(ISBLANK(D5307),"",INT(YEARFRAC(D5307,'Vispārīga informācija'!$B$2)))</f>
      </c>
      <c r="F5307" s="2">
        <f>IFERROR(IF(ISBLANK($A5307),"",IF($A5307="Ūdeņraža jonu koncentrācija",VLOOKUP(Dati!$A5307,Normas!$A:$D,2,FALSE),VLOOKUP(Dati!$A5307,Normas!$A:$D,2,FALSE)*0.6)),"")</f>
      </c>
      <c r="G5307" s="2">
        <f>IFERROR(IF(ISBLANK($A5307),"",IF($A5307="Ūdeņraža jonu koncentrācija",VLOOKUP(Dati!$A5307,Normas!$A:$D,3,FALSE),VLOOKUP(Dati!$A5307,Normas!$A:$D,3,FALSE)*0.6)),"")</f>
      </c>
      <c r="H5307" s="2">
        <f>IFERROR(IF(ISBLANK($A5307),"",IF($A5307="Ūdeņraža jonu koncentrācija",VLOOKUP(Dati!$A5307,Normas!$A:$D,2,FALSE),VLOOKUP(Dati!$A5307,Normas!$A:$D,2,FALSE)*0.3)),"")</f>
      </c>
      <c r="I5307" s="2">
        <f>IFERROR(IF(ISBLANK($A5307),"",IF($A5307="Ūdeņraža jonu koncentrācija",VLOOKUP(Dati!$A5307,Normas!$A:$D,3,FALSE),VLOOKUP(Dati!$A5307,Normas!$A:$D,3,FALSE)*0.3)),"")</f>
      </c>
    </row>
    <row r="5308" spans="2:9" x14ac:dyDescent="0.2">
      <c r="B5308">
        <f>IF(ISBLANK(A5308),"",VLOOKUP(A5308,Normas!A:D,4,FALSE))</f>
      </c>
      <c r="E5308" s="2">
        <f>IF(ISBLANK(D5308),"",INT(YEARFRAC(D5308,'Vispārīga informācija'!$B$2)))</f>
      </c>
      <c r="F5308" s="2">
        <f>IFERROR(IF(ISBLANK($A5308),"",IF($A5308="Ūdeņraža jonu koncentrācija",VLOOKUP(Dati!$A5308,Normas!$A:$D,2,FALSE),VLOOKUP(Dati!$A5308,Normas!$A:$D,2,FALSE)*0.6)),"")</f>
      </c>
      <c r="G5308" s="2">
        <f>IFERROR(IF(ISBLANK($A5308),"",IF($A5308="Ūdeņraža jonu koncentrācija",VLOOKUP(Dati!$A5308,Normas!$A:$D,3,FALSE),VLOOKUP(Dati!$A5308,Normas!$A:$D,3,FALSE)*0.6)),"")</f>
      </c>
      <c r="H5308" s="2">
        <f>IFERROR(IF(ISBLANK($A5308),"",IF($A5308="Ūdeņraža jonu koncentrācija",VLOOKUP(Dati!$A5308,Normas!$A:$D,2,FALSE),VLOOKUP(Dati!$A5308,Normas!$A:$D,2,FALSE)*0.3)),"")</f>
      </c>
      <c r="I5308" s="2">
        <f>IFERROR(IF(ISBLANK($A5308),"",IF($A5308="Ūdeņraža jonu koncentrācija",VLOOKUP(Dati!$A5308,Normas!$A:$D,3,FALSE),VLOOKUP(Dati!$A5308,Normas!$A:$D,3,FALSE)*0.3)),"")</f>
      </c>
    </row>
    <row r="5309" spans="2:9" x14ac:dyDescent="0.2">
      <c r="B5309">
        <f>IF(ISBLANK(A5309),"",VLOOKUP(A5309,Normas!A:D,4,FALSE))</f>
      </c>
      <c r="E5309" s="2">
        <f>IF(ISBLANK(D5309),"",INT(YEARFRAC(D5309,'Vispārīga informācija'!$B$2)))</f>
      </c>
      <c r="F5309" s="2">
        <f>IFERROR(IF(ISBLANK($A5309),"",IF($A5309="Ūdeņraža jonu koncentrācija",VLOOKUP(Dati!$A5309,Normas!$A:$D,2,FALSE),VLOOKUP(Dati!$A5309,Normas!$A:$D,2,FALSE)*0.6)),"")</f>
      </c>
      <c r="G5309" s="2">
        <f>IFERROR(IF(ISBLANK($A5309),"",IF($A5309="Ūdeņraža jonu koncentrācija",VLOOKUP(Dati!$A5309,Normas!$A:$D,3,FALSE),VLOOKUP(Dati!$A5309,Normas!$A:$D,3,FALSE)*0.6)),"")</f>
      </c>
      <c r="H5309" s="2">
        <f>IFERROR(IF(ISBLANK($A5309),"",IF($A5309="Ūdeņraža jonu koncentrācija",VLOOKUP(Dati!$A5309,Normas!$A:$D,2,FALSE),VLOOKUP(Dati!$A5309,Normas!$A:$D,2,FALSE)*0.3)),"")</f>
      </c>
      <c r="I5309" s="2">
        <f>IFERROR(IF(ISBLANK($A5309),"",IF($A5309="Ūdeņraža jonu koncentrācija",VLOOKUP(Dati!$A5309,Normas!$A:$D,3,FALSE),VLOOKUP(Dati!$A5309,Normas!$A:$D,3,FALSE)*0.3)),"")</f>
      </c>
    </row>
    <row r="5310" spans="2:9" x14ac:dyDescent="0.2">
      <c r="B5310">
        <f>IF(ISBLANK(A5310),"",VLOOKUP(A5310,Normas!A:D,4,FALSE))</f>
      </c>
      <c r="E5310" s="2">
        <f>IF(ISBLANK(D5310),"",INT(YEARFRAC(D5310,'Vispārīga informācija'!$B$2)))</f>
      </c>
      <c r="F5310" s="2">
        <f>IFERROR(IF(ISBLANK($A5310),"",IF($A5310="Ūdeņraža jonu koncentrācija",VLOOKUP(Dati!$A5310,Normas!$A:$D,2,FALSE),VLOOKUP(Dati!$A5310,Normas!$A:$D,2,FALSE)*0.6)),"")</f>
      </c>
      <c r="G5310" s="2">
        <f>IFERROR(IF(ISBLANK($A5310),"",IF($A5310="Ūdeņraža jonu koncentrācija",VLOOKUP(Dati!$A5310,Normas!$A:$D,3,FALSE),VLOOKUP(Dati!$A5310,Normas!$A:$D,3,FALSE)*0.6)),"")</f>
      </c>
      <c r="H5310" s="2">
        <f>IFERROR(IF(ISBLANK($A5310),"",IF($A5310="Ūdeņraža jonu koncentrācija",VLOOKUP(Dati!$A5310,Normas!$A:$D,2,FALSE),VLOOKUP(Dati!$A5310,Normas!$A:$D,2,FALSE)*0.3)),"")</f>
      </c>
      <c r="I5310" s="2">
        <f>IFERROR(IF(ISBLANK($A5310),"",IF($A5310="Ūdeņraža jonu koncentrācija",VLOOKUP(Dati!$A5310,Normas!$A:$D,3,FALSE),VLOOKUP(Dati!$A5310,Normas!$A:$D,3,FALSE)*0.3)),"")</f>
      </c>
    </row>
    <row r="5311" spans="2:9" x14ac:dyDescent="0.2">
      <c r="B5311">
        <f>IF(ISBLANK(A5311),"",VLOOKUP(A5311,Normas!A:D,4,FALSE))</f>
      </c>
      <c r="E5311" s="2">
        <f>IF(ISBLANK(D5311),"",INT(YEARFRAC(D5311,'Vispārīga informācija'!$B$2)))</f>
      </c>
      <c r="F5311" s="2">
        <f>IFERROR(IF(ISBLANK($A5311),"",IF($A5311="Ūdeņraža jonu koncentrācija",VLOOKUP(Dati!$A5311,Normas!$A:$D,2,FALSE),VLOOKUP(Dati!$A5311,Normas!$A:$D,2,FALSE)*0.6)),"")</f>
      </c>
      <c r="G5311" s="2">
        <f>IFERROR(IF(ISBLANK($A5311),"",IF($A5311="Ūdeņraža jonu koncentrācija",VLOOKUP(Dati!$A5311,Normas!$A:$D,3,FALSE),VLOOKUP(Dati!$A5311,Normas!$A:$D,3,FALSE)*0.6)),"")</f>
      </c>
      <c r="H5311" s="2">
        <f>IFERROR(IF(ISBLANK($A5311),"",IF($A5311="Ūdeņraža jonu koncentrācija",VLOOKUP(Dati!$A5311,Normas!$A:$D,2,FALSE),VLOOKUP(Dati!$A5311,Normas!$A:$D,2,FALSE)*0.3)),"")</f>
      </c>
      <c r="I5311" s="2">
        <f>IFERROR(IF(ISBLANK($A5311),"",IF($A5311="Ūdeņraža jonu koncentrācija",VLOOKUP(Dati!$A5311,Normas!$A:$D,3,FALSE),VLOOKUP(Dati!$A5311,Normas!$A:$D,3,FALSE)*0.3)),"")</f>
      </c>
    </row>
    <row r="5312" spans="2:9" x14ac:dyDescent="0.2">
      <c r="B5312">
        <f>IF(ISBLANK(A5312),"",VLOOKUP(A5312,Normas!A:D,4,FALSE))</f>
      </c>
      <c r="E5312" s="2">
        <f>IF(ISBLANK(D5312),"",INT(YEARFRAC(D5312,'Vispārīga informācija'!$B$2)))</f>
      </c>
      <c r="F5312" s="2">
        <f>IFERROR(IF(ISBLANK($A5312),"",IF($A5312="Ūdeņraža jonu koncentrācija",VLOOKUP(Dati!$A5312,Normas!$A:$D,2,FALSE),VLOOKUP(Dati!$A5312,Normas!$A:$D,2,FALSE)*0.6)),"")</f>
      </c>
      <c r="G5312" s="2">
        <f>IFERROR(IF(ISBLANK($A5312),"",IF($A5312="Ūdeņraža jonu koncentrācija",VLOOKUP(Dati!$A5312,Normas!$A:$D,3,FALSE),VLOOKUP(Dati!$A5312,Normas!$A:$D,3,FALSE)*0.6)),"")</f>
      </c>
      <c r="H5312" s="2">
        <f>IFERROR(IF(ISBLANK($A5312),"",IF($A5312="Ūdeņraža jonu koncentrācija",VLOOKUP(Dati!$A5312,Normas!$A:$D,2,FALSE),VLOOKUP(Dati!$A5312,Normas!$A:$D,2,FALSE)*0.3)),"")</f>
      </c>
      <c r="I5312" s="2">
        <f>IFERROR(IF(ISBLANK($A5312),"",IF($A5312="Ūdeņraža jonu koncentrācija",VLOOKUP(Dati!$A5312,Normas!$A:$D,3,FALSE),VLOOKUP(Dati!$A5312,Normas!$A:$D,3,FALSE)*0.3)),"")</f>
      </c>
    </row>
    <row r="5313" spans="2:9" x14ac:dyDescent="0.2">
      <c r="B5313">
        <f>IF(ISBLANK(A5313),"",VLOOKUP(A5313,Normas!A:D,4,FALSE))</f>
      </c>
      <c r="E5313" s="2">
        <f>IF(ISBLANK(D5313),"",INT(YEARFRAC(D5313,'Vispārīga informācija'!$B$2)))</f>
      </c>
      <c r="F5313" s="2">
        <f>IFERROR(IF(ISBLANK($A5313),"",IF($A5313="Ūdeņraža jonu koncentrācija",VLOOKUP(Dati!$A5313,Normas!$A:$D,2,FALSE),VLOOKUP(Dati!$A5313,Normas!$A:$D,2,FALSE)*0.6)),"")</f>
      </c>
      <c r="G5313" s="2">
        <f>IFERROR(IF(ISBLANK($A5313),"",IF($A5313="Ūdeņraža jonu koncentrācija",VLOOKUP(Dati!$A5313,Normas!$A:$D,3,FALSE),VLOOKUP(Dati!$A5313,Normas!$A:$D,3,FALSE)*0.6)),"")</f>
      </c>
      <c r="H5313" s="2">
        <f>IFERROR(IF(ISBLANK($A5313),"",IF($A5313="Ūdeņraža jonu koncentrācija",VLOOKUP(Dati!$A5313,Normas!$A:$D,2,FALSE),VLOOKUP(Dati!$A5313,Normas!$A:$D,2,FALSE)*0.3)),"")</f>
      </c>
      <c r="I5313" s="2">
        <f>IFERROR(IF(ISBLANK($A5313),"",IF($A5313="Ūdeņraža jonu koncentrācija",VLOOKUP(Dati!$A5313,Normas!$A:$D,3,FALSE),VLOOKUP(Dati!$A5313,Normas!$A:$D,3,FALSE)*0.3)),"")</f>
      </c>
    </row>
    <row r="5314" spans="2:9" x14ac:dyDescent="0.2">
      <c r="B5314">
        <f>IF(ISBLANK(A5314),"",VLOOKUP(A5314,Normas!A:D,4,FALSE))</f>
      </c>
      <c r="E5314" s="2">
        <f>IF(ISBLANK(D5314),"",INT(YEARFRAC(D5314,'Vispārīga informācija'!$B$2)))</f>
      </c>
      <c r="F5314" s="2">
        <f>IFERROR(IF(ISBLANK($A5314),"",IF($A5314="Ūdeņraža jonu koncentrācija",VLOOKUP(Dati!$A5314,Normas!$A:$D,2,FALSE),VLOOKUP(Dati!$A5314,Normas!$A:$D,2,FALSE)*0.6)),"")</f>
      </c>
      <c r="G5314" s="2">
        <f>IFERROR(IF(ISBLANK($A5314),"",IF($A5314="Ūdeņraža jonu koncentrācija",VLOOKUP(Dati!$A5314,Normas!$A:$D,3,FALSE),VLOOKUP(Dati!$A5314,Normas!$A:$D,3,FALSE)*0.6)),"")</f>
      </c>
      <c r="H5314" s="2">
        <f>IFERROR(IF(ISBLANK($A5314),"",IF($A5314="Ūdeņraža jonu koncentrācija",VLOOKUP(Dati!$A5314,Normas!$A:$D,2,FALSE),VLOOKUP(Dati!$A5314,Normas!$A:$D,2,FALSE)*0.3)),"")</f>
      </c>
      <c r="I5314" s="2">
        <f>IFERROR(IF(ISBLANK($A5314),"",IF($A5314="Ūdeņraža jonu koncentrācija",VLOOKUP(Dati!$A5314,Normas!$A:$D,3,FALSE),VLOOKUP(Dati!$A5314,Normas!$A:$D,3,FALSE)*0.3)),"")</f>
      </c>
    </row>
    <row r="5315" spans="2:9" x14ac:dyDescent="0.2">
      <c r="B5315">
        <f>IF(ISBLANK(A5315),"",VLOOKUP(A5315,Normas!A:D,4,FALSE))</f>
      </c>
      <c r="E5315" s="2">
        <f>IF(ISBLANK(D5315),"",INT(YEARFRAC(D5315,'Vispārīga informācija'!$B$2)))</f>
      </c>
      <c r="F5315" s="2">
        <f>IFERROR(IF(ISBLANK($A5315),"",IF($A5315="Ūdeņraža jonu koncentrācija",VLOOKUP(Dati!$A5315,Normas!$A:$D,2,FALSE),VLOOKUP(Dati!$A5315,Normas!$A:$D,2,FALSE)*0.6)),"")</f>
      </c>
      <c r="G5315" s="2">
        <f>IFERROR(IF(ISBLANK($A5315),"",IF($A5315="Ūdeņraža jonu koncentrācija",VLOOKUP(Dati!$A5315,Normas!$A:$D,3,FALSE),VLOOKUP(Dati!$A5315,Normas!$A:$D,3,FALSE)*0.6)),"")</f>
      </c>
      <c r="H5315" s="2">
        <f>IFERROR(IF(ISBLANK($A5315),"",IF($A5315="Ūdeņraža jonu koncentrācija",VLOOKUP(Dati!$A5315,Normas!$A:$D,2,FALSE),VLOOKUP(Dati!$A5315,Normas!$A:$D,2,FALSE)*0.3)),"")</f>
      </c>
      <c r="I5315" s="2">
        <f>IFERROR(IF(ISBLANK($A5315),"",IF($A5315="Ūdeņraža jonu koncentrācija",VLOOKUP(Dati!$A5315,Normas!$A:$D,3,FALSE),VLOOKUP(Dati!$A5315,Normas!$A:$D,3,FALSE)*0.3)),"")</f>
      </c>
    </row>
    <row r="5316" spans="2:9" x14ac:dyDescent="0.2">
      <c r="B5316">
        <f>IF(ISBLANK(A5316),"",VLOOKUP(A5316,Normas!A:D,4,FALSE))</f>
      </c>
      <c r="E5316" s="2">
        <f>IF(ISBLANK(D5316),"",INT(YEARFRAC(D5316,'Vispārīga informācija'!$B$2)))</f>
      </c>
      <c r="F5316" s="2">
        <f>IFERROR(IF(ISBLANK($A5316),"",IF($A5316="Ūdeņraža jonu koncentrācija",VLOOKUP(Dati!$A5316,Normas!$A:$D,2,FALSE),VLOOKUP(Dati!$A5316,Normas!$A:$D,2,FALSE)*0.6)),"")</f>
      </c>
      <c r="G5316" s="2">
        <f>IFERROR(IF(ISBLANK($A5316),"",IF($A5316="Ūdeņraža jonu koncentrācija",VLOOKUP(Dati!$A5316,Normas!$A:$D,3,FALSE),VLOOKUP(Dati!$A5316,Normas!$A:$D,3,FALSE)*0.6)),"")</f>
      </c>
      <c r="H5316" s="2">
        <f>IFERROR(IF(ISBLANK($A5316),"",IF($A5316="Ūdeņraža jonu koncentrācija",VLOOKUP(Dati!$A5316,Normas!$A:$D,2,FALSE),VLOOKUP(Dati!$A5316,Normas!$A:$D,2,FALSE)*0.3)),"")</f>
      </c>
      <c r="I5316" s="2">
        <f>IFERROR(IF(ISBLANK($A5316),"",IF($A5316="Ūdeņraža jonu koncentrācija",VLOOKUP(Dati!$A5316,Normas!$A:$D,3,FALSE),VLOOKUP(Dati!$A5316,Normas!$A:$D,3,FALSE)*0.3)),"")</f>
      </c>
    </row>
    <row r="5317" spans="2:9" x14ac:dyDescent="0.2">
      <c r="B5317">
        <f>IF(ISBLANK(A5317),"",VLOOKUP(A5317,Normas!A:D,4,FALSE))</f>
      </c>
      <c r="E5317" s="2">
        <f>IF(ISBLANK(D5317),"",INT(YEARFRAC(D5317,'Vispārīga informācija'!$B$2)))</f>
      </c>
      <c r="F5317" s="2">
        <f>IFERROR(IF(ISBLANK($A5317),"",IF($A5317="Ūdeņraža jonu koncentrācija",VLOOKUP(Dati!$A5317,Normas!$A:$D,2,FALSE),VLOOKUP(Dati!$A5317,Normas!$A:$D,2,FALSE)*0.6)),"")</f>
      </c>
      <c r="G5317" s="2">
        <f>IFERROR(IF(ISBLANK($A5317),"",IF($A5317="Ūdeņraža jonu koncentrācija",VLOOKUP(Dati!$A5317,Normas!$A:$D,3,FALSE),VLOOKUP(Dati!$A5317,Normas!$A:$D,3,FALSE)*0.6)),"")</f>
      </c>
      <c r="H5317" s="2">
        <f>IFERROR(IF(ISBLANK($A5317),"",IF($A5317="Ūdeņraža jonu koncentrācija",VLOOKUP(Dati!$A5317,Normas!$A:$D,2,FALSE),VLOOKUP(Dati!$A5317,Normas!$A:$D,2,FALSE)*0.3)),"")</f>
      </c>
      <c r="I5317" s="2">
        <f>IFERROR(IF(ISBLANK($A5317),"",IF($A5317="Ūdeņraža jonu koncentrācija",VLOOKUP(Dati!$A5317,Normas!$A:$D,3,FALSE),VLOOKUP(Dati!$A5317,Normas!$A:$D,3,FALSE)*0.3)),"")</f>
      </c>
    </row>
    <row r="5318" spans="2:9" x14ac:dyDescent="0.2">
      <c r="B5318">
        <f>IF(ISBLANK(A5318),"",VLOOKUP(A5318,Normas!A:D,4,FALSE))</f>
      </c>
      <c r="E5318" s="2">
        <f>IF(ISBLANK(D5318),"",INT(YEARFRAC(D5318,'Vispārīga informācija'!$B$2)))</f>
      </c>
      <c r="F5318" s="2">
        <f>IFERROR(IF(ISBLANK($A5318),"",IF($A5318="Ūdeņraža jonu koncentrācija",VLOOKUP(Dati!$A5318,Normas!$A:$D,2,FALSE),VLOOKUP(Dati!$A5318,Normas!$A:$D,2,FALSE)*0.6)),"")</f>
      </c>
      <c r="G5318" s="2">
        <f>IFERROR(IF(ISBLANK($A5318),"",IF($A5318="Ūdeņraža jonu koncentrācija",VLOOKUP(Dati!$A5318,Normas!$A:$D,3,FALSE),VLOOKUP(Dati!$A5318,Normas!$A:$D,3,FALSE)*0.6)),"")</f>
      </c>
      <c r="H5318" s="2">
        <f>IFERROR(IF(ISBLANK($A5318),"",IF($A5318="Ūdeņraža jonu koncentrācija",VLOOKUP(Dati!$A5318,Normas!$A:$D,2,FALSE),VLOOKUP(Dati!$A5318,Normas!$A:$D,2,FALSE)*0.3)),"")</f>
      </c>
      <c r="I5318" s="2">
        <f>IFERROR(IF(ISBLANK($A5318),"",IF($A5318="Ūdeņraža jonu koncentrācija",VLOOKUP(Dati!$A5318,Normas!$A:$D,3,FALSE),VLOOKUP(Dati!$A5318,Normas!$A:$D,3,FALSE)*0.3)),"")</f>
      </c>
    </row>
    <row r="5319" spans="2:9" x14ac:dyDescent="0.2">
      <c r="B5319">
        <f>IF(ISBLANK(A5319),"",VLOOKUP(A5319,Normas!A:D,4,FALSE))</f>
      </c>
      <c r="E5319" s="2">
        <f>IF(ISBLANK(D5319),"",INT(YEARFRAC(D5319,'Vispārīga informācija'!$B$2)))</f>
      </c>
      <c r="F5319" s="2">
        <f>IFERROR(IF(ISBLANK($A5319),"",IF($A5319="Ūdeņraža jonu koncentrācija",VLOOKUP(Dati!$A5319,Normas!$A:$D,2,FALSE),VLOOKUP(Dati!$A5319,Normas!$A:$D,2,FALSE)*0.6)),"")</f>
      </c>
      <c r="G5319" s="2">
        <f>IFERROR(IF(ISBLANK($A5319),"",IF($A5319="Ūdeņraža jonu koncentrācija",VLOOKUP(Dati!$A5319,Normas!$A:$D,3,FALSE),VLOOKUP(Dati!$A5319,Normas!$A:$D,3,FALSE)*0.6)),"")</f>
      </c>
      <c r="H5319" s="2">
        <f>IFERROR(IF(ISBLANK($A5319),"",IF($A5319="Ūdeņraža jonu koncentrācija",VLOOKUP(Dati!$A5319,Normas!$A:$D,2,FALSE),VLOOKUP(Dati!$A5319,Normas!$A:$D,2,FALSE)*0.3)),"")</f>
      </c>
      <c r="I5319" s="2">
        <f>IFERROR(IF(ISBLANK($A5319),"",IF($A5319="Ūdeņraža jonu koncentrācija",VLOOKUP(Dati!$A5319,Normas!$A:$D,3,FALSE),VLOOKUP(Dati!$A5319,Normas!$A:$D,3,FALSE)*0.3)),"")</f>
      </c>
    </row>
    <row r="5320" spans="2:9" x14ac:dyDescent="0.2">
      <c r="B5320">
        <f>IF(ISBLANK(A5320),"",VLOOKUP(A5320,Normas!A:D,4,FALSE))</f>
      </c>
      <c r="E5320" s="2">
        <f>IF(ISBLANK(D5320),"",INT(YEARFRAC(D5320,'Vispārīga informācija'!$B$2)))</f>
      </c>
      <c r="F5320" s="2">
        <f>IFERROR(IF(ISBLANK($A5320),"",IF($A5320="Ūdeņraža jonu koncentrācija",VLOOKUP(Dati!$A5320,Normas!$A:$D,2,FALSE),VLOOKUP(Dati!$A5320,Normas!$A:$D,2,FALSE)*0.6)),"")</f>
      </c>
      <c r="G5320" s="2">
        <f>IFERROR(IF(ISBLANK($A5320),"",IF($A5320="Ūdeņraža jonu koncentrācija",VLOOKUP(Dati!$A5320,Normas!$A:$D,3,FALSE),VLOOKUP(Dati!$A5320,Normas!$A:$D,3,FALSE)*0.6)),"")</f>
      </c>
      <c r="H5320" s="2">
        <f>IFERROR(IF(ISBLANK($A5320),"",IF($A5320="Ūdeņraža jonu koncentrācija",VLOOKUP(Dati!$A5320,Normas!$A:$D,2,FALSE),VLOOKUP(Dati!$A5320,Normas!$A:$D,2,FALSE)*0.3)),"")</f>
      </c>
      <c r="I5320" s="2">
        <f>IFERROR(IF(ISBLANK($A5320),"",IF($A5320="Ūdeņraža jonu koncentrācija",VLOOKUP(Dati!$A5320,Normas!$A:$D,3,FALSE),VLOOKUP(Dati!$A5320,Normas!$A:$D,3,FALSE)*0.3)),"")</f>
      </c>
    </row>
    <row r="5321" spans="2:9" x14ac:dyDescent="0.2">
      <c r="B5321">
        <f>IF(ISBLANK(A5321),"",VLOOKUP(A5321,Normas!A:D,4,FALSE))</f>
      </c>
      <c r="E5321" s="2">
        <f>IF(ISBLANK(D5321),"",INT(YEARFRAC(D5321,'Vispārīga informācija'!$B$2)))</f>
      </c>
      <c r="F5321" s="2">
        <f>IFERROR(IF(ISBLANK($A5321),"",IF($A5321="Ūdeņraža jonu koncentrācija",VLOOKUP(Dati!$A5321,Normas!$A:$D,2,FALSE),VLOOKUP(Dati!$A5321,Normas!$A:$D,2,FALSE)*0.6)),"")</f>
      </c>
      <c r="G5321" s="2">
        <f>IFERROR(IF(ISBLANK($A5321),"",IF($A5321="Ūdeņraža jonu koncentrācija",VLOOKUP(Dati!$A5321,Normas!$A:$D,3,FALSE),VLOOKUP(Dati!$A5321,Normas!$A:$D,3,FALSE)*0.6)),"")</f>
      </c>
      <c r="H5321" s="2">
        <f>IFERROR(IF(ISBLANK($A5321),"",IF($A5321="Ūdeņraža jonu koncentrācija",VLOOKUP(Dati!$A5321,Normas!$A:$D,2,FALSE),VLOOKUP(Dati!$A5321,Normas!$A:$D,2,FALSE)*0.3)),"")</f>
      </c>
      <c r="I5321" s="2">
        <f>IFERROR(IF(ISBLANK($A5321),"",IF($A5321="Ūdeņraža jonu koncentrācija",VLOOKUP(Dati!$A5321,Normas!$A:$D,3,FALSE),VLOOKUP(Dati!$A5321,Normas!$A:$D,3,FALSE)*0.3)),"")</f>
      </c>
    </row>
    <row r="5322" spans="2:9" x14ac:dyDescent="0.2">
      <c r="B5322">
        <f>IF(ISBLANK(A5322),"",VLOOKUP(A5322,Normas!A:D,4,FALSE))</f>
      </c>
      <c r="E5322" s="2">
        <f>IF(ISBLANK(D5322),"",INT(YEARFRAC(D5322,'Vispārīga informācija'!$B$2)))</f>
      </c>
      <c r="F5322" s="2">
        <f>IFERROR(IF(ISBLANK($A5322),"",IF($A5322="Ūdeņraža jonu koncentrācija",VLOOKUP(Dati!$A5322,Normas!$A:$D,2,FALSE),VLOOKUP(Dati!$A5322,Normas!$A:$D,2,FALSE)*0.6)),"")</f>
      </c>
      <c r="G5322" s="2">
        <f>IFERROR(IF(ISBLANK($A5322),"",IF($A5322="Ūdeņraža jonu koncentrācija",VLOOKUP(Dati!$A5322,Normas!$A:$D,3,FALSE),VLOOKUP(Dati!$A5322,Normas!$A:$D,3,FALSE)*0.6)),"")</f>
      </c>
      <c r="H5322" s="2">
        <f>IFERROR(IF(ISBLANK($A5322),"",IF($A5322="Ūdeņraža jonu koncentrācija",VLOOKUP(Dati!$A5322,Normas!$A:$D,2,FALSE),VLOOKUP(Dati!$A5322,Normas!$A:$D,2,FALSE)*0.3)),"")</f>
      </c>
      <c r="I5322" s="2">
        <f>IFERROR(IF(ISBLANK($A5322),"",IF($A5322="Ūdeņraža jonu koncentrācija",VLOOKUP(Dati!$A5322,Normas!$A:$D,3,FALSE),VLOOKUP(Dati!$A5322,Normas!$A:$D,3,FALSE)*0.3)),"")</f>
      </c>
    </row>
    <row r="5323" spans="2:9" x14ac:dyDescent="0.2">
      <c r="B5323">
        <f>IF(ISBLANK(A5323),"",VLOOKUP(A5323,Normas!A:D,4,FALSE))</f>
      </c>
      <c r="E5323" s="2">
        <f>IF(ISBLANK(D5323),"",INT(YEARFRAC(D5323,'Vispārīga informācija'!$B$2)))</f>
      </c>
      <c r="F5323" s="2">
        <f>IFERROR(IF(ISBLANK($A5323),"",IF($A5323="Ūdeņraža jonu koncentrācija",VLOOKUP(Dati!$A5323,Normas!$A:$D,2,FALSE),VLOOKUP(Dati!$A5323,Normas!$A:$D,2,FALSE)*0.6)),"")</f>
      </c>
      <c r="G5323" s="2">
        <f>IFERROR(IF(ISBLANK($A5323),"",IF($A5323="Ūdeņraža jonu koncentrācija",VLOOKUP(Dati!$A5323,Normas!$A:$D,3,FALSE),VLOOKUP(Dati!$A5323,Normas!$A:$D,3,FALSE)*0.6)),"")</f>
      </c>
      <c r="H5323" s="2">
        <f>IFERROR(IF(ISBLANK($A5323),"",IF($A5323="Ūdeņraža jonu koncentrācija",VLOOKUP(Dati!$A5323,Normas!$A:$D,2,FALSE),VLOOKUP(Dati!$A5323,Normas!$A:$D,2,FALSE)*0.3)),"")</f>
      </c>
      <c r="I5323" s="2">
        <f>IFERROR(IF(ISBLANK($A5323),"",IF($A5323="Ūdeņraža jonu koncentrācija",VLOOKUP(Dati!$A5323,Normas!$A:$D,3,FALSE),VLOOKUP(Dati!$A5323,Normas!$A:$D,3,FALSE)*0.3)),"")</f>
      </c>
    </row>
    <row r="5324" spans="2:9" x14ac:dyDescent="0.2">
      <c r="B5324">
        <f>IF(ISBLANK(A5324),"",VLOOKUP(A5324,Normas!A:D,4,FALSE))</f>
      </c>
      <c r="E5324" s="2">
        <f>IF(ISBLANK(D5324),"",INT(YEARFRAC(D5324,'Vispārīga informācija'!$B$2)))</f>
      </c>
      <c r="F5324" s="2">
        <f>IFERROR(IF(ISBLANK($A5324),"",IF($A5324="Ūdeņraža jonu koncentrācija",VLOOKUP(Dati!$A5324,Normas!$A:$D,2,FALSE),VLOOKUP(Dati!$A5324,Normas!$A:$D,2,FALSE)*0.6)),"")</f>
      </c>
      <c r="G5324" s="2">
        <f>IFERROR(IF(ISBLANK($A5324),"",IF($A5324="Ūdeņraža jonu koncentrācija",VLOOKUP(Dati!$A5324,Normas!$A:$D,3,FALSE),VLOOKUP(Dati!$A5324,Normas!$A:$D,3,FALSE)*0.6)),"")</f>
      </c>
      <c r="H5324" s="2">
        <f>IFERROR(IF(ISBLANK($A5324),"",IF($A5324="Ūdeņraža jonu koncentrācija",VLOOKUP(Dati!$A5324,Normas!$A:$D,2,FALSE),VLOOKUP(Dati!$A5324,Normas!$A:$D,2,FALSE)*0.3)),"")</f>
      </c>
      <c r="I5324" s="2">
        <f>IFERROR(IF(ISBLANK($A5324),"",IF($A5324="Ūdeņraža jonu koncentrācija",VLOOKUP(Dati!$A5324,Normas!$A:$D,3,FALSE),VLOOKUP(Dati!$A5324,Normas!$A:$D,3,FALSE)*0.3)),"")</f>
      </c>
    </row>
    <row r="5325" spans="2:9" x14ac:dyDescent="0.2">
      <c r="B5325">
        <f>IF(ISBLANK(A5325),"",VLOOKUP(A5325,Normas!A:D,4,FALSE))</f>
      </c>
      <c r="E5325" s="2">
        <f>IF(ISBLANK(D5325),"",INT(YEARFRAC(D5325,'Vispārīga informācija'!$B$2)))</f>
      </c>
      <c r="F5325" s="2">
        <f>IFERROR(IF(ISBLANK($A5325),"",IF($A5325="Ūdeņraža jonu koncentrācija",VLOOKUP(Dati!$A5325,Normas!$A:$D,2,FALSE),VLOOKUP(Dati!$A5325,Normas!$A:$D,2,FALSE)*0.6)),"")</f>
      </c>
      <c r="G5325" s="2">
        <f>IFERROR(IF(ISBLANK($A5325),"",IF($A5325="Ūdeņraža jonu koncentrācija",VLOOKUP(Dati!$A5325,Normas!$A:$D,3,FALSE),VLOOKUP(Dati!$A5325,Normas!$A:$D,3,FALSE)*0.6)),"")</f>
      </c>
      <c r="H5325" s="2">
        <f>IFERROR(IF(ISBLANK($A5325),"",IF($A5325="Ūdeņraža jonu koncentrācija",VLOOKUP(Dati!$A5325,Normas!$A:$D,2,FALSE),VLOOKUP(Dati!$A5325,Normas!$A:$D,2,FALSE)*0.3)),"")</f>
      </c>
      <c r="I5325" s="2">
        <f>IFERROR(IF(ISBLANK($A5325),"",IF($A5325="Ūdeņraža jonu koncentrācija",VLOOKUP(Dati!$A5325,Normas!$A:$D,3,FALSE),VLOOKUP(Dati!$A5325,Normas!$A:$D,3,FALSE)*0.3)),"")</f>
      </c>
    </row>
    <row r="5326" spans="2:9" x14ac:dyDescent="0.2">
      <c r="B5326">
        <f>IF(ISBLANK(A5326),"",VLOOKUP(A5326,Normas!A:D,4,FALSE))</f>
      </c>
      <c r="E5326" s="2">
        <f>IF(ISBLANK(D5326),"",INT(YEARFRAC(D5326,'Vispārīga informācija'!$B$2)))</f>
      </c>
      <c r="F5326" s="2">
        <f>IFERROR(IF(ISBLANK($A5326),"",IF($A5326="Ūdeņraža jonu koncentrācija",VLOOKUP(Dati!$A5326,Normas!$A:$D,2,FALSE),VLOOKUP(Dati!$A5326,Normas!$A:$D,2,FALSE)*0.6)),"")</f>
      </c>
      <c r="G5326" s="2">
        <f>IFERROR(IF(ISBLANK($A5326),"",IF($A5326="Ūdeņraža jonu koncentrācija",VLOOKUP(Dati!$A5326,Normas!$A:$D,3,FALSE),VLOOKUP(Dati!$A5326,Normas!$A:$D,3,FALSE)*0.6)),"")</f>
      </c>
      <c r="H5326" s="2">
        <f>IFERROR(IF(ISBLANK($A5326),"",IF($A5326="Ūdeņraža jonu koncentrācija",VLOOKUP(Dati!$A5326,Normas!$A:$D,2,FALSE),VLOOKUP(Dati!$A5326,Normas!$A:$D,2,FALSE)*0.3)),"")</f>
      </c>
      <c r="I5326" s="2">
        <f>IFERROR(IF(ISBLANK($A5326),"",IF($A5326="Ūdeņraža jonu koncentrācija",VLOOKUP(Dati!$A5326,Normas!$A:$D,3,FALSE),VLOOKUP(Dati!$A5326,Normas!$A:$D,3,FALSE)*0.3)),"")</f>
      </c>
    </row>
    <row r="5327" spans="2:9" x14ac:dyDescent="0.2">
      <c r="B5327">
        <f>IF(ISBLANK(A5327),"",VLOOKUP(A5327,Normas!A:D,4,FALSE))</f>
      </c>
      <c r="E5327" s="2">
        <f>IF(ISBLANK(D5327),"",INT(YEARFRAC(D5327,'Vispārīga informācija'!$B$2)))</f>
      </c>
      <c r="F5327" s="2">
        <f>IFERROR(IF(ISBLANK($A5327),"",IF($A5327="Ūdeņraža jonu koncentrācija",VLOOKUP(Dati!$A5327,Normas!$A:$D,2,FALSE),VLOOKUP(Dati!$A5327,Normas!$A:$D,2,FALSE)*0.6)),"")</f>
      </c>
      <c r="G5327" s="2">
        <f>IFERROR(IF(ISBLANK($A5327),"",IF($A5327="Ūdeņraža jonu koncentrācija",VLOOKUP(Dati!$A5327,Normas!$A:$D,3,FALSE),VLOOKUP(Dati!$A5327,Normas!$A:$D,3,FALSE)*0.6)),"")</f>
      </c>
      <c r="H5327" s="2">
        <f>IFERROR(IF(ISBLANK($A5327),"",IF($A5327="Ūdeņraža jonu koncentrācija",VLOOKUP(Dati!$A5327,Normas!$A:$D,2,FALSE),VLOOKUP(Dati!$A5327,Normas!$A:$D,2,FALSE)*0.3)),"")</f>
      </c>
      <c r="I5327" s="2">
        <f>IFERROR(IF(ISBLANK($A5327),"",IF($A5327="Ūdeņraža jonu koncentrācija",VLOOKUP(Dati!$A5327,Normas!$A:$D,3,FALSE),VLOOKUP(Dati!$A5327,Normas!$A:$D,3,FALSE)*0.3)),"")</f>
      </c>
    </row>
    <row r="5328" spans="2:9" x14ac:dyDescent="0.2">
      <c r="B5328">
        <f>IF(ISBLANK(A5328),"",VLOOKUP(A5328,Normas!A:D,4,FALSE))</f>
      </c>
      <c r="E5328" s="2">
        <f>IF(ISBLANK(D5328),"",INT(YEARFRAC(D5328,'Vispārīga informācija'!$B$2)))</f>
      </c>
      <c r="F5328" s="2">
        <f>IFERROR(IF(ISBLANK($A5328),"",IF($A5328="Ūdeņraža jonu koncentrācija",VLOOKUP(Dati!$A5328,Normas!$A:$D,2,FALSE),VLOOKUP(Dati!$A5328,Normas!$A:$D,2,FALSE)*0.6)),"")</f>
      </c>
      <c r="G5328" s="2">
        <f>IFERROR(IF(ISBLANK($A5328),"",IF($A5328="Ūdeņraža jonu koncentrācija",VLOOKUP(Dati!$A5328,Normas!$A:$D,3,FALSE),VLOOKUP(Dati!$A5328,Normas!$A:$D,3,FALSE)*0.6)),"")</f>
      </c>
      <c r="H5328" s="2">
        <f>IFERROR(IF(ISBLANK($A5328),"",IF($A5328="Ūdeņraža jonu koncentrācija",VLOOKUP(Dati!$A5328,Normas!$A:$D,2,FALSE),VLOOKUP(Dati!$A5328,Normas!$A:$D,2,FALSE)*0.3)),"")</f>
      </c>
      <c r="I5328" s="2">
        <f>IFERROR(IF(ISBLANK($A5328),"",IF($A5328="Ūdeņraža jonu koncentrācija",VLOOKUP(Dati!$A5328,Normas!$A:$D,3,FALSE),VLOOKUP(Dati!$A5328,Normas!$A:$D,3,FALSE)*0.3)),"")</f>
      </c>
    </row>
    <row r="5329" spans="2:9" x14ac:dyDescent="0.2">
      <c r="B5329">
        <f>IF(ISBLANK(A5329),"",VLOOKUP(A5329,Normas!A:D,4,FALSE))</f>
      </c>
      <c r="E5329" s="2">
        <f>IF(ISBLANK(D5329),"",INT(YEARFRAC(D5329,'Vispārīga informācija'!$B$2)))</f>
      </c>
      <c r="F5329" s="2">
        <f>IFERROR(IF(ISBLANK($A5329),"",IF($A5329="Ūdeņraža jonu koncentrācija",VLOOKUP(Dati!$A5329,Normas!$A:$D,2,FALSE),VLOOKUP(Dati!$A5329,Normas!$A:$D,2,FALSE)*0.6)),"")</f>
      </c>
      <c r="G5329" s="2">
        <f>IFERROR(IF(ISBLANK($A5329),"",IF($A5329="Ūdeņraža jonu koncentrācija",VLOOKUP(Dati!$A5329,Normas!$A:$D,3,FALSE),VLOOKUP(Dati!$A5329,Normas!$A:$D,3,FALSE)*0.6)),"")</f>
      </c>
      <c r="H5329" s="2">
        <f>IFERROR(IF(ISBLANK($A5329),"",IF($A5329="Ūdeņraža jonu koncentrācija",VLOOKUP(Dati!$A5329,Normas!$A:$D,2,FALSE),VLOOKUP(Dati!$A5329,Normas!$A:$D,2,FALSE)*0.3)),"")</f>
      </c>
      <c r="I5329" s="2">
        <f>IFERROR(IF(ISBLANK($A5329),"",IF($A5329="Ūdeņraža jonu koncentrācija",VLOOKUP(Dati!$A5329,Normas!$A:$D,3,FALSE),VLOOKUP(Dati!$A5329,Normas!$A:$D,3,FALSE)*0.3)),"")</f>
      </c>
    </row>
    <row r="5330" spans="2:9" x14ac:dyDescent="0.2">
      <c r="B5330">
        <f>IF(ISBLANK(A5330),"",VLOOKUP(A5330,Normas!A:D,4,FALSE))</f>
      </c>
      <c r="E5330" s="2">
        <f>IF(ISBLANK(D5330),"",INT(YEARFRAC(D5330,'Vispārīga informācija'!$B$2)))</f>
      </c>
      <c r="F5330" s="2">
        <f>IFERROR(IF(ISBLANK($A5330),"",IF($A5330="Ūdeņraža jonu koncentrācija",VLOOKUP(Dati!$A5330,Normas!$A:$D,2,FALSE),VLOOKUP(Dati!$A5330,Normas!$A:$D,2,FALSE)*0.6)),"")</f>
      </c>
      <c r="G5330" s="2">
        <f>IFERROR(IF(ISBLANK($A5330),"",IF($A5330="Ūdeņraža jonu koncentrācija",VLOOKUP(Dati!$A5330,Normas!$A:$D,3,FALSE),VLOOKUP(Dati!$A5330,Normas!$A:$D,3,FALSE)*0.6)),"")</f>
      </c>
      <c r="H5330" s="2">
        <f>IFERROR(IF(ISBLANK($A5330),"",IF($A5330="Ūdeņraža jonu koncentrācija",VLOOKUP(Dati!$A5330,Normas!$A:$D,2,FALSE),VLOOKUP(Dati!$A5330,Normas!$A:$D,2,FALSE)*0.3)),"")</f>
      </c>
      <c r="I5330" s="2">
        <f>IFERROR(IF(ISBLANK($A5330),"",IF($A5330="Ūdeņraža jonu koncentrācija",VLOOKUP(Dati!$A5330,Normas!$A:$D,3,FALSE),VLOOKUP(Dati!$A5330,Normas!$A:$D,3,FALSE)*0.3)),"")</f>
      </c>
    </row>
    <row r="5331" spans="2:9" x14ac:dyDescent="0.2">
      <c r="B5331">
        <f>IF(ISBLANK(A5331),"",VLOOKUP(A5331,Normas!A:D,4,FALSE))</f>
      </c>
      <c r="E5331" s="2">
        <f>IF(ISBLANK(D5331),"",INT(YEARFRAC(D5331,'Vispārīga informācija'!$B$2)))</f>
      </c>
      <c r="F5331" s="2">
        <f>IFERROR(IF(ISBLANK($A5331),"",IF($A5331="Ūdeņraža jonu koncentrācija",VLOOKUP(Dati!$A5331,Normas!$A:$D,2,FALSE),VLOOKUP(Dati!$A5331,Normas!$A:$D,2,FALSE)*0.6)),"")</f>
      </c>
      <c r="G5331" s="2">
        <f>IFERROR(IF(ISBLANK($A5331),"",IF($A5331="Ūdeņraža jonu koncentrācija",VLOOKUP(Dati!$A5331,Normas!$A:$D,3,FALSE),VLOOKUP(Dati!$A5331,Normas!$A:$D,3,FALSE)*0.6)),"")</f>
      </c>
      <c r="H5331" s="2">
        <f>IFERROR(IF(ISBLANK($A5331),"",IF($A5331="Ūdeņraža jonu koncentrācija",VLOOKUP(Dati!$A5331,Normas!$A:$D,2,FALSE),VLOOKUP(Dati!$A5331,Normas!$A:$D,2,FALSE)*0.3)),"")</f>
      </c>
      <c r="I5331" s="2">
        <f>IFERROR(IF(ISBLANK($A5331),"",IF($A5331="Ūdeņraža jonu koncentrācija",VLOOKUP(Dati!$A5331,Normas!$A:$D,3,FALSE),VLOOKUP(Dati!$A5331,Normas!$A:$D,3,FALSE)*0.3)),"")</f>
      </c>
    </row>
    <row r="5332" spans="2:9" x14ac:dyDescent="0.2">
      <c r="B5332">
        <f>IF(ISBLANK(A5332),"",VLOOKUP(A5332,Normas!A:D,4,FALSE))</f>
      </c>
      <c r="E5332" s="2">
        <f>IF(ISBLANK(D5332),"",INT(YEARFRAC(D5332,'Vispārīga informācija'!$B$2)))</f>
      </c>
      <c r="F5332" s="2">
        <f>IFERROR(IF(ISBLANK($A5332),"",IF($A5332="Ūdeņraža jonu koncentrācija",VLOOKUP(Dati!$A5332,Normas!$A:$D,2,FALSE),VLOOKUP(Dati!$A5332,Normas!$A:$D,2,FALSE)*0.6)),"")</f>
      </c>
      <c r="G5332" s="2">
        <f>IFERROR(IF(ISBLANK($A5332),"",IF($A5332="Ūdeņraža jonu koncentrācija",VLOOKUP(Dati!$A5332,Normas!$A:$D,3,FALSE),VLOOKUP(Dati!$A5332,Normas!$A:$D,3,FALSE)*0.6)),"")</f>
      </c>
      <c r="H5332" s="2">
        <f>IFERROR(IF(ISBLANK($A5332),"",IF($A5332="Ūdeņraža jonu koncentrācija",VLOOKUP(Dati!$A5332,Normas!$A:$D,2,FALSE),VLOOKUP(Dati!$A5332,Normas!$A:$D,2,FALSE)*0.3)),"")</f>
      </c>
      <c r="I5332" s="2">
        <f>IFERROR(IF(ISBLANK($A5332),"",IF($A5332="Ūdeņraža jonu koncentrācija",VLOOKUP(Dati!$A5332,Normas!$A:$D,3,FALSE),VLOOKUP(Dati!$A5332,Normas!$A:$D,3,FALSE)*0.3)),"")</f>
      </c>
    </row>
    <row r="5333" spans="2:9" x14ac:dyDescent="0.2">
      <c r="B5333">
        <f>IF(ISBLANK(A5333),"",VLOOKUP(A5333,Normas!A:D,4,FALSE))</f>
      </c>
      <c r="E5333" s="2">
        <f>IF(ISBLANK(D5333),"",INT(YEARFRAC(D5333,'Vispārīga informācija'!$B$2)))</f>
      </c>
      <c r="F5333" s="2">
        <f>IFERROR(IF(ISBLANK($A5333),"",IF($A5333="Ūdeņraža jonu koncentrācija",VLOOKUP(Dati!$A5333,Normas!$A:$D,2,FALSE),VLOOKUP(Dati!$A5333,Normas!$A:$D,2,FALSE)*0.6)),"")</f>
      </c>
      <c r="G5333" s="2">
        <f>IFERROR(IF(ISBLANK($A5333),"",IF($A5333="Ūdeņraža jonu koncentrācija",VLOOKUP(Dati!$A5333,Normas!$A:$D,3,FALSE),VLOOKUP(Dati!$A5333,Normas!$A:$D,3,FALSE)*0.6)),"")</f>
      </c>
      <c r="H5333" s="2">
        <f>IFERROR(IF(ISBLANK($A5333),"",IF($A5333="Ūdeņraža jonu koncentrācija",VLOOKUP(Dati!$A5333,Normas!$A:$D,2,FALSE),VLOOKUP(Dati!$A5333,Normas!$A:$D,2,FALSE)*0.3)),"")</f>
      </c>
      <c r="I5333" s="2">
        <f>IFERROR(IF(ISBLANK($A5333),"",IF($A5333="Ūdeņraža jonu koncentrācija",VLOOKUP(Dati!$A5333,Normas!$A:$D,3,FALSE),VLOOKUP(Dati!$A5333,Normas!$A:$D,3,FALSE)*0.3)),"")</f>
      </c>
    </row>
    <row r="5334" spans="2:9" x14ac:dyDescent="0.2">
      <c r="B5334">
        <f>IF(ISBLANK(A5334),"",VLOOKUP(A5334,Normas!A:D,4,FALSE))</f>
      </c>
      <c r="E5334" s="2">
        <f>IF(ISBLANK(D5334),"",INT(YEARFRAC(D5334,'Vispārīga informācija'!$B$2)))</f>
      </c>
      <c r="F5334" s="2">
        <f>IFERROR(IF(ISBLANK($A5334),"",IF($A5334="Ūdeņraža jonu koncentrācija",VLOOKUP(Dati!$A5334,Normas!$A:$D,2,FALSE),VLOOKUP(Dati!$A5334,Normas!$A:$D,2,FALSE)*0.6)),"")</f>
      </c>
      <c r="G5334" s="2">
        <f>IFERROR(IF(ISBLANK($A5334),"",IF($A5334="Ūdeņraža jonu koncentrācija",VLOOKUP(Dati!$A5334,Normas!$A:$D,3,FALSE),VLOOKUP(Dati!$A5334,Normas!$A:$D,3,FALSE)*0.6)),"")</f>
      </c>
      <c r="H5334" s="2">
        <f>IFERROR(IF(ISBLANK($A5334),"",IF($A5334="Ūdeņraža jonu koncentrācija",VLOOKUP(Dati!$A5334,Normas!$A:$D,2,FALSE),VLOOKUP(Dati!$A5334,Normas!$A:$D,2,FALSE)*0.3)),"")</f>
      </c>
      <c r="I5334" s="2">
        <f>IFERROR(IF(ISBLANK($A5334),"",IF($A5334="Ūdeņraža jonu koncentrācija",VLOOKUP(Dati!$A5334,Normas!$A:$D,3,FALSE),VLOOKUP(Dati!$A5334,Normas!$A:$D,3,FALSE)*0.3)),"")</f>
      </c>
    </row>
    <row r="5335" spans="2:9" x14ac:dyDescent="0.2">
      <c r="B5335">
        <f>IF(ISBLANK(A5335),"",VLOOKUP(A5335,Normas!A:D,4,FALSE))</f>
      </c>
      <c r="E5335" s="2">
        <f>IF(ISBLANK(D5335),"",INT(YEARFRAC(D5335,'Vispārīga informācija'!$B$2)))</f>
      </c>
      <c r="F5335" s="2">
        <f>IFERROR(IF(ISBLANK($A5335),"",IF($A5335="Ūdeņraža jonu koncentrācija",VLOOKUP(Dati!$A5335,Normas!$A:$D,2,FALSE),VLOOKUP(Dati!$A5335,Normas!$A:$D,2,FALSE)*0.6)),"")</f>
      </c>
      <c r="G5335" s="2">
        <f>IFERROR(IF(ISBLANK($A5335),"",IF($A5335="Ūdeņraža jonu koncentrācija",VLOOKUP(Dati!$A5335,Normas!$A:$D,3,FALSE),VLOOKUP(Dati!$A5335,Normas!$A:$D,3,FALSE)*0.6)),"")</f>
      </c>
      <c r="H5335" s="2">
        <f>IFERROR(IF(ISBLANK($A5335),"",IF($A5335="Ūdeņraža jonu koncentrācija",VLOOKUP(Dati!$A5335,Normas!$A:$D,2,FALSE),VLOOKUP(Dati!$A5335,Normas!$A:$D,2,FALSE)*0.3)),"")</f>
      </c>
      <c r="I5335" s="2">
        <f>IFERROR(IF(ISBLANK($A5335),"",IF($A5335="Ūdeņraža jonu koncentrācija",VLOOKUP(Dati!$A5335,Normas!$A:$D,3,FALSE),VLOOKUP(Dati!$A5335,Normas!$A:$D,3,FALSE)*0.3)),"")</f>
      </c>
    </row>
    <row r="5336" spans="2:9" x14ac:dyDescent="0.2">
      <c r="B5336">
        <f>IF(ISBLANK(A5336),"",VLOOKUP(A5336,Normas!A:D,4,FALSE))</f>
      </c>
      <c r="E5336" s="2">
        <f>IF(ISBLANK(D5336),"",INT(YEARFRAC(D5336,'Vispārīga informācija'!$B$2)))</f>
      </c>
      <c r="F5336" s="2">
        <f>IFERROR(IF(ISBLANK($A5336),"",IF($A5336="Ūdeņraža jonu koncentrācija",VLOOKUP(Dati!$A5336,Normas!$A:$D,2,FALSE),VLOOKUP(Dati!$A5336,Normas!$A:$D,2,FALSE)*0.6)),"")</f>
      </c>
      <c r="G5336" s="2">
        <f>IFERROR(IF(ISBLANK($A5336),"",IF($A5336="Ūdeņraža jonu koncentrācija",VLOOKUP(Dati!$A5336,Normas!$A:$D,3,FALSE),VLOOKUP(Dati!$A5336,Normas!$A:$D,3,FALSE)*0.6)),"")</f>
      </c>
      <c r="H5336" s="2">
        <f>IFERROR(IF(ISBLANK($A5336),"",IF($A5336="Ūdeņraža jonu koncentrācija",VLOOKUP(Dati!$A5336,Normas!$A:$D,2,FALSE),VLOOKUP(Dati!$A5336,Normas!$A:$D,2,FALSE)*0.3)),"")</f>
      </c>
      <c r="I5336" s="2">
        <f>IFERROR(IF(ISBLANK($A5336),"",IF($A5336="Ūdeņraža jonu koncentrācija",VLOOKUP(Dati!$A5336,Normas!$A:$D,3,FALSE),VLOOKUP(Dati!$A5336,Normas!$A:$D,3,FALSE)*0.3)),"")</f>
      </c>
    </row>
    <row r="5337" spans="2:9" x14ac:dyDescent="0.2">
      <c r="B5337">
        <f>IF(ISBLANK(A5337),"",VLOOKUP(A5337,Normas!A:D,4,FALSE))</f>
      </c>
      <c r="E5337" s="2">
        <f>IF(ISBLANK(D5337),"",INT(YEARFRAC(D5337,'Vispārīga informācija'!$B$2)))</f>
      </c>
      <c r="F5337" s="2">
        <f>IFERROR(IF(ISBLANK($A5337),"",IF($A5337="Ūdeņraža jonu koncentrācija",VLOOKUP(Dati!$A5337,Normas!$A:$D,2,FALSE),VLOOKUP(Dati!$A5337,Normas!$A:$D,2,FALSE)*0.6)),"")</f>
      </c>
      <c r="G5337" s="2">
        <f>IFERROR(IF(ISBLANK($A5337),"",IF($A5337="Ūdeņraža jonu koncentrācija",VLOOKUP(Dati!$A5337,Normas!$A:$D,3,FALSE),VLOOKUP(Dati!$A5337,Normas!$A:$D,3,FALSE)*0.6)),"")</f>
      </c>
      <c r="H5337" s="2">
        <f>IFERROR(IF(ISBLANK($A5337),"",IF($A5337="Ūdeņraža jonu koncentrācija",VLOOKUP(Dati!$A5337,Normas!$A:$D,2,FALSE),VLOOKUP(Dati!$A5337,Normas!$A:$D,2,FALSE)*0.3)),"")</f>
      </c>
      <c r="I5337" s="2">
        <f>IFERROR(IF(ISBLANK($A5337),"",IF($A5337="Ūdeņraža jonu koncentrācija",VLOOKUP(Dati!$A5337,Normas!$A:$D,3,FALSE),VLOOKUP(Dati!$A5337,Normas!$A:$D,3,FALSE)*0.3)),"")</f>
      </c>
    </row>
    <row r="5338" spans="2:9" x14ac:dyDescent="0.2">
      <c r="B5338">
        <f>IF(ISBLANK(A5338),"",VLOOKUP(A5338,Normas!A:D,4,FALSE))</f>
      </c>
      <c r="E5338" s="2">
        <f>IF(ISBLANK(D5338),"",INT(YEARFRAC(D5338,'Vispārīga informācija'!$B$2)))</f>
      </c>
      <c r="F5338" s="2">
        <f>IFERROR(IF(ISBLANK($A5338),"",IF($A5338="Ūdeņraža jonu koncentrācija",VLOOKUP(Dati!$A5338,Normas!$A:$D,2,FALSE),VLOOKUP(Dati!$A5338,Normas!$A:$D,2,FALSE)*0.6)),"")</f>
      </c>
      <c r="G5338" s="2">
        <f>IFERROR(IF(ISBLANK($A5338),"",IF($A5338="Ūdeņraža jonu koncentrācija",VLOOKUP(Dati!$A5338,Normas!$A:$D,3,FALSE),VLOOKUP(Dati!$A5338,Normas!$A:$D,3,FALSE)*0.6)),"")</f>
      </c>
      <c r="H5338" s="2">
        <f>IFERROR(IF(ISBLANK($A5338),"",IF($A5338="Ūdeņraža jonu koncentrācija",VLOOKUP(Dati!$A5338,Normas!$A:$D,2,FALSE),VLOOKUP(Dati!$A5338,Normas!$A:$D,2,FALSE)*0.3)),"")</f>
      </c>
      <c r="I5338" s="2">
        <f>IFERROR(IF(ISBLANK($A5338),"",IF($A5338="Ūdeņraža jonu koncentrācija",VLOOKUP(Dati!$A5338,Normas!$A:$D,3,FALSE),VLOOKUP(Dati!$A5338,Normas!$A:$D,3,FALSE)*0.3)),"")</f>
      </c>
    </row>
    <row r="5339" spans="2:9" x14ac:dyDescent="0.2">
      <c r="B5339">
        <f>IF(ISBLANK(A5339),"",VLOOKUP(A5339,Normas!A:D,4,FALSE))</f>
      </c>
      <c r="E5339" s="2">
        <f>IF(ISBLANK(D5339),"",INT(YEARFRAC(D5339,'Vispārīga informācija'!$B$2)))</f>
      </c>
      <c r="F5339" s="2">
        <f>IFERROR(IF(ISBLANK($A5339),"",IF($A5339="Ūdeņraža jonu koncentrācija",VLOOKUP(Dati!$A5339,Normas!$A:$D,2,FALSE),VLOOKUP(Dati!$A5339,Normas!$A:$D,2,FALSE)*0.6)),"")</f>
      </c>
      <c r="G5339" s="2">
        <f>IFERROR(IF(ISBLANK($A5339),"",IF($A5339="Ūdeņraža jonu koncentrācija",VLOOKUP(Dati!$A5339,Normas!$A:$D,3,FALSE),VLOOKUP(Dati!$A5339,Normas!$A:$D,3,FALSE)*0.6)),"")</f>
      </c>
      <c r="H5339" s="2">
        <f>IFERROR(IF(ISBLANK($A5339),"",IF($A5339="Ūdeņraža jonu koncentrācija",VLOOKUP(Dati!$A5339,Normas!$A:$D,2,FALSE),VLOOKUP(Dati!$A5339,Normas!$A:$D,2,FALSE)*0.3)),"")</f>
      </c>
      <c r="I5339" s="2">
        <f>IFERROR(IF(ISBLANK($A5339),"",IF($A5339="Ūdeņraža jonu koncentrācija",VLOOKUP(Dati!$A5339,Normas!$A:$D,3,FALSE),VLOOKUP(Dati!$A5339,Normas!$A:$D,3,FALSE)*0.3)),"")</f>
      </c>
    </row>
    <row r="5340" spans="2:9" x14ac:dyDescent="0.2">
      <c r="B5340">
        <f>IF(ISBLANK(A5340),"",VLOOKUP(A5340,Normas!A:D,4,FALSE))</f>
      </c>
      <c r="E5340" s="2">
        <f>IF(ISBLANK(D5340),"",INT(YEARFRAC(D5340,'Vispārīga informācija'!$B$2)))</f>
      </c>
      <c r="F5340" s="2">
        <f>IFERROR(IF(ISBLANK($A5340),"",IF($A5340="Ūdeņraža jonu koncentrācija",VLOOKUP(Dati!$A5340,Normas!$A:$D,2,FALSE),VLOOKUP(Dati!$A5340,Normas!$A:$D,2,FALSE)*0.6)),"")</f>
      </c>
      <c r="G5340" s="2">
        <f>IFERROR(IF(ISBLANK($A5340),"",IF($A5340="Ūdeņraža jonu koncentrācija",VLOOKUP(Dati!$A5340,Normas!$A:$D,3,FALSE),VLOOKUP(Dati!$A5340,Normas!$A:$D,3,FALSE)*0.6)),"")</f>
      </c>
      <c r="H5340" s="2">
        <f>IFERROR(IF(ISBLANK($A5340),"",IF($A5340="Ūdeņraža jonu koncentrācija",VLOOKUP(Dati!$A5340,Normas!$A:$D,2,FALSE),VLOOKUP(Dati!$A5340,Normas!$A:$D,2,FALSE)*0.3)),"")</f>
      </c>
      <c r="I5340" s="2">
        <f>IFERROR(IF(ISBLANK($A5340),"",IF($A5340="Ūdeņraža jonu koncentrācija",VLOOKUP(Dati!$A5340,Normas!$A:$D,3,FALSE),VLOOKUP(Dati!$A5340,Normas!$A:$D,3,FALSE)*0.3)),"")</f>
      </c>
    </row>
    <row r="5341" spans="2:9" x14ac:dyDescent="0.2">
      <c r="B5341">
        <f>IF(ISBLANK(A5341),"",VLOOKUP(A5341,Normas!A:D,4,FALSE))</f>
      </c>
      <c r="E5341" s="2">
        <f>IF(ISBLANK(D5341),"",INT(YEARFRAC(D5341,'Vispārīga informācija'!$B$2)))</f>
      </c>
      <c r="F5341" s="2">
        <f>IFERROR(IF(ISBLANK($A5341),"",IF($A5341="Ūdeņraža jonu koncentrācija",VLOOKUP(Dati!$A5341,Normas!$A:$D,2,FALSE),VLOOKUP(Dati!$A5341,Normas!$A:$D,2,FALSE)*0.6)),"")</f>
      </c>
      <c r="G5341" s="2">
        <f>IFERROR(IF(ISBLANK($A5341),"",IF($A5341="Ūdeņraža jonu koncentrācija",VLOOKUP(Dati!$A5341,Normas!$A:$D,3,FALSE),VLOOKUP(Dati!$A5341,Normas!$A:$D,3,FALSE)*0.6)),"")</f>
      </c>
      <c r="H5341" s="2">
        <f>IFERROR(IF(ISBLANK($A5341),"",IF($A5341="Ūdeņraža jonu koncentrācija",VLOOKUP(Dati!$A5341,Normas!$A:$D,2,FALSE),VLOOKUP(Dati!$A5341,Normas!$A:$D,2,FALSE)*0.3)),"")</f>
      </c>
      <c r="I5341" s="2">
        <f>IFERROR(IF(ISBLANK($A5341),"",IF($A5341="Ūdeņraža jonu koncentrācija",VLOOKUP(Dati!$A5341,Normas!$A:$D,3,FALSE),VLOOKUP(Dati!$A5341,Normas!$A:$D,3,FALSE)*0.3)),"")</f>
      </c>
    </row>
    <row r="5342" spans="2:9" x14ac:dyDescent="0.2">
      <c r="B5342">
        <f>IF(ISBLANK(A5342),"",VLOOKUP(A5342,Normas!A:D,4,FALSE))</f>
      </c>
      <c r="E5342" s="2">
        <f>IF(ISBLANK(D5342),"",INT(YEARFRAC(D5342,'Vispārīga informācija'!$B$2)))</f>
      </c>
      <c r="F5342" s="2">
        <f>IFERROR(IF(ISBLANK($A5342),"",IF($A5342="Ūdeņraža jonu koncentrācija",VLOOKUP(Dati!$A5342,Normas!$A:$D,2,FALSE),VLOOKUP(Dati!$A5342,Normas!$A:$D,2,FALSE)*0.6)),"")</f>
      </c>
      <c r="G5342" s="2">
        <f>IFERROR(IF(ISBLANK($A5342),"",IF($A5342="Ūdeņraža jonu koncentrācija",VLOOKUP(Dati!$A5342,Normas!$A:$D,3,FALSE),VLOOKUP(Dati!$A5342,Normas!$A:$D,3,FALSE)*0.6)),"")</f>
      </c>
      <c r="H5342" s="2">
        <f>IFERROR(IF(ISBLANK($A5342),"",IF($A5342="Ūdeņraža jonu koncentrācija",VLOOKUP(Dati!$A5342,Normas!$A:$D,2,FALSE),VLOOKUP(Dati!$A5342,Normas!$A:$D,2,FALSE)*0.3)),"")</f>
      </c>
      <c r="I5342" s="2">
        <f>IFERROR(IF(ISBLANK($A5342),"",IF($A5342="Ūdeņraža jonu koncentrācija",VLOOKUP(Dati!$A5342,Normas!$A:$D,3,FALSE),VLOOKUP(Dati!$A5342,Normas!$A:$D,3,FALSE)*0.3)),"")</f>
      </c>
    </row>
    <row r="5343" spans="2:9" x14ac:dyDescent="0.2">
      <c r="B5343">
        <f>IF(ISBLANK(A5343),"",VLOOKUP(A5343,Normas!A:D,4,FALSE))</f>
      </c>
      <c r="E5343" s="2">
        <f>IF(ISBLANK(D5343),"",INT(YEARFRAC(D5343,'Vispārīga informācija'!$B$2)))</f>
      </c>
      <c r="F5343" s="2">
        <f>IFERROR(IF(ISBLANK($A5343),"",IF($A5343="Ūdeņraža jonu koncentrācija",VLOOKUP(Dati!$A5343,Normas!$A:$D,2,FALSE),VLOOKUP(Dati!$A5343,Normas!$A:$D,2,FALSE)*0.6)),"")</f>
      </c>
      <c r="G5343" s="2">
        <f>IFERROR(IF(ISBLANK($A5343),"",IF($A5343="Ūdeņraža jonu koncentrācija",VLOOKUP(Dati!$A5343,Normas!$A:$D,3,FALSE),VLOOKUP(Dati!$A5343,Normas!$A:$D,3,FALSE)*0.6)),"")</f>
      </c>
      <c r="H5343" s="2">
        <f>IFERROR(IF(ISBLANK($A5343),"",IF($A5343="Ūdeņraža jonu koncentrācija",VLOOKUP(Dati!$A5343,Normas!$A:$D,2,FALSE),VLOOKUP(Dati!$A5343,Normas!$A:$D,2,FALSE)*0.3)),"")</f>
      </c>
      <c r="I5343" s="2">
        <f>IFERROR(IF(ISBLANK($A5343),"",IF($A5343="Ūdeņraža jonu koncentrācija",VLOOKUP(Dati!$A5343,Normas!$A:$D,3,FALSE),VLOOKUP(Dati!$A5343,Normas!$A:$D,3,FALSE)*0.3)),"")</f>
      </c>
    </row>
    <row r="5344" spans="2:9" x14ac:dyDescent="0.2">
      <c r="B5344">
        <f>IF(ISBLANK(A5344),"",VLOOKUP(A5344,Normas!A:D,4,FALSE))</f>
      </c>
      <c r="E5344" s="2">
        <f>IF(ISBLANK(D5344),"",INT(YEARFRAC(D5344,'Vispārīga informācija'!$B$2)))</f>
      </c>
      <c r="F5344" s="2">
        <f>IFERROR(IF(ISBLANK($A5344),"",IF($A5344="Ūdeņraža jonu koncentrācija",VLOOKUP(Dati!$A5344,Normas!$A:$D,2,FALSE),VLOOKUP(Dati!$A5344,Normas!$A:$D,2,FALSE)*0.6)),"")</f>
      </c>
      <c r="G5344" s="2">
        <f>IFERROR(IF(ISBLANK($A5344),"",IF($A5344="Ūdeņraža jonu koncentrācija",VLOOKUP(Dati!$A5344,Normas!$A:$D,3,FALSE),VLOOKUP(Dati!$A5344,Normas!$A:$D,3,FALSE)*0.6)),"")</f>
      </c>
      <c r="H5344" s="2">
        <f>IFERROR(IF(ISBLANK($A5344),"",IF($A5344="Ūdeņraža jonu koncentrācija",VLOOKUP(Dati!$A5344,Normas!$A:$D,2,FALSE),VLOOKUP(Dati!$A5344,Normas!$A:$D,2,FALSE)*0.3)),"")</f>
      </c>
      <c r="I5344" s="2">
        <f>IFERROR(IF(ISBLANK($A5344),"",IF($A5344="Ūdeņraža jonu koncentrācija",VLOOKUP(Dati!$A5344,Normas!$A:$D,3,FALSE),VLOOKUP(Dati!$A5344,Normas!$A:$D,3,FALSE)*0.3)),"")</f>
      </c>
    </row>
    <row r="5345" spans="2:9" x14ac:dyDescent="0.2">
      <c r="B5345">
        <f>IF(ISBLANK(A5345),"",VLOOKUP(A5345,Normas!A:D,4,FALSE))</f>
      </c>
      <c r="E5345" s="2">
        <f>IF(ISBLANK(D5345),"",INT(YEARFRAC(D5345,'Vispārīga informācija'!$B$2)))</f>
      </c>
      <c r="F5345" s="2">
        <f>IFERROR(IF(ISBLANK($A5345),"",IF($A5345="Ūdeņraža jonu koncentrācija",VLOOKUP(Dati!$A5345,Normas!$A:$D,2,FALSE),VLOOKUP(Dati!$A5345,Normas!$A:$D,2,FALSE)*0.6)),"")</f>
      </c>
      <c r="G5345" s="2">
        <f>IFERROR(IF(ISBLANK($A5345),"",IF($A5345="Ūdeņraža jonu koncentrācija",VLOOKUP(Dati!$A5345,Normas!$A:$D,3,FALSE),VLOOKUP(Dati!$A5345,Normas!$A:$D,3,FALSE)*0.6)),"")</f>
      </c>
      <c r="H5345" s="2">
        <f>IFERROR(IF(ISBLANK($A5345),"",IF($A5345="Ūdeņraža jonu koncentrācija",VLOOKUP(Dati!$A5345,Normas!$A:$D,2,FALSE),VLOOKUP(Dati!$A5345,Normas!$A:$D,2,FALSE)*0.3)),"")</f>
      </c>
      <c r="I5345" s="2">
        <f>IFERROR(IF(ISBLANK($A5345),"",IF($A5345="Ūdeņraža jonu koncentrācija",VLOOKUP(Dati!$A5345,Normas!$A:$D,3,FALSE),VLOOKUP(Dati!$A5345,Normas!$A:$D,3,FALSE)*0.3)),"")</f>
      </c>
    </row>
    <row r="5346" spans="2:9" x14ac:dyDescent="0.2">
      <c r="B5346">
        <f>IF(ISBLANK(A5346),"",VLOOKUP(A5346,Normas!A:D,4,FALSE))</f>
      </c>
      <c r="E5346" s="2">
        <f>IF(ISBLANK(D5346),"",INT(YEARFRAC(D5346,'Vispārīga informācija'!$B$2)))</f>
      </c>
      <c r="F5346" s="2">
        <f>IFERROR(IF(ISBLANK($A5346),"",IF($A5346="Ūdeņraža jonu koncentrācija",VLOOKUP(Dati!$A5346,Normas!$A:$D,2,FALSE),VLOOKUP(Dati!$A5346,Normas!$A:$D,2,FALSE)*0.6)),"")</f>
      </c>
      <c r="G5346" s="2">
        <f>IFERROR(IF(ISBLANK($A5346),"",IF($A5346="Ūdeņraža jonu koncentrācija",VLOOKUP(Dati!$A5346,Normas!$A:$D,3,FALSE),VLOOKUP(Dati!$A5346,Normas!$A:$D,3,FALSE)*0.6)),"")</f>
      </c>
      <c r="H5346" s="2">
        <f>IFERROR(IF(ISBLANK($A5346),"",IF($A5346="Ūdeņraža jonu koncentrācija",VLOOKUP(Dati!$A5346,Normas!$A:$D,2,FALSE),VLOOKUP(Dati!$A5346,Normas!$A:$D,2,FALSE)*0.3)),"")</f>
      </c>
      <c r="I5346" s="2">
        <f>IFERROR(IF(ISBLANK($A5346),"",IF($A5346="Ūdeņraža jonu koncentrācija",VLOOKUP(Dati!$A5346,Normas!$A:$D,3,FALSE),VLOOKUP(Dati!$A5346,Normas!$A:$D,3,FALSE)*0.3)),"")</f>
      </c>
    </row>
    <row r="5347" spans="2:9" x14ac:dyDescent="0.2">
      <c r="B5347">
        <f>IF(ISBLANK(A5347),"",VLOOKUP(A5347,Normas!A:D,4,FALSE))</f>
      </c>
      <c r="E5347" s="2">
        <f>IF(ISBLANK(D5347),"",INT(YEARFRAC(D5347,'Vispārīga informācija'!$B$2)))</f>
      </c>
      <c r="F5347" s="2">
        <f>IFERROR(IF(ISBLANK($A5347),"",IF($A5347="Ūdeņraža jonu koncentrācija",VLOOKUP(Dati!$A5347,Normas!$A:$D,2,FALSE),VLOOKUP(Dati!$A5347,Normas!$A:$D,2,FALSE)*0.6)),"")</f>
      </c>
      <c r="G5347" s="2">
        <f>IFERROR(IF(ISBLANK($A5347),"",IF($A5347="Ūdeņraža jonu koncentrācija",VLOOKUP(Dati!$A5347,Normas!$A:$D,3,FALSE),VLOOKUP(Dati!$A5347,Normas!$A:$D,3,FALSE)*0.6)),"")</f>
      </c>
      <c r="H5347" s="2">
        <f>IFERROR(IF(ISBLANK($A5347),"",IF($A5347="Ūdeņraža jonu koncentrācija",VLOOKUP(Dati!$A5347,Normas!$A:$D,2,FALSE),VLOOKUP(Dati!$A5347,Normas!$A:$D,2,FALSE)*0.3)),"")</f>
      </c>
      <c r="I5347" s="2">
        <f>IFERROR(IF(ISBLANK($A5347),"",IF($A5347="Ūdeņraža jonu koncentrācija",VLOOKUP(Dati!$A5347,Normas!$A:$D,3,FALSE),VLOOKUP(Dati!$A5347,Normas!$A:$D,3,FALSE)*0.3)),"")</f>
      </c>
    </row>
    <row r="5348" spans="2:9" x14ac:dyDescent="0.2">
      <c r="B5348">
        <f>IF(ISBLANK(A5348),"",VLOOKUP(A5348,Normas!A:D,4,FALSE))</f>
      </c>
      <c r="E5348" s="2">
        <f>IF(ISBLANK(D5348),"",INT(YEARFRAC(D5348,'Vispārīga informācija'!$B$2)))</f>
      </c>
      <c r="F5348" s="2">
        <f>IFERROR(IF(ISBLANK($A5348),"",IF($A5348="Ūdeņraža jonu koncentrācija",VLOOKUP(Dati!$A5348,Normas!$A:$D,2,FALSE),VLOOKUP(Dati!$A5348,Normas!$A:$D,2,FALSE)*0.6)),"")</f>
      </c>
      <c r="G5348" s="2">
        <f>IFERROR(IF(ISBLANK($A5348),"",IF($A5348="Ūdeņraža jonu koncentrācija",VLOOKUP(Dati!$A5348,Normas!$A:$D,3,FALSE),VLOOKUP(Dati!$A5348,Normas!$A:$D,3,FALSE)*0.6)),"")</f>
      </c>
      <c r="H5348" s="2">
        <f>IFERROR(IF(ISBLANK($A5348),"",IF($A5348="Ūdeņraža jonu koncentrācija",VLOOKUP(Dati!$A5348,Normas!$A:$D,2,FALSE),VLOOKUP(Dati!$A5348,Normas!$A:$D,2,FALSE)*0.3)),"")</f>
      </c>
      <c r="I5348" s="2">
        <f>IFERROR(IF(ISBLANK($A5348),"",IF($A5348="Ūdeņraža jonu koncentrācija",VLOOKUP(Dati!$A5348,Normas!$A:$D,3,FALSE),VLOOKUP(Dati!$A5348,Normas!$A:$D,3,FALSE)*0.3)),"")</f>
      </c>
    </row>
    <row r="5349" spans="2:9" x14ac:dyDescent="0.2">
      <c r="B5349">
        <f>IF(ISBLANK(A5349),"",VLOOKUP(A5349,Normas!A:D,4,FALSE))</f>
      </c>
      <c r="E5349" s="2">
        <f>IF(ISBLANK(D5349),"",INT(YEARFRAC(D5349,'Vispārīga informācija'!$B$2)))</f>
      </c>
      <c r="F5349" s="2">
        <f>IFERROR(IF(ISBLANK($A5349),"",IF($A5349="Ūdeņraža jonu koncentrācija",VLOOKUP(Dati!$A5349,Normas!$A:$D,2,FALSE),VLOOKUP(Dati!$A5349,Normas!$A:$D,2,FALSE)*0.6)),"")</f>
      </c>
      <c r="G5349" s="2">
        <f>IFERROR(IF(ISBLANK($A5349),"",IF($A5349="Ūdeņraža jonu koncentrācija",VLOOKUP(Dati!$A5349,Normas!$A:$D,3,FALSE),VLOOKUP(Dati!$A5349,Normas!$A:$D,3,FALSE)*0.6)),"")</f>
      </c>
      <c r="H5349" s="2">
        <f>IFERROR(IF(ISBLANK($A5349),"",IF($A5349="Ūdeņraža jonu koncentrācija",VLOOKUP(Dati!$A5349,Normas!$A:$D,2,FALSE),VLOOKUP(Dati!$A5349,Normas!$A:$D,2,FALSE)*0.3)),"")</f>
      </c>
      <c r="I5349" s="2">
        <f>IFERROR(IF(ISBLANK($A5349),"",IF($A5349="Ūdeņraža jonu koncentrācija",VLOOKUP(Dati!$A5349,Normas!$A:$D,3,FALSE),VLOOKUP(Dati!$A5349,Normas!$A:$D,3,FALSE)*0.3)),"")</f>
      </c>
    </row>
    <row r="5350" spans="2:9" x14ac:dyDescent="0.2">
      <c r="B5350">
        <f>IF(ISBLANK(A5350),"",VLOOKUP(A5350,Normas!A:D,4,FALSE))</f>
      </c>
      <c r="E5350" s="2">
        <f>IF(ISBLANK(D5350),"",INT(YEARFRAC(D5350,'Vispārīga informācija'!$B$2)))</f>
      </c>
      <c r="F5350" s="2">
        <f>IFERROR(IF(ISBLANK($A5350),"",IF($A5350="Ūdeņraža jonu koncentrācija",VLOOKUP(Dati!$A5350,Normas!$A:$D,2,FALSE),VLOOKUP(Dati!$A5350,Normas!$A:$D,2,FALSE)*0.6)),"")</f>
      </c>
      <c r="G5350" s="2">
        <f>IFERROR(IF(ISBLANK($A5350),"",IF($A5350="Ūdeņraža jonu koncentrācija",VLOOKUP(Dati!$A5350,Normas!$A:$D,3,FALSE),VLOOKUP(Dati!$A5350,Normas!$A:$D,3,FALSE)*0.6)),"")</f>
      </c>
      <c r="H5350" s="2">
        <f>IFERROR(IF(ISBLANK($A5350),"",IF($A5350="Ūdeņraža jonu koncentrācija",VLOOKUP(Dati!$A5350,Normas!$A:$D,2,FALSE),VLOOKUP(Dati!$A5350,Normas!$A:$D,2,FALSE)*0.3)),"")</f>
      </c>
      <c r="I5350" s="2">
        <f>IFERROR(IF(ISBLANK($A5350),"",IF($A5350="Ūdeņraža jonu koncentrācija",VLOOKUP(Dati!$A5350,Normas!$A:$D,3,FALSE),VLOOKUP(Dati!$A5350,Normas!$A:$D,3,FALSE)*0.3)),"")</f>
      </c>
    </row>
    <row r="5351" spans="2:9" x14ac:dyDescent="0.2">
      <c r="B5351">
        <f>IF(ISBLANK(A5351),"",VLOOKUP(A5351,Normas!A:D,4,FALSE))</f>
      </c>
      <c r="E5351" s="2">
        <f>IF(ISBLANK(D5351),"",INT(YEARFRAC(D5351,'Vispārīga informācija'!$B$2)))</f>
      </c>
      <c r="F5351" s="2">
        <f>IFERROR(IF(ISBLANK($A5351),"",IF($A5351="Ūdeņraža jonu koncentrācija",VLOOKUP(Dati!$A5351,Normas!$A:$D,2,FALSE),VLOOKUP(Dati!$A5351,Normas!$A:$D,2,FALSE)*0.6)),"")</f>
      </c>
      <c r="G5351" s="2">
        <f>IFERROR(IF(ISBLANK($A5351),"",IF($A5351="Ūdeņraža jonu koncentrācija",VLOOKUP(Dati!$A5351,Normas!$A:$D,3,FALSE),VLOOKUP(Dati!$A5351,Normas!$A:$D,3,FALSE)*0.6)),"")</f>
      </c>
      <c r="H5351" s="2">
        <f>IFERROR(IF(ISBLANK($A5351),"",IF($A5351="Ūdeņraža jonu koncentrācija",VLOOKUP(Dati!$A5351,Normas!$A:$D,2,FALSE),VLOOKUP(Dati!$A5351,Normas!$A:$D,2,FALSE)*0.3)),"")</f>
      </c>
      <c r="I5351" s="2">
        <f>IFERROR(IF(ISBLANK($A5351),"",IF($A5351="Ūdeņraža jonu koncentrācija",VLOOKUP(Dati!$A5351,Normas!$A:$D,3,FALSE),VLOOKUP(Dati!$A5351,Normas!$A:$D,3,FALSE)*0.3)),"")</f>
      </c>
    </row>
    <row r="5352" spans="2:9" x14ac:dyDescent="0.2">
      <c r="B5352">
        <f>IF(ISBLANK(A5352),"",VLOOKUP(A5352,Normas!A:D,4,FALSE))</f>
      </c>
      <c r="E5352" s="2">
        <f>IF(ISBLANK(D5352),"",INT(YEARFRAC(D5352,'Vispārīga informācija'!$B$2)))</f>
      </c>
      <c r="F5352" s="2">
        <f>IFERROR(IF(ISBLANK($A5352),"",IF($A5352="Ūdeņraža jonu koncentrācija",VLOOKUP(Dati!$A5352,Normas!$A:$D,2,FALSE),VLOOKUP(Dati!$A5352,Normas!$A:$D,2,FALSE)*0.6)),"")</f>
      </c>
      <c r="G5352" s="2">
        <f>IFERROR(IF(ISBLANK($A5352),"",IF($A5352="Ūdeņraža jonu koncentrācija",VLOOKUP(Dati!$A5352,Normas!$A:$D,3,FALSE),VLOOKUP(Dati!$A5352,Normas!$A:$D,3,FALSE)*0.6)),"")</f>
      </c>
      <c r="H5352" s="2">
        <f>IFERROR(IF(ISBLANK($A5352),"",IF($A5352="Ūdeņraža jonu koncentrācija",VLOOKUP(Dati!$A5352,Normas!$A:$D,2,FALSE),VLOOKUP(Dati!$A5352,Normas!$A:$D,2,FALSE)*0.3)),"")</f>
      </c>
      <c r="I5352" s="2">
        <f>IFERROR(IF(ISBLANK($A5352),"",IF($A5352="Ūdeņraža jonu koncentrācija",VLOOKUP(Dati!$A5352,Normas!$A:$D,3,FALSE),VLOOKUP(Dati!$A5352,Normas!$A:$D,3,FALSE)*0.3)),"")</f>
      </c>
    </row>
    <row r="5353" spans="2:9" x14ac:dyDescent="0.2">
      <c r="B5353">
        <f>IF(ISBLANK(A5353),"",VLOOKUP(A5353,Normas!A:D,4,FALSE))</f>
      </c>
      <c r="E5353" s="2">
        <f>IF(ISBLANK(D5353),"",INT(YEARFRAC(D5353,'Vispārīga informācija'!$B$2)))</f>
      </c>
      <c r="F5353" s="2">
        <f>IFERROR(IF(ISBLANK($A5353),"",IF($A5353="Ūdeņraža jonu koncentrācija",VLOOKUP(Dati!$A5353,Normas!$A:$D,2,FALSE),VLOOKUP(Dati!$A5353,Normas!$A:$D,2,FALSE)*0.6)),"")</f>
      </c>
      <c r="G5353" s="2">
        <f>IFERROR(IF(ISBLANK($A5353),"",IF($A5353="Ūdeņraža jonu koncentrācija",VLOOKUP(Dati!$A5353,Normas!$A:$D,3,FALSE),VLOOKUP(Dati!$A5353,Normas!$A:$D,3,FALSE)*0.6)),"")</f>
      </c>
      <c r="H5353" s="2">
        <f>IFERROR(IF(ISBLANK($A5353),"",IF($A5353="Ūdeņraža jonu koncentrācija",VLOOKUP(Dati!$A5353,Normas!$A:$D,2,FALSE),VLOOKUP(Dati!$A5353,Normas!$A:$D,2,FALSE)*0.3)),"")</f>
      </c>
      <c r="I5353" s="2">
        <f>IFERROR(IF(ISBLANK($A5353),"",IF($A5353="Ūdeņraža jonu koncentrācija",VLOOKUP(Dati!$A5353,Normas!$A:$D,3,FALSE),VLOOKUP(Dati!$A5353,Normas!$A:$D,3,FALSE)*0.3)),"")</f>
      </c>
    </row>
    <row r="5354" spans="2:9" x14ac:dyDescent="0.2">
      <c r="B5354">
        <f>IF(ISBLANK(A5354),"",VLOOKUP(A5354,Normas!A:D,4,FALSE))</f>
      </c>
      <c r="E5354" s="2">
        <f>IF(ISBLANK(D5354),"",INT(YEARFRAC(D5354,'Vispārīga informācija'!$B$2)))</f>
      </c>
      <c r="F5354" s="2">
        <f>IFERROR(IF(ISBLANK($A5354),"",IF($A5354="Ūdeņraža jonu koncentrācija",VLOOKUP(Dati!$A5354,Normas!$A:$D,2,FALSE),VLOOKUP(Dati!$A5354,Normas!$A:$D,2,FALSE)*0.6)),"")</f>
      </c>
      <c r="G5354" s="2">
        <f>IFERROR(IF(ISBLANK($A5354),"",IF($A5354="Ūdeņraža jonu koncentrācija",VLOOKUP(Dati!$A5354,Normas!$A:$D,3,FALSE),VLOOKUP(Dati!$A5354,Normas!$A:$D,3,FALSE)*0.6)),"")</f>
      </c>
      <c r="H5354" s="2">
        <f>IFERROR(IF(ISBLANK($A5354),"",IF($A5354="Ūdeņraža jonu koncentrācija",VLOOKUP(Dati!$A5354,Normas!$A:$D,2,FALSE),VLOOKUP(Dati!$A5354,Normas!$A:$D,2,FALSE)*0.3)),"")</f>
      </c>
      <c r="I5354" s="2">
        <f>IFERROR(IF(ISBLANK($A5354),"",IF($A5354="Ūdeņraža jonu koncentrācija",VLOOKUP(Dati!$A5354,Normas!$A:$D,3,FALSE),VLOOKUP(Dati!$A5354,Normas!$A:$D,3,FALSE)*0.3)),"")</f>
      </c>
    </row>
    <row r="5355" spans="2:9" x14ac:dyDescent="0.2">
      <c r="B5355">
        <f>IF(ISBLANK(A5355),"",VLOOKUP(A5355,Normas!A:D,4,FALSE))</f>
      </c>
      <c r="E5355" s="2">
        <f>IF(ISBLANK(D5355),"",INT(YEARFRAC(D5355,'Vispārīga informācija'!$B$2)))</f>
      </c>
      <c r="F5355" s="2">
        <f>IFERROR(IF(ISBLANK($A5355),"",IF($A5355="Ūdeņraža jonu koncentrācija",VLOOKUP(Dati!$A5355,Normas!$A:$D,2,FALSE),VLOOKUP(Dati!$A5355,Normas!$A:$D,2,FALSE)*0.6)),"")</f>
      </c>
      <c r="G5355" s="2">
        <f>IFERROR(IF(ISBLANK($A5355),"",IF($A5355="Ūdeņraža jonu koncentrācija",VLOOKUP(Dati!$A5355,Normas!$A:$D,3,FALSE),VLOOKUP(Dati!$A5355,Normas!$A:$D,3,FALSE)*0.6)),"")</f>
      </c>
      <c r="H5355" s="2">
        <f>IFERROR(IF(ISBLANK($A5355),"",IF($A5355="Ūdeņraža jonu koncentrācija",VLOOKUP(Dati!$A5355,Normas!$A:$D,2,FALSE),VLOOKUP(Dati!$A5355,Normas!$A:$D,2,FALSE)*0.3)),"")</f>
      </c>
      <c r="I5355" s="2">
        <f>IFERROR(IF(ISBLANK($A5355),"",IF($A5355="Ūdeņraža jonu koncentrācija",VLOOKUP(Dati!$A5355,Normas!$A:$D,3,FALSE),VLOOKUP(Dati!$A5355,Normas!$A:$D,3,FALSE)*0.3)),"")</f>
      </c>
    </row>
    <row r="5356" spans="2:9" x14ac:dyDescent="0.2">
      <c r="B5356">
        <f>IF(ISBLANK(A5356),"",VLOOKUP(A5356,Normas!A:D,4,FALSE))</f>
      </c>
      <c r="E5356" s="2">
        <f>IF(ISBLANK(D5356),"",INT(YEARFRAC(D5356,'Vispārīga informācija'!$B$2)))</f>
      </c>
      <c r="F5356" s="2">
        <f>IFERROR(IF(ISBLANK($A5356),"",IF($A5356="Ūdeņraža jonu koncentrācija",VLOOKUP(Dati!$A5356,Normas!$A:$D,2,FALSE),VLOOKUP(Dati!$A5356,Normas!$A:$D,2,FALSE)*0.6)),"")</f>
      </c>
      <c r="G5356" s="2">
        <f>IFERROR(IF(ISBLANK($A5356),"",IF($A5356="Ūdeņraža jonu koncentrācija",VLOOKUP(Dati!$A5356,Normas!$A:$D,3,FALSE),VLOOKUP(Dati!$A5356,Normas!$A:$D,3,FALSE)*0.6)),"")</f>
      </c>
      <c r="H5356" s="2">
        <f>IFERROR(IF(ISBLANK($A5356),"",IF($A5356="Ūdeņraža jonu koncentrācija",VLOOKUP(Dati!$A5356,Normas!$A:$D,2,FALSE),VLOOKUP(Dati!$A5356,Normas!$A:$D,2,FALSE)*0.3)),"")</f>
      </c>
      <c r="I5356" s="2">
        <f>IFERROR(IF(ISBLANK($A5356),"",IF($A5356="Ūdeņraža jonu koncentrācija",VLOOKUP(Dati!$A5356,Normas!$A:$D,3,FALSE),VLOOKUP(Dati!$A5356,Normas!$A:$D,3,FALSE)*0.3)),"")</f>
      </c>
    </row>
    <row r="5357" spans="2:9" x14ac:dyDescent="0.2">
      <c r="B5357">
        <f>IF(ISBLANK(A5357),"",VLOOKUP(A5357,Normas!A:D,4,FALSE))</f>
      </c>
      <c r="E5357" s="2">
        <f>IF(ISBLANK(D5357),"",INT(YEARFRAC(D5357,'Vispārīga informācija'!$B$2)))</f>
      </c>
      <c r="F5357" s="2">
        <f>IFERROR(IF(ISBLANK($A5357),"",IF($A5357="Ūdeņraža jonu koncentrācija",VLOOKUP(Dati!$A5357,Normas!$A:$D,2,FALSE),VLOOKUP(Dati!$A5357,Normas!$A:$D,2,FALSE)*0.6)),"")</f>
      </c>
      <c r="G5357" s="2">
        <f>IFERROR(IF(ISBLANK($A5357),"",IF($A5357="Ūdeņraža jonu koncentrācija",VLOOKUP(Dati!$A5357,Normas!$A:$D,3,FALSE),VLOOKUP(Dati!$A5357,Normas!$A:$D,3,FALSE)*0.6)),"")</f>
      </c>
      <c r="H5357" s="2">
        <f>IFERROR(IF(ISBLANK($A5357),"",IF($A5357="Ūdeņraža jonu koncentrācija",VLOOKUP(Dati!$A5357,Normas!$A:$D,2,FALSE),VLOOKUP(Dati!$A5357,Normas!$A:$D,2,FALSE)*0.3)),"")</f>
      </c>
      <c r="I5357" s="2">
        <f>IFERROR(IF(ISBLANK($A5357),"",IF($A5357="Ūdeņraža jonu koncentrācija",VLOOKUP(Dati!$A5357,Normas!$A:$D,3,FALSE),VLOOKUP(Dati!$A5357,Normas!$A:$D,3,FALSE)*0.3)),"")</f>
      </c>
    </row>
    <row r="5358" spans="2:9" x14ac:dyDescent="0.2">
      <c r="B5358">
        <f>IF(ISBLANK(A5358),"",VLOOKUP(A5358,Normas!A:D,4,FALSE))</f>
      </c>
      <c r="E5358" s="2">
        <f>IF(ISBLANK(D5358),"",INT(YEARFRAC(D5358,'Vispārīga informācija'!$B$2)))</f>
      </c>
      <c r="F5358" s="2">
        <f>IFERROR(IF(ISBLANK($A5358),"",IF($A5358="Ūdeņraža jonu koncentrācija",VLOOKUP(Dati!$A5358,Normas!$A:$D,2,FALSE),VLOOKUP(Dati!$A5358,Normas!$A:$D,2,FALSE)*0.6)),"")</f>
      </c>
      <c r="G5358" s="2">
        <f>IFERROR(IF(ISBLANK($A5358),"",IF($A5358="Ūdeņraža jonu koncentrācija",VLOOKUP(Dati!$A5358,Normas!$A:$D,3,FALSE),VLOOKUP(Dati!$A5358,Normas!$A:$D,3,FALSE)*0.6)),"")</f>
      </c>
      <c r="H5358" s="2">
        <f>IFERROR(IF(ISBLANK($A5358),"",IF($A5358="Ūdeņraža jonu koncentrācija",VLOOKUP(Dati!$A5358,Normas!$A:$D,2,FALSE),VLOOKUP(Dati!$A5358,Normas!$A:$D,2,FALSE)*0.3)),"")</f>
      </c>
      <c r="I5358" s="2">
        <f>IFERROR(IF(ISBLANK($A5358),"",IF($A5358="Ūdeņraža jonu koncentrācija",VLOOKUP(Dati!$A5358,Normas!$A:$D,3,FALSE),VLOOKUP(Dati!$A5358,Normas!$A:$D,3,FALSE)*0.3)),"")</f>
      </c>
    </row>
    <row r="5359" spans="2:9" x14ac:dyDescent="0.2">
      <c r="B5359">
        <f>IF(ISBLANK(A5359),"",VLOOKUP(A5359,Normas!A:D,4,FALSE))</f>
      </c>
      <c r="E5359" s="2">
        <f>IF(ISBLANK(D5359),"",INT(YEARFRAC(D5359,'Vispārīga informācija'!$B$2)))</f>
      </c>
      <c r="F5359" s="2">
        <f>IFERROR(IF(ISBLANK($A5359),"",IF($A5359="Ūdeņraža jonu koncentrācija",VLOOKUP(Dati!$A5359,Normas!$A:$D,2,FALSE),VLOOKUP(Dati!$A5359,Normas!$A:$D,2,FALSE)*0.6)),"")</f>
      </c>
      <c r="G5359" s="2">
        <f>IFERROR(IF(ISBLANK($A5359),"",IF($A5359="Ūdeņraža jonu koncentrācija",VLOOKUP(Dati!$A5359,Normas!$A:$D,3,FALSE),VLOOKUP(Dati!$A5359,Normas!$A:$D,3,FALSE)*0.6)),"")</f>
      </c>
      <c r="H5359" s="2">
        <f>IFERROR(IF(ISBLANK($A5359),"",IF($A5359="Ūdeņraža jonu koncentrācija",VLOOKUP(Dati!$A5359,Normas!$A:$D,2,FALSE),VLOOKUP(Dati!$A5359,Normas!$A:$D,2,FALSE)*0.3)),"")</f>
      </c>
      <c r="I5359" s="2">
        <f>IFERROR(IF(ISBLANK($A5359),"",IF($A5359="Ūdeņraža jonu koncentrācija",VLOOKUP(Dati!$A5359,Normas!$A:$D,3,FALSE),VLOOKUP(Dati!$A5359,Normas!$A:$D,3,FALSE)*0.3)),"")</f>
      </c>
    </row>
    <row r="5360" spans="2:9" x14ac:dyDescent="0.2">
      <c r="B5360">
        <f>IF(ISBLANK(A5360),"",VLOOKUP(A5360,Normas!A:D,4,FALSE))</f>
      </c>
      <c r="E5360" s="2">
        <f>IF(ISBLANK(D5360),"",INT(YEARFRAC(D5360,'Vispārīga informācija'!$B$2)))</f>
      </c>
      <c r="F5360" s="2">
        <f>IFERROR(IF(ISBLANK($A5360),"",IF($A5360="Ūdeņraža jonu koncentrācija",VLOOKUP(Dati!$A5360,Normas!$A:$D,2,FALSE),VLOOKUP(Dati!$A5360,Normas!$A:$D,2,FALSE)*0.6)),"")</f>
      </c>
      <c r="G5360" s="2">
        <f>IFERROR(IF(ISBLANK($A5360),"",IF($A5360="Ūdeņraža jonu koncentrācija",VLOOKUP(Dati!$A5360,Normas!$A:$D,3,FALSE),VLOOKUP(Dati!$A5360,Normas!$A:$D,3,FALSE)*0.6)),"")</f>
      </c>
      <c r="H5360" s="2">
        <f>IFERROR(IF(ISBLANK($A5360),"",IF($A5360="Ūdeņraža jonu koncentrācija",VLOOKUP(Dati!$A5360,Normas!$A:$D,2,FALSE),VLOOKUP(Dati!$A5360,Normas!$A:$D,2,FALSE)*0.3)),"")</f>
      </c>
      <c r="I5360" s="2">
        <f>IFERROR(IF(ISBLANK($A5360),"",IF($A5360="Ūdeņraža jonu koncentrācija",VLOOKUP(Dati!$A5360,Normas!$A:$D,3,FALSE),VLOOKUP(Dati!$A5360,Normas!$A:$D,3,FALSE)*0.3)),"")</f>
      </c>
    </row>
    <row r="5361" spans="2:9" x14ac:dyDescent="0.2">
      <c r="B5361">
        <f>IF(ISBLANK(A5361),"",VLOOKUP(A5361,Normas!A:D,4,FALSE))</f>
      </c>
      <c r="E5361" s="2">
        <f>IF(ISBLANK(D5361),"",INT(YEARFRAC(D5361,'Vispārīga informācija'!$B$2)))</f>
      </c>
      <c r="F5361" s="2">
        <f>IFERROR(IF(ISBLANK($A5361),"",IF($A5361="Ūdeņraža jonu koncentrācija",VLOOKUP(Dati!$A5361,Normas!$A:$D,2,FALSE),VLOOKUP(Dati!$A5361,Normas!$A:$D,2,FALSE)*0.6)),"")</f>
      </c>
      <c r="G5361" s="2">
        <f>IFERROR(IF(ISBLANK($A5361),"",IF($A5361="Ūdeņraža jonu koncentrācija",VLOOKUP(Dati!$A5361,Normas!$A:$D,3,FALSE),VLOOKUP(Dati!$A5361,Normas!$A:$D,3,FALSE)*0.6)),"")</f>
      </c>
      <c r="H5361" s="2">
        <f>IFERROR(IF(ISBLANK($A5361),"",IF($A5361="Ūdeņraža jonu koncentrācija",VLOOKUP(Dati!$A5361,Normas!$A:$D,2,FALSE),VLOOKUP(Dati!$A5361,Normas!$A:$D,2,FALSE)*0.3)),"")</f>
      </c>
      <c r="I5361" s="2">
        <f>IFERROR(IF(ISBLANK($A5361),"",IF($A5361="Ūdeņraža jonu koncentrācija",VLOOKUP(Dati!$A5361,Normas!$A:$D,3,FALSE),VLOOKUP(Dati!$A5361,Normas!$A:$D,3,FALSE)*0.3)),"")</f>
      </c>
    </row>
    <row r="5362" spans="2:9" x14ac:dyDescent="0.2">
      <c r="B5362">
        <f>IF(ISBLANK(A5362),"",VLOOKUP(A5362,Normas!A:D,4,FALSE))</f>
      </c>
      <c r="E5362" s="2">
        <f>IF(ISBLANK(D5362),"",INT(YEARFRAC(D5362,'Vispārīga informācija'!$B$2)))</f>
      </c>
      <c r="F5362" s="2">
        <f>IFERROR(IF(ISBLANK($A5362),"",IF($A5362="Ūdeņraža jonu koncentrācija",VLOOKUP(Dati!$A5362,Normas!$A:$D,2,FALSE),VLOOKUP(Dati!$A5362,Normas!$A:$D,2,FALSE)*0.6)),"")</f>
      </c>
      <c r="G5362" s="2">
        <f>IFERROR(IF(ISBLANK($A5362),"",IF($A5362="Ūdeņraža jonu koncentrācija",VLOOKUP(Dati!$A5362,Normas!$A:$D,3,FALSE),VLOOKUP(Dati!$A5362,Normas!$A:$D,3,FALSE)*0.6)),"")</f>
      </c>
      <c r="H5362" s="2">
        <f>IFERROR(IF(ISBLANK($A5362),"",IF($A5362="Ūdeņraža jonu koncentrācija",VLOOKUP(Dati!$A5362,Normas!$A:$D,2,FALSE),VLOOKUP(Dati!$A5362,Normas!$A:$D,2,FALSE)*0.3)),"")</f>
      </c>
      <c r="I5362" s="2">
        <f>IFERROR(IF(ISBLANK($A5362),"",IF($A5362="Ūdeņraža jonu koncentrācija",VLOOKUP(Dati!$A5362,Normas!$A:$D,3,FALSE),VLOOKUP(Dati!$A5362,Normas!$A:$D,3,FALSE)*0.3)),"")</f>
      </c>
    </row>
    <row r="5363" spans="2:9" x14ac:dyDescent="0.2">
      <c r="B5363">
        <f>IF(ISBLANK(A5363),"",VLOOKUP(A5363,Normas!A:D,4,FALSE))</f>
      </c>
      <c r="E5363" s="2">
        <f>IF(ISBLANK(D5363),"",INT(YEARFRAC(D5363,'Vispārīga informācija'!$B$2)))</f>
      </c>
      <c r="F5363" s="2">
        <f>IFERROR(IF(ISBLANK($A5363),"",IF($A5363="Ūdeņraža jonu koncentrācija",VLOOKUP(Dati!$A5363,Normas!$A:$D,2,FALSE),VLOOKUP(Dati!$A5363,Normas!$A:$D,2,FALSE)*0.6)),"")</f>
      </c>
      <c r="G5363" s="2">
        <f>IFERROR(IF(ISBLANK($A5363),"",IF($A5363="Ūdeņraža jonu koncentrācija",VLOOKUP(Dati!$A5363,Normas!$A:$D,3,FALSE),VLOOKUP(Dati!$A5363,Normas!$A:$D,3,FALSE)*0.6)),"")</f>
      </c>
      <c r="H5363" s="2">
        <f>IFERROR(IF(ISBLANK($A5363),"",IF($A5363="Ūdeņraža jonu koncentrācija",VLOOKUP(Dati!$A5363,Normas!$A:$D,2,FALSE),VLOOKUP(Dati!$A5363,Normas!$A:$D,2,FALSE)*0.3)),"")</f>
      </c>
      <c r="I5363" s="2">
        <f>IFERROR(IF(ISBLANK($A5363),"",IF($A5363="Ūdeņraža jonu koncentrācija",VLOOKUP(Dati!$A5363,Normas!$A:$D,3,FALSE),VLOOKUP(Dati!$A5363,Normas!$A:$D,3,FALSE)*0.3)),"")</f>
      </c>
    </row>
    <row r="5364" spans="2:9" x14ac:dyDescent="0.2">
      <c r="B5364">
        <f>IF(ISBLANK(A5364),"",VLOOKUP(A5364,Normas!A:D,4,FALSE))</f>
      </c>
      <c r="E5364" s="2">
        <f>IF(ISBLANK(D5364),"",INT(YEARFRAC(D5364,'Vispārīga informācija'!$B$2)))</f>
      </c>
      <c r="F5364" s="2">
        <f>IFERROR(IF(ISBLANK($A5364),"",IF($A5364="Ūdeņraža jonu koncentrācija",VLOOKUP(Dati!$A5364,Normas!$A:$D,2,FALSE),VLOOKUP(Dati!$A5364,Normas!$A:$D,2,FALSE)*0.6)),"")</f>
      </c>
      <c r="G5364" s="2">
        <f>IFERROR(IF(ISBLANK($A5364),"",IF($A5364="Ūdeņraža jonu koncentrācija",VLOOKUP(Dati!$A5364,Normas!$A:$D,3,FALSE),VLOOKUP(Dati!$A5364,Normas!$A:$D,3,FALSE)*0.6)),"")</f>
      </c>
      <c r="H5364" s="2">
        <f>IFERROR(IF(ISBLANK($A5364),"",IF($A5364="Ūdeņraža jonu koncentrācija",VLOOKUP(Dati!$A5364,Normas!$A:$D,2,FALSE),VLOOKUP(Dati!$A5364,Normas!$A:$D,2,FALSE)*0.3)),"")</f>
      </c>
      <c r="I5364" s="2">
        <f>IFERROR(IF(ISBLANK($A5364),"",IF($A5364="Ūdeņraža jonu koncentrācija",VLOOKUP(Dati!$A5364,Normas!$A:$D,3,FALSE),VLOOKUP(Dati!$A5364,Normas!$A:$D,3,FALSE)*0.3)),"")</f>
      </c>
    </row>
    <row r="5365" spans="2:9" x14ac:dyDescent="0.2">
      <c r="B5365">
        <f>IF(ISBLANK(A5365),"",VLOOKUP(A5365,Normas!A:D,4,FALSE))</f>
      </c>
      <c r="E5365" s="2">
        <f>IF(ISBLANK(D5365),"",INT(YEARFRAC(D5365,'Vispārīga informācija'!$B$2)))</f>
      </c>
      <c r="F5365" s="2">
        <f>IFERROR(IF(ISBLANK($A5365),"",IF($A5365="Ūdeņraža jonu koncentrācija",VLOOKUP(Dati!$A5365,Normas!$A:$D,2,FALSE),VLOOKUP(Dati!$A5365,Normas!$A:$D,2,FALSE)*0.6)),"")</f>
      </c>
      <c r="G5365" s="2">
        <f>IFERROR(IF(ISBLANK($A5365),"",IF($A5365="Ūdeņraža jonu koncentrācija",VLOOKUP(Dati!$A5365,Normas!$A:$D,3,FALSE),VLOOKUP(Dati!$A5365,Normas!$A:$D,3,FALSE)*0.6)),"")</f>
      </c>
      <c r="H5365" s="2">
        <f>IFERROR(IF(ISBLANK($A5365),"",IF($A5365="Ūdeņraža jonu koncentrācija",VLOOKUP(Dati!$A5365,Normas!$A:$D,2,FALSE),VLOOKUP(Dati!$A5365,Normas!$A:$D,2,FALSE)*0.3)),"")</f>
      </c>
      <c r="I5365" s="2">
        <f>IFERROR(IF(ISBLANK($A5365),"",IF($A5365="Ūdeņraža jonu koncentrācija",VLOOKUP(Dati!$A5365,Normas!$A:$D,3,FALSE),VLOOKUP(Dati!$A5365,Normas!$A:$D,3,FALSE)*0.3)),"")</f>
      </c>
    </row>
    <row r="5366" spans="2:9" x14ac:dyDescent="0.2">
      <c r="B5366">
        <f>IF(ISBLANK(A5366),"",VLOOKUP(A5366,Normas!A:D,4,FALSE))</f>
      </c>
      <c r="E5366" s="2">
        <f>IF(ISBLANK(D5366),"",INT(YEARFRAC(D5366,'Vispārīga informācija'!$B$2)))</f>
      </c>
      <c r="F5366" s="2">
        <f>IFERROR(IF(ISBLANK($A5366),"",IF($A5366="Ūdeņraža jonu koncentrācija",VLOOKUP(Dati!$A5366,Normas!$A:$D,2,FALSE),VLOOKUP(Dati!$A5366,Normas!$A:$D,2,FALSE)*0.6)),"")</f>
      </c>
      <c r="G5366" s="2">
        <f>IFERROR(IF(ISBLANK($A5366),"",IF($A5366="Ūdeņraža jonu koncentrācija",VLOOKUP(Dati!$A5366,Normas!$A:$D,3,FALSE),VLOOKUP(Dati!$A5366,Normas!$A:$D,3,FALSE)*0.6)),"")</f>
      </c>
      <c r="H5366" s="2">
        <f>IFERROR(IF(ISBLANK($A5366),"",IF($A5366="Ūdeņraža jonu koncentrācija",VLOOKUP(Dati!$A5366,Normas!$A:$D,2,FALSE),VLOOKUP(Dati!$A5366,Normas!$A:$D,2,FALSE)*0.3)),"")</f>
      </c>
      <c r="I5366" s="2">
        <f>IFERROR(IF(ISBLANK($A5366),"",IF($A5366="Ūdeņraža jonu koncentrācija",VLOOKUP(Dati!$A5366,Normas!$A:$D,3,FALSE),VLOOKUP(Dati!$A5366,Normas!$A:$D,3,FALSE)*0.3)),"")</f>
      </c>
    </row>
    <row r="5367" spans="2:9" x14ac:dyDescent="0.2">
      <c r="B5367">
        <f>IF(ISBLANK(A5367),"",VLOOKUP(A5367,Normas!A:D,4,FALSE))</f>
      </c>
      <c r="E5367" s="2">
        <f>IF(ISBLANK(D5367),"",INT(YEARFRAC(D5367,'Vispārīga informācija'!$B$2)))</f>
      </c>
      <c r="F5367" s="2">
        <f>IFERROR(IF(ISBLANK($A5367),"",IF($A5367="Ūdeņraža jonu koncentrācija",VLOOKUP(Dati!$A5367,Normas!$A:$D,2,FALSE),VLOOKUP(Dati!$A5367,Normas!$A:$D,2,FALSE)*0.6)),"")</f>
      </c>
      <c r="G5367" s="2">
        <f>IFERROR(IF(ISBLANK($A5367),"",IF($A5367="Ūdeņraža jonu koncentrācija",VLOOKUP(Dati!$A5367,Normas!$A:$D,3,FALSE),VLOOKUP(Dati!$A5367,Normas!$A:$D,3,FALSE)*0.6)),"")</f>
      </c>
      <c r="H5367" s="2">
        <f>IFERROR(IF(ISBLANK($A5367),"",IF($A5367="Ūdeņraža jonu koncentrācija",VLOOKUP(Dati!$A5367,Normas!$A:$D,2,FALSE),VLOOKUP(Dati!$A5367,Normas!$A:$D,2,FALSE)*0.3)),"")</f>
      </c>
      <c r="I5367" s="2">
        <f>IFERROR(IF(ISBLANK($A5367),"",IF($A5367="Ūdeņraža jonu koncentrācija",VLOOKUP(Dati!$A5367,Normas!$A:$D,3,FALSE),VLOOKUP(Dati!$A5367,Normas!$A:$D,3,FALSE)*0.3)),"")</f>
      </c>
    </row>
    <row r="5368" spans="2:9" x14ac:dyDescent="0.2">
      <c r="B5368">
        <f>IF(ISBLANK(A5368),"",VLOOKUP(A5368,Normas!A:D,4,FALSE))</f>
      </c>
      <c r="E5368" s="2">
        <f>IF(ISBLANK(D5368),"",INT(YEARFRAC(D5368,'Vispārīga informācija'!$B$2)))</f>
      </c>
      <c r="F5368" s="2">
        <f>IFERROR(IF(ISBLANK($A5368),"",IF($A5368="Ūdeņraža jonu koncentrācija",VLOOKUP(Dati!$A5368,Normas!$A:$D,2,FALSE),VLOOKUP(Dati!$A5368,Normas!$A:$D,2,FALSE)*0.6)),"")</f>
      </c>
      <c r="G5368" s="2">
        <f>IFERROR(IF(ISBLANK($A5368),"",IF($A5368="Ūdeņraža jonu koncentrācija",VLOOKUP(Dati!$A5368,Normas!$A:$D,3,FALSE),VLOOKUP(Dati!$A5368,Normas!$A:$D,3,FALSE)*0.6)),"")</f>
      </c>
      <c r="H5368" s="2">
        <f>IFERROR(IF(ISBLANK($A5368),"",IF($A5368="Ūdeņraža jonu koncentrācija",VLOOKUP(Dati!$A5368,Normas!$A:$D,2,FALSE),VLOOKUP(Dati!$A5368,Normas!$A:$D,2,FALSE)*0.3)),"")</f>
      </c>
      <c r="I5368" s="2">
        <f>IFERROR(IF(ISBLANK($A5368),"",IF($A5368="Ūdeņraža jonu koncentrācija",VLOOKUP(Dati!$A5368,Normas!$A:$D,3,FALSE),VLOOKUP(Dati!$A5368,Normas!$A:$D,3,FALSE)*0.3)),"")</f>
      </c>
    </row>
    <row r="5369" spans="2:9" x14ac:dyDescent="0.2">
      <c r="B5369">
        <f>IF(ISBLANK(A5369),"",VLOOKUP(A5369,Normas!A:D,4,FALSE))</f>
      </c>
      <c r="E5369" s="2">
        <f>IF(ISBLANK(D5369),"",INT(YEARFRAC(D5369,'Vispārīga informācija'!$B$2)))</f>
      </c>
      <c r="F5369" s="2">
        <f>IFERROR(IF(ISBLANK($A5369),"",IF($A5369="Ūdeņraža jonu koncentrācija",VLOOKUP(Dati!$A5369,Normas!$A:$D,2,FALSE),VLOOKUP(Dati!$A5369,Normas!$A:$D,2,FALSE)*0.6)),"")</f>
      </c>
      <c r="G5369" s="2">
        <f>IFERROR(IF(ISBLANK($A5369),"",IF($A5369="Ūdeņraža jonu koncentrācija",VLOOKUP(Dati!$A5369,Normas!$A:$D,3,FALSE),VLOOKUP(Dati!$A5369,Normas!$A:$D,3,FALSE)*0.6)),"")</f>
      </c>
      <c r="H5369" s="2">
        <f>IFERROR(IF(ISBLANK($A5369),"",IF($A5369="Ūdeņraža jonu koncentrācija",VLOOKUP(Dati!$A5369,Normas!$A:$D,2,FALSE),VLOOKUP(Dati!$A5369,Normas!$A:$D,2,FALSE)*0.3)),"")</f>
      </c>
      <c r="I5369" s="2">
        <f>IFERROR(IF(ISBLANK($A5369),"",IF($A5369="Ūdeņraža jonu koncentrācija",VLOOKUP(Dati!$A5369,Normas!$A:$D,3,FALSE),VLOOKUP(Dati!$A5369,Normas!$A:$D,3,FALSE)*0.3)),"")</f>
      </c>
    </row>
    <row r="5370" spans="2:9" x14ac:dyDescent="0.2">
      <c r="B5370">
        <f>IF(ISBLANK(A5370),"",VLOOKUP(A5370,Normas!A:D,4,FALSE))</f>
      </c>
      <c r="E5370" s="2">
        <f>IF(ISBLANK(D5370),"",INT(YEARFRAC(D5370,'Vispārīga informācija'!$B$2)))</f>
      </c>
      <c r="F5370" s="2">
        <f>IFERROR(IF(ISBLANK($A5370),"",IF($A5370="Ūdeņraža jonu koncentrācija",VLOOKUP(Dati!$A5370,Normas!$A:$D,2,FALSE),VLOOKUP(Dati!$A5370,Normas!$A:$D,2,FALSE)*0.6)),"")</f>
      </c>
      <c r="G5370" s="2">
        <f>IFERROR(IF(ISBLANK($A5370),"",IF($A5370="Ūdeņraža jonu koncentrācija",VLOOKUP(Dati!$A5370,Normas!$A:$D,3,FALSE),VLOOKUP(Dati!$A5370,Normas!$A:$D,3,FALSE)*0.6)),"")</f>
      </c>
      <c r="H5370" s="2">
        <f>IFERROR(IF(ISBLANK($A5370),"",IF($A5370="Ūdeņraža jonu koncentrācija",VLOOKUP(Dati!$A5370,Normas!$A:$D,2,FALSE),VLOOKUP(Dati!$A5370,Normas!$A:$D,2,FALSE)*0.3)),"")</f>
      </c>
      <c r="I5370" s="2">
        <f>IFERROR(IF(ISBLANK($A5370),"",IF($A5370="Ūdeņraža jonu koncentrācija",VLOOKUP(Dati!$A5370,Normas!$A:$D,3,FALSE),VLOOKUP(Dati!$A5370,Normas!$A:$D,3,FALSE)*0.3)),"")</f>
      </c>
    </row>
    <row r="5371" spans="2:9" x14ac:dyDescent="0.2">
      <c r="B5371">
        <f>IF(ISBLANK(A5371),"",VLOOKUP(A5371,Normas!A:D,4,FALSE))</f>
      </c>
      <c r="E5371" s="2">
        <f>IF(ISBLANK(D5371),"",INT(YEARFRAC(D5371,'Vispārīga informācija'!$B$2)))</f>
      </c>
      <c r="F5371" s="2">
        <f>IFERROR(IF(ISBLANK($A5371),"",IF($A5371="Ūdeņraža jonu koncentrācija",VLOOKUP(Dati!$A5371,Normas!$A:$D,2,FALSE),VLOOKUP(Dati!$A5371,Normas!$A:$D,2,FALSE)*0.6)),"")</f>
      </c>
      <c r="G5371" s="2">
        <f>IFERROR(IF(ISBLANK($A5371),"",IF($A5371="Ūdeņraža jonu koncentrācija",VLOOKUP(Dati!$A5371,Normas!$A:$D,3,FALSE),VLOOKUP(Dati!$A5371,Normas!$A:$D,3,FALSE)*0.6)),"")</f>
      </c>
      <c r="H5371" s="2">
        <f>IFERROR(IF(ISBLANK($A5371),"",IF($A5371="Ūdeņraža jonu koncentrācija",VLOOKUP(Dati!$A5371,Normas!$A:$D,2,FALSE),VLOOKUP(Dati!$A5371,Normas!$A:$D,2,FALSE)*0.3)),"")</f>
      </c>
      <c r="I5371" s="2">
        <f>IFERROR(IF(ISBLANK($A5371),"",IF($A5371="Ūdeņraža jonu koncentrācija",VLOOKUP(Dati!$A5371,Normas!$A:$D,3,FALSE),VLOOKUP(Dati!$A5371,Normas!$A:$D,3,FALSE)*0.3)),"")</f>
      </c>
    </row>
    <row r="5372" spans="2:9" x14ac:dyDescent="0.2">
      <c r="B5372">
        <f>IF(ISBLANK(A5372),"",VLOOKUP(A5372,Normas!A:D,4,FALSE))</f>
      </c>
      <c r="E5372" s="2">
        <f>IF(ISBLANK(D5372),"",INT(YEARFRAC(D5372,'Vispārīga informācija'!$B$2)))</f>
      </c>
      <c r="F5372" s="2">
        <f>IFERROR(IF(ISBLANK($A5372),"",IF($A5372="Ūdeņraža jonu koncentrācija",VLOOKUP(Dati!$A5372,Normas!$A:$D,2,FALSE),VLOOKUP(Dati!$A5372,Normas!$A:$D,2,FALSE)*0.6)),"")</f>
      </c>
      <c r="G5372" s="2">
        <f>IFERROR(IF(ISBLANK($A5372),"",IF($A5372="Ūdeņraža jonu koncentrācija",VLOOKUP(Dati!$A5372,Normas!$A:$D,3,FALSE),VLOOKUP(Dati!$A5372,Normas!$A:$D,3,FALSE)*0.6)),"")</f>
      </c>
      <c r="H5372" s="2">
        <f>IFERROR(IF(ISBLANK($A5372),"",IF($A5372="Ūdeņraža jonu koncentrācija",VLOOKUP(Dati!$A5372,Normas!$A:$D,2,FALSE),VLOOKUP(Dati!$A5372,Normas!$A:$D,2,FALSE)*0.3)),"")</f>
      </c>
      <c r="I5372" s="2">
        <f>IFERROR(IF(ISBLANK($A5372),"",IF($A5372="Ūdeņraža jonu koncentrācija",VLOOKUP(Dati!$A5372,Normas!$A:$D,3,FALSE),VLOOKUP(Dati!$A5372,Normas!$A:$D,3,FALSE)*0.3)),"")</f>
      </c>
    </row>
    <row r="5373" spans="2:9" x14ac:dyDescent="0.2">
      <c r="B5373">
        <f>IF(ISBLANK(A5373),"",VLOOKUP(A5373,Normas!A:D,4,FALSE))</f>
      </c>
      <c r="E5373" s="2">
        <f>IF(ISBLANK(D5373),"",INT(YEARFRAC(D5373,'Vispārīga informācija'!$B$2)))</f>
      </c>
      <c r="F5373" s="2">
        <f>IFERROR(IF(ISBLANK($A5373),"",IF($A5373="Ūdeņraža jonu koncentrācija",VLOOKUP(Dati!$A5373,Normas!$A:$D,2,FALSE),VLOOKUP(Dati!$A5373,Normas!$A:$D,2,FALSE)*0.6)),"")</f>
      </c>
      <c r="G5373" s="2">
        <f>IFERROR(IF(ISBLANK($A5373),"",IF($A5373="Ūdeņraža jonu koncentrācija",VLOOKUP(Dati!$A5373,Normas!$A:$D,3,FALSE),VLOOKUP(Dati!$A5373,Normas!$A:$D,3,FALSE)*0.6)),"")</f>
      </c>
      <c r="H5373" s="2">
        <f>IFERROR(IF(ISBLANK($A5373),"",IF($A5373="Ūdeņraža jonu koncentrācija",VLOOKUP(Dati!$A5373,Normas!$A:$D,2,FALSE),VLOOKUP(Dati!$A5373,Normas!$A:$D,2,FALSE)*0.3)),"")</f>
      </c>
      <c r="I5373" s="2">
        <f>IFERROR(IF(ISBLANK($A5373),"",IF($A5373="Ūdeņraža jonu koncentrācija",VLOOKUP(Dati!$A5373,Normas!$A:$D,3,FALSE),VLOOKUP(Dati!$A5373,Normas!$A:$D,3,FALSE)*0.3)),"")</f>
      </c>
    </row>
    <row r="5374" spans="2:9" x14ac:dyDescent="0.2">
      <c r="B5374">
        <f>IF(ISBLANK(A5374),"",VLOOKUP(A5374,Normas!A:D,4,FALSE))</f>
      </c>
      <c r="E5374" s="2">
        <f>IF(ISBLANK(D5374),"",INT(YEARFRAC(D5374,'Vispārīga informācija'!$B$2)))</f>
      </c>
      <c r="F5374" s="2">
        <f>IFERROR(IF(ISBLANK($A5374),"",IF($A5374="Ūdeņraža jonu koncentrācija",VLOOKUP(Dati!$A5374,Normas!$A:$D,2,FALSE),VLOOKUP(Dati!$A5374,Normas!$A:$D,2,FALSE)*0.6)),"")</f>
      </c>
      <c r="G5374" s="2">
        <f>IFERROR(IF(ISBLANK($A5374),"",IF($A5374="Ūdeņraža jonu koncentrācija",VLOOKUP(Dati!$A5374,Normas!$A:$D,3,FALSE),VLOOKUP(Dati!$A5374,Normas!$A:$D,3,FALSE)*0.6)),"")</f>
      </c>
      <c r="H5374" s="2">
        <f>IFERROR(IF(ISBLANK($A5374),"",IF($A5374="Ūdeņraža jonu koncentrācija",VLOOKUP(Dati!$A5374,Normas!$A:$D,2,FALSE),VLOOKUP(Dati!$A5374,Normas!$A:$D,2,FALSE)*0.3)),"")</f>
      </c>
      <c r="I5374" s="2">
        <f>IFERROR(IF(ISBLANK($A5374),"",IF($A5374="Ūdeņraža jonu koncentrācija",VLOOKUP(Dati!$A5374,Normas!$A:$D,3,FALSE),VLOOKUP(Dati!$A5374,Normas!$A:$D,3,FALSE)*0.3)),"")</f>
      </c>
    </row>
    <row r="5375" spans="2:9" x14ac:dyDescent="0.2">
      <c r="B5375">
        <f>IF(ISBLANK(A5375),"",VLOOKUP(A5375,Normas!A:D,4,FALSE))</f>
      </c>
      <c r="E5375" s="2">
        <f>IF(ISBLANK(D5375),"",INT(YEARFRAC(D5375,'Vispārīga informācija'!$B$2)))</f>
      </c>
      <c r="F5375" s="2">
        <f>IFERROR(IF(ISBLANK($A5375),"",IF($A5375="Ūdeņraža jonu koncentrācija",VLOOKUP(Dati!$A5375,Normas!$A:$D,2,FALSE),VLOOKUP(Dati!$A5375,Normas!$A:$D,2,FALSE)*0.6)),"")</f>
      </c>
      <c r="G5375" s="2">
        <f>IFERROR(IF(ISBLANK($A5375),"",IF($A5375="Ūdeņraža jonu koncentrācija",VLOOKUP(Dati!$A5375,Normas!$A:$D,3,FALSE),VLOOKUP(Dati!$A5375,Normas!$A:$D,3,FALSE)*0.6)),"")</f>
      </c>
      <c r="H5375" s="2">
        <f>IFERROR(IF(ISBLANK($A5375),"",IF($A5375="Ūdeņraža jonu koncentrācija",VLOOKUP(Dati!$A5375,Normas!$A:$D,2,FALSE),VLOOKUP(Dati!$A5375,Normas!$A:$D,2,FALSE)*0.3)),"")</f>
      </c>
      <c r="I5375" s="2">
        <f>IFERROR(IF(ISBLANK($A5375),"",IF($A5375="Ūdeņraža jonu koncentrācija",VLOOKUP(Dati!$A5375,Normas!$A:$D,3,FALSE),VLOOKUP(Dati!$A5375,Normas!$A:$D,3,FALSE)*0.3)),"")</f>
      </c>
    </row>
    <row r="5376" spans="2:9" x14ac:dyDescent="0.2">
      <c r="B5376">
        <f>IF(ISBLANK(A5376),"",VLOOKUP(A5376,Normas!A:D,4,FALSE))</f>
      </c>
      <c r="E5376" s="2">
        <f>IF(ISBLANK(D5376),"",INT(YEARFRAC(D5376,'Vispārīga informācija'!$B$2)))</f>
      </c>
      <c r="F5376" s="2">
        <f>IFERROR(IF(ISBLANK($A5376),"",IF($A5376="Ūdeņraža jonu koncentrācija",VLOOKUP(Dati!$A5376,Normas!$A:$D,2,FALSE),VLOOKUP(Dati!$A5376,Normas!$A:$D,2,FALSE)*0.6)),"")</f>
      </c>
      <c r="G5376" s="2">
        <f>IFERROR(IF(ISBLANK($A5376),"",IF($A5376="Ūdeņraža jonu koncentrācija",VLOOKUP(Dati!$A5376,Normas!$A:$D,3,FALSE),VLOOKUP(Dati!$A5376,Normas!$A:$D,3,FALSE)*0.6)),"")</f>
      </c>
      <c r="H5376" s="2">
        <f>IFERROR(IF(ISBLANK($A5376),"",IF($A5376="Ūdeņraža jonu koncentrācija",VLOOKUP(Dati!$A5376,Normas!$A:$D,2,FALSE),VLOOKUP(Dati!$A5376,Normas!$A:$D,2,FALSE)*0.3)),"")</f>
      </c>
      <c r="I5376" s="2">
        <f>IFERROR(IF(ISBLANK($A5376),"",IF($A5376="Ūdeņraža jonu koncentrācija",VLOOKUP(Dati!$A5376,Normas!$A:$D,3,FALSE),VLOOKUP(Dati!$A5376,Normas!$A:$D,3,FALSE)*0.3)),"")</f>
      </c>
    </row>
    <row r="5377" spans="2:9" x14ac:dyDescent="0.2">
      <c r="B5377">
        <f>IF(ISBLANK(A5377),"",VLOOKUP(A5377,Normas!A:D,4,FALSE))</f>
      </c>
      <c r="E5377" s="2">
        <f>IF(ISBLANK(D5377),"",INT(YEARFRAC(D5377,'Vispārīga informācija'!$B$2)))</f>
      </c>
      <c r="F5377" s="2">
        <f>IFERROR(IF(ISBLANK($A5377),"",IF($A5377="Ūdeņraža jonu koncentrācija",VLOOKUP(Dati!$A5377,Normas!$A:$D,2,FALSE),VLOOKUP(Dati!$A5377,Normas!$A:$D,2,FALSE)*0.6)),"")</f>
      </c>
      <c r="G5377" s="2">
        <f>IFERROR(IF(ISBLANK($A5377),"",IF($A5377="Ūdeņraža jonu koncentrācija",VLOOKUP(Dati!$A5377,Normas!$A:$D,3,FALSE),VLOOKUP(Dati!$A5377,Normas!$A:$D,3,FALSE)*0.6)),"")</f>
      </c>
      <c r="H5377" s="2">
        <f>IFERROR(IF(ISBLANK($A5377),"",IF($A5377="Ūdeņraža jonu koncentrācija",VLOOKUP(Dati!$A5377,Normas!$A:$D,2,FALSE),VLOOKUP(Dati!$A5377,Normas!$A:$D,2,FALSE)*0.3)),"")</f>
      </c>
      <c r="I5377" s="2">
        <f>IFERROR(IF(ISBLANK($A5377),"",IF($A5377="Ūdeņraža jonu koncentrācija",VLOOKUP(Dati!$A5377,Normas!$A:$D,3,FALSE),VLOOKUP(Dati!$A5377,Normas!$A:$D,3,FALSE)*0.3)),"")</f>
      </c>
    </row>
    <row r="5378" spans="2:9" x14ac:dyDescent="0.2">
      <c r="B5378">
        <f>IF(ISBLANK(A5378),"",VLOOKUP(A5378,Normas!A:D,4,FALSE))</f>
      </c>
      <c r="E5378" s="2">
        <f>IF(ISBLANK(D5378),"",INT(YEARFRAC(D5378,'Vispārīga informācija'!$B$2)))</f>
      </c>
      <c r="F5378" s="2">
        <f>IFERROR(IF(ISBLANK($A5378),"",IF($A5378="Ūdeņraža jonu koncentrācija",VLOOKUP(Dati!$A5378,Normas!$A:$D,2,FALSE),VLOOKUP(Dati!$A5378,Normas!$A:$D,2,FALSE)*0.6)),"")</f>
      </c>
      <c r="G5378" s="2">
        <f>IFERROR(IF(ISBLANK($A5378),"",IF($A5378="Ūdeņraža jonu koncentrācija",VLOOKUP(Dati!$A5378,Normas!$A:$D,3,FALSE),VLOOKUP(Dati!$A5378,Normas!$A:$D,3,FALSE)*0.6)),"")</f>
      </c>
      <c r="H5378" s="2">
        <f>IFERROR(IF(ISBLANK($A5378),"",IF($A5378="Ūdeņraža jonu koncentrācija",VLOOKUP(Dati!$A5378,Normas!$A:$D,2,FALSE),VLOOKUP(Dati!$A5378,Normas!$A:$D,2,FALSE)*0.3)),"")</f>
      </c>
      <c r="I5378" s="2">
        <f>IFERROR(IF(ISBLANK($A5378),"",IF($A5378="Ūdeņraža jonu koncentrācija",VLOOKUP(Dati!$A5378,Normas!$A:$D,3,FALSE),VLOOKUP(Dati!$A5378,Normas!$A:$D,3,FALSE)*0.3)),"")</f>
      </c>
    </row>
    <row r="5379" spans="2:9" x14ac:dyDescent="0.2">
      <c r="B5379">
        <f>IF(ISBLANK(A5379),"",VLOOKUP(A5379,Normas!A:D,4,FALSE))</f>
      </c>
      <c r="E5379" s="2">
        <f>IF(ISBLANK(D5379),"",INT(YEARFRAC(D5379,'Vispārīga informācija'!$B$2)))</f>
      </c>
      <c r="F5379" s="2">
        <f>IFERROR(IF(ISBLANK($A5379),"",IF($A5379="Ūdeņraža jonu koncentrācija",VLOOKUP(Dati!$A5379,Normas!$A:$D,2,FALSE),VLOOKUP(Dati!$A5379,Normas!$A:$D,2,FALSE)*0.6)),"")</f>
      </c>
      <c r="G5379" s="2">
        <f>IFERROR(IF(ISBLANK($A5379),"",IF($A5379="Ūdeņraža jonu koncentrācija",VLOOKUP(Dati!$A5379,Normas!$A:$D,3,FALSE),VLOOKUP(Dati!$A5379,Normas!$A:$D,3,FALSE)*0.6)),"")</f>
      </c>
      <c r="H5379" s="2">
        <f>IFERROR(IF(ISBLANK($A5379),"",IF($A5379="Ūdeņraža jonu koncentrācija",VLOOKUP(Dati!$A5379,Normas!$A:$D,2,FALSE),VLOOKUP(Dati!$A5379,Normas!$A:$D,2,FALSE)*0.3)),"")</f>
      </c>
      <c r="I5379" s="2">
        <f>IFERROR(IF(ISBLANK($A5379),"",IF($A5379="Ūdeņraža jonu koncentrācija",VLOOKUP(Dati!$A5379,Normas!$A:$D,3,FALSE),VLOOKUP(Dati!$A5379,Normas!$A:$D,3,FALSE)*0.3)),"")</f>
      </c>
    </row>
    <row r="5380" spans="2:9" x14ac:dyDescent="0.2">
      <c r="B5380">
        <f>IF(ISBLANK(A5380),"",VLOOKUP(A5380,Normas!A:D,4,FALSE))</f>
      </c>
      <c r="E5380" s="2">
        <f>IF(ISBLANK(D5380),"",INT(YEARFRAC(D5380,'Vispārīga informācija'!$B$2)))</f>
      </c>
      <c r="F5380" s="2">
        <f>IFERROR(IF(ISBLANK($A5380),"",IF($A5380="Ūdeņraža jonu koncentrācija",VLOOKUP(Dati!$A5380,Normas!$A:$D,2,FALSE),VLOOKUP(Dati!$A5380,Normas!$A:$D,2,FALSE)*0.6)),"")</f>
      </c>
      <c r="G5380" s="2">
        <f>IFERROR(IF(ISBLANK($A5380),"",IF($A5380="Ūdeņraža jonu koncentrācija",VLOOKUP(Dati!$A5380,Normas!$A:$D,3,FALSE),VLOOKUP(Dati!$A5380,Normas!$A:$D,3,FALSE)*0.6)),"")</f>
      </c>
      <c r="H5380" s="2">
        <f>IFERROR(IF(ISBLANK($A5380),"",IF($A5380="Ūdeņraža jonu koncentrācija",VLOOKUP(Dati!$A5380,Normas!$A:$D,2,FALSE),VLOOKUP(Dati!$A5380,Normas!$A:$D,2,FALSE)*0.3)),"")</f>
      </c>
      <c r="I5380" s="2">
        <f>IFERROR(IF(ISBLANK($A5380),"",IF($A5380="Ūdeņraža jonu koncentrācija",VLOOKUP(Dati!$A5380,Normas!$A:$D,3,FALSE),VLOOKUP(Dati!$A5380,Normas!$A:$D,3,FALSE)*0.3)),"")</f>
      </c>
    </row>
    <row r="5381" spans="2:9" x14ac:dyDescent="0.2">
      <c r="B5381">
        <f>IF(ISBLANK(A5381),"",VLOOKUP(A5381,Normas!A:D,4,FALSE))</f>
      </c>
      <c r="E5381" s="2">
        <f>IF(ISBLANK(D5381),"",INT(YEARFRAC(D5381,'Vispārīga informācija'!$B$2)))</f>
      </c>
      <c r="F5381" s="2">
        <f>IFERROR(IF(ISBLANK($A5381),"",IF($A5381="Ūdeņraža jonu koncentrācija",VLOOKUP(Dati!$A5381,Normas!$A:$D,2,FALSE),VLOOKUP(Dati!$A5381,Normas!$A:$D,2,FALSE)*0.6)),"")</f>
      </c>
      <c r="G5381" s="2">
        <f>IFERROR(IF(ISBLANK($A5381),"",IF($A5381="Ūdeņraža jonu koncentrācija",VLOOKUP(Dati!$A5381,Normas!$A:$D,3,FALSE),VLOOKUP(Dati!$A5381,Normas!$A:$D,3,FALSE)*0.6)),"")</f>
      </c>
      <c r="H5381" s="2">
        <f>IFERROR(IF(ISBLANK($A5381),"",IF($A5381="Ūdeņraža jonu koncentrācija",VLOOKUP(Dati!$A5381,Normas!$A:$D,2,FALSE),VLOOKUP(Dati!$A5381,Normas!$A:$D,2,FALSE)*0.3)),"")</f>
      </c>
      <c r="I5381" s="2">
        <f>IFERROR(IF(ISBLANK($A5381),"",IF($A5381="Ūdeņraža jonu koncentrācija",VLOOKUP(Dati!$A5381,Normas!$A:$D,3,FALSE),VLOOKUP(Dati!$A5381,Normas!$A:$D,3,FALSE)*0.3)),"")</f>
      </c>
    </row>
    <row r="5382" spans="2:9" x14ac:dyDescent="0.2">
      <c r="B5382">
        <f>IF(ISBLANK(A5382),"",VLOOKUP(A5382,Normas!A:D,4,FALSE))</f>
      </c>
      <c r="E5382" s="2">
        <f>IF(ISBLANK(D5382),"",INT(YEARFRAC(D5382,'Vispārīga informācija'!$B$2)))</f>
      </c>
      <c r="F5382" s="2">
        <f>IFERROR(IF(ISBLANK($A5382),"",IF($A5382="Ūdeņraža jonu koncentrācija",VLOOKUP(Dati!$A5382,Normas!$A:$D,2,FALSE),VLOOKUP(Dati!$A5382,Normas!$A:$D,2,FALSE)*0.6)),"")</f>
      </c>
      <c r="G5382" s="2">
        <f>IFERROR(IF(ISBLANK($A5382),"",IF($A5382="Ūdeņraža jonu koncentrācija",VLOOKUP(Dati!$A5382,Normas!$A:$D,3,FALSE),VLOOKUP(Dati!$A5382,Normas!$A:$D,3,FALSE)*0.6)),"")</f>
      </c>
      <c r="H5382" s="2">
        <f>IFERROR(IF(ISBLANK($A5382),"",IF($A5382="Ūdeņraža jonu koncentrācija",VLOOKUP(Dati!$A5382,Normas!$A:$D,2,FALSE),VLOOKUP(Dati!$A5382,Normas!$A:$D,2,FALSE)*0.3)),"")</f>
      </c>
      <c r="I5382" s="2">
        <f>IFERROR(IF(ISBLANK($A5382),"",IF($A5382="Ūdeņraža jonu koncentrācija",VLOOKUP(Dati!$A5382,Normas!$A:$D,3,FALSE),VLOOKUP(Dati!$A5382,Normas!$A:$D,3,FALSE)*0.3)),"")</f>
      </c>
    </row>
    <row r="5383" spans="2:9" x14ac:dyDescent="0.2">
      <c r="B5383">
        <f>IF(ISBLANK(A5383),"",VLOOKUP(A5383,Normas!A:D,4,FALSE))</f>
      </c>
      <c r="E5383" s="2">
        <f>IF(ISBLANK(D5383),"",INT(YEARFRAC(D5383,'Vispārīga informācija'!$B$2)))</f>
      </c>
      <c r="F5383" s="2">
        <f>IFERROR(IF(ISBLANK($A5383),"",IF($A5383="Ūdeņraža jonu koncentrācija",VLOOKUP(Dati!$A5383,Normas!$A:$D,2,FALSE),VLOOKUP(Dati!$A5383,Normas!$A:$D,2,FALSE)*0.6)),"")</f>
      </c>
      <c r="G5383" s="2">
        <f>IFERROR(IF(ISBLANK($A5383),"",IF($A5383="Ūdeņraža jonu koncentrācija",VLOOKUP(Dati!$A5383,Normas!$A:$D,3,FALSE),VLOOKUP(Dati!$A5383,Normas!$A:$D,3,FALSE)*0.6)),"")</f>
      </c>
      <c r="H5383" s="2">
        <f>IFERROR(IF(ISBLANK($A5383),"",IF($A5383="Ūdeņraža jonu koncentrācija",VLOOKUP(Dati!$A5383,Normas!$A:$D,2,FALSE),VLOOKUP(Dati!$A5383,Normas!$A:$D,2,FALSE)*0.3)),"")</f>
      </c>
      <c r="I5383" s="2">
        <f>IFERROR(IF(ISBLANK($A5383),"",IF($A5383="Ūdeņraža jonu koncentrācija",VLOOKUP(Dati!$A5383,Normas!$A:$D,3,FALSE),VLOOKUP(Dati!$A5383,Normas!$A:$D,3,FALSE)*0.3)),"")</f>
      </c>
    </row>
    <row r="5384" spans="2:9" x14ac:dyDescent="0.2">
      <c r="B5384">
        <f>IF(ISBLANK(A5384),"",VLOOKUP(A5384,Normas!A:D,4,FALSE))</f>
      </c>
      <c r="E5384" s="2">
        <f>IF(ISBLANK(D5384),"",INT(YEARFRAC(D5384,'Vispārīga informācija'!$B$2)))</f>
      </c>
      <c r="F5384" s="2">
        <f>IFERROR(IF(ISBLANK($A5384),"",IF($A5384="Ūdeņraža jonu koncentrācija",VLOOKUP(Dati!$A5384,Normas!$A:$D,2,FALSE),VLOOKUP(Dati!$A5384,Normas!$A:$D,2,FALSE)*0.6)),"")</f>
      </c>
      <c r="G5384" s="2">
        <f>IFERROR(IF(ISBLANK($A5384),"",IF($A5384="Ūdeņraža jonu koncentrācija",VLOOKUP(Dati!$A5384,Normas!$A:$D,3,FALSE),VLOOKUP(Dati!$A5384,Normas!$A:$D,3,FALSE)*0.6)),"")</f>
      </c>
      <c r="H5384" s="2">
        <f>IFERROR(IF(ISBLANK($A5384),"",IF($A5384="Ūdeņraža jonu koncentrācija",VLOOKUP(Dati!$A5384,Normas!$A:$D,2,FALSE),VLOOKUP(Dati!$A5384,Normas!$A:$D,2,FALSE)*0.3)),"")</f>
      </c>
      <c r="I5384" s="2">
        <f>IFERROR(IF(ISBLANK($A5384),"",IF($A5384="Ūdeņraža jonu koncentrācija",VLOOKUP(Dati!$A5384,Normas!$A:$D,3,FALSE),VLOOKUP(Dati!$A5384,Normas!$A:$D,3,FALSE)*0.3)),"")</f>
      </c>
    </row>
    <row r="5385" spans="2:9" x14ac:dyDescent="0.2">
      <c r="B5385">
        <f>IF(ISBLANK(A5385),"",VLOOKUP(A5385,Normas!A:D,4,FALSE))</f>
      </c>
      <c r="E5385" s="2">
        <f>IF(ISBLANK(D5385),"",INT(YEARFRAC(D5385,'Vispārīga informācija'!$B$2)))</f>
      </c>
      <c r="F5385" s="2">
        <f>IFERROR(IF(ISBLANK($A5385),"",IF($A5385="Ūdeņraža jonu koncentrācija",VLOOKUP(Dati!$A5385,Normas!$A:$D,2,FALSE),VLOOKUP(Dati!$A5385,Normas!$A:$D,2,FALSE)*0.6)),"")</f>
      </c>
      <c r="G5385" s="2">
        <f>IFERROR(IF(ISBLANK($A5385),"",IF($A5385="Ūdeņraža jonu koncentrācija",VLOOKUP(Dati!$A5385,Normas!$A:$D,3,FALSE),VLOOKUP(Dati!$A5385,Normas!$A:$D,3,FALSE)*0.6)),"")</f>
      </c>
      <c r="H5385" s="2">
        <f>IFERROR(IF(ISBLANK($A5385),"",IF($A5385="Ūdeņraža jonu koncentrācija",VLOOKUP(Dati!$A5385,Normas!$A:$D,2,FALSE),VLOOKUP(Dati!$A5385,Normas!$A:$D,2,FALSE)*0.3)),"")</f>
      </c>
      <c r="I5385" s="2">
        <f>IFERROR(IF(ISBLANK($A5385),"",IF($A5385="Ūdeņraža jonu koncentrācija",VLOOKUP(Dati!$A5385,Normas!$A:$D,3,FALSE),VLOOKUP(Dati!$A5385,Normas!$A:$D,3,FALSE)*0.3)),"")</f>
      </c>
    </row>
    <row r="5386" spans="2:9" x14ac:dyDescent="0.2">
      <c r="B5386">
        <f>IF(ISBLANK(A5386),"",VLOOKUP(A5386,Normas!A:D,4,FALSE))</f>
      </c>
      <c r="E5386" s="2">
        <f>IF(ISBLANK(D5386),"",INT(YEARFRAC(D5386,'Vispārīga informācija'!$B$2)))</f>
      </c>
      <c r="F5386" s="2">
        <f>IFERROR(IF(ISBLANK($A5386),"",IF($A5386="Ūdeņraža jonu koncentrācija",VLOOKUP(Dati!$A5386,Normas!$A:$D,2,FALSE),VLOOKUP(Dati!$A5386,Normas!$A:$D,2,FALSE)*0.6)),"")</f>
      </c>
      <c r="G5386" s="2">
        <f>IFERROR(IF(ISBLANK($A5386),"",IF($A5386="Ūdeņraža jonu koncentrācija",VLOOKUP(Dati!$A5386,Normas!$A:$D,3,FALSE),VLOOKUP(Dati!$A5386,Normas!$A:$D,3,FALSE)*0.6)),"")</f>
      </c>
      <c r="H5386" s="2">
        <f>IFERROR(IF(ISBLANK($A5386),"",IF($A5386="Ūdeņraža jonu koncentrācija",VLOOKUP(Dati!$A5386,Normas!$A:$D,2,FALSE),VLOOKUP(Dati!$A5386,Normas!$A:$D,2,FALSE)*0.3)),"")</f>
      </c>
      <c r="I5386" s="2">
        <f>IFERROR(IF(ISBLANK($A5386),"",IF($A5386="Ūdeņraža jonu koncentrācija",VLOOKUP(Dati!$A5386,Normas!$A:$D,3,FALSE),VLOOKUP(Dati!$A5386,Normas!$A:$D,3,FALSE)*0.3)),"")</f>
      </c>
    </row>
    <row r="5387" spans="2:9" x14ac:dyDescent="0.2">
      <c r="B5387">
        <f>IF(ISBLANK(A5387),"",VLOOKUP(A5387,Normas!A:D,4,FALSE))</f>
      </c>
      <c r="E5387" s="2">
        <f>IF(ISBLANK(D5387),"",INT(YEARFRAC(D5387,'Vispārīga informācija'!$B$2)))</f>
      </c>
      <c r="F5387" s="2">
        <f>IFERROR(IF(ISBLANK($A5387),"",IF($A5387="Ūdeņraža jonu koncentrācija",VLOOKUP(Dati!$A5387,Normas!$A:$D,2,FALSE),VLOOKUP(Dati!$A5387,Normas!$A:$D,2,FALSE)*0.6)),"")</f>
      </c>
      <c r="G5387" s="2">
        <f>IFERROR(IF(ISBLANK($A5387),"",IF($A5387="Ūdeņraža jonu koncentrācija",VLOOKUP(Dati!$A5387,Normas!$A:$D,3,FALSE),VLOOKUP(Dati!$A5387,Normas!$A:$D,3,FALSE)*0.6)),"")</f>
      </c>
      <c r="H5387" s="2">
        <f>IFERROR(IF(ISBLANK($A5387),"",IF($A5387="Ūdeņraža jonu koncentrācija",VLOOKUP(Dati!$A5387,Normas!$A:$D,2,FALSE),VLOOKUP(Dati!$A5387,Normas!$A:$D,2,FALSE)*0.3)),"")</f>
      </c>
      <c r="I5387" s="2">
        <f>IFERROR(IF(ISBLANK($A5387),"",IF($A5387="Ūdeņraža jonu koncentrācija",VLOOKUP(Dati!$A5387,Normas!$A:$D,3,FALSE),VLOOKUP(Dati!$A5387,Normas!$A:$D,3,FALSE)*0.3)),"")</f>
      </c>
    </row>
    <row r="5388" spans="2:9" x14ac:dyDescent="0.2">
      <c r="B5388">
        <f>IF(ISBLANK(A5388),"",VLOOKUP(A5388,Normas!A:D,4,FALSE))</f>
      </c>
      <c r="E5388" s="2">
        <f>IF(ISBLANK(D5388),"",INT(YEARFRAC(D5388,'Vispārīga informācija'!$B$2)))</f>
      </c>
      <c r="F5388" s="2">
        <f>IFERROR(IF(ISBLANK($A5388),"",IF($A5388="Ūdeņraža jonu koncentrācija",VLOOKUP(Dati!$A5388,Normas!$A:$D,2,FALSE),VLOOKUP(Dati!$A5388,Normas!$A:$D,2,FALSE)*0.6)),"")</f>
      </c>
      <c r="G5388" s="2">
        <f>IFERROR(IF(ISBLANK($A5388),"",IF($A5388="Ūdeņraža jonu koncentrācija",VLOOKUP(Dati!$A5388,Normas!$A:$D,3,FALSE),VLOOKUP(Dati!$A5388,Normas!$A:$D,3,FALSE)*0.6)),"")</f>
      </c>
      <c r="H5388" s="2">
        <f>IFERROR(IF(ISBLANK($A5388),"",IF($A5388="Ūdeņraža jonu koncentrācija",VLOOKUP(Dati!$A5388,Normas!$A:$D,2,FALSE),VLOOKUP(Dati!$A5388,Normas!$A:$D,2,FALSE)*0.3)),"")</f>
      </c>
      <c r="I5388" s="2">
        <f>IFERROR(IF(ISBLANK($A5388),"",IF($A5388="Ūdeņraža jonu koncentrācija",VLOOKUP(Dati!$A5388,Normas!$A:$D,3,FALSE),VLOOKUP(Dati!$A5388,Normas!$A:$D,3,FALSE)*0.3)),"")</f>
      </c>
    </row>
    <row r="5389" spans="2:9" x14ac:dyDescent="0.2">
      <c r="B5389">
        <f>IF(ISBLANK(A5389),"",VLOOKUP(A5389,Normas!A:D,4,FALSE))</f>
      </c>
      <c r="E5389" s="2">
        <f>IF(ISBLANK(D5389),"",INT(YEARFRAC(D5389,'Vispārīga informācija'!$B$2)))</f>
      </c>
      <c r="F5389" s="2">
        <f>IFERROR(IF(ISBLANK($A5389),"",IF($A5389="Ūdeņraža jonu koncentrācija",VLOOKUP(Dati!$A5389,Normas!$A:$D,2,FALSE),VLOOKUP(Dati!$A5389,Normas!$A:$D,2,FALSE)*0.6)),"")</f>
      </c>
      <c r="G5389" s="2">
        <f>IFERROR(IF(ISBLANK($A5389),"",IF($A5389="Ūdeņraža jonu koncentrācija",VLOOKUP(Dati!$A5389,Normas!$A:$D,3,FALSE),VLOOKUP(Dati!$A5389,Normas!$A:$D,3,FALSE)*0.6)),"")</f>
      </c>
      <c r="H5389" s="2">
        <f>IFERROR(IF(ISBLANK($A5389),"",IF($A5389="Ūdeņraža jonu koncentrācija",VLOOKUP(Dati!$A5389,Normas!$A:$D,2,FALSE),VLOOKUP(Dati!$A5389,Normas!$A:$D,2,FALSE)*0.3)),"")</f>
      </c>
      <c r="I5389" s="2">
        <f>IFERROR(IF(ISBLANK($A5389),"",IF($A5389="Ūdeņraža jonu koncentrācija",VLOOKUP(Dati!$A5389,Normas!$A:$D,3,FALSE),VLOOKUP(Dati!$A5389,Normas!$A:$D,3,FALSE)*0.3)),"")</f>
      </c>
    </row>
    <row r="5390" spans="2:9" x14ac:dyDescent="0.2">
      <c r="B5390">
        <f>IF(ISBLANK(A5390),"",VLOOKUP(A5390,Normas!A:D,4,FALSE))</f>
      </c>
      <c r="E5390" s="2">
        <f>IF(ISBLANK(D5390),"",INT(YEARFRAC(D5390,'Vispārīga informācija'!$B$2)))</f>
      </c>
      <c r="F5390" s="2">
        <f>IFERROR(IF(ISBLANK($A5390),"",IF($A5390="Ūdeņraža jonu koncentrācija",VLOOKUP(Dati!$A5390,Normas!$A:$D,2,FALSE),VLOOKUP(Dati!$A5390,Normas!$A:$D,2,FALSE)*0.6)),"")</f>
      </c>
      <c r="G5390" s="2">
        <f>IFERROR(IF(ISBLANK($A5390),"",IF($A5390="Ūdeņraža jonu koncentrācija",VLOOKUP(Dati!$A5390,Normas!$A:$D,3,FALSE),VLOOKUP(Dati!$A5390,Normas!$A:$D,3,FALSE)*0.6)),"")</f>
      </c>
      <c r="H5390" s="2">
        <f>IFERROR(IF(ISBLANK($A5390),"",IF($A5390="Ūdeņraža jonu koncentrācija",VLOOKUP(Dati!$A5390,Normas!$A:$D,2,FALSE),VLOOKUP(Dati!$A5390,Normas!$A:$D,2,FALSE)*0.3)),"")</f>
      </c>
      <c r="I5390" s="2">
        <f>IFERROR(IF(ISBLANK($A5390),"",IF($A5390="Ūdeņraža jonu koncentrācija",VLOOKUP(Dati!$A5390,Normas!$A:$D,3,FALSE),VLOOKUP(Dati!$A5390,Normas!$A:$D,3,FALSE)*0.3)),"")</f>
      </c>
    </row>
    <row r="5391" spans="2:9" x14ac:dyDescent="0.2">
      <c r="B5391">
        <f>IF(ISBLANK(A5391),"",VLOOKUP(A5391,Normas!A:D,4,FALSE))</f>
      </c>
      <c r="E5391" s="2">
        <f>IF(ISBLANK(D5391),"",INT(YEARFRAC(D5391,'Vispārīga informācija'!$B$2)))</f>
      </c>
      <c r="F5391" s="2">
        <f>IFERROR(IF(ISBLANK($A5391),"",IF($A5391="Ūdeņraža jonu koncentrācija",VLOOKUP(Dati!$A5391,Normas!$A:$D,2,FALSE),VLOOKUP(Dati!$A5391,Normas!$A:$D,2,FALSE)*0.6)),"")</f>
      </c>
      <c r="G5391" s="2">
        <f>IFERROR(IF(ISBLANK($A5391),"",IF($A5391="Ūdeņraža jonu koncentrācija",VLOOKUP(Dati!$A5391,Normas!$A:$D,3,FALSE),VLOOKUP(Dati!$A5391,Normas!$A:$D,3,FALSE)*0.6)),"")</f>
      </c>
      <c r="H5391" s="2">
        <f>IFERROR(IF(ISBLANK($A5391),"",IF($A5391="Ūdeņraža jonu koncentrācija",VLOOKUP(Dati!$A5391,Normas!$A:$D,2,FALSE),VLOOKUP(Dati!$A5391,Normas!$A:$D,2,FALSE)*0.3)),"")</f>
      </c>
      <c r="I5391" s="2">
        <f>IFERROR(IF(ISBLANK($A5391),"",IF($A5391="Ūdeņraža jonu koncentrācija",VLOOKUP(Dati!$A5391,Normas!$A:$D,3,FALSE),VLOOKUP(Dati!$A5391,Normas!$A:$D,3,FALSE)*0.3)),"")</f>
      </c>
    </row>
    <row r="5392" spans="2:9" x14ac:dyDescent="0.2">
      <c r="B5392">
        <f>IF(ISBLANK(A5392),"",VLOOKUP(A5392,Normas!A:D,4,FALSE))</f>
      </c>
      <c r="E5392" s="2">
        <f>IF(ISBLANK(D5392),"",INT(YEARFRAC(D5392,'Vispārīga informācija'!$B$2)))</f>
      </c>
      <c r="F5392" s="2">
        <f>IFERROR(IF(ISBLANK($A5392),"",IF($A5392="Ūdeņraža jonu koncentrācija",VLOOKUP(Dati!$A5392,Normas!$A:$D,2,FALSE),VLOOKUP(Dati!$A5392,Normas!$A:$D,2,FALSE)*0.6)),"")</f>
      </c>
      <c r="G5392" s="2">
        <f>IFERROR(IF(ISBLANK($A5392),"",IF($A5392="Ūdeņraža jonu koncentrācija",VLOOKUP(Dati!$A5392,Normas!$A:$D,3,FALSE),VLOOKUP(Dati!$A5392,Normas!$A:$D,3,FALSE)*0.6)),"")</f>
      </c>
      <c r="H5392" s="2">
        <f>IFERROR(IF(ISBLANK($A5392),"",IF($A5392="Ūdeņraža jonu koncentrācija",VLOOKUP(Dati!$A5392,Normas!$A:$D,2,FALSE),VLOOKUP(Dati!$A5392,Normas!$A:$D,2,FALSE)*0.3)),"")</f>
      </c>
      <c r="I5392" s="2">
        <f>IFERROR(IF(ISBLANK($A5392),"",IF($A5392="Ūdeņraža jonu koncentrācija",VLOOKUP(Dati!$A5392,Normas!$A:$D,3,FALSE),VLOOKUP(Dati!$A5392,Normas!$A:$D,3,FALSE)*0.3)),"")</f>
      </c>
    </row>
    <row r="5393" spans="2:9" x14ac:dyDescent="0.2">
      <c r="B5393">
        <f>IF(ISBLANK(A5393),"",VLOOKUP(A5393,Normas!A:D,4,FALSE))</f>
      </c>
      <c r="E5393" s="2">
        <f>IF(ISBLANK(D5393),"",INT(YEARFRAC(D5393,'Vispārīga informācija'!$B$2)))</f>
      </c>
      <c r="F5393" s="2">
        <f>IFERROR(IF(ISBLANK($A5393),"",IF($A5393="Ūdeņraža jonu koncentrācija",VLOOKUP(Dati!$A5393,Normas!$A:$D,2,FALSE),VLOOKUP(Dati!$A5393,Normas!$A:$D,2,FALSE)*0.6)),"")</f>
      </c>
      <c r="G5393" s="2">
        <f>IFERROR(IF(ISBLANK($A5393),"",IF($A5393="Ūdeņraža jonu koncentrācija",VLOOKUP(Dati!$A5393,Normas!$A:$D,3,FALSE),VLOOKUP(Dati!$A5393,Normas!$A:$D,3,FALSE)*0.6)),"")</f>
      </c>
      <c r="H5393" s="2">
        <f>IFERROR(IF(ISBLANK($A5393),"",IF($A5393="Ūdeņraža jonu koncentrācija",VLOOKUP(Dati!$A5393,Normas!$A:$D,2,FALSE),VLOOKUP(Dati!$A5393,Normas!$A:$D,2,FALSE)*0.3)),"")</f>
      </c>
      <c r="I5393" s="2">
        <f>IFERROR(IF(ISBLANK($A5393),"",IF($A5393="Ūdeņraža jonu koncentrācija",VLOOKUP(Dati!$A5393,Normas!$A:$D,3,FALSE),VLOOKUP(Dati!$A5393,Normas!$A:$D,3,FALSE)*0.3)),"")</f>
      </c>
    </row>
    <row r="5394" spans="2:9" x14ac:dyDescent="0.2">
      <c r="B5394">
        <f>IF(ISBLANK(A5394),"",VLOOKUP(A5394,Normas!A:D,4,FALSE))</f>
      </c>
      <c r="E5394" s="2">
        <f>IF(ISBLANK(D5394),"",INT(YEARFRAC(D5394,'Vispārīga informācija'!$B$2)))</f>
      </c>
      <c r="F5394" s="2">
        <f>IFERROR(IF(ISBLANK($A5394),"",IF($A5394="Ūdeņraža jonu koncentrācija",VLOOKUP(Dati!$A5394,Normas!$A:$D,2,FALSE),VLOOKUP(Dati!$A5394,Normas!$A:$D,2,FALSE)*0.6)),"")</f>
      </c>
      <c r="G5394" s="2">
        <f>IFERROR(IF(ISBLANK($A5394),"",IF($A5394="Ūdeņraža jonu koncentrācija",VLOOKUP(Dati!$A5394,Normas!$A:$D,3,FALSE),VLOOKUP(Dati!$A5394,Normas!$A:$D,3,FALSE)*0.6)),"")</f>
      </c>
      <c r="H5394" s="2">
        <f>IFERROR(IF(ISBLANK($A5394),"",IF($A5394="Ūdeņraža jonu koncentrācija",VLOOKUP(Dati!$A5394,Normas!$A:$D,2,FALSE),VLOOKUP(Dati!$A5394,Normas!$A:$D,2,FALSE)*0.3)),"")</f>
      </c>
      <c r="I5394" s="2">
        <f>IFERROR(IF(ISBLANK($A5394),"",IF($A5394="Ūdeņraža jonu koncentrācija",VLOOKUP(Dati!$A5394,Normas!$A:$D,3,FALSE),VLOOKUP(Dati!$A5394,Normas!$A:$D,3,FALSE)*0.3)),"")</f>
      </c>
    </row>
    <row r="5395" spans="2:9" x14ac:dyDescent="0.2">
      <c r="B5395">
        <f>IF(ISBLANK(A5395),"",VLOOKUP(A5395,Normas!A:D,4,FALSE))</f>
      </c>
      <c r="E5395" s="2">
        <f>IF(ISBLANK(D5395),"",INT(YEARFRAC(D5395,'Vispārīga informācija'!$B$2)))</f>
      </c>
      <c r="F5395" s="2">
        <f>IFERROR(IF(ISBLANK($A5395),"",IF($A5395="Ūdeņraža jonu koncentrācija",VLOOKUP(Dati!$A5395,Normas!$A:$D,2,FALSE),VLOOKUP(Dati!$A5395,Normas!$A:$D,2,FALSE)*0.6)),"")</f>
      </c>
      <c r="G5395" s="2">
        <f>IFERROR(IF(ISBLANK($A5395),"",IF($A5395="Ūdeņraža jonu koncentrācija",VLOOKUP(Dati!$A5395,Normas!$A:$D,3,FALSE),VLOOKUP(Dati!$A5395,Normas!$A:$D,3,FALSE)*0.6)),"")</f>
      </c>
      <c r="H5395" s="2">
        <f>IFERROR(IF(ISBLANK($A5395),"",IF($A5395="Ūdeņraža jonu koncentrācija",VLOOKUP(Dati!$A5395,Normas!$A:$D,2,FALSE),VLOOKUP(Dati!$A5395,Normas!$A:$D,2,FALSE)*0.3)),"")</f>
      </c>
      <c r="I5395" s="2">
        <f>IFERROR(IF(ISBLANK($A5395),"",IF($A5395="Ūdeņraža jonu koncentrācija",VLOOKUP(Dati!$A5395,Normas!$A:$D,3,FALSE),VLOOKUP(Dati!$A5395,Normas!$A:$D,3,FALSE)*0.3)),"")</f>
      </c>
    </row>
    <row r="5396" spans="2:9" x14ac:dyDescent="0.2">
      <c r="B5396">
        <f>IF(ISBLANK(A5396),"",VLOOKUP(A5396,Normas!A:D,4,FALSE))</f>
      </c>
      <c r="E5396" s="2">
        <f>IF(ISBLANK(D5396),"",INT(YEARFRAC(D5396,'Vispārīga informācija'!$B$2)))</f>
      </c>
      <c r="F5396" s="2">
        <f>IFERROR(IF(ISBLANK($A5396),"",IF($A5396="Ūdeņraža jonu koncentrācija",VLOOKUP(Dati!$A5396,Normas!$A:$D,2,FALSE),VLOOKUP(Dati!$A5396,Normas!$A:$D,2,FALSE)*0.6)),"")</f>
      </c>
      <c r="G5396" s="2">
        <f>IFERROR(IF(ISBLANK($A5396),"",IF($A5396="Ūdeņraža jonu koncentrācija",VLOOKUP(Dati!$A5396,Normas!$A:$D,3,FALSE),VLOOKUP(Dati!$A5396,Normas!$A:$D,3,FALSE)*0.6)),"")</f>
      </c>
      <c r="H5396" s="2">
        <f>IFERROR(IF(ISBLANK($A5396),"",IF($A5396="Ūdeņraža jonu koncentrācija",VLOOKUP(Dati!$A5396,Normas!$A:$D,2,FALSE),VLOOKUP(Dati!$A5396,Normas!$A:$D,2,FALSE)*0.3)),"")</f>
      </c>
      <c r="I5396" s="2">
        <f>IFERROR(IF(ISBLANK($A5396),"",IF($A5396="Ūdeņraža jonu koncentrācija",VLOOKUP(Dati!$A5396,Normas!$A:$D,3,FALSE),VLOOKUP(Dati!$A5396,Normas!$A:$D,3,FALSE)*0.3)),"")</f>
      </c>
    </row>
    <row r="5397" spans="2:9" x14ac:dyDescent="0.2">
      <c r="B5397">
        <f>IF(ISBLANK(A5397),"",VLOOKUP(A5397,Normas!A:D,4,FALSE))</f>
      </c>
      <c r="E5397" s="2">
        <f>IF(ISBLANK(D5397),"",INT(YEARFRAC(D5397,'Vispārīga informācija'!$B$2)))</f>
      </c>
      <c r="F5397" s="2">
        <f>IFERROR(IF(ISBLANK($A5397),"",IF($A5397="Ūdeņraža jonu koncentrācija",VLOOKUP(Dati!$A5397,Normas!$A:$D,2,FALSE),VLOOKUP(Dati!$A5397,Normas!$A:$D,2,FALSE)*0.6)),"")</f>
      </c>
      <c r="G5397" s="2">
        <f>IFERROR(IF(ISBLANK($A5397),"",IF($A5397="Ūdeņraža jonu koncentrācija",VLOOKUP(Dati!$A5397,Normas!$A:$D,3,FALSE),VLOOKUP(Dati!$A5397,Normas!$A:$D,3,FALSE)*0.6)),"")</f>
      </c>
      <c r="H5397" s="2">
        <f>IFERROR(IF(ISBLANK($A5397),"",IF($A5397="Ūdeņraža jonu koncentrācija",VLOOKUP(Dati!$A5397,Normas!$A:$D,2,FALSE),VLOOKUP(Dati!$A5397,Normas!$A:$D,2,FALSE)*0.3)),"")</f>
      </c>
      <c r="I5397" s="2">
        <f>IFERROR(IF(ISBLANK($A5397),"",IF($A5397="Ūdeņraža jonu koncentrācija",VLOOKUP(Dati!$A5397,Normas!$A:$D,3,FALSE),VLOOKUP(Dati!$A5397,Normas!$A:$D,3,FALSE)*0.3)),"")</f>
      </c>
    </row>
    <row r="5398" spans="2:9" x14ac:dyDescent="0.2">
      <c r="B5398">
        <f>IF(ISBLANK(A5398),"",VLOOKUP(A5398,Normas!A:D,4,FALSE))</f>
      </c>
      <c r="E5398" s="2">
        <f>IF(ISBLANK(D5398),"",INT(YEARFRAC(D5398,'Vispārīga informācija'!$B$2)))</f>
      </c>
      <c r="F5398" s="2">
        <f>IFERROR(IF(ISBLANK($A5398),"",IF($A5398="Ūdeņraža jonu koncentrācija",VLOOKUP(Dati!$A5398,Normas!$A:$D,2,FALSE),VLOOKUP(Dati!$A5398,Normas!$A:$D,2,FALSE)*0.6)),"")</f>
      </c>
      <c r="G5398" s="2">
        <f>IFERROR(IF(ISBLANK($A5398),"",IF($A5398="Ūdeņraža jonu koncentrācija",VLOOKUP(Dati!$A5398,Normas!$A:$D,3,FALSE),VLOOKUP(Dati!$A5398,Normas!$A:$D,3,FALSE)*0.6)),"")</f>
      </c>
      <c r="H5398" s="2">
        <f>IFERROR(IF(ISBLANK($A5398),"",IF($A5398="Ūdeņraža jonu koncentrācija",VLOOKUP(Dati!$A5398,Normas!$A:$D,2,FALSE),VLOOKUP(Dati!$A5398,Normas!$A:$D,2,FALSE)*0.3)),"")</f>
      </c>
      <c r="I5398" s="2">
        <f>IFERROR(IF(ISBLANK($A5398),"",IF($A5398="Ūdeņraža jonu koncentrācija",VLOOKUP(Dati!$A5398,Normas!$A:$D,3,FALSE),VLOOKUP(Dati!$A5398,Normas!$A:$D,3,FALSE)*0.3)),"")</f>
      </c>
    </row>
    <row r="5399" spans="2:9" x14ac:dyDescent="0.2">
      <c r="B5399">
        <f>IF(ISBLANK(A5399),"",VLOOKUP(A5399,Normas!A:D,4,FALSE))</f>
      </c>
      <c r="E5399" s="2">
        <f>IF(ISBLANK(D5399),"",INT(YEARFRAC(D5399,'Vispārīga informācija'!$B$2)))</f>
      </c>
      <c r="F5399" s="2">
        <f>IFERROR(IF(ISBLANK($A5399),"",IF($A5399="Ūdeņraža jonu koncentrācija",VLOOKUP(Dati!$A5399,Normas!$A:$D,2,FALSE),VLOOKUP(Dati!$A5399,Normas!$A:$D,2,FALSE)*0.6)),"")</f>
      </c>
      <c r="G5399" s="2">
        <f>IFERROR(IF(ISBLANK($A5399),"",IF($A5399="Ūdeņraža jonu koncentrācija",VLOOKUP(Dati!$A5399,Normas!$A:$D,3,FALSE),VLOOKUP(Dati!$A5399,Normas!$A:$D,3,FALSE)*0.6)),"")</f>
      </c>
      <c r="H5399" s="2">
        <f>IFERROR(IF(ISBLANK($A5399),"",IF($A5399="Ūdeņraža jonu koncentrācija",VLOOKUP(Dati!$A5399,Normas!$A:$D,2,FALSE),VLOOKUP(Dati!$A5399,Normas!$A:$D,2,FALSE)*0.3)),"")</f>
      </c>
      <c r="I5399" s="2">
        <f>IFERROR(IF(ISBLANK($A5399),"",IF($A5399="Ūdeņraža jonu koncentrācija",VLOOKUP(Dati!$A5399,Normas!$A:$D,3,FALSE),VLOOKUP(Dati!$A5399,Normas!$A:$D,3,FALSE)*0.3)),"")</f>
      </c>
    </row>
    <row r="5400" spans="2:9" x14ac:dyDescent="0.2">
      <c r="B5400">
        <f>IF(ISBLANK(A5400),"",VLOOKUP(A5400,Normas!A:D,4,FALSE))</f>
      </c>
      <c r="E5400" s="2">
        <f>IF(ISBLANK(D5400),"",INT(YEARFRAC(D5400,'Vispārīga informācija'!$B$2)))</f>
      </c>
      <c r="F5400" s="2">
        <f>IFERROR(IF(ISBLANK($A5400),"",IF($A5400="Ūdeņraža jonu koncentrācija",VLOOKUP(Dati!$A5400,Normas!$A:$D,2,FALSE),VLOOKUP(Dati!$A5400,Normas!$A:$D,2,FALSE)*0.6)),"")</f>
      </c>
      <c r="G5400" s="2">
        <f>IFERROR(IF(ISBLANK($A5400),"",IF($A5400="Ūdeņraža jonu koncentrācija",VLOOKUP(Dati!$A5400,Normas!$A:$D,3,FALSE),VLOOKUP(Dati!$A5400,Normas!$A:$D,3,FALSE)*0.6)),"")</f>
      </c>
      <c r="H5400" s="2">
        <f>IFERROR(IF(ISBLANK($A5400),"",IF($A5400="Ūdeņraža jonu koncentrācija",VLOOKUP(Dati!$A5400,Normas!$A:$D,2,FALSE),VLOOKUP(Dati!$A5400,Normas!$A:$D,2,FALSE)*0.3)),"")</f>
      </c>
      <c r="I5400" s="2">
        <f>IFERROR(IF(ISBLANK($A5400),"",IF($A5400="Ūdeņraža jonu koncentrācija",VLOOKUP(Dati!$A5400,Normas!$A:$D,3,FALSE),VLOOKUP(Dati!$A5400,Normas!$A:$D,3,FALSE)*0.3)),"")</f>
      </c>
    </row>
    <row r="5401" spans="2:9" x14ac:dyDescent="0.2">
      <c r="B5401">
        <f>IF(ISBLANK(A5401),"",VLOOKUP(A5401,Normas!A:D,4,FALSE))</f>
      </c>
      <c r="E5401" s="2">
        <f>IF(ISBLANK(D5401),"",INT(YEARFRAC(D5401,'Vispārīga informācija'!$B$2)))</f>
      </c>
      <c r="F5401" s="2">
        <f>IFERROR(IF(ISBLANK($A5401),"",IF($A5401="Ūdeņraža jonu koncentrācija",VLOOKUP(Dati!$A5401,Normas!$A:$D,2,FALSE),VLOOKUP(Dati!$A5401,Normas!$A:$D,2,FALSE)*0.6)),"")</f>
      </c>
      <c r="G5401" s="2">
        <f>IFERROR(IF(ISBLANK($A5401),"",IF($A5401="Ūdeņraža jonu koncentrācija",VLOOKUP(Dati!$A5401,Normas!$A:$D,3,FALSE),VLOOKUP(Dati!$A5401,Normas!$A:$D,3,FALSE)*0.6)),"")</f>
      </c>
      <c r="H5401" s="2">
        <f>IFERROR(IF(ISBLANK($A5401),"",IF($A5401="Ūdeņraža jonu koncentrācija",VLOOKUP(Dati!$A5401,Normas!$A:$D,2,FALSE),VLOOKUP(Dati!$A5401,Normas!$A:$D,2,FALSE)*0.3)),"")</f>
      </c>
      <c r="I5401" s="2">
        <f>IFERROR(IF(ISBLANK($A5401),"",IF($A5401="Ūdeņraža jonu koncentrācija",VLOOKUP(Dati!$A5401,Normas!$A:$D,3,FALSE),VLOOKUP(Dati!$A5401,Normas!$A:$D,3,FALSE)*0.3)),"")</f>
      </c>
    </row>
    <row r="5402" spans="2:9" x14ac:dyDescent="0.2">
      <c r="B5402">
        <f>IF(ISBLANK(A5402),"",VLOOKUP(A5402,Normas!A:D,4,FALSE))</f>
      </c>
      <c r="E5402" s="2">
        <f>IF(ISBLANK(D5402),"",INT(YEARFRAC(D5402,'Vispārīga informācija'!$B$2)))</f>
      </c>
      <c r="F5402" s="2">
        <f>IFERROR(IF(ISBLANK($A5402),"",IF($A5402="Ūdeņraža jonu koncentrācija",VLOOKUP(Dati!$A5402,Normas!$A:$D,2,FALSE),VLOOKUP(Dati!$A5402,Normas!$A:$D,2,FALSE)*0.6)),"")</f>
      </c>
      <c r="G5402" s="2">
        <f>IFERROR(IF(ISBLANK($A5402),"",IF($A5402="Ūdeņraža jonu koncentrācija",VLOOKUP(Dati!$A5402,Normas!$A:$D,3,FALSE),VLOOKUP(Dati!$A5402,Normas!$A:$D,3,FALSE)*0.6)),"")</f>
      </c>
      <c r="H5402" s="2">
        <f>IFERROR(IF(ISBLANK($A5402),"",IF($A5402="Ūdeņraža jonu koncentrācija",VLOOKUP(Dati!$A5402,Normas!$A:$D,2,FALSE),VLOOKUP(Dati!$A5402,Normas!$A:$D,2,FALSE)*0.3)),"")</f>
      </c>
      <c r="I5402" s="2">
        <f>IFERROR(IF(ISBLANK($A5402),"",IF($A5402="Ūdeņraža jonu koncentrācija",VLOOKUP(Dati!$A5402,Normas!$A:$D,3,FALSE),VLOOKUP(Dati!$A5402,Normas!$A:$D,3,FALSE)*0.3)),"")</f>
      </c>
    </row>
    <row r="5403" spans="2:9" x14ac:dyDescent="0.2">
      <c r="B5403">
        <f>IF(ISBLANK(A5403),"",VLOOKUP(A5403,Normas!A:D,4,FALSE))</f>
      </c>
      <c r="E5403" s="2">
        <f>IF(ISBLANK(D5403),"",INT(YEARFRAC(D5403,'Vispārīga informācija'!$B$2)))</f>
      </c>
      <c r="F5403" s="2">
        <f>IFERROR(IF(ISBLANK($A5403),"",IF($A5403="Ūdeņraža jonu koncentrācija",VLOOKUP(Dati!$A5403,Normas!$A:$D,2,FALSE),VLOOKUP(Dati!$A5403,Normas!$A:$D,2,FALSE)*0.6)),"")</f>
      </c>
      <c r="G5403" s="2">
        <f>IFERROR(IF(ISBLANK($A5403),"",IF($A5403="Ūdeņraža jonu koncentrācija",VLOOKUP(Dati!$A5403,Normas!$A:$D,3,FALSE),VLOOKUP(Dati!$A5403,Normas!$A:$D,3,FALSE)*0.6)),"")</f>
      </c>
      <c r="H5403" s="2">
        <f>IFERROR(IF(ISBLANK($A5403),"",IF($A5403="Ūdeņraža jonu koncentrācija",VLOOKUP(Dati!$A5403,Normas!$A:$D,2,FALSE),VLOOKUP(Dati!$A5403,Normas!$A:$D,2,FALSE)*0.3)),"")</f>
      </c>
      <c r="I5403" s="2">
        <f>IFERROR(IF(ISBLANK($A5403),"",IF($A5403="Ūdeņraža jonu koncentrācija",VLOOKUP(Dati!$A5403,Normas!$A:$D,3,FALSE),VLOOKUP(Dati!$A5403,Normas!$A:$D,3,FALSE)*0.3)),"")</f>
      </c>
    </row>
    <row r="5404" spans="2:9" x14ac:dyDescent="0.2">
      <c r="B5404">
        <f>IF(ISBLANK(A5404),"",VLOOKUP(A5404,Normas!A:D,4,FALSE))</f>
      </c>
      <c r="E5404" s="2">
        <f>IF(ISBLANK(D5404),"",INT(YEARFRAC(D5404,'Vispārīga informācija'!$B$2)))</f>
      </c>
      <c r="F5404" s="2">
        <f>IFERROR(IF(ISBLANK($A5404),"",IF($A5404="Ūdeņraža jonu koncentrācija",VLOOKUP(Dati!$A5404,Normas!$A:$D,2,FALSE),VLOOKUP(Dati!$A5404,Normas!$A:$D,2,FALSE)*0.6)),"")</f>
      </c>
      <c r="G5404" s="2">
        <f>IFERROR(IF(ISBLANK($A5404),"",IF($A5404="Ūdeņraža jonu koncentrācija",VLOOKUP(Dati!$A5404,Normas!$A:$D,3,FALSE),VLOOKUP(Dati!$A5404,Normas!$A:$D,3,FALSE)*0.6)),"")</f>
      </c>
      <c r="H5404" s="2">
        <f>IFERROR(IF(ISBLANK($A5404),"",IF($A5404="Ūdeņraža jonu koncentrācija",VLOOKUP(Dati!$A5404,Normas!$A:$D,2,FALSE),VLOOKUP(Dati!$A5404,Normas!$A:$D,2,FALSE)*0.3)),"")</f>
      </c>
      <c r="I5404" s="2">
        <f>IFERROR(IF(ISBLANK($A5404),"",IF($A5404="Ūdeņraža jonu koncentrācija",VLOOKUP(Dati!$A5404,Normas!$A:$D,3,FALSE),VLOOKUP(Dati!$A5404,Normas!$A:$D,3,FALSE)*0.3)),"")</f>
      </c>
    </row>
    <row r="5405" spans="2:9" x14ac:dyDescent="0.2">
      <c r="B5405">
        <f>IF(ISBLANK(A5405),"",VLOOKUP(A5405,Normas!A:D,4,FALSE))</f>
      </c>
      <c r="E5405" s="2">
        <f>IF(ISBLANK(D5405),"",INT(YEARFRAC(D5405,'Vispārīga informācija'!$B$2)))</f>
      </c>
      <c r="F5405" s="2">
        <f>IFERROR(IF(ISBLANK($A5405),"",IF($A5405="Ūdeņraža jonu koncentrācija",VLOOKUP(Dati!$A5405,Normas!$A:$D,2,FALSE),VLOOKUP(Dati!$A5405,Normas!$A:$D,2,FALSE)*0.6)),"")</f>
      </c>
      <c r="G5405" s="2">
        <f>IFERROR(IF(ISBLANK($A5405),"",IF($A5405="Ūdeņraža jonu koncentrācija",VLOOKUP(Dati!$A5405,Normas!$A:$D,3,FALSE),VLOOKUP(Dati!$A5405,Normas!$A:$D,3,FALSE)*0.6)),"")</f>
      </c>
      <c r="H5405" s="2">
        <f>IFERROR(IF(ISBLANK($A5405),"",IF($A5405="Ūdeņraža jonu koncentrācija",VLOOKUP(Dati!$A5405,Normas!$A:$D,2,FALSE),VLOOKUP(Dati!$A5405,Normas!$A:$D,2,FALSE)*0.3)),"")</f>
      </c>
      <c r="I5405" s="2">
        <f>IFERROR(IF(ISBLANK($A5405),"",IF($A5405="Ūdeņraža jonu koncentrācija",VLOOKUP(Dati!$A5405,Normas!$A:$D,3,FALSE),VLOOKUP(Dati!$A5405,Normas!$A:$D,3,FALSE)*0.3)),"")</f>
      </c>
    </row>
    <row r="5406" spans="2:9" x14ac:dyDescent="0.2">
      <c r="B5406">
        <f>IF(ISBLANK(A5406),"",VLOOKUP(A5406,Normas!A:D,4,FALSE))</f>
      </c>
      <c r="E5406" s="2">
        <f>IF(ISBLANK(D5406),"",INT(YEARFRAC(D5406,'Vispārīga informācija'!$B$2)))</f>
      </c>
      <c r="F5406" s="2">
        <f>IFERROR(IF(ISBLANK($A5406),"",IF($A5406="Ūdeņraža jonu koncentrācija",VLOOKUP(Dati!$A5406,Normas!$A:$D,2,FALSE),VLOOKUP(Dati!$A5406,Normas!$A:$D,2,FALSE)*0.6)),"")</f>
      </c>
      <c r="G5406" s="2">
        <f>IFERROR(IF(ISBLANK($A5406),"",IF($A5406="Ūdeņraža jonu koncentrācija",VLOOKUP(Dati!$A5406,Normas!$A:$D,3,FALSE),VLOOKUP(Dati!$A5406,Normas!$A:$D,3,FALSE)*0.6)),"")</f>
      </c>
      <c r="H5406" s="2">
        <f>IFERROR(IF(ISBLANK($A5406),"",IF($A5406="Ūdeņraža jonu koncentrācija",VLOOKUP(Dati!$A5406,Normas!$A:$D,2,FALSE),VLOOKUP(Dati!$A5406,Normas!$A:$D,2,FALSE)*0.3)),"")</f>
      </c>
      <c r="I5406" s="2">
        <f>IFERROR(IF(ISBLANK($A5406),"",IF($A5406="Ūdeņraža jonu koncentrācija",VLOOKUP(Dati!$A5406,Normas!$A:$D,3,FALSE),VLOOKUP(Dati!$A5406,Normas!$A:$D,3,FALSE)*0.3)),"")</f>
      </c>
    </row>
    <row r="5407" spans="2:9" x14ac:dyDescent="0.2">
      <c r="B5407">
        <f>IF(ISBLANK(A5407),"",VLOOKUP(A5407,Normas!A:D,4,FALSE))</f>
      </c>
      <c r="E5407" s="2">
        <f>IF(ISBLANK(D5407),"",INT(YEARFRAC(D5407,'Vispārīga informācija'!$B$2)))</f>
      </c>
      <c r="F5407" s="2">
        <f>IFERROR(IF(ISBLANK($A5407),"",IF($A5407="Ūdeņraža jonu koncentrācija",VLOOKUP(Dati!$A5407,Normas!$A:$D,2,FALSE),VLOOKUP(Dati!$A5407,Normas!$A:$D,2,FALSE)*0.6)),"")</f>
      </c>
      <c r="G5407" s="2">
        <f>IFERROR(IF(ISBLANK($A5407),"",IF($A5407="Ūdeņraža jonu koncentrācija",VLOOKUP(Dati!$A5407,Normas!$A:$D,3,FALSE),VLOOKUP(Dati!$A5407,Normas!$A:$D,3,FALSE)*0.6)),"")</f>
      </c>
      <c r="H5407" s="2">
        <f>IFERROR(IF(ISBLANK($A5407),"",IF($A5407="Ūdeņraža jonu koncentrācija",VLOOKUP(Dati!$A5407,Normas!$A:$D,2,FALSE),VLOOKUP(Dati!$A5407,Normas!$A:$D,2,FALSE)*0.3)),"")</f>
      </c>
      <c r="I5407" s="2">
        <f>IFERROR(IF(ISBLANK($A5407),"",IF($A5407="Ūdeņraža jonu koncentrācija",VLOOKUP(Dati!$A5407,Normas!$A:$D,3,FALSE),VLOOKUP(Dati!$A5407,Normas!$A:$D,3,FALSE)*0.3)),"")</f>
      </c>
    </row>
    <row r="5408" spans="2:9" x14ac:dyDescent="0.2">
      <c r="B5408">
        <f>IF(ISBLANK(A5408),"",VLOOKUP(A5408,Normas!A:D,4,FALSE))</f>
      </c>
      <c r="E5408" s="2">
        <f>IF(ISBLANK(D5408),"",INT(YEARFRAC(D5408,'Vispārīga informācija'!$B$2)))</f>
      </c>
      <c r="F5408" s="2">
        <f>IFERROR(IF(ISBLANK($A5408),"",IF($A5408="Ūdeņraža jonu koncentrācija",VLOOKUP(Dati!$A5408,Normas!$A:$D,2,FALSE),VLOOKUP(Dati!$A5408,Normas!$A:$D,2,FALSE)*0.6)),"")</f>
      </c>
      <c r="G5408" s="2">
        <f>IFERROR(IF(ISBLANK($A5408),"",IF($A5408="Ūdeņraža jonu koncentrācija",VLOOKUP(Dati!$A5408,Normas!$A:$D,3,FALSE),VLOOKUP(Dati!$A5408,Normas!$A:$D,3,FALSE)*0.6)),"")</f>
      </c>
      <c r="H5408" s="2">
        <f>IFERROR(IF(ISBLANK($A5408),"",IF($A5408="Ūdeņraža jonu koncentrācija",VLOOKUP(Dati!$A5408,Normas!$A:$D,2,FALSE),VLOOKUP(Dati!$A5408,Normas!$A:$D,2,FALSE)*0.3)),"")</f>
      </c>
      <c r="I5408" s="2">
        <f>IFERROR(IF(ISBLANK($A5408),"",IF($A5408="Ūdeņraža jonu koncentrācija",VLOOKUP(Dati!$A5408,Normas!$A:$D,3,FALSE),VLOOKUP(Dati!$A5408,Normas!$A:$D,3,FALSE)*0.3)),"")</f>
      </c>
    </row>
    <row r="5409" spans="2:9" x14ac:dyDescent="0.2">
      <c r="B5409">
        <f>IF(ISBLANK(A5409),"",VLOOKUP(A5409,Normas!A:D,4,FALSE))</f>
      </c>
      <c r="E5409" s="2">
        <f>IF(ISBLANK(D5409),"",INT(YEARFRAC(D5409,'Vispārīga informācija'!$B$2)))</f>
      </c>
      <c r="F5409" s="2">
        <f>IFERROR(IF(ISBLANK($A5409),"",IF($A5409="Ūdeņraža jonu koncentrācija",VLOOKUP(Dati!$A5409,Normas!$A:$D,2,FALSE),VLOOKUP(Dati!$A5409,Normas!$A:$D,2,FALSE)*0.6)),"")</f>
      </c>
      <c r="G5409" s="2">
        <f>IFERROR(IF(ISBLANK($A5409),"",IF($A5409="Ūdeņraža jonu koncentrācija",VLOOKUP(Dati!$A5409,Normas!$A:$D,3,FALSE),VLOOKUP(Dati!$A5409,Normas!$A:$D,3,FALSE)*0.6)),"")</f>
      </c>
      <c r="H5409" s="2">
        <f>IFERROR(IF(ISBLANK($A5409),"",IF($A5409="Ūdeņraža jonu koncentrācija",VLOOKUP(Dati!$A5409,Normas!$A:$D,2,FALSE),VLOOKUP(Dati!$A5409,Normas!$A:$D,2,FALSE)*0.3)),"")</f>
      </c>
      <c r="I5409" s="2">
        <f>IFERROR(IF(ISBLANK($A5409),"",IF($A5409="Ūdeņraža jonu koncentrācija",VLOOKUP(Dati!$A5409,Normas!$A:$D,3,FALSE),VLOOKUP(Dati!$A5409,Normas!$A:$D,3,FALSE)*0.3)),"")</f>
      </c>
    </row>
    <row r="5410" spans="2:9" x14ac:dyDescent="0.2">
      <c r="B5410">
        <f>IF(ISBLANK(A5410),"",VLOOKUP(A5410,Normas!A:D,4,FALSE))</f>
      </c>
      <c r="E5410" s="2">
        <f>IF(ISBLANK(D5410),"",INT(YEARFRAC(D5410,'Vispārīga informācija'!$B$2)))</f>
      </c>
      <c r="F5410" s="2">
        <f>IFERROR(IF(ISBLANK($A5410),"",IF($A5410="Ūdeņraža jonu koncentrācija",VLOOKUP(Dati!$A5410,Normas!$A:$D,2,FALSE),VLOOKUP(Dati!$A5410,Normas!$A:$D,2,FALSE)*0.6)),"")</f>
      </c>
      <c r="G5410" s="2">
        <f>IFERROR(IF(ISBLANK($A5410),"",IF($A5410="Ūdeņraža jonu koncentrācija",VLOOKUP(Dati!$A5410,Normas!$A:$D,3,FALSE),VLOOKUP(Dati!$A5410,Normas!$A:$D,3,FALSE)*0.6)),"")</f>
      </c>
      <c r="H5410" s="2">
        <f>IFERROR(IF(ISBLANK($A5410),"",IF($A5410="Ūdeņraža jonu koncentrācija",VLOOKUP(Dati!$A5410,Normas!$A:$D,2,FALSE),VLOOKUP(Dati!$A5410,Normas!$A:$D,2,FALSE)*0.3)),"")</f>
      </c>
      <c r="I5410" s="2">
        <f>IFERROR(IF(ISBLANK($A5410),"",IF($A5410="Ūdeņraža jonu koncentrācija",VLOOKUP(Dati!$A5410,Normas!$A:$D,3,FALSE),VLOOKUP(Dati!$A5410,Normas!$A:$D,3,FALSE)*0.3)),"")</f>
      </c>
    </row>
    <row r="5411" spans="2:9" x14ac:dyDescent="0.2">
      <c r="B5411">
        <f>IF(ISBLANK(A5411),"",VLOOKUP(A5411,Normas!A:D,4,FALSE))</f>
      </c>
      <c r="E5411" s="2">
        <f>IF(ISBLANK(D5411),"",INT(YEARFRAC(D5411,'Vispārīga informācija'!$B$2)))</f>
      </c>
      <c r="F5411" s="2">
        <f>IFERROR(IF(ISBLANK($A5411),"",IF($A5411="Ūdeņraža jonu koncentrācija",VLOOKUP(Dati!$A5411,Normas!$A:$D,2,FALSE),VLOOKUP(Dati!$A5411,Normas!$A:$D,2,FALSE)*0.6)),"")</f>
      </c>
      <c r="G5411" s="2">
        <f>IFERROR(IF(ISBLANK($A5411),"",IF($A5411="Ūdeņraža jonu koncentrācija",VLOOKUP(Dati!$A5411,Normas!$A:$D,3,FALSE),VLOOKUP(Dati!$A5411,Normas!$A:$D,3,FALSE)*0.6)),"")</f>
      </c>
      <c r="H5411" s="2">
        <f>IFERROR(IF(ISBLANK($A5411),"",IF($A5411="Ūdeņraža jonu koncentrācija",VLOOKUP(Dati!$A5411,Normas!$A:$D,2,FALSE),VLOOKUP(Dati!$A5411,Normas!$A:$D,2,FALSE)*0.3)),"")</f>
      </c>
      <c r="I5411" s="2">
        <f>IFERROR(IF(ISBLANK($A5411),"",IF($A5411="Ūdeņraža jonu koncentrācija",VLOOKUP(Dati!$A5411,Normas!$A:$D,3,FALSE),VLOOKUP(Dati!$A5411,Normas!$A:$D,3,FALSE)*0.3)),"")</f>
      </c>
    </row>
    <row r="5412" spans="2:9" x14ac:dyDescent="0.2">
      <c r="B5412">
        <f>IF(ISBLANK(A5412),"",VLOOKUP(A5412,Normas!A:D,4,FALSE))</f>
      </c>
      <c r="E5412" s="2">
        <f>IF(ISBLANK(D5412),"",INT(YEARFRAC(D5412,'Vispārīga informācija'!$B$2)))</f>
      </c>
      <c r="F5412" s="2">
        <f>IFERROR(IF(ISBLANK($A5412),"",IF($A5412="Ūdeņraža jonu koncentrācija",VLOOKUP(Dati!$A5412,Normas!$A:$D,2,FALSE),VLOOKUP(Dati!$A5412,Normas!$A:$D,2,FALSE)*0.6)),"")</f>
      </c>
      <c r="G5412" s="2">
        <f>IFERROR(IF(ISBLANK($A5412),"",IF($A5412="Ūdeņraža jonu koncentrācija",VLOOKUP(Dati!$A5412,Normas!$A:$D,3,FALSE),VLOOKUP(Dati!$A5412,Normas!$A:$D,3,FALSE)*0.6)),"")</f>
      </c>
      <c r="H5412" s="2">
        <f>IFERROR(IF(ISBLANK($A5412),"",IF($A5412="Ūdeņraža jonu koncentrācija",VLOOKUP(Dati!$A5412,Normas!$A:$D,2,FALSE),VLOOKUP(Dati!$A5412,Normas!$A:$D,2,FALSE)*0.3)),"")</f>
      </c>
      <c r="I5412" s="2">
        <f>IFERROR(IF(ISBLANK($A5412),"",IF($A5412="Ūdeņraža jonu koncentrācija",VLOOKUP(Dati!$A5412,Normas!$A:$D,3,FALSE),VLOOKUP(Dati!$A5412,Normas!$A:$D,3,FALSE)*0.3)),"")</f>
      </c>
    </row>
    <row r="5413" spans="2:9" x14ac:dyDescent="0.2">
      <c r="B5413">
        <f>IF(ISBLANK(A5413),"",VLOOKUP(A5413,Normas!A:D,4,FALSE))</f>
      </c>
      <c r="E5413" s="2">
        <f>IF(ISBLANK(D5413),"",INT(YEARFRAC(D5413,'Vispārīga informācija'!$B$2)))</f>
      </c>
      <c r="F5413" s="2">
        <f>IFERROR(IF(ISBLANK($A5413),"",IF($A5413="Ūdeņraža jonu koncentrācija",VLOOKUP(Dati!$A5413,Normas!$A:$D,2,FALSE),VLOOKUP(Dati!$A5413,Normas!$A:$D,2,FALSE)*0.6)),"")</f>
      </c>
      <c r="G5413" s="2">
        <f>IFERROR(IF(ISBLANK($A5413),"",IF($A5413="Ūdeņraža jonu koncentrācija",VLOOKUP(Dati!$A5413,Normas!$A:$D,3,FALSE),VLOOKUP(Dati!$A5413,Normas!$A:$D,3,FALSE)*0.6)),"")</f>
      </c>
      <c r="H5413" s="2">
        <f>IFERROR(IF(ISBLANK($A5413),"",IF($A5413="Ūdeņraža jonu koncentrācija",VLOOKUP(Dati!$A5413,Normas!$A:$D,2,FALSE),VLOOKUP(Dati!$A5413,Normas!$A:$D,2,FALSE)*0.3)),"")</f>
      </c>
      <c r="I5413" s="2">
        <f>IFERROR(IF(ISBLANK($A5413),"",IF($A5413="Ūdeņraža jonu koncentrācija",VLOOKUP(Dati!$A5413,Normas!$A:$D,3,FALSE),VLOOKUP(Dati!$A5413,Normas!$A:$D,3,FALSE)*0.3)),"")</f>
      </c>
    </row>
    <row r="5414" spans="2:9" x14ac:dyDescent="0.2">
      <c r="B5414">
        <f>IF(ISBLANK(A5414),"",VLOOKUP(A5414,Normas!A:D,4,FALSE))</f>
      </c>
      <c r="E5414" s="2">
        <f>IF(ISBLANK(D5414),"",INT(YEARFRAC(D5414,'Vispārīga informācija'!$B$2)))</f>
      </c>
      <c r="F5414" s="2">
        <f>IFERROR(IF(ISBLANK($A5414),"",IF($A5414="Ūdeņraža jonu koncentrācija",VLOOKUP(Dati!$A5414,Normas!$A:$D,2,FALSE),VLOOKUP(Dati!$A5414,Normas!$A:$D,2,FALSE)*0.6)),"")</f>
      </c>
      <c r="G5414" s="2">
        <f>IFERROR(IF(ISBLANK($A5414),"",IF($A5414="Ūdeņraža jonu koncentrācija",VLOOKUP(Dati!$A5414,Normas!$A:$D,3,FALSE),VLOOKUP(Dati!$A5414,Normas!$A:$D,3,FALSE)*0.6)),"")</f>
      </c>
      <c r="H5414" s="2">
        <f>IFERROR(IF(ISBLANK($A5414),"",IF($A5414="Ūdeņraža jonu koncentrācija",VLOOKUP(Dati!$A5414,Normas!$A:$D,2,FALSE),VLOOKUP(Dati!$A5414,Normas!$A:$D,2,FALSE)*0.3)),"")</f>
      </c>
      <c r="I5414" s="2">
        <f>IFERROR(IF(ISBLANK($A5414),"",IF($A5414="Ūdeņraža jonu koncentrācija",VLOOKUP(Dati!$A5414,Normas!$A:$D,3,FALSE),VLOOKUP(Dati!$A5414,Normas!$A:$D,3,FALSE)*0.3)),"")</f>
      </c>
    </row>
    <row r="5415" spans="2:9" x14ac:dyDescent="0.2">
      <c r="B5415">
        <f>IF(ISBLANK(A5415),"",VLOOKUP(A5415,Normas!A:D,4,FALSE))</f>
      </c>
      <c r="E5415" s="2">
        <f>IF(ISBLANK(D5415),"",INT(YEARFRAC(D5415,'Vispārīga informācija'!$B$2)))</f>
      </c>
      <c r="F5415" s="2">
        <f>IFERROR(IF(ISBLANK($A5415),"",IF($A5415="Ūdeņraža jonu koncentrācija",VLOOKUP(Dati!$A5415,Normas!$A:$D,2,FALSE),VLOOKUP(Dati!$A5415,Normas!$A:$D,2,FALSE)*0.6)),"")</f>
      </c>
      <c r="G5415" s="2">
        <f>IFERROR(IF(ISBLANK($A5415),"",IF($A5415="Ūdeņraža jonu koncentrācija",VLOOKUP(Dati!$A5415,Normas!$A:$D,3,FALSE),VLOOKUP(Dati!$A5415,Normas!$A:$D,3,FALSE)*0.6)),"")</f>
      </c>
      <c r="H5415" s="2">
        <f>IFERROR(IF(ISBLANK($A5415),"",IF($A5415="Ūdeņraža jonu koncentrācija",VLOOKUP(Dati!$A5415,Normas!$A:$D,2,FALSE),VLOOKUP(Dati!$A5415,Normas!$A:$D,2,FALSE)*0.3)),"")</f>
      </c>
      <c r="I5415" s="2">
        <f>IFERROR(IF(ISBLANK($A5415),"",IF($A5415="Ūdeņraža jonu koncentrācija",VLOOKUP(Dati!$A5415,Normas!$A:$D,3,FALSE),VLOOKUP(Dati!$A5415,Normas!$A:$D,3,FALSE)*0.3)),"")</f>
      </c>
    </row>
    <row r="5416" spans="2:9" x14ac:dyDescent="0.2">
      <c r="B5416">
        <f>IF(ISBLANK(A5416),"",VLOOKUP(A5416,Normas!A:D,4,FALSE))</f>
      </c>
      <c r="E5416" s="2">
        <f>IF(ISBLANK(D5416),"",INT(YEARFRAC(D5416,'Vispārīga informācija'!$B$2)))</f>
      </c>
      <c r="F5416" s="2">
        <f>IFERROR(IF(ISBLANK($A5416),"",IF($A5416="Ūdeņraža jonu koncentrācija",VLOOKUP(Dati!$A5416,Normas!$A:$D,2,FALSE),VLOOKUP(Dati!$A5416,Normas!$A:$D,2,FALSE)*0.6)),"")</f>
      </c>
      <c r="G5416" s="2">
        <f>IFERROR(IF(ISBLANK($A5416),"",IF($A5416="Ūdeņraža jonu koncentrācija",VLOOKUP(Dati!$A5416,Normas!$A:$D,3,FALSE),VLOOKUP(Dati!$A5416,Normas!$A:$D,3,FALSE)*0.6)),"")</f>
      </c>
      <c r="H5416" s="2">
        <f>IFERROR(IF(ISBLANK($A5416),"",IF($A5416="Ūdeņraža jonu koncentrācija",VLOOKUP(Dati!$A5416,Normas!$A:$D,2,FALSE),VLOOKUP(Dati!$A5416,Normas!$A:$D,2,FALSE)*0.3)),"")</f>
      </c>
      <c r="I5416" s="2">
        <f>IFERROR(IF(ISBLANK($A5416),"",IF($A5416="Ūdeņraža jonu koncentrācija",VLOOKUP(Dati!$A5416,Normas!$A:$D,3,FALSE),VLOOKUP(Dati!$A5416,Normas!$A:$D,3,FALSE)*0.3)),"")</f>
      </c>
    </row>
    <row r="5417" spans="2:9" x14ac:dyDescent="0.2">
      <c r="B5417">
        <f>IF(ISBLANK(A5417),"",VLOOKUP(A5417,Normas!A:D,4,FALSE))</f>
      </c>
      <c r="E5417" s="2">
        <f>IF(ISBLANK(D5417),"",INT(YEARFRAC(D5417,'Vispārīga informācija'!$B$2)))</f>
      </c>
      <c r="F5417" s="2">
        <f>IFERROR(IF(ISBLANK($A5417),"",IF($A5417="Ūdeņraža jonu koncentrācija",VLOOKUP(Dati!$A5417,Normas!$A:$D,2,FALSE),VLOOKUP(Dati!$A5417,Normas!$A:$D,2,FALSE)*0.6)),"")</f>
      </c>
      <c r="G5417" s="2">
        <f>IFERROR(IF(ISBLANK($A5417),"",IF($A5417="Ūdeņraža jonu koncentrācija",VLOOKUP(Dati!$A5417,Normas!$A:$D,3,FALSE),VLOOKUP(Dati!$A5417,Normas!$A:$D,3,FALSE)*0.6)),"")</f>
      </c>
      <c r="H5417" s="2">
        <f>IFERROR(IF(ISBLANK($A5417),"",IF($A5417="Ūdeņraža jonu koncentrācija",VLOOKUP(Dati!$A5417,Normas!$A:$D,2,FALSE),VLOOKUP(Dati!$A5417,Normas!$A:$D,2,FALSE)*0.3)),"")</f>
      </c>
      <c r="I5417" s="2">
        <f>IFERROR(IF(ISBLANK($A5417),"",IF($A5417="Ūdeņraža jonu koncentrācija",VLOOKUP(Dati!$A5417,Normas!$A:$D,3,FALSE),VLOOKUP(Dati!$A5417,Normas!$A:$D,3,FALSE)*0.3)),"")</f>
      </c>
    </row>
    <row r="5418" spans="2:9" x14ac:dyDescent="0.2">
      <c r="B5418">
        <f>IF(ISBLANK(A5418),"",VLOOKUP(A5418,Normas!A:D,4,FALSE))</f>
      </c>
      <c r="E5418" s="2">
        <f>IF(ISBLANK(D5418),"",INT(YEARFRAC(D5418,'Vispārīga informācija'!$B$2)))</f>
      </c>
      <c r="F5418" s="2">
        <f>IFERROR(IF(ISBLANK($A5418),"",IF($A5418="Ūdeņraža jonu koncentrācija",VLOOKUP(Dati!$A5418,Normas!$A:$D,2,FALSE),VLOOKUP(Dati!$A5418,Normas!$A:$D,2,FALSE)*0.6)),"")</f>
      </c>
      <c r="G5418" s="2">
        <f>IFERROR(IF(ISBLANK($A5418),"",IF($A5418="Ūdeņraža jonu koncentrācija",VLOOKUP(Dati!$A5418,Normas!$A:$D,3,FALSE),VLOOKUP(Dati!$A5418,Normas!$A:$D,3,FALSE)*0.6)),"")</f>
      </c>
      <c r="H5418" s="2">
        <f>IFERROR(IF(ISBLANK($A5418),"",IF($A5418="Ūdeņraža jonu koncentrācija",VLOOKUP(Dati!$A5418,Normas!$A:$D,2,FALSE),VLOOKUP(Dati!$A5418,Normas!$A:$D,2,FALSE)*0.3)),"")</f>
      </c>
      <c r="I5418" s="2">
        <f>IFERROR(IF(ISBLANK($A5418),"",IF($A5418="Ūdeņraža jonu koncentrācija",VLOOKUP(Dati!$A5418,Normas!$A:$D,3,FALSE),VLOOKUP(Dati!$A5418,Normas!$A:$D,3,FALSE)*0.3)),"")</f>
      </c>
    </row>
    <row r="5419" spans="2:9" x14ac:dyDescent="0.2">
      <c r="B5419">
        <f>IF(ISBLANK(A5419),"",VLOOKUP(A5419,Normas!A:D,4,FALSE))</f>
      </c>
      <c r="E5419" s="2">
        <f>IF(ISBLANK(D5419),"",INT(YEARFRAC(D5419,'Vispārīga informācija'!$B$2)))</f>
      </c>
      <c r="F5419" s="2">
        <f>IFERROR(IF(ISBLANK($A5419),"",IF($A5419="Ūdeņraža jonu koncentrācija",VLOOKUP(Dati!$A5419,Normas!$A:$D,2,FALSE),VLOOKUP(Dati!$A5419,Normas!$A:$D,2,FALSE)*0.6)),"")</f>
      </c>
      <c r="G5419" s="2">
        <f>IFERROR(IF(ISBLANK($A5419),"",IF($A5419="Ūdeņraža jonu koncentrācija",VLOOKUP(Dati!$A5419,Normas!$A:$D,3,FALSE),VLOOKUP(Dati!$A5419,Normas!$A:$D,3,FALSE)*0.6)),"")</f>
      </c>
      <c r="H5419" s="2">
        <f>IFERROR(IF(ISBLANK($A5419),"",IF($A5419="Ūdeņraža jonu koncentrācija",VLOOKUP(Dati!$A5419,Normas!$A:$D,2,FALSE),VLOOKUP(Dati!$A5419,Normas!$A:$D,2,FALSE)*0.3)),"")</f>
      </c>
      <c r="I5419" s="2">
        <f>IFERROR(IF(ISBLANK($A5419),"",IF($A5419="Ūdeņraža jonu koncentrācija",VLOOKUP(Dati!$A5419,Normas!$A:$D,3,FALSE),VLOOKUP(Dati!$A5419,Normas!$A:$D,3,FALSE)*0.3)),"")</f>
      </c>
    </row>
    <row r="5420" spans="2:9" x14ac:dyDescent="0.2">
      <c r="B5420">
        <f>IF(ISBLANK(A5420),"",VLOOKUP(A5420,Normas!A:D,4,FALSE))</f>
      </c>
      <c r="E5420" s="2">
        <f>IF(ISBLANK(D5420),"",INT(YEARFRAC(D5420,'Vispārīga informācija'!$B$2)))</f>
      </c>
      <c r="F5420" s="2">
        <f>IFERROR(IF(ISBLANK($A5420),"",IF($A5420="Ūdeņraža jonu koncentrācija",VLOOKUP(Dati!$A5420,Normas!$A:$D,2,FALSE),VLOOKUP(Dati!$A5420,Normas!$A:$D,2,FALSE)*0.6)),"")</f>
      </c>
      <c r="G5420" s="2">
        <f>IFERROR(IF(ISBLANK($A5420),"",IF($A5420="Ūdeņraža jonu koncentrācija",VLOOKUP(Dati!$A5420,Normas!$A:$D,3,FALSE),VLOOKUP(Dati!$A5420,Normas!$A:$D,3,FALSE)*0.6)),"")</f>
      </c>
      <c r="H5420" s="2">
        <f>IFERROR(IF(ISBLANK($A5420),"",IF($A5420="Ūdeņraža jonu koncentrācija",VLOOKUP(Dati!$A5420,Normas!$A:$D,2,FALSE),VLOOKUP(Dati!$A5420,Normas!$A:$D,2,FALSE)*0.3)),"")</f>
      </c>
      <c r="I5420" s="2">
        <f>IFERROR(IF(ISBLANK($A5420),"",IF($A5420="Ūdeņraža jonu koncentrācija",VLOOKUP(Dati!$A5420,Normas!$A:$D,3,FALSE),VLOOKUP(Dati!$A5420,Normas!$A:$D,3,FALSE)*0.3)),"")</f>
      </c>
    </row>
    <row r="5421" spans="2:9" x14ac:dyDescent="0.2">
      <c r="B5421">
        <f>IF(ISBLANK(A5421),"",VLOOKUP(A5421,Normas!A:D,4,FALSE))</f>
      </c>
      <c r="E5421" s="2">
        <f>IF(ISBLANK(D5421),"",INT(YEARFRAC(D5421,'Vispārīga informācija'!$B$2)))</f>
      </c>
      <c r="F5421" s="2">
        <f>IFERROR(IF(ISBLANK($A5421),"",IF($A5421="Ūdeņraža jonu koncentrācija",VLOOKUP(Dati!$A5421,Normas!$A:$D,2,FALSE),VLOOKUP(Dati!$A5421,Normas!$A:$D,2,FALSE)*0.6)),"")</f>
      </c>
      <c r="G5421" s="2">
        <f>IFERROR(IF(ISBLANK($A5421),"",IF($A5421="Ūdeņraža jonu koncentrācija",VLOOKUP(Dati!$A5421,Normas!$A:$D,3,FALSE),VLOOKUP(Dati!$A5421,Normas!$A:$D,3,FALSE)*0.6)),"")</f>
      </c>
      <c r="H5421" s="2">
        <f>IFERROR(IF(ISBLANK($A5421),"",IF($A5421="Ūdeņraža jonu koncentrācija",VLOOKUP(Dati!$A5421,Normas!$A:$D,2,FALSE),VLOOKUP(Dati!$A5421,Normas!$A:$D,2,FALSE)*0.3)),"")</f>
      </c>
      <c r="I5421" s="2">
        <f>IFERROR(IF(ISBLANK($A5421),"",IF($A5421="Ūdeņraža jonu koncentrācija",VLOOKUP(Dati!$A5421,Normas!$A:$D,3,FALSE),VLOOKUP(Dati!$A5421,Normas!$A:$D,3,FALSE)*0.3)),"")</f>
      </c>
    </row>
    <row r="5422" spans="2:9" x14ac:dyDescent="0.2">
      <c r="B5422">
        <f>IF(ISBLANK(A5422),"",VLOOKUP(A5422,Normas!A:D,4,FALSE))</f>
      </c>
      <c r="E5422" s="2">
        <f>IF(ISBLANK(D5422),"",INT(YEARFRAC(D5422,'Vispārīga informācija'!$B$2)))</f>
      </c>
      <c r="F5422" s="2">
        <f>IFERROR(IF(ISBLANK($A5422),"",IF($A5422="Ūdeņraža jonu koncentrācija",VLOOKUP(Dati!$A5422,Normas!$A:$D,2,FALSE),VLOOKUP(Dati!$A5422,Normas!$A:$D,2,FALSE)*0.6)),"")</f>
      </c>
      <c r="G5422" s="2">
        <f>IFERROR(IF(ISBLANK($A5422),"",IF($A5422="Ūdeņraža jonu koncentrācija",VLOOKUP(Dati!$A5422,Normas!$A:$D,3,FALSE),VLOOKUP(Dati!$A5422,Normas!$A:$D,3,FALSE)*0.6)),"")</f>
      </c>
      <c r="H5422" s="2">
        <f>IFERROR(IF(ISBLANK($A5422),"",IF($A5422="Ūdeņraža jonu koncentrācija",VLOOKUP(Dati!$A5422,Normas!$A:$D,2,FALSE),VLOOKUP(Dati!$A5422,Normas!$A:$D,2,FALSE)*0.3)),"")</f>
      </c>
      <c r="I5422" s="2">
        <f>IFERROR(IF(ISBLANK($A5422),"",IF($A5422="Ūdeņraža jonu koncentrācija",VLOOKUP(Dati!$A5422,Normas!$A:$D,3,FALSE),VLOOKUP(Dati!$A5422,Normas!$A:$D,3,FALSE)*0.3)),"")</f>
      </c>
    </row>
    <row r="5423" spans="2:9" x14ac:dyDescent="0.2">
      <c r="B5423">
        <f>IF(ISBLANK(A5423),"",VLOOKUP(A5423,Normas!A:D,4,FALSE))</f>
      </c>
      <c r="E5423" s="2">
        <f>IF(ISBLANK(D5423),"",INT(YEARFRAC(D5423,'Vispārīga informācija'!$B$2)))</f>
      </c>
      <c r="F5423" s="2">
        <f>IFERROR(IF(ISBLANK($A5423),"",IF($A5423="Ūdeņraža jonu koncentrācija",VLOOKUP(Dati!$A5423,Normas!$A:$D,2,FALSE),VLOOKUP(Dati!$A5423,Normas!$A:$D,2,FALSE)*0.6)),"")</f>
      </c>
      <c r="G5423" s="2">
        <f>IFERROR(IF(ISBLANK($A5423),"",IF($A5423="Ūdeņraža jonu koncentrācija",VLOOKUP(Dati!$A5423,Normas!$A:$D,3,FALSE),VLOOKUP(Dati!$A5423,Normas!$A:$D,3,FALSE)*0.6)),"")</f>
      </c>
      <c r="H5423" s="2">
        <f>IFERROR(IF(ISBLANK($A5423),"",IF($A5423="Ūdeņraža jonu koncentrācija",VLOOKUP(Dati!$A5423,Normas!$A:$D,2,FALSE),VLOOKUP(Dati!$A5423,Normas!$A:$D,2,FALSE)*0.3)),"")</f>
      </c>
      <c r="I5423" s="2">
        <f>IFERROR(IF(ISBLANK($A5423),"",IF($A5423="Ūdeņraža jonu koncentrācija",VLOOKUP(Dati!$A5423,Normas!$A:$D,3,FALSE),VLOOKUP(Dati!$A5423,Normas!$A:$D,3,FALSE)*0.3)),"")</f>
      </c>
    </row>
    <row r="5424" spans="2:9" x14ac:dyDescent="0.2">
      <c r="B5424">
        <f>IF(ISBLANK(A5424),"",VLOOKUP(A5424,Normas!A:D,4,FALSE))</f>
      </c>
      <c r="E5424" s="2">
        <f>IF(ISBLANK(D5424),"",INT(YEARFRAC(D5424,'Vispārīga informācija'!$B$2)))</f>
      </c>
      <c r="F5424" s="2">
        <f>IFERROR(IF(ISBLANK($A5424),"",IF($A5424="Ūdeņraža jonu koncentrācija",VLOOKUP(Dati!$A5424,Normas!$A:$D,2,FALSE),VLOOKUP(Dati!$A5424,Normas!$A:$D,2,FALSE)*0.6)),"")</f>
      </c>
      <c r="G5424" s="2">
        <f>IFERROR(IF(ISBLANK($A5424),"",IF($A5424="Ūdeņraža jonu koncentrācija",VLOOKUP(Dati!$A5424,Normas!$A:$D,3,FALSE),VLOOKUP(Dati!$A5424,Normas!$A:$D,3,FALSE)*0.6)),"")</f>
      </c>
      <c r="H5424" s="2">
        <f>IFERROR(IF(ISBLANK($A5424),"",IF($A5424="Ūdeņraža jonu koncentrācija",VLOOKUP(Dati!$A5424,Normas!$A:$D,2,FALSE),VLOOKUP(Dati!$A5424,Normas!$A:$D,2,FALSE)*0.3)),"")</f>
      </c>
      <c r="I5424" s="2">
        <f>IFERROR(IF(ISBLANK($A5424),"",IF($A5424="Ūdeņraža jonu koncentrācija",VLOOKUP(Dati!$A5424,Normas!$A:$D,3,FALSE),VLOOKUP(Dati!$A5424,Normas!$A:$D,3,FALSE)*0.3)),"")</f>
      </c>
    </row>
    <row r="5425" spans="2:9" x14ac:dyDescent="0.2">
      <c r="B5425">
        <f>IF(ISBLANK(A5425),"",VLOOKUP(A5425,Normas!A:D,4,FALSE))</f>
      </c>
      <c r="E5425" s="2">
        <f>IF(ISBLANK(D5425),"",INT(YEARFRAC(D5425,'Vispārīga informācija'!$B$2)))</f>
      </c>
      <c r="F5425" s="2">
        <f>IFERROR(IF(ISBLANK($A5425),"",IF($A5425="Ūdeņraža jonu koncentrācija",VLOOKUP(Dati!$A5425,Normas!$A:$D,2,FALSE),VLOOKUP(Dati!$A5425,Normas!$A:$D,2,FALSE)*0.6)),"")</f>
      </c>
      <c r="G5425" s="2">
        <f>IFERROR(IF(ISBLANK($A5425),"",IF($A5425="Ūdeņraža jonu koncentrācija",VLOOKUP(Dati!$A5425,Normas!$A:$D,3,FALSE),VLOOKUP(Dati!$A5425,Normas!$A:$D,3,FALSE)*0.6)),"")</f>
      </c>
      <c r="H5425" s="2">
        <f>IFERROR(IF(ISBLANK($A5425),"",IF($A5425="Ūdeņraža jonu koncentrācija",VLOOKUP(Dati!$A5425,Normas!$A:$D,2,FALSE),VLOOKUP(Dati!$A5425,Normas!$A:$D,2,FALSE)*0.3)),"")</f>
      </c>
      <c r="I5425" s="2">
        <f>IFERROR(IF(ISBLANK($A5425),"",IF($A5425="Ūdeņraža jonu koncentrācija",VLOOKUP(Dati!$A5425,Normas!$A:$D,3,FALSE),VLOOKUP(Dati!$A5425,Normas!$A:$D,3,FALSE)*0.3)),"")</f>
      </c>
    </row>
    <row r="5426" spans="2:9" x14ac:dyDescent="0.2">
      <c r="B5426">
        <f>IF(ISBLANK(A5426),"",VLOOKUP(A5426,Normas!A:D,4,FALSE))</f>
      </c>
      <c r="E5426" s="2">
        <f>IF(ISBLANK(D5426),"",INT(YEARFRAC(D5426,'Vispārīga informācija'!$B$2)))</f>
      </c>
      <c r="F5426" s="2">
        <f>IFERROR(IF(ISBLANK($A5426),"",IF($A5426="Ūdeņraža jonu koncentrācija",VLOOKUP(Dati!$A5426,Normas!$A:$D,2,FALSE),VLOOKUP(Dati!$A5426,Normas!$A:$D,2,FALSE)*0.6)),"")</f>
      </c>
      <c r="G5426" s="2">
        <f>IFERROR(IF(ISBLANK($A5426),"",IF($A5426="Ūdeņraža jonu koncentrācija",VLOOKUP(Dati!$A5426,Normas!$A:$D,3,FALSE),VLOOKUP(Dati!$A5426,Normas!$A:$D,3,FALSE)*0.6)),"")</f>
      </c>
      <c r="H5426" s="2">
        <f>IFERROR(IF(ISBLANK($A5426),"",IF($A5426="Ūdeņraža jonu koncentrācija",VLOOKUP(Dati!$A5426,Normas!$A:$D,2,FALSE),VLOOKUP(Dati!$A5426,Normas!$A:$D,2,FALSE)*0.3)),"")</f>
      </c>
      <c r="I5426" s="2">
        <f>IFERROR(IF(ISBLANK($A5426),"",IF($A5426="Ūdeņraža jonu koncentrācija",VLOOKUP(Dati!$A5426,Normas!$A:$D,3,FALSE),VLOOKUP(Dati!$A5426,Normas!$A:$D,3,FALSE)*0.3)),"")</f>
      </c>
    </row>
    <row r="5427" spans="2:9" x14ac:dyDescent="0.2">
      <c r="B5427">
        <f>IF(ISBLANK(A5427),"",VLOOKUP(A5427,Normas!A:D,4,FALSE))</f>
      </c>
      <c r="E5427" s="2">
        <f>IF(ISBLANK(D5427),"",INT(YEARFRAC(D5427,'Vispārīga informācija'!$B$2)))</f>
      </c>
      <c r="F5427" s="2">
        <f>IFERROR(IF(ISBLANK($A5427),"",IF($A5427="Ūdeņraža jonu koncentrācija",VLOOKUP(Dati!$A5427,Normas!$A:$D,2,FALSE),VLOOKUP(Dati!$A5427,Normas!$A:$D,2,FALSE)*0.6)),"")</f>
      </c>
      <c r="G5427" s="2">
        <f>IFERROR(IF(ISBLANK($A5427),"",IF($A5427="Ūdeņraža jonu koncentrācija",VLOOKUP(Dati!$A5427,Normas!$A:$D,3,FALSE),VLOOKUP(Dati!$A5427,Normas!$A:$D,3,FALSE)*0.6)),"")</f>
      </c>
      <c r="H5427" s="2">
        <f>IFERROR(IF(ISBLANK($A5427),"",IF($A5427="Ūdeņraža jonu koncentrācija",VLOOKUP(Dati!$A5427,Normas!$A:$D,2,FALSE),VLOOKUP(Dati!$A5427,Normas!$A:$D,2,FALSE)*0.3)),"")</f>
      </c>
      <c r="I5427" s="2">
        <f>IFERROR(IF(ISBLANK($A5427),"",IF($A5427="Ūdeņraža jonu koncentrācija",VLOOKUP(Dati!$A5427,Normas!$A:$D,3,FALSE),VLOOKUP(Dati!$A5427,Normas!$A:$D,3,FALSE)*0.3)),"")</f>
      </c>
    </row>
    <row r="5428" spans="2:9" x14ac:dyDescent="0.2">
      <c r="B5428">
        <f>IF(ISBLANK(A5428),"",VLOOKUP(A5428,Normas!A:D,4,FALSE))</f>
      </c>
      <c r="E5428" s="2">
        <f>IF(ISBLANK(D5428),"",INT(YEARFRAC(D5428,'Vispārīga informācija'!$B$2)))</f>
      </c>
      <c r="F5428" s="2">
        <f>IFERROR(IF(ISBLANK($A5428),"",IF($A5428="Ūdeņraža jonu koncentrācija",VLOOKUP(Dati!$A5428,Normas!$A:$D,2,FALSE),VLOOKUP(Dati!$A5428,Normas!$A:$D,2,FALSE)*0.6)),"")</f>
      </c>
      <c r="G5428" s="2">
        <f>IFERROR(IF(ISBLANK($A5428),"",IF($A5428="Ūdeņraža jonu koncentrācija",VLOOKUP(Dati!$A5428,Normas!$A:$D,3,FALSE),VLOOKUP(Dati!$A5428,Normas!$A:$D,3,FALSE)*0.6)),"")</f>
      </c>
      <c r="H5428" s="2">
        <f>IFERROR(IF(ISBLANK($A5428),"",IF($A5428="Ūdeņraža jonu koncentrācija",VLOOKUP(Dati!$A5428,Normas!$A:$D,2,FALSE),VLOOKUP(Dati!$A5428,Normas!$A:$D,2,FALSE)*0.3)),"")</f>
      </c>
      <c r="I5428" s="2">
        <f>IFERROR(IF(ISBLANK($A5428),"",IF($A5428="Ūdeņraža jonu koncentrācija",VLOOKUP(Dati!$A5428,Normas!$A:$D,3,FALSE),VLOOKUP(Dati!$A5428,Normas!$A:$D,3,FALSE)*0.3)),"")</f>
      </c>
    </row>
    <row r="5429" spans="2:9" x14ac:dyDescent="0.2">
      <c r="B5429">
        <f>IF(ISBLANK(A5429),"",VLOOKUP(A5429,Normas!A:D,4,FALSE))</f>
      </c>
      <c r="E5429" s="2">
        <f>IF(ISBLANK(D5429),"",INT(YEARFRAC(D5429,'Vispārīga informācija'!$B$2)))</f>
      </c>
      <c r="F5429" s="2">
        <f>IFERROR(IF(ISBLANK($A5429),"",IF($A5429="Ūdeņraža jonu koncentrācija",VLOOKUP(Dati!$A5429,Normas!$A:$D,2,FALSE),VLOOKUP(Dati!$A5429,Normas!$A:$D,2,FALSE)*0.6)),"")</f>
      </c>
      <c r="G5429" s="2">
        <f>IFERROR(IF(ISBLANK($A5429),"",IF($A5429="Ūdeņraža jonu koncentrācija",VLOOKUP(Dati!$A5429,Normas!$A:$D,3,FALSE),VLOOKUP(Dati!$A5429,Normas!$A:$D,3,FALSE)*0.6)),"")</f>
      </c>
      <c r="H5429" s="2">
        <f>IFERROR(IF(ISBLANK($A5429),"",IF($A5429="Ūdeņraža jonu koncentrācija",VLOOKUP(Dati!$A5429,Normas!$A:$D,2,FALSE),VLOOKUP(Dati!$A5429,Normas!$A:$D,2,FALSE)*0.3)),"")</f>
      </c>
      <c r="I5429" s="2">
        <f>IFERROR(IF(ISBLANK($A5429),"",IF($A5429="Ūdeņraža jonu koncentrācija",VLOOKUP(Dati!$A5429,Normas!$A:$D,3,FALSE),VLOOKUP(Dati!$A5429,Normas!$A:$D,3,FALSE)*0.3)),"")</f>
      </c>
    </row>
    <row r="5430" spans="2:9" x14ac:dyDescent="0.2">
      <c r="B5430">
        <f>IF(ISBLANK(A5430),"",VLOOKUP(A5430,Normas!A:D,4,FALSE))</f>
      </c>
      <c r="E5430" s="2">
        <f>IF(ISBLANK(D5430),"",INT(YEARFRAC(D5430,'Vispārīga informācija'!$B$2)))</f>
      </c>
      <c r="F5430" s="2">
        <f>IFERROR(IF(ISBLANK($A5430),"",IF($A5430="Ūdeņraža jonu koncentrācija",VLOOKUP(Dati!$A5430,Normas!$A:$D,2,FALSE),VLOOKUP(Dati!$A5430,Normas!$A:$D,2,FALSE)*0.6)),"")</f>
      </c>
      <c r="G5430" s="2">
        <f>IFERROR(IF(ISBLANK($A5430),"",IF($A5430="Ūdeņraža jonu koncentrācija",VLOOKUP(Dati!$A5430,Normas!$A:$D,3,FALSE),VLOOKUP(Dati!$A5430,Normas!$A:$D,3,FALSE)*0.6)),"")</f>
      </c>
      <c r="H5430" s="2">
        <f>IFERROR(IF(ISBLANK($A5430),"",IF($A5430="Ūdeņraža jonu koncentrācija",VLOOKUP(Dati!$A5430,Normas!$A:$D,2,FALSE),VLOOKUP(Dati!$A5430,Normas!$A:$D,2,FALSE)*0.3)),"")</f>
      </c>
      <c r="I5430" s="2">
        <f>IFERROR(IF(ISBLANK($A5430),"",IF($A5430="Ūdeņraža jonu koncentrācija",VLOOKUP(Dati!$A5430,Normas!$A:$D,3,FALSE),VLOOKUP(Dati!$A5430,Normas!$A:$D,3,FALSE)*0.3)),"")</f>
      </c>
    </row>
    <row r="5431" spans="2:9" x14ac:dyDescent="0.2">
      <c r="B5431">
        <f>IF(ISBLANK(A5431),"",VLOOKUP(A5431,Normas!A:D,4,FALSE))</f>
      </c>
      <c r="E5431" s="2">
        <f>IF(ISBLANK(D5431),"",INT(YEARFRAC(D5431,'Vispārīga informācija'!$B$2)))</f>
      </c>
      <c r="F5431" s="2">
        <f>IFERROR(IF(ISBLANK($A5431),"",IF($A5431="Ūdeņraža jonu koncentrācija",VLOOKUP(Dati!$A5431,Normas!$A:$D,2,FALSE),VLOOKUP(Dati!$A5431,Normas!$A:$D,2,FALSE)*0.6)),"")</f>
      </c>
      <c r="G5431" s="2">
        <f>IFERROR(IF(ISBLANK($A5431),"",IF($A5431="Ūdeņraža jonu koncentrācija",VLOOKUP(Dati!$A5431,Normas!$A:$D,3,FALSE),VLOOKUP(Dati!$A5431,Normas!$A:$D,3,FALSE)*0.6)),"")</f>
      </c>
      <c r="H5431" s="2">
        <f>IFERROR(IF(ISBLANK($A5431),"",IF($A5431="Ūdeņraža jonu koncentrācija",VLOOKUP(Dati!$A5431,Normas!$A:$D,2,FALSE),VLOOKUP(Dati!$A5431,Normas!$A:$D,2,FALSE)*0.3)),"")</f>
      </c>
      <c r="I5431" s="2">
        <f>IFERROR(IF(ISBLANK($A5431),"",IF($A5431="Ūdeņraža jonu koncentrācija",VLOOKUP(Dati!$A5431,Normas!$A:$D,3,FALSE),VLOOKUP(Dati!$A5431,Normas!$A:$D,3,FALSE)*0.3)),"")</f>
      </c>
    </row>
    <row r="5432" spans="2:9" x14ac:dyDescent="0.2">
      <c r="B5432">
        <f>IF(ISBLANK(A5432),"",VLOOKUP(A5432,Normas!A:D,4,FALSE))</f>
      </c>
      <c r="E5432" s="2">
        <f>IF(ISBLANK(D5432),"",INT(YEARFRAC(D5432,'Vispārīga informācija'!$B$2)))</f>
      </c>
      <c r="F5432" s="2">
        <f>IFERROR(IF(ISBLANK($A5432),"",IF($A5432="Ūdeņraža jonu koncentrācija",VLOOKUP(Dati!$A5432,Normas!$A:$D,2,FALSE),VLOOKUP(Dati!$A5432,Normas!$A:$D,2,FALSE)*0.6)),"")</f>
      </c>
      <c r="G5432" s="2">
        <f>IFERROR(IF(ISBLANK($A5432),"",IF($A5432="Ūdeņraža jonu koncentrācija",VLOOKUP(Dati!$A5432,Normas!$A:$D,3,FALSE),VLOOKUP(Dati!$A5432,Normas!$A:$D,3,FALSE)*0.6)),"")</f>
      </c>
      <c r="H5432" s="2">
        <f>IFERROR(IF(ISBLANK($A5432),"",IF($A5432="Ūdeņraža jonu koncentrācija",VLOOKUP(Dati!$A5432,Normas!$A:$D,2,FALSE),VLOOKUP(Dati!$A5432,Normas!$A:$D,2,FALSE)*0.3)),"")</f>
      </c>
      <c r="I5432" s="2">
        <f>IFERROR(IF(ISBLANK($A5432),"",IF($A5432="Ūdeņraža jonu koncentrācija",VLOOKUP(Dati!$A5432,Normas!$A:$D,3,FALSE),VLOOKUP(Dati!$A5432,Normas!$A:$D,3,FALSE)*0.3)),"")</f>
      </c>
    </row>
    <row r="5433" spans="2:9" x14ac:dyDescent="0.2">
      <c r="B5433">
        <f>IF(ISBLANK(A5433),"",VLOOKUP(A5433,Normas!A:D,4,FALSE))</f>
      </c>
      <c r="E5433" s="2">
        <f>IF(ISBLANK(D5433),"",INT(YEARFRAC(D5433,'Vispārīga informācija'!$B$2)))</f>
      </c>
      <c r="F5433" s="2">
        <f>IFERROR(IF(ISBLANK($A5433),"",IF($A5433="Ūdeņraža jonu koncentrācija",VLOOKUP(Dati!$A5433,Normas!$A:$D,2,FALSE),VLOOKUP(Dati!$A5433,Normas!$A:$D,2,FALSE)*0.6)),"")</f>
      </c>
      <c r="G5433" s="2">
        <f>IFERROR(IF(ISBLANK($A5433),"",IF($A5433="Ūdeņraža jonu koncentrācija",VLOOKUP(Dati!$A5433,Normas!$A:$D,3,FALSE),VLOOKUP(Dati!$A5433,Normas!$A:$D,3,FALSE)*0.6)),"")</f>
      </c>
      <c r="H5433" s="2">
        <f>IFERROR(IF(ISBLANK($A5433),"",IF($A5433="Ūdeņraža jonu koncentrācija",VLOOKUP(Dati!$A5433,Normas!$A:$D,2,FALSE),VLOOKUP(Dati!$A5433,Normas!$A:$D,2,FALSE)*0.3)),"")</f>
      </c>
      <c r="I5433" s="2">
        <f>IFERROR(IF(ISBLANK($A5433),"",IF($A5433="Ūdeņraža jonu koncentrācija",VLOOKUP(Dati!$A5433,Normas!$A:$D,3,FALSE),VLOOKUP(Dati!$A5433,Normas!$A:$D,3,FALSE)*0.3)),"")</f>
      </c>
    </row>
    <row r="5434" spans="2:9" x14ac:dyDescent="0.2">
      <c r="B5434">
        <f>IF(ISBLANK(A5434),"",VLOOKUP(A5434,Normas!A:D,4,FALSE))</f>
      </c>
      <c r="E5434" s="2">
        <f>IF(ISBLANK(D5434),"",INT(YEARFRAC(D5434,'Vispārīga informācija'!$B$2)))</f>
      </c>
      <c r="F5434" s="2">
        <f>IFERROR(IF(ISBLANK($A5434),"",IF($A5434="Ūdeņraža jonu koncentrācija",VLOOKUP(Dati!$A5434,Normas!$A:$D,2,FALSE),VLOOKUP(Dati!$A5434,Normas!$A:$D,2,FALSE)*0.6)),"")</f>
      </c>
      <c r="G5434" s="2">
        <f>IFERROR(IF(ISBLANK($A5434),"",IF($A5434="Ūdeņraža jonu koncentrācija",VLOOKUP(Dati!$A5434,Normas!$A:$D,3,FALSE),VLOOKUP(Dati!$A5434,Normas!$A:$D,3,FALSE)*0.6)),"")</f>
      </c>
      <c r="H5434" s="2">
        <f>IFERROR(IF(ISBLANK($A5434),"",IF($A5434="Ūdeņraža jonu koncentrācija",VLOOKUP(Dati!$A5434,Normas!$A:$D,2,FALSE),VLOOKUP(Dati!$A5434,Normas!$A:$D,2,FALSE)*0.3)),"")</f>
      </c>
      <c r="I5434" s="2">
        <f>IFERROR(IF(ISBLANK($A5434),"",IF($A5434="Ūdeņraža jonu koncentrācija",VLOOKUP(Dati!$A5434,Normas!$A:$D,3,FALSE),VLOOKUP(Dati!$A5434,Normas!$A:$D,3,FALSE)*0.3)),"")</f>
      </c>
    </row>
    <row r="5435" spans="2:9" x14ac:dyDescent="0.2">
      <c r="B5435">
        <f>IF(ISBLANK(A5435),"",VLOOKUP(A5435,Normas!A:D,4,FALSE))</f>
      </c>
      <c r="E5435" s="2">
        <f>IF(ISBLANK(D5435),"",INT(YEARFRAC(D5435,'Vispārīga informācija'!$B$2)))</f>
      </c>
      <c r="F5435" s="2">
        <f>IFERROR(IF(ISBLANK($A5435),"",IF($A5435="Ūdeņraža jonu koncentrācija",VLOOKUP(Dati!$A5435,Normas!$A:$D,2,FALSE),VLOOKUP(Dati!$A5435,Normas!$A:$D,2,FALSE)*0.6)),"")</f>
      </c>
      <c r="G5435" s="2">
        <f>IFERROR(IF(ISBLANK($A5435),"",IF($A5435="Ūdeņraža jonu koncentrācija",VLOOKUP(Dati!$A5435,Normas!$A:$D,3,FALSE),VLOOKUP(Dati!$A5435,Normas!$A:$D,3,FALSE)*0.6)),"")</f>
      </c>
      <c r="H5435" s="2">
        <f>IFERROR(IF(ISBLANK($A5435),"",IF($A5435="Ūdeņraža jonu koncentrācija",VLOOKUP(Dati!$A5435,Normas!$A:$D,2,FALSE),VLOOKUP(Dati!$A5435,Normas!$A:$D,2,FALSE)*0.3)),"")</f>
      </c>
      <c r="I5435" s="2">
        <f>IFERROR(IF(ISBLANK($A5435),"",IF($A5435="Ūdeņraža jonu koncentrācija",VLOOKUP(Dati!$A5435,Normas!$A:$D,3,FALSE),VLOOKUP(Dati!$A5435,Normas!$A:$D,3,FALSE)*0.3)),"")</f>
      </c>
    </row>
    <row r="5436" spans="2:9" x14ac:dyDescent="0.2">
      <c r="B5436">
        <f>IF(ISBLANK(A5436),"",VLOOKUP(A5436,Normas!A:D,4,FALSE))</f>
      </c>
      <c r="E5436" s="2">
        <f>IF(ISBLANK(D5436),"",INT(YEARFRAC(D5436,'Vispārīga informācija'!$B$2)))</f>
      </c>
      <c r="F5436" s="2">
        <f>IFERROR(IF(ISBLANK($A5436),"",IF($A5436="Ūdeņraža jonu koncentrācija",VLOOKUP(Dati!$A5436,Normas!$A:$D,2,FALSE),VLOOKUP(Dati!$A5436,Normas!$A:$D,2,FALSE)*0.6)),"")</f>
      </c>
      <c r="G5436" s="2">
        <f>IFERROR(IF(ISBLANK($A5436),"",IF($A5436="Ūdeņraža jonu koncentrācija",VLOOKUP(Dati!$A5436,Normas!$A:$D,3,FALSE),VLOOKUP(Dati!$A5436,Normas!$A:$D,3,FALSE)*0.6)),"")</f>
      </c>
      <c r="H5436" s="2">
        <f>IFERROR(IF(ISBLANK($A5436),"",IF($A5436="Ūdeņraža jonu koncentrācija",VLOOKUP(Dati!$A5436,Normas!$A:$D,2,FALSE),VLOOKUP(Dati!$A5436,Normas!$A:$D,2,FALSE)*0.3)),"")</f>
      </c>
      <c r="I5436" s="2">
        <f>IFERROR(IF(ISBLANK($A5436),"",IF($A5436="Ūdeņraža jonu koncentrācija",VLOOKUP(Dati!$A5436,Normas!$A:$D,3,FALSE),VLOOKUP(Dati!$A5436,Normas!$A:$D,3,FALSE)*0.3)),"")</f>
      </c>
    </row>
    <row r="5437" spans="2:9" x14ac:dyDescent="0.2">
      <c r="B5437">
        <f>IF(ISBLANK(A5437),"",VLOOKUP(A5437,Normas!A:D,4,FALSE))</f>
      </c>
      <c r="E5437" s="2">
        <f>IF(ISBLANK(D5437),"",INT(YEARFRAC(D5437,'Vispārīga informācija'!$B$2)))</f>
      </c>
      <c r="F5437" s="2">
        <f>IFERROR(IF(ISBLANK($A5437),"",IF($A5437="Ūdeņraža jonu koncentrācija",VLOOKUP(Dati!$A5437,Normas!$A:$D,2,FALSE),VLOOKUP(Dati!$A5437,Normas!$A:$D,2,FALSE)*0.6)),"")</f>
      </c>
      <c r="G5437" s="2">
        <f>IFERROR(IF(ISBLANK($A5437),"",IF($A5437="Ūdeņraža jonu koncentrācija",VLOOKUP(Dati!$A5437,Normas!$A:$D,3,FALSE),VLOOKUP(Dati!$A5437,Normas!$A:$D,3,FALSE)*0.6)),"")</f>
      </c>
      <c r="H5437" s="2">
        <f>IFERROR(IF(ISBLANK($A5437),"",IF($A5437="Ūdeņraža jonu koncentrācija",VLOOKUP(Dati!$A5437,Normas!$A:$D,2,FALSE),VLOOKUP(Dati!$A5437,Normas!$A:$D,2,FALSE)*0.3)),"")</f>
      </c>
      <c r="I5437" s="2">
        <f>IFERROR(IF(ISBLANK($A5437),"",IF($A5437="Ūdeņraža jonu koncentrācija",VLOOKUP(Dati!$A5437,Normas!$A:$D,3,FALSE),VLOOKUP(Dati!$A5437,Normas!$A:$D,3,FALSE)*0.3)),"")</f>
      </c>
    </row>
    <row r="5438" spans="2:9" x14ac:dyDescent="0.2">
      <c r="B5438">
        <f>IF(ISBLANK(A5438),"",VLOOKUP(A5438,Normas!A:D,4,FALSE))</f>
      </c>
      <c r="E5438" s="2">
        <f>IF(ISBLANK(D5438),"",INT(YEARFRAC(D5438,'Vispārīga informācija'!$B$2)))</f>
      </c>
      <c r="F5438" s="2">
        <f>IFERROR(IF(ISBLANK($A5438),"",IF($A5438="Ūdeņraža jonu koncentrācija",VLOOKUP(Dati!$A5438,Normas!$A:$D,2,FALSE),VLOOKUP(Dati!$A5438,Normas!$A:$D,2,FALSE)*0.6)),"")</f>
      </c>
      <c r="G5438" s="2">
        <f>IFERROR(IF(ISBLANK($A5438),"",IF($A5438="Ūdeņraža jonu koncentrācija",VLOOKUP(Dati!$A5438,Normas!$A:$D,3,FALSE),VLOOKUP(Dati!$A5438,Normas!$A:$D,3,FALSE)*0.6)),"")</f>
      </c>
      <c r="H5438" s="2">
        <f>IFERROR(IF(ISBLANK($A5438),"",IF($A5438="Ūdeņraža jonu koncentrācija",VLOOKUP(Dati!$A5438,Normas!$A:$D,2,FALSE),VLOOKUP(Dati!$A5438,Normas!$A:$D,2,FALSE)*0.3)),"")</f>
      </c>
      <c r="I5438" s="2">
        <f>IFERROR(IF(ISBLANK($A5438),"",IF($A5438="Ūdeņraža jonu koncentrācija",VLOOKUP(Dati!$A5438,Normas!$A:$D,3,FALSE),VLOOKUP(Dati!$A5438,Normas!$A:$D,3,FALSE)*0.3)),"")</f>
      </c>
    </row>
    <row r="5439" spans="2:9" x14ac:dyDescent="0.2">
      <c r="B5439">
        <f>IF(ISBLANK(A5439),"",VLOOKUP(A5439,Normas!A:D,4,FALSE))</f>
      </c>
      <c r="E5439" s="2">
        <f>IF(ISBLANK(D5439),"",INT(YEARFRAC(D5439,'Vispārīga informācija'!$B$2)))</f>
      </c>
      <c r="F5439" s="2">
        <f>IFERROR(IF(ISBLANK($A5439),"",IF($A5439="Ūdeņraža jonu koncentrācija",VLOOKUP(Dati!$A5439,Normas!$A:$D,2,FALSE),VLOOKUP(Dati!$A5439,Normas!$A:$D,2,FALSE)*0.6)),"")</f>
      </c>
      <c r="G5439" s="2">
        <f>IFERROR(IF(ISBLANK($A5439),"",IF($A5439="Ūdeņraža jonu koncentrācija",VLOOKUP(Dati!$A5439,Normas!$A:$D,3,FALSE),VLOOKUP(Dati!$A5439,Normas!$A:$D,3,FALSE)*0.6)),"")</f>
      </c>
      <c r="H5439" s="2">
        <f>IFERROR(IF(ISBLANK($A5439),"",IF($A5439="Ūdeņraža jonu koncentrācija",VLOOKUP(Dati!$A5439,Normas!$A:$D,2,FALSE),VLOOKUP(Dati!$A5439,Normas!$A:$D,2,FALSE)*0.3)),"")</f>
      </c>
      <c r="I5439" s="2">
        <f>IFERROR(IF(ISBLANK($A5439),"",IF($A5439="Ūdeņraža jonu koncentrācija",VLOOKUP(Dati!$A5439,Normas!$A:$D,3,FALSE),VLOOKUP(Dati!$A5439,Normas!$A:$D,3,FALSE)*0.3)),"")</f>
      </c>
    </row>
    <row r="5440" spans="2:9" x14ac:dyDescent="0.2">
      <c r="B5440">
        <f>IF(ISBLANK(A5440),"",VLOOKUP(A5440,Normas!A:D,4,FALSE))</f>
      </c>
      <c r="E5440" s="2">
        <f>IF(ISBLANK(D5440),"",INT(YEARFRAC(D5440,'Vispārīga informācija'!$B$2)))</f>
      </c>
      <c r="F5440" s="2">
        <f>IFERROR(IF(ISBLANK($A5440),"",IF($A5440="Ūdeņraža jonu koncentrācija",VLOOKUP(Dati!$A5440,Normas!$A:$D,2,FALSE),VLOOKUP(Dati!$A5440,Normas!$A:$D,2,FALSE)*0.6)),"")</f>
      </c>
      <c r="G5440" s="2">
        <f>IFERROR(IF(ISBLANK($A5440),"",IF($A5440="Ūdeņraža jonu koncentrācija",VLOOKUP(Dati!$A5440,Normas!$A:$D,3,FALSE),VLOOKUP(Dati!$A5440,Normas!$A:$D,3,FALSE)*0.6)),"")</f>
      </c>
      <c r="H5440" s="2">
        <f>IFERROR(IF(ISBLANK($A5440),"",IF($A5440="Ūdeņraža jonu koncentrācija",VLOOKUP(Dati!$A5440,Normas!$A:$D,2,FALSE),VLOOKUP(Dati!$A5440,Normas!$A:$D,2,FALSE)*0.3)),"")</f>
      </c>
      <c r="I5440" s="2">
        <f>IFERROR(IF(ISBLANK($A5440),"",IF($A5440="Ūdeņraža jonu koncentrācija",VLOOKUP(Dati!$A5440,Normas!$A:$D,3,FALSE),VLOOKUP(Dati!$A5440,Normas!$A:$D,3,FALSE)*0.3)),"")</f>
      </c>
    </row>
    <row r="5441" spans="2:9" x14ac:dyDescent="0.2">
      <c r="B5441">
        <f>IF(ISBLANK(A5441),"",VLOOKUP(A5441,Normas!A:D,4,FALSE))</f>
      </c>
      <c r="E5441" s="2">
        <f>IF(ISBLANK(D5441),"",INT(YEARFRAC(D5441,'Vispārīga informācija'!$B$2)))</f>
      </c>
      <c r="F5441" s="2">
        <f>IFERROR(IF(ISBLANK($A5441),"",IF($A5441="Ūdeņraža jonu koncentrācija",VLOOKUP(Dati!$A5441,Normas!$A:$D,2,FALSE),VLOOKUP(Dati!$A5441,Normas!$A:$D,2,FALSE)*0.6)),"")</f>
      </c>
      <c r="G5441" s="2">
        <f>IFERROR(IF(ISBLANK($A5441),"",IF($A5441="Ūdeņraža jonu koncentrācija",VLOOKUP(Dati!$A5441,Normas!$A:$D,3,FALSE),VLOOKUP(Dati!$A5441,Normas!$A:$D,3,FALSE)*0.6)),"")</f>
      </c>
      <c r="H5441" s="2">
        <f>IFERROR(IF(ISBLANK($A5441),"",IF($A5441="Ūdeņraža jonu koncentrācija",VLOOKUP(Dati!$A5441,Normas!$A:$D,2,FALSE),VLOOKUP(Dati!$A5441,Normas!$A:$D,2,FALSE)*0.3)),"")</f>
      </c>
      <c r="I5441" s="2">
        <f>IFERROR(IF(ISBLANK($A5441),"",IF($A5441="Ūdeņraža jonu koncentrācija",VLOOKUP(Dati!$A5441,Normas!$A:$D,3,FALSE),VLOOKUP(Dati!$A5441,Normas!$A:$D,3,FALSE)*0.3)),"")</f>
      </c>
    </row>
    <row r="5442" spans="2:9" x14ac:dyDescent="0.2">
      <c r="B5442">
        <f>IF(ISBLANK(A5442),"",VLOOKUP(A5442,Normas!A:D,4,FALSE))</f>
      </c>
      <c r="E5442" s="2">
        <f>IF(ISBLANK(D5442),"",INT(YEARFRAC(D5442,'Vispārīga informācija'!$B$2)))</f>
      </c>
      <c r="F5442" s="2">
        <f>IFERROR(IF(ISBLANK($A5442),"",IF($A5442="Ūdeņraža jonu koncentrācija",VLOOKUP(Dati!$A5442,Normas!$A:$D,2,FALSE),VLOOKUP(Dati!$A5442,Normas!$A:$D,2,FALSE)*0.6)),"")</f>
      </c>
      <c r="G5442" s="2">
        <f>IFERROR(IF(ISBLANK($A5442),"",IF($A5442="Ūdeņraža jonu koncentrācija",VLOOKUP(Dati!$A5442,Normas!$A:$D,3,FALSE),VLOOKUP(Dati!$A5442,Normas!$A:$D,3,FALSE)*0.6)),"")</f>
      </c>
      <c r="H5442" s="2">
        <f>IFERROR(IF(ISBLANK($A5442),"",IF($A5442="Ūdeņraža jonu koncentrācija",VLOOKUP(Dati!$A5442,Normas!$A:$D,2,FALSE),VLOOKUP(Dati!$A5442,Normas!$A:$D,2,FALSE)*0.3)),"")</f>
      </c>
      <c r="I5442" s="2">
        <f>IFERROR(IF(ISBLANK($A5442),"",IF($A5442="Ūdeņraža jonu koncentrācija",VLOOKUP(Dati!$A5442,Normas!$A:$D,3,FALSE),VLOOKUP(Dati!$A5442,Normas!$A:$D,3,FALSE)*0.3)),"")</f>
      </c>
    </row>
    <row r="5443" spans="2:9" x14ac:dyDescent="0.2">
      <c r="B5443">
        <f>IF(ISBLANK(A5443),"",VLOOKUP(A5443,Normas!A:D,4,FALSE))</f>
      </c>
      <c r="E5443" s="2">
        <f>IF(ISBLANK(D5443),"",INT(YEARFRAC(D5443,'Vispārīga informācija'!$B$2)))</f>
      </c>
      <c r="F5443" s="2">
        <f>IFERROR(IF(ISBLANK($A5443),"",IF($A5443="Ūdeņraža jonu koncentrācija",VLOOKUP(Dati!$A5443,Normas!$A:$D,2,FALSE),VLOOKUP(Dati!$A5443,Normas!$A:$D,2,FALSE)*0.6)),"")</f>
      </c>
      <c r="G5443" s="2">
        <f>IFERROR(IF(ISBLANK($A5443),"",IF($A5443="Ūdeņraža jonu koncentrācija",VLOOKUP(Dati!$A5443,Normas!$A:$D,3,FALSE),VLOOKUP(Dati!$A5443,Normas!$A:$D,3,FALSE)*0.6)),"")</f>
      </c>
      <c r="H5443" s="2">
        <f>IFERROR(IF(ISBLANK($A5443),"",IF($A5443="Ūdeņraža jonu koncentrācija",VLOOKUP(Dati!$A5443,Normas!$A:$D,2,FALSE),VLOOKUP(Dati!$A5443,Normas!$A:$D,2,FALSE)*0.3)),"")</f>
      </c>
      <c r="I5443" s="2">
        <f>IFERROR(IF(ISBLANK($A5443),"",IF($A5443="Ūdeņraža jonu koncentrācija",VLOOKUP(Dati!$A5443,Normas!$A:$D,3,FALSE),VLOOKUP(Dati!$A5443,Normas!$A:$D,3,FALSE)*0.3)),"")</f>
      </c>
    </row>
    <row r="5444" spans="2:9" x14ac:dyDescent="0.2">
      <c r="B5444">
        <f>IF(ISBLANK(A5444),"",VLOOKUP(A5444,Normas!A:D,4,FALSE))</f>
      </c>
      <c r="E5444" s="2">
        <f>IF(ISBLANK(D5444),"",INT(YEARFRAC(D5444,'Vispārīga informācija'!$B$2)))</f>
      </c>
      <c r="F5444" s="2">
        <f>IFERROR(IF(ISBLANK($A5444),"",IF($A5444="Ūdeņraža jonu koncentrācija",VLOOKUP(Dati!$A5444,Normas!$A:$D,2,FALSE),VLOOKUP(Dati!$A5444,Normas!$A:$D,2,FALSE)*0.6)),"")</f>
      </c>
      <c r="G5444" s="2">
        <f>IFERROR(IF(ISBLANK($A5444),"",IF($A5444="Ūdeņraža jonu koncentrācija",VLOOKUP(Dati!$A5444,Normas!$A:$D,3,FALSE),VLOOKUP(Dati!$A5444,Normas!$A:$D,3,FALSE)*0.6)),"")</f>
      </c>
      <c r="H5444" s="2">
        <f>IFERROR(IF(ISBLANK($A5444),"",IF($A5444="Ūdeņraža jonu koncentrācija",VLOOKUP(Dati!$A5444,Normas!$A:$D,2,FALSE),VLOOKUP(Dati!$A5444,Normas!$A:$D,2,FALSE)*0.3)),"")</f>
      </c>
      <c r="I5444" s="2">
        <f>IFERROR(IF(ISBLANK($A5444),"",IF($A5444="Ūdeņraža jonu koncentrācija",VLOOKUP(Dati!$A5444,Normas!$A:$D,3,FALSE),VLOOKUP(Dati!$A5444,Normas!$A:$D,3,FALSE)*0.3)),"")</f>
      </c>
    </row>
    <row r="5445" spans="2:9" x14ac:dyDescent="0.2">
      <c r="B5445">
        <f>IF(ISBLANK(A5445),"",VLOOKUP(A5445,Normas!A:D,4,FALSE))</f>
      </c>
      <c r="E5445" s="2">
        <f>IF(ISBLANK(D5445),"",INT(YEARFRAC(D5445,'Vispārīga informācija'!$B$2)))</f>
      </c>
      <c r="F5445" s="2">
        <f>IFERROR(IF(ISBLANK($A5445),"",IF($A5445="Ūdeņraža jonu koncentrācija",VLOOKUP(Dati!$A5445,Normas!$A:$D,2,FALSE),VLOOKUP(Dati!$A5445,Normas!$A:$D,2,FALSE)*0.6)),"")</f>
      </c>
      <c r="G5445" s="2">
        <f>IFERROR(IF(ISBLANK($A5445),"",IF($A5445="Ūdeņraža jonu koncentrācija",VLOOKUP(Dati!$A5445,Normas!$A:$D,3,FALSE),VLOOKUP(Dati!$A5445,Normas!$A:$D,3,FALSE)*0.6)),"")</f>
      </c>
      <c r="H5445" s="2">
        <f>IFERROR(IF(ISBLANK($A5445),"",IF($A5445="Ūdeņraža jonu koncentrācija",VLOOKUP(Dati!$A5445,Normas!$A:$D,2,FALSE),VLOOKUP(Dati!$A5445,Normas!$A:$D,2,FALSE)*0.3)),"")</f>
      </c>
      <c r="I5445" s="2">
        <f>IFERROR(IF(ISBLANK($A5445),"",IF($A5445="Ūdeņraža jonu koncentrācija",VLOOKUP(Dati!$A5445,Normas!$A:$D,3,FALSE),VLOOKUP(Dati!$A5445,Normas!$A:$D,3,FALSE)*0.3)),"")</f>
      </c>
    </row>
    <row r="5446" spans="2:9" x14ac:dyDescent="0.2">
      <c r="B5446">
        <f>IF(ISBLANK(A5446),"",VLOOKUP(A5446,Normas!A:D,4,FALSE))</f>
      </c>
      <c r="E5446" s="2">
        <f>IF(ISBLANK(D5446),"",INT(YEARFRAC(D5446,'Vispārīga informācija'!$B$2)))</f>
      </c>
      <c r="F5446" s="2">
        <f>IFERROR(IF(ISBLANK($A5446),"",IF($A5446="Ūdeņraža jonu koncentrācija",VLOOKUP(Dati!$A5446,Normas!$A:$D,2,FALSE),VLOOKUP(Dati!$A5446,Normas!$A:$D,2,FALSE)*0.6)),"")</f>
      </c>
      <c r="G5446" s="2">
        <f>IFERROR(IF(ISBLANK($A5446),"",IF($A5446="Ūdeņraža jonu koncentrācija",VLOOKUP(Dati!$A5446,Normas!$A:$D,3,FALSE),VLOOKUP(Dati!$A5446,Normas!$A:$D,3,FALSE)*0.6)),"")</f>
      </c>
      <c r="H5446" s="2">
        <f>IFERROR(IF(ISBLANK($A5446),"",IF($A5446="Ūdeņraža jonu koncentrācija",VLOOKUP(Dati!$A5446,Normas!$A:$D,2,FALSE),VLOOKUP(Dati!$A5446,Normas!$A:$D,2,FALSE)*0.3)),"")</f>
      </c>
      <c r="I5446" s="2">
        <f>IFERROR(IF(ISBLANK($A5446),"",IF($A5446="Ūdeņraža jonu koncentrācija",VLOOKUP(Dati!$A5446,Normas!$A:$D,3,FALSE),VLOOKUP(Dati!$A5446,Normas!$A:$D,3,FALSE)*0.3)),"")</f>
      </c>
    </row>
    <row r="5447" spans="2:9" x14ac:dyDescent="0.2">
      <c r="B5447">
        <f>IF(ISBLANK(A5447),"",VLOOKUP(A5447,Normas!A:D,4,FALSE))</f>
      </c>
      <c r="E5447" s="2">
        <f>IF(ISBLANK(D5447),"",INT(YEARFRAC(D5447,'Vispārīga informācija'!$B$2)))</f>
      </c>
      <c r="F5447" s="2">
        <f>IFERROR(IF(ISBLANK($A5447),"",IF($A5447="Ūdeņraža jonu koncentrācija",VLOOKUP(Dati!$A5447,Normas!$A:$D,2,FALSE),VLOOKUP(Dati!$A5447,Normas!$A:$D,2,FALSE)*0.6)),"")</f>
      </c>
      <c r="G5447" s="2">
        <f>IFERROR(IF(ISBLANK($A5447),"",IF($A5447="Ūdeņraža jonu koncentrācija",VLOOKUP(Dati!$A5447,Normas!$A:$D,3,FALSE),VLOOKUP(Dati!$A5447,Normas!$A:$D,3,FALSE)*0.6)),"")</f>
      </c>
      <c r="H5447" s="2">
        <f>IFERROR(IF(ISBLANK($A5447),"",IF($A5447="Ūdeņraža jonu koncentrācija",VLOOKUP(Dati!$A5447,Normas!$A:$D,2,FALSE),VLOOKUP(Dati!$A5447,Normas!$A:$D,2,FALSE)*0.3)),"")</f>
      </c>
      <c r="I5447" s="2">
        <f>IFERROR(IF(ISBLANK($A5447),"",IF($A5447="Ūdeņraža jonu koncentrācija",VLOOKUP(Dati!$A5447,Normas!$A:$D,3,FALSE),VLOOKUP(Dati!$A5447,Normas!$A:$D,3,FALSE)*0.3)),"")</f>
      </c>
    </row>
    <row r="5448" spans="2:9" x14ac:dyDescent="0.2">
      <c r="B5448">
        <f>IF(ISBLANK(A5448),"",VLOOKUP(A5448,Normas!A:D,4,FALSE))</f>
      </c>
      <c r="E5448" s="2">
        <f>IF(ISBLANK(D5448),"",INT(YEARFRAC(D5448,'Vispārīga informācija'!$B$2)))</f>
      </c>
      <c r="F5448" s="2">
        <f>IFERROR(IF(ISBLANK($A5448),"",IF($A5448="Ūdeņraža jonu koncentrācija",VLOOKUP(Dati!$A5448,Normas!$A:$D,2,FALSE),VLOOKUP(Dati!$A5448,Normas!$A:$D,2,FALSE)*0.6)),"")</f>
      </c>
      <c r="G5448" s="2">
        <f>IFERROR(IF(ISBLANK($A5448),"",IF($A5448="Ūdeņraža jonu koncentrācija",VLOOKUP(Dati!$A5448,Normas!$A:$D,3,FALSE),VLOOKUP(Dati!$A5448,Normas!$A:$D,3,FALSE)*0.6)),"")</f>
      </c>
      <c r="H5448" s="2">
        <f>IFERROR(IF(ISBLANK($A5448),"",IF($A5448="Ūdeņraža jonu koncentrācija",VLOOKUP(Dati!$A5448,Normas!$A:$D,2,FALSE),VLOOKUP(Dati!$A5448,Normas!$A:$D,2,FALSE)*0.3)),"")</f>
      </c>
      <c r="I5448" s="2">
        <f>IFERROR(IF(ISBLANK($A5448),"",IF($A5448="Ūdeņraža jonu koncentrācija",VLOOKUP(Dati!$A5448,Normas!$A:$D,3,FALSE),VLOOKUP(Dati!$A5448,Normas!$A:$D,3,FALSE)*0.3)),"")</f>
      </c>
    </row>
    <row r="5449" spans="2:9" x14ac:dyDescent="0.2">
      <c r="B5449">
        <f>IF(ISBLANK(A5449),"",VLOOKUP(A5449,Normas!A:D,4,FALSE))</f>
      </c>
      <c r="E5449" s="2">
        <f>IF(ISBLANK(D5449),"",INT(YEARFRAC(D5449,'Vispārīga informācija'!$B$2)))</f>
      </c>
      <c r="F5449" s="2">
        <f>IFERROR(IF(ISBLANK($A5449),"",IF($A5449="Ūdeņraža jonu koncentrācija",VLOOKUP(Dati!$A5449,Normas!$A:$D,2,FALSE),VLOOKUP(Dati!$A5449,Normas!$A:$D,2,FALSE)*0.6)),"")</f>
      </c>
      <c r="G5449" s="2">
        <f>IFERROR(IF(ISBLANK($A5449),"",IF($A5449="Ūdeņraža jonu koncentrācija",VLOOKUP(Dati!$A5449,Normas!$A:$D,3,FALSE),VLOOKUP(Dati!$A5449,Normas!$A:$D,3,FALSE)*0.6)),"")</f>
      </c>
      <c r="H5449" s="2">
        <f>IFERROR(IF(ISBLANK($A5449),"",IF($A5449="Ūdeņraža jonu koncentrācija",VLOOKUP(Dati!$A5449,Normas!$A:$D,2,FALSE),VLOOKUP(Dati!$A5449,Normas!$A:$D,2,FALSE)*0.3)),"")</f>
      </c>
      <c r="I5449" s="2">
        <f>IFERROR(IF(ISBLANK($A5449),"",IF($A5449="Ūdeņraža jonu koncentrācija",VLOOKUP(Dati!$A5449,Normas!$A:$D,3,FALSE),VLOOKUP(Dati!$A5449,Normas!$A:$D,3,FALSE)*0.3)),"")</f>
      </c>
    </row>
    <row r="5450" spans="2:9" x14ac:dyDescent="0.2">
      <c r="B5450">
        <f>IF(ISBLANK(A5450),"",VLOOKUP(A5450,Normas!A:D,4,FALSE))</f>
      </c>
      <c r="E5450" s="2">
        <f>IF(ISBLANK(D5450),"",INT(YEARFRAC(D5450,'Vispārīga informācija'!$B$2)))</f>
      </c>
      <c r="F5450" s="2">
        <f>IFERROR(IF(ISBLANK($A5450),"",IF($A5450="Ūdeņraža jonu koncentrācija",VLOOKUP(Dati!$A5450,Normas!$A:$D,2,FALSE),VLOOKUP(Dati!$A5450,Normas!$A:$D,2,FALSE)*0.6)),"")</f>
      </c>
      <c r="G5450" s="2">
        <f>IFERROR(IF(ISBLANK($A5450),"",IF($A5450="Ūdeņraža jonu koncentrācija",VLOOKUP(Dati!$A5450,Normas!$A:$D,3,FALSE),VLOOKUP(Dati!$A5450,Normas!$A:$D,3,FALSE)*0.6)),"")</f>
      </c>
      <c r="H5450" s="2">
        <f>IFERROR(IF(ISBLANK($A5450),"",IF($A5450="Ūdeņraža jonu koncentrācija",VLOOKUP(Dati!$A5450,Normas!$A:$D,2,FALSE),VLOOKUP(Dati!$A5450,Normas!$A:$D,2,FALSE)*0.3)),"")</f>
      </c>
      <c r="I5450" s="2">
        <f>IFERROR(IF(ISBLANK($A5450),"",IF($A5450="Ūdeņraža jonu koncentrācija",VLOOKUP(Dati!$A5450,Normas!$A:$D,3,FALSE),VLOOKUP(Dati!$A5450,Normas!$A:$D,3,FALSE)*0.3)),"")</f>
      </c>
    </row>
    <row r="5451" spans="2:9" x14ac:dyDescent="0.2">
      <c r="B5451">
        <f>IF(ISBLANK(A5451),"",VLOOKUP(A5451,Normas!A:D,4,FALSE))</f>
      </c>
      <c r="E5451" s="2">
        <f>IF(ISBLANK(D5451),"",INT(YEARFRAC(D5451,'Vispārīga informācija'!$B$2)))</f>
      </c>
      <c r="F5451" s="2">
        <f>IFERROR(IF(ISBLANK($A5451),"",IF($A5451="Ūdeņraža jonu koncentrācija",VLOOKUP(Dati!$A5451,Normas!$A:$D,2,FALSE),VLOOKUP(Dati!$A5451,Normas!$A:$D,2,FALSE)*0.6)),"")</f>
      </c>
      <c r="G5451" s="2">
        <f>IFERROR(IF(ISBLANK($A5451),"",IF($A5451="Ūdeņraža jonu koncentrācija",VLOOKUP(Dati!$A5451,Normas!$A:$D,3,FALSE),VLOOKUP(Dati!$A5451,Normas!$A:$D,3,FALSE)*0.6)),"")</f>
      </c>
      <c r="H5451" s="2">
        <f>IFERROR(IF(ISBLANK($A5451),"",IF($A5451="Ūdeņraža jonu koncentrācija",VLOOKUP(Dati!$A5451,Normas!$A:$D,2,FALSE),VLOOKUP(Dati!$A5451,Normas!$A:$D,2,FALSE)*0.3)),"")</f>
      </c>
      <c r="I5451" s="2">
        <f>IFERROR(IF(ISBLANK($A5451),"",IF($A5451="Ūdeņraža jonu koncentrācija",VLOOKUP(Dati!$A5451,Normas!$A:$D,3,FALSE),VLOOKUP(Dati!$A5451,Normas!$A:$D,3,FALSE)*0.3)),"")</f>
      </c>
    </row>
    <row r="5452" spans="2:9" x14ac:dyDescent="0.2">
      <c r="B5452">
        <f>IF(ISBLANK(A5452),"",VLOOKUP(A5452,Normas!A:D,4,FALSE))</f>
      </c>
      <c r="E5452" s="2">
        <f>IF(ISBLANK(D5452),"",INT(YEARFRAC(D5452,'Vispārīga informācija'!$B$2)))</f>
      </c>
      <c r="F5452" s="2">
        <f>IFERROR(IF(ISBLANK($A5452),"",IF($A5452="Ūdeņraža jonu koncentrācija",VLOOKUP(Dati!$A5452,Normas!$A:$D,2,FALSE),VLOOKUP(Dati!$A5452,Normas!$A:$D,2,FALSE)*0.6)),"")</f>
      </c>
      <c r="G5452" s="2">
        <f>IFERROR(IF(ISBLANK($A5452),"",IF($A5452="Ūdeņraža jonu koncentrācija",VLOOKUP(Dati!$A5452,Normas!$A:$D,3,FALSE),VLOOKUP(Dati!$A5452,Normas!$A:$D,3,FALSE)*0.6)),"")</f>
      </c>
      <c r="H5452" s="2">
        <f>IFERROR(IF(ISBLANK($A5452),"",IF($A5452="Ūdeņraža jonu koncentrācija",VLOOKUP(Dati!$A5452,Normas!$A:$D,2,FALSE),VLOOKUP(Dati!$A5452,Normas!$A:$D,2,FALSE)*0.3)),"")</f>
      </c>
      <c r="I5452" s="2">
        <f>IFERROR(IF(ISBLANK($A5452),"",IF($A5452="Ūdeņraža jonu koncentrācija",VLOOKUP(Dati!$A5452,Normas!$A:$D,3,FALSE),VLOOKUP(Dati!$A5452,Normas!$A:$D,3,FALSE)*0.3)),"")</f>
      </c>
    </row>
    <row r="5453" spans="2:9" x14ac:dyDescent="0.2">
      <c r="B5453">
        <f>IF(ISBLANK(A5453),"",VLOOKUP(A5453,Normas!A:D,4,FALSE))</f>
      </c>
      <c r="E5453" s="2">
        <f>IF(ISBLANK(D5453),"",INT(YEARFRAC(D5453,'Vispārīga informācija'!$B$2)))</f>
      </c>
      <c r="F5453" s="2">
        <f>IFERROR(IF(ISBLANK($A5453),"",IF($A5453="Ūdeņraža jonu koncentrācija",VLOOKUP(Dati!$A5453,Normas!$A:$D,2,FALSE),VLOOKUP(Dati!$A5453,Normas!$A:$D,2,FALSE)*0.6)),"")</f>
      </c>
      <c r="G5453" s="2">
        <f>IFERROR(IF(ISBLANK($A5453),"",IF($A5453="Ūdeņraža jonu koncentrācija",VLOOKUP(Dati!$A5453,Normas!$A:$D,3,FALSE),VLOOKUP(Dati!$A5453,Normas!$A:$D,3,FALSE)*0.6)),"")</f>
      </c>
      <c r="H5453" s="2">
        <f>IFERROR(IF(ISBLANK($A5453),"",IF($A5453="Ūdeņraža jonu koncentrācija",VLOOKUP(Dati!$A5453,Normas!$A:$D,2,FALSE),VLOOKUP(Dati!$A5453,Normas!$A:$D,2,FALSE)*0.3)),"")</f>
      </c>
      <c r="I5453" s="2">
        <f>IFERROR(IF(ISBLANK($A5453),"",IF($A5453="Ūdeņraža jonu koncentrācija",VLOOKUP(Dati!$A5453,Normas!$A:$D,3,FALSE),VLOOKUP(Dati!$A5453,Normas!$A:$D,3,FALSE)*0.3)),"")</f>
      </c>
    </row>
    <row r="5454" spans="2:9" x14ac:dyDescent="0.2">
      <c r="B5454">
        <f>IF(ISBLANK(A5454),"",VLOOKUP(A5454,Normas!A:D,4,FALSE))</f>
      </c>
      <c r="E5454" s="2">
        <f>IF(ISBLANK(D5454),"",INT(YEARFRAC(D5454,'Vispārīga informācija'!$B$2)))</f>
      </c>
      <c r="F5454" s="2">
        <f>IFERROR(IF(ISBLANK($A5454),"",IF($A5454="Ūdeņraža jonu koncentrācija",VLOOKUP(Dati!$A5454,Normas!$A:$D,2,FALSE),VLOOKUP(Dati!$A5454,Normas!$A:$D,2,FALSE)*0.6)),"")</f>
      </c>
      <c r="G5454" s="2">
        <f>IFERROR(IF(ISBLANK($A5454),"",IF($A5454="Ūdeņraža jonu koncentrācija",VLOOKUP(Dati!$A5454,Normas!$A:$D,3,FALSE),VLOOKUP(Dati!$A5454,Normas!$A:$D,3,FALSE)*0.6)),"")</f>
      </c>
      <c r="H5454" s="2">
        <f>IFERROR(IF(ISBLANK($A5454),"",IF($A5454="Ūdeņraža jonu koncentrācija",VLOOKUP(Dati!$A5454,Normas!$A:$D,2,FALSE),VLOOKUP(Dati!$A5454,Normas!$A:$D,2,FALSE)*0.3)),"")</f>
      </c>
      <c r="I5454" s="2">
        <f>IFERROR(IF(ISBLANK($A5454),"",IF($A5454="Ūdeņraža jonu koncentrācija",VLOOKUP(Dati!$A5454,Normas!$A:$D,3,FALSE),VLOOKUP(Dati!$A5454,Normas!$A:$D,3,FALSE)*0.3)),"")</f>
      </c>
    </row>
    <row r="5455" spans="2:9" x14ac:dyDescent="0.2">
      <c r="B5455">
        <f>IF(ISBLANK(A5455),"",VLOOKUP(A5455,Normas!A:D,4,FALSE))</f>
      </c>
      <c r="E5455" s="2">
        <f>IF(ISBLANK(D5455),"",INT(YEARFRAC(D5455,'Vispārīga informācija'!$B$2)))</f>
      </c>
      <c r="F5455" s="2">
        <f>IFERROR(IF(ISBLANK($A5455),"",IF($A5455="Ūdeņraža jonu koncentrācija",VLOOKUP(Dati!$A5455,Normas!$A:$D,2,FALSE),VLOOKUP(Dati!$A5455,Normas!$A:$D,2,FALSE)*0.6)),"")</f>
      </c>
      <c r="G5455" s="2">
        <f>IFERROR(IF(ISBLANK($A5455),"",IF($A5455="Ūdeņraža jonu koncentrācija",VLOOKUP(Dati!$A5455,Normas!$A:$D,3,FALSE),VLOOKUP(Dati!$A5455,Normas!$A:$D,3,FALSE)*0.6)),"")</f>
      </c>
      <c r="H5455" s="2">
        <f>IFERROR(IF(ISBLANK($A5455),"",IF($A5455="Ūdeņraža jonu koncentrācija",VLOOKUP(Dati!$A5455,Normas!$A:$D,2,FALSE),VLOOKUP(Dati!$A5455,Normas!$A:$D,2,FALSE)*0.3)),"")</f>
      </c>
      <c r="I5455" s="2">
        <f>IFERROR(IF(ISBLANK($A5455),"",IF($A5455="Ūdeņraža jonu koncentrācija",VLOOKUP(Dati!$A5455,Normas!$A:$D,3,FALSE),VLOOKUP(Dati!$A5455,Normas!$A:$D,3,FALSE)*0.3)),"")</f>
      </c>
    </row>
    <row r="5456" spans="2:9" x14ac:dyDescent="0.2">
      <c r="B5456">
        <f>IF(ISBLANK(A5456),"",VLOOKUP(A5456,Normas!A:D,4,FALSE))</f>
      </c>
      <c r="E5456" s="2">
        <f>IF(ISBLANK(D5456),"",INT(YEARFRAC(D5456,'Vispārīga informācija'!$B$2)))</f>
      </c>
      <c r="F5456" s="2">
        <f>IFERROR(IF(ISBLANK($A5456),"",IF($A5456="Ūdeņraža jonu koncentrācija",VLOOKUP(Dati!$A5456,Normas!$A:$D,2,FALSE),VLOOKUP(Dati!$A5456,Normas!$A:$D,2,FALSE)*0.6)),"")</f>
      </c>
      <c r="G5456" s="2">
        <f>IFERROR(IF(ISBLANK($A5456),"",IF($A5456="Ūdeņraža jonu koncentrācija",VLOOKUP(Dati!$A5456,Normas!$A:$D,3,FALSE),VLOOKUP(Dati!$A5456,Normas!$A:$D,3,FALSE)*0.6)),"")</f>
      </c>
      <c r="H5456" s="2">
        <f>IFERROR(IF(ISBLANK($A5456),"",IF($A5456="Ūdeņraža jonu koncentrācija",VLOOKUP(Dati!$A5456,Normas!$A:$D,2,FALSE),VLOOKUP(Dati!$A5456,Normas!$A:$D,2,FALSE)*0.3)),"")</f>
      </c>
      <c r="I5456" s="2">
        <f>IFERROR(IF(ISBLANK($A5456),"",IF($A5456="Ūdeņraža jonu koncentrācija",VLOOKUP(Dati!$A5456,Normas!$A:$D,3,FALSE),VLOOKUP(Dati!$A5456,Normas!$A:$D,3,FALSE)*0.3)),"")</f>
      </c>
    </row>
    <row r="5457" spans="2:9" x14ac:dyDescent="0.2">
      <c r="B5457">
        <f>IF(ISBLANK(A5457),"",VLOOKUP(A5457,Normas!A:D,4,FALSE))</f>
      </c>
      <c r="E5457" s="2">
        <f>IF(ISBLANK(D5457),"",INT(YEARFRAC(D5457,'Vispārīga informācija'!$B$2)))</f>
      </c>
      <c r="F5457" s="2">
        <f>IFERROR(IF(ISBLANK($A5457),"",IF($A5457="Ūdeņraža jonu koncentrācija",VLOOKUP(Dati!$A5457,Normas!$A:$D,2,FALSE),VLOOKUP(Dati!$A5457,Normas!$A:$D,2,FALSE)*0.6)),"")</f>
      </c>
      <c r="G5457" s="2">
        <f>IFERROR(IF(ISBLANK($A5457),"",IF($A5457="Ūdeņraža jonu koncentrācija",VLOOKUP(Dati!$A5457,Normas!$A:$D,3,FALSE),VLOOKUP(Dati!$A5457,Normas!$A:$D,3,FALSE)*0.6)),"")</f>
      </c>
      <c r="H5457" s="2">
        <f>IFERROR(IF(ISBLANK($A5457),"",IF($A5457="Ūdeņraža jonu koncentrācija",VLOOKUP(Dati!$A5457,Normas!$A:$D,2,FALSE),VLOOKUP(Dati!$A5457,Normas!$A:$D,2,FALSE)*0.3)),"")</f>
      </c>
      <c r="I5457" s="2">
        <f>IFERROR(IF(ISBLANK($A5457),"",IF($A5457="Ūdeņraža jonu koncentrācija",VLOOKUP(Dati!$A5457,Normas!$A:$D,3,FALSE),VLOOKUP(Dati!$A5457,Normas!$A:$D,3,FALSE)*0.3)),"")</f>
      </c>
    </row>
    <row r="5458" spans="2:9" x14ac:dyDescent="0.2">
      <c r="B5458">
        <f>IF(ISBLANK(A5458),"",VLOOKUP(A5458,Normas!A:D,4,FALSE))</f>
      </c>
      <c r="E5458" s="2">
        <f>IF(ISBLANK(D5458),"",INT(YEARFRAC(D5458,'Vispārīga informācija'!$B$2)))</f>
      </c>
      <c r="F5458" s="2">
        <f>IFERROR(IF(ISBLANK($A5458),"",IF($A5458="Ūdeņraža jonu koncentrācija",VLOOKUP(Dati!$A5458,Normas!$A:$D,2,FALSE),VLOOKUP(Dati!$A5458,Normas!$A:$D,2,FALSE)*0.6)),"")</f>
      </c>
      <c r="G5458" s="2">
        <f>IFERROR(IF(ISBLANK($A5458),"",IF($A5458="Ūdeņraža jonu koncentrācija",VLOOKUP(Dati!$A5458,Normas!$A:$D,3,FALSE),VLOOKUP(Dati!$A5458,Normas!$A:$D,3,FALSE)*0.6)),"")</f>
      </c>
      <c r="H5458" s="2">
        <f>IFERROR(IF(ISBLANK($A5458),"",IF($A5458="Ūdeņraža jonu koncentrācija",VLOOKUP(Dati!$A5458,Normas!$A:$D,2,FALSE),VLOOKUP(Dati!$A5458,Normas!$A:$D,2,FALSE)*0.3)),"")</f>
      </c>
      <c r="I5458" s="2">
        <f>IFERROR(IF(ISBLANK($A5458),"",IF($A5458="Ūdeņraža jonu koncentrācija",VLOOKUP(Dati!$A5458,Normas!$A:$D,3,FALSE),VLOOKUP(Dati!$A5458,Normas!$A:$D,3,FALSE)*0.3)),"")</f>
      </c>
    </row>
    <row r="5459" spans="2:9" x14ac:dyDescent="0.2">
      <c r="B5459">
        <f>IF(ISBLANK(A5459),"",VLOOKUP(A5459,Normas!A:D,4,FALSE))</f>
      </c>
      <c r="E5459" s="2">
        <f>IF(ISBLANK(D5459),"",INT(YEARFRAC(D5459,'Vispārīga informācija'!$B$2)))</f>
      </c>
      <c r="F5459" s="2">
        <f>IFERROR(IF(ISBLANK($A5459),"",IF($A5459="Ūdeņraža jonu koncentrācija",VLOOKUP(Dati!$A5459,Normas!$A:$D,2,FALSE),VLOOKUP(Dati!$A5459,Normas!$A:$D,2,FALSE)*0.6)),"")</f>
      </c>
      <c r="G5459" s="2">
        <f>IFERROR(IF(ISBLANK($A5459),"",IF($A5459="Ūdeņraža jonu koncentrācija",VLOOKUP(Dati!$A5459,Normas!$A:$D,3,FALSE),VLOOKUP(Dati!$A5459,Normas!$A:$D,3,FALSE)*0.6)),"")</f>
      </c>
      <c r="H5459" s="2">
        <f>IFERROR(IF(ISBLANK($A5459),"",IF($A5459="Ūdeņraža jonu koncentrācija",VLOOKUP(Dati!$A5459,Normas!$A:$D,2,FALSE),VLOOKUP(Dati!$A5459,Normas!$A:$D,2,FALSE)*0.3)),"")</f>
      </c>
      <c r="I5459" s="2">
        <f>IFERROR(IF(ISBLANK($A5459),"",IF($A5459="Ūdeņraža jonu koncentrācija",VLOOKUP(Dati!$A5459,Normas!$A:$D,3,FALSE),VLOOKUP(Dati!$A5459,Normas!$A:$D,3,FALSE)*0.3)),"")</f>
      </c>
    </row>
    <row r="5460" spans="2:9" x14ac:dyDescent="0.2">
      <c r="B5460">
        <f>IF(ISBLANK(A5460),"",VLOOKUP(A5460,Normas!A:D,4,FALSE))</f>
      </c>
      <c r="E5460" s="2">
        <f>IF(ISBLANK(D5460),"",INT(YEARFRAC(D5460,'Vispārīga informācija'!$B$2)))</f>
      </c>
      <c r="F5460" s="2">
        <f>IFERROR(IF(ISBLANK($A5460),"",IF($A5460="Ūdeņraža jonu koncentrācija",VLOOKUP(Dati!$A5460,Normas!$A:$D,2,FALSE),VLOOKUP(Dati!$A5460,Normas!$A:$D,2,FALSE)*0.6)),"")</f>
      </c>
      <c r="G5460" s="2">
        <f>IFERROR(IF(ISBLANK($A5460),"",IF($A5460="Ūdeņraža jonu koncentrācija",VLOOKUP(Dati!$A5460,Normas!$A:$D,3,FALSE),VLOOKUP(Dati!$A5460,Normas!$A:$D,3,FALSE)*0.6)),"")</f>
      </c>
      <c r="H5460" s="2">
        <f>IFERROR(IF(ISBLANK($A5460),"",IF($A5460="Ūdeņraža jonu koncentrācija",VLOOKUP(Dati!$A5460,Normas!$A:$D,2,FALSE),VLOOKUP(Dati!$A5460,Normas!$A:$D,2,FALSE)*0.3)),"")</f>
      </c>
      <c r="I5460" s="2">
        <f>IFERROR(IF(ISBLANK($A5460),"",IF($A5460="Ūdeņraža jonu koncentrācija",VLOOKUP(Dati!$A5460,Normas!$A:$D,3,FALSE),VLOOKUP(Dati!$A5460,Normas!$A:$D,3,FALSE)*0.3)),"")</f>
      </c>
    </row>
    <row r="5461" spans="2:9" x14ac:dyDescent="0.2">
      <c r="B5461">
        <f>IF(ISBLANK(A5461),"",VLOOKUP(A5461,Normas!A:D,4,FALSE))</f>
      </c>
      <c r="E5461" s="2">
        <f>IF(ISBLANK(D5461),"",INT(YEARFRAC(D5461,'Vispārīga informācija'!$B$2)))</f>
      </c>
      <c r="F5461" s="2">
        <f>IFERROR(IF(ISBLANK($A5461),"",IF($A5461="Ūdeņraža jonu koncentrācija",VLOOKUP(Dati!$A5461,Normas!$A:$D,2,FALSE),VLOOKUP(Dati!$A5461,Normas!$A:$D,2,FALSE)*0.6)),"")</f>
      </c>
      <c r="G5461" s="2">
        <f>IFERROR(IF(ISBLANK($A5461),"",IF($A5461="Ūdeņraža jonu koncentrācija",VLOOKUP(Dati!$A5461,Normas!$A:$D,3,FALSE),VLOOKUP(Dati!$A5461,Normas!$A:$D,3,FALSE)*0.6)),"")</f>
      </c>
      <c r="H5461" s="2">
        <f>IFERROR(IF(ISBLANK($A5461),"",IF($A5461="Ūdeņraža jonu koncentrācija",VLOOKUP(Dati!$A5461,Normas!$A:$D,2,FALSE),VLOOKUP(Dati!$A5461,Normas!$A:$D,2,FALSE)*0.3)),"")</f>
      </c>
      <c r="I5461" s="2">
        <f>IFERROR(IF(ISBLANK($A5461),"",IF($A5461="Ūdeņraža jonu koncentrācija",VLOOKUP(Dati!$A5461,Normas!$A:$D,3,FALSE),VLOOKUP(Dati!$A5461,Normas!$A:$D,3,FALSE)*0.3)),"")</f>
      </c>
    </row>
    <row r="5462" spans="2:9" x14ac:dyDescent="0.2">
      <c r="B5462">
        <f>IF(ISBLANK(A5462),"",VLOOKUP(A5462,Normas!A:D,4,FALSE))</f>
      </c>
      <c r="E5462" s="2">
        <f>IF(ISBLANK(D5462),"",INT(YEARFRAC(D5462,'Vispārīga informācija'!$B$2)))</f>
      </c>
      <c r="F5462" s="2">
        <f>IFERROR(IF(ISBLANK($A5462),"",IF($A5462="Ūdeņraža jonu koncentrācija",VLOOKUP(Dati!$A5462,Normas!$A:$D,2,FALSE),VLOOKUP(Dati!$A5462,Normas!$A:$D,2,FALSE)*0.6)),"")</f>
      </c>
      <c r="G5462" s="2">
        <f>IFERROR(IF(ISBLANK($A5462),"",IF($A5462="Ūdeņraža jonu koncentrācija",VLOOKUP(Dati!$A5462,Normas!$A:$D,3,FALSE),VLOOKUP(Dati!$A5462,Normas!$A:$D,3,FALSE)*0.6)),"")</f>
      </c>
      <c r="H5462" s="2">
        <f>IFERROR(IF(ISBLANK($A5462),"",IF($A5462="Ūdeņraža jonu koncentrācija",VLOOKUP(Dati!$A5462,Normas!$A:$D,2,FALSE),VLOOKUP(Dati!$A5462,Normas!$A:$D,2,FALSE)*0.3)),"")</f>
      </c>
      <c r="I5462" s="2">
        <f>IFERROR(IF(ISBLANK($A5462),"",IF($A5462="Ūdeņraža jonu koncentrācija",VLOOKUP(Dati!$A5462,Normas!$A:$D,3,FALSE),VLOOKUP(Dati!$A5462,Normas!$A:$D,3,FALSE)*0.3)),"")</f>
      </c>
    </row>
    <row r="5463" spans="2:9" x14ac:dyDescent="0.2">
      <c r="B5463">
        <f>IF(ISBLANK(A5463),"",VLOOKUP(A5463,Normas!A:D,4,FALSE))</f>
      </c>
      <c r="E5463" s="2">
        <f>IF(ISBLANK(D5463),"",INT(YEARFRAC(D5463,'Vispārīga informācija'!$B$2)))</f>
      </c>
      <c r="F5463" s="2">
        <f>IFERROR(IF(ISBLANK($A5463),"",IF($A5463="Ūdeņraža jonu koncentrācija",VLOOKUP(Dati!$A5463,Normas!$A:$D,2,FALSE),VLOOKUP(Dati!$A5463,Normas!$A:$D,2,FALSE)*0.6)),"")</f>
      </c>
      <c r="G5463" s="2">
        <f>IFERROR(IF(ISBLANK($A5463),"",IF($A5463="Ūdeņraža jonu koncentrācija",VLOOKUP(Dati!$A5463,Normas!$A:$D,3,FALSE),VLOOKUP(Dati!$A5463,Normas!$A:$D,3,FALSE)*0.6)),"")</f>
      </c>
      <c r="H5463" s="2">
        <f>IFERROR(IF(ISBLANK($A5463),"",IF($A5463="Ūdeņraža jonu koncentrācija",VLOOKUP(Dati!$A5463,Normas!$A:$D,2,FALSE),VLOOKUP(Dati!$A5463,Normas!$A:$D,2,FALSE)*0.3)),"")</f>
      </c>
      <c r="I5463" s="2">
        <f>IFERROR(IF(ISBLANK($A5463),"",IF($A5463="Ūdeņraža jonu koncentrācija",VLOOKUP(Dati!$A5463,Normas!$A:$D,3,FALSE),VLOOKUP(Dati!$A5463,Normas!$A:$D,3,FALSE)*0.3)),"")</f>
      </c>
    </row>
    <row r="5464" spans="2:9" x14ac:dyDescent="0.2">
      <c r="B5464">
        <f>IF(ISBLANK(A5464),"",VLOOKUP(A5464,Normas!A:D,4,FALSE))</f>
      </c>
      <c r="E5464" s="2">
        <f>IF(ISBLANK(D5464),"",INT(YEARFRAC(D5464,'Vispārīga informācija'!$B$2)))</f>
      </c>
      <c r="F5464" s="2">
        <f>IFERROR(IF(ISBLANK($A5464),"",IF($A5464="Ūdeņraža jonu koncentrācija",VLOOKUP(Dati!$A5464,Normas!$A:$D,2,FALSE),VLOOKUP(Dati!$A5464,Normas!$A:$D,2,FALSE)*0.6)),"")</f>
      </c>
      <c r="G5464" s="2">
        <f>IFERROR(IF(ISBLANK($A5464),"",IF($A5464="Ūdeņraža jonu koncentrācija",VLOOKUP(Dati!$A5464,Normas!$A:$D,3,FALSE),VLOOKUP(Dati!$A5464,Normas!$A:$D,3,FALSE)*0.6)),"")</f>
      </c>
      <c r="H5464" s="2">
        <f>IFERROR(IF(ISBLANK($A5464),"",IF($A5464="Ūdeņraža jonu koncentrācija",VLOOKUP(Dati!$A5464,Normas!$A:$D,2,FALSE),VLOOKUP(Dati!$A5464,Normas!$A:$D,2,FALSE)*0.3)),"")</f>
      </c>
      <c r="I5464" s="2">
        <f>IFERROR(IF(ISBLANK($A5464),"",IF($A5464="Ūdeņraža jonu koncentrācija",VLOOKUP(Dati!$A5464,Normas!$A:$D,3,FALSE),VLOOKUP(Dati!$A5464,Normas!$A:$D,3,FALSE)*0.3)),"")</f>
      </c>
    </row>
    <row r="5465" spans="2:9" x14ac:dyDescent="0.2">
      <c r="B5465">
        <f>IF(ISBLANK(A5465),"",VLOOKUP(A5465,Normas!A:D,4,FALSE))</f>
      </c>
      <c r="E5465" s="2">
        <f>IF(ISBLANK(D5465),"",INT(YEARFRAC(D5465,'Vispārīga informācija'!$B$2)))</f>
      </c>
      <c r="F5465" s="2">
        <f>IFERROR(IF(ISBLANK($A5465),"",IF($A5465="Ūdeņraža jonu koncentrācija",VLOOKUP(Dati!$A5465,Normas!$A:$D,2,FALSE),VLOOKUP(Dati!$A5465,Normas!$A:$D,2,FALSE)*0.6)),"")</f>
      </c>
      <c r="G5465" s="2">
        <f>IFERROR(IF(ISBLANK($A5465),"",IF($A5465="Ūdeņraža jonu koncentrācija",VLOOKUP(Dati!$A5465,Normas!$A:$D,3,FALSE),VLOOKUP(Dati!$A5465,Normas!$A:$D,3,FALSE)*0.6)),"")</f>
      </c>
      <c r="H5465" s="2">
        <f>IFERROR(IF(ISBLANK($A5465),"",IF($A5465="Ūdeņraža jonu koncentrācija",VLOOKUP(Dati!$A5465,Normas!$A:$D,2,FALSE),VLOOKUP(Dati!$A5465,Normas!$A:$D,2,FALSE)*0.3)),"")</f>
      </c>
      <c r="I5465" s="2">
        <f>IFERROR(IF(ISBLANK($A5465),"",IF($A5465="Ūdeņraža jonu koncentrācija",VLOOKUP(Dati!$A5465,Normas!$A:$D,3,FALSE),VLOOKUP(Dati!$A5465,Normas!$A:$D,3,FALSE)*0.3)),"")</f>
      </c>
    </row>
    <row r="5466" spans="2:9" x14ac:dyDescent="0.2">
      <c r="B5466">
        <f>IF(ISBLANK(A5466),"",VLOOKUP(A5466,Normas!A:D,4,FALSE))</f>
      </c>
      <c r="E5466" s="2">
        <f>IF(ISBLANK(D5466),"",INT(YEARFRAC(D5466,'Vispārīga informācija'!$B$2)))</f>
      </c>
      <c r="F5466" s="2">
        <f>IFERROR(IF(ISBLANK($A5466),"",IF($A5466="Ūdeņraža jonu koncentrācija",VLOOKUP(Dati!$A5466,Normas!$A:$D,2,FALSE),VLOOKUP(Dati!$A5466,Normas!$A:$D,2,FALSE)*0.6)),"")</f>
      </c>
      <c r="G5466" s="2">
        <f>IFERROR(IF(ISBLANK($A5466),"",IF($A5466="Ūdeņraža jonu koncentrācija",VLOOKUP(Dati!$A5466,Normas!$A:$D,3,FALSE),VLOOKUP(Dati!$A5466,Normas!$A:$D,3,FALSE)*0.6)),"")</f>
      </c>
      <c r="H5466" s="2">
        <f>IFERROR(IF(ISBLANK($A5466),"",IF($A5466="Ūdeņraža jonu koncentrācija",VLOOKUP(Dati!$A5466,Normas!$A:$D,2,FALSE),VLOOKUP(Dati!$A5466,Normas!$A:$D,2,FALSE)*0.3)),"")</f>
      </c>
      <c r="I5466" s="2">
        <f>IFERROR(IF(ISBLANK($A5466),"",IF($A5466="Ūdeņraža jonu koncentrācija",VLOOKUP(Dati!$A5466,Normas!$A:$D,3,FALSE),VLOOKUP(Dati!$A5466,Normas!$A:$D,3,FALSE)*0.3)),"")</f>
      </c>
    </row>
    <row r="5467" spans="2:9" x14ac:dyDescent="0.2">
      <c r="B5467">
        <f>IF(ISBLANK(A5467),"",VLOOKUP(A5467,Normas!A:D,4,FALSE))</f>
      </c>
      <c r="E5467" s="2">
        <f>IF(ISBLANK(D5467),"",INT(YEARFRAC(D5467,'Vispārīga informācija'!$B$2)))</f>
      </c>
      <c r="F5467" s="2">
        <f>IFERROR(IF(ISBLANK($A5467),"",IF($A5467="Ūdeņraža jonu koncentrācija",VLOOKUP(Dati!$A5467,Normas!$A:$D,2,FALSE),VLOOKUP(Dati!$A5467,Normas!$A:$D,2,FALSE)*0.6)),"")</f>
      </c>
      <c r="G5467" s="2">
        <f>IFERROR(IF(ISBLANK($A5467),"",IF($A5467="Ūdeņraža jonu koncentrācija",VLOOKUP(Dati!$A5467,Normas!$A:$D,3,FALSE),VLOOKUP(Dati!$A5467,Normas!$A:$D,3,FALSE)*0.6)),"")</f>
      </c>
      <c r="H5467" s="2">
        <f>IFERROR(IF(ISBLANK($A5467),"",IF($A5467="Ūdeņraža jonu koncentrācija",VLOOKUP(Dati!$A5467,Normas!$A:$D,2,FALSE),VLOOKUP(Dati!$A5467,Normas!$A:$D,2,FALSE)*0.3)),"")</f>
      </c>
      <c r="I5467" s="2">
        <f>IFERROR(IF(ISBLANK($A5467),"",IF($A5467="Ūdeņraža jonu koncentrācija",VLOOKUP(Dati!$A5467,Normas!$A:$D,3,FALSE),VLOOKUP(Dati!$A5467,Normas!$A:$D,3,FALSE)*0.3)),"")</f>
      </c>
    </row>
    <row r="5468" spans="2:9" x14ac:dyDescent="0.2">
      <c r="B5468">
        <f>IF(ISBLANK(A5468),"",VLOOKUP(A5468,Normas!A:D,4,FALSE))</f>
      </c>
      <c r="E5468" s="2">
        <f>IF(ISBLANK(D5468),"",INT(YEARFRAC(D5468,'Vispārīga informācija'!$B$2)))</f>
      </c>
      <c r="F5468" s="2">
        <f>IFERROR(IF(ISBLANK($A5468),"",IF($A5468="Ūdeņraža jonu koncentrācija",VLOOKUP(Dati!$A5468,Normas!$A:$D,2,FALSE),VLOOKUP(Dati!$A5468,Normas!$A:$D,2,FALSE)*0.6)),"")</f>
      </c>
      <c r="G5468" s="2">
        <f>IFERROR(IF(ISBLANK($A5468),"",IF($A5468="Ūdeņraža jonu koncentrācija",VLOOKUP(Dati!$A5468,Normas!$A:$D,3,FALSE),VLOOKUP(Dati!$A5468,Normas!$A:$D,3,FALSE)*0.6)),"")</f>
      </c>
      <c r="H5468" s="2">
        <f>IFERROR(IF(ISBLANK($A5468),"",IF($A5468="Ūdeņraža jonu koncentrācija",VLOOKUP(Dati!$A5468,Normas!$A:$D,2,FALSE),VLOOKUP(Dati!$A5468,Normas!$A:$D,2,FALSE)*0.3)),"")</f>
      </c>
      <c r="I5468" s="2">
        <f>IFERROR(IF(ISBLANK($A5468),"",IF($A5468="Ūdeņraža jonu koncentrācija",VLOOKUP(Dati!$A5468,Normas!$A:$D,3,FALSE),VLOOKUP(Dati!$A5468,Normas!$A:$D,3,FALSE)*0.3)),"")</f>
      </c>
    </row>
    <row r="5469" spans="2:9" x14ac:dyDescent="0.2">
      <c r="B5469">
        <f>IF(ISBLANK(A5469),"",VLOOKUP(A5469,Normas!A:D,4,FALSE))</f>
      </c>
      <c r="E5469" s="2">
        <f>IF(ISBLANK(D5469),"",INT(YEARFRAC(D5469,'Vispārīga informācija'!$B$2)))</f>
      </c>
      <c r="F5469" s="2">
        <f>IFERROR(IF(ISBLANK($A5469),"",IF($A5469="Ūdeņraža jonu koncentrācija",VLOOKUP(Dati!$A5469,Normas!$A:$D,2,FALSE),VLOOKUP(Dati!$A5469,Normas!$A:$D,2,FALSE)*0.6)),"")</f>
      </c>
      <c r="G5469" s="2">
        <f>IFERROR(IF(ISBLANK($A5469),"",IF($A5469="Ūdeņraža jonu koncentrācija",VLOOKUP(Dati!$A5469,Normas!$A:$D,3,FALSE),VLOOKUP(Dati!$A5469,Normas!$A:$D,3,FALSE)*0.6)),"")</f>
      </c>
      <c r="H5469" s="2">
        <f>IFERROR(IF(ISBLANK($A5469),"",IF($A5469="Ūdeņraža jonu koncentrācija",VLOOKUP(Dati!$A5469,Normas!$A:$D,2,FALSE),VLOOKUP(Dati!$A5469,Normas!$A:$D,2,FALSE)*0.3)),"")</f>
      </c>
      <c r="I5469" s="2">
        <f>IFERROR(IF(ISBLANK($A5469),"",IF($A5469="Ūdeņraža jonu koncentrācija",VLOOKUP(Dati!$A5469,Normas!$A:$D,3,FALSE),VLOOKUP(Dati!$A5469,Normas!$A:$D,3,FALSE)*0.3)),"")</f>
      </c>
    </row>
    <row r="5470" spans="2:9" x14ac:dyDescent="0.2">
      <c r="B5470">
        <f>IF(ISBLANK(A5470),"",VLOOKUP(A5470,Normas!A:D,4,FALSE))</f>
      </c>
      <c r="E5470" s="2">
        <f>IF(ISBLANK(D5470),"",INT(YEARFRAC(D5470,'Vispārīga informācija'!$B$2)))</f>
      </c>
      <c r="F5470" s="2">
        <f>IFERROR(IF(ISBLANK($A5470),"",IF($A5470="Ūdeņraža jonu koncentrācija",VLOOKUP(Dati!$A5470,Normas!$A:$D,2,FALSE),VLOOKUP(Dati!$A5470,Normas!$A:$D,2,FALSE)*0.6)),"")</f>
      </c>
      <c r="G5470" s="2">
        <f>IFERROR(IF(ISBLANK($A5470),"",IF($A5470="Ūdeņraža jonu koncentrācija",VLOOKUP(Dati!$A5470,Normas!$A:$D,3,FALSE),VLOOKUP(Dati!$A5470,Normas!$A:$D,3,FALSE)*0.6)),"")</f>
      </c>
      <c r="H5470" s="2">
        <f>IFERROR(IF(ISBLANK($A5470),"",IF($A5470="Ūdeņraža jonu koncentrācija",VLOOKUP(Dati!$A5470,Normas!$A:$D,2,FALSE),VLOOKUP(Dati!$A5470,Normas!$A:$D,2,FALSE)*0.3)),"")</f>
      </c>
      <c r="I5470" s="2">
        <f>IFERROR(IF(ISBLANK($A5470),"",IF($A5470="Ūdeņraža jonu koncentrācija",VLOOKUP(Dati!$A5470,Normas!$A:$D,3,FALSE),VLOOKUP(Dati!$A5470,Normas!$A:$D,3,FALSE)*0.3)),"")</f>
      </c>
    </row>
    <row r="5471" spans="2:9" x14ac:dyDescent="0.2">
      <c r="B5471">
        <f>IF(ISBLANK(A5471),"",VLOOKUP(A5471,Normas!A:D,4,FALSE))</f>
      </c>
      <c r="E5471" s="2">
        <f>IF(ISBLANK(D5471),"",INT(YEARFRAC(D5471,'Vispārīga informācija'!$B$2)))</f>
      </c>
      <c r="F5471" s="2">
        <f>IFERROR(IF(ISBLANK($A5471),"",IF($A5471="Ūdeņraža jonu koncentrācija",VLOOKUP(Dati!$A5471,Normas!$A:$D,2,FALSE),VLOOKUP(Dati!$A5471,Normas!$A:$D,2,FALSE)*0.6)),"")</f>
      </c>
      <c r="G5471" s="2">
        <f>IFERROR(IF(ISBLANK($A5471),"",IF($A5471="Ūdeņraža jonu koncentrācija",VLOOKUP(Dati!$A5471,Normas!$A:$D,3,FALSE),VLOOKUP(Dati!$A5471,Normas!$A:$D,3,FALSE)*0.6)),"")</f>
      </c>
      <c r="H5471" s="2">
        <f>IFERROR(IF(ISBLANK($A5471),"",IF($A5471="Ūdeņraža jonu koncentrācija",VLOOKUP(Dati!$A5471,Normas!$A:$D,2,FALSE),VLOOKUP(Dati!$A5471,Normas!$A:$D,2,FALSE)*0.3)),"")</f>
      </c>
      <c r="I5471" s="2">
        <f>IFERROR(IF(ISBLANK($A5471),"",IF($A5471="Ūdeņraža jonu koncentrācija",VLOOKUP(Dati!$A5471,Normas!$A:$D,3,FALSE),VLOOKUP(Dati!$A5471,Normas!$A:$D,3,FALSE)*0.3)),"")</f>
      </c>
    </row>
    <row r="5472" spans="2:9" x14ac:dyDescent="0.2">
      <c r="B5472">
        <f>IF(ISBLANK(A5472),"",VLOOKUP(A5472,Normas!A:D,4,FALSE))</f>
      </c>
      <c r="E5472" s="2">
        <f>IF(ISBLANK(D5472),"",INT(YEARFRAC(D5472,'Vispārīga informācija'!$B$2)))</f>
      </c>
      <c r="F5472" s="2">
        <f>IFERROR(IF(ISBLANK($A5472),"",IF($A5472="Ūdeņraža jonu koncentrācija",VLOOKUP(Dati!$A5472,Normas!$A:$D,2,FALSE),VLOOKUP(Dati!$A5472,Normas!$A:$D,2,FALSE)*0.6)),"")</f>
      </c>
      <c r="G5472" s="2">
        <f>IFERROR(IF(ISBLANK($A5472),"",IF($A5472="Ūdeņraža jonu koncentrācija",VLOOKUP(Dati!$A5472,Normas!$A:$D,3,FALSE),VLOOKUP(Dati!$A5472,Normas!$A:$D,3,FALSE)*0.6)),"")</f>
      </c>
      <c r="H5472" s="2">
        <f>IFERROR(IF(ISBLANK($A5472),"",IF($A5472="Ūdeņraža jonu koncentrācija",VLOOKUP(Dati!$A5472,Normas!$A:$D,2,FALSE),VLOOKUP(Dati!$A5472,Normas!$A:$D,2,FALSE)*0.3)),"")</f>
      </c>
      <c r="I5472" s="2">
        <f>IFERROR(IF(ISBLANK($A5472),"",IF($A5472="Ūdeņraža jonu koncentrācija",VLOOKUP(Dati!$A5472,Normas!$A:$D,3,FALSE),VLOOKUP(Dati!$A5472,Normas!$A:$D,3,FALSE)*0.3)),"")</f>
      </c>
    </row>
    <row r="5473" spans="2:9" x14ac:dyDescent="0.2">
      <c r="B5473">
        <f>IF(ISBLANK(A5473),"",VLOOKUP(A5473,Normas!A:D,4,FALSE))</f>
      </c>
      <c r="E5473" s="2">
        <f>IF(ISBLANK(D5473),"",INT(YEARFRAC(D5473,'Vispārīga informācija'!$B$2)))</f>
      </c>
      <c r="F5473" s="2">
        <f>IFERROR(IF(ISBLANK($A5473),"",IF($A5473="Ūdeņraža jonu koncentrācija",VLOOKUP(Dati!$A5473,Normas!$A:$D,2,FALSE),VLOOKUP(Dati!$A5473,Normas!$A:$D,2,FALSE)*0.6)),"")</f>
      </c>
      <c r="G5473" s="2">
        <f>IFERROR(IF(ISBLANK($A5473),"",IF($A5473="Ūdeņraža jonu koncentrācija",VLOOKUP(Dati!$A5473,Normas!$A:$D,3,FALSE),VLOOKUP(Dati!$A5473,Normas!$A:$D,3,FALSE)*0.6)),"")</f>
      </c>
      <c r="H5473" s="2">
        <f>IFERROR(IF(ISBLANK($A5473),"",IF($A5473="Ūdeņraža jonu koncentrācija",VLOOKUP(Dati!$A5473,Normas!$A:$D,2,FALSE),VLOOKUP(Dati!$A5473,Normas!$A:$D,2,FALSE)*0.3)),"")</f>
      </c>
      <c r="I5473" s="2">
        <f>IFERROR(IF(ISBLANK($A5473),"",IF($A5473="Ūdeņraža jonu koncentrācija",VLOOKUP(Dati!$A5473,Normas!$A:$D,3,FALSE),VLOOKUP(Dati!$A5473,Normas!$A:$D,3,FALSE)*0.3)),"")</f>
      </c>
    </row>
    <row r="5474" spans="2:9" x14ac:dyDescent="0.2">
      <c r="B5474">
        <f>IF(ISBLANK(A5474),"",VLOOKUP(A5474,Normas!A:D,4,FALSE))</f>
      </c>
      <c r="E5474" s="2">
        <f>IF(ISBLANK(D5474),"",INT(YEARFRAC(D5474,'Vispārīga informācija'!$B$2)))</f>
      </c>
      <c r="F5474" s="2">
        <f>IFERROR(IF(ISBLANK($A5474),"",IF($A5474="Ūdeņraža jonu koncentrācija",VLOOKUP(Dati!$A5474,Normas!$A:$D,2,FALSE),VLOOKUP(Dati!$A5474,Normas!$A:$D,2,FALSE)*0.6)),"")</f>
      </c>
      <c r="G5474" s="2">
        <f>IFERROR(IF(ISBLANK($A5474),"",IF($A5474="Ūdeņraža jonu koncentrācija",VLOOKUP(Dati!$A5474,Normas!$A:$D,3,FALSE),VLOOKUP(Dati!$A5474,Normas!$A:$D,3,FALSE)*0.6)),"")</f>
      </c>
      <c r="H5474" s="2">
        <f>IFERROR(IF(ISBLANK($A5474),"",IF($A5474="Ūdeņraža jonu koncentrācija",VLOOKUP(Dati!$A5474,Normas!$A:$D,2,FALSE),VLOOKUP(Dati!$A5474,Normas!$A:$D,2,FALSE)*0.3)),"")</f>
      </c>
      <c r="I5474" s="2">
        <f>IFERROR(IF(ISBLANK($A5474),"",IF($A5474="Ūdeņraža jonu koncentrācija",VLOOKUP(Dati!$A5474,Normas!$A:$D,3,FALSE),VLOOKUP(Dati!$A5474,Normas!$A:$D,3,FALSE)*0.3)),"")</f>
      </c>
    </row>
    <row r="5475" spans="2:9" x14ac:dyDescent="0.2">
      <c r="B5475">
        <f>IF(ISBLANK(A5475),"",VLOOKUP(A5475,Normas!A:D,4,FALSE))</f>
      </c>
      <c r="E5475" s="2">
        <f>IF(ISBLANK(D5475),"",INT(YEARFRAC(D5475,'Vispārīga informācija'!$B$2)))</f>
      </c>
      <c r="F5475" s="2">
        <f>IFERROR(IF(ISBLANK($A5475),"",IF($A5475="Ūdeņraža jonu koncentrācija",VLOOKUP(Dati!$A5475,Normas!$A:$D,2,FALSE),VLOOKUP(Dati!$A5475,Normas!$A:$D,2,FALSE)*0.6)),"")</f>
      </c>
      <c r="G5475" s="2">
        <f>IFERROR(IF(ISBLANK($A5475),"",IF($A5475="Ūdeņraža jonu koncentrācija",VLOOKUP(Dati!$A5475,Normas!$A:$D,3,FALSE),VLOOKUP(Dati!$A5475,Normas!$A:$D,3,FALSE)*0.6)),"")</f>
      </c>
      <c r="H5475" s="2">
        <f>IFERROR(IF(ISBLANK($A5475),"",IF($A5475="Ūdeņraža jonu koncentrācija",VLOOKUP(Dati!$A5475,Normas!$A:$D,2,FALSE),VLOOKUP(Dati!$A5475,Normas!$A:$D,2,FALSE)*0.3)),"")</f>
      </c>
      <c r="I5475" s="2">
        <f>IFERROR(IF(ISBLANK($A5475),"",IF($A5475="Ūdeņraža jonu koncentrācija",VLOOKUP(Dati!$A5475,Normas!$A:$D,3,FALSE),VLOOKUP(Dati!$A5475,Normas!$A:$D,3,FALSE)*0.3)),"")</f>
      </c>
    </row>
    <row r="5476" spans="2:9" x14ac:dyDescent="0.2">
      <c r="B5476">
        <f>IF(ISBLANK(A5476),"",VLOOKUP(A5476,Normas!A:D,4,FALSE))</f>
      </c>
      <c r="E5476" s="2">
        <f>IF(ISBLANK(D5476),"",INT(YEARFRAC(D5476,'Vispārīga informācija'!$B$2)))</f>
      </c>
      <c r="F5476" s="2">
        <f>IFERROR(IF(ISBLANK($A5476),"",IF($A5476="Ūdeņraža jonu koncentrācija",VLOOKUP(Dati!$A5476,Normas!$A:$D,2,FALSE),VLOOKUP(Dati!$A5476,Normas!$A:$D,2,FALSE)*0.6)),"")</f>
      </c>
      <c r="G5476" s="2">
        <f>IFERROR(IF(ISBLANK($A5476),"",IF($A5476="Ūdeņraža jonu koncentrācija",VLOOKUP(Dati!$A5476,Normas!$A:$D,3,FALSE),VLOOKUP(Dati!$A5476,Normas!$A:$D,3,FALSE)*0.6)),"")</f>
      </c>
      <c r="H5476" s="2">
        <f>IFERROR(IF(ISBLANK($A5476),"",IF($A5476="Ūdeņraža jonu koncentrācija",VLOOKUP(Dati!$A5476,Normas!$A:$D,2,FALSE),VLOOKUP(Dati!$A5476,Normas!$A:$D,2,FALSE)*0.3)),"")</f>
      </c>
      <c r="I5476" s="2">
        <f>IFERROR(IF(ISBLANK($A5476),"",IF($A5476="Ūdeņraža jonu koncentrācija",VLOOKUP(Dati!$A5476,Normas!$A:$D,3,FALSE),VLOOKUP(Dati!$A5476,Normas!$A:$D,3,FALSE)*0.3)),"")</f>
      </c>
    </row>
    <row r="5477" spans="2:9" x14ac:dyDescent="0.2">
      <c r="B5477">
        <f>IF(ISBLANK(A5477),"",VLOOKUP(A5477,Normas!A:D,4,FALSE))</f>
      </c>
      <c r="E5477" s="2">
        <f>IF(ISBLANK(D5477),"",INT(YEARFRAC(D5477,'Vispārīga informācija'!$B$2)))</f>
      </c>
      <c r="F5477" s="2">
        <f>IFERROR(IF(ISBLANK($A5477),"",IF($A5477="Ūdeņraža jonu koncentrācija",VLOOKUP(Dati!$A5477,Normas!$A:$D,2,FALSE),VLOOKUP(Dati!$A5477,Normas!$A:$D,2,FALSE)*0.6)),"")</f>
      </c>
      <c r="G5477" s="2">
        <f>IFERROR(IF(ISBLANK($A5477),"",IF($A5477="Ūdeņraža jonu koncentrācija",VLOOKUP(Dati!$A5477,Normas!$A:$D,3,FALSE),VLOOKUP(Dati!$A5477,Normas!$A:$D,3,FALSE)*0.6)),"")</f>
      </c>
      <c r="H5477" s="2">
        <f>IFERROR(IF(ISBLANK($A5477),"",IF($A5477="Ūdeņraža jonu koncentrācija",VLOOKUP(Dati!$A5477,Normas!$A:$D,2,FALSE),VLOOKUP(Dati!$A5477,Normas!$A:$D,2,FALSE)*0.3)),"")</f>
      </c>
      <c r="I5477" s="2">
        <f>IFERROR(IF(ISBLANK($A5477),"",IF($A5477="Ūdeņraža jonu koncentrācija",VLOOKUP(Dati!$A5477,Normas!$A:$D,3,FALSE),VLOOKUP(Dati!$A5477,Normas!$A:$D,3,FALSE)*0.3)),"")</f>
      </c>
    </row>
    <row r="5478" spans="2:9" x14ac:dyDescent="0.2">
      <c r="B5478">
        <f>IF(ISBLANK(A5478),"",VLOOKUP(A5478,Normas!A:D,4,FALSE))</f>
      </c>
      <c r="E5478" s="2">
        <f>IF(ISBLANK(D5478),"",INT(YEARFRAC(D5478,'Vispārīga informācija'!$B$2)))</f>
      </c>
      <c r="F5478" s="2">
        <f>IFERROR(IF(ISBLANK($A5478),"",IF($A5478="Ūdeņraža jonu koncentrācija",VLOOKUP(Dati!$A5478,Normas!$A:$D,2,FALSE),VLOOKUP(Dati!$A5478,Normas!$A:$D,2,FALSE)*0.6)),"")</f>
      </c>
      <c r="G5478" s="2">
        <f>IFERROR(IF(ISBLANK($A5478),"",IF($A5478="Ūdeņraža jonu koncentrācija",VLOOKUP(Dati!$A5478,Normas!$A:$D,3,FALSE),VLOOKUP(Dati!$A5478,Normas!$A:$D,3,FALSE)*0.6)),"")</f>
      </c>
      <c r="H5478" s="2">
        <f>IFERROR(IF(ISBLANK($A5478),"",IF($A5478="Ūdeņraža jonu koncentrācija",VLOOKUP(Dati!$A5478,Normas!$A:$D,2,FALSE),VLOOKUP(Dati!$A5478,Normas!$A:$D,2,FALSE)*0.3)),"")</f>
      </c>
      <c r="I5478" s="2">
        <f>IFERROR(IF(ISBLANK($A5478),"",IF($A5478="Ūdeņraža jonu koncentrācija",VLOOKUP(Dati!$A5478,Normas!$A:$D,3,FALSE),VLOOKUP(Dati!$A5478,Normas!$A:$D,3,FALSE)*0.3)),"")</f>
      </c>
    </row>
    <row r="5479" spans="2:9" x14ac:dyDescent="0.2">
      <c r="B5479">
        <f>IF(ISBLANK(A5479),"",VLOOKUP(A5479,Normas!A:D,4,FALSE))</f>
      </c>
      <c r="E5479" s="2">
        <f>IF(ISBLANK(D5479),"",INT(YEARFRAC(D5479,'Vispārīga informācija'!$B$2)))</f>
      </c>
      <c r="F5479" s="2">
        <f>IFERROR(IF(ISBLANK($A5479),"",IF($A5479="Ūdeņraža jonu koncentrācija",VLOOKUP(Dati!$A5479,Normas!$A:$D,2,FALSE),VLOOKUP(Dati!$A5479,Normas!$A:$D,2,FALSE)*0.6)),"")</f>
      </c>
      <c r="G5479" s="2">
        <f>IFERROR(IF(ISBLANK($A5479),"",IF($A5479="Ūdeņraža jonu koncentrācija",VLOOKUP(Dati!$A5479,Normas!$A:$D,3,FALSE),VLOOKUP(Dati!$A5479,Normas!$A:$D,3,FALSE)*0.6)),"")</f>
      </c>
      <c r="H5479" s="2">
        <f>IFERROR(IF(ISBLANK($A5479),"",IF($A5479="Ūdeņraža jonu koncentrācija",VLOOKUP(Dati!$A5479,Normas!$A:$D,2,FALSE),VLOOKUP(Dati!$A5479,Normas!$A:$D,2,FALSE)*0.3)),"")</f>
      </c>
      <c r="I5479" s="2">
        <f>IFERROR(IF(ISBLANK($A5479),"",IF($A5479="Ūdeņraža jonu koncentrācija",VLOOKUP(Dati!$A5479,Normas!$A:$D,3,FALSE),VLOOKUP(Dati!$A5479,Normas!$A:$D,3,FALSE)*0.3)),"")</f>
      </c>
    </row>
    <row r="5480" spans="2:9" x14ac:dyDescent="0.2">
      <c r="B5480">
        <f>IF(ISBLANK(A5480),"",VLOOKUP(A5480,Normas!A:D,4,FALSE))</f>
      </c>
      <c r="E5480" s="2">
        <f>IF(ISBLANK(D5480),"",INT(YEARFRAC(D5480,'Vispārīga informācija'!$B$2)))</f>
      </c>
      <c r="F5480" s="2">
        <f>IFERROR(IF(ISBLANK($A5480),"",IF($A5480="Ūdeņraža jonu koncentrācija",VLOOKUP(Dati!$A5480,Normas!$A:$D,2,FALSE),VLOOKUP(Dati!$A5480,Normas!$A:$D,2,FALSE)*0.6)),"")</f>
      </c>
      <c r="G5480" s="2">
        <f>IFERROR(IF(ISBLANK($A5480),"",IF($A5480="Ūdeņraža jonu koncentrācija",VLOOKUP(Dati!$A5480,Normas!$A:$D,3,FALSE),VLOOKUP(Dati!$A5480,Normas!$A:$D,3,FALSE)*0.6)),"")</f>
      </c>
      <c r="H5480" s="2">
        <f>IFERROR(IF(ISBLANK($A5480),"",IF($A5480="Ūdeņraža jonu koncentrācija",VLOOKUP(Dati!$A5480,Normas!$A:$D,2,FALSE),VLOOKUP(Dati!$A5480,Normas!$A:$D,2,FALSE)*0.3)),"")</f>
      </c>
      <c r="I5480" s="2">
        <f>IFERROR(IF(ISBLANK($A5480),"",IF($A5480="Ūdeņraža jonu koncentrācija",VLOOKUP(Dati!$A5480,Normas!$A:$D,3,FALSE),VLOOKUP(Dati!$A5480,Normas!$A:$D,3,FALSE)*0.3)),"")</f>
      </c>
    </row>
    <row r="5481" spans="2:9" x14ac:dyDescent="0.2">
      <c r="B5481">
        <f>IF(ISBLANK(A5481),"",VLOOKUP(A5481,Normas!A:D,4,FALSE))</f>
      </c>
      <c r="E5481" s="2">
        <f>IF(ISBLANK(D5481),"",INT(YEARFRAC(D5481,'Vispārīga informācija'!$B$2)))</f>
      </c>
      <c r="F5481" s="2">
        <f>IFERROR(IF(ISBLANK($A5481),"",IF($A5481="Ūdeņraža jonu koncentrācija",VLOOKUP(Dati!$A5481,Normas!$A:$D,2,FALSE),VLOOKUP(Dati!$A5481,Normas!$A:$D,2,FALSE)*0.6)),"")</f>
      </c>
      <c r="G5481" s="2">
        <f>IFERROR(IF(ISBLANK($A5481),"",IF($A5481="Ūdeņraža jonu koncentrācija",VLOOKUP(Dati!$A5481,Normas!$A:$D,3,FALSE),VLOOKUP(Dati!$A5481,Normas!$A:$D,3,FALSE)*0.6)),"")</f>
      </c>
      <c r="H5481" s="2">
        <f>IFERROR(IF(ISBLANK($A5481),"",IF($A5481="Ūdeņraža jonu koncentrācija",VLOOKUP(Dati!$A5481,Normas!$A:$D,2,FALSE),VLOOKUP(Dati!$A5481,Normas!$A:$D,2,FALSE)*0.3)),"")</f>
      </c>
      <c r="I5481" s="2">
        <f>IFERROR(IF(ISBLANK($A5481),"",IF($A5481="Ūdeņraža jonu koncentrācija",VLOOKUP(Dati!$A5481,Normas!$A:$D,3,FALSE),VLOOKUP(Dati!$A5481,Normas!$A:$D,3,FALSE)*0.3)),"")</f>
      </c>
    </row>
    <row r="5482" spans="2:9" x14ac:dyDescent="0.2">
      <c r="B5482">
        <f>IF(ISBLANK(A5482),"",VLOOKUP(A5482,Normas!A:D,4,FALSE))</f>
      </c>
      <c r="E5482" s="2">
        <f>IF(ISBLANK(D5482),"",INT(YEARFRAC(D5482,'Vispārīga informācija'!$B$2)))</f>
      </c>
      <c r="F5482" s="2">
        <f>IFERROR(IF(ISBLANK($A5482),"",IF($A5482="Ūdeņraža jonu koncentrācija",VLOOKUP(Dati!$A5482,Normas!$A:$D,2,FALSE),VLOOKUP(Dati!$A5482,Normas!$A:$D,2,FALSE)*0.6)),"")</f>
      </c>
      <c r="G5482" s="2">
        <f>IFERROR(IF(ISBLANK($A5482),"",IF($A5482="Ūdeņraža jonu koncentrācija",VLOOKUP(Dati!$A5482,Normas!$A:$D,3,FALSE),VLOOKUP(Dati!$A5482,Normas!$A:$D,3,FALSE)*0.6)),"")</f>
      </c>
      <c r="H5482" s="2">
        <f>IFERROR(IF(ISBLANK($A5482),"",IF($A5482="Ūdeņraža jonu koncentrācija",VLOOKUP(Dati!$A5482,Normas!$A:$D,2,FALSE),VLOOKUP(Dati!$A5482,Normas!$A:$D,2,FALSE)*0.3)),"")</f>
      </c>
      <c r="I5482" s="2">
        <f>IFERROR(IF(ISBLANK($A5482),"",IF($A5482="Ūdeņraža jonu koncentrācija",VLOOKUP(Dati!$A5482,Normas!$A:$D,3,FALSE),VLOOKUP(Dati!$A5482,Normas!$A:$D,3,FALSE)*0.3)),"")</f>
      </c>
    </row>
    <row r="5483" spans="2:9" x14ac:dyDescent="0.2">
      <c r="B5483">
        <f>IF(ISBLANK(A5483),"",VLOOKUP(A5483,Normas!A:D,4,FALSE))</f>
      </c>
      <c r="E5483" s="2">
        <f>IF(ISBLANK(D5483),"",INT(YEARFRAC(D5483,'Vispārīga informācija'!$B$2)))</f>
      </c>
      <c r="F5483" s="2">
        <f>IFERROR(IF(ISBLANK($A5483),"",IF($A5483="Ūdeņraža jonu koncentrācija",VLOOKUP(Dati!$A5483,Normas!$A:$D,2,FALSE),VLOOKUP(Dati!$A5483,Normas!$A:$D,2,FALSE)*0.6)),"")</f>
      </c>
      <c r="G5483" s="2">
        <f>IFERROR(IF(ISBLANK($A5483),"",IF($A5483="Ūdeņraža jonu koncentrācija",VLOOKUP(Dati!$A5483,Normas!$A:$D,3,FALSE),VLOOKUP(Dati!$A5483,Normas!$A:$D,3,FALSE)*0.6)),"")</f>
      </c>
      <c r="H5483" s="2">
        <f>IFERROR(IF(ISBLANK($A5483),"",IF($A5483="Ūdeņraža jonu koncentrācija",VLOOKUP(Dati!$A5483,Normas!$A:$D,2,FALSE),VLOOKUP(Dati!$A5483,Normas!$A:$D,2,FALSE)*0.3)),"")</f>
      </c>
      <c r="I5483" s="2">
        <f>IFERROR(IF(ISBLANK($A5483),"",IF($A5483="Ūdeņraža jonu koncentrācija",VLOOKUP(Dati!$A5483,Normas!$A:$D,3,FALSE),VLOOKUP(Dati!$A5483,Normas!$A:$D,3,FALSE)*0.3)),"")</f>
      </c>
    </row>
    <row r="5484" spans="2:9" x14ac:dyDescent="0.2">
      <c r="B5484">
        <f>IF(ISBLANK(A5484),"",VLOOKUP(A5484,Normas!A:D,4,FALSE))</f>
      </c>
      <c r="E5484" s="2">
        <f>IF(ISBLANK(D5484),"",INT(YEARFRAC(D5484,'Vispārīga informācija'!$B$2)))</f>
      </c>
      <c r="F5484" s="2">
        <f>IFERROR(IF(ISBLANK($A5484),"",IF($A5484="Ūdeņraža jonu koncentrācija",VLOOKUP(Dati!$A5484,Normas!$A:$D,2,FALSE),VLOOKUP(Dati!$A5484,Normas!$A:$D,2,FALSE)*0.6)),"")</f>
      </c>
      <c r="G5484" s="2">
        <f>IFERROR(IF(ISBLANK($A5484),"",IF($A5484="Ūdeņraža jonu koncentrācija",VLOOKUP(Dati!$A5484,Normas!$A:$D,3,FALSE),VLOOKUP(Dati!$A5484,Normas!$A:$D,3,FALSE)*0.6)),"")</f>
      </c>
      <c r="H5484" s="2">
        <f>IFERROR(IF(ISBLANK($A5484),"",IF($A5484="Ūdeņraža jonu koncentrācija",VLOOKUP(Dati!$A5484,Normas!$A:$D,2,FALSE),VLOOKUP(Dati!$A5484,Normas!$A:$D,2,FALSE)*0.3)),"")</f>
      </c>
      <c r="I5484" s="2">
        <f>IFERROR(IF(ISBLANK($A5484),"",IF($A5484="Ūdeņraža jonu koncentrācija",VLOOKUP(Dati!$A5484,Normas!$A:$D,3,FALSE),VLOOKUP(Dati!$A5484,Normas!$A:$D,3,FALSE)*0.3)),"")</f>
      </c>
    </row>
    <row r="5485" spans="2:9" x14ac:dyDescent="0.2">
      <c r="B5485">
        <f>IF(ISBLANK(A5485),"",VLOOKUP(A5485,Normas!A:D,4,FALSE))</f>
      </c>
      <c r="E5485" s="2">
        <f>IF(ISBLANK(D5485),"",INT(YEARFRAC(D5485,'Vispārīga informācija'!$B$2)))</f>
      </c>
      <c r="F5485" s="2">
        <f>IFERROR(IF(ISBLANK($A5485),"",IF($A5485="Ūdeņraža jonu koncentrācija",VLOOKUP(Dati!$A5485,Normas!$A:$D,2,FALSE),VLOOKUP(Dati!$A5485,Normas!$A:$D,2,FALSE)*0.6)),"")</f>
      </c>
      <c r="G5485" s="2">
        <f>IFERROR(IF(ISBLANK($A5485),"",IF($A5485="Ūdeņraža jonu koncentrācija",VLOOKUP(Dati!$A5485,Normas!$A:$D,3,FALSE),VLOOKUP(Dati!$A5485,Normas!$A:$D,3,FALSE)*0.6)),"")</f>
      </c>
      <c r="H5485" s="2">
        <f>IFERROR(IF(ISBLANK($A5485),"",IF($A5485="Ūdeņraža jonu koncentrācija",VLOOKUP(Dati!$A5485,Normas!$A:$D,2,FALSE),VLOOKUP(Dati!$A5485,Normas!$A:$D,2,FALSE)*0.3)),"")</f>
      </c>
      <c r="I5485" s="2">
        <f>IFERROR(IF(ISBLANK($A5485),"",IF($A5485="Ūdeņraža jonu koncentrācija",VLOOKUP(Dati!$A5485,Normas!$A:$D,3,FALSE),VLOOKUP(Dati!$A5485,Normas!$A:$D,3,FALSE)*0.3)),"")</f>
      </c>
    </row>
    <row r="5486" spans="2:9" x14ac:dyDescent="0.2">
      <c r="B5486">
        <f>IF(ISBLANK(A5486),"",VLOOKUP(A5486,Normas!A:D,4,FALSE))</f>
      </c>
      <c r="E5486" s="2">
        <f>IF(ISBLANK(D5486),"",INT(YEARFRAC(D5486,'Vispārīga informācija'!$B$2)))</f>
      </c>
      <c r="F5486" s="2">
        <f>IFERROR(IF(ISBLANK($A5486),"",IF($A5486="Ūdeņraža jonu koncentrācija",VLOOKUP(Dati!$A5486,Normas!$A:$D,2,FALSE),VLOOKUP(Dati!$A5486,Normas!$A:$D,2,FALSE)*0.6)),"")</f>
      </c>
      <c r="G5486" s="2">
        <f>IFERROR(IF(ISBLANK($A5486),"",IF($A5486="Ūdeņraža jonu koncentrācija",VLOOKUP(Dati!$A5486,Normas!$A:$D,3,FALSE),VLOOKUP(Dati!$A5486,Normas!$A:$D,3,FALSE)*0.6)),"")</f>
      </c>
      <c r="H5486" s="2">
        <f>IFERROR(IF(ISBLANK($A5486),"",IF($A5486="Ūdeņraža jonu koncentrācija",VLOOKUP(Dati!$A5486,Normas!$A:$D,2,FALSE),VLOOKUP(Dati!$A5486,Normas!$A:$D,2,FALSE)*0.3)),"")</f>
      </c>
      <c r="I5486" s="2">
        <f>IFERROR(IF(ISBLANK($A5486),"",IF($A5486="Ūdeņraža jonu koncentrācija",VLOOKUP(Dati!$A5486,Normas!$A:$D,3,FALSE),VLOOKUP(Dati!$A5486,Normas!$A:$D,3,FALSE)*0.3)),"")</f>
      </c>
    </row>
    <row r="5487" spans="2:9" x14ac:dyDescent="0.2">
      <c r="B5487">
        <f>IF(ISBLANK(A5487),"",VLOOKUP(A5487,Normas!A:D,4,FALSE))</f>
      </c>
      <c r="E5487" s="2">
        <f>IF(ISBLANK(D5487),"",INT(YEARFRAC(D5487,'Vispārīga informācija'!$B$2)))</f>
      </c>
      <c r="F5487" s="2">
        <f>IFERROR(IF(ISBLANK($A5487),"",IF($A5487="Ūdeņraža jonu koncentrācija",VLOOKUP(Dati!$A5487,Normas!$A:$D,2,FALSE),VLOOKUP(Dati!$A5487,Normas!$A:$D,2,FALSE)*0.6)),"")</f>
      </c>
      <c r="G5487" s="2">
        <f>IFERROR(IF(ISBLANK($A5487),"",IF($A5487="Ūdeņraža jonu koncentrācija",VLOOKUP(Dati!$A5487,Normas!$A:$D,3,FALSE),VLOOKUP(Dati!$A5487,Normas!$A:$D,3,FALSE)*0.6)),"")</f>
      </c>
      <c r="H5487" s="2">
        <f>IFERROR(IF(ISBLANK($A5487),"",IF($A5487="Ūdeņraža jonu koncentrācija",VLOOKUP(Dati!$A5487,Normas!$A:$D,2,FALSE),VLOOKUP(Dati!$A5487,Normas!$A:$D,2,FALSE)*0.3)),"")</f>
      </c>
      <c r="I5487" s="2">
        <f>IFERROR(IF(ISBLANK($A5487),"",IF($A5487="Ūdeņraža jonu koncentrācija",VLOOKUP(Dati!$A5487,Normas!$A:$D,3,FALSE),VLOOKUP(Dati!$A5487,Normas!$A:$D,3,FALSE)*0.3)),"")</f>
      </c>
    </row>
    <row r="5488" spans="2:9" x14ac:dyDescent="0.2">
      <c r="B5488">
        <f>IF(ISBLANK(A5488),"",VLOOKUP(A5488,Normas!A:D,4,FALSE))</f>
      </c>
      <c r="E5488" s="2">
        <f>IF(ISBLANK(D5488),"",INT(YEARFRAC(D5488,'Vispārīga informācija'!$B$2)))</f>
      </c>
      <c r="F5488" s="2">
        <f>IFERROR(IF(ISBLANK($A5488),"",IF($A5488="Ūdeņraža jonu koncentrācija",VLOOKUP(Dati!$A5488,Normas!$A:$D,2,FALSE),VLOOKUP(Dati!$A5488,Normas!$A:$D,2,FALSE)*0.6)),"")</f>
      </c>
      <c r="G5488" s="2">
        <f>IFERROR(IF(ISBLANK($A5488),"",IF($A5488="Ūdeņraža jonu koncentrācija",VLOOKUP(Dati!$A5488,Normas!$A:$D,3,FALSE),VLOOKUP(Dati!$A5488,Normas!$A:$D,3,FALSE)*0.6)),"")</f>
      </c>
      <c r="H5488" s="2">
        <f>IFERROR(IF(ISBLANK($A5488),"",IF($A5488="Ūdeņraža jonu koncentrācija",VLOOKUP(Dati!$A5488,Normas!$A:$D,2,FALSE),VLOOKUP(Dati!$A5488,Normas!$A:$D,2,FALSE)*0.3)),"")</f>
      </c>
      <c r="I5488" s="2">
        <f>IFERROR(IF(ISBLANK($A5488),"",IF($A5488="Ūdeņraža jonu koncentrācija",VLOOKUP(Dati!$A5488,Normas!$A:$D,3,FALSE),VLOOKUP(Dati!$A5488,Normas!$A:$D,3,FALSE)*0.3)),"")</f>
      </c>
    </row>
    <row r="5489" spans="2:9" x14ac:dyDescent="0.2">
      <c r="B5489">
        <f>IF(ISBLANK(A5489),"",VLOOKUP(A5489,Normas!A:D,4,FALSE))</f>
      </c>
      <c r="E5489" s="2">
        <f>IF(ISBLANK(D5489),"",INT(YEARFRAC(D5489,'Vispārīga informācija'!$B$2)))</f>
      </c>
      <c r="F5489" s="2">
        <f>IFERROR(IF(ISBLANK($A5489),"",IF($A5489="Ūdeņraža jonu koncentrācija",VLOOKUP(Dati!$A5489,Normas!$A:$D,2,FALSE),VLOOKUP(Dati!$A5489,Normas!$A:$D,2,FALSE)*0.6)),"")</f>
      </c>
      <c r="G5489" s="2">
        <f>IFERROR(IF(ISBLANK($A5489),"",IF($A5489="Ūdeņraža jonu koncentrācija",VLOOKUP(Dati!$A5489,Normas!$A:$D,3,FALSE),VLOOKUP(Dati!$A5489,Normas!$A:$D,3,FALSE)*0.6)),"")</f>
      </c>
      <c r="H5489" s="2">
        <f>IFERROR(IF(ISBLANK($A5489),"",IF($A5489="Ūdeņraža jonu koncentrācija",VLOOKUP(Dati!$A5489,Normas!$A:$D,2,FALSE),VLOOKUP(Dati!$A5489,Normas!$A:$D,2,FALSE)*0.3)),"")</f>
      </c>
      <c r="I5489" s="2">
        <f>IFERROR(IF(ISBLANK($A5489),"",IF($A5489="Ūdeņraža jonu koncentrācija",VLOOKUP(Dati!$A5489,Normas!$A:$D,3,FALSE),VLOOKUP(Dati!$A5489,Normas!$A:$D,3,FALSE)*0.3)),"")</f>
      </c>
    </row>
    <row r="5490" spans="2:9" x14ac:dyDescent="0.2">
      <c r="B5490">
        <f>IF(ISBLANK(A5490),"",VLOOKUP(A5490,Normas!A:D,4,FALSE))</f>
      </c>
      <c r="E5490" s="2">
        <f>IF(ISBLANK(D5490),"",INT(YEARFRAC(D5490,'Vispārīga informācija'!$B$2)))</f>
      </c>
      <c r="F5490" s="2">
        <f>IFERROR(IF(ISBLANK($A5490),"",IF($A5490="Ūdeņraža jonu koncentrācija",VLOOKUP(Dati!$A5490,Normas!$A:$D,2,FALSE),VLOOKUP(Dati!$A5490,Normas!$A:$D,2,FALSE)*0.6)),"")</f>
      </c>
      <c r="G5490" s="2">
        <f>IFERROR(IF(ISBLANK($A5490),"",IF($A5490="Ūdeņraža jonu koncentrācija",VLOOKUP(Dati!$A5490,Normas!$A:$D,3,FALSE),VLOOKUP(Dati!$A5490,Normas!$A:$D,3,FALSE)*0.6)),"")</f>
      </c>
      <c r="H5490" s="2">
        <f>IFERROR(IF(ISBLANK($A5490),"",IF($A5490="Ūdeņraža jonu koncentrācija",VLOOKUP(Dati!$A5490,Normas!$A:$D,2,FALSE),VLOOKUP(Dati!$A5490,Normas!$A:$D,2,FALSE)*0.3)),"")</f>
      </c>
      <c r="I5490" s="2">
        <f>IFERROR(IF(ISBLANK($A5490),"",IF($A5490="Ūdeņraža jonu koncentrācija",VLOOKUP(Dati!$A5490,Normas!$A:$D,3,FALSE),VLOOKUP(Dati!$A5490,Normas!$A:$D,3,FALSE)*0.3)),"")</f>
      </c>
    </row>
    <row r="5491" spans="2:9" x14ac:dyDescent="0.2">
      <c r="B5491">
        <f>IF(ISBLANK(A5491),"",VLOOKUP(A5491,Normas!A:D,4,FALSE))</f>
      </c>
      <c r="E5491" s="2">
        <f>IF(ISBLANK(D5491),"",INT(YEARFRAC(D5491,'Vispārīga informācija'!$B$2)))</f>
      </c>
      <c r="F5491" s="2">
        <f>IFERROR(IF(ISBLANK($A5491),"",IF($A5491="Ūdeņraža jonu koncentrācija",VLOOKUP(Dati!$A5491,Normas!$A:$D,2,FALSE),VLOOKUP(Dati!$A5491,Normas!$A:$D,2,FALSE)*0.6)),"")</f>
      </c>
      <c r="G5491" s="2">
        <f>IFERROR(IF(ISBLANK($A5491),"",IF($A5491="Ūdeņraža jonu koncentrācija",VLOOKUP(Dati!$A5491,Normas!$A:$D,3,FALSE),VLOOKUP(Dati!$A5491,Normas!$A:$D,3,FALSE)*0.6)),"")</f>
      </c>
      <c r="H5491" s="2">
        <f>IFERROR(IF(ISBLANK($A5491),"",IF($A5491="Ūdeņraža jonu koncentrācija",VLOOKUP(Dati!$A5491,Normas!$A:$D,2,FALSE),VLOOKUP(Dati!$A5491,Normas!$A:$D,2,FALSE)*0.3)),"")</f>
      </c>
      <c r="I5491" s="2">
        <f>IFERROR(IF(ISBLANK($A5491),"",IF($A5491="Ūdeņraža jonu koncentrācija",VLOOKUP(Dati!$A5491,Normas!$A:$D,3,FALSE),VLOOKUP(Dati!$A5491,Normas!$A:$D,3,FALSE)*0.3)),"")</f>
      </c>
    </row>
    <row r="5492" spans="2:9" x14ac:dyDescent="0.2">
      <c r="B5492">
        <f>IF(ISBLANK(A5492),"",VLOOKUP(A5492,Normas!A:D,4,FALSE))</f>
      </c>
      <c r="E5492" s="2">
        <f>IF(ISBLANK(D5492),"",INT(YEARFRAC(D5492,'Vispārīga informācija'!$B$2)))</f>
      </c>
      <c r="F5492" s="2">
        <f>IFERROR(IF(ISBLANK($A5492),"",IF($A5492="Ūdeņraža jonu koncentrācija",VLOOKUP(Dati!$A5492,Normas!$A:$D,2,FALSE),VLOOKUP(Dati!$A5492,Normas!$A:$D,2,FALSE)*0.6)),"")</f>
      </c>
      <c r="G5492" s="2">
        <f>IFERROR(IF(ISBLANK($A5492),"",IF($A5492="Ūdeņraža jonu koncentrācija",VLOOKUP(Dati!$A5492,Normas!$A:$D,3,FALSE),VLOOKUP(Dati!$A5492,Normas!$A:$D,3,FALSE)*0.6)),"")</f>
      </c>
      <c r="H5492" s="2">
        <f>IFERROR(IF(ISBLANK($A5492),"",IF($A5492="Ūdeņraža jonu koncentrācija",VLOOKUP(Dati!$A5492,Normas!$A:$D,2,FALSE),VLOOKUP(Dati!$A5492,Normas!$A:$D,2,FALSE)*0.3)),"")</f>
      </c>
      <c r="I5492" s="2">
        <f>IFERROR(IF(ISBLANK($A5492),"",IF($A5492="Ūdeņraža jonu koncentrācija",VLOOKUP(Dati!$A5492,Normas!$A:$D,3,FALSE),VLOOKUP(Dati!$A5492,Normas!$A:$D,3,FALSE)*0.3)),"")</f>
      </c>
    </row>
    <row r="5493" spans="2:9" x14ac:dyDescent="0.2">
      <c r="B5493">
        <f>IF(ISBLANK(A5493),"",VLOOKUP(A5493,Normas!A:D,4,FALSE))</f>
      </c>
      <c r="E5493" s="2">
        <f>IF(ISBLANK(D5493),"",INT(YEARFRAC(D5493,'Vispārīga informācija'!$B$2)))</f>
      </c>
      <c r="F5493" s="2">
        <f>IFERROR(IF(ISBLANK($A5493),"",IF($A5493="Ūdeņraža jonu koncentrācija",VLOOKUP(Dati!$A5493,Normas!$A:$D,2,FALSE),VLOOKUP(Dati!$A5493,Normas!$A:$D,2,FALSE)*0.6)),"")</f>
      </c>
      <c r="G5493" s="2">
        <f>IFERROR(IF(ISBLANK($A5493),"",IF($A5493="Ūdeņraža jonu koncentrācija",VLOOKUP(Dati!$A5493,Normas!$A:$D,3,FALSE),VLOOKUP(Dati!$A5493,Normas!$A:$D,3,FALSE)*0.6)),"")</f>
      </c>
      <c r="H5493" s="2">
        <f>IFERROR(IF(ISBLANK($A5493),"",IF($A5493="Ūdeņraža jonu koncentrācija",VLOOKUP(Dati!$A5493,Normas!$A:$D,2,FALSE),VLOOKUP(Dati!$A5493,Normas!$A:$D,2,FALSE)*0.3)),"")</f>
      </c>
      <c r="I5493" s="2">
        <f>IFERROR(IF(ISBLANK($A5493),"",IF($A5493="Ūdeņraža jonu koncentrācija",VLOOKUP(Dati!$A5493,Normas!$A:$D,3,FALSE),VLOOKUP(Dati!$A5493,Normas!$A:$D,3,FALSE)*0.3)),"")</f>
      </c>
    </row>
    <row r="5494" spans="2:9" x14ac:dyDescent="0.2">
      <c r="B5494">
        <f>IF(ISBLANK(A5494),"",VLOOKUP(A5494,Normas!A:D,4,FALSE))</f>
      </c>
      <c r="E5494" s="2">
        <f>IF(ISBLANK(D5494),"",INT(YEARFRAC(D5494,'Vispārīga informācija'!$B$2)))</f>
      </c>
      <c r="F5494" s="2">
        <f>IFERROR(IF(ISBLANK($A5494),"",IF($A5494="Ūdeņraža jonu koncentrācija",VLOOKUP(Dati!$A5494,Normas!$A:$D,2,FALSE),VLOOKUP(Dati!$A5494,Normas!$A:$D,2,FALSE)*0.6)),"")</f>
      </c>
      <c r="G5494" s="2">
        <f>IFERROR(IF(ISBLANK($A5494),"",IF($A5494="Ūdeņraža jonu koncentrācija",VLOOKUP(Dati!$A5494,Normas!$A:$D,3,FALSE),VLOOKUP(Dati!$A5494,Normas!$A:$D,3,FALSE)*0.6)),"")</f>
      </c>
      <c r="H5494" s="2">
        <f>IFERROR(IF(ISBLANK($A5494),"",IF($A5494="Ūdeņraža jonu koncentrācija",VLOOKUP(Dati!$A5494,Normas!$A:$D,2,FALSE),VLOOKUP(Dati!$A5494,Normas!$A:$D,2,FALSE)*0.3)),"")</f>
      </c>
      <c r="I5494" s="2">
        <f>IFERROR(IF(ISBLANK($A5494),"",IF($A5494="Ūdeņraža jonu koncentrācija",VLOOKUP(Dati!$A5494,Normas!$A:$D,3,FALSE),VLOOKUP(Dati!$A5494,Normas!$A:$D,3,FALSE)*0.3)),"")</f>
      </c>
    </row>
    <row r="5495" spans="2:9" x14ac:dyDescent="0.2">
      <c r="B5495">
        <f>IF(ISBLANK(A5495),"",VLOOKUP(A5495,Normas!A:D,4,FALSE))</f>
      </c>
      <c r="E5495" s="2">
        <f>IF(ISBLANK(D5495),"",INT(YEARFRAC(D5495,'Vispārīga informācija'!$B$2)))</f>
      </c>
      <c r="F5495" s="2">
        <f>IFERROR(IF(ISBLANK($A5495),"",IF($A5495="Ūdeņraža jonu koncentrācija",VLOOKUP(Dati!$A5495,Normas!$A:$D,2,FALSE),VLOOKUP(Dati!$A5495,Normas!$A:$D,2,FALSE)*0.6)),"")</f>
      </c>
      <c r="G5495" s="2">
        <f>IFERROR(IF(ISBLANK($A5495),"",IF($A5495="Ūdeņraža jonu koncentrācija",VLOOKUP(Dati!$A5495,Normas!$A:$D,3,FALSE),VLOOKUP(Dati!$A5495,Normas!$A:$D,3,FALSE)*0.6)),"")</f>
      </c>
      <c r="H5495" s="2">
        <f>IFERROR(IF(ISBLANK($A5495),"",IF($A5495="Ūdeņraža jonu koncentrācija",VLOOKUP(Dati!$A5495,Normas!$A:$D,2,FALSE),VLOOKUP(Dati!$A5495,Normas!$A:$D,2,FALSE)*0.3)),"")</f>
      </c>
      <c r="I5495" s="2">
        <f>IFERROR(IF(ISBLANK($A5495),"",IF($A5495="Ūdeņraža jonu koncentrācija",VLOOKUP(Dati!$A5495,Normas!$A:$D,3,FALSE),VLOOKUP(Dati!$A5495,Normas!$A:$D,3,FALSE)*0.3)),"")</f>
      </c>
    </row>
    <row r="5496" spans="2:9" x14ac:dyDescent="0.2">
      <c r="B5496">
        <f>IF(ISBLANK(A5496),"",VLOOKUP(A5496,Normas!A:D,4,FALSE))</f>
      </c>
      <c r="E5496" s="2">
        <f>IF(ISBLANK(D5496),"",INT(YEARFRAC(D5496,'Vispārīga informācija'!$B$2)))</f>
      </c>
      <c r="F5496" s="2">
        <f>IFERROR(IF(ISBLANK($A5496),"",IF($A5496="Ūdeņraža jonu koncentrācija",VLOOKUP(Dati!$A5496,Normas!$A:$D,2,FALSE),VLOOKUP(Dati!$A5496,Normas!$A:$D,2,FALSE)*0.6)),"")</f>
      </c>
      <c r="G5496" s="2">
        <f>IFERROR(IF(ISBLANK($A5496),"",IF($A5496="Ūdeņraža jonu koncentrācija",VLOOKUP(Dati!$A5496,Normas!$A:$D,3,FALSE),VLOOKUP(Dati!$A5496,Normas!$A:$D,3,FALSE)*0.6)),"")</f>
      </c>
      <c r="H5496" s="2">
        <f>IFERROR(IF(ISBLANK($A5496),"",IF($A5496="Ūdeņraža jonu koncentrācija",VLOOKUP(Dati!$A5496,Normas!$A:$D,2,FALSE),VLOOKUP(Dati!$A5496,Normas!$A:$D,2,FALSE)*0.3)),"")</f>
      </c>
      <c r="I5496" s="2">
        <f>IFERROR(IF(ISBLANK($A5496),"",IF($A5496="Ūdeņraža jonu koncentrācija",VLOOKUP(Dati!$A5496,Normas!$A:$D,3,FALSE),VLOOKUP(Dati!$A5496,Normas!$A:$D,3,FALSE)*0.3)),"")</f>
      </c>
    </row>
    <row r="5497" spans="2:9" x14ac:dyDescent="0.2">
      <c r="B5497">
        <f>IF(ISBLANK(A5497),"",VLOOKUP(A5497,Normas!A:D,4,FALSE))</f>
      </c>
      <c r="E5497" s="2">
        <f>IF(ISBLANK(D5497),"",INT(YEARFRAC(D5497,'Vispārīga informācija'!$B$2)))</f>
      </c>
      <c r="F5497" s="2">
        <f>IFERROR(IF(ISBLANK($A5497),"",IF($A5497="Ūdeņraža jonu koncentrācija",VLOOKUP(Dati!$A5497,Normas!$A:$D,2,FALSE),VLOOKUP(Dati!$A5497,Normas!$A:$D,2,FALSE)*0.6)),"")</f>
      </c>
      <c r="G5497" s="2">
        <f>IFERROR(IF(ISBLANK($A5497),"",IF($A5497="Ūdeņraža jonu koncentrācija",VLOOKUP(Dati!$A5497,Normas!$A:$D,3,FALSE),VLOOKUP(Dati!$A5497,Normas!$A:$D,3,FALSE)*0.6)),"")</f>
      </c>
      <c r="H5497" s="2">
        <f>IFERROR(IF(ISBLANK($A5497),"",IF($A5497="Ūdeņraža jonu koncentrācija",VLOOKUP(Dati!$A5497,Normas!$A:$D,2,FALSE),VLOOKUP(Dati!$A5497,Normas!$A:$D,2,FALSE)*0.3)),"")</f>
      </c>
      <c r="I5497" s="2">
        <f>IFERROR(IF(ISBLANK($A5497),"",IF($A5497="Ūdeņraža jonu koncentrācija",VLOOKUP(Dati!$A5497,Normas!$A:$D,3,FALSE),VLOOKUP(Dati!$A5497,Normas!$A:$D,3,FALSE)*0.3)),"")</f>
      </c>
    </row>
    <row r="5498" spans="2:9" x14ac:dyDescent="0.2">
      <c r="B5498">
        <f>IF(ISBLANK(A5498),"",VLOOKUP(A5498,Normas!A:D,4,FALSE))</f>
      </c>
      <c r="E5498" s="2">
        <f>IF(ISBLANK(D5498),"",INT(YEARFRAC(D5498,'Vispārīga informācija'!$B$2)))</f>
      </c>
      <c r="F5498" s="2">
        <f>IFERROR(IF(ISBLANK($A5498),"",IF($A5498="Ūdeņraža jonu koncentrācija",VLOOKUP(Dati!$A5498,Normas!$A:$D,2,FALSE),VLOOKUP(Dati!$A5498,Normas!$A:$D,2,FALSE)*0.6)),"")</f>
      </c>
      <c r="G5498" s="2">
        <f>IFERROR(IF(ISBLANK($A5498),"",IF($A5498="Ūdeņraža jonu koncentrācija",VLOOKUP(Dati!$A5498,Normas!$A:$D,3,FALSE),VLOOKUP(Dati!$A5498,Normas!$A:$D,3,FALSE)*0.6)),"")</f>
      </c>
      <c r="H5498" s="2">
        <f>IFERROR(IF(ISBLANK($A5498),"",IF($A5498="Ūdeņraža jonu koncentrācija",VLOOKUP(Dati!$A5498,Normas!$A:$D,2,FALSE),VLOOKUP(Dati!$A5498,Normas!$A:$D,2,FALSE)*0.3)),"")</f>
      </c>
      <c r="I5498" s="2">
        <f>IFERROR(IF(ISBLANK($A5498),"",IF($A5498="Ūdeņraža jonu koncentrācija",VLOOKUP(Dati!$A5498,Normas!$A:$D,3,FALSE),VLOOKUP(Dati!$A5498,Normas!$A:$D,3,FALSE)*0.3)),"")</f>
      </c>
    </row>
    <row r="5499" spans="2:9" x14ac:dyDescent="0.2">
      <c r="B5499">
        <f>IF(ISBLANK(A5499),"",VLOOKUP(A5499,Normas!A:D,4,FALSE))</f>
      </c>
      <c r="E5499" s="2">
        <f>IF(ISBLANK(D5499),"",INT(YEARFRAC(D5499,'Vispārīga informācija'!$B$2)))</f>
      </c>
      <c r="F5499" s="2">
        <f>IFERROR(IF(ISBLANK($A5499),"",IF($A5499="Ūdeņraža jonu koncentrācija",VLOOKUP(Dati!$A5499,Normas!$A:$D,2,FALSE),VLOOKUP(Dati!$A5499,Normas!$A:$D,2,FALSE)*0.6)),"")</f>
      </c>
      <c r="G5499" s="2">
        <f>IFERROR(IF(ISBLANK($A5499),"",IF($A5499="Ūdeņraža jonu koncentrācija",VLOOKUP(Dati!$A5499,Normas!$A:$D,3,FALSE),VLOOKUP(Dati!$A5499,Normas!$A:$D,3,FALSE)*0.6)),"")</f>
      </c>
      <c r="H5499" s="2">
        <f>IFERROR(IF(ISBLANK($A5499),"",IF($A5499="Ūdeņraža jonu koncentrācija",VLOOKUP(Dati!$A5499,Normas!$A:$D,2,FALSE),VLOOKUP(Dati!$A5499,Normas!$A:$D,2,FALSE)*0.3)),"")</f>
      </c>
      <c r="I5499" s="2">
        <f>IFERROR(IF(ISBLANK($A5499),"",IF($A5499="Ūdeņraža jonu koncentrācija",VLOOKUP(Dati!$A5499,Normas!$A:$D,3,FALSE),VLOOKUP(Dati!$A5499,Normas!$A:$D,3,FALSE)*0.3)),"")</f>
      </c>
    </row>
    <row r="5500" spans="2:9" x14ac:dyDescent="0.2">
      <c r="B5500">
        <f>IF(ISBLANK(A5500),"",VLOOKUP(A5500,Normas!A:D,4,FALSE))</f>
      </c>
      <c r="E5500" s="2">
        <f>IF(ISBLANK(D5500),"",INT(YEARFRAC(D5500,'Vispārīga informācija'!$B$2)))</f>
      </c>
      <c r="F5500" s="2">
        <f>IFERROR(IF(ISBLANK($A5500),"",IF($A5500="Ūdeņraža jonu koncentrācija",VLOOKUP(Dati!$A5500,Normas!$A:$D,2,FALSE),VLOOKUP(Dati!$A5500,Normas!$A:$D,2,FALSE)*0.6)),"")</f>
      </c>
      <c r="G5500" s="2">
        <f>IFERROR(IF(ISBLANK($A5500),"",IF($A5500="Ūdeņraža jonu koncentrācija",VLOOKUP(Dati!$A5500,Normas!$A:$D,3,FALSE),VLOOKUP(Dati!$A5500,Normas!$A:$D,3,FALSE)*0.6)),"")</f>
      </c>
      <c r="H5500" s="2">
        <f>IFERROR(IF(ISBLANK($A5500),"",IF($A5500="Ūdeņraža jonu koncentrācija",VLOOKUP(Dati!$A5500,Normas!$A:$D,2,FALSE),VLOOKUP(Dati!$A5500,Normas!$A:$D,2,FALSE)*0.3)),"")</f>
      </c>
      <c r="I5500" s="2">
        <f>IFERROR(IF(ISBLANK($A5500),"",IF($A5500="Ūdeņraža jonu koncentrācija",VLOOKUP(Dati!$A5500,Normas!$A:$D,3,FALSE),VLOOKUP(Dati!$A5500,Normas!$A:$D,3,FALSE)*0.3)),"")</f>
      </c>
    </row>
    <row r="5501" spans="2:9" x14ac:dyDescent="0.2">
      <c r="B5501">
        <f>IF(ISBLANK(A5501),"",VLOOKUP(A5501,Normas!A:D,4,FALSE))</f>
      </c>
      <c r="E5501" s="2">
        <f>IF(ISBLANK(D5501),"",INT(YEARFRAC(D5501,'Vispārīga informācija'!$B$2)))</f>
      </c>
      <c r="F5501" s="2">
        <f>IFERROR(IF(ISBLANK($A5501),"",IF($A5501="Ūdeņraža jonu koncentrācija",VLOOKUP(Dati!$A5501,Normas!$A:$D,2,FALSE),VLOOKUP(Dati!$A5501,Normas!$A:$D,2,FALSE)*0.6)),"")</f>
      </c>
      <c r="G5501" s="2">
        <f>IFERROR(IF(ISBLANK($A5501),"",IF($A5501="Ūdeņraža jonu koncentrācija",VLOOKUP(Dati!$A5501,Normas!$A:$D,3,FALSE),VLOOKUP(Dati!$A5501,Normas!$A:$D,3,FALSE)*0.6)),"")</f>
      </c>
      <c r="H5501" s="2">
        <f>IFERROR(IF(ISBLANK($A5501),"",IF($A5501="Ūdeņraža jonu koncentrācija",VLOOKUP(Dati!$A5501,Normas!$A:$D,2,FALSE),VLOOKUP(Dati!$A5501,Normas!$A:$D,2,FALSE)*0.3)),"")</f>
      </c>
      <c r="I5501" s="2">
        <f>IFERROR(IF(ISBLANK($A5501),"",IF($A5501="Ūdeņraža jonu koncentrācija",VLOOKUP(Dati!$A5501,Normas!$A:$D,3,FALSE),VLOOKUP(Dati!$A5501,Normas!$A:$D,3,FALSE)*0.3)),"")</f>
      </c>
    </row>
    <row r="5502" spans="2:9" x14ac:dyDescent="0.2">
      <c r="B5502">
        <f>IF(ISBLANK(A5502),"",VLOOKUP(A5502,Normas!A:D,4,FALSE))</f>
      </c>
      <c r="E5502" s="2">
        <f>IF(ISBLANK(D5502),"",INT(YEARFRAC(D5502,'Vispārīga informācija'!$B$2)))</f>
      </c>
      <c r="F5502" s="2">
        <f>IFERROR(IF(ISBLANK($A5502),"",IF($A5502="Ūdeņraža jonu koncentrācija",VLOOKUP(Dati!$A5502,Normas!$A:$D,2,FALSE),VLOOKUP(Dati!$A5502,Normas!$A:$D,2,FALSE)*0.6)),"")</f>
      </c>
      <c r="G5502" s="2">
        <f>IFERROR(IF(ISBLANK($A5502),"",IF($A5502="Ūdeņraža jonu koncentrācija",VLOOKUP(Dati!$A5502,Normas!$A:$D,3,FALSE),VLOOKUP(Dati!$A5502,Normas!$A:$D,3,FALSE)*0.6)),"")</f>
      </c>
      <c r="H5502" s="2">
        <f>IFERROR(IF(ISBLANK($A5502),"",IF($A5502="Ūdeņraža jonu koncentrācija",VLOOKUP(Dati!$A5502,Normas!$A:$D,2,FALSE),VLOOKUP(Dati!$A5502,Normas!$A:$D,2,FALSE)*0.3)),"")</f>
      </c>
      <c r="I5502" s="2">
        <f>IFERROR(IF(ISBLANK($A5502),"",IF($A5502="Ūdeņraža jonu koncentrācija",VLOOKUP(Dati!$A5502,Normas!$A:$D,3,FALSE),VLOOKUP(Dati!$A5502,Normas!$A:$D,3,FALSE)*0.3)),"")</f>
      </c>
    </row>
    <row r="5503" spans="2:9" x14ac:dyDescent="0.2">
      <c r="B5503">
        <f>IF(ISBLANK(A5503),"",VLOOKUP(A5503,Normas!A:D,4,FALSE))</f>
      </c>
      <c r="E5503" s="2">
        <f>IF(ISBLANK(D5503),"",INT(YEARFRAC(D5503,'Vispārīga informācija'!$B$2)))</f>
      </c>
      <c r="F5503" s="2">
        <f>IFERROR(IF(ISBLANK($A5503),"",IF($A5503="Ūdeņraža jonu koncentrācija",VLOOKUP(Dati!$A5503,Normas!$A:$D,2,FALSE),VLOOKUP(Dati!$A5503,Normas!$A:$D,2,FALSE)*0.6)),"")</f>
      </c>
      <c r="G5503" s="2">
        <f>IFERROR(IF(ISBLANK($A5503),"",IF($A5503="Ūdeņraža jonu koncentrācija",VLOOKUP(Dati!$A5503,Normas!$A:$D,3,FALSE),VLOOKUP(Dati!$A5503,Normas!$A:$D,3,FALSE)*0.6)),"")</f>
      </c>
      <c r="H5503" s="2">
        <f>IFERROR(IF(ISBLANK($A5503),"",IF($A5503="Ūdeņraža jonu koncentrācija",VLOOKUP(Dati!$A5503,Normas!$A:$D,2,FALSE),VLOOKUP(Dati!$A5503,Normas!$A:$D,2,FALSE)*0.3)),"")</f>
      </c>
      <c r="I5503" s="2">
        <f>IFERROR(IF(ISBLANK($A5503),"",IF($A5503="Ūdeņraža jonu koncentrācija",VLOOKUP(Dati!$A5503,Normas!$A:$D,3,FALSE),VLOOKUP(Dati!$A5503,Normas!$A:$D,3,FALSE)*0.3)),"")</f>
      </c>
    </row>
    <row r="5504" spans="2:9" x14ac:dyDescent="0.2">
      <c r="B5504">
        <f>IF(ISBLANK(A5504),"",VLOOKUP(A5504,Normas!A:D,4,FALSE))</f>
      </c>
      <c r="E5504" s="2">
        <f>IF(ISBLANK(D5504),"",INT(YEARFRAC(D5504,'Vispārīga informācija'!$B$2)))</f>
      </c>
      <c r="F5504" s="2">
        <f>IFERROR(IF(ISBLANK($A5504),"",IF($A5504="Ūdeņraža jonu koncentrācija",VLOOKUP(Dati!$A5504,Normas!$A:$D,2,FALSE),VLOOKUP(Dati!$A5504,Normas!$A:$D,2,FALSE)*0.6)),"")</f>
      </c>
      <c r="G5504" s="2">
        <f>IFERROR(IF(ISBLANK($A5504),"",IF($A5504="Ūdeņraža jonu koncentrācija",VLOOKUP(Dati!$A5504,Normas!$A:$D,3,FALSE),VLOOKUP(Dati!$A5504,Normas!$A:$D,3,FALSE)*0.6)),"")</f>
      </c>
      <c r="H5504" s="2">
        <f>IFERROR(IF(ISBLANK($A5504),"",IF($A5504="Ūdeņraža jonu koncentrācija",VLOOKUP(Dati!$A5504,Normas!$A:$D,2,FALSE),VLOOKUP(Dati!$A5504,Normas!$A:$D,2,FALSE)*0.3)),"")</f>
      </c>
      <c r="I5504" s="2">
        <f>IFERROR(IF(ISBLANK($A5504),"",IF($A5504="Ūdeņraža jonu koncentrācija",VLOOKUP(Dati!$A5504,Normas!$A:$D,3,FALSE),VLOOKUP(Dati!$A5504,Normas!$A:$D,3,FALSE)*0.3)),"")</f>
      </c>
    </row>
    <row r="5505" spans="2:9" x14ac:dyDescent="0.2">
      <c r="B5505">
        <f>IF(ISBLANK(A5505),"",VLOOKUP(A5505,Normas!A:D,4,FALSE))</f>
      </c>
      <c r="E5505" s="2">
        <f>IF(ISBLANK(D5505),"",INT(YEARFRAC(D5505,'Vispārīga informācija'!$B$2)))</f>
      </c>
      <c r="F5505" s="2">
        <f>IFERROR(IF(ISBLANK($A5505),"",IF($A5505="Ūdeņraža jonu koncentrācija",VLOOKUP(Dati!$A5505,Normas!$A:$D,2,FALSE),VLOOKUP(Dati!$A5505,Normas!$A:$D,2,FALSE)*0.6)),"")</f>
      </c>
      <c r="G5505" s="2">
        <f>IFERROR(IF(ISBLANK($A5505),"",IF($A5505="Ūdeņraža jonu koncentrācija",VLOOKUP(Dati!$A5505,Normas!$A:$D,3,FALSE),VLOOKUP(Dati!$A5505,Normas!$A:$D,3,FALSE)*0.6)),"")</f>
      </c>
      <c r="H5505" s="2">
        <f>IFERROR(IF(ISBLANK($A5505),"",IF($A5505="Ūdeņraža jonu koncentrācija",VLOOKUP(Dati!$A5505,Normas!$A:$D,2,FALSE),VLOOKUP(Dati!$A5505,Normas!$A:$D,2,FALSE)*0.3)),"")</f>
      </c>
      <c r="I5505" s="2">
        <f>IFERROR(IF(ISBLANK($A5505),"",IF($A5505="Ūdeņraža jonu koncentrācija",VLOOKUP(Dati!$A5505,Normas!$A:$D,3,FALSE),VLOOKUP(Dati!$A5505,Normas!$A:$D,3,FALSE)*0.3)),"")</f>
      </c>
    </row>
    <row r="5506" spans="2:9" x14ac:dyDescent="0.2">
      <c r="B5506">
        <f>IF(ISBLANK(A5506),"",VLOOKUP(A5506,Normas!A:D,4,FALSE))</f>
      </c>
      <c r="E5506" s="2">
        <f>IF(ISBLANK(D5506),"",INT(YEARFRAC(D5506,'Vispārīga informācija'!$B$2)))</f>
      </c>
      <c r="F5506" s="2">
        <f>IFERROR(IF(ISBLANK($A5506),"",IF($A5506="Ūdeņraža jonu koncentrācija",VLOOKUP(Dati!$A5506,Normas!$A:$D,2,FALSE),VLOOKUP(Dati!$A5506,Normas!$A:$D,2,FALSE)*0.6)),"")</f>
      </c>
      <c r="G5506" s="2">
        <f>IFERROR(IF(ISBLANK($A5506),"",IF($A5506="Ūdeņraža jonu koncentrācija",VLOOKUP(Dati!$A5506,Normas!$A:$D,3,FALSE),VLOOKUP(Dati!$A5506,Normas!$A:$D,3,FALSE)*0.6)),"")</f>
      </c>
      <c r="H5506" s="2">
        <f>IFERROR(IF(ISBLANK($A5506),"",IF($A5506="Ūdeņraža jonu koncentrācija",VLOOKUP(Dati!$A5506,Normas!$A:$D,2,FALSE),VLOOKUP(Dati!$A5506,Normas!$A:$D,2,FALSE)*0.3)),"")</f>
      </c>
      <c r="I5506" s="2">
        <f>IFERROR(IF(ISBLANK($A5506),"",IF($A5506="Ūdeņraža jonu koncentrācija",VLOOKUP(Dati!$A5506,Normas!$A:$D,3,FALSE),VLOOKUP(Dati!$A5506,Normas!$A:$D,3,FALSE)*0.3)),"")</f>
      </c>
    </row>
    <row r="5507" spans="2:9" x14ac:dyDescent="0.2">
      <c r="B5507">
        <f>IF(ISBLANK(A5507),"",VLOOKUP(A5507,Normas!A:D,4,FALSE))</f>
      </c>
      <c r="E5507" s="2">
        <f>IF(ISBLANK(D5507),"",INT(YEARFRAC(D5507,'Vispārīga informācija'!$B$2)))</f>
      </c>
      <c r="F5507" s="2">
        <f>IFERROR(IF(ISBLANK($A5507),"",IF($A5507="Ūdeņraža jonu koncentrācija",VLOOKUP(Dati!$A5507,Normas!$A:$D,2,FALSE),VLOOKUP(Dati!$A5507,Normas!$A:$D,2,FALSE)*0.6)),"")</f>
      </c>
      <c r="G5507" s="2">
        <f>IFERROR(IF(ISBLANK($A5507),"",IF($A5507="Ūdeņraža jonu koncentrācija",VLOOKUP(Dati!$A5507,Normas!$A:$D,3,FALSE),VLOOKUP(Dati!$A5507,Normas!$A:$D,3,FALSE)*0.6)),"")</f>
      </c>
      <c r="H5507" s="2">
        <f>IFERROR(IF(ISBLANK($A5507),"",IF($A5507="Ūdeņraža jonu koncentrācija",VLOOKUP(Dati!$A5507,Normas!$A:$D,2,FALSE),VLOOKUP(Dati!$A5507,Normas!$A:$D,2,FALSE)*0.3)),"")</f>
      </c>
      <c r="I5507" s="2">
        <f>IFERROR(IF(ISBLANK($A5507),"",IF($A5507="Ūdeņraža jonu koncentrācija",VLOOKUP(Dati!$A5507,Normas!$A:$D,3,FALSE),VLOOKUP(Dati!$A5507,Normas!$A:$D,3,FALSE)*0.3)),"")</f>
      </c>
    </row>
    <row r="5508" spans="2:9" x14ac:dyDescent="0.2">
      <c r="B5508">
        <f>IF(ISBLANK(A5508),"",VLOOKUP(A5508,Normas!A:D,4,FALSE))</f>
      </c>
      <c r="E5508" s="2">
        <f>IF(ISBLANK(D5508),"",INT(YEARFRAC(D5508,'Vispārīga informācija'!$B$2)))</f>
      </c>
      <c r="F5508" s="2">
        <f>IFERROR(IF(ISBLANK($A5508),"",IF($A5508="Ūdeņraža jonu koncentrācija",VLOOKUP(Dati!$A5508,Normas!$A:$D,2,FALSE),VLOOKUP(Dati!$A5508,Normas!$A:$D,2,FALSE)*0.6)),"")</f>
      </c>
      <c r="G5508" s="2">
        <f>IFERROR(IF(ISBLANK($A5508),"",IF($A5508="Ūdeņraža jonu koncentrācija",VLOOKUP(Dati!$A5508,Normas!$A:$D,3,FALSE),VLOOKUP(Dati!$A5508,Normas!$A:$D,3,FALSE)*0.6)),"")</f>
      </c>
      <c r="H5508" s="2">
        <f>IFERROR(IF(ISBLANK($A5508),"",IF($A5508="Ūdeņraža jonu koncentrācija",VLOOKUP(Dati!$A5508,Normas!$A:$D,2,FALSE),VLOOKUP(Dati!$A5508,Normas!$A:$D,2,FALSE)*0.3)),"")</f>
      </c>
      <c r="I5508" s="2">
        <f>IFERROR(IF(ISBLANK($A5508),"",IF($A5508="Ūdeņraža jonu koncentrācija",VLOOKUP(Dati!$A5508,Normas!$A:$D,3,FALSE),VLOOKUP(Dati!$A5508,Normas!$A:$D,3,FALSE)*0.3)),"")</f>
      </c>
    </row>
    <row r="5509" spans="2:9" x14ac:dyDescent="0.2">
      <c r="B5509">
        <f>IF(ISBLANK(A5509),"",VLOOKUP(A5509,Normas!A:D,4,FALSE))</f>
      </c>
      <c r="E5509" s="2">
        <f>IF(ISBLANK(D5509),"",INT(YEARFRAC(D5509,'Vispārīga informācija'!$B$2)))</f>
      </c>
      <c r="F5509" s="2">
        <f>IFERROR(IF(ISBLANK($A5509),"",IF($A5509="Ūdeņraža jonu koncentrācija",VLOOKUP(Dati!$A5509,Normas!$A:$D,2,FALSE),VLOOKUP(Dati!$A5509,Normas!$A:$D,2,FALSE)*0.6)),"")</f>
      </c>
      <c r="G5509" s="2">
        <f>IFERROR(IF(ISBLANK($A5509),"",IF($A5509="Ūdeņraža jonu koncentrācija",VLOOKUP(Dati!$A5509,Normas!$A:$D,3,FALSE),VLOOKUP(Dati!$A5509,Normas!$A:$D,3,FALSE)*0.6)),"")</f>
      </c>
      <c r="H5509" s="2">
        <f>IFERROR(IF(ISBLANK($A5509),"",IF($A5509="Ūdeņraža jonu koncentrācija",VLOOKUP(Dati!$A5509,Normas!$A:$D,2,FALSE),VLOOKUP(Dati!$A5509,Normas!$A:$D,2,FALSE)*0.3)),"")</f>
      </c>
      <c r="I5509" s="2">
        <f>IFERROR(IF(ISBLANK($A5509),"",IF($A5509="Ūdeņraža jonu koncentrācija",VLOOKUP(Dati!$A5509,Normas!$A:$D,3,FALSE),VLOOKUP(Dati!$A5509,Normas!$A:$D,3,FALSE)*0.3)),"")</f>
      </c>
    </row>
    <row r="5510" spans="2:9" x14ac:dyDescent="0.2">
      <c r="B5510">
        <f>IF(ISBLANK(A5510),"",VLOOKUP(A5510,Normas!A:D,4,FALSE))</f>
      </c>
      <c r="E5510" s="2">
        <f>IF(ISBLANK(D5510),"",INT(YEARFRAC(D5510,'Vispārīga informācija'!$B$2)))</f>
      </c>
      <c r="F5510" s="2">
        <f>IFERROR(IF(ISBLANK($A5510),"",IF($A5510="Ūdeņraža jonu koncentrācija",VLOOKUP(Dati!$A5510,Normas!$A:$D,2,FALSE),VLOOKUP(Dati!$A5510,Normas!$A:$D,2,FALSE)*0.6)),"")</f>
      </c>
      <c r="G5510" s="2">
        <f>IFERROR(IF(ISBLANK($A5510),"",IF($A5510="Ūdeņraža jonu koncentrācija",VLOOKUP(Dati!$A5510,Normas!$A:$D,3,FALSE),VLOOKUP(Dati!$A5510,Normas!$A:$D,3,FALSE)*0.6)),"")</f>
      </c>
      <c r="H5510" s="2">
        <f>IFERROR(IF(ISBLANK($A5510),"",IF($A5510="Ūdeņraža jonu koncentrācija",VLOOKUP(Dati!$A5510,Normas!$A:$D,2,FALSE),VLOOKUP(Dati!$A5510,Normas!$A:$D,2,FALSE)*0.3)),"")</f>
      </c>
      <c r="I5510" s="2">
        <f>IFERROR(IF(ISBLANK($A5510),"",IF($A5510="Ūdeņraža jonu koncentrācija",VLOOKUP(Dati!$A5510,Normas!$A:$D,3,FALSE),VLOOKUP(Dati!$A5510,Normas!$A:$D,3,FALSE)*0.3)),"")</f>
      </c>
    </row>
    <row r="5511" spans="2:9" x14ac:dyDescent="0.2">
      <c r="B5511">
        <f>IF(ISBLANK(A5511),"",VLOOKUP(A5511,Normas!A:D,4,FALSE))</f>
      </c>
      <c r="E5511" s="2">
        <f>IF(ISBLANK(D5511),"",INT(YEARFRAC(D5511,'Vispārīga informācija'!$B$2)))</f>
      </c>
      <c r="F5511" s="2">
        <f>IFERROR(IF(ISBLANK($A5511),"",IF($A5511="Ūdeņraža jonu koncentrācija",VLOOKUP(Dati!$A5511,Normas!$A:$D,2,FALSE),VLOOKUP(Dati!$A5511,Normas!$A:$D,2,FALSE)*0.6)),"")</f>
      </c>
      <c r="G5511" s="2">
        <f>IFERROR(IF(ISBLANK($A5511),"",IF($A5511="Ūdeņraža jonu koncentrācija",VLOOKUP(Dati!$A5511,Normas!$A:$D,3,FALSE),VLOOKUP(Dati!$A5511,Normas!$A:$D,3,FALSE)*0.6)),"")</f>
      </c>
      <c r="H5511" s="2">
        <f>IFERROR(IF(ISBLANK($A5511),"",IF($A5511="Ūdeņraža jonu koncentrācija",VLOOKUP(Dati!$A5511,Normas!$A:$D,2,FALSE),VLOOKUP(Dati!$A5511,Normas!$A:$D,2,FALSE)*0.3)),"")</f>
      </c>
      <c r="I5511" s="2">
        <f>IFERROR(IF(ISBLANK($A5511),"",IF($A5511="Ūdeņraža jonu koncentrācija",VLOOKUP(Dati!$A5511,Normas!$A:$D,3,FALSE),VLOOKUP(Dati!$A5511,Normas!$A:$D,3,FALSE)*0.3)),"")</f>
      </c>
    </row>
    <row r="5512" spans="2:9" x14ac:dyDescent="0.2">
      <c r="B5512">
        <f>IF(ISBLANK(A5512),"",VLOOKUP(A5512,Normas!A:D,4,FALSE))</f>
      </c>
      <c r="E5512" s="2">
        <f>IF(ISBLANK(D5512),"",INT(YEARFRAC(D5512,'Vispārīga informācija'!$B$2)))</f>
      </c>
      <c r="F5512" s="2">
        <f>IFERROR(IF(ISBLANK($A5512),"",IF($A5512="Ūdeņraža jonu koncentrācija",VLOOKUP(Dati!$A5512,Normas!$A:$D,2,FALSE),VLOOKUP(Dati!$A5512,Normas!$A:$D,2,FALSE)*0.6)),"")</f>
      </c>
      <c r="G5512" s="2">
        <f>IFERROR(IF(ISBLANK($A5512),"",IF($A5512="Ūdeņraža jonu koncentrācija",VLOOKUP(Dati!$A5512,Normas!$A:$D,3,FALSE),VLOOKUP(Dati!$A5512,Normas!$A:$D,3,FALSE)*0.6)),"")</f>
      </c>
      <c r="H5512" s="2">
        <f>IFERROR(IF(ISBLANK($A5512),"",IF($A5512="Ūdeņraža jonu koncentrācija",VLOOKUP(Dati!$A5512,Normas!$A:$D,2,FALSE),VLOOKUP(Dati!$A5512,Normas!$A:$D,2,FALSE)*0.3)),"")</f>
      </c>
      <c r="I5512" s="2">
        <f>IFERROR(IF(ISBLANK($A5512),"",IF($A5512="Ūdeņraža jonu koncentrācija",VLOOKUP(Dati!$A5512,Normas!$A:$D,3,FALSE),VLOOKUP(Dati!$A5512,Normas!$A:$D,3,FALSE)*0.3)),"")</f>
      </c>
    </row>
    <row r="5513" spans="2:9" x14ac:dyDescent="0.2">
      <c r="B5513">
        <f>IF(ISBLANK(A5513),"",VLOOKUP(A5513,Normas!A:D,4,FALSE))</f>
      </c>
      <c r="E5513" s="2">
        <f>IF(ISBLANK(D5513),"",INT(YEARFRAC(D5513,'Vispārīga informācija'!$B$2)))</f>
      </c>
      <c r="F5513" s="2">
        <f>IFERROR(IF(ISBLANK($A5513),"",IF($A5513="Ūdeņraža jonu koncentrācija",VLOOKUP(Dati!$A5513,Normas!$A:$D,2,FALSE),VLOOKUP(Dati!$A5513,Normas!$A:$D,2,FALSE)*0.6)),"")</f>
      </c>
      <c r="G5513" s="2">
        <f>IFERROR(IF(ISBLANK($A5513),"",IF($A5513="Ūdeņraža jonu koncentrācija",VLOOKUP(Dati!$A5513,Normas!$A:$D,3,FALSE),VLOOKUP(Dati!$A5513,Normas!$A:$D,3,FALSE)*0.6)),"")</f>
      </c>
      <c r="H5513" s="2">
        <f>IFERROR(IF(ISBLANK($A5513),"",IF($A5513="Ūdeņraža jonu koncentrācija",VLOOKUP(Dati!$A5513,Normas!$A:$D,2,FALSE),VLOOKUP(Dati!$A5513,Normas!$A:$D,2,FALSE)*0.3)),"")</f>
      </c>
      <c r="I5513" s="2">
        <f>IFERROR(IF(ISBLANK($A5513),"",IF($A5513="Ūdeņraža jonu koncentrācija",VLOOKUP(Dati!$A5513,Normas!$A:$D,3,FALSE),VLOOKUP(Dati!$A5513,Normas!$A:$D,3,FALSE)*0.3)),"")</f>
      </c>
    </row>
    <row r="5514" spans="2:9" x14ac:dyDescent="0.2">
      <c r="B5514">
        <f>IF(ISBLANK(A5514),"",VLOOKUP(A5514,Normas!A:D,4,FALSE))</f>
      </c>
      <c r="E5514" s="2">
        <f>IF(ISBLANK(D5514),"",INT(YEARFRAC(D5514,'Vispārīga informācija'!$B$2)))</f>
      </c>
      <c r="F5514" s="2">
        <f>IFERROR(IF(ISBLANK($A5514),"",IF($A5514="Ūdeņraža jonu koncentrācija",VLOOKUP(Dati!$A5514,Normas!$A:$D,2,FALSE),VLOOKUP(Dati!$A5514,Normas!$A:$D,2,FALSE)*0.6)),"")</f>
      </c>
      <c r="G5514" s="2">
        <f>IFERROR(IF(ISBLANK($A5514),"",IF($A5514="Ūdeņraža jonu koncentrācija",VLOOKUP(Dati!$A5514,Normas!$A:$D,3,FALSE),VLOOKUP(Dati!$A5514,Normas!$A:$D,3,FALSE)*0.6)),"")</f>
      </c>
      <c r="H5514" s="2">
        <f>IFERROR(IF(ISBLANK($A5514),"",IF($A5514="Ūdeņraža jonu koncentrācija",VLOOKUP(Dati!$A5514,Normas!$A:$D,2,FALSE),VLOOKUP(Dati!$A5514,Normas!$A:$D,2,FALSE)*0.3)),"")</f>
      </c>
      <c r="I5514" s="2">
        <f>IFERROR(IF(ISBLANK($A5514),"",IF($A5514="Ūdeņraža jonu koncentrācija",VLOOKUP(Dati!$A5514,Normas!$A:$D,3,FALSE),VLOOKUP(Dati!$A5514,Normas!$A:$D,3,FALSE)*0.3)),"")</f>
      </c>
    </row>
    <row r="5515" spans="2:9" x14ac:dyDescent="0.2">
      <c r="B5515">
        <f>IF(ISBLANK(A5515),"",VLOOKUP(A5515,Normas!A:D,4,FALSE))</f>
      </c>
      <c r="E5515" s="2">
        <f>IF(ISBLANK(D5515),"",INT(YEARFRAC(D5515,'Vispārīga informācija'!$B$2)))</f>
      </c>
      <c r="F5515" s="2">
        <f>IFERROR(IF(ISBLANK($A5515),"",IF($A5515="Ūdeņraža jonu koncentrācija",VLOOKUP(Dati!$A5515,Normas!$A:$D,2,FALSE),VLOOKUP(Dati!$A5515,Normas!$A:$D,2,FALSE)*0.6)),"")</f>
      </c>
      <c r="G5515" s="2">
        <f>IFERROR(IF(ISBLANK($A5515),"",IF($A5515="Ūdeņraža jonu koncentrācija",VLOOKUP(Dati!$A5515,Normas!$A:$D,3,FALSE),VLOOKUP(Dati!$A5515,Normas!$A:$D,3,FALSE)*0.6)),"")</f>
      </c>
      <c r="H5515" s="2">
        <f>IFERROR(IF(ISBLANK($A5515),"",IF($A5515="Ūdeņraža jonu koncentrācija",VLOOKUP(Dati!$A5515,Normas!$A:$D,2,FALSE),VLOOKUP(Dati!$A5515,Normas!$A:$D,2,FALSE)*0.3)),"")</f>
      </c>
      <c r="I5515" s="2">
        <f>IFERROR(IF(ISBLANK($A5515),"",IF($A5515="Ūdeņraža jonu koncentrācija",VLOOKUP(Dati!$A5515,Normas!$A:$D,3,FALSE),VLOOKUP(Dati!$A5515,Normas!$A:$D,3,FALSE)*0.3)),"")</f>
      </c>
    </row>
    <row r="5516" spans="2:9" x14ac:dyDescent="0.2">
      <c r="B5516">
        <f>IF(ISBLANK(A5516),"",VLOOKUP(A5516,Normas!A:D,4,FALSE))</f>
      </c>
      <c r="E5516" s="2">
        <f>IF(ISBLANK(D5516),"",INT(YEARFRAC(D5516,'Vispārīga informācija'!$B$2)))</f>
      </c>
      <c r="F5516" s="2">
        <f>IFERROR(IF(ISBLANK($A5516),"",IF($A5516="Ūdeņraža jonu koncentrācija",VLOOKUP(Dati!$A5516,Normas!$A:$D,2,FALSE),VLOOKUP(Dati!$A5516,Normas!$A:$D,2,FALSE)*0.6)),"")</f>
      </c>
      <c r="G5516" s="2">
        <f>IFERROR(IF(ISBLANK($A5516),"",IF($A5516="Ūdeņraža jonu koncentrācija",VLOOKUP(Dati!$A5516,Normas!$A:$D,3,FALSE),VLOOKUP(Dati!$A5516,Normas!$A:$D,3,FALSE)*0.6)),"")</f>
      </c>
      <c r="H5516" s="2">
        <f>IFERROR(IF(ISBLANK($A5516),"",IF($A5516="Ūdeņraža jonu koncentrācija",VLOOKUP(Dati!$A5516,Normas!$A:$D,2,FALSE),VLOOKUP(Dati!$A5516,Normas!$A:$D,2,FALSE)*0.3)),"")</f>
      </c>
      <c r="I5516" s="2">
        <f>IFERROR(IF(ISBLANK($A5516),"",IF($A5516="Ūdeņraža jonu koncentrācija",VLOOKUP(Dati!$A5516,Normas!$A:$D,3,FALSE),VLOOKUP(Dati!$A5516,Normas!$A:$D,3,FALSE)*0.3)),"")</f>
      </c>
    </row>
    <row r="5517" spans="2:9" x14ac:dyDescent="0.2">
      <c r="B5517">
        <f>IF(ISBLANK(A5517),"",VLOOKUP(A5517,Normas!A:D,4,FALSE))</f>
      </c>
      <c r="E5517" s="2">
        <f>IF(ISBLANK(D5517),"",INT(YEARFRAC(D5517,'Vispārīga informācija'!$B$2)))</f>
      </c>
      <c r="F5517" s="2">
        <f>IFERROR(IF(ISBLANK($A5517),"",IF($A5517="Ūdeņraža jonu koncentrācija",VLOOKUP(Dati!$A5517,Normas!$A:$D,2,FALSE),VLOOKUP(Dati!$A5517,Normas!$A:$D,2,FALSE)*0.6)),"")</f>
      </c>
      <c r="G5517" s="2">
        <f>IFERROR(IF(ISBLANK($A5517),"",IF($A5517="Ūdeņraža jonu koncentrācija",VLOOKUP(Dati!$A5517,Normas!$A:$D,3,FALSE),VLOOKUP(Dati!$A5517,Normas!$A:$D,3,FALSE)*0.6)),"")</f>
      </c>
      <c r="H5517" s="2">
        <f>IFERROR(IF(ISBLANK($A5517),"",IF($A5517="Ūdeņraža jonu koncentrācija",VLOOKUP(Dati!$A5517,Normas!$A:$D,2,FALSE),VLOOKUP(Dati!$A5517,Normas!$A:$D,2,FALSE)*0.3)),"")</f>
      </c>
      <c r="I5517" s="2">
        <f>IFERROR(IF(ISBLANK($A5517),"",IF($A5517="Ūdeņraža jonu koncentrācija",VLOOKUP(Dati!$A5517,Normas!$A:$D,3,FALSE),VLOOKUP(Dati!$A5517,Normas!$A:$D,3,FALSE)*0.3)),"")</f>
      </c>
    </row>
    <row r="5518" spans="2:9" x14ac:dyDescent="0.2">
      <c r="B5518">
        <f>IF(ISBLANK(A5518),"",VLOOKUP(A5518,Normas!A:D,4,FALSE))</f>
      </c>
      <c r="E5518" s="2">
        <f>IF(ISBLANK(D5518),"",INT(YEARFRAC(D5518,'Vispārīga informācija'!$B$2)))</f>
      </c>
      <c r="F5518" s="2">
        <f>IFERROR(IF(ISBLANK($A5518),"",IF($A5518="Ūdeņraža jonu koncentrācija",VLOOKUP(Dati!$A5518,Normas!$A:$D,2,FALSE),VLOOKUP(Dati!$A5518,Normas!$A:$D,2,FALSE)*0.6)),"")</f>
      </c>
      <c r="G5518" s="2">
        <f>IFERROR(IF(ISBLANK($A5518),"",IF($A5518="Ūdeņraža jonu koncentrācija",VLOOKUP(Dati!$A5518,Normas!$A:$D,3,FALSE),VLOOKUP(Dati!$A5518,Normas!$A:$D,3,FALSE)*0.6)),"")</f>
      </c>
      <c r="H5518" s="2">
        <f>IFERROR(IF(ISBLANK($A5518),"",IF($A5518="Ūdeņraža jonu koncentrācija",VLOOKUP(Dati!$A5518,Normas!$A:$D,2,FALSE),VLOOKUP(Dati!$A5518,Normas!$A:$D,2,FALSE)*0.3)),"")</f>
      </c>
      <c r="I5518" s="2">
        <f>IFERROR(IF(ISBLANK($A5518),"",IF($A5518="Ūdeņraža jonu koncentrācija",VLOOKUP(Dati!$A5518,Normas!$A:$D,3,FALSE),VLOOKUP(Dati!$A5518,Normas!$A:$D,3,FALSE)*0.3)),"")</f>
      </c>
    </row>
    <row r="5519" spans="2:9" x14ac:dyDescent="0.2">
      <c r="B5519">
        <f>IF(ISBLANK(A5519),"",VLOOKUP(A5519,Normas!A:D,4,FALSE))</f>
      </c>
      <c r="E5519" s="2">
        <f>IF(ISBLANK(D5519),"",INT(YEARFRAC(D5519,'Vispārīga informācija'!$B$2)))</f>
      </c>
      <c r="F5519" s="2">
        <f>IFERROR(IF(ISBLANK($A5519),"",IF($A5519="Ūdeņraža jonu koncentrācija",VLOOKUP(Dati!$A5519,Normas!$A:$D,2,FALSE),VLOOKUP(Dati!$A5519,Normas!$A:$D,2,FALSE)*0.6)),"")</f>
      </c>
      <c r="G5519" s="2">
        <f>IFERROR(IF(ISBLANK($A5519),"",IF($A5519="Ūdeņraža jonu koncentrācija",VLOOKUP(Dati!$A5519,Normas!$A:$D,3,FALSE),VLOOKUP(Dati!$A5519,Normas!$A:$D,3,FALSE)*0.6)),"")</f>
      </c>
      <c r="H5519" s="2">
        <f>IFERROR(IF(ISBLANK($A5519),"",IF($A5519="Ūdeņraža jonu koncentrācija",VLOOKUP(Dati!$A5519,Normas!$A:$D,2,FALSE),VLOOKUP(Dati!$A5519,Normas!$A:$D,2,FALSE)*0.3)),"")</f>
      </c>
      <c r="I5519" s="2">
        <f>IFERROR(IF(ISBLANK($A5519),"",IF($A5519="Ūdeņraža jonu koncentrācija",VLOOKUP(Dati!$A5519,Normas!$A:$D,3,FALSE),VLOOKUP(Dati!$A5519,Normas!$A:$D,3,FALSE)*0.3)),"")</f>
      </c>
    </row>
    <row r="5520" spans="2:9" x14ac:dyDescent="0.2">
      <c r="B5520">
        <f>IF(ISBLANK(A5520),"",VLOOKUP(A5520,Normas!A:D,4,FALSE))</f>
      </c>
      <c r="E5520" s="2">
        <f>IF(ISBLANK(D5520),"",INT(YEARFRAC(D5520,'Vispārīga informācija'!$B$2)))</f>
      </c>
      <c r="F5520" s="2">
        <f>IFERROR(IF(ISBLANK($A5520),"",IF($A5520="Ūdeņraža jonu koncentrācija",VLOOKUP(Dati!$A5520,Normas!$A:$D,2,FALSE),VLOOKUP(Dati!$A5520,Normas!$A:$D,2,FALSE)*0.6)),"")</f>
      </c>
      <c r="G5520" s="2">
        <f>IFERROR(IF(ISBLANK($A5520),"",IF($A5520="Ūdeņraža jonu koncentrācija",VLOOKUP(Dati!$A5520,Normas!$A:$D,3,FALSE),VLOOKUP(Dati!$A5520,Normas!$A:$D,3,FALSE)*0.6)),"")</f>
      </c>
      <c r="H5520" s="2">
        <f>IFERROR(IF(ISBLANK($A5520),"",IF($A5520="Ūdeņraža jonu koncentrācija",VLOOKUP(Dati!$A5520,Normas!$A:$D,2,FALSE),VLOOKUP(Dati!$A5520,Normas!$A:$D,2,FALSE)*0.3)),"")</f>
      </c>
      <c r="I5520" s="2">
        <f>IFERROR(IF(ISBLANK($A5520),"",IF($A5520="Ūdeņraža jonu koncentrācija",VLOOKUP(Dati!$A5520,Normas!$A:$D,3,FALSE),VLOOKUP(Dati!$A5520,Normas!$A:$D,3,FALSE)*0.3)),"")</f>
      </c>
    </row>
    <row r="5521" spans="2:9" x14ac:dyDescent="0.2">
      <c r="B5521">
        <f>IF(ISBLANK(A5521),"",VLOOKUP(A5521,Normas!A:D,4,FALSE))</f>
      </c>
      <c r="E5521" s="2">
        <f>IF(ISBLANK(D5521),"",INT(YEARFRAC(D5521,'Vispārīga informācija'!$B$2)))</f>
      </c>
      <c r="F5521" s="2">
        <f>IFERROR(IF(ISBLANK($A5521),"",IF($A5521="Ūdeņraža jonu koncentrācija",VLOOKUP(Dati!$A5521,Normas!$A:$D,2,FALSE),VLOOKUP(Dati!$A5521,Normas!$A:$D,2,FALSE)*0.6)),"")</f>
      </c>
      <c r="G5521" s="2">
        <f>IFERROR(IF(ISBLANK($A5521),"",IF($A5521="Ūdeņraža jonu koncentrācija",VLOOKUP(Dati!$A5521,Normas!$A:$D,3,FALSE),VLOOKUP(Dati!$A5521,Normas!$A:$D,3,FALSE)*0.6)),"")</f>
      </c>
      <c r="H5521" s="2">
        <f>IFERROR(IF(ISBLANK($A5521),"",IF($A5521="Ūdeņraža jonu koncentrācija",VLOOKUP(Dati!$A5521,Normas!$A:$D,2,FALSE),VLOOKUP(Dati!$A5521,Normas!$A:$D,2,FALSE)*0.3)),"")</f>
      </c>
      <c r="I5521" s="2">
        <f>IFERROR(IF(ISBLANK($A5521),"",IF($A5521="Ūdeņraža jonu koncentrācija",VLOOKUP(Dati!$A5521,Normas!$A:$D,3,FALSE),VLOOKUP(Dati!$A5521,Normas!$A:$D,3,FALSE)*0.3)),"")</f>
      </c>
    </row>
    <row r="5522" spans="2:9" x14ac:dyDescent="0.2">
      <c r="B5522">
        <f>IF(ISBLANK(A5522),"",VLOOKUP(A5522,Normas!A:D,4,FALSE))</f>
      </c>
      <c r="E5522" s="2">
        <f>IF(ISBLANK(D5522),"",INT(YEARFRAC(D5522,'Vispārīga informācija'!$B$2)))</f>
      </c>
      <c r="F5522" s="2">
        <f>IFERROR(IF(ISBLANK($A5522),"",IF($A5522="Ūdeņraža jonu koncentrācija",VLOOKUP(Dati!$A5522,Normas!$A:$D,2,FALSE),VLOOKUP(Dati!$A5522,Normas!$A:$D,2,FALSE)*0.6)),"")</f>
      </c>
      <c r="G5522" s="2">
        <f>IFERROR(IF(ISBLANK($A5522),"",IF($A5522="Ūdeņraža jonu koncentrācija",VLOOKUP(Dati!$A5522,Normas!$A:$D,3,FALSE),VLOOKUP(Dati!$A5522,Normas!$A:$D,3,FALSE)*0.6)),"")</f>
      </c>
      <c r="H5522" s="2">
        <f>IFERROR(IF(ISBLANK($A5522),"",IF($A5522="Ūdeņraža jonu koncentrācija",VLOOKUP(Dati!$A5522,Normas!$A:$D,2,FALSE),VLOOKUP(Dati!$A5522,Normas!$A:$D,2,FALSE)*0.3)),"")</f>
      </c>
      <c r="I5522" s="2">
        <f>IFERROR(IF(ISBLANK($A5522),"",IF($A5522="Ūdeņraža jonu koncentrācija",VLOOKUP(Dati!$A5522,Normas!$A:$D,3,FALSE),VLOOKUP(Dati!$A5522,Normas!$A:$D,3,FALSE)*0.3)),"")</f>
      </c>
    </row>
    <row r="5523" spans="2:9" x14ac:dyDescent="0.2">
      <c r="B5523">
        <f>IF(ISBLANK(A5523),"",VLOOKUP(A5523,Normas!A:D,4,FALSE))</f>
      </c>
      <c r="E5523" s="2">
        <f>IF(ISBLANK(D5523),"",INT(YEARFRAC(D5523,'Vispārīga informācija'!$B$2)))</f>
      </c>
      <c r="F5523" s="2">
        <f>IFERROR(IF(ISBLANK($A5523),"",IF($A5523="Ūdeņraža jonu koncentrācija",VLOOKUP(Dati!$A5523,Normas!$A:$D,2,FALSE),VLOOKUP(Dati!$A5523,Normas!$A:$D,2,FALSE)*0.6)),"")</f>
      </c>
      <c r="G5523" s="2">
        <f>IFERROR(IF(ISBLANK($A5523),"",IF($A5523="Ūdeņraža jonu koncentrācija",VLOOKUP(Dati!$A5523,Normas!$A:$D,3,FALSE),VLOOKUP(Dati!$A5523,Normas!$A:$D,3,FALSE)*0.6)),"")</f>
      </c>
      <c r="H5523" s="2">
        <f>IFERROR(IF(ISBLANK($A5523),"",IF($A5523="Ūdeņraža jonu koncentrācija",VLOOKUP(Dati!$A5523,Normas!$A:$D,2,FALSE),VLOOKUP(Dati!$A5523,Normas!$A:$D,2,FALSE)*0.3)),"")</f>
      </c>
      <c r="I5523" s="2">
        <f>IFERROR(IF(ISBLANK($A5523),"",IF($A5523="Ūdeņraža jonu koncentrācija",VLOOKUP(Dati!$A5523,Normas!$A:$D,3,FALSE),VLOOKUP(Dati!$A5523,Normas!$A:$D,3,FALSE)*0.3)),"")</f>
      </c>
    </row>
    <row r="5524" spans="2:9" x14ac:dyDescent="0.2">
      <c r="B5524">
        <f>IF(ISBLANK(A5524),"",VLOOKUP(A5524,Normas!A:D,4,FALSE))</f>
      </c>
      <c r="E5524" s="2">
        <f>IF(ISBLANK(D5524),"",INT(YEARFRAC(D5524,'Vispārīga informācija'!$B$2)))</f>
      </c>
      <c r="F5524" s="2">
        <f>IFERROR(IF(ISBLANK($A5524),"",IF($A5524="Ūdeņraža jonu koncentrācija",VLOOKUP(Dati!$A5524,Normas!$A:$D,2,FALSE),VLOOKUP(Dati!$A5524,Normas!$A:$D,2,FALSE)*0.6)),"")</f>
      </c>
      <c r="G5524" s="2">
        <f>IFERROR(IF(ISBLANK($A5524),"",IF($A5524="Ūdeņraža jonu koncentrācija",VLOOKUP(Dati!$A5524,Normas!$A:$D,3,FALSE),VLOOKUP(Dati!$A5524,Normas!$A:$D,3,FALSE)*0.6)),"")</f>
      </c>
      <c r="H5524" s="2">
        <f>IFERROR(IF(ISBLANK($A5524),"",IF($A5524="Ūdeņraža jonu koncentrācija",VLOOKUP(Dati!$A5524,Normas!$A:$D,2,FALSE),VLOOKUP(Dati!$A5524,Normas!$A:$D,2,FALSE)*0.3)),"")</f>
      </c>
      <c r="I5524" s="2">
        <f>IFERROR(IF(ISBLANK($A5524),"",IF($A5524="Ūdeņraža jonu koncentrācija",VLOOKUP(Dati!$A5524,Normas!$A:$D,3,FALSE),VLOOKUP(Dati!$A5524,Normas!$A:$D,3,FALSE)*0.3)),"")</f>
      </c>
    </row>
    <row r="5525" spans="2:9" x14ac:dyDescent="0.2">
      <c r="B5525">
        <f>IF(ISBLANK(A5525),"",VLOOKUP(A5525,Normas!A:D,4,FALSE))</f>
      </c>
      <c r="E5525" s="2">
        <f>IF(ISBLANK(D5525),"",INT(YEARFRAC(D5525,'Vispārīga informācija'!$B$2)))</f>
      </c>
      <c r="F5525" s="2">
        <f>IFERROR(IF(ISBLANK($A5525),"",IF($A5525="Ūdeņraža jonu koncentrācija",VLOOKUP(Dati!$A5525,Normas!$A:$D,2,FALSE),VLOOKUP(Dati!$A5525,Normas!$A:$D,2,FALSE)*0.6)),"")</f>
      </c>
      <c r="G5525" s="2">
        <f>IFERROR(IF(ISBLANK($A5525),"",IF($A5525="Ūdeņraža jonu koncentrācija",VLOOKUP(Dati!$A5525,Normas!$A:$D,3,FALSE),VLOOKUP(Dati!$A5525,Normas!$A:$D,3,FALSE)*0.6)),"")</f>
      </c>
      <c r="H5525" s="2">
        <f>IFERROR(IF(ISBLANK($A5525),"",IF($A5525="Ūdeņraža jonu koncentrācija",VLOOKUP(Dati!$A5525,Normas!$A:$D,2,FALSE),VLOOKUP(Dati!$A5525,Normas!$A:$D,2,FALSE)*0.3)),"")</f>
      </c>
      <c r="I5525" s="2">
        <f>IFERROR(IF(ISBLANK($A5525),"",IF($A5525="Ūdeņraža jonu koncentrācija",VLOOKUP(Dati!$A5525,Normas!$A:$D,3,FALSE),VLOOKUP(Dati!$A5525,Normas!$A:$D,3,FALSE)*0.3)),"")</f>
      </c>
    </row>
    <row r="5526" spans="2:9" x14ac:dyDescent="0.2">
      <c r="B5526">
        <f>IF(ISBLANK(A5526),"",VLOOKUP(A5526,Normas!A:D,4,FALSE))</f>
      </c>
      <c r="E5526" s="2">
        <f>IF(ISBLANK(D5526),"",INT(YEARFRAC(D5526,'Vispārīga informācija'!$B$2)))</f>
      </c>
      <c r="F5526" s="2">
        <f>IFERROR(IF(ISBLANK($A5526),"",IF($A5526="Ūdeņraža jonu koncentrācija",VLOOKUP(Dati!$A5526,Normas!$A:$D,2,FALSE),VLOOKUP(Dati!$A5526,Normas!$A:$D,2,FALSE)*0.6)),"")</f>
      </c>
      <c r="G5526" s="2">
        <f>IFERROR(IF(ISBLANK($A5526),"",IF($A5526="Ūdeņraža jonu koncentrācija",VLOOKUP(Dati!$A5526,Normas!$A:$D,3,FALSE),VLOOKUP(Dati!$A5526,Normas!$A:$D,3,FALSE)*0.6)),"")</f>
      </c>
      <c r="H5526" s="2">
        <f>IFERROR(IF(ISBLANK($A5526),"",IF($A5526="Ūdeņraža jonu koncentrācija",VLOOKUP(Dati!$A5526,Normas!$A:$D,2,FALSE),VLOOKUP(Dati!$A5526,Normas!$A:$D,2,FALSE)*0.3)),"")</f>
      </c>
      <c r="I5526" s="2">
        <f>IFERROR(IF(ISBLANK($A5526),"",IF($A5526="Ūdeņraža jonu koncentrācija",VLOOKUP(Dati!$A5526,Normas!$A:$D,3,FALSE),VLOOKUP(Dati!$A5526,Normas!$A:$D,3,FALSE)*0.3)),"")</f>
      </c>
    </row>
    <row r="5527" spans="2:9" x14ac:dyDescent="0.2">
      <c r="B5527">
        <f>IF(ISBLANK(A5527),"",VLOOKUP(A5527,Normas!A:D,4,FALSE))</f>
      </c>
      <c r="E5527" s="2">
        <f>IF(ISBLANK(D5527),"",INT(YEARFRAC(D5527,'Vispārīga informācija'!$B$2)))</f>
      </c>
      <c r="F5527" s="2">
        <f>IFERROR(IF(ISBLANK($A5527),"",IF($A5527="Ūdeņraža jonu koncentrācija",VLOOKUP(Dati!$A5527,Normas!$A:$D,2,FALSE),VLOOKUP(Dati!$A5527,Normas!$A:$D,2,FALSE)*0.6)),"")</f>
      </c>
      <c r="G5527" s="2">
        <f>IFERROR(IF(ISBLANK($A5527),"",IF($A5527="Ūdeņraža jonu koncentrācija",VLOOKUP(Dati!$A5527,Normas!$A:$D,3,FALSE),VLOOKUP(Dati!$A5527,Normas!$A:$D,3,FALSE)*0.6)),"")</f>
      </c>
      <c r="H5527" s="2">
        <f>IFERROR(IF(ISBLANK($A5527),"",IF($A5527="Ūdeņraža jonu koncentrācija",VLOOKUP(Dati!$A5527,Normas!$A:$D,2,FALSE),VLOOKUP(Dati!$A5527,Normas!$A:$D,2,FALSE)*0.3)),"")</f>
      </c>
      <c r="I5527" s="2">
        <f>IFERROR(IF(ISBLANK($A5527),"",IF($A5527="Ūdeņraža jonu koncentrācija",VLOOKUP(Dati!$A5527,Normas!$A:$D,3,FALSE),VLOOKUP(Dati!$A5527,Normas!$A:$D,3,FALSE)*0.3)),"")</f>
      </c>
    </row>
    <row r="5528" spans="2:9" x14ac:dyDescent="0.2">
      <c r="B5528">
        <f>IF(ISBLANK(A5528),"",VLOOKUP(A5528,Normas!A:D,4,FALSE))</f>
      </c>
      <c r="E5528" s="2">
        <f>IF(ISBLANK(D5528),"",INT(YEARFRAC(D5528,'Vispārīga informācija'!$B$2)))</f>
      </c>
      <c r="F5528" s="2">
        <f>IFERROR(IF(ISBLANK($A5528),"",IF($A5528="Ūdeņraža jonu koncentrācija",VLOOKUP(Dati!$A5528,Normas!$A:$D,2,FALSE),VLOOKUP(Dati!$A5528,Normas!$A:$D,2,FALSE)*0.6)),"")</f>
      </c>
      <c r="G5528" s="2">
        <f>IFERROR(IF(ISBLANK($A5528),"",IF($A5528="Ūdeņraža jonu koncentrācija",VLOOKUP(Dati!$A5528,Normas!$A:$D,3,FALSE),VLOOKUP(Dati!$A5528,Normas!$A:$D,3,FALSE)*0.6)),"")</f>
      </c>
      <c r="H5528" s="2">
        <f>IFERROR(IF(ISBLANK($A5528),"",IF($A5528="Ūdeņraža jonu koncentrācija",VLOOKUP(Dati!$A5528,Normas!$A:$D,2,FALSE),VLOOKUP(Dati!$A5528,Normas!$A:$D,2,FALSE)*0.3)),"")</f>
      </c>
      <c r="I5528" s="2">
        <f>IFERROR(IF(ISBLANK($A5528),"",IF($A5528="Ūdeņraža jonu koncentrācija",VLOOKUP(Dati!$A5528,Normas!$A:$D,3,FALSE),VLOOKUP(Dati!$A5528,Normas!$A:$D,3,FALSE)*0.3)),"")</f>
      </c>
    </row>
    <row r="5529" spans="2:9" x14ac:dyDescent="0.2">
      <c r="B5529">
        <f>IF(ISBLANK(A5529),"",VLOOKUP(A5529,Normas!A:D,4,FALSE))</f>
      </c>
      <c r="E5529" s="2">
        <f>IF(ISBLANK(D5529),"",INT(YEARFRAC(D5529,'Vispārīga informācija'!$B$2)))</f>
      </c>
      <c r="F5529" s="2">
        <f>IFERROR(IF(ISBLANK($A5529),"",IF($A5529="Ūdeņraža jonu koncentrācija",VLOOKUP(Dati!$A5529,Normas!$A:$D,2,FALSE),VLOOKUP(Dati!$A5529,Normas!$A:$D,2,FALSE)*0.6)),"")</f>
      </c>
      <c r="G5529" s="2">
        <f>IFERROR(IF(ISBLANK($A5529),"",IF($A5529="Ūdeņraža jonu koncentrācija",VLOOKUP(Dati!$A5529,Normas!$A:$D,3,FALSE),VLOOKUP(Dati!$A5529,Normas!$A:$D,3,FALSE)*0.6)),"")</f>
      </c>
      <c r="H5529" s="2">
        <f>IFERROR(IF(ISBLANK($A5529),"",IF($A5529="Ūdeņraža jonu koncentrācija",VLOOKUP(Dati!$A5529,Normas!$A:$D,2,FALSE),VLOOKUP(Dati!$A5529,Normas!$A:$D,2,FALSE)*0.3)),"")</f>
      </c>
      <c r="I5529" s="2">
        <f>IFERROR(IF(ISBLANK($A5529),"",IF($A5529="Ūdeņraža jonu koncentrācija",VLOOKUP(Dati!$A5529,Normas!$A:$D,3,FALSE),VLOOKUP(Dati!$A5529,Normas!$A:$D,3,FALSE)*0.3)),"")</f>
      </c>
    </row>
    <row r="5530" spans="2:9" x14ac:dyDescent="0.2">
      <c r="B5530">
        <f>IF(ISBLANK(A5530),"",VLOOKUP(A5530,Normas!A:D,4,FALSE))</f>
      </c>
      <c r="E5530" s="2">
        <f>IF(ISBLANK(D5530),"",INT(YEARFRAC(D5530,'Vispārīga informācija'!$B$2)))</f>
      </c>
      <c r="F5530" s="2">
        <f>IFERROR(IF(ISBLANK($A5530),"",IF($A5530="Ūdeņraža jonu koncentrācija",VLOOKUP(Dati!$A5530,Normas!$A:$D,2,FALSE),VLOOKUP(Dati!$A5530,Normas!$A:$D,2,FALSE)*0.6)),"")</f>
      </c>
      <c r="G5530" s="2">
        <f>IFERROR(IF(ISBLANK($A5530),"",IF($A5530="Ūdeņraža jonu koncentrācija",VLOOKUP(Dati!$A5530,Normas!$A:$D,3,FALSE),VLOOKUP(Dati!$A5530,Normas!$A:$D,3,FALSE)*0.6)),"")</f>
      </c>
      <c r="H5530" s="2">
        <f>IFERROR(IF(ISBLANK($A5530),"",IF($A5530="Ūdeņraža jonu koncentrācija",VLOOKUP(Dati!$A5530,Normas!$A:$D,2,FALSE),VLOOKUP(Dati!$A5530,Normas!$A:$D,2,FALSE)*0.3)),"")</f>
      </c>
      <c r="I5530" s="2">
        <f>IFERROR(IF(ISBLANK($A5530),"",IF($A5530="Ūdeņraža jonu koncentrācija",VLOOKUP(Dati!$A5530,Normas!$A:$D,3,FALSE),VLOOKUP(Dati!$A5530,Normas!$A:$D,3,FALSE)*0.3)),"")</f>
      </c>
    </row>
    <row r="5531" spans="2:9" x14ac:dyDescent="0.2">
      <c r="B5531">
        <f>IF(ISBLANK(A5531),"",VLOOKUP(A5531,Normas!A:D,4,FALSE))</f>
      </c>
      <c r="E5531" s="2">
        <f>IF(ISBLANK(D5531),"",INT(YEARFRAC(D5531,'Vispārīga informācija'!$B$2)))</f>
      </c>
      <c r="F5531" s="2">
        <f>IFERROR(IF(ISBLANK($A5531),"",IF($A5531="Ūdeņraža jonu koncentrācija",VLOOKUP(Dati!$A5531,Normas!$A:$D,2,FALSE),VLOOKUP(Dati!$A5531,Normas!$A:$D,2,FALSE)*0.6)),"")</f>
      </c>
      <c r="G5531" s="2">
        <f>IFERROR(IF(ISBLANK($A5531),"",IF($A5531="Ūdeņraža jonu koncentrācija",VLOOKUP(Dati!$A5531,Normas!$A:$D,3,FALSE),VLOOKUP(Dati!$A5531,Normas!$A:$D,3,FALSE)*0.6)),"")</f>
      </c>
      <c r="H5531" s="2">
        <f>IFERROR(IF(ISBLANK($A5531),"",IF($A5531="Ūdeņraža jonu koncentrācija",VLOOKUP(Dati!$A5531,Normas!$A:$D,2,FALSE),VLOOKUP(Dati!$A5531,Normas!$A:$D,2,FALSE)*0.3)),"")</f>
      </c>
      <c r="I5531" s="2">
        <f>IFERROR(IF(ISBLANK($A5531),"",IF($A5531="Ūdeņraža jonu koncentrācija",VLOOKUP(Dati!$A5531,Normas!$A:$D,3,FALSE),VLOOKUP(Dati!$A5531,Normas!$A:$D,3,FALSE)*0.3)),"")</f>
      </c>
    </row>
    <row r="5532" spans="2:9" x14ac:dyDescent="0.2">
      <c r="B5532">
        <f>IF(ISBLANK(A5532),"",VLOOKUP(A5532,Normas!A:D,4,FALSE))</f>
      </c>
      <c r="E5532" s="2">
        <f>IF(ISBLANK(D5532),"",INT(YEARFRAC(D5532,'Vispārīga informācija'!$B$2)))</f>
      </c>
      <c r="F5532" s="2">
        <f>IFERROR(IF(ISBLANK($A5532),"",IF($A5532="Ūdeņraža jonu koncentrācija",VLOOKUP(Dati!$A5532,Normas!$A:$D,2,FALSE),VLOOKUP(Dati!$A5532,Normas!$A:$D,2,FALSE)*0.6)),"")</f>
      </c>
      <c r="G5532" s="2">
        <f>IFERROR(IF(ISBLANK($A5532),"",IF($A5532="Ūdeņraža jonu koncentrācija",VLOOKUP(Dati!$A5532,Normas!$A:$D,3,FALSE),VLOOKUP(Dati!$A5532,Normas!$A:$D,3,FALSE)*0.6)),"")</f>
      </c>
      <c r="H5532" s="2">
        <f>IFERROR(IF(ISBLANK($A5532),"",IF($A5532="Ūdeņraža jonu koncentrācija",VLOOKUP(Dati!$A5532,Normas!$A:$D,2,FALSE),VLOOKUP(Dati!$A5532,Normas!$A:$D,2,FALSE)*0.3)),"")</f>
      </c>
      <c r="I5532" s="2">
        <f>IFERROR(IF(ISBLANK($A5532),"",IF($A5532="Ūdeņraža jonu koncentrācija",VLOOKUP(Dati!$A5532,Normas!$A:$D,3,FALSE),VLOOKUP(Dati!$A5532,Normas!$A:$D,3,FALSE)*0.3)),"")</f>
      </c>
    </row>
    <row r="5533" spans="2:9" x14ac:dyDescent="0.2">
      <c r="B5533">
        <f>IF(ISBLANK(A5533),"",VLOOKUP(A5533,Normas!A:D,4,FALSE))</f>
      </c>
      <c r="E5533" s="2">
        <f>IF(ISBLANK(D5533),"",INT(YEARFRAC(D5533,'Vispārīga informācija'!$B$2)))</f>
      </c>
      <c r="F5533" s="2">
        <f>IFERROR(IF(ISBLANK($A5533),"",IF($A5533="Ūdeņraža jonu koncentrācija",VLOOKUP(Dati!$A5533,Normas!$A:$D,2,FALSE),VLOOKUP(Dati!$A5533,Normas!$A:$D,2,FALSE)*0.6)),"")</f>
      </c>
      <c r="G5533" s="2">
        <f>IFERROR(IF(ISBLANK($A5533),"",IF($A5533="Ūdeņraža jonu koncentrācija",VLOOKUP(Dati!$A5533,Normas!$A:$D,3,FALSE),VLOOKUP(Dati!$A5533,Normas!$A:$D,3,FALSE)*0.6)),"")</f>
      </c>
      <c r="H5533" s="2">
        <f>IFERROR(IF(ISBLANK($A5533),"",IF($A5533="Ūdeņraža jonu koncentrācija",VLOOKUP(Dati!$A5533,Normas!$A:$D,2,FALSE),VLOOKUP(Dati!$A5533,Normas!$A:$D,2,FALSE)*0.3)),"")</f>
      </c>
      <c r="I5533" s="2">
        <f>IFERROR(IF(ISBLANK($A5533),"",IF($A5533="Ūdeņraža jonu koncentrācija",VLOOKUP(Dati!$A5533,Normas!$A:$D,3,FALSE),VLOOKUP(Dati!$A5533,Normas!$A:$D,3,FALSE)*0.3)),"")</f>
      </c>
    </row>
    <row r="5534" spans="2:9" x14ac:dyDescent="0.2">
      <c r="B5534">
        <f>IF(ISBLANK(A5534),"",VLOOKUP(A5534,Normas!A:D,4,FALSE))</f>
      </c>
      <c r="E5534" s="2">
        <f>IF(ISBLANK(D5534),"",INT(YEARFRAC(D5534,'Vispārīga informācija'!$B$2)))</f>
      </c>
      <c r="F5534" s="2">
        <f>IFERROR(IF(ISBLANK($A5534),"",IF($A5534="Ūdeņraža jonu koncentrācija",VLOOKUP(Dati!$A5534,Normas!$A:$D,2,FALSE),VLOOKUP(Dati!$A5534,Normas!$A:$D,2,FALSE)*0.6)),"")</f>
      </c>
      <c r="G5534" s="2">
        <f>IFERROR(IF(ISBLANK($A5534),"",IF($A5534="Ūdeņraža jonu koncentrācija",VLOOKUP(Dati!$A5534,Normas!$A:$D,3,FALSE),VLOOKUP(Dati!$A5534,Normas!$A:$D,3,FALSE)*0.6)),"")</f>
      </c>
      <c r="H5534" s="2">
        <f>IFERROR(IF(ISBLANK($A5534),"",IF($A5534="Ūdeņraža jonu koncentrācija",VLOOKUP(Dati!$A5534,Normas!$A:$D,2,FALSE),VLOOKUP(Dati!$A5534,Normas!$A:$D,2,FALSE)*0.3)),"")</f>
      </c>
      <c r="I5534" s="2">
        <f>IFERROR(IF(ISBLANK($A5534),"",IF($A5534="Ūdeņraža jonu koncentrācija",VLOOKUP(Dati!$A5534,Normas!$A:$D,3,FALSE),VLOOKUP(Dati!$A5534,Normas!$A:$D,3,FALSE)*0.3)),"")</f>
      </c>
    </row>
    <row r="5535" spans="2:9" x14ac:dyDescent="0.2">
      <c r="B5535">
        <f>IF(ISBLANK(A5535),"",VLOOKUP(A5535,Normas!A:D,4,FALSE))</f>
      </c>
      <c r="E5535" s="2">
        <f>IF(ISBLANK(D5535),"",INT(YEARFRAC(D5535,'Vispārīga informācija'!$B$2)))</f>
      </c>
      <c r="F5535" s="2">
        <f>IFERROR(IF(ISBLANK($A5535),"",IF($A5535="Ūdeņraža jonu koncentrācija",VLOOKUP(Dati!$A5535,Normas!$A:$D,2,FALSE),VLOOKUP(Dati!$A5535,Normas!$A:$D,2,FALSE)*0.6)),"")</f>
      </c>
      <c r="G5535" s="2">
        <f>IFERROR(IF(ISBLANK($A5535),"",IF($A5535="Ūdeņraža jonu koncentrācija",VLOOKUP(Dati!$A5535,Normas!$A:$D,3,FALSE),VLOOKUP(Dati!$A5535,Normas!$A:$D,3,FALSE)*0.6)),"")</f>
      </c>
      <c r="H5535" s="2">
        <f>IFERROR(IF(ISBLANK($A5535),"",IF($A5535="Ūdeņraža jonu koncentrācija",VLOOKUP(Dati!$A5535,Normas!$A:$D,2,FALSE),VLOOKUP(Dati!$A5535,Normas!$A:$D,2,FALSE)*0.3)),"")</f>
      </c>
      <c r="I5535" s="2">
        <f>IFERROR(IF(ISBLANK($A5535),"",IF($A5535="Ūdeņraža jonu koncentrācija",VLOOKUP(Dati!$A5535,Normas!$A:$D,3,FALSE),VLOOKUP(Dati!$A5535,Normas!$A:$D,3,FALSE)*0.3)),"")</f>
      </c>
    </row>
    <row r="5536" spans="2:9" x14ac:dyDescent="0.2">
      <c r="B5536">
        <f>IF(ISBLANK(A5536),"",VLOOKUP(A5536,Normas!A:D,4,FALSE))</f>
      </c>
      <c r="E5536" s="2">
        <f>IF(ISBLANK(D5536),"",INT(YEARFRAC(D5536,'Vispārīga informācija'!$B$2)))</f>
      </c>
      <c r="F5536" s="2">
        <f>IFERROR(IF(ISBLANK($A5536),"",IF($A5536="Ūdeņraža jonu koncentrācija",VLOOKUP(Dati!$A5536,Normas!$A:$D,2,FALSE),VLOOKUP(Dati!$A5536,Normas!$A:$D,2,FALSE)*0.6)),"")</f>
      </c>
      <c r="G5536" s="2">
        <f>IFERROR(IF(ISBLANK($A5536),"",IF($A5536="Ūdeņraža jonu koncentrācija",VLOOKUP(Dati!$A5536,Normas!$A:$D,3,FALSE),VLOOKUP(Dati!$A5536,Normas!$A:$D,3,FALSE)*0.6)),"")</f>
      </c>
      <c r="H5536" s="2">
        <f>IFERROR(IF(ISBLANK($A5536),"",IF($A5536="Ūdeņraža jonu koncentrācija",VLOOKUP(Dati!$A5536,Normas!$A:$D,2,FALSE),VLOOKUP(Dati!$A5536,Normas!$A:$D,2,FALSE)*0.3)),"")</f>
      </c>
      <c r="I5536" s="2">
        <f>IFERROR(IF(ISBLANK($A5536),"",IF($A5536="Ūdeņraža jonu koncentrācija",VLOOKUP(Dati!$A5536,Normas!$A:$D,3,FALSE),VLOOKUP(Dati!$A5536,Normas!$A:$D,3,FALSE)*0.3)),"")</f>
      </c>
    </row>
    <row r="5537" spans="2:9" x14ac:dyDescent="0.2">
      <c r="B5537">
        <f>IF(ISBLANK(A5537),"",VLOOKUP(A5537,Normas!A:D,4,FALSE))</f>
      </c>
      <c r="E5537" s="2">
        <f>IF(ISBLANK(D5537),"",INT(YEARFRAC(D5537,'Vispārīga informācija'!$B$2)))</f>
      </c>
      <c r="F5537" s="2">
        <f>IFERROR(IF(ISBLANK($A5537),"",IF($A5537="Ūdeņraža jonu koncentrācija",VLOOKUP(Dati!$A5537,Normas!$A:$D,2,FALSE),VLOOKUP(Dati!$A5537,Normas!$A:$D,2,FALSE)*0.6)),"")</f>
      </c>
      <c r="G5537" s="2">
        <f>IFERROR(IF(ISBLANK($A5537),"",IF($A5537="Ūdeņraža jonu koncentrācija",VLOOKUP(Dati!$A5537,Normas!$A:$D,3,FALSE),VLOOKUP(Dati!$A5537,Normas!$A:$D,3,FALSE)*0.6)),"")</f>
      </c>
      <c r="H5537" s="2">
        <f>IFERROR(IF(ISBLANK($A5537),"",IF($A5537="Ūdeņraža jonu koncentrācija",VLOOKUP(Dati!$A5537,Normas!$A:$D,2,FALSE),VLOOKUP(Dati!$A5537,Normas!$A:$D,2,FALSE)*0.3)),"")</f>
      </c>
      <c r="I5537" s="2">
        <f>IFERROR(IF(ISBLANK($A5537),"",IF($A5537="Ūdeņraža jonu koncentrācija",VLOOKUP(Dati!$A5537,Normas!$A:$D,3,FALSE),VLOOKUP(Dati!$A5537,Normas!$A:$D,3,FALSE)*0.3)),"")</f>
      </c>
    </row>
    <row r="5538" spans="2:9" x14ac:dyDescent="0.2">
      <c r="B5538">
        <f>IF(ISBLANK(A5538),"",VLOOKUP(A5538,Normas!A:D,4,FALSE))</f>
      </c>
      <c r="E5538" s="2">
        <f>IF(ISBLANK(D5538),"",INT(YEARFRAC(D5538,'Vispārīga informācija'!$B$2)))</f>
      </c>
      <c r="F5538" s="2">
        <f>IFERROR(IF(ISBLANK($A5538),"",IF($A5538="Ūdeņraža jonu koncentrācija",VLOOKUP(Dati!$A5538,Normas!$A:$D,2,FALSE),VLOOKUP(Dati!$A5538,Normas!$A:$D,2,FALSE)*0.6)),"")</f>
      </c>
      <c r="G5538" s="2">
        <f>IFERROR(IF(ISBLANK($A5538),"",IF($A5538="Ūdeņraža jonu koncentrācija",VLOOKUP(Dati!$A5538,Normas!$A:$D,3,FALSE),VLOOKUP(Dati!$A5538,Normas!$A:$D,3,FALSE)*0.6)),"")</f>
      </c>
      <c r="H5538" s="2">
        <f>IFERROR(IF(ISBLANK($A5538),"",IF($A5538="Ūdeņraža jonu koncentrācija",VLOOKUP(Dati!$A5538,Normas!$A:$D,2,FALSE),VLOOKUP(Dati!$A5538,Normas!$A:$D,2,FALSE)*0.3)),"")</f>
      </c>
      <c r="I5538" s="2">
        <f>IFERROR(IF(ISBLANK($A5538),"",IF($A5538="Ūdeņraža jonu koncentrācija",VLOOKUP(Dati!$A5538,Normas!$A:$D,3,FALSE),VLOOKUP(Dati!$A5538,Normas!$A:$D,3,FALSE)*0.3)),"")</f>
      </c>
    </row>
    <row r="5539" spans="2:9" x14ac:dyDescent="0.2">
      <c r="B5539">
        <f>IF(ISBLANK(A5539),"",VLOOKUP(A5539,Normas!A:D,4,FALSE))</f>
      </c>
      <c r="E5539" s="2">
        <f>IF(ISBLANK(D5539),"",INT(YEARFRAC(D5539,'Vispārīga informācija'!$B$2)))</f>
      </c>
      <c r="F5539" s="2">
        <f>IFERROR(IF(ISBLANK($A5539),"",IF($A5539="Ūdeņraža jonu koncentrācija",VLOOKUP(Dati!$A5539,Normas!$A:$D,2,FALSE),VLOOKUP(Dati!$A5539,Normas!$A:$D,2,FALSE)*0.6)),"")</f>
      </c>
      <c r="G5539" s="2">
        <f>IFERROR(IF(ISBLANK($A5539),"",IF($A5539="Ūdeņraža jonu koncentrācija",VLOOKUP(Dati!$A5539,Normas!$A:$D,3,FALSE),VLOOKUP(Dati!$A5539,Normas!$A:$D,3,FALSE)*0.6)),"")</f>
      </c>
      <c r="H5539" s="2">
        <f>IFERROR(IF(ISBLANK($A5539),"",IF($A5539="Ūdeņraža jonu koncentrācija",VLOOKUP(Dati!$A5539,Normas!$A:$D,2,FALSE),VLOOKUP(Dati!$A5539,Normas!$A:$D,2,FALSE)*0.3)),"")</f>
      </c>
      <c r="I5539" s="2">
        <f>IFERROR(IF(ISBLANK($A5539),"",IF($A5539="Ūdeņraža jonu koncentrācija",VLOOKUP(Dati!$A5539,Normas!$A:$D,3,FALSE),VLOOKUP(Dati!$A5539,Normas!$A:$D,3,FALSE)*0.3)),"")</f>
      </c>
    </row>
    <row r="5540" spans="2:9" x14ac:dyDescent="0.2">
      <c r="B5540">
        <f>IF(ISBLANK(A5540),"",VLOOKUP(A5540,Normas!A:D,4,FALSE))</f>
      </c>
      <c r="E5540" s="2">
        <f>IF(ISBLANK(D5540),"",INT(YEARFRAC(D5540,'Vispārīga informācija'!$B$2)))</f>
      </c>
      <c r="F5540" s="2">
        <f>IFERROR(IF(ISBLANK($A5540),"",IF($A5540="Ūdeņraža jonu koncentrācija",VLOOKUP(Dati!$A5540,Normas!$A:$D,2,FALSE),VLOOKUP(Dati!$A5540,Normas!$A:$D,2,FALSE)*0.6)),"")</f>
      </c>
      <c r="G5540" s="2">
        <f>IFERROR(IF(ISBLANK($A5540),"",IF($A5540="Ūdeņraža jonu koncentrācija",VLOOKUP(Dati!$A5540,Normas!$A:$D,3,FALSE),VLOOKUP(Dati!$A5540,Normas!$A:$D,3,FALSE)*0.6)),"")</f>
      </c>
      <c r="H5540" s="2">
        <f>IFERROR(IF(ISBLANK($A5540),"",IF($A5540="Ūdeņraža jonu koncentrācija",VLOOKUP(Dati!$A5540,Normas!$A:$D,2,FALSE),VLOOKUP(Dati!$A5540,Normas!$A:$D,2,FALSE)*0.3)),"")</f>
      </c>
      <c r="I5540" s="2">
        <f>IFERROR(IF(ISBLANK($A5540),"",IF($A5540="Ūdeņraža jonu koncentrācija",VLOOKUP(Dati!$A5540,Normas!$A:$D,3,FALSE),VLOOKUP(Dati!$A5540,Normas!$A:$D,3,FALSE)*0.3)),"")</f>
      </c>
    </row>
    <row r="5541" spans="2:9" x14ac:dyDescent="0.2">
      <c r="B5541">
        <f>IF(ISBLANK(A5541),"",VLOOKUP(A5541,Normas!A:D,4,FALSE))</f>
      </c>
      <c r="E5541" s="2">
        <f>IF(ISBLANK(D5541),"",INT(YEARFRAC(D5541,'Vispārīga informācija'!$B$2)))</f>
      </c>
      <c r="F5541" s="2">
        <f>IFERROR(IF(ISBLANK($A5541),"",IF($A5541="Ūdeņraža jonu koncentrācija",VLOOKUP(Dati!$A5541,Normas!$A:$D,2,FALSE),VLOOKUP(Dati!$A5541,Normas!$A:$D,2,FALSE)*0.6)),"")</f>
      </c>
      <c r="G5541" s="2">
        <f>IFERROR(IF(ISBLANK($A5541),"",IF($A5541="Ūdeņraža jonu koncentrācija",VLOOKUP(Dati!$A5541,Normas!$A:$D,3,FALSE),VLOOKUP(Dati!$A5541,Normas!$A:$D,3,FALSE)*0.6)),"")</f>
      </c>
      <c r="H5541" s="2">
        <f>IFERROR(IF(ISBLANK($A5541),"",IF($A5541="Ūdeņraža jonu koncentrācija",VLOOKUP(Dati!$A5541,Normas!$A:$D,2,FALSE),VLOOKUP(Dati!$A5541,Normas!$A:$D,2,FALSE)*0.3)),"")</f>
      </c>
      <c r="I5541" s="2">
        <f>IFERROR(IF(ISBLANK($A5541),"",IF($A5541="Ūdeņraža jonu koncentrācija",VLOOKUP(Dati!$A5541,Normas!$A:$D,3,FALSE),VLOOKUP(Dati!$A5541,Normas!$A:$D,3,FALSE)*0.3)),"")</f>
      </c>
    </row>
    <row r="5542" spans="2:9" x14ac:dyDescent="0.2">
      <c r="B5542">
        <f>IF(ISBLANK(A5542),"",VLOOKUP(A5542,Normas!A:D,4,FALSE))</f>
      </c>
      <c r="E5542" s="2">
        <f>IF(ISBLANK(D5542),"",INT(YEARFRAC(D5542,'Vispārīga informācija'!$B$2)))</f>
      </c>
      <c r="F5542" s="2">
        <f>IFERROR(IF(ISBLANK($A5542),"",IF($A5542="Ūdeņraža jonu koncentrācija",VLOOKUP(Dati!$A5542,Normas!$A:$D,2,FALSE),VLOOKUP(Dati!$A5542,Normas!$A:$D,2,FALSE)*0.6)),"")</f>
      </c>
      <c r="G5542" s="2">
        <f>IFERROR(IF(ISBLANK($A5542),"",IF($A5542="Ūdeņraža jonu koncentrācija",VLOOKUP(Dati!$A5542,Normas!$A:$D,3,FALSE),VLOOKUP(Dati!$A5542,Normas!$A:$D,3,FALSE)*0.6)),"")</f>
      </c>
      <c r="H5542" s="2">
        <f>IFERROR(IF(ISBLANK($A5542),"",IF($A5542="Ūdeņraža jonu koncentrācija",VLOOKUP(Dati!$A5542,Normas!$A:$D,2,FALSE),VLOOKUP(Dati!$A5542,Normas!$A:$D,2,FALSE)*0.3)),"")</f>
      </c>
      <c r="I5542" s="2">
        <f>IFERROR(IF(ISBLANK($A5542),"",IF($A5542="Ūdeņraža jonu koncentrācija",VLOOKUP(Dati!$A5542,Normas!$A:$D,3,FALSE),VLOOKUP(Dati!$A5542,Normas!$A:$D,3,FALSE)*0.3)),"")</f>
      </c>
    </row>
    <row r="5543" spans="2:9" x14ac:dyDescent="0.2">
      <c r="B5543">
        <f>IF(ISBLANK(A5543),"",VLOOKUP(A5543,Normas!A:D,4,FALSE))</f>
      </c>
      <c r="E5543" s="2">
        <f>IF(ISBLANK(D5543),"",INT(YEARFRAC(D5543,'Vispārīga informācija'!$B$2)))</f>
      </c>
      <c r="F5543" s="2">
        <f>IFERROR(IF(ISBLANK($A5543),"",IF($A5543="Ūdeņraža jonu koncentrācija",VLOOKUP(Dati!$A5543,Normas!$A:$D,2,FALSE),VLOOKUP(Dati!$A5543,Normas!$A:$D,2,FALSE)*0.6)),"")</f>
      </c>
      <c r="G5543" s="2">
        <f>IFERROR(IF(ISBLANK($A5543),"",IF($A5543="Ūdeņraža jonu koncentrācija",VLOOKUP(Dati!$A5543,Normas!$A:$D,3,FALSE),VLOOKUP(Dati!$A5543,Normas!$A:$D,3,FALSE)*0.6)),"")</f>
      </c>
      <c r="H5543" s="2">
        <f>IFERROR(IF(ISBLANK($A5543),"",IF($A5543="Ūdeņraža jonu koncentrācija",VLOOKUP(Dati!$A5543,Normas!$A:$D,2,FALSE),VLOOKUP(Dati!$A5543,Normas!$A:$D,2,FALSE)*0.3)),"")</f>
      </c>
      <c r="I5543" s="2">
        <f>IFERROR(IF(ISBLANK($A5543),"",IF($A5543="Ūdeņraža jonu koncentrācija",VLOOKUP(Dati!$A5543,Normas!$A:$D,3,FALSE),VLOOKUP(Dati!$A5543,Normas!$A:$D,3,FALSE)*0.3)),"")</f>
      </c>
    </row>
    <row r="5544" spans="2:9" x14ac:dyDescent="0.2">
      <c r="B5544">
        <f>IF(ISBLANK(A5544),"",VLOOKUP(A5544,Normas!A:D,4,FALSE))</f>
      </c>
      <c r="E5544" s="2">
        <f>IF(ISBLANK(D5544),"",INT(YEARFRAC(D5544,'Vispārīga informācija'!$B$2)))</f>
      </c>
      <c r="F5544" s="2">
        <f>IFERROR(IF(ISBLANK($A5544),"",IF($A5544="Ūdeņraža jonu koncentrācija",VLOOKUP(Dati!$A5544,Normas!$A:$D,2,FALSE),VLOOKUP(Dati!$A5544,Normas!$A:$D,2,FALSE)*0.6)),"")</f>
      </c>
      <c r="G5544" s="2">
        <f>IFERROR(IF(ISBLANK($A5544),"",IF($A5544="Ūdeņraža jonu koncentrācija",VLOOKUP(Dati!$A5544,Normas!$A:$D,3,FALSE),VLOOKUP(Dati!$A5544,Normas!$A:$D,3,FALSE)*0.6)),"")</f>
      </c>
      <c r="H5544" s="2">
        <f>IFERROR(IF(ISBLANK($A5544),"",IF($A5544="Ūdeņraža jonu koncentrācija",VLOOKUP(Dati!$A5544,Normas!$A:$D,2,FALSE),VLOOKUP(Dati!$A5544,Normas!$A:$D,2,FALSE)*0.3)),"")</f>
      </c>
      <c r="I5544" s="2">
        <f>IFERROR(IF(ISBLANK($A5544),"",IF($A5544="Ūdeņraža jonu koncentrācija",VLOOKUP(Dati!$A5544,Normas!$A:$D,3,FALSE),VLOOKUP(Dati!$A5544,Normas!$A:$D,3,FALSE)*0.3)),"")</f>
      </c>
    </row>
    <row r="5545" spans="2:9" x14ac:dyDescent="0.2">
      <c r="B5545">
        <f>IF(ISBLANK(A5545),"",VLOOKUP(A5545,Normas!A:D,4,FALSE))</f>
      </c>
      <c r="E5545" s="2">
        <f>IF(ISBLANK(D5545),"",INT(YEARFRAC(D5545,'Vispārīga informācija'!$B$2)))</f>
      </c>
      <c r="F5545" s="2">
        <f>IFERROR(IF(ISBLANK($A5545),"",IF($A5545="Ūdeņraža jonu koncentrācija",VLOOKUP(Dati!$A5545,Normas!$A:$D,2,FALSE),VLOOKUP(Dati!$A5545,Normas!$A:$D,2,FALSE)*0.6)),"")</f>
      </c>
      <c r="G5545" s="2">
        <f>IFERROR(IF(ISBLANK($A5545),"",IF($A5545="Ūdeņraža jonu koncentrācija",VLOOKUP(Dati!$A5545,Normas!$A:$D,3,FALSE),VLOOKUP(Dati!$A5545,Normas!$A:$D,3,FALSE)*0.6)),"")</f>
      </c>
      <c r="H5545" s="2">
        <f>IFERROR(IF(ISBLANK($A5545),"",IF($A5545="Ūdeņraža jonu koncentrācija",VLOOKUP(Dati!$A5545,Normas!$A:$D,2,FALSE),VLOOKUP(Dati!$A5545,Normas!$A:$D,2,FALSE)*0.3)),"")</f>
      </c>
      <c r="I5545" s="2">
        <f>IFERROR(IF(ISBLANK($A5545),"",IF($A5545="Ūdeņraža jonu koncentrācija",VLOOKUP(Dati!$A5545,Normas!$A:$D,3,FALSE),VLOOKUP(Dati!$A5545,Normas!$A:$D,3,FALSE)*0.3)),"")</f>
      </c>
    </row>
    <row r="5546" spans="2:9" x14ac:dyDescent="0.2">
      <c r="B5546">
        <f>IF(ISBLANK(A5546),"",VLOOKUP(A5546,Normas!A:D,4,FALSE))</f>
      </c>
      <c r="E5546" s="2">
        <f>IF(ISBLANK(D5546),"",INT(YEARFRAC(D5546,'Vispārīga informācija'!$B$2)))</f>
      </c>
      <c r="F5546" s="2">
        <f>IFERROR(IF(ISBLANK($A5546),"",IF($A5546="Ūdeņraža jonu koncentrācija",VLOOKUP(Dati!$A5546,Normas!$A:$D,2,FALSE),VLOOKUP(Dati!$A5546,Normas!$A:$D,2,FALSE)*0.6)),"")</f>
      </c>
      <c r="G5546" s="2">
        <f>IFERROR(IF(ISBLANK($A5546),"",IF($A5546="Ūdeņraža jonu koncentrācija",VLOOKUP(Dati!$A5546,Normas!$A:$D,3,FALSE),VLOOKUP(Dati!$A5546,Normas!$A:$D,3,FALSE)*0.6)),"")</f>
      </c>
      <c r="H5546" s="2">
        <f>IFERROR(IF(ISBLANK($A5546),"",IF($A5546="Ūdeņraža jonu koncentrācija",VLOOKUP(Dati!$A5546,Normas!$A:$D,2,FALSE),VLOOKUP(Dati!$A5546,Normas!$A:$D,2,FALSE)*0.3)),"")</f>
      </c>
      <c r="I5546" s="2">
        <f>IFERROR(IF(ISBLANK($A5546),"",IF($A5546="Ūdeņraža jonu koncentrācija",VLOOKUP(Dati!$A5546,Normas!$A:$D,3,FALSE),VLOOKUP(Dati!$A5546,Normas!$A:$D,3,FALSE)*0.3)),"")</f>
      </c>
    </row>
    <row r="5547" spans="2:9" x14ac:dyDescent="0.2">
      <c r="B5547">
        <f>IF(ISBLANK(A5547),"",VLOOKUP(A5547,Normas!A:D,4,FALSE))</f>
      </c>
      <c r="E5547" s="2">
        <f>IF(ISBLANK(D5547),"",INT(YEARFRAC(D5547,'Vispārīga informācija'!$B$2)))</f>
      </c>
      <c r="F5547" s="2">
        <f>IFERROR(IF(ISBLANK($A5547),"",IF($A5547="Ūdeņraža jonu koncentrācija",VLOOKUP(Dati!$A5547,Normas!$A:$D,2,FALSE),VLOOKUP(Dati!$A5547,Normas!$A:$D,2,FALSE)*0.6)),"")</f>
      </c>
      <c r="G5547" s="2">
        <f>IFERROR(IF(ISBLANK($A5547),"",IF($A5547="Ūdeņraža jonu koncentrācija",VLOOKUP(Dati!$A5547,Normas!$A:$D,3,FALSE),VLOOKUP(Dati!$A5547,Normas!$A:$D,3,FALSE)*0.6)),"")</f>
      </c>
      <c r="H5547" s="2">
        <f>IFERROR(IF(ISBLANK($A5547),"",IF($A5547="Ūdeņraža jonu koncentrācija",VLOOKUP(Dati!$A5547,Normas!$A:$D,2,FALSE),VLOOKUP(Dati!$A5547,Normas!$A:$D,2,FALSE)*0.3)),"")</f>
      </c>
      <c r="I5547" s="2">
        <f>IFERROR(IF(ISBLANK($A5547),"",IF($A5547="Ūdeņraža jonu koncentrācija",VLOOKUP(Dati!$A5547,Normas!$A:$D,3,FALSE),VLOOKUP(Dati!$A5547,Normas!$A:$D,3,FALSE)*0.3)),"")</f>
      </c>
    </row>
    <row r="5548" spans="2:9" x14ac:dyDescent="0.2">
      <c r="B5548">
        <f>IF(ISBLANK(A5548),"",VLOOKUP(A5548,Normas!A:D,4,FALSE))</f>
      </c>
      <c r="E5548" s="2">
        <f>IF(ISBLANK(D5548),"",INT(YEARFRAC(D5548,'Vispārīga informācija'!$B$2)))</f>
      </c>
      <c r="F5548" s="2">
        <f>IFERROR(IF(ISBLANK($A5548),"",IF($A5548="Ūdeņraža jonu koncentrācija",VLOOKUP(Dati!$A5548,Normas!$A:$D,2,FALSE),VLOOKUP(Dati!$A5548,Normas!$A:$D,2,FALSE)*0.6)),"")</f>
      </c>
      <c r="G5548" s="2">
        <f>IFERROR(IF(ISBLANK($A5548),"",IF($A5548="Ūdeņraža jonu koncentrācija",VLOOKUP(Dati!$A5548,Normas!$A:$D,3,FALSE),VLOOKUP(Dati!$A5548,Normas!$A:$D,3,FALSE)*0.6)),"")</f>
      </c>
      <c r="H5548" s="2">
        <f>IFERROR(IF(ISBLANK($A5548),"",IF($A5548="Ūdeņraža jonu koncentrācija",VLOOKUP(Dati!$A5548,Normas!$A:$D,2,FALSE),VLOOKUP(Dati!$A5548,Normas!$A:$D,2,FALSE)*0.3)),"")</f>
      </c>
      <c r="I5548" s="2">
        <f>IFERROR(IF(ISBLANK($A5548),"",IF($A5548="Ūdeņraža jonu koncentrācija",VLOOKUP(Dati!$A5548,Normas!$A:$D,3,FALSE),VLOOKUP(Dati!$A5548,Normas!$A:$D,3,FALSE)*0.3)),"")</f>
      </c>
    </row>
    <row r="5549" spans="2:9" x14ac:dyDescent="0.2">
      <c r="B5549">
        <f>IF(ISBLANK(A5549),"",VLOOKUP(A5549,Normas!A:D,4,FALSE))</f>
      </c>
      <c r="E5549" s="2">
        <f>IF(ISBLANK(D5549),"",INT(YEARFRAC(D5549,'Vispārīga informācija'!$B$2)))</f>
      </c>
      <c r="F5549" s="2">
        <f>IFERROR(IF(ISBLANK($A5549),"",IF($A5549="Ūdeņraža jonu koncentrācija",VLOOKUP(Dati!$A5549,Normas!$A:$D,2,FALSE),VLOOKUP(Dati!$A5549,Normas!$A:$D,2,FALSE)*0.6)),"")</f>
      </c>
      <c r="G5549" s="2">
        <f>IFERROR(IF(ISBLANK($A5549),"",IF($A5549="Ūdeņraža jonu koncentrācija",VLOOKUP(Dati!$A5549,Normas!$A:$D,3,FALSE),VLOOKUP(Dati!$A5549,Normas!$A:$D,3,FALSE)*0.6)),"")</f>
      </c>
      <c r="H5549" s="2">
        <f>IFERROR(IF(ISBLANK($A5549),"",IF($A5549="Ūdeņraža jonu koncentrācija",VLOOKUP(Dati!$A5549,Normas!$A:$D,2,FALSE),VLOOKUP(Dati!$A5549,Normas!$A:$D,2,FALSE)*0.3)),"")</f>
      </c>
      <c r="I5549" s="2">
        <f>IFERROR(IF(ISBLANK($A5549),"",IF($A5549="Ūdeņraža jonu koncentrācija",VLOOKUP(Dati!$A5549,Normas!$A:$D,3,FALSE),VLOOKUP(Dati!$A5549,Normas!$A:$D,3,FALSE)*0.3)),"")</f>
      </c>
    </row>
    <row r="5550" spans="2:9" x14ac:dyDescent="0.2">
      <c r="B5550">
        <f>IF(ISBLANK(A5550),"",VLOOKUP(A5550,Normas!A:D,4,FALSE))</f>
      </c>
      <c r="E5550" s="2">
        <f>IF(ISBLANK(D5550),"",INT(YEARFRAC(D5550,'Vispārīga informācija'!$B$2)))</f>
      </c>
      <c r="F5550" s="2">
        <f>IFERROR(IF(ISBLANK($A5550),"",IF($A5550="Ūdeņraža jonu koncentrācija",VLOOKUP(Dati!$A5550,Normas!$A:$D,2,FALSE),VLOOKUP(Dati!$A5550,Normas!$A:$D,2,FALSE)*0.6)),"")</f>
      </c>
      <c r="G5550" s="2">
        <f>IFERROR(IF(ISBLANK($A5550),"",IF($A5550="Ūdeņraža jonu koncentrācija",VLOOKUP(Dati!$A5550,Normas!$A:$D,3,FALSE),VLOOKUP(Dati!$A5550,Normas!$A:$D,3,FALSE)*0.6)),"")</f>
      </c>
      <c r="H5550" s="2">
        <f>IFERROR(IF(ISBLANK($A5550),"",IF($A5550="Ūdeņraža jonu koncentrācija",VLOOKUP(Dati!$A5550,Normas!$A:$D,2,FALSE),VLOOKUP(Dati!$A5550,Normas!$A:$D,2,FALSE)*0.3)),"")</f>
      </c>
      <c r="I5550" s="2">
        <f>IFERROR(IF(ISBLANK($A5550),"",IF($A5550="Ūdeņraža jonu koncentrācija",VLOOKUP(Dati!$A5550,Normas!$A:$D,3,FALSE),VLOOKUP(Dati!$A5550,Normas!$A:$D,3,FALSE)*0.3)),"")</f>
      </c>
    </row>
    <row r="5551" spans="2:9" x14ac:dyDescent="0.2">
      <c r="B5551">
        <f>IF(ISBLANK(A5551),"",VLOOKUP(A5551,Normas!A:D,4,FALSE))</f>
      </c>
      <c r="E5551" s="2">
        <f>IF(ISBLANK(D5551),"",INT(YEARFRAC(D5551,'Vispārīga informācija'!$B$2)))</f>
      </c>
      <c r="F5551" s="2">
        <f>IFERROR(IF(ISBLANK($A5551),"",IF($A5551="Ūdeņraža jonu koncentrācija",VLOOKUP(Dati!$A5551,Normas!$A:$D,2,FALSE),VLOOKUP(Dati!$A5551,Normas!$A:$D,2,FALSE)*0.6)),"")</f>
      </c>
      <c r="G5551" s="2">
        <f>IFERROR(IF(ISBLANK($A5551),"",IF($A5551="Ūdeņraža jonu koncentrācija",VLOOKUP(Dati!$A5551,Normas!$A:$D,3,FALSE),VLOOKUP(Dati!$A5551,Normas!$A:$D,3,FALSE)*0.6)),"")</f>
      </c>
      <c r="H5551" s="2">
        <f>IFERROR(IF(ISBLANK($A5551),"",IF($A5551="Ūdeņraža jonu koncentrācija",VLOOKUP(Dati!$A5551,Normas!$A:$D,2,FALSE),VLOOKUP(Dati!$A5551,Normas!$A:$D,2,FALSE)*0.3)),"")</f>
      </c>
      <c r="I5551" s="2">
        <f>IFERROR(IF(ISBLANK($A5551),"",IF($A5551="Ūdeņraža jonu koncentrācija",VLOOKUP(Dati!$A5551,Normas!$A:$D,3,FALSE),VLOOKUP(Dati!$A5551,Normas!$A:$D,3,FALSE)*0.3)),"")</f>
      </c>
    </row>
    <row r="5552" spans="2:9" x14ac:dyDescent="0.2">
      <c r="B5552">
        <f>IF(ISBLANK(A5552),"",VLOOKUP(A5552,Normas!A:D,4,FALSE))</f>
      </c>
      <c r="E5552" s="2">
        <f>IF(ISBLANK(D5552),"",INT(YEARFRAC(D5552,'Vispārīga informācija'!$B$2)))</f>
      </c>
      <c r="F5552" s="2">
        <f>IFERROR(IF(ISBLANK($A5552),"",IF($A5552="Ūdeņraža jonu koncentrācija",VLOOKUP(Dati!$A5552,Normas!$A:$D,2,FALSE),VLOOKUP(Dati!$A5552,Normas!$A:$D,2,FALSE)*0.6)),"")</f>
      </c>
      <c r="G5552" s="2">
        <f>IFERROR(IF(ISBLANK($A5552),"",IF($A5552="Ūdeņraža jonu koncentrācija",VLOOKUP(Dati!$A5552,Normas!$A:$D,3,FALSE),VLOOKUP(Dati!$A5552,Normas!$A:$D,3,FALSE)*0.6)),"")</f>
      </c>
      <c r="H5552" s="2">
        <f>IFERROR(IF(ISBLANK($A5552),"",IF($A5552="Ūdeņraža jonu koncentrācija",VLOOKUP(Dati!$A5552,Normas!$A:$D,2,FALSE),VLOOKUP(Dati!$A5552,Normas!$A:$D,2,FALSE)*0.3)),"")</f>
      </c>
      <c r="I5552" s="2">
        <f>IFERROR(IF(ISBLANK($A5552),"",IF($A5552="Ūdeņraža jonu koncentrācija",VLOOKUP(Dati!$A5552,Normas!$A:$D,3,FALSE),VLOOKUP(Dati!$A5552,Normas!$A:$D,3,FALSE)*0.3)),"")</f>
      </c>
    </row>
    <row r="5553" spans="2:9" x14ac:dyDescent="0.2">
      <c r="B5553">
        <f>IF(ISBLANK(A5553),"",VLOOKUP(A5553,Normas!A:D,4,FALSE))</f>
      </c>
      <c r="E5553" s="2">
        <f>IF(ISBLANK(D5553),"",INT(YEARFRAC(D5553,'Vispārīga informācija'!$B$2)))</f>
      </c>
      <c r="F5553" s="2">
        <f>IFERROR(IF(ISBLANK($A5553),"",IF($A5553="Ūdeņraža jonu koncentrācija",VLOOKUP(Dati!$A5553,Normas!$A:$D,2,FALSE),VLOOKUP(Dati!$A5553,Normas!$A:$D,2,FALSE)*0.6)),"")</f>
      </c>
      <c r="G5553" s="2">
        <f>IFERROR(IF(ISBLANK($A5553),"",IF($A5553="Ūdeņraža jonu koncentrācija",VLOOKUP(Dati!$A5553,Normas!$A:$D,3,FALSE),VLOOKUP(Dati!$A5553,Normas!$A:$D,3,FALSE)*0.6)),"")</f>
      </c>
      <c r="H5553" s="2">
        <f>IFERROR(IF(ISBLANK($A5553),"",IF($A5553="Ūdeņraža jonu koncentrācija",VLOOKUP(Dati!$A5553,Normas!$A:$D,2,FALSE),VLOOKUP(Dati!$A5553,Normas!$A:$D,2,FALSE)*0.3)),"")</f>
      </c>
      <c r="I5553" s="2">
        <f>IFERROR(IF(ISBLANK($A5553),"",IF($A5553="Ūdeņraža jonu koncentrācija",VLOOKUP(Dati!$A5553,Normas!$A:$D,3,FALSE),VLOOKUP(Dati!$A5553,Normas!$A:$D,3,FALSE)*0.3)),"")</f>
      </c>
    </row>
    <row r="5554" spans="2:9" x14ac:dyDescent="0.2">
      <c r="B5554">
        <f>IF(ISBLANK(A5554),"",VLOOKUP(A5554,Normas!A:D,4,FALSE))</f>
      </c>
      <c r="E5554" s="2">
        <f>IF(ISBLANK(D5554),"",INT(YEARFRAC(D5554,'Vispārīga informācija'!$B$2)))</f>
      </c>
      <c r="F5554" s="2">
        <f>IFERROR(IF(ISBLANK($A5554),"",IF($A5554="Ūdeņraža jonu koncentrācija",VLOOKUP(Dati!$A5554,Normas!$A:$D,2,FALSE),VLOOKUP(Dati!$A5554,Normas!$A:$D,2,FALSE)*0.6)),"")</f>
      </c>
      <c r="G5554" s="2">
        <f>IFERROR(IF(ISBLANK($A5554),"",IF($A5554="Ūdeņraža jonu koncentrācija",VLOOKUP(Dati!$A5554,Normas!$A:$D,3,FALSE),VLOOKUP(Dati!$A5554,Normas!$A:$D,3,FALSE)*0.6)),"")</f>
      </c>
      <c r="H5554" s="2">
        <f>IFERROR(IF(ISBLANK($A5554),"",IF($A5554="Ūdeņraža jonu koncentrācija",VLOOKUP(Dati!$A5554,Normas!$A:$D,2,FALSE),VLOOKUP(Dati!$A5554,Normas!$A:$D,2,FALSE)*0.3)),"")</f>
      </c>
      <c r="I5554" s="2">
        <f>IFERROR(IF(ISBLANK($A5554),"",IF($A5554="Ūdeņraža jonu koncentrācija",VLOOKUP(Dati!$A5554,Normas!$A:$D,3,FALSE),VLOOKUP(Dati!$A5554,Normas!$A:$D,3,FALSE)*0.3)),"")</f>
      </c>
    </row>
    <row r="5555" spans="2:9" x14ac:dyDescent="0.2">
      <c r="B5555">
        <f>IF(ISBLANK(A5555),"",VLOOKUP(A5555,Normas!A:D,4,FALSE))</f>
      </c>
      <c r="E5555" s="2">
        <f>IF(ISBLANK(D5555),"",INT(YEARFRAC(D5555,'Vispārīga informācija'!$B$2)))</f>
      </c>
      <c r="F5555" s="2">
        <f>IFERROR(IF(ISBLANK($A5555),"",IF($A5555="Ūdeņraža jonu koncentrācija",VLOOKUP(Dati!$A5555,Normas!$A:$D,2,FALSE),VLOOKUP(Dati!$A5555,Normas!$A:$D,2,FALSE)*0.6)),"")</f>
      </c>
      <c r="G5555" s="2">
        <f>IFERROR(IF(ISBLANK($A5555),"",IF($A5555="Ūdeņraža jonu koncentrācija",VLOOKUP(Dati!$A5555,Normas!$A:$D,3,FALSE),VLOOKUP(Dati!$A5555,Normas!$A:$D,3,FALSE)*0.6)),"")</f>
      </c>
      <c r="H5555" s="2">
        <f>IFERROR(IF(ISBLANK($A5555),"",IF($A5555="Ūdeņraža jonu koncentrācija",VLOOKUP(Dati!$A5555,Normas!$A:$D,2,FALSE),VLOOKUP(Dati!$A5555,Normas!$A:$D,2,FALSE)*0.3)),"")</f>
      </c>
      <c r="I5555" s="2">
        <f>IFERROR(IF(ISBLANK($A5555),"",IF($A5555="Ūdeņraža jonu koncentrācija",VLOOKUP(Dati!$A5555,Normas!$A:$D,3,FALSE),VLOOKUP(Dati!$A5555,Normas!$A:$D,3,FALSE)*0.3)),"")</f>
      </c>
    </row>
    <row r="5556" spans="2:9" x14ac:dyDescent="0.2">
      <c r="B5556">
        <f>IF(ISBLANK(A5556),"",VLOOKUP(A5556,Normas!A:D,4,FALSE))</f>
      </c>
      <c r="E5556" s="2">
        <f>IF(ISBLANK(D5556),"",INT(YEARFRAC(D5556,'Vispārīga informācija'!$B$2)))</f>
      </c>
      <c r="F5556" s="2">
        <f>IFERROR(IF(ISBLANK($A5556),"",IF($A5556="Ūdeņraža jonu koncentrācija",VLOOKUP(Dati!$A5556,Normas!$A:$D,2,FALSE),VLOOKUP(Dati!$A5556,Normas!$A:$D,2,FALSE)*0.6)),"")</f>
      </c>
      <c r="G5556" s="2">
        <f>IFERROR(IF(ISBLANK($A5556),"",IF($A5556="Ūdeņraža jonu koncentrācija",VLOOKUP(Dati!$A5556,Normas!$A:$D,3,FALSE),VLOOKUP(Dati!$A5556,Normas!$A:$D,3,FALSE)*0.6)),"")</f>
      </c>
      <c r="H5556" s="2">
        <f>IFERROR(IF(ISBLANK($A5556),"",IF($A5556="Ūdeņraža jonu koncentrācija",VLOOKUP(Dati!$A5556,Normas!$A:$D,2,FALSE),VLOOKUP(Dati!$A5556,Normas!$A:$D,2,FALSE)*0.3)),"")</f>
      </c>
      <c r="I5556" s="2">
        <f>IFERROR(IF(ISBLANK($A5556),"",IF($A5556="Ūdeņraža jonu koncentrācija",VLOOKUP(Dati!$A5556,Normas!$A:$D,3,FALSE),VLOOKUP(Dati!$A5556,Normas!$A:$D,3,FALSE)*0.3)),"")</f>
      </c>
    </row>
    <row r="5557" spans="2:9" x14ac:dyDescent="0.2">
      <c r="B5557">
        <f>IF(ISBLANK(A5557),"",VLOOKUP(A5557,Normas!A:D,4,FALSE))</f>
      </c>
      <c r="E5557" s="2">
        <f>IF(ISBLANK(D5557),"",INT(YEARFRAC(D5557,'Vispārīga informācija'!$B$2)))</f>
      </c>
      <c r="F5557" s="2">
        <f>IFERROR(IF(ISBLANK($A5557),"",IF($A5557="Ūdeņraža jonu koncentrācija",VLOOKUP(Dati!$A5557,Normas!$A:$D,2,FALSE),VLOOKUP(Dati!$A5557,Normas!$A:$D,2,FALSE)*0.6)),"")</f>
      </c>
      <c r="G5557" s="2">
        <f>IFERROR(IF(ISBLANK($A5557),"",IF($A5557="Ūdeņraža jonu koncentrācija",VLOOKUP(Dati!$A5557,Normas!$A:$D,3,FALSE),VLOOKUP(Dati!$A5557,Normas!$A:$D,3,FALSE)*0.6)),"")</f>
      </c>
      <c r="H5557" s="2">
        <f>IFERROR(IF(ISBLANK($A5557),"",IF($A5557="Ūdeņraža jonu koncentrācija",VLOOKUP(Dati!$A5557,Normas!$A:$D,2,FALSE),VLOOKUP(Dati!$A5557,Normas!$A:$D,2,FALSE)*0.3)),"")</f>
      </c>
      <c r="I5557" s="2">
        <f>IFERROR(IF(ISBLANK($A5557),"",IF($A5557="Ūdeņraža jonu koncentrācija",VLOOKUP(Dati!$A5557,Normas!$A:$D,3,FALSE),VLOOKUP(Dati!$A5557,Normas!$A:$D,3,FALSE)*0.3)),"")</f>
      </c>
    </row>
    <row r="5558" spans="2:9" x14ac:dyDescent="0.2">
      <c r="B5558">
        <f>IF(ISBLANK(A5558),"",VLOOKUP(A5558,Normas!A:D,4,FALSE))</f>
      </c>
      <c r="E5558" s="2">
        <f>IF(ISBLANK(D5558),"",INT(YEARFRAC(D5558,'Vispārīga informācija'!$B$2)))</f>
      </c>
      <c r="F5558" s="2">
        <f>IFERROR(IF(ISBLANK($A5558),"",IF($A5558="Ūdeņraža jonu koncentrācija",VLOOKUP(Dati!$A5558,Normas!$A:$D,2,FALSE),VLOOKUP(Dati!$A5558,Normas!$A:$D,2,FALSE)*0.6)),"")</f>
      </c>
      <c r="G5558" s="2">
        <f>IFERROR(IF(ISBLANK($A5558),"",IF($A5558="Ūdeņraža jonu koncentrācija",VLOOKUP(Dati!$A5558,Normas!$A:$D,3,FALSE),VLOOKUP(Dati!$A5558,Normas!$A:$D,3,FALSE)*0.6)),"")</f>
      </c>
      <c r="H5558" s="2">
        <f>IFERROR(IF(ISBLANK($A5558),"",IF($A5558="Ūdeņraža jonu koncentrācija",VLOOKUP(Dati!$A5558,Normas!$A:$D,2,FALSE),VLOOKUP(Dati!$A5558,Normas!$A:$D,2,FALSE)*0.3)),"")</f>
      </c>
      <c r="I5558" s="2">
        <f>IFERROR(IF(ISBLANK($A5558),"",IF($A5558="Ūdeņraža jonu koncentrācija",VLOOKUP(Dati!$A5558,Normas!$A:$D,3,FALSE),VLOOKUP(Dati!$A5558,Normas!$A:$D,3,FALSE)*0.3)),"")</f>
      </c>
    </row>
    <row r="5559" spans="2:9" x14ac:dyDescent="0.2">
      <c r="B5559">
        <f>IF(ISBLANK(A5559),"",VLOOKUP(A5559,Normas!A:D,4,FALSE))</f>
      </c>
      <c r="E5559" s="2">
        <f>IF(ISBLANK(D5559),"",INT(YEARFRAC(D5559,'Vispārīga informācija'!$B$2)))</f>
      </c>
      <c r="F5559" s="2">
        <f>IFERROR(IF(ISBLANK($A5559),"",IF($A5559="Ūdeņraža jonu koncentrācija",VLOOKUP(Dati!$A5559,Normas!$A:$D,2,FALSE),VLOOKUP(Dati!$A5559,Normas!$A:$D,2,FALSE)*0.6)),"")</f>
      </c>
      <c r="G5559" s="2">
        <f>IFERROR(IF(ISBLANK($A5559),"",IF($A5559="Ūdeņraža jonu koncentrācija",VLOOKUP(Dati!$A5559,Normas!$A:$D,3,FALSE),VLOOKUP(Dati!$A5559,Normas!$A:$D,3,FALSE)*0.6)),"")</f>
      </c>
      <c r="H5559" s="2">
        <f>IFERROR(IF(ISBLANK($A5559),"",IF($A5559="Ūdeņraža jonu koncentrācija",VLOOKUP(Dati!$A5559,Normas!$A:$D,2,FALSE),VLOOKUP(Dati!$A5559,Normas!$A:$D,2,FALSE)*0.3)),"")</f>
      </c>
      <c r="I5559" s="2">
        <f>IFERROR(IF(ISBLANK($A5559),"",IF($A5559="Ūdeņraža jonu koncentrācija",VLOOKUP(Dati!$A5559,Normas!$A:$D,3,FALSE),VLOOKUP(Dati!$A5559,Normas!$A:$D,3,FALSE)*0.3)),"")</f>
      </c>
    </row>
    <row r="5560" spans="2:9" x14ac:dyDescent="0.2">
      <c r="B5560">
        <f>IF(ISBLANK(A5560),"",VLOOKUP(A5560,Normas!A:D,4,FALSE))</f>
      </c>
      <c r="E5560" s="2">
        <f>IF(ISBLANK(D5560),"",INT(YEARFRAC(D5560,'Vispārīga informācija'!$B$2)))</f>
      </c>
      <c r="F5560" s="2">
        <f>IFERROR(IF(ISBLANK($A5560),"",IF($A5560="Ūdeņraža jonu koncentrācija",VLOOKUP(Dati!$A5560,Normas!$A:$D,2,FALSE),VLOOKUP(Dati!$A5560,Normas!$A:$D,2,FALSE)*0.6)),"")</f>
      </c>
      <c r="G5560" s="2">
        <f>IFERROR(IF(ISBLANK($A5560),"",IF($A5560="Ūdeņraža jonu koncentrācija",VLOOKUP(Dati!$A5560,Normas!$A:$D,3,FALSE),VLOOKUP(Dati!$A5560,Normas!$A:$D,3,FALSE)*0.6)),"")</f>
      </c>
      <c r="H5560" s="2">
        <f>IFERROR(IF(ISBLANK($A5560),"",IF($A5560="Ūdeņraža jonu koncentrācija",VLOOKUP(Dati!$A5560,Normas!$A:$D,2,FALSE),VLOOKUP(Dati!$A5560,Normas!$A:$D,2,FALSE)*0.3)),"")</f>
      </c>
      <c r="I5560" s="2">
        <f>IFERROR(IF(ISBLANK($A5560),"",IF($A5560="Ūdeņraža jonu koncentrācija",VLOOKUP(Dati!$A5560,Normas!$A:$D,3,FALSE),VLOOKUP(Dati!$A5560,Normas!$A:$D,3,FALSE)*0.3)),"")</f>
      </c>
    </row>
    <row r="5561" spans="2:9" x14ac:dyDescent="0.2">
      <c r="B5561">
        <f>IF(ISBLANK(A5561),"",VLOOKUP(A5561,Normas!A:D,4,FALSE))</f>
      </c>
      <c r="E5561" s="2">
        <f>IF(ISBLANK(D5561),"",INT(YEARFRAC(D5561,'Vispārīga informācija'!$B$2)))</f>
      </c>
      <c r="F5561" s="2">
        <f>IFERROR(IF(ISBLANK($A5561),"",IF($A5561="Ūdeņraža jonu koncentrācija",VLOOKUP(Dati!$A5561,Normas!$A:$D,2,FALSE),VLOOKUP(Dati!$A5561,Normas!$A:$D,2,FALSE)*0.6)),"")</f>
      </c>
      <c r="G5561" s="2">
        <f>IFERROR(IF(ISBLANK($A5561),"",IF($A5561="Ūdeņraža jonu koncentrācija",VLOOKUP(Dati!$A5561,Normas!$A:$D,3,FALSE),VLOOKUP(Dati!$A5561,Normas!$A:$D,3,FALSE)*0.6)),"")</f>
      </c>
      <c r="H5561" s="2">
        <f>IFERROR(IF(ISBLANK($A5561),"",IF($A5561="Ūdeņraža jonu koncentrācija",VLOOKUP(Dati!$A5561,Normas!$A:$D,2,FALSE),VLOOKUP(Dati!$A5561,Normas!$A:$D,2,FALSE)*0.3)),"")</f>
      </c>
      <c r="I5561" s="2">
        <f>IFERROR(IF(ISBLANK($A5561),"",IF($A5561="Ūdeņraža jonu koncentrācija",VLOOKUP(Dati!$A5561,Normas!$A:$D,3,FALSE),VLOOKUP(Dati!$A5561,Normas!$A:$D,3,FALSE)*0.3)),"")</f>
      </c>
    </row>
    <row r="5562" spans="2:9" x14ac:dyDescent="0.2">
      <c r="B5562">
        <f>IF(ISBLANK(A5562),"",VLOOKUP(A5562,Normas!A:D,4,FALSE))</f>
      </c>
      <c r="E5562" s="2">
        <f>IF(ISBLANK(D5562),"",INT(YEARFRAC(D5562,'Vispārīga informācija'!$B$2)))</f>
      </c>
      <c r="F5562" s="2">
        <f>IFERROR(IF(ISBLANK($A5562),"",IF($A5562="Ūdeņraža jonu koncentrācija",VLOOKUP(Dati!$A5562,Normas!$A:$D,2,FALSE),VLOOKUP(Dati!$A5562,Normas!$A:$D,2,FALSE)*0.6)),"")</f>
      </c>
      <c r="G5562" s="2">
        <f>IFERROR(IF(ISBLANK($A5562),"",IF($A5562="Ūdeņraža jonu koncentrācija",VLOOKUP(Dati!$A5562,Normas!$A:$D,3,FALSE),VLOOKUP(Dati!$A5562,Normas!$A:$D,3,FALSE)*0.6)),"")</f>
      </c>
      <c r="H5562" s="2">
        <f>IFERROR(IF(ISBLANK($A5562),"",IF($A5562="Ūdeņraža jonu koncentrācija",VLOOKUP(Dati!$A5562,Normas!$A:$D,2,FALSE),VLOOKUP(Dati!$A5562,Normas!$A:$D,2,FALSE)*0.3)),"")</f>
      </c>
      <c r="I5562" s="2">
        <f>IFERROR(IF(ISBLANK($A5562),"",IF($A5562="Ūdeņraža jonu koncentrācija",VLOOKUP(Dati!$A5562,Normas!$A:$D,3,FALSE),VLOOKUP(Dati!$A5562,Normas!$A:$D,3,FALSE)*0.3)),"")</f>
      </c>
    </row>
    <row r="5563" spans="2:9" x14ac:dyDescent="0.2">
      <c r="B5563">
        <f>IF(ISBLANK(A5563),"",VLOOKUP(A5563,Normas!A:D,4,FALSE))</f>
      </c>
      <c r="E5563" s="2">
        <f>IF(ISBLANK(D5563),"",INT(YEARFRAC(D5563,'Vispārīga informācija'!$B$2)))</f>
      </c>
      <c r="F5563" s="2">
        <f>IFERROR(IF(ISBLANK($A5563),"",IF($A5563="Ūdeņraža jonu koncentrācija",VLOOKUP(Dati!$A5563,Normas!$A:$D,2,FALSE),VLOOKUP(Dati!$A5563,Normas!$A:$D,2,FALSE)*0.6)),"")</f>
      </c>
      <c r="G5563" s="2">
        <f>IFERROR(IF(ISBLANK($A5563),"",IF($A5563="Ūdeņraža jonu koncentrācija",VLOOKUP(Dati!$A5563,Normas!$A:$D,3,FALSE),VLOOKUP(Dati!$A5563,Normas!$A:$D,3,FALSE)*0.6)),"")</f>
      </c>
      <c r="H5563" s="2">
        <f>IFERROR(IF(ISBLANK($A5563),"",IF($A5563="Ūdeņraža jonu koncentrācija",VLOOKUP(Dati!$A5563,Normas!$A:$D,2,FALSE),VLOOKUP(Dati!$A5563,Normas!$A:$D,2,FALSE)*0.3)),"")</f>
      </c>
      <c r="I5563" s="2">
        <f>IFERROR(IF(ISBLANK($A5563),"",IF($A5563="Ūdeņraža jonu koncentrācija",VLOOKUP(Dati!$A5563,Normas!$A:$D,3,FALSE),VLOOKUP(Dati!$A5563,Normas!$A:$D,3,FALSE)*0.3)),"")</f>
      </c>
    </row>
    <row r="5564" spans="2:9" x14ac:dyDescent="0.2">
      <c r="B5564">
        <f>IF(ISBLANK(A5564),"",VLOOKUP(A5564,Normas!A:D,4,FALSE))</f>
      </c>
      <c r="E5564" s="2">
        <f>IF(ISBLANK(D5564),"",INT(YEARFRAC(D5564,'Vispārīga informācija'!$B$2)))</f>
      </c>
      <c r="F5564" s="2">
        <f>IFERROR(IF(ISBLANK($A5564),"",IF($A5564="Ūdeņraža jonu koncentrācija",VLOOKUP(Dati!$A5564,Normas!$A:$D,2,FALSE),VLOOKUP(Dati!$A5564,Normas!$A:$D,2,FALSE)*0.6)),"")</f>
      </c>
      <c r="G5564" s="2">
        <f>IFERROR(IF(ISBLANK($A5564),"",IF($A5564="Ūdeņraža jonu koncentrācija",VLOOKUP(Dati!$A5564,Normas!$A:$D,3,FALSE),VLOOKUP(Dati!$A5564,Normas!$A:$D,3,FALSE)*0.6)),"")</f>
      </c>
      <c r="H5564" s="2">
        <f>IFERROR(IF(ISBLANK($A5564),"",IF($A5564="Ūdeņraža jonu koncentrācija",VLOOKUP(Dati!$A5564,Normas!$A:$D,2,FALSE),VLOOKUP(Dati!$A5564,Normas!$A:$D,2,FALSE)*0.3)),"")</f>
      </c>
      <c r="I5564" s="2">
        <f>IFERROR(IF(ISBLANK($A5564),"",IF($A5564="Ūdeņraža jonu koncentrācija",VLOOKUP(Dati!$A5564,Normas!$A:$D,3,FALSE),VLOOKUP(Dati!$A5564,Normas!$A:$D,3,FALSE)*0.3)),"")</f>
      </c>
    </row>
    <row r="5565" spans="2:9" x14ac:dyDescent="0.2">
      <c r="B5565">
        <f>IF(ISBLANK(A5565),"",VLOOKUP(A5565,Normas!A:D,4,FALSE))</f>
      </c>
      <c r="E5565" s="2">
        <f>IF(ISBLANK(D5565),"",INT(YEARFRAC(D5565,'Vispārīga informācija'!$B$2)))</f>
      </c>
      <c r="F5565" s="2">
        <f>IFERROR(IF(ISBLANK($A5565),"",IF($A5565="Ūdeņraža jonu koncentrācija",VLOOKUP(Dati!$A5565,Normas!$A:$D,2,FALSE),VLOOKUP(Dati!$A5565,Normas!$A:$D,2,FALSE)*0.6)),"")</f>
      </c>
      <c r="G5565" s="2">
        <f>IFERROR(IF(ISBLANK($A5565),"",IF($A5565="Ūdeņraža jonu koncentrācija",VLOOKUP(Dati!$A5565,Normas!$A:$D,3,FALSE),VLOOKUP(Dati!$A5565,Normas!$A:$D,3,FALSE)*0.6)),"")</f>
      </c>
      <c r="H5565" s="2">
        <f>IFERROR(IF(ISBLANK($A5565),"",IF($A5565="Ūdeņraža jonu koncentrācija",VLOOKUP(Dati!$A5565,Normas!$A:$D,2,FALSE),VLOOKUP(Dati!$A5565,Normas!$A:$D,2,FALSE)*0.3)),"")</f>
      </c>
      <c r="I5565" s="2">
        <f>IFERROR(IF(ISBLANK($A5565),"",IF($A5565="Ūdeņraža jonu koncentrācija",VLOOKUP(Dati!$A5565,Normas!$A:$D,3,FALSE),VLOOKUP(Dati!$A5565,Normas!$A:$D,3,FALSE)*0.3)),"")</f>
      </c>
    </row>
    <row r="5566" spans="2:9" x14ac:dyDescent="0.2">
      <c r="B5566">
        <f>IF(ISBLANK(A5566),"",VLOOKUP(A5566,Normas!A:D,4,FALSE))</f>
      </c>
      <c r="E5566" s="2">
        <f>IF(ISBLANK(D5566),"",INT(YEARFRAC(D5566,'Vispārīga informācija'!$B$2)))</f>
      </c>
      <c r="F5566" s="2">
        <f>IFERROR(IF(ISBLANK($A5566),"",IF($A5566="Ūdeņraža jonu koncentrācija",VLOOKUP(Dati!$A5566,Normas!$A:$D,2,FALSE),VLOOKUP(Dati!$A5566,Normas!$A:$D,2,FALSE)*0.6)),"")</f>
      </c>
      <c r="G5566" s="2">
        <f>IFERROR(IF(ISBLANK($A5566),"",IF($A5566="Ūdeņraža jonu koncentrācija",VLOOKUP(Dati!$A5566,Normas!$A:$D,3,FALSE),VLOOKUP(Dati!$A5566,Normas!$A:$D,3,FALSE)*0.6)),"")</f>
      </c>
      <c r="H5566" s="2">
        <f>IFERROR(IF(ISBLANK($A5566),"",IF($A5566="Ūdeņraža jonu koncentrācija",VLOOKUP(Dati!$A5566,Normas!$A:$D,2,FALSE),VLOOKUP(Dati!$A5566,Normas!$A:$D,2,FALSE)*0.3)),"")</f>
      </c>
      <c r="I5566" s="2">
        <f>IFERROR(IF(ISBLANK($A5566),"",IF($A5566="Ūdeņraža jonu koncentrācija",VLOOKUP(Dati!$A5566,Normas!$A:$D,3,FALSE),VLOOKUP(Dati!$A5566,Normas!$A:$D,3,FALSE)*0.3)),"")</f>
      </c>
    </row>
    <row r="5567" spans="2:9" x14ac:dyDescent="0.2">
      <c r="B5567">
        <f>IF(ISBLANK(A5567),"",VLOOKUP(A5567,Normas!A:D,4,FALSE))</f>
      </c>
      <c r="E5567" s="2">
        <f>IF(ISBLANK(D5567),"",INT(YEARFRAC(D5567,'Vispārīga informācija'!$B$2)))</f>
      </c>
      <c r="F5567" s="2">
        <f>IFERROR(IF(ISBLANK($A5567),"",IF($A5567="Ūdeņraža jonu koncentrācija",VLOOKUP(Dati!$A5567,Normas!$A:$D,2,FALSE),VLOOKUP(Dati!$A5567,Normas!$A:$D,2,FALSE)*0.6)),"")</f>
      </c>
      <c r="G5567" s="2">
        <f>IFERROR(IF(ISBLANK($A5567),"",IF($A5567="Ūdeņraža jonu koncentrācija",VLOOKUP(Dati!$A5567,Normas!$A:$D,3,FALSE),VLOOKUP(Dati!$A5567,Normas!$A:$D,3,FALSE)*0.6)),"")</f>
      </c>
      <c r="H5567" s="2">
        <f>IFERROR(IF(ISBLANK($A5567),"",IF($A5567="Ūdeņraža jonu koncentrācija",VLOOKUP(Dati!$A5567,Normas!$A:$D,2,FALSE),VLOOKUP(Dati!$A5567,Normas!$A:$D,2,FALSE)*0.3)),"")</f>
      </c>
      <c r="I5567" s="2">
        <f>IFERROR(IF(ISBLANK($A5567),"",IF($A5567="Ūdeņraža jonu koncentrācija",VLOOKUP(Dati!$A5567,Normas!$A:$D,3,FALSE),VLOOKUP(Dati!$A5567,Normas!$A:$D,3,FALSE)*0.3)),"")</f>
      </c>
    </row>
    <row r="5568" spans="2:9" x14ac:dyDescent="0.2">
      <c r="B5568">
        <f>IF(ISBLANK(A5568),"",VLOOKUP(A5568,Normas!A:D,4,FALSE))</f>
      </c>
      <c r="E5568" s="2">
        <f>IF(ISBLANK(D5568),"",INT(YEARFRAC(D5568,'Vispārīga informācija'!$B$2)))</f>
      </c>
      <c r="F5568" s="2">
        <f>IFERROR(IF(ISBLANK($A5568),"",IF($A5568="Ūdeņraža jonu koncentrācija",VLOOKUP(Dati!$A5568,Normas!$A:$D,2,FALSE),VLOOKUP(Dati!$A5568,Normas!$A:$D,2,FALSE)*0.6)),"")</f>
      </c>
      <c r="G5568" s="2">
        <f>IFERROR(IF(ISBLANK($A5568),"",IF($A5568="Ūdeņraža jonu koncentrācija",VLOOKUP(Dati!$A5568,Normas!$A:$D,3,FALSE),VLOOKUP(Dati!$A5568,Normas!$A:$D,3,FALSE)*0.6)),"")</f>
      </c>
      <c r="H5568" s="2">
        <f>IFERROR(IF(ISBLANK($A5568),"",IF($A5568="Ūdeņraža jonu koncentrācija",VLOOKUP(Dati!$A5568,Normas!$A:$D,2,FALSE),VLOOKUP(Dati!$A5568,Normas!$A:$D,2,FALSE)*0.3)),"")</f>
      </c>
      <c r="I5568" s="2">
        <f>IFERROR(IF(ISBLANK($A5568),"",IF($A5568="Ūdeņraža jonu koncentrācija",VLOOKUP(Dati!$A5568,Normas!$A:$D,3,FALSE),VLOOKUP(Dati!$A5568,Normas!$A:$D,3,FALSE)*0.3)),"")</f>
      </c>
    </row>
    <row r="5569" spans="2:9" x14ac:dyDescent="0.2">
      <c r="B5569">
        <f>IF(ISBLANK(A5569),"",VLOOKUP(A5569,Normas!A:D,4,FALSE))</f>
      </c>
      <c r="E5569" s="2">
        <f>IF(ISBLANK(D5569),"",INT(YEARFRAC(D5569,'Vispārīga informācija'!$B$2)))</f>
      </c>
      <c r="F5569" s="2">
        <f>IFERROR(IF(ISBLANK($A5569),"",IF($A5569="Ūdeņraža jonu koncentrācija",VLOOKUP(Dati!$A5569,Normas!$A:$D,2,FALSE),VLOOKUP(Dati!$A5569,Normas!$A:$D,2,FALSE)*0.6)),"")</f>
      </c>
      <c r="G5569" s="2">
        <f>IFERROR(IF(ISBLANK($A5569),"",IF($A5569="Ūdeņraža jonu koncentrācija",VLOOKUP(Dati!$A5569,Normas!$A:$D,3,FALSE),VLOOKUP(Dati!$A5569,Normas!$A:$D,3,FALSE)*0.6)),"")</f>
      </c>
      <c r="H5569" s="2">
        <f>IFERROR(IF(ISBLANK($A5569),"",IF($A5569="Ūdeņraža jonu koncentrācija",VLOOKUP(Dati!$A5569,Normas!$A:$D,2,FALSE),VLOOKUP(Dati!$A5569,Normas!$A:$D,2,FALSE)*0.3)),"")</f>
      </c>
      <c r="I5569" s="2">
        <f>IFERROR(IF(ISBLANK($A5569),"",IF($A5569="Ūdeņraža jonu koncentrācija",VLOOKUP(Dati!$A5569,Normas!$A:$D,3,FALSE),VLOOKUP(Dati!$A5569,Normas!$A:$D,3,FALSE)*0.3)),"")</f>
      </c>
    </row>
    <row r="5570" spans="2:9" x14ac:dyDescent="0.2">
      <c r="B5570">
        <f>IF(ISBLANK(A5570),"",VLOOKUP(A5570,Normas!A:D,4,FALSE))</f>
      </c>
      <c r="E5570" s="2">
        <f>IF(ISBLANK(D5570),"",INT(YEARFRAC(D5570,'Vispārīga informācija'!$B$2)))</f>
      </c>
      <c r="F5570" s="2">
        <f>IFERROR(IF(ISBLANK($A5570),"",IF($A5570="Ūdeņraža jonu koncentrācija",VLOOKUP(Dati!$A5570,Normas!$A:$D,2,FALSE),VLOOKUP(Dati!$A5570,Normas!$A:$D,2,FALSE)*0.6)),"")</f>
      </c>
      <c r="G5570" s="2">
        <f>IFERROR(IF(ISBLANK($A5570),"",IF($A5570="Ūdeņraža jonu koncentrācija",VLOOKUP(Dati!$A5570,Normas!$A:$D,3,FALSE),VLOOKUP(Dati!$A5570,Normas!$A:$D,3,FALSE)*0.6)),"")</f>
      </c>
      <c r="H5570" s="2">
        <f>IFERROR(IF(ISBLANK($A5570),"",IF($A5570="Ūdeņraža jonu koncentrācija",VLOOKUP(Dati!$A5570,Normas!$A:$D,2,FALSE),VLOOKUP(Dati!$A5570,Normas!$A:$D,2,FALSE)*0.3)),"")</f>
      </c>
      <c r="I5570" s="2">
        <f>IFERROR(IF(ISBLANK($A5570),"",IF($A5570="Ūdeņraža jonu koncentrācija",VLOOKUP(Dati!$A5570,Normas!$A:$D,3,FALSE),VLOOKUP(Dati!$A5570,Normas!$A:$D,3,FALSE)*0.3)),"")</f>
      </c>
    </row>
    <row r="5571" spans="2:9" x14ac:dyDescent="0.2">
      <c r="B5571">
        <f>IF(ISBLANK(A5571),"",VLOOKUP(A5571,Normas!A:D,4,FALSE))</f>
      </c>
      <c r="E5571" s="2">
        <f>IF(ISBLANK(D5571),"",INT(YEARFRAC(D5571,'Vispārīga informācija'!$B$2)))</f>
      </c>
      <c r="F5571" s="2">
        <f>IFERROR(IF(ISBLANK($A5571),"",IF($A5571="Ūdeņraža jonu koncentrācija",VLOOKUP(Dati!$A5571,Normas!$A:$D,2,FALSE),VLOOKUP(Dati!$A5571,Normas!$A:$D,2,FALSE)*0.6)),"")</f>
      </c>
      <c r="G5571" s="2">
        <f>IFERROR(IF(ISBLANK($A5571),"",IF($A5571="Ūdeņraža jonu koncentrācija",VLOOKUP(Dati!$A5571,Normas!$A:$D,3,FALSE),VLOOKUP(Dati!$A5571,Normas!$A:$D,3,FALSE)*0.6)),"")</f>
      </c>
      <c r="H5571" s="2">
        <f>IFERROR(IF(ISBLANK($A5571),"",IF($A5571="Ūdeņraža jonu koncentrācija",VLOOKUP(Dati!$A5571,Normas!$A:$D,2,FALSE),VLOOKUP(Dati!$A5571,Normas!$A:$D,2,FALSE)*0.3)),"")</f>
      </c>
      <c r="I5571" s="2">
        <f>IFERROR(IF(ISBLANK($A5571),"",IF($A5571="Ūdeņraža jonu koncentrācija",VLOOKUP(Dati!$A5571,Normas!$A:$D,3,FALSE),VLOOKUP(Dati!$A5571,Normas!$A:$D,3,FALSE)*0.3)),"")</f>
      </c>
    </row>
    <row r="5572" spans="2:9" x14ac:dyDescent="0.2">
      <c r="B5572">
        <f>IF(ISBLANK(A5572),"",VLOOKUP(A5572,Normas!A:D,4,FALSE))</f>
      </c>
      <c r="E5572" s="2">
        <f>IF(ISBLANK(D5572),"",INT(YEARFRAC(D5572,'Vispārīga informācija'!$B$2)))</f>
      </c>
      <c r="F5572" s="2">
        <f>IFERROR(IF(ISBLANK($A5572),"",IF($A5572="Ūdeņraža jonu koncentrācija",VLOOKUP(Dati!$A5572,Normas!$A:$D,2,FALSE),VLOOKUP(Dati!$A5572,Normas!$A:$D,2,FALSE)*0.6)),"")</f>
      </c>
      <c r="G5572" s="2">
        <f>IFERROR(IF(ISBLANK($A5572),"",IF($A5572="Ūdeņraža jonu koncentrācija",VLOOKUP(Dati!$A5572,Normas!$A:$D,3,FALSE),VLOOKUP(Dati!$A5572,Normas!$A:$D,3,FALSE)*0.6)),"")</f>
      </c>
      <c r="H5572" s="2">
        <f>IFERROR(IF(ISBLANK($A5572),"",IF($A5572="Ūdeņraža jonu koncentrācija",VLOOKUP(Dati!$A5572,Normas!$A:$D,2,FALSE),VLOOKUP(Dati!$A5572,Normas!$A:$D,2,FALSE)*0.3)),"")</f>
      </c>
      <c r="I5572" s="2">
        <f>IFERROR(IF(ISBLANK($A5572),"",IF($A5572="Ūdeņraža jonu koncentrācija",VLOOKUP(Dati!$A5572,Normas!$A:$D,3,FALSE),VLOOKUP(Dati!$A5572,Normas!$A:$D,3,FALSE)*0.3)),"")</f>
      </c>
    </row>
    <row r="5573" spans="2:9" x14ac:dyDescent="0.2">
      <c r="B5573">
        <f>IF(ISBLANK(A5573),"",VLOOKUP(A5573,Normas!A:D,4,FALSE))</f>
      </c>
      <c r="E5573" s="2">
        <f>IF(ISBLANK(D5573),"",INT(YEARFRAC(D5573,'Vispārīga informācija'!$B$2)))</f>
      </c>
      <c r="F5573" s="2">
        <f>IFERROR(IF(ISBLANK($A5573),"",IF($A5573="Ūdeņraža jonu koncentrācija",VLOOKUP(Dati!$A5573,Normas!$A:$D,2,FALSE),VLOOKUP(Dati!$A5573,Normas!$A:$D,2,FALSE)*0.6)),"")</f>
      </c>
      <c r="G5573" s="2">
        <f>IFERROR(IF(ISBLANK($A5573),"",IF($A5573="Ūdeņraža jonu koncentrācija",VLOOKUP(Dati!$A5573,Normas!$A:$D,3,FALSE),VLOOKUP(Dati!$A5573,Normas!$A:$D,3,FALSE)*0.6)),"")</f>
      </c>
      <c r="H5573" s="2">
        <f>IFERROR(IF(ISBLANK($A5573),"",IF($A5573="Ūdeņraža jonu koncentrācija",VLOOKUP(Dati!$A5573,Normas!$A:$D,2,FALSE),VLOOKUP(Dati!$A5573,Normas!$A:$D,2,FALSE)*0.3)),"")</f>
      </c>
      <c r="I5573" s="2">
        <f>IFERROR(IF(ISBLANK($A5573),"",IF($A5573="Ūdeņraža jonu koncentrācija",VLOOKUP(Dati!$A5573,Normas!$A:$D,3,FALSE),VLOOKUP(Dati!$A5573,Normas!$A:$D,3,FALSE)*0.3)),"")</f>
      </c>
    </row>
    <row r="5574" spans="2:9" x14ac:dyDescent="0.2">
      <c r="B5574">
        <f>IF(ISBLANK(A5574),"",VLOOKUP(A5574,Normas!A:D,4,FALSE))</f>
      </c>
      <c r="E5574" s="2">
        <f>IF(ISBLANK(D5574),"",INT(YEARFRAC(D5574,'Vispārīga informācija'!$B$2)))</f>
      </c>
      <c r="F5574" s="2">
        <f>IFERROR(IF(ISBLANK($A5574),"",IF($A5574="Ūdeņraža jonu koncentrācija",VLOOKUP(Dati!$A5574,Normas!$A:$D,2,FALSE),VLOOKUP(Dati!$A5574,Normas!$A:$D,2,FALSE)*0.6)),"")</f>
      </c>
      <c r="G5574" s="2">
        <f>IFERROR(IF(ISBLANK($A5574),"",IF($A5574="Ūdeņraža jonu koncentrācija",VLOOKUP(Dati!$A5574,Normas!$A:$D,3,FALSE),VLOOKUP(Dati!$A5574,Normas!$A:$D,3,FALSE)*0.6)),"")</f>
      </c>
      <c r="H5574" s="2">
        <f>IFERROR(IF(ISBLANK($A5574),"",IF($A5574="Ūdeņraža jonu koncentrācija",VLOOKUP(Dati!$A5574,Normas!$A:$D,2,FALSE),VLOOKUP(Dati!$A5574,Normas!$A:$D,2,FALSE)*0.3)),"")</f>
      </c>
      <c r="I5574" s="2">
        <f>IFERROR(IF(ISBLANK($A5574),"",IF($A5574="Ūdeņraža jonu koncentrācija",VLOOKUP(Dati!$A5574,Normas!$A:$D,3,FALSE),VLOOKUP(Dati!$A5574,Normas!$A:$D,3,FALSE)*0.3)),"")</f>
      </c>
    </row>
    <row r="5575" spans="2:9" x14ac:dyDescent="0.2">
      <c r="B5575">
        <f>IF(ISBLANK(A5575),"",VLOOKUP(A5575,Normas!A:D,4,FALSE))</f>
      </c>
      <c r="E5575" s="2">
        <f>IF(ISBLANK(D5575),"",INT(YEARFRAC(D5575,'Vispārīga informācija'!$B$2)))</f>
      </c>
      <c r="F5575" s="2">
        <f>IFERROR(IF(ISBLANK($A5575),"",IF($A5575="Ūdeņraža jonu koncentrācija",VLOOKUP(Dati!$A5575,Normas!$A:$D,2,FALSE),VLOOKUP(Dati!$A5575,Normas!$A:$D,2,FALSE)*0.6)),"")</f>
      </c>
      <c r="G5575" s="2">
        <f>IFERROR(IF(ISBLANK($A5575),"",IF($A5575="Ūdeņraža jonu koncentrācija",VLOOKUP(Dati!$A5575,Normas!$A:$D,3,FALSE),VLOOKUP(Dati!$A5575,Normas!$A:$D,3,FALSE)*0.6)),"")</f>
      </c>
      <c r="H5575" s="2">
        <f>IFERROR(IF(ISBLANK($A5575),"",IF($A5575="Ūdeņraža jonu koncentrācija",VLOOKUP(Dati!$A5575,Normas!$A:$D,2,FALSE),VLOOKUP(Dati!$A5575,Normas!$A:$D,2,FALSE)*0.3)),"")</f>
      </c>
      <c r="I5575" s="2">
        <f>IFERROR(IF(ISBLANK($A5575),"",IF($A5575="Ūdeņraža jonu koncentrācija",VLOOKUP(Dati!$A5575,Normas!$A:$D,3,FALSE),VLOOKUP(Dati!$A5575,Normas!$A:$D,3,FALSE)*0.3)),"")</f>
      </c>
    </row>
    <row r="5576" spans="2:9" x14ac:dyDescent="0.2">
      <c r="B5576">
        <f>IF(ISBLANK(A5576),"",VLOOKUP(A5576,Normas!A:D,4,FALSE))</f>
      </c>
      <c r="E5576" s="2">
        <f>IF(ISBLANK(D5576),"",INT(YEARFRAC(D5576,'Vispārīga informācija'!$B$2)))</f>
      </c>
      <c r="F5576" s="2">
        <f>IFERROR(IF(ISBLANK($A5576),"",IF($A5576="Ūdeņraža jonu koncentrācija",VLOOKUP(Dati!$A5576,Normas!$A:$D,2,FALSE),VLOOKUP(Dati!$A5576,Normas!$A:$D,2,FALSE)*0.6)),"")</f>
      </c>
      <c r="G5576" s="2">
        <f>IFERROR(IF(ISBLANK($A5576),"",IF($A5576="Ūdeņraža jonu koncentrācija",VLOOKUP(Dati!$A5576,Normas!$A:$D,3,FALSE),VLOOKUP(Dati!$A5576,Normas!$A:$D,3,FALSE)*0.6)),"")</f>
      </c>
      <c r="H5576" s="2">
        <f>IFERROR(IF(ISBLANK($A5576),"",IF($A5576="Ūdeņraža jonu koncentrācija",VLOOKUP(Dati!$A5576,Normas!$A:$D,2,FALSE),VLOOKUP(Dati!$A5576,Normas!$A:$D,2,FALSE)*0.3)),"")</f>
      </c>
      <c r="I5576" s="2">
        <f>IFERROR(IF(ISBLANK($A5576),"",IF($A5576="Ūdeņraža jonu koncentrācija",VLOOKUP(Dati!$A5576,Normas!$A:$D,3,FALSE),VLOOKUP(Dati!$A5576,Normas!$A:$D,3,FALSE)*0.3)),"")</f>
      </c>
    </row>
    <row r="5577" spans="2:9" x14ac:dyDescent="0.2">
      <c r="B5577">
        <f>IF(ISBLANK(A5577),"",VLOOKUP(A5577,Normas!A:D,4,FALSE))</f>
      </c>
      <c r="E5577" s="2">
        <f>IF(ISBLANK(D5577),"",INT(YEARFRAC(D5577,'Vispārīga informācija'!$B$2)))</f>
      </c>
      <c r="F5577" s="2">
        <f>IFERROR(IF(ISBLANK($A5577),"",IF($A5577="Ūdeņraža jonu koncentrācija",VLOOKUP(Dati!$A5577,Normas!$A:$D,2,FALSE),VLOOKUP(Dati!$A5577,Normas!$A:$D,2,FALSE)*0.6)),"")</f>
      </c>
      <c r="G5577" s="2">
        <f>IFERROR(IF(ISBLANK($A5577),"",IF($A5577="Ūdeņraža jonu koncentrācija",VLOOKUP(Dati!$A5577,Normas!$A:$D,3,FALSE),VLOOKUP(Dati!$A5577,Normas!$A:$D,3,FALSE)*0.6)),"")</f>
      </c>
      <c r="H5577" s="2">
        <f>IFERROR(IF(ISBLANK($A5577),"",IF($A5577="Ūdeņraža jonu koncentrācija",VLOOKUP(Dati!$A5577,Normas!$A:$D,2,FALSE),VLOOKUP(Dati!$A5577,Normas!$A:$D,2,FALSE)*0.3)),"")</f>
      </c>
      <c r="I5577" s="2">
        <f>IFERROR(IF(ISBLANK($A5577),"",IF($A5577="Ūdeņraža jonu koncentrācija",VLOOKUP(Dati!$A5577,Normas!$A:$D,3,FALSE),VLOOKUP(Dati!$A5577,Normas!$A:$D,3,FALSE)*0.3)),"")</f>
      </c>
    </row>
    <row r="5578" spans="2:9" x14ac:dyDescent="0.2">
      <c r="B5578">
        <f>IF(ISBLANK(A5578),"",VLOOKUP(A5578,Normas!A:D,4,FALSE))</f>
      </c>
      <c r="E5578" s="2">
        <f>IF(ISBLANK(D5578),"",INT(YEARFRAC(D5578,'Vispārīga informācija'!$B$2)))</f>
      </c>
      <c r="F5578" s="2">
        <f>IFERROR(IF(ISBLANK($A5578),"",IF($A5578="Ūdeņraža jonu koncentrācija",VLOOKUP(Dati!$A5578,Normas!$A:$D,2,FALSE),VLOOKUP(Dati!$A5578,Normas!$A:$D,2,FALSE)*0.6)),"")</f>
      </c>
      <c r="G5578" s="2">
        <f>IFERROR(IF(ISBLANK($A5578),"",IF($A5578="Ūdeņraža jonu koncentrācija",VLOOKUP(Dati!$A5578,Normas!$A:$D,3,FALSE),VLOOKUP(Dati!$A5578,Normas!$A:$D,3,FALSE)*0.6)),"")</f>
      </c>
      <c r="H5578" s="2">
        <f>IFERROR(IF(ISBLANK($A5578),"",IF($A5578="Ūdeņraža jonu koncentrācija",VLOOKUP(Dati!$A5578,Normas!$A:$D,2,FALSE),VLOOKUP(Dati!$A5578,Normas!$A:$D,2,FALSE)*0.3)),"")</f>
      </c>
      <c r="I5578" s="2">
        <f>IFERROR(IF(ISBLANK($A5578),"",IF($A5578="Ūdeņraža jonu koncentrācija",VLOOKUP(Dati!$A5578,Normas!$A:$D,3,FALSE),VLOOKUP(Dati!$A5578,Normas!$A:$D,3,FALSE)*0.3)),"")</f>
      </c>
    </row>
    <row r="5579" spans="2:9" x14ac:dyDescent="0.2">
      <c r="B5579">
        <f>IF(ISBLANK(A5579),"",VLOOKUP(A5579,Normas!A:D,4,FALSE))</f>
      </c>
      <c r="E5579" s="2">
        <f>IF(ISBLANK(D5579),"",INT(YEARFRAC(D5579,'Vispārīga informācija'!$B$2)))</f>
      </c>
      <c r="F5579" s="2">
        <f>IFERROR(IF(ISBLANK($A5579),"",IF($A5579="Ūdeņraža jonu koncentrācija",VLOOKUP(Dati!$A5579,Normas!$A:$D,2,FALSE),VLOOKUP(Dati!$A5579,Normas!$A:$D,2,FALSE)*0.6)),"")</f>
      </c>
      <c r="G5579" s="2">
        <f>IFERROR(IF(ISBLANK($A5579),"",IF($A5579="Ūdeņraža jonu koncentrācija",VLOOKUP(Dati!$A5579,Normas!$A:$D,3,FALSE),VLOOKUP(Dati!$A5579,Normas!$A:$D,3,FALSE)*0.6)),"")</f>
      </c>
      <c r="H5579" s="2">
        <f>IFERROR(IF(ISBLANK($A5579),"",IF($A5579="Ūdeņraža jonu koncentrācija",VLOOKUP(Dati!$A5579,Normas!$A:$D,2,FALSE),VLOOKUP(Dati!$A5579,Normas!$A:$D,2,FALSE)*0.3)),"")</f>
      </c>
      <c r="I5579" s="2">
        <f>IFERROR(IF(ISBLANK($A5579),"",IF($A5579="Ūdeņraža jonu koncentrācija",VLOOKUP(Dati!$A5579,Normas!$A:$D,3,FALSE),VLOOKUP(Dati!$A5579,Normas!$A:$D,3,FALSE)*0.3)),"")</f>
      </c>
    </row>
    <row r="5580" spans="2:9" x14ac:dyDescent="0.2">
      <c r="B5580">
        <f>IF(ISBLANK(A5580),"",VLOOKUP(A5580,Normas!A:D,4,FALSE))</f>
      </c>
      <c r="E5580" s="2">
        <f>IF(ISBLANK(D5580),"",INT(YEARFRAC(D5580,'Vispārīga informācija'!$B$2)))</f>
      </c>
      <c r="F5580" s="2">
        <f>IFERROR(IF(ISBLANK($A5580),"",IF($A5580="Ūdeņraža jonu koncentrācija",VLOOKUP(Dati!$A5580,Normas!$A:$D,2,FALSE),VLOOKUP(Dati!$A5580,Normas!$A:$D,2,FALSE)*0.6)),"")</f>
      </c>
      <c r="G5580" s="2">
        <f>IFERROR(IF(ISBLANK($A5580),"",IF($A5580="Ūdeņraža jonu koncentrācija",VLOOKUP(Dati!$A5580,Normas!$A:$D,3,FALSE),VLOOKUP(Dati!$A5580,Normas!$A:$D,3,FALSE)*0.6)),"")</f>
      </c>
      <c r="H5580" s="2">
        <f>IFERROR(IF(ISBLANK($A5580),"",IF($A5580="Ūdeņraža jonu koncentrācija",VLOOKUP(Dati!$A5580,Normas!$A:$D,2,FALSE),VLOOKUP(Dati!$A5580,Normas!$A:$D,2,FALSE)*0.3)),"")</f>
      </c>
      <c r="I5580" s="2">
        <f>IFERROR(IF(ISBLANK($A5580),"",IF($A5580="Ūdeņraža jonu koncentrācija",VLOOKUP(Dati!$A5580,Normas!$A:$D,3,FALSE),VLOOKUP(Dati!$A5580,Normas!$A:$D,3,FALSE)*0.3)),"")</f>
      </c>
    </row>
    <row r="5581" spans="2:9" x14ac:dyDescent="0.2">
      <c r="B5581">
        <f>IF(ISBLANK(A5581),"",VLOOKUP(A5581,Normas!A:D,4,FALSE))</f>
      </c>
      <c r="E5581" s="2">
        <f>IF(ISBLANK(D5581),"",INT(YEARFRAC(D5581,'Vispārīga informācija'!$B$2)))</f>
      </c>
      <c r="F5581" s="2">
        <f>IFERROR(IF(ISBLANK($A5581),"",IF($A5581="Ūdeņraža jonu koncentrācija",VLOOKUP(Dati!$A5581,Normas!$A:$D,2,FALSE),VLOOKUP(Dati!$A5581,Normas!$A:$D,2,FALSE)*0.6)),"")</f>
      </c>
      <c r="G5581" s="2">
        <f>IFERROR(IF(ISBLANK($A5581),"",IF($A5581="Ūdeņraža jonu koncentrācija",VLOOKUP(Dati!$A5581,Normas!$A:$D,3,FALSE),VLOOKUP(Dati!$A5581,Normas!$A:$D,3,FALSE)*0.6)),"")</f>
      </c>
      <c r="H5581" s="2">
        <f>IFERROR(IF(ISBLANK($A5581),"",IF($A5581="Ūdeņraža jonu koncentrācija",VLOOKUP(Dati!$A5581,Normas!$A:$D,2,FALSE),VLOOKUP(Dati!$A5581,Normas!$A:$D,2,FALSE)*0.3)),"")</f>
      </c>
      <c r="I5581" s="2">
        <f>IFERROR(IF(ISBLANK($A5581),"",IF($A5581="Ūdeņraža jonu koncentrācija",VLOOKUP(Dati!$A5581,Normas!$A:$D,3,FALSE),VLOOKUP(Dati!$A5581,Normas!$A:$D,3,FALSE)*0.3)),"")</f>
      </c>
    </row>
    <row r="5582" spans="2:9" x14ac:dyDescent="0.2">
      <c r="B5582">
        <f>IF(ISBLANK(A5582),"",VLOOKUP(A5582,Normas!A:D,4,FALSE))</f>
      </c>
      <c r="E5582" s="2">
        <f>IF(ISBLANK(D5582),"",INT(YEARFRAC(D5582,'Vispārīga informācija'!$B$2)))</f>
      </c>
      <c r="F5582" s="2">
        <f>IFERROR(IF(ISBLANK($A5582),"",IF($A5582="Ūdeņraža jonu koncentrācija",VLOOKUP(Dati!$A5582,Normas!$A:$D,2,FALSE),VLOOKUP(Dati!$A5582,Normas!$A:$D,2,FALSE)*0.6)),"")</f>
      </c>
      <c r="G5582" s="2">
        <f>IFERROR(IF(ISBLANK($A5582),"",IF($A5582="Ūdeņraža jonu koncentrācija",VLOOKUP(Dati!$A5582,Normas!$A:$D,3,FALSE),VLOOKUP(Dati!$A5582,Normas!$A:$D,3,FALSE)*0.6)),"")</f>
      </c>
      <c r="H5582" s="2">
        <f>IFERROR(IF(ISBLANK($A5582),"",IF($A5582="Ūdeņraža jonu koncentrācija",VLOOKUP(Dati!$A5582,Normas!$A:$D,2,FALSE),VLOOKUP(Dati!$A5582,Normas!$A:$D,2,FALSE)*0.3)),"")</f>
      </c>
      <c r="I5582" s="2">
        <f>IFERROR(IF(ISBLANK($A5582),"",IF($A5582="Ūdeņraža jonu koncentrācija",VLOOKUP(Dati!$A5582,Normas!$A:$D,3,FALSE),VLOOKUP(Dati!$A5582,Normas!$A:$D,3,FALSE)*0.3)),"")</f>
      </c>
    </row>
    <row r="5583" spans="2:9" x14ac:dyDescent="0.2">
      <c r="B5583">
        <f>IF(ISBLANK(A5583),"",VLOOKUP(A5583,Normas!A:D,4,FALSE))</f>
      </c>
      <c r="E5583" s="2">
        <f>IF(ISBLANK(D5583),"",INT(YEARFRAC(D5583,'Vispārīga informācija'!$B$2)))</f>
      </c>
      <c r="F5583" s="2">
        <f>IFERROR(IF(ISBLANK($A5583),"",IF($A5583="Ūdeņraža jonu koncentrācija",VLOOKUP(Dati!$A5583,Normas!$A:$D,2,FALSE),VLOOKUP(Dati!$A5583,Normas!$A:$D,2,FALSE)*0.6)),"")</f>
      </c>
      <c r="G5583" s="2">
        <f>IFERROR(IF(ISBLANK($A5583),"",IF($A5583="Ūdeņraža jonu koncentrācija",VLOOKUP(Dati!$A5583,Normas!$A:$D,3,FALSE),VLOOKUP(Dati!$A5583,Normas!$A:$D,3,FALSE)*0.6)),"")</f>
      </c>
      <c r="H5583" s="2">
        <f>IFERROR(IF(ISBLANK($A5583),"",IF($A5583="Ūdeņraža jonu koncentrācija",VLOOKUP(Dati!$A5583,Normas!$A:$D,2,FALSE),VLOOKUP(Dati!$A5583,Normas!$A:$D,2,FALSE)*0.3)),"")</f>
      </c>
      <c r="I5583" s="2">
        <f>IFERROR(IF(ISBLANK($A5583),"",IF($A5583="Ūdeņraža jonu koncentrācija",VLOOKUP(Dati!$A5583,Normas!$A:$D,3,FALSE),VLOOKUP(Dati!$A5583,Normas!$A:$D,3,FALSE)*0.3)),"")</f>
      </c>
    </row>
    <row r="5584" spans="2:9" x14ac:dyDescent="0.2">
      <c r="B5584">
        <f>IF(ISBLANK(A5584),"",VLOOKUP(A5584,Normas!A:D,4,FALSE))</f>
      </c>
      <c r="E5584" s="2">
        <f>IF(ISBLANK(D5584),"",INT(YEARFRAC(D5584,'Vispārīga informācija'!$B$2)))</f>
      </c>
      <c r="F5584" s="2">
        <f>IFERROR(IF(ISBLANK($A5584),"",IF($A5584="Ūdeņraža jonu koncentrācija",VLOOKUP(Dati!$A5584,Normas!$A:$D,2,FALSE),VLOOKUP(Dati!$A5584,Normas!$A:$D,2,FALSE)*0.6)),"")</f>
      </c>
      <c r="G5584" s="2">
        <f>IFERROR(IF(ISBLANK($A5584),"",IF($A5584="Ūdeņraža jonu koncentrācija",VLOOKUP(Dati!$A5584,Normas!$A:$D,3,FALSE),VLOOKUP(Dati!$A5584,Normas!$A:$D,3,FALSE)*0.6)),"")</f>
      </c>
      <c r="H5584" s="2">
        <f>IFERROR(IF(ISBLANK($A5584),"",IF($A5584="Ūdeņraža jonu koncentrācija",VLOOKUP(Dati!$A5584,Normas!$A:$D,2,FALSE),VLOOKUP(Dati!$A5584,Normas!$A:$D,2,FALSE)*0.3)),"")</f>
      </c>
      <c r="I5584" s="2">
        <f>IFERROR(IF(ISBLANK($A5584),"",IF($A5584="Ūdeņraža jonu koncentrācija",VLOOKUP(Dati!$A5584,Normas!$A:$D,3,FALSE),VLOOKUP(Dati!$A5584,Normas!$A:$D,3,FALSE)*0.3)),"")</f>
      </c>
    </row>
    <row r="5585" spans="2:9" x14ac:dyDescent="0.2">
      <c r="B5585">
        <f>IF(ISBLANK(A5585),"",VLOOKUP(A5585,Normas!A:D,4,FALSE))</f>
      </c>
      <c r="E5585" s="2">
        <f>IF(ISBLANK(D5585),"",INT(YEARFRAC(D5585,'Vispārīga informācija'!$B$2)))</f>
      </c>
      <c r="F5585" s="2">
        <f>IFERROR(IF(ISBLANK($A5585),"",IF($A5585="Ūdeņraža jonu koncentrācija",VLOOKUP(Dati!$A5585,Normas!$A:$D,2,FALSE),VLOOKUP(Dati!$A5585,Normas!$A:$D,2,FALSE)*0.6)),"")</f>
      </c>
      <c r="G5585" s="2">
        <f>IFERROR(IF(ISBLANK($A5585),"",IF($A5585="Ūdeņraža jonu koncentrācija",VLOOKUP(Dati!$A5585,Normas!$A:$D,3,FALSE),VLOOKUP(Dati!$A5585,Normas!$A:$D,3,FALSE)*0.6)),"")</f>
      </c>
      <c r="H5585" s="2">
        <f>IFERROR(IF(ISBLANK($A5585),"",IF($A5585="Ūdeņraža jonu koncentrācija",VLOOKUP(Dati!$A5585,Normas!$A:$D,2,FALSE),VLOOKUP(Dati!$A5585,Normas!$A:$D,2,FALSE)*0.3)),"")</f>
      </c>
      <c r="I5585" s="2">
        <f>IFERROR(IF(ISBLANK($A5585),"",IF($A5585="Ūdeņraža jonu koncentrācija",VLOOKUP(Dati!$A5585,Normas!$A:$D,3,FALSE),VLOOKUP(Dati!$A5585,Normas!$A:$D,3,FALSE)*0.3)),"")</f>
      </c>
    </row>
    <row r="5586" spans="2:9" x14ac:dyDescent="0.2">
      <c r="B5586">
        <f>IF(ISBLANK(A5586),"",VLOOKUP(A5586,Normas!A:D,4,FALSE))</f>
      </c>
      <c r="E5586" s="2">
        <f>IF(ISBLANK(D5586),"",INT(YEARFRAC(D5586,'Vispārīga informācija'!$B$2)))</f>
      </c>
      <c r="F5586" s="2">
        <f>IFERROR(IF(ISBLANK($A5586),"",IF($A5586="Ūdeņraža jonu koncentrācija",VLOOKUP(Dati!$A5586,Normas!$A:$D,2,FALSE),VLOOKUP(Dati!$A5586,Normas!$A:$D,2,FALSE)*0.6)),"")</f>
      </c>
      <c r="G5586" s="2">
        <f>IFERROR(IF(ISBLANK($A5586),"",IF($A5586="Ūdeņraža jonu koncentrācija",VLOOKUP(Dati!$A5586,Normas!$A:$D,3,FALSE),VLOOKUP(Dati!$A5586,Normas!$A:$D,3,FALSE)*0.6)),"")</f>
      </c>
      <c r="H5586" s="2">
        <f>IFERROR(IF(ISBLANK($A5586),"",IF($A5586="Ūdeņraža jonu koncentrācija",VLOOKUP(Dati!$A5586,Normas!$A:$D,2,FALSE),VLOOKUP(Dati!$A5586,Normas!$A:$D,2,FALSE)*0.3)),"")</f>
      </c>
      <c r="I5586" s="2">
        <f>IFERROR(IF(ISBLANK($A5586),"",IF($A5586="Ūdeņraža jonu koncentrācija",VLOOKUP(Dati!$A5586,Normas!$A:$D,3,FALSE),VLOOKUP(Dati!$A5586,Normas!$A:$D,3,FALSE)*0.3)),"")</f>
      </c>
    </row>
    <row r="5587" spans="2:9" x14ac:dyDescent="0.2">
      <c r="B5587">
        <f>IF(ISBLANK(A5587),"",VLOOKUP(A5587,Normas!A:D,4,FALSE))</f>
      </c>
      <c r="E5587" s="2">
        <f>IF(ISBLANK(D5587),"",INT(YEARFRAC(D5587,'Vispārīga informācija'!$B$2)))</f>
      </c>
      <c r="F5587" s="2">
        <f>IFERROR(IF(ISBLANK($A5587),"",IF($A5587="Ūdeņraža jonu koncentrācija",VLOOKUP(Dati!$A5587,Normas!$A:$D,2,FALSE),VLOOKUP(Dati!$A5587,Normas!$A:$D,2,FALSE)*0.6)),"")</f>
      </c>
      <c r="G5587" s="2">
        <f>IFERROR(IF(ISBLANK($A5587),"",IF($A5587="Ūdeņraža jonu koncentrācija",VLOOKUP(Dati!$A5587,Normas!$A:$D,3,FALSE),VLOOKUP(Dati!$A5587,Normas!$A:$D,3,FALSE)*0.6)),"")</f>
      </c>
      <c r="H5587" s="2">
        <f>IFERROR(IF(ISBLANK($A5587),"",IF($A5587="Ūdeņraža jonu koncentrācija",VLOOKUP(Dati!$A5587,Normas!$A:$D,2,FALSE),VLOOKUP(Dati!$A5587,Normas!$A:$D,2,FALSE)*0.3)),"")</f>
      </c>
      <c r="I5587" s="2">
        <f>IFERROR(IF(ISBLANK($A5587),"",IF($A5587="Ūdeņraža jonu koncentrācija",VLOOKUP(Dati!$A5587,Normas!$A:$D,3,FALSE),VLOOKUP(Dati!$A5587,Normas!$A:$D,3,FALSE)*0.3)),"")</f>
      </c>
    </row>
    <row r="5588" spans="2:9" x14ac:dyDescent="0.2">
      <c r="B5588">
        <f>IF(ISBLANK(A5588),"",VLOOKUP(A5588,Normas!A:D,4,FALSE))</f>
      </c>
      <c r="E5588" s="2">
        <f>IF(ISBLANK(D5588),"",INT(YEARFRAC(D5588,'Vispārīga informācija'!$B$2)))</f>
      </c>
      <c r="F5588" s="2">
        <f>IFERROR(IF(ISBLANK($A5588),"",IF($A5588="Ūdeņraža jonu koncentrācija",VLOOKUP(Dati!$A5588,Normas!$A:$D,2,FALSE),VLOOKUP(Dati!$A5588,Normas!$A:$D,2,FALSE)*0.6)),"")</f>
      </c>
      <c r="G5588" s="2">
        <f>IFERROR(IF(ISBLANK($A5588),"",IF($A5588="Ūdeņraža jonu koncentrācija",VLOOKUP(Dati!$A5588,Normas!$A:$D,3,FALSE),VLOOKUP(Dati!$A5588,Normas!$A:$D,3,FALSE)*0.6)),"")</f>
      </c>
      <c r="H5588" s="2">
        <f>IFERROR(IF(ISBLANK($A5588),"",IF($A5588="Ūdeņraža jonu koncentrācija",VLOOKUP(Dati!$A5588,Normas!$A:$D,2,FALSE),VLOOKUP(Dati!$A5588,Normas!$A:$D,2,FALSE)*0.3)),"")</f>
      </c>
      <c r="I5588" s="2">
        <f>IFERROR(IF(ISBLANK($A5588),"",IF($A5588="Ūdeņraža jonu koncentrācija",VLOOKUP(Dati!$A5588,Normas!$A:$D,3,FALSE),VLOOKUP(Dati!$A5588,Normas!$A:$D,3,FALSE)*0.3)),"")</f>
      </c>
    </row>
    <row r="5589" spans="2:9" x14ac:dyDescent="0.2">
      <c r="B5589">
        <f>IF(ISBLANK(A5589),"",VLOOKUP(A5589,Normas!A:D,4,FALSE))</f>
      </c>
      <c r="E5589" s="2">
        <f>IF(ISBLANK(D5589),"",INT(YEARFRAC(D5589,'Vispārīga informācija'!$B$2)))</f>
      </c>
      <c r="F5589" s="2">
        <f>IFERROR(IF(ISBLANK($A5589),"",IF($A5589="Ūdeņraža jonu koncentrācija",VLOOKUP(Dati!$A5589,Normas!$A:$D,2,FALSE),VLOOKUP(Dati!$A5589,Normas!$A:$D,2,FALSE)*0.6)),"")</f>
      </c>
      <c r="G5589" s="2">
        <f>IFERROR(IF(ISBLANK($A5589),"",IF($A5589="Ūdeņraža jonu koncentrācija",VLOOKUP(Dati!$A5589,Normas!$A:$D,3,FALSE),VLOOKUP(Dati!$A5589,Normas!$A:$D,3,FALSE)*0.6)),"")</f>
      </c>
      <c r="H5589" s="2">
        <f>IFERROR(IF(ISBLANK($A5589),"",IF($A5589="Ūdeņraža jonu koncentrācija",VLOOKUP(Dati!$A5589,Normas!$A:$D,2,FALSE),VLOOKUP(Dati!$A5589,Normas!$A:$D,2,FALSE)*0.3)),"")</f>
      </c>
      <c r="I5589" s="2">
        <f>IFERROR(IF(ISBLANK($A5589),"",IF($A5589="Ūdeņraža jonu koncentrācija",VLOOKUP(Dati!$A5589,Normas!$A:$D,3,FALSE),VLOOKUP(Dati!$A5589,Normas!$A:$D,3,FALSE)*0.3)),"")</f>
      </c>
    </row>
    <row r="5590" spans="2:9" x14ac:dyDescent="0.2">
      <c r="B5590">
        <f>IF(ISBLANK(A5590),"",VLOOKUP(A5590,Normas!A:D,4,FALSE))</f>
      </c>
      <c r="E5590" s="2">
        <f>IF(ISBLANK(D5590),"",INT(YEARFRAC(D5590,'Vispārīga informācija'!$B$2)))</f>
      </c>
      <c r="F5590" s="2">
        <f>IFERROR(IF(ISBLANK($A5590),"",IF($A5590="Ūdeņraža jonu koncentrācija",VLOOKUP(Dati!$A5590,Normas!$A:$D,2,FALSE),VLOOKUP(Dati!$A5590,Normas!$A:$D,2,FALSE)*0.6)),"")</f>
      </c>
      <c r="G5590" s="2">
        <f>IFERROR(IF(ISBLANK($A5590),"",IF($A5590="Ūdeņraža jonu koncentrācija",VLOOKUP(Dati!$A5590,Normas!$A:$D,3,FALSE),VLOOKUP(Dati!$A5590,Normas!$A:$D,3,FALSE)*0.6)),"")</f>
      </c>
      <c r="H5590" s="2">
        <f>IFERROR(IF(ISBLANK($A5590),"",IF($A5590="Ūdeņraža jonu koncentrācija",VLOOKUP(Dati!$A5590,Normas!$A:$D,2,FALSE),VLOOKUP(Dati!$A5590,Normas!$A:$D,2,FALSE)*0.3)),"")</f>
      </c>
      <c r="I5590" s="2">
        <f>IFERROR(IF(ISBLANK($A5590),"",IF($A5590="Ūdeņraža jonu koncentrācija",VLOOKUP(Dati!$A5590,Normas!$A:$D,3,FALSE),VLOOKUP(Dati!$A5590,Normas!$A:$D,3,FALSE)*0.3)),"")</f>
      </c>
    </row>
    <row r="5591" spans="2:9" x14ac:dyDescent="0.2">
      <c r="B5591">
        <f>IF(ISBLANK(A5591),"",VLOOKUP(A5591,Normas!A:D,4,FALSE))</f>
      </c>
      <c r="E5591" s="2">
        <f>IF(ISBLANK(D5591),"",INT(YEARFRAC(D5591,'Vispārīga informācija'!$B$2)))</f>
      </c>
      <c r="F5591" s="2">
        <f>IFERROR(IF(ISBLANK($A5591),"",IF($A5591="Ūdeņraža jonu koncentrācija",VLOOKUP(Dati!$A5591,Normas!$A:$D,2,FALSE),VLOOKUP(Dati!$A5591,Normas!$A:$D,2,FALSE)*0.6)),"")</f>
      </c>
      <c r="G5591" s="2">
        <f>IFERROR(IF(ISBLANK($A5591),"",IF($A5591="Ūdeņraža jonu koncentrācija",VLOOKUP(Dati!$A5591,Normas!$A:$D,3,FALSE),VLOOKUP(Dati!$A5591,Normas!$A:$D,3,FALSE)*0.6)),"")</f>
      </c>
      <c r="H5591" s="2">
        <f>IFERROR(IF(ISBLANK($A5591),"",IF($A5591="Ūdeņraža jonu koncentrācija",VLOOKUP(Dati!$A5591,Normas!$A:$D,2,FALSE),VLOOKUP(Dati!$A5591,Normas!$A:$D,2,FALSE)*0.3)),"")</f>
      </c>
      <c r="I5591" s="2">
        <f>IFERROR(IF(ISBLANK($A5591),"",IF($A5591="Ūdeņraža jonu koncentrācija",VLOOKUP(Dati!$A5591,Normas!$A:$D,3,FALSE),VLOOKUP(Dati!$A5591,Normas!$A:$D,3,FALSE)*0.3)),"")</f>
      </c>
    </row>
    <row r="5592" spans="2:9" x14ac:dyDescent="0.2">
      <c r="B5592">
        <f>IF(ISBLANK(A5592),"",VLOOKUP(A5592,Normas!A:D,4,FALSE))</f>
      </c>
      <c r="E5592" s="2">
        <f>IF(ISBLANK(D5592),"",INT(YEARFRAC(D5592,'Vispārīga informācija'!$B$2)))</f>
      </c>
      <c r="F5592" s="2">
        <f>IFERROR(IF(ISBLANK($A5592),"",IF($A5592="Ūdeņraža jonu koncentrācija",VLOOKUP(Dati!$A5592,Normas!$A:$D,2,FALSE),VLOOKUP(Dati!$A5592,Normas!$A:$D,2,FALSE)*0.6)),"")</f>
      </c>
      <c r="G5592" s="2">
        <f>IFERROR(IF(ISBLANK($A5592),"",IF($A5592="Ūdeņraža jonu koncentrācija",VLOOKUP(Dati!$A5592,Normas!$A:$D,3,FALSE),VLOOKUP(Dati!$A5592,Normas!$A:$D,3,FALSE)*0.6)),"")</f>
      </c>
      <c r="H5592" s="2">
        <f>IFERROR(IF(ISBLANK($A5592),"",IF($A5592="Ūdeņraža jonu koncentrācija",VLOOKUP(Dati!$A5592,Normas!$A:$D,2,FALSE),VLOOKUP(Dati!$A5592,Normas!$A:$D,2,FALSE)*0.3)),"")</f>
      </c>
      <c r="I5592" s="2">
        <f>IFERROR(IF(ISBLANK($A5592),"",IF($A5592="Ūdeņraža jonu koncentrācija",VLOOKUP(Dati!$A5592,Normas!$A:$D,3,FALSE),VLOOKUP(Dati!$A5592,Normas!$A:$D,3,FALSE)*0.3)),"")</f>
      </c>
    </row>
    <row r="5593" spans="2:9" x14ac:dyDescent="0.2">
      <c r="B5593">
        <f>IF(ISBLANK(A5593),"",VLOOKUP(A5593,Normas!A:D,4,FALSE))</f>
      </c>
      <c r="E5593" s="2">
        <f>IF(ISBLANK(D5593),"",INT(YEARFRAC(D5593,'Vispārīga informācija'!$B$2)))</f>
      </c>
      <c r="F5593" s="2">
        <f>IFERROR(IF(ISBLANK($A5593),"",IF($A5593="Ūdeņraža jonu koncentrācija",VLOOKUP(Dati!$A5593,Normas!$A:$D,2,FALSE),VLOOKUP(Dati!$A5593,Normas!$A:$D,2,FALSE)*0.6)),"")</f>
      </c>
      <c r="G5593" s="2">
        <f>IFERROR(IF(ISBLANK($A5593),"",IF($A5593="Ūdeņraža jonu koncentrācija",VLOOKUP(Dati!$A5593,Normas!$A:$D,3,FALSE),VLOOKUP(Dati!$A5593,Normas!$A:$D,3,FALSE)*0.6)),"")</f>
      </c>
      <c r="H5593" s="2">
        <f>IFERROR(IF(ISBLANK($A5593),"",IF($A5593="Ūdeņraža jonu koncentrācija",VLOOKUP(Dati!$A5593,Normas!$A:$D,2,FALSE),VLOOKUP(Dati!$A5593,Normas!$A:$D,2,FALSE)*0.3)),"")</f>
      </c>
      <c r="I5593" s="2">
        <f>IFERROR(IF(ISBLANK($A5593),"",IF($A5593="Ūdeņraža jonu koncentrācija",VLOOKUP(Dati!$A5593,Normas!$A:$D,3,FALSE),VLOOKUP(Dati!$A5593,Normas!$A:$D,3,FALSE)*0.3)),"")</f>
      </c>
    </row>
    <row r="5594" spans="2:9" x14ac:dyDescent="0.2">
      <c r="B5594">
        <f>IF(ISBLANK(A5594),"",VLOOKUP(A5594,Normas!A:D,4,FALSE))</f>
      </c>
      <c r="E5594" s="2">
        <f>IF(ISBLANK(D5594),"",INT(YEARFRAC(D5594,'Vispārīga informācija'!$B$2)))</f>
      </c>
      <c r="F5594" s="2">
        <f>IFERROR(IF(ISBLANK($A5594),"",IF($A5594="Ūdeņraža jonu koncentrācija",VLOOKUP(Dati!$A5594,Normas!$A:$D,2,FALSE),VLOOKUP(Dati!$A5594,Normas!$A:$D,2,FALSE)*0.6)),"")</f>
      </c>
      <c r="G5594" s="2">
        <f>IFERROR(IF(ISBLANK($A5594),"",IF($A5594="Ūdeņraža jonu koncentrācija",VLOOKUP(Dati!$A5594,Normas!$A:$D,3,FALSE),VLOOKUP(Dati!$A5594,Normas!$A:$D,3,FALSE)*0.6)),"")</f>
      </c>
      <c r="H5594" s="2">
        <f>IFERROR(IF(ISBLANK($A5594),"",IF($A5594="Ūdeņraža jonu koncentrācija",VLOOKUP(Dati!$A5594,Normas!$A:$D,2,FALSE),VLOOKUP(Dati!$A5594,Normas!$A:$D,2,FALSE)*0.3)),"")</f>
      </c>
      <c r="I5594" s="2">
        <f>IFERROR(IF(ISBLANK($A5594),"",IF($A5594="Ūdeņraža jonu koncentrācija",VLOOKUP(Dati!$A5594,Normas!$A:$D,3,FALSE),VLOOKUP(Dati!$A5594,Normas!$A:$D,3,FALSE)*0.3)),"")</f>
      </c>
    </row>
    <row r="5595" spans="2:9" x14ac:dyDescent="0.2">
      <c r="B5595">
        <f>IF(ISBLANK(A5595),"",VLOOKUP(A5595,Normas!A:D,4,FALSE))</f>
      </c>
      <c r="E5595" s="2">
        <f>IF(ISBLANK(D5595),"",INT(YEARFRAC(D5595,'Vispārīga informācija'!$B$2)))</f>
      </c>
      <c r="F5595" s="2">
        <f>IFERROR(IF(ISBLANK($A5595),"",IF($A5595="Ūdeņraža jonu koncentrācija",VLOOKUP(Dati!$A5595,Normas!$A:$D,2,FALSE),VLOOKUP(Dati!$A5595,Normas!$A:$D,2,FALSE)*0.6)),"")</f>
      </c>
      <c r="G5595" s="2">
        <f>IFERROR(IF(ISBLANK($A5595),"",IF($A5595="Ūdeņraža jonu koncentrācija",VLOOKUP(Dati!$A5595,Normas!$A:$D,3,FALSE),VLOOKUP(Dati!$A5595,Normas!$A:$D,3,FALSE)*0.6)),"")</f>
      </c>
      <c r="H5595" s="2">
        <f>IFERROR(IF(ISBLANK($A5595),"",IF($A5595="Ūdeņraža jonu koncentrācija",VLOOKUP(Dati!$A5595,Normas!$A:$D,2,FALSE),VLOOKUP(Dati!$A5595,Normas!$A:$D,2,FALSE)*0.3)),"")</f>
      </c>
      <c r="I5595" s="2">
        <f>IFERROR(IF(ISBLANK($A5595),"",IF($A5595="Ūdeņraža jonu koncentrācija",VLOOKUP(Dati!$A5595,Normas!$A:$D,3,FALSE),VLOOKUP(Dati!$A5595,Normas!$A:$D,3,FALSE)*0.3)),"")</f>
      </c>
    </row>
    <row r="5596" spans="2:9" x14ac:dyDescent="0.2">
      <c r="B5596">
        <f>IF(ISBLANK(A5596),"",VLOOKUP(A5596,Normas!A:D,4,FALSE))</f>
      </c>
      <c r="E5596" s="2">
        <f>IF(ISBLANK(D5596),"",INT(YEARFRAC(D5596,'Vispārīga informācija'!$B$2)))</f>
      </c>
      <c r="F5596" s="2">
        <f>IFERROR(IF(ISBLANK($A5596),"",IF($A5596="Ūdeņraža jonu koncentrācija",VLOOKUP(Dati!$A5596,Normas!$A:$D,2,FALSE),VLOOKUP(Dati!$A5596,Normas!$A:$D,2,FALSE)*0.6)),"")</f>
      </c>
      <c r="G5596" s="2">
        <f>IFERROR(IF(ISBLANK($A5596),"",IF($A5596="Ūdeņraža jonu koncentrācija",VLOOKUP(Dati!$A5596,Normas!$A:$D,3,FALSE),VLOOKUP(Dati!$A5596,Normas!$A:$D,3,FALSE)*0.6)),"")</f>
      </c>
      <c r="H5596" s="2">
        <f>IFERROR(IF(ISBLANK($A5596),"",IF($A5596="Ūdeņraža jonu koncentrācija",VLOOKUP(Dati!$A5596,Normas!$A:$D,2,FALSE),VLOOKUP(Dati!$A5596,Normas!$A:$D,2,FALSE)*0.3)),"")</f>
      </c>
      <c r="I5596" s="2">
        <f>IFERROR(IF(ISBLANK($A5596),"",IF($A5596="Ūdeņraža jonu koncentrācija",VLOOKUP(Dati!$A5596,Normas!$A:$D,3,FALSE),VLOOKUP(Dati!$A5596,Normas!$A:$D,3,FALSE)*0.3)),"")</f>
      </c>
    </row>
    <row r="5597" spans="2:9" x14ac:dyDescent="0.2">
      <c r="B5597">
        <f>IF(ISBLANK(A5597),"",VLOOKUP(A5597,Normas!A:D,4,FALSE))</f>
      </c>
      <c r="E5597" s="2">
        <f>IF(ISBLANK(D5597),"",INT(YEARFRAC(D5597,'Vispārīga informācija'!$B$2)))</f>
      </c>
      <c r="F5597" s="2">
        <f>IFERROR(IF(ISBLANK($A5597),"",IF($A5597="Ūdeņraža jonu koncentrācija",VLOOKUP(Dati!$A5597,Normas!$A:$D,2,FALSE),VLOOKUP(Dati!$A5597,Normas!$A:$D,2,FALSE)*0.6)),"")</f>
      </c>
      <c r="G5597" s="2">
        <f>IFERROR(IF(ISBLANK($A5597),"",IF($A5597="Ūdeņraža jonu koncentrācija",VLOOKUP(Dati!$A5597,Normas!$A:$D,3,FALSE),VLOOKUP(Dati!$A5597,Normas!$A:$D,3,FALSE)*0.6)),"")</f>
      </c>
      <c r="H5597" s="2">
        <f>IFERROR(IF(ISBLANK($A5597),"",IF($A5597="Ūdeņraža jonu koncentrācija",VLOOKUP(Dati!$A5597,Normas!$A:$D,2,FALSE),VLOOKUP(Dati!$A5597,Normas!$A:$D,2,FALSE)*0.3)),"")</f>
      </c>
      <c r="I5597" s="2">
        <f>IFERROR(IF(ISBLANK($A5597),"",IF($A5597="Ūdeņraža jonu koncentrācija",VLOOKUP(Dati!$A5597,Normas!$A:$D,3,FALSE),VLOOKUP(Dati!$A5597,Normas!$A:$D,3,FALSE)*0.3)),"")</f>
      </c>
    </row>
    <row r="5598" spans="2:9" x14ac:dyDescent="0.2">
      <c r="B5598">
        <f>IF(ISBLANK(A5598),"",VLOOKUP(A5598,Normas!A:D,4,FALSE))</f>
      </c>
      <c r="E5598" s="2">
        <f>IF(ISBLANK(D5598),"",INT(YEARFRAC(D5598,'Vispārīga informācija'!$B$2)))</f>
      </c>
      <c r="F5598" s="2">
        <f>IFERROR(IF(ISBLANK($A5598),"",IF($A5598="Ūdeņraža jonu koncentrācija",VLOOKUP(Dati!$A5598,Normas!$A:$D,2,FALSE),VLOOKUP(Dati!$A5598,Normas!$A:$D,2,FALSE)*0.6)),"")</f>
      </c>
      <c r="G5598" s="2">
        <f>IFERROR(IF(ISBLANK($A5598),"",IF($A5598="Ūdeņraža jonu koncentrācija",VLOOKUP(Dati!$A5598,Normas!$A:$D,3,FALSE),VLOOKUP(Dati!$A5598,Normas!$A:$D,3,FALSE)*0.6)),"")</f>
      </c>
      <c r="H5598" s="2">
        <f>IFERROR(IF(ISBLANK($A5598),"",IF($A5598="Ūdeņraža jonu koncentrācija",VLOOKUP(Dati!$A5598,Normas!$A:$D,2,FALSE),VLOOKUP(Dati!$A5598,Normas!$A:$D,2,FALSE)*0.3)),"")</f>
      </c>
      <c r="I5598" s="2">
        <f>IFERROR(IF(ISBLANK($A5598),"",IF($A5598="Ūdeņraža jonu koncentrācija",VLOOKUP(Dati!$A5598,Normas!$A:$D,3,FALSE),VLOOKUP(Dati!$A5598,Normas!$A:$D,3,FALSE)*0.3)),"")</f>
      </c>
    </row>
    <row r="5599" spans="2:9" x14ac:dyDescent="0.2">
      <c r="B5599">
        <f>IF(ISBLANK(A5599),"",VLOOKUP(A5599,Normas!A:D,4,FALSE))</f>
      </c>
      <c r="E5599" s="2">
        <f>IF(ISBLANK(D5599),"",INT(YEARFRAC(D5599,'Vispārīga informācija'!$B$2)))</f>
      </c>
      <c r="F5599" s="2">
        <f>IFERROR(IF(ISBLANK($A5599),"",IF($A5599="Ūdeņraža jonu koncentrācija",VLOOKUP(Dati!$A5599,Normas!$A:$D,2,FALSE),VLOOKUP(Dati!$A5599,Normas!$A:$D,2,FALSE)*0.6)),"")</f>
      </c>
      <c r="G5599" s="2">
        <f>IFERROR(IF(ISBLANK($A5599),"",IF($A5599="Ūdeņraža jonu koncentrācija",VLOOKUP(Dati!$A5599,Normas!$A:$D,3,FALSE),VLOOKUP(Dati!$A5599,Normas!$A:$D,3,FALSE)*0.6)),"")</f>
      </c>
      <c r="H5599" s="2">
        <f>IFERROR(IF(ISBLANK($A5599),"",IF($A5599="Ūdeņraža jonu koncentrācija",VLOOKUP(Dati!$A5599,Normas!$A:$D,2,FALSE),VLOOKUP(Dati!$A5599,Normas!$A:$D,2,FALSE)*0.3)),"")</f>
      </c>
      <c r="I5599" s="2">
        <f>IFERROR(IF(ISBLANK($A5599),"",IF($A5599="Ūdeņraža jonu koncentrācija",VLOOKUP(Dati!$A5599,Normas!$A:$D,3,FALSE),VLOOKUP(Dati!$A5599,Normas!$A:$D,3,FALSE)*0.3)),"")</f>
      </c>
    </row>
    <row r="5600" spans="2:9" x14ac:dyDescent="0.2">
      <c r="B5600">
        <f>IF(ISBLANK(A5600),"",VLOOKUP(A5600,Normas!A:D,4,FALSE))</f>
      </c>
      <c r="E5600" s="2">
        <f>IF(ISBLANK(D5600),"",INT(YEARFRAC(D5600,'Vispārīga informācija'!$B$2)))</f>
      </c>
      <c r="F5600" s="2">
        <f>IFERROR(IF(ISBLANK($A5600),"",IF($A5600="Ūdeņraža jonu koncentrācija",VLOOKUP(Dati!$A5600,Normas!$A:$D,2,FALSE),VLOOKUP(Dati!$A5600,Normas!$A:$D,2,FALSE)*0.6)),"")</f>
      </c>
      <c r="G5600" s="2">
        <f>IFERROR(IF(ISBLANK($A5600),"",IF($A5600="Ūdeņraža jonu koncentrācija",VLOOKUP(Dati!$A5600,Normas!$A:$D,3,FALSE),VLOOKUP(Dati!$A5600,Normas!$A:$D,3,FALSE)*0.6)),"")</f>
      </c>
      <c r="H5600" s="2">
        <f>IFERROR(IF(ISBLANK($A5600),"",IF($A5600="Ūdeņraža jonu koncentrācija",VLOOKUP(Dati!$A5600,Normas!$A:$D,2,FALSE),VLOOKUP(Dati!$A5600,Normas!$A:$D,2,FALSE)*0.3)),"")</f>
      </c>
      <c r="I5600" s="2">
        <f>IFERROR(IF(ISBLANK($A5600),"",IF($A5600="Ūdeņraža jonu koncentrācija",VLOOKUP(Dati!$A5600,Normas!$A:$D,3,FALSE),VLOOKUP(Dati!$A5600,Normas!$A:$D,3,FALSE)*0.3)),"")</f>
      </c>
    </row>
    <row r="5601" spans="2:9" x14ac:dyDescent="0.2">
      <c r="B5601">
        <f>IF(ISBLANK(A5601),"",VLOOKUP(A5601,Normas!A:D,4,FALSE))</f>
      </c>
      <c r="E5601" s="2">
        <f>IF(ISBLANK(D5601),"",INT(YEARFRAC(D5601,'Vispārīga informācija'!$B$2)))</f>
      </c>
      <c r="F5601" s="2">
        <f>IFERROR(IF(ISBLANK($A5601),"",IF($A5601="Ūdeņraža jonu koncentrācija",VLOOKUP(Dati!$A5601,Normas!$A:$D,2,FALSE),VLOOKUP(Dati!$A5601,Normas!$A:$D,2,FALSE)*0.6)),"")</f>
      </c>
      <c r="G5601" s="2">
        <f>IFERROR(IF(ISBLANK($A5601),"",IF($A5601="Ūdeņraža jonu koncentrācija",VLOOKUP(Dati!$A5601,Normas!$A:$D,3,FALSE),VLOOKUP(Dati!$A5601,Normas!$A:$D,3,FALSE)*0.6)),"")</f>
      </c>
      <c r="H5601" s="2">
        <f>IFERROR(IF(ISBLANK($A5601),"",IF($A5601="Ūdeņraža jonu koncentrācija",VLOOKUP(Dati!$A5601,Normas!$A:$D,2,FALSE),VLOOKUP(Dati!$A5601,Normas!$A:$D,2,FALSE)*0.3)),"")</f>
      </c>
      <c r="I5601" s="2">
        <f>IFERROR(IF(ISBLANK($A5601),"",IF($A5601="Ūdeņraža jonu koncentrācija",VLOOKUP(Dati!$A5601,Normas!$A:$D,3,FALSE),VLOOKUP(Dati!$A5601,Normas!$A:$D,3,FALSE)*0.3)),"")</f>
      </c>
    </row>
    <row r="5602" spans="2:9" x14ac:dyDescent="0.2">
      <c r="B5602">
        <f>IF(ISBLANK(A5602),"",VLOOKUP(A5602,Normas!A:D,4,FALSE))</f>
      </c>
      <c r="E5602" s="2">
        <f>IF(ISBLANK(D5602),"",INT(YEARFRAC(D5602,'Vispārīga informācija'!$B$2)))</f>
      </c>
      <c r="F5602" s="2">
        <f>IFERROR(IF(ISBLANK($A5602),"",IF($A5602="Ūdeņraža jonu koncentrācija",VLOOKUP(Dati!$A5602,Normas!$A:$D,2,FALSE),VLOOKUP(Dati!$A5602,Normas!$A:$D,2,FALSE)*0.6)),"")</f>
      </c>
      <c r="G5602" s="2">
        <f>IFERROR(IF(ISBLANK($A5602),"",IF($A5602="Ūdeņraža jonu koncentrācija",VLOOKUP(Dati!$A5602,Normas!$A:$D,3,FALSE),VLOOKUP(Dati!$A5602,Normas!$A:$D,3,FALSE)*0.6)),"")</f>
      </c>
      <c r="H5602" s="2">
        <f>IFERROR(IF(ISBLANK($A5602),"",IF($A5602="Ūdeņraža jonu koncentrācija",VLOOKUP(Dati!$A5602,Normas!$A:$D,2,FALSE),VLOOKUP(Dati!$A5602,Normas!$A:$D,2,FALSE)*0.3)),"")</f>
      </c>
      <c r="I5602" s="2">
        <f>IFERROR(IF(ISBLANK($A5602),"",IF($A5602="Ūdeņraža jonu koncentrācija",VLOOKUP(Dati!$A5602,Normas!$A:$D,3,FALSE),VLOOKUP(Dati!$A5602,Normas!$A:$D,3,FALSE)*0.3)),"")</f>
      </c>
    </row>
    <row r="5603" spans="2:9" x14ac:dyDescent="0.2">
      <c r="B5603">
        <f>IF(ISBLANK(A5603),"",VLOOKUP(A5603,Normas!A:D,4,FALSE))</f>
      </c>
      <c r="E5603" s="2">
        <f>IF(ISBLANK(D5603),"",INT(YEARFRAC(D5603,'Vispārīga informācija'!$B$2)))</f>
      </c>
      <c r="F5603" s="2">
        <f>IFERROR(IF(ISBLANK($A5603),"",IF($A5603="Ūdeņraža jonu koncentrācija",VLOOKUP(Dati!$A5603,Normas!$A:$D,2,FALSE),VLOOKUP(Dati!$A5603,Normas!$A:$D,2,FALSE)*0.6)),"")</f>
      </c>
      <c r="G5603" s="2">
        <f>IFERROR(IF(ISBLANK($A5603),"",IF($A5603="Ūdeņraža jonu koncentrācija",VLOOKUP(Dati!$A5603,Normas!$A:$D,3,FALSE),VLOOKUP(Dati!$A5603,Normas!$A:$D,3,FALSE)*0.6)),"")</f>
      </c>
      <c r="H5603" s="2">
        <f>IFERROR(IF(ISBLANK($A5603),"",IF($A5603="Ūdeņraža jonu koncentrācija",VLOOKUP(Dati!$A5603,Normas!$A:$D,2,FALSE),VLOOKUP(Dati!$A5603,Normas!$A:$D,2,FALSE)*0.3)),"")</f>
      </c>
      <c r="I5603" s="2">
        <f>IFERROR(IF(ISBLANK($A5603),"",IF($A5603="Ūdeņraža jonu koncentrācija",VLOOKUP(Dati!$A5603,Normas!$A:$D,3,FALSE),VLOOKUP(Dati!$A5603,Normas!$A:$D,3,FALSE)*0.3)),"")</f>
      </c>
    </row>
    <row r="5604" spans="2:9" x14ac:dyDescent="0.2">
      <c r="B5604">
        <f>IF(ISBLANK(A5604),"",VLOOKUP(A5604,Normas!A:D,4,FALSE))</f>
      </c>
      <c r="E5604" s="2">
        <f>IF(ISBLANK(D5604),"",INT(YEARFRAC(D5604,'Vispārīga informācija'!$B$2)))</f>
      </c>
      <c r="F5604" s="2">
        <f>IFERROR(IF(ISBLANK($A5604),"",IF($A5604="Ūdeņraža jonu koncentrācija",VLOOKUP(Dati!$A5604,Normas!$A:$D,2,FALSE),VLOOKUP(Dati!$A5604,Normas!$A:$D,2,FALSE)*0.6)),"")</f>
      </c>
      <c r="G5604" s="2">
        <f>IFERROR(IF(ISBLANK($A5604),"",IF($A5604="Ūdeņraža jonu koncentrācija",VLOOKUP(Dati!$A5604,Normas!$A:$D,3,FALSE),VLOOKUP(Dati!$A5604,Normas!$A:$D,3,FALSE)*0.6)),"")</f>
      </c>
      <c r="H5604" s="2">
        <f>IFERROR(IF(ISBLANK($A5604),"",IF($A5604="Ūdeņraža jonu koncentrācija",VLOOKUP(Dati!$A5604,Normas!$A:$D,2,FALSE),VLOOKUP(Dati!$A5604,Normas!$A:$D,2,FALSE)*0.3)),"")</f>
      </c>
      <c r="I5604" s="2">
        <f>IFERROR(IF(ISBLANK($A5604),"",IF($A5604="Ūdeņraža jonu koncentrācija",VLOOKUP(Dati!$A5604,Normas!$A:$D,3,FALSE),VLOOKUP(Dati!$A5604,Normas!$A:$D,3,FALSE)*0.3)),"")</f>
      </c>
    </row>
    <row r="5605" spans="2:9" x14ac:dyDescent="0.2">
      <c r="B5605">
        <f>IF(ISBLANK(A5605),"",VLOOKUP(A5605,Normas!A:D,4,FALSE))</f>
      </c>
      <c r="E5605" s="2">
        <f>IF(ISBLANK(D5605),"",INT(YEARFRAC(D5605,'Vispārīga informācija'!$B$2)))</f>
      </c>
      <c r="F5605" s="2">
        <f>IFERROR(IF(ISBLANK($A5605),"",IF($A5605="Ūdeņraža jonu koncentrācija",VLOOKUP(Dati!$A5605,Normas!$A:$D,2,FALSE),VLOOKUP(Dati!$A5605,Normas!$A:$D,2,FALSE)*0.6)),"")</f>
      </c>
      <c r="G5605" s="2">
        <f>IFERROR(IF(ISBLANK($A5605),"",IF($A5605="Ūdeņraža jonu koncentrācija",VLOOKUP(Dati!$A5605,Normas!$A:$D,3,FALSE),VLOOKUP(Dati!$A5605,Normas!$A:$D,3,FALSE)*0.6)),"")</f>
      </c>
      <c r="H5605" s="2">
        <f>IFERROR(IF(ISBLANK($A5605),"",IF($A5605="Ūdeņraža jonu koncentrācija",VLOOKUP(Dati!$A5605,Normas!$A:$D,2,FALSE),VLOOKUP(Dati!$A5605,Normas!$A:$D,2,FALSE)*0.3)),"")</f>
      </c>
      <c r="I5605" s="2">
        <f>IFERROR(IF(ISBLANK($A5605),"",IF($A5605="Ūdeņraža jonu koncentrācija",VLOOKUP(Dati!$A5605,Normas!$A:$D,3,FALSE),VLOOKUP(Dati!$A5605,Normas!$A:$D,3,FALSE)*0.3)),"")</f>
      </c>
    </row>
    <row r="5606" spans="2:9" x14ac:dyDescent="0.2">
      <c r="B5606">
        <f>IF(ISBLANK(A5606),"",VLOOKUP(A5606,Normas!A:D,4,FALSE))</f>
      </c>
      <c r="E5606" s="2">
        <f>IF(ISBLANK(D5606),"",INT(YEARFRAC(D5606,'Vispārīga informācija'!$B$2)))</f>
      </c>
      <c r="F5606" s="2">
        <f>IFERROR(IF(ISBLANK($A5606),"",IF($A5606="Ūdeņraža jonu koncentrācija",VLOOKUP(Dati!$A5606,Normas!$A:$D,2,FALSE),VLOOKUP(Dati!$A5606,Normas!$A:$D,2,FALSE)*0.6)),"")</f>
      </c>
      <c r="G5606" s="2">
        <f>IFERROR(IF(ISBLANK($A5606),"",IF($A5606="Ūdeņraža jonu koncentrācija",VLOOKUP(Dati!$A5606,Normas!$A:$D,3,FALSE),VLOOKUP(Dati!$A5606,Normas!$A:$D,3,FALSE)*0.6)),"")</f>
      </c>
      <c r="H5606" s="2">
        <f>IFERROR(IF(ISBLANK($A5606),"",IF($A5606="Ūdeņraža jonu koncentrācija",VLOOKUP(Dati!$A5606,Normas!$A:$D,2,FALSE),VLOOKUP(Dati!$A5606,Normas!$A:$D,2,FALSE)*0.3)),"")</f>
      </c>
      <c r="I5606" s="2">
        <f>IFERROR(IF(ISBLANK($A5606),"",IF($A5606="Ūdeņraža jonu koncentrācija",VLOOKUP(Dati!$A5606,Normas!$A:$D,3,FALSE),VLOOKUP(Dati!$A5606,Normas!$A:$D,3,FALSE)*0.3)),"")</f>
      </c>
    </row>
    <row r="5607" spans="2:9" x14ac:dyDescent="0.2">
      <c r="B5607">
        <f>IF(ISBLANK(A5607),"",VLOOKUP(A5607,Normas!A:D,4,FALSE))</f>
      </c>
      <c r="E5607" s="2">
        <f>IF(ISBLANK(D5607),"",INT(YEARFRAC(D5607,'Vispārīga informācija'!$B$2)))</f>
      </c>
      <c r="F5607" s="2">
        <f>IFERROR(IF(ISBLANK($A5607),"",IF($A5607="Ūdeņraža jonu koncentrācija",VLOOKUP(Dati!$A5607,Normas!$A:$D,2,FALSE),VLOOKUP(Dati!$A5607,Normas!$A:$D,2,FALSE)*0.6)),"")</f>
      </c>
      <c r="G5607" s="2">
        <f>IFERROR(IF(ISBLANK($A5607),"",IF($A5607="Ūdeņraža jonu koncentrācija",VLOOKUP(Dati!$A5607,Normas!$A:$D,3,FALSE),VLOOKUP(Dati!$A5607,Normas!$A:$D,3,FALSE)*0.6)),"")</f>
      </c>
      <c r="H5607" s="2">
        <f>IFERROR(IF(ISBLANK($A5607),"",IF($A5607="Ūdeņraža jonu koncentrācija",VLOOKUP(Dati!$A5607,Normas!$A:$D,2,FALSE),VLOOKUP(Dati!$A5607,Normas!$A:$D,2,FALSE)*0.3)),"")</f>
      </c>
      <c r="I5607" s="2">
        <f>IFERROR(IF(ISBLANK($A5607),"",IF($A5607="Ūdeņraža jonu koncentrācija",VLOOKUP(Dati!$A5607,Normas!$A:$D,3,FALSE),VLOOKUP(Dati!$A5607,Normas!$A:$D,3,FALSE)*0.3)),"")</f>
      </c>
    </row>
    <row r="5608" spans="2:9" x14ac:dyDescent="0.2">
      <c r="B5608">
        <f>IF(ISBLANK(A5608),"",VLOOKUP(A5608,Normas!A:D,4,FALSE))</f>
      </c>
      <c r="E5608" s="2">
        <f>IF(ISBLANK(D5608),"",INT(YEARFRAC(D5608,'Vispārīga informācija'!$B$2)))</f>
      </c>
      <c r="F5608" s="2">
        <f>IFERROR(IF(ISBLANK($A5608),"",IF($A5608="Ūdeņraža jonu koncentrācija",VLOOKUP(Dati!$A5608,Normas!$A:$D,2,FALSE),VLOOKUP(Dati!$A5608,Normas!$A:$D,2,FALSE)*0.6)),"")</f>
      </c>
      <c r="G5608" s="2">
        <f>IFERROR(IF(ISBLANK($A5608),"",IF($A5608="Ūdeņraža jonu koncentrācija",VLOOKUP(Dati!$A5608,Normas!$A:$D,3,FALSE),VLOOKUP(Dati!$A5608,Normas!$A:$D,3,FALSE)*0.6)),"")</f>
      </c>
      <c r="H5608" s="2">
        <f>IFERROR(IF(ISBLANK($A5608),"",IF($A5608="Ūdeņraža jonu koncentrācija",VLOOKUP(Dati!$A5608,Normas!$A:$D,2,FALSE),VLOOKUP(Dati!$A5608,Normas!$A:$D,2,FALSE)*0.3)),"")</f>
      </c>
      <c r="I5608" s="2">
        <f>IFERROR(IF(ISBLANK($A5608),"",IF($A5608="Ūdeņraža jonu koncentrācija",VLOOKUP(Dati!$A5608,Normas!$A:$D,3,FALSE),VLOOKUP(Dati!$A5608,Normas!$A:$D,3,FALSE)*0.3)),"")</f>
      </c>
    </row>
    <row r="5609" spans="2:9" x14ac:dyDescent="0.2">
      <c r="B5609">
        <f>IF(ISBLANK(A5609),"",VLOOKUP(A5609,Normas!A:D,4,FALSE))</f>
      </c>
      <c r="E5609" s="2">
        <f>IF(ISBLANK(D5609),"",INT(YEARFRAC(D5609,'Vispārīga informācija'!$B$2)))</f>
      </c>
      <c r="F5609" s="2">
        <f>IFERROR(IF(ISBLANK($A5609),"",IF($A5609="Ūdeņraža jonu koncentrācija",VLOOKUP(Dati!$A5609,Normas!$A:$D,2,FALSE),VLOOKUP(Dati!$A5609,Normas!$A:$D,2,FALSE)*0.6)),"")</f>
      </c>
      <c r="G5609" s="2">
        <f>IFERROR(IF(ISBLANK($A5609),"",IF($A5609="Ūdeņraža jonu koncentrācija",VLOOKUP(Dati!$A5609,Normas!$A:$D,3,FALSE),VLOOKUP(Dati!$A5609,Normas!$A:$D,3,FALSE)*0.6)),"")</f>
      </c>
      <c r="H5609" s="2">
        <f>IFERROR(IF(ISBLANK($A5609),"",IF($A5609="Ūdeņraža jonu koncentrācija",VLOOKUP(Dati!$A5609,Normas!$A:$D,2,FALSE),VLOOKUP(Dati!$A5609,Normas!$A:$D,2,FALSE)*0.3)),"")</f>
      </c>
      <c r="I5609" s="2">
        <f>IFERROR(IF(ISBLANK($A5609),"",IF($A5609="Ūdeņraža jonu koncentrācija",VLOOKUP(Dati!$A5609,Normas!$A:$D,3,FALSE),VLOOKUP(Dati!$A5609,Normas!$A:$D,3,FALSE)*0.3)),"")</f>
      </c>
    </row>
    <row r="5610" spans="2:9" x14ac:dyDescent="0.2">
      <c r="B5610">
        <f>IF(ISBLANK(A5610),"",VLOOKUP(A5610,Normas!A:D,4,FALSE))</f>
      </c>
      <c r="E5610" s="2">
        <f>IF(ISBLANK(D5610),"",INT(YEARFRAC(D5610,'Vispārīga informācija'!$B$2)))</f>
      </c>
      <c r="F5610" s="2">
        <f>IFERROR(IF(ISBLANK($A5610),"",IF($A5610="Ūdeņraža jonu koncentrācija",VLOOKUP(Dati!$A5610,Normas!$A:$D,2,FALSE),VLOOKUP(Dati!$A5610,Normas!$A:$D,2,FALSE)*0.6)),"")</f>
      </c>
      <c r="G5610" s="2">
        <f>IFERROR(IF(ISBLANK($A5610),"",IF($A5610="Ūdeņraža jonu koncentrācija",VLOOKUP(Dati!$A5610,Normas!$A:$D,3,FALSE),VLOOKUP(Dati!$A5610,Normas!$A:$D,3,FALSE)*0.6)),"")</f>
      </c>
      <c r="H5610" s="2">
        <f>IFERROR(IF(ISBLANK($A5610),"",IF($A5610="Ūdeņraža jonu koncentrācija",VLOOKUP(Dati!$A5610,Normas!$A:$D,2,FALSE),VLOOKUP(Dati!$A5610,Normas!$A:$D,2,FALSE)*0.3)),"")</f>
      </c>
      <c r="I5610" s="2">
        <f>IFERROR(IF(ISBLANK($A5610),"",IF($A5610="Ūdeņraža jonu koncentrācija",VLOOKUP(Dati!$A5610,Normas!$A:$D,3,FALSE),VLOOKUP(Dati!$A5610,Normas!$A:$D,3,FALSE)*0.3)),"")</f>
      </c>
    </row>
    <row r="5611" spans="2:9" x14ac:dyDescent="0.2">
      <c r="B5611">
        <f>IF(ISBLANK(A5611),"",VLOOKUP(A5611,Normas!A:D,4,FALSE))</f>
      </c>
      <c r="E5611" s="2">
        <f>IF(ISBLANK(D5611),"",INT(YEARFRAC(D5611,'Vispārīga informācija'!$B$2)))</f>
      </c>
      <c r="F5611" s="2">
        <f>IFERROR(IF(ISBLANK($A5611),"",IF($A5611="Ūdeņraža jonu koncentrācija",VLOOKUP(Dati!$A5611,Normas!$A:$D,2,FALSE),VLOOKUP(Dati!$A5611,Normas!$A:$D,2,FALSE)*0.6)),"")</f>
      </c>
      <c r="G5611" s="2">
        <f>IFERROR(IF(ISBLANK($A5611),"",IF($A5611="Ūdeņraža jonu koncentrācija",VLOOKUP(Dati!$A5611,Normas!$A:$D,3,FALSE),VLOOKUP(Dati!$A5611,Normas!$A:$D,3,FALSE)*0.6)),"")</f>
      </c>
      <c r="H5611" s="2">
        <f>IFERROR(IF(ISBLANK($A5611),"",IF($A5611="Ūdeņraža jonu koncentrācija",VLOOKUP(Dati!$A5611,Normas!$A:$D,2,FALSE),VLOOKUP(Dati!$A5611,Normas!$A:$D,2,FALSE)*0.3)),"")</f>
      </c>
      <c r="I5611" s="2">
        <f>IFERROR(IF(ISBLANK($A5611),"",IF($A5611="Ūdeņraža jonu koncentrācija",VLOOKUP(Dati!$A5611,Normas!$A:$D,3,FALSE),VLOOKUP(Dati!$A5611,Normas!$A:$D,3,FALSE)*0.3)),"")</f>
      </c>
    </row>
    <row r="5612" spans="2:9" x14ac:dyDescent="0.2">
      <c r="B5612">
        <f>IF(ISBLANK(A5612),"",VLOOKUP(A5612,Normas!A:D,4,FALSE))</f>
      </c>
      <c r="E5612" s="2">
        <f>IF(ISBLANK(D5612),"",INT(YEARFRAC(D5612,'Vispārīga informācija'!$B$2)))</f>
      </c>
      <c r="F5612" s="2">
        <f>IFERROR(IF(ISBLANK($A5612),"",IF($A5612="Ūdeņraža jonu koncentrācija",VLOOKUP(Dati!$A5612,Normas!$A:$D,2,FALSE),VLOOKUP(Dati!$A5612,Normas!$A:$D,2,FALSE)*0.6)),"")</f>
      </c>
      <c r="G5612" s="2">
        <f>IFERROR(IF(ISBLANK($A5612),"",IF($A5612="Ūdeņraža jonu koncentrācija",VLOOKUP(Dati!$A5612,Normas!$A:$D,3,FALSE),VLOOKUP(Dati!$A5612,Normas!$A:$D,3,FALSE)*0.6)),"")</f>
      </c>
      <c r="H5612" s="2">
        <f>IFERROR(IF(ISBLANK($A5612),"",IF($A5612="Ūdeņraža jonu koncentrācija",VLOOKUP(Dati!$A5612,Normas!$A:$D,2,FALSE),VLOOKUP(Dati!$A5612,Normas!$A:$D,2,FALSE)*0.3)),"")</f>
      </c>
      <c r="I5612" s="2">
        <f>IFERROR(IF(ISBLANK($A5612),"",IF($A5612="Ūdeņraža jonu koncentrācija",VLOOKUP(Dati!$A5612,Normas!$A:$D,3,FALSE),VLOOKUP(Dati!$A5612,Normas!$A:$D,3,FALSE)*0.3)),"")</f>
      </c>
    </row>
    <row r="5613" spans="2:9" x14ac:dyDescent="0.2">
      <c r="B5613">
        <f>IF(ISBLANK(A5613),"",VLOOKUP(A5613,Normas!A:D,4,FALSE))</f>
      </c>
      <c r="E5613" s="2">
        <f>IF(ISBLANK(D5613),"",INT(YEARFRAC(D5613,'Vispārīga informācija'!$B$2)))</f>
      </c>
      <c r="F5613" s="2">
        <f>IFERROR(IF(ISBLANK($A5613),"",IF($A5613="Ūdeņraža jonu koncentrācija",VLOOKUP(Dati!$A5613,Normas!$A:$D,2,FALSE),VLOOKUP(Dati!$A5613,Normas!$A:$D,2,FALSE)*0.6)),"")</f>
      </c>
      <c r="G5613" s="2">
        <f>IFERROR(IF(ISBLANK($A5613),"",IF($A5613="Ūdeņraža jonu koncentrācija",VLOOKUP(Dati!$A5613,Normas!$A:$D,3,FALSE),VLOOKUP(Dati!$A5613,Normas!$A:$D,3,FALSE)*0.6)),"")</f>
      </c>
      <c r="H5613" s="2">
        <f>IFERROR(IF(ISBLANK($A5613),"",IF($A5613="Ūdeņraža jonu koncentrācija",VLOOKUP(Dati!$A5613,Normas!$A:$D,2,FALSE),VLOOKUP(Dati!$A5613,Normas!$A:$D,2,FALSE)*0.3)),"")</f>
      </c>
      <c r="I5613" s="2">
        <f>IFERROR(IF(ISBLANK($A5613),"",IF($A5613="Ūdeņraža jonu koncentrācija",VLOOKUP(Dati!$A5613,Normas!$A:$D,3,FALSE),VLOOKUP(Dati!$A5613,Normas!$A:$D,3,FALSE)*0.3)),"")</f>
      </c>
    </row>
    <row r="5614" spans="2:9" x14ac:dyDescent="0.2">
      <c r="B5614">
        <f>IF(ISBLANK(A5614),"",VLOOKUP(A5614,Normas!A:D,4,FALSE))</f>
      </c>
      <c r="E5614" s="2">
        <f>IF(ISBLANK(D5614),"",INT(YEARFRAC(D5614,'Vispārīga informācija'!$B$2)))</f>
      </c>
      <c r="F5614" s="2">
        <f>IFERROR(IF(ISBLANK($A5614),"",IF($A5614="Ūdeņraža jonu koncentrācija",VLOOKUP(Dati!$A5614,Normas!$A:$D,2,FALSE),VLOOKUP(Dati!$A5614,Normas!$A:$D,2,FALSE)*0.6)),"")</f>
      </c>
      <c r="G5614" s="2">
        <f>IFERROR(IF(ISBLANK($A5614),"",IF($A5614="Ūdeņraža jonu koncentrācija",VLOOKUP(Dati!$A5614,Normas!$A:$D,3,FALSE),VLOOKUP(Dati!$A5614,Normas!$A:$D,3,FALSE)*0.6)),"")</f>
      </c>
      <c r="H5614" s="2">
        <f>IFERROR(IF(ISBLANK($A5614),"",IF($A5614="Ūdeņraža jonu koncentrācija",VLOOKUP(Dati!$A5614,Normas!$A:$D,2,FALSE),VLOOKUP(Dati!$A5614,Normas!$A:$D,2,FALSE)*0.3)),"")</f>
      </c>
      <c r="I5614" s="2">
        <f>IFERROR(IF(ISBLANK($A5614),"",IF($A5614="Ūdeņraža jonu koncentrācija",VLOOKUP(Dati!$A5614,Normas!$A:$D,3,FALSE),VLOOKUP(Dati!$A5614,Normas!$A:$D,3,FALSE)*0.3)),"")</f>
      </c>
    </row>
    <row r="5615" spans="2:9" x14ac:dyDescent="0.2">
      <c r="B5615">
        <f>IF(ISBLANK(A5615),"",VLOOKUP(A5615,Normas!A:D,4,FALSE))</f>
      </c>
      <c r="E5615" s="2">
        <f>IF(ISBLANK(D5615),"",INT(YEARFRAC(D5615,'Vispārīga informācija'!$B$2)))</f>
      </c>
      <c r="F5615" s="2">
        <f>IFERROR(IF(ISBLANK($A5615),"",IF($A5615="Ūdeņraža jonu koncentrācija",VLOOKUP(Dati!$A5615,Normas!$A:$D,2,FALSE),VLOOKUP(Dati!$A5615,Normas!$A:$D,2,FALSE)*0.6)),"")</f>
      </c>
      <c r="G5615" s="2">
        <f>IFERROR(IF(ISBLANK($A5615),"",IF($A5615="Ūdeņraža jonu koncentrācija",VLOOKUP(Dati!$A5615,Normas!$A:$D,3,FALSE),VLOOKUP(Dati!$A5615,Normas!$A:$D,3,FALSE)*0.6)),"")</f>
      </c>
      <c r="H5615" s="2">
        <f>IFERROR(IF(ISBLANK($A5615),"",IF($A5615="Ūdeņraža jonu koncentrācija",VLOOKUP(Dati!$A5615,Normas!$A:$D,2,FALSE),VLOOKUP(Dati!$A5615,Normas!$A:$D,2,FALSE)*0.3)),"")</f>
      </c>
      <c r="I5615" s="2">
        <f>IFERROR(IF(ISBLANK($A5615),"",IF($A5615="Ūdeņraža jonu koncentrācija",VLOOKUP(Dati!$A5615,Normas!$A:$D,3,FALSE),VLOOKUP(Dati!$A5615,Normas!$A:$D,3,FALSE)*0.3)),"")</f>
      </c>
    </row>
    <row r="5616" spans="2:9" x14ac:dyDescent="0.2">
      <c r="B5616">
        <f>IF(ISBLANK(A5616),"",VLOOKUP(A5616,Normas!A:D,4,FALSE))</f>
      </c>
      <c r="E5616" s="2">
        <f>IF(ISBLANK(D5616),"",INT(YEARFRAC(D5616,'Vispārīga informācija'!$B$2)))</f>
      </c>
      <c r="F5616" s="2">
        <f>IFERROR(IF(ISBLANK($A5616),"",IF($A5616="Ūdeņraža jonu koncentrācija",VLOOKUP(Dati!$A5616,Normas!$A:$D,2,FALSE),VLOOKUP(Dati!$A5616,Normas!$A:$D,2,FALSE)*0.6)),"")</f>
      </c>
      <c r="G5616" s="2">
        <f>IFERROR(IF(ISBLANK($A5616),"",IF($A5616="Ūdeņraža jonu koncentrācija",VLOOKUP(Dati!$A5616,Normas!$A:$D,3,FALSE),VLOOKUP(Dati!$A5616,Normas!$A:$D,3,FALSE)*0.6)),"")</f>
      </c>
      <c r="H5616" s="2">
        <f>IFERROR(IF(ISBLANK($A5616),"",IF($A5616="Ūdeņraža jonu koncentrācija",VLOOKUP(Dati!$A5616,Normas!$A:$D,2,FALSE),VLOOKUP(Dati!$A5616,Normas!$A:$D,2,FALSE)*0.3)),"")</f>
      </c>
      <c r="I5616" s="2">
        <f>IFERROR(IF(ISBLANK($A5616),"",IF($A5616="Ūdeņraža jonu koncentrācija",VLOOKUP(Dati!$A5616,Normas!$A:$D,3,FALSE),VLOOKUP(Dati!$A5616,Normas!$A:$D,3,FALSE)*0.3)),"")</f>
      </c>
    </row>
    <row r="5617" spans="2:9" x14ac:dyDescent="0.2">
      <c r="B5617">
        <f>IF(ISBLANK(A5617),"",VLOOKUP(A5617,Normas!A:D,4,FALSE))</f>
      </c>
      <c r="E5617" s="2">
        <f>IF(ISBLANK(D5617),"",INT(YEARFRAC(D5617,'Vispārīga informācija'!$B$2)))</f>
      </c>
      <c r="F5617" s="2">
        <f>IFERROR(IF(ISBLANK($A5617),"",IF($A5617="Ūdeņraža jonu koncentrācija",VLOOKUP(Dati!$A5617,Normas!$A:$D,2,FALSE),VLOOKUP(Dati!$A5617,Normas!$A:$D,2,FALSE)*0.6)),"")</f>
      </c>
      <c r="G5617" s="2">
        <f>IFERROR(IF(ISBLANK($A5617),"",IF($A5617="Ūdeņraža jonu koncentrācija",VLOOKUP(Dati!$A5617,Normas!$A:$D,3,FALSE),VLOOKUP(Dati!$A5617,Normas!$A:$D,3,FALSE)*0.6)),"")</f>
      </c>
      <c r="H5617" s="2">
        <f>IFERROR(IF(ISBLANK($A5617),"",IF($A5617="Ūdeņraža jonu koncentrācija",VLOOKUP(Dati!$A5617,Normas!$A:$D,2,FALSE),VLOOKUP(Dati!$A5617,Normas!$A:$D,2,FALSE)*0.3)),"")</f>
      </c>
      <c r="I5617" s="2">
        <f>IFERROR(IF(ISBLANK($A5617),"",IF($A5617="Ūdeņraža jonu koncentrācija",VLOOKUP(Dati!$A5617,Normas!$A:$D,3,FALSE),VLOOKUP(Dati!$A5617,Normas!$A:$D,3,FALSE)*0.3)),"")</f>
      </c>
    </row>
    <row r="5618" spans="2:9" x14ac:dyDescent="0.2">
      <c r="B5618">
        <f>IF(ISBLANK(A5618),"",VLOOKUP(A5618,Normas!A:D,4,FALSE))</f>
      </c>
      <c r="E5618" s="2">
        <f>IF(ISBLANK(D5618),"",INT(YEARFRAC(D5618,'Vispārīga informācija'!$B$2)))</f>
      </c>
      <c r="F5618" s="2">
        <f>IFERROR(IF(ISBLANK($A5618),"",IF($A5618="Ūdeņraža jonu koncentrācija",VLOOKUP(Dati!$A5618,Normas!$A:$D,2,FALSE),VLOOKUP(Dati!$A5618,Normas!$A:$D,2,FALSE)*0.6)),"")</f>
      </c>
      <c r="G5618" s="2">
        <f>IFERROR(IF(ISBLANK($A5618),"",IF($A5618="Ūdeņraža jonu koncentrācija",VLOOKUP(Dati!$A5618,Normas!$A:$D,3,FALSE),VLOOKUP(Dati!$A5618,Normas!$A:$D,3,FALSE)*0.6)),"")</f>
      </c>
      <c r="H5618" s="2">
        <f>IFERROR(IF(ISBLANK($A5618),"",IF($A5618="Ūdeņraža jonu koncentrācija",VLOOKUP(Dati!$A5618,Normas!$A:$D,2,FALSE),VLOOKUP(Dati!$A5618,Normas!$A:$D,2,FALSE)*0.3)),"")</f>
      </c>
      <c r="I5618" s="2">
        <f>IFERROR(IF(ISBLANK($A5618),"",IF($A5618="Ūdeņraža jonu koncentrācija",VLOOKUP(Dati!$A5618,Normas!$A:$D,3,FALSE),VLOOKUP(Dati!$A5618,Normas!$A:$D,3,FALSE)*0.3)),"")</f>
      </c>
    </row>
    <row r="5619" spans="2:9" x14ac:dyDescent="0.2">
      <c r="B5619">
        <f>IF(ISBLANK(A5619),"",VLOOKUP(A5619,Normas!A:D,4,FALSE))</f>
      </c>
      <c r="E5619" s="2">
        <f>IF(ISBLANK(D5619),"",INT(YEARFRAC(D5619,'Vispārīga informācija'!$B$2)))</f>
      </c>
      <c r="F5619" s="2">
        <f>IFERROR(IF(ISBLANK($A5619),"",IF($A5619="Ūdeņraža jonu koncentrācija",VLOOKUP(Dati!$A5619,Normas!$A:$D,2,FALSE),VLOOKUP(Dati!$A5619,Normas!$A:$D,2,FALSE)*0.6)),"")</f>
      </c>
      <c r="G5619" s="2">
        <f>IFERROR(IF(ISBLANK($A5619),"",IF($A5619="Ūdeņraža jonu koncentrācija",VLOOKUP(Dati!$A5619,Normas!$A:$D,3,FALSE),VLOOKUP(Dati!$A5619,Normas!$A:$D,3,FALSE)*0.6)),"")</f>
      </c>
      <c r="H5619" s="2">
        <f>IFERROR(IF(ISBLANK($A5619),"",IF($A5619="Ūdeņraža jonu koncentrācija",VLOOKUP(Dati!$A5619,Normas!$A:$D,2,FALSE),VLOOKUP(Dati!$A5619,Normas!$A:$D,2,FALSE)*0.3)),"")</f>
      </c>
      <c r="I5619" s="2">
        <f>IFERROR(IF(ISBLANK($A5619),"",IF($A5619="Ūdeņraža jonu koncentrācija",VLOOKUP(Dati!$A5619,Normas!$A:$D,3,FALSE),VLOOKUP(Dati!$A5619,Normas!$A:$D,3,FALSE)*0.3)),"")</f>
      </c>
    </row>
    <row r="5620" spans="2:9" x14ac:dyDescent="0.2">
      <c r="B5620">
        <f>IF(ISBLANK(A5620),"",VLOOKUP(A5620,Normas!A:D,4,FALSE))</f>
      </c>
      <c r="E5620" s="2">
        <f>IF(ISBLANK(D5620),"",INT(YEARFRAC(D5620,'Vispārīga informācija'!$B$2)))</f>
      </c>
      <c r="F5620" s="2">
        <f>IFERROR(IF(ISBLANK($A5620),"",IF($A5620="Ūdeņraža jonu koncentrācija",VLOOKUP(Dati!$A5620,Normas!$A:$D,2,FALSE),VLOOKUP(Dati!$A5620,Normas!$A:$D,2,FALSE)*0.6)),"")</f>
      </c>
      <c r="G5620" s="2">
        <f>IFERROR(IF(ISBLANK($A5620),"",IF($A5620="Ūdeņraža jonu koncentrācija",VLOOKUP(Dati!$A5620,Normas!$A:$D,3,FALSE),VLOOKUP(Dati!$A5620,Normas!$A:$D,3,FALSE)*0.6)),"")</f>
      </c>
      <c r="H5620" s="2">
        <f>IFERROR(IF(ISBLANK($A5620),"",IF($A5620="Ūdeņraža jonu koncentrācija",VLOOKUP(Dati!$A5620,Normas!$A:$D,2,FALSE),VLOOKUP(Dati!$A5620,Normas!$A:$D,2,FALSE)*0.3)),"")</f>
      </c>
      <c r="I5620" s="2">
        <f>IFERROR(IF(ISBLANK($A5620),"",IF($A5620="Ūdeņraža jonu koncentrācija",VLOOKUP(Dati!$A5620,Normas!$A:$D,3,FALSE),VLOOKUP(Dati!$A5620,Normas!$A:$D,3,FALSE)*0.3)),"")</f>
      </c>
    </row>
    <row r="5621" spans="2:9" x14ac:dyDescent="0.2">
      <c r="B5621">
        <f>IF(ISBLANK(A5621),"",VLOOKUP(A5621,Normas!A:D,4,FALSE))</f>
      </c>
      <c r="E5621" s="2">
        <f>IF(ISBLANK(D5621),"",INT(YEARFRAC(D5621,'Vispārīga informācija'!$B$2)))</f>
      </c>
      <c r="F5621" s="2">
        <f>IFERROR(IF(ISBLANK($A5621),"",IF($A5621="Ūdeņraža jonu koncentrācija",VLOOKUP(Dati!$A5621,Normas!$A:$D,2,FALSE),VLOOKUP(Dati!$A5621,Normas!$A:$D,2,FALSE)*0.6)),"")</f>
      </c>
      <c r="G5621" s="2">
        <f>IFERROR(IF(ISBLANK($A5621),"",IF($A5621="Ūdeņraža jonu koncentrācija",VLOOKUP(Dati!$A5621,Normas!$A:$D,3,FALSE),VLOOKUP(Dati!$A5621,Normas!$A:$D,3,FALSE)*0.6)),"")</f>
      </c>
      <c r="H5621" s="2">
        <f>IFERROR(IF(ISBLANK($A5621),"",IF($A5621="Ūdeņraža jonu koncentrācija",VLOOKUP(Dati!$A5621,Normas!$A:$D,2,FALSE),VLOOKUP(Dati!$A5621,Normas!$A:$D,2,FALSE)*0.3)),"")</f>
      </c>
      <c r="I5621" s="2">
        <f>IFERROR(IF(ISBLANK($A5621),"",IF($A5621="Ūdeņraža jonu koncentrācija",VLOOKUP(Dati!$A5621,Normas!$A:$D,3,FALSE),VLOOKUP(Dati!$A5621,Normas!$A:$D,3,FALSE)*0.3)),"")</f>
      </c>
    </row>
    <row r="5622" spans="2:9" x14ac:dyDescent="0.2">
      <c r="B5622">
        <f>IF(ISBLANK(A5622),"",VLOOKUP(A5622,Normas!A:D,4,FALSE))</f>
      </c>
      <c r="E5622" s="2">
        <f>IF(ISBLANK(D5622),"",INT(YEARFRAC(D5622,'Vispārīga informācija'!$B$2)))</f>
      </c>
      <c r="F5622" s="2">
        <f>IFERROR(IF(ISBLANK($A5622),"",IF($A5622="Ūdeņraža jonu koncentrācija",VLOOKUP(Dati!$A5622,Normas!$A:$D,2,FALSE),VLOOKUP(Dati!$A5622,Normas!$A:$D,2,FALSE)*0.6)),"")</f>
      </c>
      <c r="G5622" s="2">
        <f>IFERROR(IF(ISBLANK($A5622),"",IF($A5622="Ūdeņraža jonu koncentrācija",VLOOKUP(Dati!$A5622,Normas!$A:$D,3,FALSE),VLOOKUP(Dati!$A5622,Normas!$A:$D,3,FALSE)*0.6)),"")</f>
      </c>
      <c r="H5622" s="2">
        <f>IFERROR(IF(ISBLANK($A5622),"",IF($A5622="Ūdeņraža jonu koncentrācija",VLOOKUP(Dati!$A5622,Normas!$A:$D,2,FALSE),VLOOKUP(Dati!$A5622,Normas!$A:$D,2,FALSE)*0.3)),"")</f>
      </c>
      <c r="I5622" s="2">
        <f>IFERROR(IF(ISBLANK($A5622),"",IF($A5622="Ūdeņraža jonu koncentrācija",VLOOKUP(Dati!$A5622,Normas!$A:$D,3,FALSE),VLOOKUP(Dati!$A5622,Normas!$A:$D,3,FALSE)*0.3)),"")</f>
      </c>
    </row>
    <row r="5623" spans="2:9" x14ac:dyDescent="0.2">
      <c r="B5623">
        <f>IF(ISBLANK(A5623),"",VLOOKUP(A5623,Normas!A:D,4,FALSE))</f>
      </c>
      <c r="E5623" s="2">
        <f>IF(ISBLANK(D5623),"",INT(YEARFRAC(D5623,'Vispārīga informācija'!$B$2)))</f>
      </c>
      <c r="F5623" s="2">
        <f>IFERROR(IF(ISBLANK($A5623),"",IF($A5623="Ūdeņraža jonu koncentrācija",VLOOKUP(Dati!$A5623,Normas!$A:$D,2,FALSE),VLOOKUP(Dati!$A5623,Normas!$A:$D,2,FALSE)*0.6)),"")</f>
      </c>
      <c r="G5623" s="2">
        <f>IFERROR(IF(ISBLANK($A5623),"",IF($A5623="Ūdeņraža jonu koncentrācija",VLOOKUP(Dati!$A5623,Normas!$A:$D,3,FALSE),VLOOKUP(Dati!$A5623,Normas!$A:$D,3,FALSE)*0.6)),"")</f>
      </c>
      <c r="H5623" s="2">
        <f>IFERROR(IF(ISBLANK($A5623),"",IF($A5623="Ūdeņraža jonu koncentrācija",VLOOKUP(Dati!$A5623,Normas!$A:$D,2,FALSE),VLOOKUP(Dati!$A5623,Normas!$A:$D,2,FALSE)*0.3)),"")</f>
      </c>
      <c r="I5623" s="2">
        <f>IFERROR(IF(ISBLANK($A5623),"",IF($A5623="Ūdeņraža jonu koncentrācija",VLOOKUP(Dati!$A5623,Normas!$A:$D,3,FALSE),VLOOKUP(Dati!$A5623,Normas!$A:$D,3,FALSE)*0.3)),"")</f>
      </c>
    </row>
    <row r="5624" spans="2:9" x14ac:dyDescent="0.2">
      <c r="B5624">
        <f>IF(ISBLANK(A5624),"",VLOOKUP(A5624,Normas!A:D,4,FALSE))</f>
      </c>
      <c r="E5624" s="2">
        <f>IF(ISBLANK(D5624),"",INT(YEARFRAC(D5624,'Vispārīga informācija'!$B$2)))</f>
      </c>
      <c r="F5624" s="2">
        <f>IFERROR(IF(ISBLANK($A5624),"",IF($A5624="Ūdeņraža jonu koncentrācija",VLOOKUP(Dati!$A5624,Normas!$A:$D,2,FALSE),VLOOKUP(Dati!$A5624,Normas!$A:$D,2,FALSE)*0.6)),"")</f>
      </c>
      <c r="G5624" s="2">
        <f>IFERROR(IF(ISBLANK($A5624),"",IF($A5624="Ūdeņraža jonu koncentrācija",VLOOKUP(Dati!$A5624,Normas!$A:$D,3,FALSE),VLOOKUP(Dati!$A5624,Normas!$A:$D,3,FALSE)*0.6)),"")</f>
      </c>
      <c r="H5624" s="2">
        <f>IFERROR(IF(ISBLANK($A5624),"",IF($A5624="Ūdeņraža jonu koncentrācija",VLOOKUP(Dati!$A5624,Normas!$A:$D,2,FALSE),VLOOKUP(Dati!$A5624,Normas!$A:$D,2,FALSE)*0.3)),"")</f>
      </c>
      <c r="I5624" s="2">
        <f>IFERROR(IF(ISBLANK($A5624),"",IF($A5624="Ūdeņraža jonu koncentrācija",VLOOKUP(Dati!$A5624,Normas!$A:$D,3,FALSE),VLOOKUP(Dati!$A5624,Normas!$A:$D,3,FALSE)*0.3)),"")</f>
      </c>
    </row>
    <row r="5625" spans="2:9" x14ac:dyDescent="0.2">
      <c r="B5625">
        <f>IF(ISBLANK(A5625),"",VLOOKUP(A5625,Normas!A:D,4,FALSE))</f>
      </c>
      <c r="E5625" s="2">
        <f>IF(ISBLANK(D5625),"",INT(YEARFRAC(D5625,'Vispārīga informācija'!$B$2)))</f>
      </c>
      <c r="F5625" s="2">
        <f>IFERROR(IF(ISBLANK($A5625),"",IF($A5625="Ūdeņraža jonu koncentrācija",VLOOKUP(Dati!$A5625,Normas!$A:$D,2,FALSE),VLOOKUP(Dati!$A5625,Normas!$A:$D,2,FALSE)*0.6)),"")</f>
      </c>
      <c r="G5625" s="2">
        <f>IFERROR(IF(ISBLANK($A5625),"",IF($A5625="Ūdeņraža jonu koncentrācija",VLOOKUP(Dati!$A5625,Normas!$A:$D,3,FALSE),VLOOKUP(Dati!$A5625,Normas!$A:$D,3,FALSE)*0.6)),"")</f>
      </c>
      <c r="H5625" s="2">
        <f>IFERROR(IF(ISBLANK($A5625),"",IF($A5625="Ūdeņraža jonu koncentrācija",VLOOKUP(Dati!$A5625,Normas!$A:$D,2,FALSE),VLOOKUP(Dati!$A5625,Normas!$A:$D,2,FALSE)*0.3)),"")</f>
      </c>
      <c r="I5625" s="2">
        <f>IFERROR(IF(ISBLANK($A5625),"",IF($A5625="Ūdeņraža jonu koncentrācija",VLOOKUP(Dati!$A5625,Normas!$A:$D,3,FALSE),VLOOKUP(Dati!$A5625,Normas!$A:$D,3,FALSE)*0.3)),"")</f>
      </c>
    </row>
    <row r="5626" spans="2:9" x14ac:dyDescent="0.2">
      <c r="B5626">
        <f>IF(ISBLANK(A5626),"",VLOOKUP(A5626,Normas!A:D,4,FALSE))</f>
      </c>
      <c r="E5626" s="2">
        <f>IF(ISBLANK(D5626),"",INT(YEARFRAC(D5626,'Vispārīga informācija'!$B$2)))</f>
      </c>
      <c r="F5626" s="2">
        <f>IFERROR(IF(ISBLANK($A5626),"",IF($A5626="Ūdeņraža jonu koncentrācija",VLOOKUP(Dati!$A5626,Normas!$A:$D,2,FALSE),VLOOKUP(Dati!$A5626,Normas!$A:$D,2,FALSE)*0.6)),"")</f>
      </c>
      <c r="G5626" s="2">
        <f>IFERROR(IF(ISBLANK($A5626),"",IF($A5626="Ūdeņraža jonu koncentrācija",VLOOKUP(Dati!$A5626,Normas!$A:$D,3,FALSE),VLOOKUP(Dati!$A5626,Normas!$A:$D,3,FALSE)*0.6)),"")</f>
      </c>
      <c r="H5626" s="2">
        <f>IFERROR(IF(ISBLANK($A5626),"",IF($A5626="Ūdeņraža jonu koncentrācija",VLOOKUP(Dati!$A5626,Normas!$A:$D,2,FALSE),VLOOKUP(Dati!$A5626,Normas!$A:$D,2,FALSE)*0.3)),"")</f>
      </c>
      <c r="I5626" s="2">
        <f>IFERROR(IF(ISBLANK($A5626),"",IF($A5626="Ūdeņraža jonu koncentrācija",VLOOKUP(Dati!$A5626,Normas!$A:$D,3,FALSE),VLOOKUP(Dati!$A5626,Normas!$A:$D,3,FALSE)*0.3)),"")</f>
      </c>
    </row>
    <row r="5627" spans="2:9" x14ac:dyDescent="0.2">
      <c r="B5627">
        <f>IF(ISBLANK(A5627),"",VLOOKUP(A5627,Normas!A:D,4,FALSE))</f>
      </c>
      <c r="E5627" s="2">
        <f>IF(ISBLANK(D5627),"",INT(YEARFRAC(D5627,'Vispārīga informācija'!$B$2)))</f>
      </c>
      <c r="F5627" s="2">
        <f>IFERROR(IF(ISBLANK($A5627),"",IF($A5627="Ūdeņraža jonu koncentrācija",VLOOKUP(Dati!$A5627,Normas!$A:$D,2,FALSE),VLOOKUP(Dati!$A5627,Normas!$A:$D,2,FALSE)*0.6)),"")</f>
      </c>
      <c r="G5627" s="2">
        <f>IFERROR(IF(ISBLANK($A5627),"",IF($A5627="Ūdeņraža jonu koncentrācija",VLOOKUP(Dati!$A5627,Normas!$A:$D,3,FALSE),VLOOKUP(Dati!$A5627,Normas!$A:$D,3,FALSE)*0.6)),"")</f>
      </c>
      <c r="H5627" s="2">
        <f>IFERROR(IF(ISBLANK($A5627),"",IF($A5627="Ūdeņraža jonu koncentrācija",VLOOKUP(Dati!$A5627,Normas!$A:$D,2,FALSE),VLOOKUP(Dati!$A5627,Normas!$A:$D,2,FALSE)*0.3)),"")</f>
      </c>
      <c r="I5627" s="2">
        <f>IFERROR(IF(ISBLANK($A5627),"",IF($A5627="Ūdeņraža jonu koncentrācija",VLOOKUP(Dati!$A5627,Normas!$A:$D,3,FALSE),VLOOKUP(Dati!$A5627,Normas!$A:$D,3,FALSE)*0.3)),"")</f>
      </c>
    </row>
    <row r="5628" spans="2:9" x14ac:dyDescent="0.2">
      <c r="B5628">
        <f>IF(ISBLANK(A5628),"",VLOOKUP(A5628,Normas!A:D,4,FALSE))</f>
      </c>
      <c r="E5628" s="2">
        <f>IF(ISBLANK(D5628),"",INT(YEARFRAC(D5628,'Vispārīga informācija'!$B$2)))</f>
      </c>
      <c r="F5628" s="2">
        <f>IFERROR(IF(ISBLANK($A5628),"",IF($A5628="Ūdeņraža jonu koncentrācija",VLOOKUP(Dati!$A5628,Normas!$A:$D,2,FALSE),VLOOKUP(Dati!$A5628,Normas!$A:$D,2,FALSE)*0.6)),"")</f>
      </c>
      <c r="G5628" s="2">
        <f>IFERROR(IF(ISBLANK($A5628),"",IF($A5628="Ūdeņraža jonu koncentrācija",VLOOKUP(Dati!$A5628,Normas!$A:$D,3,FALSE),VLOOKUP(Dati!$A5628,Normas!$A:$D,3,FALSE)*0.6)),"")</f>
      </c>
      <c r="H5628" s="2">
        <f>IFERROR(IF(ISBLANK($A5628),"",IF($A5628="Ūdeņraža jonu koncentrācija",VLOOKUP(Dati!$A5628,Normas!$A:$D,2,FALSE),VLOOKUP(Dati!$A5628,Normas!$A:$D,2,FALSE)*0.3)),"")</f>
      </c>
      <c r="I5628" s="2">
        <f>IFERROR(IF(ISBLANK($A5628),"",IF($A5628="Ūdeņraža jonu koncentrācija",VLOOKUP(Dati!$A5628,Normas!$A:$D,3,FALSE),VLOOKUP(Dati!$A5628,Normas!$A:$D,3,FALSE)*0.3)),"")</f>
      </c>
    </row>
    <row r="5629" spans="2:9" x14ac:dyDescent="0.2">
      <c r="B5629">
        <f>IF(ISBLANK(A5629),"",VLOOKUP(A5629,Normas!A:D,4,FALSE))</f>
      </c>
      <c r="E5629" s="2">
        <f>IF(ISBLANK(D5629),"",INT(YEARFRAC(D5629,'Vispārīga informācija'!$B$2)))</f>
      </c>
      <c r="F5629" s="2">
        <f>IFERROR(IF(ISBLANK($A5629),"",IF($A5629="Ūdeņraža jonu koncentrācija",VLOOKUP(Dati!$A5629,Normas!$A:$D,2,FALSE),VLOOKUP(Dati!$A5629,Normas!$A:$D,2,FALSE)*0.6)),"")</f>
      </c>
      <c r="G5629" s="2">
        <f>IFERROR(IF(ISBLANK($A5629),"",IF($A5629="Ūdeņraža jonu koncentrācija",VLOOKUP(Dati!$A5629,Normas!$A:$D,3,FALSE),VLOOKUP(Dati!$A5629,Normas!$A:$D,3,FALSE)*0.6)),"")</f>
      </c>
      <c r="H5629" s="2">
        <f>IFERROR(IF(ISBLANK($A5629),"",IF($A5629="Ūdeņraža jonu koncentrācija",VLOOKUP(Dati!$A5629,Normas!$A:$D,2,FALSE),VLOOKUP(Dati!$A5629,Normas!$A:$D,2,FALSE)*0.3)),"")</f>
      </c>
      <c r="I5629" s="2">
        <f>IFERROR(IF(ISBLANK($A5629),"",IF($A5629="Ūdeņraža jonu koncentrācija",VLOOKUP(Dati!$A5629,Normas!$A:$D,3,FALSE),VLOOKUP(Dati!$A5629,Normas!$A:$D,3,FALSE)*0.3)),"")</f>
      </c>
    </row>
    <row r="5630" spans="2:9" x14ac:dyDescent="0.2">
      <c r="B5630">
        <f>IF(ISBLANK(A5630),"",VLOOKUP(A5630,Normas!A:D,4,FALSE))</f>
      </c>
      <c r="E5630" s="2">
        <f>IF(ISBLANK(D5630),"",INT(YEARFRAC(D5630,'Vispārīga informācija'!$B$2)))</f>
      </c>
      <c r="F5630" s="2">
        <f>IFERROR(IF(ISBLANK($A5630),"",IF($A5630="Ūdeņraža jonu koncentrācija",VLOOKUP(Dati!$A5630,Normas!$A:$D,2,FALSE),VLOOKUP(Dati!$A5630,Normas!$A:$D,2,FALSE)*0.6)),"")</f>
      </c>
      <c r="G5630" s="2">
        <f>IFERROR(IF(ISBLANK($A5630),"",IF($A5630="Ūdeņraža jonu koncentrācija",VLOOKUP(Dati!$A5630,Normas!$A:$D,3,FALSE),VLOOKUP(Dati!$A5630,Normas!$A:$D,3,FALSE)*0.6)),"")</f>
      </c>
      <c r="H5630" s="2">
        <f>IFERROR(IF(ISBLANK($A5630),"",IF($A5630="Ūdeņraža jonu koncentrācija",VLOOKUP(Dati!$A5630,Normas!$A:$D,2,FALSE),VLOOKUP(Dati!$A5630,Normas!$A:$D,2,FALSE)*0.3)),"")</f>
      </c>
      <c r="I5630" s="2">
        <f>IFERROR(IF(ISBLANK($A5630),"",IF($A5630="Ūdeņraža jonu koncentrācija",VLOOKUP(Dati!$A5630,Normas!$A:$D,3,FALSE),VLOOKUP(Dati!$A5630,Normas!$A:$D,3,FALSE)*0.3)),"")</f>
      </c>
    </row>
    <row r="5631" spans="2:9" x14ac:dyDescent="0.2">
      <c r="B5631">
        <f>IF(ISBLANK(A5631),"",VLOOKUP(A5631,Normas!A:D,4,FALSE))</f>
      </c>
      <c r="E5631" s="2">
        <f>IF(ISBLANK(D5631),"",INT(YEARFRAC(D5631,'Vispārīga informācija'!$B$2)))</f>
      </c>
      <c r="F5631" s="2">
        <f>IFERROR(IF(ISBLANK($A5631),"",IF($A5631="Ūdeņraža jonu koncentrācija",VLOOKUP(Dati!$A5631,Normas!$A:$D,2,FALSE),VLOOKUP(Dati!$A5631,Normas!$A:$D,2,FALSE)*0.6)),"")</f>
      </c>
      <c r="G5631" s="2">
        <f>IFERROR(IF(ISBLANK($A5631),"",IF($A5631="Ūdeņraža jonu koncentrācija",VLOOKUP(Dati!$A5631,Normas!$A:$D,3,FALSE),VLOOKUP(Dati!$A5631,Normas!$A:$D,3,FALSE)*0.6)),"")</f>
      </c>
      <c r="H5631" s="2">
        <f>IFERROR(IF(ISBLANK($A5631),"",IF($A5631="Ūdeņraža jonu koncentrācija",VLOOKUP(Dati!$A5631,Normas!$A:$D,2,FALSE),VLOOKUP(Dati!$A5631,Normas!$A:$D,2,FALSE)*0.3)),"")</f>
      </c>
      <c r="I5631" s="2">
        <f>IFERROR(IF(ISBLANK($A5631),"",IF($A5631="Ūdeņraža jonu koncentrācija",VLOOKUP(Dati!$A5631,Normas!$A:$D,3,FALSE),VLOOKUP(Dati!$A5631,Normas!$A:$D,3,FALSE)*0.3)),"")</f>
      </c>
    </row>
    <row r="5632" spans="2:9" x14ac:dyDescent="0.2">
      <c r="B5632">
        <f>IF(ISBLANK(A5632),"",VLOOKUP(A5632,Normas!A:D,4,FALSE))</f>
      </c>
      <c r="E5632" s="2">
        <f>IF(ISBLANK(D5632),"",INT(YEARFRAC(D5632,'Vispārīga informācija'!$B$2)))</f>
      </c>
      <c r="F5632" s="2">
        <f>IFERROR(IF(ISBLANK($A5632),"",IF($A5632="Ūdeņraža jonu koncentrācija",VLOOKUP(Dati!$A5632,Normas!$A:$D,2,FALSE),VLOOKUP(Dati!$A5632,Normas!$A:$D,2,FALSE)*0.6)),"")</f>
      </c>
      <c r="G5632" s="2">
        <f>IFERROR(IF(ISBLANK($A5632),"",IF($A5632="Ūdeņraža jonu koncentrācija",VLOOKUP(Dati!$A5632,Normas!$A:$D,3,FALSE),VLOOKUP(Dati!$A5632,Normas!$A:$D,3,FALSE)*0.6)),"")</f>
      </c>
      <c r="H5632" s="2">
        <f>IFERROR(IF(ISBLANK($A5632),"",IF($A5632="Ūdeņraža jonu koncentrācija",VLOOKUP(Dati!$A5632,Normas!$A:$D,2,FALSE),VLOOKUP(Dati!$A5632,Normas!$A:$D,2,FALSE)*0.3)),"")</f>
      </c>
      <c r="I5632" s="2">
        <f>IFERROR(IF(ISBLANK($A5632),"",IF($A5632="Ūdeņraža jonu koncentrācija",VLOOKUP(Dati!$A5632,Normas!$A:$D,3,FALSE),VLOOKUP(Dati!$A5632,Normas!$A:$D,3,FALSE)*0.3)),"")</f>
      </c>
    </row>
    <row r="5633" spans="2:9" x14ac:dyDescent="0.2">
      <c r="B5633">
        <f>IF(ISBLANK(A5633),"",VLOOKUP(A5633,Normas!A:D,4,FALSE))</f>
      </c>
      <c r="E5633" s="2">
        <f>IF(ISBLANK(D5633),"",INT(YEARFRAC(D5633,'Vispārīga informācija'!$B$2)))</f>
      </c>
      <c r="F5633" s="2">
        <f>IFERROR(IF(ISBLANK($A5633),"",IF($A5633="Ūdeņraža jonu koncentrācija",VLOOKUP(Dati!$A5633,Normas!$A:$D,2,FALSE),VLOOKUP(Dati!$A5633,Normas!$A:$D,2,FALSE)*0.6)),"")</f>
      </c>
      <c r="G5633" s="2">
        <f>IFERROR(IF(ISBLANK($A5633),"",IF($A5633="Ūdeņraža jonu koncentrācija",VLOOKUP(Dati!$A5633,Normas!$A:$D,3,FALSE),VLOOKUP(Dati!$A5633,Normas!$A:$D,3,FALSE)*0.6)),"")</f>
      </c>
      <c r="H5633" s="2">
        <f>IFERROR(IF(ISBLANK($A5633),"",IF($A5633="Ūdeņraža jonu koncentrācija",VLOOKUP(Dati!$A5633,Normas!$A:$D,2,FALSE),VLOOKUP(Dati!$A5633,Normas!$A:$D,2,FALSE)*0.3)),"")</f>
      </c>
      <c r="I5633" s="2">
        <f>IFERROR(IF(ISBLANK($A5633),"",IF($A5633="Ūdeņraža jonu koncentrācija",VLOOKUP(Dati!$A5633,Normas!$A:$D,3,FALSE),VLOOKUP(Dati!$A5633,Normas!$A:$D,3,FALSE)*0.3)),"")</f>
      </c>
    </row>
    <row r="5634" spans="2:9" x14ac:dyDescent="0.2">
      <c r="B5634">
        <f>IF(ISBLANK(A5634),"",VLOOKUP(A5634,Normas!A:D,4,FALSE))</f>
      </c>
      <c r="E5634" s="2">
        <f>IF(ISBLANK(D5634),"",INT(YEARFRAC(D5634,'Vispārīga informācija'!$B$2)))</f>
      </c>
      <c r="F5634" s="2">
        <f>IFERROR(IF(ISBLANK($A5634),"",IF($A5634="Ūdeņraža jonu koncentrācija",VLOOKUP(Dati!$A5634,Normas!$A:$D,2,FALSE),VLOOKUP(Dati!$A5634,Normas!$A:$D,2,FALSE)*0.6)),"")</f>
      </c>
      <c r="G5634" s="2">
        <f>IFERROR(IF(ISBLANK($A5634),"",IF($A5634="Ūdeņraža jonu koncentrācija",VLOOKUP(Dati!$A5634,Normas!$A:$D,3,FALSE),VLOOKUP(Dati!$A5634,Normas!$A:$D,3,FALSE)*0.6)),"")</f>
      </c>
      <c r="H5634" s="2">
        <f>IFERROR(IF(ISBLANK($A5634),"",IF($A5634="Ūdeņraža jonu koncentrācija",VLOOKUP(Dati!$A5634,Normas!$A:$D,2,FALSE),VLOOKUP(Dati!$A5634,Normas!$A:$D,2,FALSE)*0.3)),"")</f>
      </c>
      <c r="I5634" s="2">
        <f>IFERROR(IF(ISBLANK($A5634),"",IF($A5634="Ūdeņraža jonu koncentrācija",VLOOKUP(Dati!$A5634,Normas!$A:$D,3,FALSE),VLOOKUP(Dati!$A5634,Normas!$A:$D,3,FALSE)*0.3)),"")</f>
      </c>
    </row>
    <row r="5635" spans="2:9" x14ac:dyDescent="0.2">
      <c r="B5635">
        <f>IF(ISBLANK(A5635),"",VLOOKUP(A5635,Normas!A:D,4,FALSE))</f>
      </c>
      <c r="E5635" s="2">
        <f>IF(ISBLANK(D5635),"",INT(YEARFRAC(D5635,'Vispārīga informācija'!$B$2)))</f>
      </c>
      <c r="F5635" s="2">
        <f>IFERROR(IF(ISBLANK($A5635),"",IF($A5635="Ūdeņraža jonu koncentrācija",VLOOKUP(Dati!$A5635,Normas!$A:$D,2,FALSE),VLOOKUP(Dati!$A5635,Normas!$A:$D,2,FALSE)*0.6)),"")</f>
      </c>
      <c r="G5635" s="2">
        <f>IFERROR(IF(ISBLANK($A5635),"",IF($A5635="Ūdeņraža jonu koncentrācija",VLOOKUP(Dati!$A5635,Normas!$A:$D,3,FALSE),VLOOKUP(Dati!$A5635,Normas!$A:$D,3,FALSE)*0.6)),"")</f>
      </c>
      <c r="H5635" s="2">
        <f>IFERROR(IF(ISBLANK($A5635),"",IF($A5635="Ūdeņraža jonu koncentrācija",VLOOKUP(Dati!$A5635,Normas!$A:$D,2,FALSE),VLOOKUP(Dati!$A5635,Normas!$A:$D,2,FALSE)*0.3)),"")</f>
      </c>
      <c r="I5635" s="2">
        <f>IFERROR(IF(ISBLANK($A5635),"",IF($A5635="Ūdeņraža jonu koncentrācija",VLOOKUP(Dati!$A5635,Normas!$A:$D,3,FALSE),VLOOKUP(Dati!$A5635,Normas!$A:$D,3,FALSE)*0.3)),"")</f>
      </c>
    </row>
    <row r="5636" spans="2:9" x14ac:dyDescent="0.2">
      <c r="B5636">
        <f>IF(ISBLANK(A5636),"",VLOOKUP(A5636,Normas!A:D,4,FALSE))</f>
      </c>
      <c r="E5636" s="2">
        <f>IF(ISBLANK(D5636),"",INT(YEARFRAC(D5636,'Vispārīga informācija'!$B$2)))</f>
      </c>
      <c r="F5636" s="2">
        <f>IFERROR(IF(ISBLANK($A5636),"",IF($A5636="Ūdeņraža jonu koncentrācija",VLOOKUP(Dati!$A5636,Normas!$A:$D,2,FALSE),VLOOKUP(Dati!$A5636,Normas!$A:$D,2,FALSE)*0.6)),"")</f>
      </c>
      <c r="G5636" s="2">
        <f>IFERROR(IF(ISBLANK($A5636),"",IF($A5636="Ūdeņraža jonu koncentrācija",VLOOKUP(Dati!$A5636,Normas!$A:$D,3,FALSE),VLOOKUP(Dati!$A5636,Normas!$A:$D,3,FALSE)*0.6)),"")</f>
      </c>
      <c r="H5636" s="2">
        <f>IFERROR(IF(ISBLANK($A5636),"",IF($A5636="Ūdeņraža jonu koncentrācija",VLOOKUP(Dati!$A5636,Normas!$A:$D,2,FALSE),VLOOKUP(Dati!$A5636,Normas!$A:$D,2,FALSE)*0.3)),"")</f>
      </c>
      <c r="I5636" s="2">
        <f>IFERROR(IF(ISBLANK($A5636),"",IF($A5636="Ūdeņraža jonu koncentrācija",VLOOKUP(Dati!$A5636,Normas!$A:$D,3,FALSE),VLOOKUP(Dati!$A5636,Normas!$A:$D,3,FALSE)*0.3)),"")</f>
      </c>
    </row>
    <row r="5637" spans="2:9" x14ac:dyDescent="0.2">
      <c r="B5637">
        <f>IF(ISBLANK(A5637),"",VLOOKUP(A5637,Normas!A:D,4,FALSE))</f>
      </c>
      <c r="E5637" s="2">
        <f>IF(ISBLANK(D5637),"",INT(YEARFRAC(D5637,'Vispārīga informācija'!$B$2)))</f>
      </c>
      <c r="F5637" s="2">
        <f>IFERROR(IF(ISBLANK($A5637),"",IF($A5637="Ūdeņraža jonu koncentrācija",VLOOKUP(Dati!$A5637,Normas!$A:$D,2,FALSE),VLOOKUP(Dati!$A5637,Normas!$A:$D,2,FALSE)*0.6)),"")</f>
      </c>
      <c r="G5637" s="2">
        <f>IFERROR(IF(ISBLANK($A5637),"",IF($A5637="Ūdeņraža jonu koncentrācija",VLOOKUP(Dati!$A5637,Normas!$A:$D,3,FALSE),VLOOKUP(Dati!$A5637,Normas!$A:$D,3,FALSE)*0.6)),"")</f>
      </c>
      <c r="H5637" s="2">
        <f>IFERROR(IF(ISBLANK($A5637),"",IF($A5637="Ūdeņraža jonu koncentrācija",VLOOKUP(Dati!$A5637,Normas!$A:$D,2,FALSE),VLOOKUP(Dati!$A5637,Normas!$A:$D,2,FALSE)*0.3)),"")</f>
      </c>
      <c r="I5637" s="2">
        <f>IFERROR(IF(ISBLANK($A5637),"",IF($A5637="Ūdeņraža jonu koncentrācija",VLOOKUP(Dati!$A5637,Normas!$A:$D,3,FALSE),VLOOKUP(Dati!$A5637,Normas!$A:$D,3,FALSE)*0.3)),"")</f>
      </c>
    </row>
    <row r="5638" spans="2:9" x14ac:dyDescent="0.2">
      <c r="B5638">
        <f>IF(ISBLANK(A5638),"",VLOOKUP(A5638,Normas!A:D,4,FALSE))</f>
      </c>
      <c r="E5638" s="2">
        <f>IF(ISBLANK(D5638),"",INT(YEARFRAC(D5638,'Vispārīga informācija'!$B$2)))</f>
      </c>
      <c r="F5638" s="2">
        <f>IFERROR(IF(ISBLANK($A5638),"",IF($A5638="Ūdeņraža jonu koncentrācija",VLOOKUP(Dati!$A5638,Normas!$A:$D,2,FALSE),VLOOKUP(Dati!$A5638,Normas!$A:$D,2,FALSE)*0.6)),"")</f>
      </c>
      <c r="G5638" s="2">
        <f>IFERROR(IF(ISBLANK($A5638),"",IF($A5638="Ūdeņraža jonu koncentrācija",VLOOKUP(Dati!$A5638,Normas!$A:$D,3,FALSE),VLOOKUP(Dati!$A5638,Normas!$A:$D,3,FALSE)*0.6)),"")</f>
      </c>
      <c r="H5638" s="2">
        <f>IFERROR(IF(ISBLANK($A5638),"",IF($A5638="Ūdeņraža jonu koncentrācija",VLOOKUP(Dati!$A5638,Normas!$A:$D,2,FALSE),VLOOKUP(Dati!$A5638,Normas!$A:$D,2,FALSE)*0.3)),"")</f>
      </c>
      <c r="I5638" s="2">
        <f>IFERROR(IF(ISBLANK($A5638),"",IF($A5638="Ūdeņraža jonu koncentrācija",VLOOKUP(Dati!$A5638,Normas!$A:$D,3,FALSE),VLOOKUP(Dati!$A5638,Normas!$A:$D,3,FALSE)*0.3)),"")</f>
      </c>
    </row>
    <row r="5639" spans="2:9" x14ac:dyDescent="0.2">
      <c r="B5639">
        <f>IF(ISBLANK(A5639),"",VLOOKUP(A5639,Normas!A:D,4,FALSE))</f>
      </c>
      <c r="E5639" s="2">
        <f>IF(ISBLANK(D5639),"",INT(YEARFRAC(D5639,'Vispārīga informācija'!$B$2)))</f>
      </c>
      <c r="F5639" s="2">
        <f>IFERROR(IF(ISBLANK($A5639),"",IF($A5639="Ūdeņraža jonu koncentrācija",VLOOKUP(Dati!$A5639,Normas!$A:$D,2,FALSE),VLOOKUP(Dati!$A5639,Normas!$A:$D,2,FALSE)*0.6)),"")</f>
      </c>
      <c r="G5639" s="2">
        <f>IFERROR(IF(ISBLANK($A5639),"",IF($A5639="Ūdeņraža jonu koncentrācija",VLOOKUP(Dati!$A5639,Normas!$A:$D,3,FALSE),VLOOKUP(Dati!$A5639,Normas!$A:$D,3,FALSE)*0.6)),"")</f>
      </c>
      <c r="H5639" s="2">
        <f>IFERROR(IF(ISBLANK($A5639),"",IF($A5639="Ūdeņraža jonu koncentrācija",VLOOKUP(Dati!$A5639,Normas!$A:$D,2,FALSE),VLOOKUP(Dati!$A5639,Normas!$A:$D,2,FALSE)*0.3)),"")</f>
      </c>
      <c r="I5639" s="2">
        <f>IFERROR(IF(ISBLANK($A5639),"",IF($A5639="Ūdeņraža jonu koncentrācija",VLOOKUP(Dati!$A5639,Normas!$A:$D,3,FALSE),VLOOKUP(Dati!$A5639,Normas!$A:$D,3,FALSE)*0.3)),"")</f>
      </c>
    </row>
    <row r="5640" spans="2:9" x14ac:dyDescent="0.2">
      <c r="B5640">
        <f>IF(ISBLANK(A5640),"",VLOOKUP(A5640,Normas!A:D,4,FALSE))</f>
      </c>
      <c r="E5640" s="2">
        <f>IF(ISBLANK(D5640),"",INT(YEARFRAC(D5640,'Vispārīga informācija'!$B$2)))</f>
      </c>
      <c r="F5640" s="2">
        <f>IFERROR(IF(ISBLANK($A5640),"",IF($A5640="Ūdeņraža jonu koncentrācija",VLOOKUP(Dati!$A5640,Normas!$A:$D,2,FALSE),VLOOKUP(Dati!$A5640,Normas!$A:$D,2,FALSE)*0.6)),"")</f>
      </c>
      <c r="G5640" s="2">
        <f>IFERROR(IF(ISBLANK($A5640),"",IF($A5640="Ūdeņraža jonu koncentrācija",VLOOKUP(Dati!$A5640,Normas!$A:$D,3,FALSE),VLOOKUP(Dati!$A5640,Normas!$A:$D,3,FALSE)*0.6)),"")</f>
      </c>
      <c r="H5640" s="2">
        <f>IFERROR(IF(ISBLANK($A5640),"",IF($A5640="Ūdeņraža jonu koncentrācija",VLOOKUP(Dati!$A5640,Normas!$A:$D,2,FALSE),VLOOKUP(Dati!$A5640,Normas!$A:$D,2,FALSE)*0.3)),"")</f>
      </c>
      <c r="I5640" s="2">
        <f>IFERROR(IF(ISBLANK($A5640),"",IF($A5640="Ūdeņraža jonu koncentrācija",VLOOKUP(Dati!$A5640,Normas!$A:$D,3,FALSE),VLOOKUP(Dati!$A5640,Normas!$A:$D,3,FALSE)*0.3)),"")</f>
      </c>
    </row>
    <row r="5641" spans="2:9" x14ac:dyDescent="0.2">
      <c r="B5641">
        <f>IF(ISBLANK(A5641),"",VLOOKUP(A5641,Normas!A:D,4,FALSE))</f>
      </c>
      <c r="E5641" s="2">
        <f>IF(ISBLANK(D5641),"",INT(YEARFRAC(D5641,'Vispārīga informācija'!$B$2)))</f>
      </c>
      <c r="F5641" s="2">
        <f>IFERROR(IF(ISBLANK($A5641),"",IF($A5641="Ūdeņraža jonu koncentrācija",VLOOKUP(Dati!$A5641,Normas!$A:$D,2,FALSE),VLOOKUP(Dati!$A5641,Normas!$A:$D,2,FALSE)*0.6)),"")</f>
      </c>
      <c r="G5641" s="2">
        <f>IFERROR(IF(ISBLANK($A5641),"",IF($A5641="Ūdeņraža jonu koncentrācija",VLOOKUP(Dati!$A5641,Normas!$A:$D,3,FALSE),VLOOKUP(Dati!$A5641,Normas!$A:$D,3,FALSE)*0.6)),"")</f>
      </c>
      <c r="H5641" s="2">
        <f>IFERROR(IF(ISBLANK($A5641),"",IF($A5641="Ūdeņraža jonu koncentrācija",VLOOKUP(Dati!$A5641,Normas!$A:$D,2,FALSE),VLOOKUP(Dati!$A5641,Normas!$A:$D,2,FALSE)*0.3)),"")</f>
      </c>
      <c r="I5641" s="2">
        <f>IFERROR(IF(ISBLANK($A5641),"",IF($A5641="Ūdeņraža jonu koncentrācija",VLOOKUP(Dati!$A5641,Normas!$A:$D,3,FALSE),VLOOKUP(Dati!$A5641,Normas!$A:$D,3,FALSE)*0.3)),"")</f>
      </c>
    </row>
    <row r="5642" spans="2:9" x14ac:dyDescent="0.2">
      <c r="B5642">
        <f>IF(ISBLANK(A5642),"",VLOOKUP(A5642,Normas!A:D,4,FALSE))</f>
      </c>
      <c r="E5642" s="2">
        <f>IF(ISBLANK(D5642),"",INT(YEARFRAC(D5642,'Vispārīga informācija'!$B$2)))</f>
      </c>
      <c r="F5642" s="2">
        <f>IFERROR(IF(ISBLANK($A5642),"",IF($A5642="Ūdeņraža jonu koncentrācija",VLOOKUP(Dati!$A5642,Normas!$A:$D,2,FALSE),VLOOKUP(Dati!$A5642,Normas!$A:$D,2,FALSE)*0.6)),"")</f>
      </c>
      <c r="G5642" s="2">
        <f>IFERROR(IF(ISBLANK($A5642),"",IF($A5642="Ūdeņraža jonu koncentrācija",VLOOKUP(Dati!$A5642,Normas!$A:$D,3,FALSE),VLOOKUP(Dati!$A5642,Normas!$A:$D,3,FALSE)*0.6)),"")</f>
      </c>
      <c r="H5642" s="2">
        <f>IFERROR(IF(ISBLANK($A5642),"",IF($A5642="Ūdeņraža jonu koncentrācija",VLOOKUP(Dati!$A5642,Normas!$A:$D,2,FALSE),VLOOKUP(Dati!$A5642,Normas!$A:$D,2,FALSE)*0.3)),"")</f>
      </c>
      <c r="I5642" s="2">
        <f>IFERROR(IF(ISBLANK($A5642),"",IF($A5642="Ūdeņraža jonu koncentrācija",VLOOKUP(Dati!$A5642,Normas!$A:$D,3,FALSE),VLOOKUP(Dati!$A5642,Normas!$A:$D,3,FALSE)*0.3)),"")</f>
      </c>
    </row>
    <row r="5643" spans="2:9" x14ac:dyDescent="0.2">
      <c r="B5643">
        <f>IF(ISBLANK(A5643),"",VLOOKUP(A5643,Normas!A:D,4,FALSE))</f>
      </c>
      <c r="E5643" s="2">
        <f>IF(ISBLANK(D5643),"",INT(YEARFRAC(D5643,'Vispārīga informācija'!$B$2)))</f>
      </c>
      <c r="F5643" s="2">
        <f>IFERROR(IF(ISBLANK($A5643),"",IF($A5643="Ūdeņraža jonu koncentrācija",VLOOKUP(Dati!$A5643,Normas!$A:$D,2,FALSE),VLOOKUP(Dati!$A5643,Normas!$A:$D,2,FALSE)*0.6)),"")</f>
      </c>
      <c r="G5643" s="2">
        <f>IFERROR(IF(ISBLANK($A5643),"",IF($A5643="Ūdeņraža jonu koncentrācija",VLOOKUP(Dati!$A5643,Normas!$A:$D,3,FALSE),VLOOKUP(Dati!$A5643,Normas!$A:$D,3,FALSE)*0.6)),"")</f>
      </c>
      <c r="H5643" s="2">
        <f>IFERROR(IF(ISBLANK($A5643),"",IF($A5643="Ūdeņraža jonu koncentrācija",VLOOKUP(Dati!$A5643,Normas!$A:$D,2,FALSE),VLOOKUP(Dati!$A5643,Normas!$A:$D,2,FALSE)*0.3)),"")</f>
      </c>
      <c r="I5643" s="2">
        <f>IFERROR(IF(ISBLANK($A5643),"",IF($A5643="Ūdeņraža jonu koncentrācija",VLOOKUP(Dati!$A5643,Normas!$A:$D,3,FALSE),VLOOKUP(Dati!$A5643,Normas!$A:$D,3,FALSE)*0.3)),"")</f>
      </c>
    </row>
    <row r="5644" spans="2:9" x14ac:dyDescent="0.2">
      <c r="B5644">
        <f>IF(ISBLANK(A5644),"",VLOOKUP(A5644,Normas!A:D,4,FALSE))</f>
      </c>
      <c r="E5644" s="2">
        <f>IF(ISBLANK(D5644),"",INT(YEARFRAC(D5644,'Vispārīga informācija'!$B$2)))</f>
      </c>
      <c r="F5644" s="2">
        <f>IFERROR(IF(ISBLANK($A5644),"",IF($A5644="Ūdeņraža jonu koncentrācija",VLOOKUP(Dati!$A5644,Normas!$A:$D,2,FALSE),VLOOKUP(Dati!$A5644,Normas!$A:$D,2,FALSE)*0.6)),"")</f>
      </c>
      <c r="G5644" s="2">
        <f>IFERROR(IF(ISBLANK($A5644),"",IF($A5644="Ūdeņraža jonu koncentrācija",VLOOKUP(Dati!$A5644,Normas!$A:$D,3,FALSE),VLOOKUP(Dati!$A5644,Normas!$A:$D,3,FALSE)*0.6)),"")</f>
      </c>
      <c r="H5644" s="2">
        <f>IFERROR(IF(ISBLANK($A5644),"",IF($A5644="Ūdeņraža jonu koncentrācija",VLOOKUP(Dati!$A5644,Normas!$A:$D,2,FALSE),VLOOKUP(Dati!$A5644,Normas!$A:$D,2,FALSE)*0.3)),"")</f>
      </c>
      <c r="I5644" s="2">
        <f>IFERROR(IF(ISBLANK($A5644),"",IF($A5644="Ūdeņraža jonu koncentrācija",VLOOKUP(Dati!$A5644,Normas!$A:$D,3,FALSE),VLOOKUP(Dati!$A5644,Normas!$A:$D,3,FALSE)*0.3)),"")</f>
      </c>
    </row>
    <row r="5645" spans="2:9" x14ac:dyDescent="0.2">
      <c r="B5645">
        <f>IF(ISBLANK(A5645),"",VLOOKUP(A5645,Normas!A:D,4,FALSE))</f>
      </c>
      <c r="E5645" s="2">
        <f>IF(ISBLANK(D5645),"",INT(YEARFRAC(D5645,'Vispārīga informācija'!$B$2)))</f>
      </c>
      <c r="F5645" s="2">
        <f>IFERROR(IF(ISBLANK($A5645),"",IF($A5645="Ūdeņraža jonu koncentrācija",VLOOKUP(Dati!$A5645,Normas!$A:$D,2,FALSE),VLOOKUP(Dati!$A5645,Normas!$A:$D,2,FALSE)*0.6)),"")</f>
      </c>
      <c r="G5645" s="2">
        <f>IFERROR(IF(ISBLANK($A5645),"",IF($A5645="Ūdeņraža jonu koncentrācija",VLOOKUP(Dati!$A5645,Normas!$A:$D,3,FALSE),VLOOKUP(Dati!$A5645,Normas!$A:$D,3,FALSE)*0.6)),"")</f>
      </c>
      <c r="H5645" s="2">
        <f>IFERROR(IF(ISBLANK($A5645),"",IF($A5645="Ūdeņraža jonu koncentrācija",VLOOKUP(Dati!$A5645,Normas!$A:$D,2,FALSE),VLOOKUP(Dati!$A5645,Normas!$A:$D,2,FALSE)*0.3)),"")</f>
      </c>
      <c r="I5645" s="2">
        <f>IFERROR(IF(ISBLANK($A5645),"",IF($A5645="Ūdeņraža jonu koncentrācija",VLOOKUP(Dati!$A5645,Normas!$A:$D,3,FALSE),VLOOKUP(Dati!$A5645,Normas!$A:$D,3,FALSE)*0.3)),"")</f>
      </c>
    </row>
    <row r="5646" spans="2:9" x14ac:dyDescent="0.2">
      <c r="B5646">
        <f>IF(ISBLANK(A5646),"",VLOOKUP(A5646,Normas!A:D,4,FALSE))</f>
      </c>
      <c r="E5646" s="2">
        <f>IF(ISBLANK(D5646),"",INT(YEARFRAC(D5646,'Vispārīga informācija'!$B$2)))</f>
      </c>
      <c r="F5646" s="2">
        <f>IFERROR(IF(ISBLANK($A5646),"",IF($A5646="Ūdeņraža jonu koncentrācija",VLOOKUP(Dati!$A5646,Normas!$A:$D,2,FALSE),VLOOKUP(Dati!$A5646,Normas!$A:$D,2,FALSE)*0.6)),"")</f>
      </c>
      <c r="G5646" s="2">
        <f>IFERROR(IF(ISBLANK($A5646),"",IF($A5646="Ūdeņraža jonu koncentrācija",VLOOKUP(Dati!$A5646,Normas!$A:$D,3,FALSE),VLOOKUP(Dati!$A5646,Normas!$A:$D,3,FALSE)*0.6)),"")</f>
      </c>
      <c r="H5646" s="2">
        <f>IFERROR(IF(ISBLANK($A5646),"",IF($A5646="Ūdeņraža jonu koncentrācija",VLOOKUP(Dati!$A5646,Normas!$A:$D,2,FALSE),VLOOKUP(Dati!$A5646,Normas!$A:$D,2,FALSE)*0.3)),"")</f>
      </c>
      <c r="I5646" s="2">
        <f>IFERROR(IF(ISBLANK($A5646),"",IF($A5646="Ūdeņraža jonu koncentrācija",VLOOKUP(Dati!$A5646,Normas!$A:$D,3,FALSE),VLOOKUP(Dati!$A5646,Normas!$A:$D,3,FALSE)*0.3)),"")</f>
      </c>
    </row>
    <row r="5647" spans="2:9" x14ac:dyDescent="0.2">
      <c r="B5647">
        <f>IF(ISBLANK(A5647),"",VLOOKUP(A5647,Normas!A:D,4,FALSE))</f>
      </c>
      <c r="E5647" s="2">
        <f>IF(ISBLANK(D5647),"",INT(YEARFRAC(D5647,'Vispārīga informācija'!$B$2)))</f>
      </c>
      <c r="F5647" s="2">
        <f>IFERROR(IF(ISBLANK($A5647),"",IF($A5647="Ūdeņraža jonu koncentrācija",VLOOKUP(Dati!$A5647,Normas!$A:$D,2,FALSE),VLOOKUP(Dati!$A5647,Normas!$A:$D,2,FALSE)*0.6)),"")</f>
      </c>
      <c r="G5647" s="2">
        <f>IFERROR(IF(ISBLANK($A5647),"",IF($A5647="Ūdeņraža jonu koncentrācija",VLOOKUP(Dati!$A5647,Normas!$A:$D,3,FALSE),VLOOKUP(Dati!$A5647,Normas!$A:$D,3,FALSE)*0.6)),"")</f>
      </c>
      <c r="H5647" s="2">
        <f>IFERROR(IF(ISBLANK($A5647),"",IF($A5647="Ūdeņraža jonu koncentrācija",VLOOKUP(Dati!$A5647,Normas!$A:$D,2,FALSE),VLOOKUP(Dati!$A5647,Normas!$A:$D,2,FALSE)*0.3)),"")</f>
      </c>
      <c r="I5647" s="2">
        <f>IFERROR(IF(ISBLANK($A5647),"",IF($A5647="Ūdeņraža jonu koncentrācija",VLOOKUP(Dati!$A5647,Normas!$A:$D,3,FALSE),VLOOKUP(Dati!$A5647,Normas!$A:$D,3,FALSE)*0.3)),"")</f>
      </c>
    </row>
    <row r="5648" spans="2:9" x14ac:dyDescent="0.2">
      <c r="B5648">
        <f>IF(ISBLANK(A5648),"",VLOOKUP(A5648,Normas!A:D,4,FALSE))</f>
      </c>
      <c r="E5648" s="2">
        <f>IF(ISBLANK(D5648),"",INT(YEARFRAC(D5648,'Vispārīga informācija'!$B$2)))</f>
      </c>
      <c r="F5648" s="2">
        <f>IFERROR(IF(ISBLANK($A5648),"",IF($A5648="Ūdeņraža jonu koncentrācija",VLOOKUP(Dati!$A5648,Normas!$A:$D,2,FALSE),VLOOKUP(Dati!$A5648,Normas!$A:$D,2,FALSE)*0.6)),"")</f>
      </c>
      <c r="G5648" s="2">
        <f>IFERROR(IF(ISBLANK($A5648),"",IF($A5648="Ūdeņraža jonu koncentrācija",VLOOKUP(Dati!$A5648,Normas!$A:$D,3,FALSE),VLOOKUP(Dati!$A5648,Normas!$A:$D,3,FALSE)*0.6)),"")</f>
      </c>
      <c r="H5648" s="2">
        <f>IFERROR(IF(ISBLANK($A5648),"",IF($A5648="Ūdeņraža jonu koncentrācija",VLOOKUP(Dati!$A5648,Normas!$A:$D,2,FALSE),VLOOKUP(Dati!$A5648,Normas!$A:$D,2,FALSE)*0.3)),"")</f>
      </c>
      <c r="I5648" s="2">
        <f>IFERROR(IF(ISBLANK($A5648),"",IF($A5648="Ūdeņraža jonu koncentrācija",VLOOKUP(Dati!$A5648,Normas!$A:$D,3,FALSE),VLOOKUP(Dati!$A5648,Normas!$A:$D,3,FALSE)*0.3)),"")</f>
      </c>
    </row>
    <row r="5649" spans="2:9" x14ac:dyDescent="0.2">
      <c r="B5649">
        <f>IF(ISBLANK(A5649),"",VLOOKUP(A5649,Normas!A:D,4,FALSE))</f>
      </c>
      <c r="E5649" s="2">
        <f>IF(ISBLANK(D5649),"",INT(YEARFRAC(D5649,'Vispārīga informācija'!$B$2)))</f>
      </c>
      <c r="F5649" s="2">
        <f>IFERROR(IF(ISBLANK($A5649),"",IF($A5649="Ūdeņraža jonu koncentrācija",VLOOKUP(Dati!$A5649,Normas!$A:$D,2,FALSE),VLOOKUP(Dati!$A5649,Normas!$A:$D,2,FALSE)*0.6)),"")</f>
      </c>
      <c r="G5649" s="2">
        <f>IFERROR(IF(ISBLANK($A5649),"",IF($A5649="Ūdeņraža jonu koncentrācija",VLOOKUP(Dati!$A5649,Normas!$A:$D,3,FALSE),VLOOKUP(Dati!$A5649,Normas!$A:$D,3,FALSE)*0.6)),"")</f>
      </c>
      <c r="H5649" s="2">
        <f>IFERROR(IF(ISBLANK($A5649),"",IF($A5649="Ūdeņraža jonu koncentrācija",VLOOKUP(Dati!$A5649,Normas!$A:$D,2,FALSE),VLOOKUP(Dati!$A5649,Normas!$A:$D,2,FALSE)*0.3)),"")</f>
      </c>
      <c r="I5649" s="2">
        <f>IFERROR(IF(ISBLANK($A5649),"",IF($A5649="Ūdeņraža jonu koncentrācija",VLOOKUP(Dati!$A5649,Normas!$A:$D,3,FALSE),VLOOKUP(Dati!$A5649,Normas!$A:$D,3,FALSE)*0.3)),"")</f>
      </c>
    </row>
    <row r="5650" spans="2:9" x14ac:dyDescent="0.2">
      <c r="B5650">
        <f>IF(ISBLANK(A5650),"",VLOOKUP(A5650,Normas!A:D,4,FALSE))</f>
      </c>
      <c r="E5650" s="2">
        <f>IF(ISBLANK(D5650),"",INT(YEARFRAC(D5650,'Vispārīga informācija'!$B$2)))</f>
      </c>
      <c r="F5650" s="2">
        <f>IFERROR(IF(ISBLANK($A5650),"",IF($A5650="Ūdeņraža jonu koncentrācija",VLOOKUP(Dati!$A5650,Normas!$A:$D,2,FALSE),VLOOKUP(Dati!$A5650,Normas!$A:$D,2,FALSE)*0.6)),"")</f>
      </c>
      <c r="G5650" s="2">
        <f>IFERROR(IF(ISBLANK($A5650),"",IF($A5650="Ūdeņraža jonu koncentrācija",VLOOKUP(Dati!$A5650,Normas!$A:$D,3,FALSE),VLOOKUP(Dati!$A5650,Normas!$A:$D,3,FALSE)*0.6)),"")</f>
      </c>
      <c r="H5650" s="2">
        <f>IFERROR(IF(ISBLANK($A5650),"",IF($A5650="Ūdeņraža jonu koncentrācija",VLOOKUP(Dati!$A5650,Normas!$A:$D,2,FALSE),VLOOKUP(Dati!$A5650,Normas!$A:$D,2,FALSE)*0.3)),"")</f>
      </c>
      <c r="I5650" s="2">
        <f>IFERROR(IF(ISBLANK($A5650),"",IF($A5650="Ūdeņraža jonu koncentrācija",VLOOKUP(Dati!$A5650,Normas!$A:$D,3,FALSE),VLOOKUP(Dati!$A5650,Normas!$A:$D,3,FALSE)*0.3)),"")</f>
      </c>
    </row>
    <row r="5651" spans="2:9" x14ac:dyDescent="0.2">
      <c r="B5651">
        <f>IF(ISBLANK(A5651),"",VLOOKUP(A5651,Normas!A:D,4,FALSE))</f>
      </c>
      <c r="E5651" s="2">
        <f>IF(ISBLANK(D5651),"",INT(YEARFRAC(D5651,'Vispārīga informācija'!$B$2)))</f>
      </c>
      <c r="F5651" s="2">
        <f>IFERROR(IF(ISBLANK($A5651),"",IF($A5651="Ūdeņraža jonu koncentrācija",VLOOKUP(Dati!$A5651,Normas!$A:$D,2,FALSE),VLOOKUP(Dati!$A5651,Normas!$A:$D,2,FALSE)*0.6)),"")</f>
      </c>
      <c r="G5651" s="2">
        <f>IFERROR(IF(ISBLANK($A5651),"",IF($A5651="Ūdeņraža jonu koncentrācija",VLOOKUP(Dati!$A5651,Normas!$A:$D,3,FALSE),VLOOKUP(Dati!$A5651,Normas!$A:$D,3,FALSE)*0.6)),"")</f>
      </c>
      <c r="H5651" s="2">
        <f>IFERROR(IF(ISBLANK($A5651),"",IF($A5651="Ūdeņraža jonu koncentrācija",VLOOKUP(Dati!$A5651,Normas!$A:$D,2,FALSE),VLOOKUP(Dati!$A5651,Normas!$A:$D,2,FALSE)*0.3)),"")</f>
      </c>
      <c r="I5651" s="2">
        <f>IFERROR(IF(ISBLANK($A5651),"",IF($A5651="Ūdeņraža jonu koncentrācija",VLOOKUP(Dati!$A5651,Normas!$A:$D,3,FALSE),VLOOKUP(Dati!$A5651,Normas!$A:$D,3,FALSE)*0.3)),"")</f>
      </c>
    </row>
    <row r="5652" spans="2:9" x14ac:dyDescent="0.2">
      <c r="B5652">
        <f>IF(ISBLANK(A5652),"",VLOOKUP(A5652,Normas!A:D,4,FALSE))</f>
      </c>
      <c r="E5652" s="2">
        <f>IF(ISBLANK(D5652),"",INT(YEARFRAC(D5652,'Vispārīga informācija'!$B$2)))</f>
      </c>
      <c r="F5652" s="2">
        <f>IFERROR(IF(ISBLANK($A5652),"",IF($A5652="Ūdeņraža jonu koncentrācija",VLOOKUP(Dati!$A5652,Normas!$A:$D,2,FALSE),VLOOKUP(Dati!$A5652,Normas!$A:$D,2,FALSE)*0.6)),"")</f>
      </c>
      <c r="G5652" s="2">
        <f>IFERROR(IF(ISBLANK($A5652),"",IF($A5652="Ūdeņraža jonu koncentrācija",VLOOKUP(Dati!$A5652,Normas!$A:$D,3,FALSE),VLOOKUP(Dati!$A5652,Normas!$A:$D,3,FALSE)*0.6)),"")</f>
      </c>
      <c r="H5652" s="2">
        <f>IFERROR(IF(ISBLANK($A5652),"",IF($A5652="Ūdeņraža jonu koncentrācija",VLOOKUP(Dati!$A5652,Normas!$A:$D,2,FALSE),VLOOKUP(Dati!$A5652,Normas!$A:$D,2,FALSE)*0.3)),"")</f>
      </c>
      <c r="I5652" s="2">
        <f>IFERROR(IF(ISBLANK($A5652),"",IF($A5652="Ūdeņraža jonu koncentrācija",VLOOKUP(Dati!$A5652,Normas!$A:$D,3,FALSE),VLOOKUP(Dati!$A5652,Normas!$A:$D,3,FALSE)*0.3)),"")</f>
      </c>
    </row>
    <row r="5653" spans="2:9" x14ac:dyDescent="0.2">
      <c r="B5653">
        <f>IF(ISBLANK(A5653),"",VLOOKUP(A5653,Normas!A:D,4,FALSE))</f>
      </c>
      <c r="E5653" s="2">
        <f>IF(ISBLANK(D5653),"",INT(YEARFRAC(D5653,'Vispārīga informācija'!$B$2)))</f>
      </c>
      <c r="F5653" s="2">
        <f>IFERROR(IF(ISBLANK($A5653),"",IF($A5653="Ūdeņraža jonu koncentrācija",VLOOKUP(Dati!$A5653,Normas!$A:$D,2,FALSE),VLOOKUP(Dati!$A5653,Normas!$A:$D,2,FALSE)*0.6)),"")</f>
      </c>
      <c r="G5653" s="2">
        <f>IFERROR(IF(ISBLANK($A5653),"",IF($A5653="Ūdeņraža jonu koncentrācija",VLOOKUP(Dati!$A5653,Normas!$A:$D,3,FALSE),VLOOKUP(Dati!$A5653,Normas!$A:$D,3,FALSE)*0.6)),"")</f>
      </c>
      <c r="H5653" s="2">
        <f>IFERROR(IF(ISBLANK($A5653),"",IF($A5653="Ūdeņraža jonu koncentrācija",VLOOKUP(Dati!$A5653,Normas!$A:$D,2,FALSE),VLOOKUP(Dati!$A5653,Normas!$A:$D,2,FALSE)*0.3)),"")</f>
      </c>
      <c r="I5653" s="2">
        <f>IFERROR(IF(ISBLANK($A5653),"",IF($A5653="Ūdeņraža jonu koncentrācija",VLOOKUP(Dati!$A5653,Normas!$A:$D,3,FALSE),VLOOKUP(Dati!$A5653,Normas!$A:$D,3,FALSE)*0.3)),"")</f>
      </c>
    </row>
    <row r="5654" spans="2:9" x14ac:dyDescent="0.2">
      <c r="B5654">
        <f>IF(ISBLANK(A5654),"",VLOOKUP(A5654,Normas!A:D,4,FALSE))</f>
      </c>
      <c r="E5654" s="2">
        <f>IF(ISBLANK(D5654),"",INT(YEARFRAC(D5654,'Vispārīga informācija'!$B$2)))</f>
      </c>
      <c r="F5654" s="2">
        <f>IFERROR(IF(ISBLANK($A5654),"",IF($A5654="Ūdeņraža jonu koncentrācija",VLOOKUP(Dati!$A5654,Normas!$A:$D,2,FALSE),VLOOKUP(Dati!$A5654,Normas!$A:$D,2,FALSE)*0.6)),"")</f>
      </c>
      <c r="G5654" s="2">
        <f>IFERROR(IF(ISBLANK($A5654),"",IF($A5654="Ūdeņraža jonu koncentrācija",VLOOKUP(Dati!$A5654,Normas!$A:$D,3,FALSE),VLOOKUP(Dati!$A5654,Normas!$A:$D,3,FALSE)*0.6)),"")</f>
      </c>
      <c r="H5654" s="2">
        <f>IFERROR(IF(ISBLANK($A5654),"",IF($A5654="Ūdeņraža jonu koncentrācija",VLOOKUP(Dati!$A5654,Normas!$A:$D,2,FALSE),VLOOKUP(Dati!$A5654,Normas!$A:$D,2,FALSE)*0.3)),"")</f>
      </c>
      <c r="I5654" s="2">
        <f>IFERROR(IF(ISBLANK($A5654),"",IF($A5654="Ūdeņraža jonu koncentrācija",VLOOKUP(Dati!$A5654,Normas!$A:$D,3,FALSE),VLOOKUP(Dati!$A5654,Normas!$A:$D,3,FALSE)*0.3)),"")</f>
      </c>
    </row>
    <row r="5655" spans="2:9" x14ac:dyDescent="0.2">
      <c r="B5655">
        <f>IF(ISBLANK(A5655),"",VLOOKUP(A5655,Normas!A:D,4,FALSE))</f>
      </c>
      <c r="E5655" s="2">
        <f>IF(ISBLANK(D5655),"",INT(YEARFRAC(D5655,'Vispārīga informācija'!$B$2)))</f>
      </c>
      <c r="F5655" s="2">
        <f>IFERROR(IF(ISBLANK($A5655),"",IF($A5655="Ūdeņraža jonu koncentrācija",VLOOKUP(Dati!$A5655,Normas!$A:$D,2,FALSE),VLOOKUP(Dati!$A5655,Normas!$A:$D,2,FALSE)*0.6)),"")</f>
      </c>
      <c r="G5655" s="2">
        <f>IFERROR(IF(ISBLANK($A5655),"",IF($A5655="Ūdeņraža jonu koncentrācija",VLOOKUP(Dati!$A5655,Normas!$A:$D,3,FALSE),VLOOKUP(Dati!$A5655,Normas!$A:$D,3,FALSE)*0.6)),"")</f>
      </c>
      <c r="H5655" s="2">
        <f>IFERROR(IF(ISBLANK($A5655),"",IF($A5655="Ūdeņraža jonu koncentrācija",VLOOKUP(Dati!$A5655,Normas!$A:$D,2,FALSE),VLOOKUP(Dati!$A5655,Normas!$A:$D,2,FALSE)*0.3)),"")</f>
      </c>
      <c r="I5655" s="2">
        <f>IFERROR(IF(ISBLANK($A5655),"",IF($A5655="Ūdeņraža jonu koncentrācija",VLOOKUP(Dati!$A5655,Normas!$A:$D,3,FALSE),VLOOKUP(Dati!$A5655,Normas!$A:$D,3,FALSE)*0.3)),"")</f>
      </c>
    </row>
    <row r="5656" spans="2:9" x14ac:dyDescent="0.2">
      <c r="B5656">
        <f>IF(ISBLANK(A5656),"",VLOOKUP(A5656,Normas!A:D,4,FALSE))</f>
      </c>
      <c r="E5656" s="2">
        <f>IF(ISBLANK(D5656),"",INT(YEARFRAC(D5656,'Vispārīga informācija'!$B$2)))</f>
      </c>
      <c r="F5656" s="2">
        <f>IFERROR(IF(ISBLANK($A5656),"",IF($A5656="Ūdeņraža jonu koncentrācija",VLOOKUP(Dati!$A5656,Normas!$A:$D,2,FALSE),VLOOKUP(Dati!$A5656,Normas!$A:$D,2,FALSE)*0.6)),"")</f>
      </c>
      <c r="G5656" s="2">
        <f>IFERROR(IF(ISBLANK($A5656),"",IF($A5656="Ūdeņraža jonu koncentrācija",VLOOKUP(Dati!$A5656,Normas!$A:$D,3,FALSE),VLOOKUP(Dati!$A5656,Normas!$A:$D,3,FALSE)*0.6)),"")</f>
      </c>
      <c r="H5656" s="2">
        <f>IFERROR(IF(ISBLANK($A5656),"",IF($A5656="Ūdeņraža jonu koncentrācija",VLOOKUP(Dati!$A5656,Normas!$A:$D,2,FALSE),VLOOKUP(Dati!$A5656,Normas!$A:$D,2,FALSE)*0.3)),"")</f>
      </c>
      <c r="I5656" s="2">
        <f>IFERROR(IF(ISBLANK($A5656),"",IF($A5656="Ūdeņraža jonu koncentrācija",VLOOKUP(Dati!$A5656,Normas!$A:$D,3,FALSE),VLOOKUP(Dati!$A5656,Normas!$A:$D,3,FALSE)*0.3)),"")</f>
      </c>
    </row>
    <row r="5657" spans="2:9" x14ac:dyDescent="0.2">
      <c r="B5657">
        <f>IF(ISBLANK(A5657),"",VLOOKUP(A5657,Normas!A:D,4,FALSE))</f>
      </c>
      <c r="E5657" s="2">
        <f>IF(ISBLANK(D5657),"",INT(YEARFRAC(D5657,'Vispārīga informācija'!$B$2)))</f>
      </c>
      <c r="F5657" s="2">
        <f>IFERROR(IF(ISBLANK($A5657),"",IF($A5657="Ūdeņraža jonu koncentrācija",VLOOKUP(Dati!$A5657,Normas!$A:$D,2,FALSE),VLOOKUP(Dati!$A5657,Normas!$A:$D,2,FALSE)*0.6)),"")</f>
      </c>
      <c r="G5657" s="2">
        <f>IFERROR(IF(ISBLANK($A5657),"",IF($A5657="Ūdeņraža jonu koncentrācija",VLOOKUP(Dati!$A5657,Normas!$A:$D,3,FALSE),VLOOKUP(Dati!$A5657,Normas!$A:$D,3,FALSE)*0.6)),"")</f>
      </c>
      <c r="H5657" s="2">
        <f>IFERROR(IF(ISBLANK($A5657),"",IF($A5657="Ūdeņraža jonu koncentrācija",VLOOKUP(Dati!$A5657,Normas!$A:$D,2,FALSE),VLOOKUP(Dati!$A5657,Normas!$A:$D,2,FALSE)*0.3)),"")</f>
      </c>
      <c r="I5657" s="2">
        <f>IFERROR(IF(ISBLANK($A5657),"",IF($A5657="Ūdeņraža jonu koncentrācija",VLOOKUP(Dati!$A5657,Normas!$A:$D,3,FALSE),VLOOKUP(Dati!$A5657,Normas!$A:$D,3,FALSE)*0.3)),"")</f>
      </c>
    </row>
    <row r="5658" spans="2:9" x14ac:dyDescent="0.2">
      <c r="B5658">
        <f>IF(ISBLANK(A5658),"",VLOOKUP(A5658,Normas!A:D,4,FALSE))</f>
      </c>
      <c r="E5658" s="2">
        <f>IF(ISBLANK(D5658),"",INT(YEARFRAC(D5658,'Vispārīga informācija'!$B$2)))</f>
      </c>
      <c r="F5658" s="2">
        <f>IFERROR(IF(ISBLANK($A5658),"",IF($A5658="Ūdeņraža jonu koncentrācija",VLOOKUP(Dati!$A5658,Normas!$A:$D,2,FALSE),VLOOKUP(Dati!$A5658,Normas!$A:$D,2,FALSE)*0.6)),"")</f>
      </c>
      <c r="G5658" s="2">
        <f>IFERROR(IF(ISBLANK($A5658),"",IF($A5658="Ūdeņraža jonu koncentrācija",VLOOKUP(Dati!$A5658,Normas!$A:$D,3,FALSE),VLOOKUP(Dati!$A5658,Normas!$A:$D,3,FALSE)*0.6)),"")</f>
      </c>
      <c r="H5658" s="2">
        <f>IFERROR(IF(ISBLANK($A5658),"",IF($A5658="Ūdeņraža jonu koncentrācija",VLOOKUP(Dati!$A5658,Normas!$A:$D,2,FALSE),VLOOKUP(Dati!$A5658,Normas!$A:$D,2,FALSE)*0.3)),"")</f>
      </c>
      <c r="I5658" s="2">
        <f>IFERROR(IF(ISBLANK($A5658),"",IF($A5658="Ūdeņraža jonu koncentrācija",VLOOKUP(Dati!$A5658,Normas!$A:$D,3,FALSE),VLOOKUP(Dati!$A5658,Normas!$A:$D,3,FALSE)*0.3)),"")</f>
      </c>
    </row>
    <row r="5659" spans="2:9" x14ac:dyDescent="0.2">
      <c r="B5659">
        <f>IF(ISBLANK(A5659),"",VLOOKUP(A5659,Normas!A:D,4,FALSE))</f>
      </c>
      <c r="E5659" s="2">
        <f>IF(ISBLANK(D5659),"",INT(YEARFRAC(D5659,'Vispārīga informācija'!$B$2)))</f>
      </c>
      <c r="F5659" s="2">
        <f>IFERROR(IF(ISBLANK($A5659),"",IF($A5659="Ūdeņraža jonu koncentrācija",VLOOKUP(Dati!$A5659,Normas!$A:$D,2,FALSE),VLOOKUP(Dati!$A5659,Normas!$A:$D,2,FALSE)*0.6)),"")</f>
      </c>
      <c r="G5659" s="2">
        <f>IFERROR(IF(ISBLANK($A5659),"",IF($A5659="Ūdeņraža jonu koncentrācija",VLOOKUP(Dati!$A5659,Normas!$A:$D,3,FALSE),VLOOKUP(Dati!$A5659,Normas!$A:$D,3,FALSE)*0.6)),"")</f>
      </c>
      <c r="H5659" s="2">
        <f>IFERROR(IF(ISBLANK($A5659),"",IF($A5659="Ūdeņraža jonu koncentrācija",VLOOKUP(Dati!$A5659,Normas!$A:$D,2,FALSE),VLOOKUP(Dati!$A5659,Normas!$A:$D,2,FALSE)*0.3)),"")</f>
      </c>
      <c r="I5659" s="2">
        <f>IFERROR(IF(ISBLANK($A5659),"",IF($A5659="Ūdeņraža jonu koncentrācija",VLOOKUP(Dati!$A5659,Normas!$A:$D,3,FALSE),VLOOKUP(Dati!$A5659,Normas!$A:$D,3,FALSE)*0.3)),"")</f>
      </c>
    </row>
    <row r="5660" spans="2:9" x14ac:dyDescent="0.2">
      <c r="B5660">
        <f>IF(ISBLANK(A5660),"",VLOOKUP(A5660,Normas!A:D,4,FALSE))</f>
      </c>
      <c r="E5660" s="2">
        <f>IF(ISBLANK(D5660),"",INT(YEARFRAC(D5660,'Vispārīga informācija'!$B$2)))</f>
      </c>
      <c r="F5660" s="2">
        <f>IFERROR(IF(ISBLANK($A5660),"",IF($A5660="Ūdeņraža jonu koncentrācija",VLOOKUP(Dati!$A5660,Normas!$A:$D,2,FALSE),VLOOKUP(Dati!$A5660,Normas!$A:$D,2,FALSE)*0.6)),"")</f>
      </c>
      <c r="G5660" s="2">
        <f>IFERROR(IF(ISBLANK($A5660),"",IF($A5660="Ūdeņraža jonu koncentrācija",VLOOKUP(Dati!$A5660,Normas!$A:$D,3,FALSE),VLOOKUP(Dati!$A5660,Normas!$A:$D,3,FALSE)*0.6)),"")</f>
      </c>
      <c r="H5660" s="2">
        <f>IFERROR(IF(ISBLANK($A5660),"",IF($A5660="Ūdeņraža jonu koncentrācija",VLOOKUP(Dati!$A5660,Normas!$A:$D,2,FALSE),VLOOKUP(Dati!$A5660,Normas!$A:$D,2,FALSE)*0.3)),"")</f>
      </c>
      <c r="I5660" s="2">
        <f>IFERROR(IF(ISBLANK($A5660),"",IF($A5660="Ūdeņraža jonu koncentrācija",VLOOKUP(Dati!$A5660,Normas!$A:$D,3,FALSE),VLOOKUP(Dati!$A5660,Normas!$A:$D,3,FALSE)*0.3)),"")</f>
      </c>
    </row>
    <row r="5661" spans="2:9" x14ac:dyDescent="0.2">
      <c r="B5661">
        <f>IF(ISBLANK(A5661),"",VLOOKUP(A5661,Normas!A:D,4,FALSE))</f>
      </c>
      <c r="E5661" s="2">
        <f>IF(ISBLANK(D5661),"",INT(YEARFRAC(D5661,'Vispārīga informācija'!$B$2)))</f>
      </c>
      <c r="F5661" s="2">
        <f>IFERROR(IF(ISBLANK($A5661),"",IF($A5661="Ūdeņraža jonu koncentrācija",VLOOKUP(Dati!$A5661,Normas!$A:$D,2,FALSE),VLOOKUP(Dati!$A5661,Normas!$A:$D,2,FALSE)*0.6)),"")</f>
      </c>
      <c r="G5661" s="2">
        <f>IFERROR(IF(ISBLANK($A5661),"",IF($A5661="Ūdeņraža jonu koncentrācija",VLOOKUP(Dati!$A5661,Normas!$A:$D,3,FALSE),VLOOKUP(Dati!$A5661,Normas!$A:$D,3,FALSE)*0.6)),"")</f>
      </c>
      <c r="H5661" s="2">
        <f>IFERROR(IF(ISBLANK($A5661),"",IF($A5661="Ūdeņraža jonu koncentrācija",VLOOKUP(Dati!$A5661,Normas!$A:$D,2,FALSE),VLOOKUP(Dati!$A5661,Normas!$A:$D,2,FALSE)*0.3)),"")</f>
      </c>
      <c r="I5661" s="2">
        <f>IFERROR(IF(ISBLANK($A5661),"",IF($A5661="Ūdeņraža jonu koncentrācija",VLOOKUP(Dati!$A5661,Normas!$A:$D,3,FALSE),VLOOKUP(Dati!$A5661,Normas!$A:$D,3,FALSE)*0.3)),"")</f>
      </c>
    </row>
    <row r="5662" spans="2:9" x14ac:dyDescent="0.2">
      <c r="B5662">
        <f>IF(ISBLANK(A5662),"",VLOOKUP(A5662,Normas!A:D,4,FALSE))</f>
      </c>
      <c r="E5662" s="2">
        <f>IF(ISBLANK(D5662),"",INT(YEARFRAC(D5662,'Vispārīga informācija'!$B$2)))</f>
      </c>
      <c r="F5662" s="2">
        <f>IFERROR(IF(ISBLANK($A5662),"",IF($A5662="Ūdeņraža jonu koncentrācija",VLOOKUP(Dati!$A5662,Normas!$A:$D,2,FALSE),VLOOKUP(Dati!$A5662,Normas!$A:$D,2,FALSE)*0.6)),"")</f>
      </c>
      <c r="G5662" s="2">
        <f>IFERROR(IF(ISBLANK($A5662),"",IF($A5662="Ūdeņraža jonu koncentrācija",VLOOKUP(Dati!$A5662,Normas!$A:$D,3,FALSE),VLOOKUP(Dati!$A5662,Normas!$A:$D,3,FALSE)*0.6)),"")</f>
      </c>
      <c r="H5662" s="2">
        <f>IFERROR(IF(ISBLANK($A5662),"",IF($A5662="Ūdeņraža jonu koncentrācija",VLOOKUP(Dati!$A5662,Normas!$A:$D,2,FALSE),VLOOKUP(Dati!$A5662,Normas!$A:$D,2,FALSE)*0.3)),"")</f>
      </c>
      <c r="I5662" s="2">
        <f>IFERROR(IF(ISBLANK($A5662),"",IF($A5662="Ūdeņraža jonu koncentrācija",VLOOKUP(Dati!$A5662,Normas!$A:$D,3,FALSE),VLOOKUP(Dati!$A5662,Normas!$A:$D,3,FALSE)*0.3)),"")</f>
      </c>
    </row>
    <row r="5663" spans="2:9" x14ac:dyDescent="0.2">
      <c r="B5663">
        <f>IF(ISBLANK(A5663),"",VLOOKUP(A5663,Normas!A:D,4,FALSE))</f>
      </c>
      <c r="E5663" s="2">
        <f>IF(ISBLANK(D5663),"",INT(YEARFRAC(D5663,'Vispārīga informācija'!$B$2)))</f>
      </c>
      <c r="F5663" s="2">
        <f>IFERROR(IF(ISBLANK($A5663),"",IF($A5663="Ūdeņraža jonu koncentrācija",VLOOKUP(Dati!$A5663,Normas!$A:$D,2,FALSE),VLOOKUP(Dati!$A5663,Normas!$A:$D,2,FALSE)*0.6)),"")</f>
      </c>
      <c r="G5663" s="2">
        <f>IFERROR(IF(ISBLANK($A5663),"",IF($A5663="Ūdeņraža jonu koncentrācija",VLOOKUP(Dati!$A5663,Normas!$A:$D,3,FALSE),VLOOKUP(Dati!$A5663,Normas!$A:$D,3,FALSE)*0.6)),"")</f>
      </c>
      <c r="H5663" s="2">
        <f>IFERROR(IF(ISBLANK($A5663),"",IF($A5663="Ūdeņraža jonu koncentrācija",VLOOKUP(Dati!$A5663,Normas!$A:$D,2,FALSE),VLOOKUP(Dati!$A5663,Normas!$A:$D,2,FALSE)*0.3)),"")</f>
      </c>
      <c r="I5663" s="2">
        <f>IFERROR(IF(ISBLANK($A5663),"",IF($A5663="Ūdeņraža jonu koncentrācija",VLOOKUP(Dati!$A5663,Normas!$A:$D,3,FALSE),VLOOKUP(Dati!$A5663,Normas!$A:$D,3,FALSE)*0.3)),"")</f>
      </c>
    </row>
    <row r="5664" spans="2:9" x14ac:dyDescent="0.2">
      <c r="B5664">
        <f>IF(ISBLANK(A5664),"",VLOOKUP(A5664,Normas!A:D,4,FALSE))</f>
      </c>
      <c r="E5664" s="2">
        <f>IF(ISBLANK(D5664),"",INT(YEARFRAC(D5664,'Vispārīga informācija'!$B$2)))</f>
      </c>
      <c r="F5664" s="2">
        <f>IFERROR(IF(ISBLANK($A5664),"",IF($A5664="Ūdeņraža jonu koncentrācija",VLOOKUP(Dati!$A5664,Normas!$A:$D,2,FALSE),VLOOKUP(Dati!$A5664,Normas!$A:$D,2,FALSE)*0.6)),"")</f>
      </c>
      <c r="G5664" s="2">
        <f>IFERROR(IF(ISBLANK($A5664),"",IF($A5664="Ūdeņraža jonu koncentrācija",VLOOKUP(Dati!$A5664,Normas!$A:$D,3,FALSE),VLOOKUP(Dati!$A5664,Normas!$A:$D,3,FALSE)*0.6)),"")</f>
      </c>
      <c r="H5664" s="2">
        <f>IFERROR(IF(ISBLANK($A5664),"",IF($A5664="Ūdeņraža jonu koncentrācija",VLOOKUP(Dati!$A5664,Normas!$A:$D,2,FALSE),VLOOKUP(Dati!$A5664,Normas!$A:$D,2,FALSE)*0.3)),"")</f>
      </c>
      <c r="I5664" s="2">
        <f>IFERROR(IF(ISBLANK($A5664),"",IF($A5664="Ūdeņraža jonu koncentrācija",VLOOKUP(Dati!$A5664,Normas!$A:$D,3,FALSE),VLOOKUP(Dati!$A5664,Normas!$A:$D,3,FALSE)*0.3)),"")</f>
      </c>
    </row>
    <row r="5665" spans="2:9" x14ac:dyDescent="0.2">
      <c r="B5665">
        <f>IF(ISBLANK(A5665),"",VLOOKUP(A5665,Normas!A:D,4,FALSE))</f>
      </c>
      <c r="E5665" s="2">
        <f>IF(ISBLANK(D5665),"",INT(YEARFRAC(D5665,'Vispārīga informācija'!$B$2)))</f>
      </c>
      <c r="F5665" s="2">
        <f>IFERROR(IF(ISBLANK($A5665),"",IF($A5665="Ūdeņraža jonu koncentrācija",VLOOKUP(Dati!$A5665,Normas!$A:$D,2,FALSE),VLOOKUP(Dati!$A5665,Normas!$A:$D,2,FALSE)*0.6)),"")</f>
      </c>
      <c r="G5665" s="2">
        <f>IFERROR(IF(ISBLANK($A5665),"",IF($A5665="Ūdeņraža jonu koncentrācija",VLOOKUP(Dati!$A5665,Normas!$A:$D,3,FALSE),VLOOKUP(Dati!$A5665,Normas!$A:$D,3,FALSE)*0.6)),"")</f>
      </c>
      <c r="H5665" s="2">
        <f>IFERROR(IF(ISBLANK($A5665),"",IF($A5665="Ūdeņraža jonu koncentrācija",VLOOKUP(Dati!$A5665,Normas!$A:$D,2,FALSE),VLOOKUP(Dati!$A5665,Normas!$A:$D,2,FALSE)*0.3)),"")</f>
      </c>
      <c r="I5665" s="2">
        <f>IFERROR(IF(ISBLANK($A5665),"",IF($A5665="Ūdeņraža jonu koncentrācija",VLOOKUP(Dati!$A5665,Normas!$A:$D,3,FALSE),VLOOKUP(Dati!$A5665,Normas!$A:$D,3,FALSE)*0.3)),"")</f>
      </c>
    </row>
    <row r="5666" spans="2:9" x14ac:dyDescent="0.2">
      <c r="B5666">
        <f>IF(ISBLANK(A5666),"",VLOOKUP(A5666,Normas!A:D,4,FALSE))</f>
      </c>
      <c r="E5666" s="2">
        <f>IF(ISBLANK(D5666),"",INT(YEARFRAC(D5666,'Vispārīga informācija'!$B$2)))</f>
      </c>
      <c r="F5666" s="2">
        <f>IFERROR(IF(ISBLANK($A5666),"",IF($A5666="Ūdeņraža jonu koncentrācija",VLOOKUP(Dati!$A5666,Normas!$A:$D,2,FALSE),VLOOKUP(Dati!$A5666,Normas!$A:$D,2,FALSE)*0.6)),"")</f>
      </c>
      <c r="G5666" s="2">
        <f>IFERROR(IF(ISBLANK($A5666),"",IF($A5666="Ūdeņraža jonu koncentrācija",VLOOKUP(Dati!$A5666,Normas!$A:$D,3,FALSE),VLOOKUP(Dati!$A5666,Normas!$A:$D,3,FALSE)*0.6)),"")</f>
      </c>
      <c r="H5666" s="2">
        <f>IFERROR(IF(ISBLANK($A5666),"",IF($A5666="Ūdeņraža jonu koncentrācija",VLOOKUP(Dati!$A5666,Normas!$A:$D,2,FALSE),VLOOKUP(Dati!$A5666,Normas!$A:$D,2,FALSE)*0.3)),"")</f>
      </c>
      <c r="I5666" s="2">
        <f>IFERROR(IF(ISBLANK($A5666),"",IF($A5666="Ūdeņraža jonu koncentrācija",VLOOKUP(Dati!$A5666,Normas!$A:$D,3,FALSE),VLOOKUP(Dati!$A5666,Normas!$A:$D,3,FALSE)*0.3)),"")</f>
      </c>
    </row>
    <row r="5667" spans="2:9" x14ac:dyDescent="0.2">
      <c r="B5667">
        <f>IF(ISBLANK(A5667),"",VLOOKUP(A5667,Normas!A:D,4,FALSE))</f>
      </c>
      <c r="E5667" s="2">
        <f>IF(ISBLANK(D5667),"",INT(YEARFRAC(D5667,'Vispārīga informācija'!$B$2)))</f>
      </c>
      <c r="F5667" s="2">
        <f>IFERROR(IF(ISBLANK($A5667),"",IF($A5667="Ūdeņraža jonu koncentrācija",VLOOKUP(Dati!$A5667,Normas!$A:$D,2,FALSE),VLOOKUP(Dati!$A5667,Normas!$A:$D,2,FALSE)*0.6)),"")</f>
      </c>
      <c r="G5667" s="2">
        <f>IFERROR(IF(ISBLANK($A5667),"",IF($A5667="Ūdeņraža jonu koncentrācija",VLOOKUP(Dati!$A5667,Normas!$A:$D,3,FALSE),VLOOKUP(Dati!$A5667,Normas!$A:$D,3,FALSE)*0.6)),"")</f>
      </c>
      <c r="H5667" s="2">
        <f>IFERROR(IF(ISBLANK($A5667),"",IF($A5667="Ūdeņraža jonu koncentrācija",VLOOKUP(Dati!$A5667,Normas!$A:$D,2,FALSE),VLOOKUP(Dati!$A5667,Normas!$A:$D,2,FALSE)*0.3)),"")</f>
      </c>
      <c r="I5667" s="2">
        <f>IFERROR(IF(ISBLANK($A5667),"",IF($A5667="Ūdeņraža jonu koncentrācija",VLOOKUP(Dati!$A5667,Normas!$A:$D,3,FALSE),VLOOKUP(Dati!$A5667,Normas!$A:$D,3,FALSE)*0.3)),"")</f>
      </c>
    </row>
    <row r="5668" spans="2:9" x14ac:dyDescent="0.2">
      <c r="B5668">
        <f>IF(ISBLANK(A5668),"",VLOOKUP(A5668,Normas!A:D,4,FALSE))</f>
      </c>
      <c r="E5668" s="2">
        <f>IF(ISBLANK(D5668),"",INT(YEARFRAC(D5668,'Vispārīga informācija'!$B$2)))</f>
      </c>
      <c r="F5668" s="2">
        <f>IFERROR(IF(ISBLANK($A5668),"",IF($A5668="Ūdeņraža jonu koncentrācija",VLOOKUP(Dati!$A5668,Normas!$A:$D,2,FALSE),VLOOKUP(Dati!$A5668,Normas!$A:$D,2,FALSE)*0.6)),"")</f>
      </c>
      <c r="G5668" s="2">
        <f>IFERROR(IF(ISBLANK($A5668),"",IF($A5668="Ūdeņraža jonu koncentrācija",VLOOKUP(Dati!$A5668,Normas!$A:$D,3,FALSE),VLOOKUP(Dati!$A5668,Normas!$A:$D,3,FALSE)*0.6)),"")</f>
      </c>
      <c r="H5668" s="2">
        <f>IFERROR(IF(ISBLANK($A5668),"",IF($A5668="Ūdeņraža jonu koncentrācija",VLOOKUP(Dati!$A5668,Normas!$A:$D,2,FALSE),VLOOKUP(Dati!$A5668,Normas!$A:$D,2,FALSE)*0.3)),"")</f>
      </c>
      <c r="I5668" s="2">
        <f>IFERROR(IF(ISBLANK($A5668),"",IF($A5668="Ūdeņraža jonu koncentrācija",VLOOKUP(Dati!$A5668,Normas!$A:$D,3,FALSE),VLOOKUP(Dati!$A5668,Normas!$A:$D,3,FALSE)*0.3)),"")</f>
      </c>
    </row>
    <row r="5669" spans="2:9" x14ac:dyDescent="0.2">
      <c r="B5669">
        <f>IF(ISBLANK(A5669),"",VLOOKUP(A5669,Normas!A:D,4,FALSE))</f>
      </c>
      <c r="E5669" s="2">
        <f>IF(ISBLANK(D5669),"",INT(YEARFRAC(D5669,'Vispārīga informācija'!$B$2)))</f>
      </c>
      <c r="F5669" s="2">
        <f>IFERROR(IF(ISBLANK($A5669),"",IF($A5669="Ūdeņraža jonu koncentrācija",VLOOKUP(Dati!$A5669,Normas!$A:$D,2,FALSE),VLOOKUP(Dati!$A5669,Normas!$A:$D,2,FALSE)*0.6)),"")</f>
      </c>
      <c r="G5669" s="2">
        <f>IFERROR(IF(ISBLANK($A5669),"",IF($A5669="Ūdeņraža jonu koncentrācija",VLOOKUP(Dati!$A5669,Normas!$A:$D,3,FALSE),VLOOKUP(Dati!$A5669,Normas!$A:$D,3,FALSE)*0.6)),"")</f>
      </c>
      <c r="H5669" s="2">
        <f>IFERROR(IF(ISBLANK($A5669),"",IF($A5669="Ūdeņraža jonu koncentrācija",VLOOKUP(Dati!$A5669,Normas!$A:$D,2,FALSE),VLOOKUP(Dati!$A5669,Normas!$A:$D,2,FALSE)*0.3)),"")</f>
      </c>
      <c r="I5669" s="2">
        <f>IFERROR(IF(ISBLANK($A5669),"",IF($A5669="Ūdeņraža jonu koncentrācija",VLOOKUP(Dati!$A5669,Normas!$A:$D,3,FALSE),VLOOKUP(Dati!$A5669,Normas!$A:$D,3,FALSE)*0.3)),"")</f>
      </c>
    </row>
    <row r="5670" spans="2:9" x14ac:dyDescent="0.2">
      <c r="B5670">
        <f>IF(ISBLANK(A5670),"",VLOOKUP(A5670,Normas!A:D,4,FALSE))</f>
      </c>
      <c r="E5670" s="2">
        <f>IF(ISBLANK(D5670),"",INT(YEARFRAC(D5670,'Vispārīga informācija'!$B$2)))</f>
      </c>
      <c r="F5670" s="2">
        <f>IFERROR(IF(ISBLANK($A5670),"",IF($A5670="Ūdeņraža jonu koncentrācija",VLOOKUP(Dati!$A5670,Normas!$A:$D,2,FALSE),VLOOKUP(Dati!$A5670,Normas!$A:$D,2,FALSE)*0.6)),"")</f>
      </c>
      <c r="G5670" s="2">
        <f>IFERROR(IF(ISBLANK($A5670),"",IF($A5670="Ūdeņraža jonu koncentrācija",VLOOKUP(Dati!$A5670,Normas!$A:$D,3,FALSE),VLOOKUP(Dati!$A5670,Normas!$A:$D,3,FALSE)*0.6)),"")</f>
      </c>
      <c r="H5670" s="2">
        <f>IFERROR(IF(ISBLANK($A5670),"",IF($A5670="Ūdeņraža jonu koncentrācija",VLOOKUP(Dati!$A5670,Normas!$A:$D,2,FALSE),VLOOKUP(Dati!$A5670,Normas!$A:$D,2,FALSE)*0.3)),"")</f>
      </c>
      <c r="I5670" s="2">
        <f>IFERROR(IF(ISBLANK($A5670),"",IF($A5670="Ūdeņraža jonu koncentrācija",VLOOKUP(Dati!$A5670,Normas!$A:$D,3,FALSE),VLOOKUP(Dati!$A5670,Normas!$A:$D,3,FALSE)*0.3)),"")</f>
      </c>
    </row>
    <row r="5671" spans="2:9" x14ac:dyDescent="0.2">
      <c r="B5671">
        <f>IF(ISBLANK(A5671),"",VLOOKUP(A5671,Normas!A:D,4,FALSE))</f>
      </c>
      <c r="E5671" s="2">
        <f>IF(ISBLANK(D5671),"",INT(YEARFRAC(D5671,'Vispārīga informācija'!$B$2)))</f>
      </c>
      <c r="F5671" s="2">
        <f>IFERROR(IF(ISBLANK($A5671),"",IF($A5671="Ūdeņraža jonu koncentrācija",VLOOKUP(Dati!$A5671,Normas!$A:$D,2,FALSE),VLOOKUP(Dati!$A5671,Normas!$A:$D,2,FALSE)*0.6)),"")</f>
      </c>
      <c r="G5671" s="2">
        <f>IFERROR(IF(ISBLANK($A5671),"",IF($A5671="Ūdeņraža jonu koncentrācija",VLOOKUP(Dati!$A5671,Normas!$A:$D,3,FALSE),VLOOKUP(Dati!$A5671,Normas!$A:$D,3,FALSE)*0.6)),"")</f>
      </c>
      <c r="H5671" s="2">
        <f>IFERROR(IF(ISBLANK($A5671),"",IF($A5671="Ūdeņraža jonu koncentrācija",VLOOKUP(Dati!$A5671,Normas!$A:$D,2,FALSE),VLOOKUP(Dati!$A5671,Normas!$A:$D,2,FALSE)*0.3)),"")</f>
      </c>
      <c r="I5671" s="2">
        <f>IFERROR(IF(ISBLANK($A5671),"",IF($A5671="Ūdeņraža jonu koncentrācija",VLOOKUP(Dati!$A5671,Normas!$A:$D,3,FALSE),VLOOKUP(Dati!$A5671,Normas!$A:$D,3,FALSE)*0.3)),"")</f>
      </c>
    </row>
    <row r="5672" spans="2:9" x14ac:dyDescent="0.2">
      <c r="B5672">
        <f>IF(ISBLANK(A5672),"",VLOOKUP(A5672,Normas!A:D,4,FALSE))</f>
      </c>
      <c r="E5672" s="2">
        <f>IF(ISBLANK(D5672),"",INT(YEARFRAC(D5672,'Vispārīga informācija'!$B$2)))</f>
      </c>
      <c r="F5672" s="2">
        <f>IFERROR(IF(ISBLANK($A5672),"",IF($A5672="Ūdeņraža jonu koncentrācija",VLOOKUP(Dati!$A5672,Normas!$A:$D,2,FALSE),VLOOKUP(Dati!$A5672,Normas!$A:$D,2,FALSE)*0.6)),"")</f>
      </c>
      <c r="G5672" s="2">
        <f>IFERROR(IF(ISBLANK($A5672),"",IF($A5672="Ūdeņraža jonu koncentrācija",VLOOKUP(Dati!$A5672,Normas!$A:$D,3,FALSE),VLOOKUP(Dati!$A5672,Normas!$A:$D,3,FALSE)*0.6)),"")</f>
      </c>
      <c r="H5672" s="2">
        <f>IFERROR(IF(ISBLANK($A5672),"",IF($A5672="Ūdeņraža jonu koncentrācija",VLOOKUP(Dati!$A5672,Normas!$A:$D,2,FALSE),VLOOKUP(Dati!$A5672,Normas!$A:$D,2,FALSE)*0.3)),"")</f>
      </c>
      <c r="I5672" s="2">
        <f>IFERROR(IF(ISBLANK($A5672),"",IF($A5672="Ūdeņraža jonu koncentrācija",VLOOKUP(Dati!$A5672,Normas!$A:$D,3,FALSE),VLOOKUP(Dati!$A5672,Normas!$A:$D,3,FALSE)*0.3)),"")</f>
      </c>
    </row>
    <row r="5673" spans="2:9" x14ac:dyDescent="0.2">
      <c r="B5673">
        <f>IF(ISBLANK(A5673),"",VLOOKUP(A5673,Normas!A:D,4,FALSE))</f>
      </c>
      <c r="E5673" s="2">
        <f>IF(ISBLANK(D5673),"",INT(YEARFRAC(D5673,'Vispārīga informācija'!$B$2)))</f>
      </c>
      <c r="F5673" s="2">
        <f>IFERROR(IF(ISBLANK($A5673),"",IF($A5673="Ūdeņraža jonu koncentrācija",VLOOKUP(Dati!$A5673,Normas!$A:$D,2,FALSE),VLOOKUP(Dati!$A5673,Normas!$A:$D,2,FALSE)*0.6)),"")</f>
      </c>
      <c r="G5673" s="2">
        <f>IFERROR(IF(ISBLANK($A5673),"",IF($A5673="Ūdeņraža jonu koncentrācija",VLOOKUP(Dati!$A5673,Normas!$A:$D,3,FALSE),VLOOKUP(Dati!$A5673,Normas!$A:$D,3,FALSE)*0.6)),"")</f>
      </c>
      <c r="H5673" s="2">
        <f>IFERROR(IF(ISBLANK($A5673),"",IF($A5673="Ūdeņraža jonu koncentrācija",VLOOKUP(Dati!$A5673,Normas!$A:$D,2,FALSE),VLOOKUP(Dati!$A5673,Normas!$A:$D,2,FALSE)*0.3)),"")</f>
      </c>
      <c r="I5673" s="2">
        <f>IFERROR(IF(ISBLANK($A5673),"",IF($A5673="Ūdeņraža jonu koncentrācija",VLOOKUP(Dati!$A5673,Normas!$A:$D,3,FALSE),VLOOKUP(Dati!$A5673,Normas!$A:$D,3,FALSE)*0.3)),"")</f>
      </c>
    </row>
    <row r="5674" spans="2:9" x14ac:dyDescent="0.2">
      <c r="B5674">
        <f>IF(ISBLANK(A5674),"",VLOOKUP(A5674,Normas!A:D,4,FALSE))</f>
      </c>
      <c r="E5674" s="2">
        <f>IF(ISBLANK(D5674),"",INT(YEARFRAC(D5674,'Vispārīga informācija'!$B$2)))</f>
      </c>
      <c r="F5674" s="2">
        <f>IFERROR(IF(ISBLANK($A5674),"",IF($A5674="Ūdeņraža jonu koncentrācija",VLOOKUP(Dati!$A5674,Normas!$A:$D,2,FALSE),VLOOKUP(Dati!$A5674,Normas!$A:$D,2,FALSE)*0.6)),"")</f>
      </c>
      <c r="G5674" s="2">
        <f>IFERROR(IF(ISBLANK($A5674),"",IF($A5674="Ūdeņraža jonu koncentrācija",VLOOKUP(Dati!$A5674,Normas!$A:$D,3,FALSE),VLOOKUP(Dati!$A5674,Normas!$A:$D,3,FALSE)*0.6)),"")</f>
      </c>
      <c r="H5674" s="2">
        <f>IFERROR(IF(ISBLANK($A5674),"",IF($A5674="Ūdeņraža jonu koncentrācija",VLOOKUP(Dati!$A5674,Normas!$A:$D,2,FALSE),VLOOKUP(Dati!$A5674,Normas!$A:$D,2,FALSE)*0.3)),"")</f>
      </c>
      <c r="I5674" s="2">
        <f>IFERROR(IF(ISBLANK($A5674),"",IF($A5674="Ūdeņraža jonu koncentrācija",VLOOKUP(Dati!$A5674,Normas!$A:$D,3,FALSE),VLOOKUP(Dati!$A5674,Normas!$A:$D,3,FALSE)*0.3)),"")</f>
      </c>
    </row>
    <row r="5675" spans="2:9" x14ac:dyDescent="0.2">
      <c r="B5675">
        <f>IF(ISBLANK(A5675),"",VLOOKUP(A5675,Normas!A:D,4,FALSE))</f>
      </c>
      <c r="E5675" s="2">
        <f>IF(ISBLANK(D5675),"",INT(YEARFRAC(D5675,'Vispārīga informācija'!$B$2)))</f>
      </c>
      <c r="F5675" s="2">
        <f>IFERROR(IF(ISBLANK($A5675),"",IF($A5675="Ūdeņraža jonu koncentrācija",VLOOKUP(Dati!$A5675,Normas!$A:$D,2,FALSE),VLOOKUP(Dati!$A5675,Normas!$A:$D,2,FALSE)*0.6)),"")</f>
      </c>
      <c r="G5675" s="2">
        <f>IFERROR(IF(ISBLANK($A5675),"",IF($A5675="Ūdeņraža jonu koncentrācija",VLOOKUP(Dati!$A5675,Normas!$A:$D,3,FALSE),VLOOKUP(Dati!$A5675,Normas!$A:$D,3,FALSE)*0.6)),"")</f>
      </c>
      <c r="H5675" s="2">
        <f>IFERROR(IF(ISBLANK($A5675),"",IF($A5675="Ūdeņraža jonu koncentrācija",VLOOKUP(Dati!$A5675,Normas!$A:$D,2,FALSE),VLOOKUP(Dati!$A5675,Normas!$A:$D,2,FALSE)*0.3)),"")</f>
      </c>
      <c r="I5675" s="2">
        <f>IFERROR(IF(ISBLANK($A5675),"",IF($A5675="Ūdeņraža jonu koncentrācija",VLOOKUP(Dati!$A5675,Normas!$A:$D,3,FALSE),VLOOKUP(Dati!$A5675,Normas!$A:$D,3,FALSE)*0.3)),"")</f>
      </c>
    </row>
    <row r="5676" spans="2:9" x14ac:dyDescent="0.2">
      <c r="B5676">
        <f>IF(ISBLANK(A5676),"",VLOOKUP(A5676,Normas!A:D,4,FALSE))</f>
      </c>
      <c r="E5676" s="2">
        <f>IF(ISBLANK(D5676),"",INT(YEARFRAC(D5676,'Vispārīga informācija'!$B$2)))</f>
      </c>
      <c r="F5676" s="2">
        <f>IFERROR(IF(ISBLANK($A5676),"",IF($A5676="Ūdeņraža jonu koncentrācija",VLOOKUP(Dati!$A5676,Normas!$A:$D,2,FALSE),VLOOKUP(Dati!$A5676,Normas!$A:$D,2,FALSE)*0.6)),"")</f>
      </c>
      <c r="G5676" s="2">
        <f>IFERROR(IF(ISBLANK($A5676),"",IF($A5676="Ūdeņraža jonu koncentrācija",VLOOKUP(Dati!$A5676,Normas!$A:$D,3,FALSE),VLOOKUP(Dati!$A5676,Normas!$A:$D,3,FALSE)*0.6)),"")</f>
      </c>
      <c r="H5676" s="2">
        <f>IFERROR(IF(ISBLANK($A5676),"",IF($A5676="Ūdeņraža jonu koncentrācija",VLOOKUP(Dati!$A5676,Normas!$A:$D,2,FALSE),VLOOKUP(Dati!$A5676,Normas!$A:$D,2,FALSE)*0.3)),"")</f>
      </c>
      <c r="I5676" s="2">
        <f>IFERROR(IF(ISBLANK($A5676),"",IF($A5676="Ūdeņraža jonu koncentrācija",VLOOKUP(Dati!$A5676,Normas!$A:$D,3,FALSE),VLOOKUP(Dati!$A5676,Normas!$A:$D,3,FALSE)*0.3)),"")</f>
      </c>
    </row>
    <row r="5677" spans="2:9" x14ac:dyDescent="0.2">
      <c r="B5677">
        <f>IF(ISBLANK(A5677),"",VLOOKUP(A5677,Normas!A:D,4,FALSE))</f>
      </c>
      <c r="E5677" s="2">
        <f>IF(ISBLANK(D5677),"",INT(YEARFRAC(D5677,'Vispārīga informācija'!$B$2)))</f>
      </c>
      <c r="F5677" s="2">
        <f>IFERROR(IF(ISBLANK($A5677),"",IF($A5677="Ūdeņraža jonu koncentrācija",VLOOKUP(Dati!$A5677,Normas!$A:$D,2,FALSE),VLOOKUP(Dati!$A5677,Normas!$A:$D,2,FALSE)*0.6)),"")</f>
      </c>
      <c r="G5677" s="2">
        <f>IFERROR(IF(ISBLANK($A5677),"",IF($A5677="Ūdeņraža jonu koncentrācija",VLOOKUP(Dati!$A5677,Normas!$A:$D,3,FALSE),VLOOKUP(Dati!$A5677,Normas!$A:$D,3,FALSE)*0.6)),"")</f>
      </c>
      <c r="H5677" s="2">
        <f>IFERROR(IF(ISBLANK($A5677),"",IF($A5677="Ūdeņraža jonu koncentrācija",VLOOKUP(Dati!$A5677,Normas!$A:$D,2,FALSE),VLOOKUP(Dati!$A5677,Normas!$A:$D,2,FALSE)*0.3)),"")</f>
      </c>
      <c r="I5677" s="2">
        <f>IFERROR(IF(ISBLANK($A5677),"",IF($A5677="Ūdeņraža jonu koncentrācija",VLOOKUP(Dati!$A5677,Normas!$A:$D,3,FALSE),VLOOKUP(Dati!$A5677,Normas!$A:$D,3,FALSE)*0.3)),"")</f>
      </c>
    </row>
    <row r="5678" spans="2:9" x14ac:dyDescent="0.2">
      <c r="B5678">
        <f>IF(ISBLANK(A5678),"",VLOOKUP(A5678,Normas!A:D,4,FALSE))</f>
      </c>
      <c r="E5678" s="2">
        <f>IF(ISBLANK(D5678),"",INT(YEARFRAC(D5678,'Vispārīga informācija'!$B$2)))</f>
      </c>
      <c r="F5678" s="2">
        <f>IFERROR(IF(ISBLANK($A5678),"",IF($A5678="Ūdeņraža jonu koncentrācija",VLOOKUP(Dati!$A5678,Normas!$A:$D,2,FALSE),VLOOKUP(Dati!$A5678,Normas!$A:$D,2,FALSE)*0.6)),"")</f>
      </c>
      <c r="G5678" s="2">
        <f>IFERROR(IF(ISBLANK($A5678),"",IF($A5678="Ūdeņraža jonu koncentrācija",VLOOKUP(Dati!$A5678,Normas!$A:$D,3,FALSE),VLOOKUP(Dati!$A5678,Normas!$A:$D,3,FALSE)*0.6)),"")</f>
      </c>
      <c r="H5678" s="2">
        <f>IFERROR(IF(ISBLANK($A5678),"",IF($A5678="Ūdeņraža jonu koncentrācija",VLOOKUP(Dati!$A5678,Normas!$A:$D,2,FALSE),VLOOKUP(Dati!$A5678,Normas!$A:$D,2,FALSE)*0.3)),"")</f>
      </c>
      <c r="I5678" s="2">
        <f>IFERROR(IF(ISBLANK($A5678),"",IF($A5678="Ūdeņraža jonu koncentrācija",VLOOKUP(Dati!$A5678,Normas!$A:$D,3,FALSE),VLOOKUP(Dati!$A5678,Normas!$A:$D,3,FALSE)*0.3)),"")</f>
      </c>
    </row>
    <row r="5679" spans="2:9" x14ac:dyDescent="0.2">
      <c r="B5679">
        <f>IF(ISBLANK(A5679),"",VLOOKUP(A5679,Normas!A:D,4,FALSE))</f>
      </c>
      <c r="E5679" s="2">
        <f>IF(ISBLANK(D5679),"",INT(YEARFRAC(D5679,'Vispārīga informācija'!$B$2)))</f>
      </c>
      <c r="F5679" s="2">
        <f>IFERROR(IF(ISBLANK($A5679),"",IF($A5679="Ūdeņraža jonu koncentrācija",VLOOKUP(Dati!$A5679,Normas!$A:$D,2,FALSE),VLOOKUP(Dati!$A5679,Normas!$A:$D,2,FALSE)*0.6)),"")</f>
      </c>
      <c r="G5679" s="2">
        <f>IFERROR(IF(ISBLANK($A5679),"",IF($A5679="Ūdeņraža jonu koncentrācija",VLOOKUP(Dati!$A5679,Normas!$A:$D,3,FALSE),VLOOKUP(Dati!$A5679,Normas!$A:$D,3,FALSE)*0.6)),"")</f>
      </c>
      <c r="H5679" s="2">
        <f>IFERROR(IF(ISBLANK($A5679),"",IF($A5679="Ūdeņraža jonu koncentrācija",VLOOKUP(Dati!$A5679,Normas!$A:$D,2,FALSE),VLOOKUP(Dati!$A5679,Normas!$A:$D,2,FALSE)*0.3)),"")</f>
      </c>
      <c r="I5679" s="2">
        <f>IFERROR(IF(ISBLANK($A5679),"",IF($A5679="Ūdeņraža jonu koncentrācija",VLOOKUP(Dati!$A5679,Normas!$A:$D,3,FALSE),VLOOKUP(Dati!$A5679,Normas!$A:$D,3,FALSE)*0.3)),"")</f>
      </c>
    </row>
    <row r="5680" spans="2:9" x14ac:dyDescent="0.2">
      <c r="B5680">
        <f>IF(ISBLANK(A5680),"",VLOOKUP(A5680,Normas!A:D,4,FALSE))</f>
      </c>
      <c r="E5680" s="2">
        <f>IF(ISBLANK(D5680),"",INT(YEARFRAC(D5680,'Vispārīga informācija'!$B$2)))</f>
      </c>
      <c r="F5680" s="2">
        <f>IFERROR(IF(ISBLANK($A5680),"",IF($A5680="Ūdeņraža jonu koncentrācija",VLOOKUP(Dati!$A5680,Normas!$A:$D,2,FALSE),VLOOKUP(Dati!$A5680,Normas!$A:$D,2,FALSE)*0.6)),"")</f>
      </c>
      <c r="G5680" s="2">
        <f>IFERROR(IF(ISBLANK($A5680),"",IF($A5680="Ūdeņraža jonu koncentrācija",VLOOKUP(Dati!$A5680,Normas!$A:$D,3,FALSE),VLOOKUP(Dati!$A5680,Normas!$A:$D,3,FALSE)*0.6)),"")</f>
      </c>
      <c r="H5680" s="2">
        <f>IFERROR(IF(ISBLANK($A5680),"",IF($A5680="Ūdeņraža jonu koncentrācija",VLOOKUP(Dati!$A5680,Normas!$A:$D,2,FALSE),VLOOKUP(Dati!$A5680,Normas!$A:$D,2,FALSE)*0.3)),"")</f>
      </c>
      <c r="I5680" s="2">
        <f>IFERROR(IF(ISBLANK($A5680),"",IF($A5680="Ūdeņraža jonu koncentrācija",VLOOKUP(Dati!$A5680,Normas!$A:$D,3,FALSE),VLOOKUP(Dati!$A5680,Normas!$A:$D,3,FALSE)*0.3)),"")</f>
      </c>
    </row>
    <row r="5681" spans="2:9" x14ac:dyDescent="0.2">
      <c r="B5681">
        <f>IF(ISBLANK(A5681),"",VLOOKUP(A5681,Normas!A:D,4,FALSE))</f>
      </c>
      <c r="E5681" s="2">
        <f>IF(ISBLANK(D5681),"",INT(YEARFRAC(D5681,'Vispārīga informācija'!$B$2)))</f>
      </c>
      <c r="F5681" s="2">
        <f>IFERROR(IF(ISBLANK($A5681),"",IF($A5681="Ūdeņraža jonu koncentrācija",VLOOKUP(Dati!$A5681,Normas!$A:$D,2,FALSE),VLOOKUP(Dati!$A5681,Normas!$A:$D,2,FALSE)*0.6)),"")</f>
      </c>
      <c r="G5681" s="2">
        <f>IFERROR(IF(ISBLANK($A5681),"",IF($A5681="Ūdeņraža jonu koncentrācija",VLOOKUP(Dati!$A5681,Normas!$A:$D,3,FALSE),VLOOKUP(Dati!$A5681,Normas!$A:$D,3,FALSE)*0.6)),"")</f>
      </c>
      <c r="H5681" s="2">
        <f>IFERROR(IF(ISBLANK($A5681),"",IF($A5681="Ūdeņraža jonu koncentrācija",VLOOKUP(Dati!$A5681,Normas!$A:$D,2,FALSE),VLOOKUP(Dati!$A5681,Normas!$A:$D,2,FALSE)*0.3)),"")</f>
      </c>
      <c r="I5681" s="2">
        <f>IFERROR(IF(ISBLANK($A5681),"",IF($A5681="Ūdeņraža jonu koncentrācija",VLOOKUP(Dati!$A5681,Normas!$A:$D,3,FALSE),VLOOKUP(Dati!$A5681,Normas!$A:$D,3,FALSE)*0.3)),"")</f>
      </c>
    </row>
    <row r="5682" spans="2:9" x14ac:dyDescent="0.2">
      <c r="B5682">
        <f>IF(ISBLANK(A5682),"",VLOOKUP(A5682,Normas!A:D,4,FALSE))</f>
      </c>
      <c r="E5682" s="2">
        <f>IF(ISBLANK(D5682),"",INT(YEARFRAC(D5682,'Vispārīga informācija'!$B$2)))</f>
      </c>
      <c r="F5682" s="2">
        <f>IFERROR(IF(ISBLANK($A5682),"",IF($A5682="Ūdeņraža jonu koncentrācija",VLOOKUP(Dati!$A5682,Normas!$A:$D,2,FALSE),VLOOKUP(Dati!$A5682,Normas!$A:$D,2,FALSE)*0.6)),"")</f>
      </c>
      <c r="G5682" s="2">
        <f>IFERROR(IF(ISBLANK($A5682),"",IF($A5682="Ūdeņraža jonu koncentrācija",VLOOKUP(Dati!$A5682,Normas!$A:$D,3,FALSE),VLOOKUP(Dati!$A5682,Normas!$A:$D,3,FALSE)*0.6)),"")</f>
      </c>
      <c r="H5682" s="2">
        <f>IFERROR(IF(ISBLANK($A5682),"",IF($A5682="Ūdeņraža jonu koncentrācija",VLOOKUP(Dati!$A5682,Normas!$A:$D,2,FALSE),VLOOKUP(Dati!$A5682,Normas!$A:$D,2,FALSE)*0.3)),"")</f>
      </c>
      <c r="I5682" s="2">
        <f>IFERROR(IF(ISBLANK($A5682),"",IF($A5682="Ūdeņraža jonu koncentrācija",VLOOKUP(Dati!$A5682,Normas!$A:$D,3,FALSE),VLOOKUP(Dati!$A5682,Normas!$A:$D,3,FALSE)*0.3)),"")</f>
      </c>
    </row>
    <row r="5683" spans="2:9" x14ac:dyDescent="0.2">
      <c r="B5683">
        <f>IF(ISBLANK(A5683),"",VLOOKUP(A5683,Normas!A:D,4,FALSE))</f>
      </c>
      <c r="E5683" s="2">
        <f>IF(ISBLANK(D5683),"",INT(YEARFRAC(D5683,'Vispārīga informācija'!$B$2)))</f>
      </c>
      <c r="F5683" s="2">
        <f>IFERROR(IF(ISBLANK($A5683),"",IF($A5683="Ūdeņraža jonu koncentrācija",VLOOKUP(Dati!$A5683,Normas!$A:$D,2,FALSE),VLOOKUP(Dati!$A5683,Normas!$A:$D,2,FALSE)*0.6)),"")</f>
      </c>
      <c r="G5683" s="2">
        <f>IFERROR(IF(ISBLANK($A5683),"",IF($A5683="Ūdeņraža jonu koncentrācija",VLOOKUP(Dati!$A5683,Normas!$A:$D,3,FALSE),VLOOKUP(Dati!$A5683,Normas!$A:$D,3,FALSE)*0.6)),"")</f>
      </c>
      <c r="H5683" s="2">
        <f>IFERROR(IF(ISBLANK($A5683),"",IF($A5683="Ūdeņraža jonu koncentrācija",VLOOKUP(Dati!$A5683,Normas!$A:$D,2,FALSE),VLOOKUP(Dati!$A5683,Normas!$A:$D,2,FALSE)*0.3)),"")</f>
      </c>
      <c r="I5683" s="2">
        <f>IFERROR(IF(ISBLANK($A5683),"",IF($A5683="Ūdeņraža jonu koncentrācija",VLOOKUP(Dati!$A5683,Normas!$A:$D,3,FALSE),VLOOKUP(Dati!$A5683,Normas!$A:$D,3,FALSE)*0.3)),"")</f>
      </c>
    </row>
    <row r="5684" spans="2:9" x14ac:dyDescent="0.2">
      <c r="B5684">
        <f>IF(ISBLANK(A5684),"",VLOOKUP(A5684,Normas!A:D,4,FALSE))</f>
      </c>
      <c r="E5684" s="2">
        <f>IF(ISBLANK(D5684),"",INT(YEARFRAC(D5684,'Vispārīga informācija'!$B$2)))</f>
      </c>
      <c r="F5684" s="2">
        <f>IFERROR(IF(ISBLANK($A5684),"",IF($A5684="Ūdeņraža jonu koncentrācija",VLOOKUP(Dati!$A5684,Normas!$A:$D,2,FALSE),VLOOKUP(Dati!$A5684,Normas!$A:$D,2,FALSE)*0.6)),"")</f>
      </c>
      <c r="G5684" s="2">
        <f>IFERROR(IF(ISBLANK($A5684),"",IF($A5684="Ūdeņraža jonu koncentrācija",VLOOKUP(Dati!$A5684,Normas!$A:$D,3,FALSE),VLOOKUP(Dati!$A5684,Normas!$A:$D,3,FALSE)*0.6)),"")</f>
      </c>
      <c r="H5684" s="2">
        <f>IFERROR(IF(ISBLANK($A5684),"",IF($A5684="Ūdeņraža jonu koncentrācija",VLOOKUP(Dati!$A5684,Normas!$A:$D,2,FALSE),VLOOKUP(Dati!$A5684,Normas!$A:$D,2,FALSE)*0.3)),"")</f>
      </c>
      <c r="I5684" s="2">
        <f>IFERROR(IF(ISBLANK($A5684),"",IF($A5684="Ūdeņraža jonu koncentrācija",VLOOKUP(Dati!$A5684,Normas!$A:$D,3,FALSE),VLOOKUP(Dati!$A5684,Normas!$A:$D,3,FALSE)*0.3)),"")</f>
      </c>
    </row>
    <row r="5685" spans="2:9" x14ac:dyDescent="0.2">
      <c r="B5685">
        <f>IF(ISBLANK(A5685),"",VLOOKUP(A5685,Normas!A:D,4,FALSE))</f>
      </c>
      <c r="E5685" s="2">
        <f>IF(ISBLANK(D5685),"",INT(YEARFRAC(D5685,'Vispārīga informācija'!$B$2)))</f>
      </c>
      <c r="F5685" s="2">
        <f>IFERROR(IF(ISBLANK($A5685),"",IF($A5685="Ūdeņraža jonu koncentrācija",VLOOKUP(Dati!$A5685,Normas!$A:$D,2,FALSE),VLOOKUP(Dati!$A5685,Normas!$A:$D,2,FALSE)*0.6)),"")</f>
      </c>
      <c r="G5685" s="2">
        <f>IFERROR(IF(ISBLANK($A5685),"",IF($A5685="Ūdeņraža jonu koncentrācija",VLOOKUP(Dati!$A5685,Normas!$A:$D,3,FALSE),VLOOKUP(Dati!$A5685,Normas!$A:$D,3,FALSE)*0.6)),"")</f>
      </c>
      <c r="H5685" s="2">
        <f>IFERROR(IF(ISBLANK($A5685),"",IF($A5685="Ūdeņraža jonu koncentrācija",VLOOKUP(Dati!$A5685,Normas!$A:$D,2,FALSE),VLOOKUP(Dati!$A5685,Normas!$A:$D,2,FALSE)*0.3)),"")</f>
      </c>
      <c r="I5685" s="2">
        <f>IFERROR(IF(ISBLANK($A5685),"",IF($A5685="Ūdeņraža jonu koncentrācija",VLOOKUP(Dati!$A5685,Normas!$A:$D,3,FALSE),VLOOKUP(Dati!$A5685,Normas!$A:$D,3,FALSE)*0.3)),"")</f>
      </c>
    </row>
    <row r="5686" spans="2:9" x14ac:dyDescent="0.2">
      <c r="B5686">
        <f>IF(ISBLANK(A5686),"",VLOOKUP(A5686,Normas!A:D,4,FALSE))</f>
      </c>
      <c r="E5686" s="2">
        <f>IF(ISBLANK(D5686),"",INT(YEARFRAC(D5686,'Vispārīga informācija'!$B$2)))</f>
      </c>
      <c r="F5686" s="2">
        <f>IFERROR(IF(ISBLANK($A5686),"",IF($A5686="Ūdeņraža jonu koncentrācija",VLOOKUP(Dati!$A5686,Normas!$A:$D,2,FALSE),VLOOKUP(Dati!$A5686,Normas!$A:$D,2,FALSE)*0.6)),"")</f>
      </c>
      <c r="G5686" s="2">
        <f>IFERROR(IF(ISBLANK($A5686),"",IF($A5686="Ūdeņraža jonu koncentrācija",VLOOKUP(Dati!$A5686,Normas!$A:$D,3,FALSE),VLOOKUP(Dati!$A5686,Normas!$A:$D,3,FALSE)*0.6)),"")</f>
      </c>
      <c r="H5686" s="2">
        <f>IFERROR(IF(ISBLANK($A5686),"",IF($A5686="Ūdeņraža jonu koncentrācija",VLOOKUP(Dati!$A5686,Normas!$A:$D,2,FALSE),VLOOKUP(Dati!$A5686,Normas!$A:$D,2,FALSE)*0.3)),"")</f>
      </c>
      <c r="I5686" s="2">
        <f>IFERROR(IF(ISBLANK($A5686),"",IF($A5686="Ūdeņraža jonu koncentrācija",VLOOKUP(Dati!$A5686,Normas!$A:$D,3,FALSE),VLOOKUP(Dati!$A5686,Normas!$A:$D,3,FALSE)*0.3)),"")</f>
      </c>
    </row>
    <row r="5687" spans="2:9" x14ac:dyDescent="0.2">
      <c r="B5687">
        <f>IF(ISBLANK(A5687),"",VLOOKUP(A5687,Normas!A:D,4,FALSE))</f>
      </c>
      <c r="E5687" s="2">
        <f>IF(ISBLANK(D5687),"",INT(YEARFRAC(D5687,'Vispārīga informācija'!$B$2)))</f>
      </c>
      <c r="F5687" s="2">
        <f>IFERROR(IF(ISBLANK($A5687),"",IF($A5687="Ūdeņraža jonu koncentrācija",VLOOKUP(Dati!$A5687,Normas!$A:$D,2,FALSE),VLOOKUP(Dati!$A5687,Normas!$A:$D,2,FALSE)*0.6)),"")</f>
      </c>
      <c r="G5687" s="2">
        <f>IFERROR(IF(ISBLANK($A5687),"",IF($A5687="Ūdeņraža jonu koncentrācija",VLOOKUP(Dati!$A5687,Normas!$A:$D,3,FALSE),VLOOKUP(Dati!$A5687,Normas!$A:$D,3,FALSE)*0.6)),"")</f>
      </c>
      <c r="H5687" s="2">
        <f>IFERROR(IF(ISBLANK($A5687),"",IF($A5687="Ūdeņraža jonu koncentrācija",VLOOKUP(Dati!$A5687,Normas!$A:$D,2,FALSE),VLOOKUP(Dati!$A5687,Normas!$A:$D,2,FALSE)*0.3)),"")</f>
      </c>
      <c r="I5687" s="2">
        <f>IFERROR(IF(ISBLANK($A5687),"",IF($A5687="Ūdeņraža jonu koncentrācija",VLOOKUP(Dati!$A5687,Normas!$A:$D,3,FALSE),VLOOKUP(Dati!$A5687,Normas!$A:$D,3,FALSE)*0.3)),"")</f>
      </c>
    </row>
    <row r="5688" spans="2:9" x14ac:dyDescent="0.2">
      <c r="B5688">
        <f>IF(ISBLANK(A5688),"",VLOOKUP(A5688,Normas!A:D,4,FALSE))</f>
      </c>
      <c r="E5688" s="2">
        <f>IF(ISBLANK(D5688),"",INT(YEARFRAC(D5688,'Vispārīga informācija'!$B$2)))</f>
      </c>
      <c r="F5688" s="2">
        <f>IFERROR(IF(ISBLANK($A5688),"",IF($A5688="Ūdeņraža jonu koncentrācija",VLOOKUP(Dati!$A5688,Normas!$A:$D,2,FALSE),VLOOKUP(Dati!$A5688,Normas!$A:$D,2,FALSE)*0.6)),"")</f>
      </c>
      <c r="G5688" s="2">
        <f>IFERROR(IF(ISBLANK($A5688),"",IF($A5688="Ūdeņraža jonu koncentrācija",VLOOKUP(Dati!$A5688,Normas!$A:$D,3,FALSE),VLOOKUP(Dati!$A5688,Normas!$A:$D,3,FALSE)*0.6)),"")</f>
      </c>
      <c r="H5688" s="2">
        <f>IFERROR(IF(ISBLANK($A5688),"",IF($A5688="Ūdeņraža jonu koncentrācija",VLOOKUP(Dati!$A5688,Normas!$A:$D,2,FALSE),VLOOKUP(Dati!$A5688,Normas!$A:$D,2,FALSE)*0.3)),"")</f>
      </c>
      <c r="I5688" s="2">
        <f>IFERROR(IF(ISBLANK($A5688),"",IF($A5688="Ūdeņraža jonu koncentrācija",VLOOKUP(Dati!$A5688,Normas!$A:$D,3,FALSE),VLOOKUP(Dati!$A5688,Normas!$A:$D,3,FALSE)*0.3)),"")</f>
      </c>
    </row>
    <row r="5689" spans="2:9" x14ac:dyDescent="0.2">
      <c r="B5689">
        <f>IF(ISBLANK(A5689),"",VLOOKUP(A5689,Normas!A:D,4,FALSE))</f>
      </c>
      <c r="E5689" s="2">
        <f>IF(ISBLANK(D5689),"",INT(YEARFRAC(D5689,'Vispārīga informācija'!$B$2)))</f>
      </c>
      <c r="F5689" s="2">
        <f>IFERROR(IF(ISBLANK($A5689),"",IF($A5689="Ūdeņraža jonu koncentrācija",VLOOKUP(Dati!$A5689,Normas!$A:$D,2,FALSE),VLOOKUP(Dati!$A5689,Normas!$A:$D,2,FALSE)*0.6)),"")</f>
      </c>
      <c r="G5689" s="2">
        <f>IFERROR(IF(ISBLANK($A5689),"",IF($A5689="Ūdeņraža jonu koncentrācija",VLOOKUP(Dati!$A5689,Normas!$A:$D,3,FALSE),VLOOKUP(Dati!$A5689,Normas!$A:$D,3,FALSE)*0.6)),"")</f>
      </c>
      <c r="H5689" s="2">
        <f>IFERROR(IF(ISBLANK($A5689),"",IF($A5689="Ūdeņraža jonu koncentrācija",VLOOKUP(Dati!$A5689,Normas!$A:$D,2,FALSE),VLOOKUP(Dati!$A5689,Normas!$A:$D,2,FALSE)*0.3)),"")</f>
      </c>
      <c r="I5689" s="2">
        <f>IFERROR(IF(ISBLANK($A5689),"",IF($A5689="Ūdeņraža jonu koncentrācija",VLOOKUP(Dati!$A5689,Normas!$A:$D,3,FALSE),VLOOKUP(Dati!$A5689,Normas!$A:$D,3,FALSE)*0.3)),"")</f>
      </c>
    </row>
    <row r="5690" spans="2:9" x14ac:dyDescent="0.2">
      <c r="B5690">
        <f>IF(ISBLANK(A5690),"",VLOOKUP(A5690,Normas!A:D,4,FALSE))</f>
      </c>
      <c r="E5690" s="2">
        <f>IF(ISBLANK(D5690),"",INT(YEARFRAC(D5690,'Vispārīga informācija'!$B$2)))</f>
      </c>
      <c r="F5690" s="2">
        <f>IFERROR(IF(ISBLANK($A5690),"",IF($A5690="Ūdeņraža jonu koncentrācija",VLOOKUP(Dati!$A5690,Normas!$A:$D,2,FALSE),VLOOKUP(Dati!$A5690,Normas!$A:$D,2,FALSE)*0.6)),"")</f>
      </c>
      <c r="G5690" s="2">
        <f>IFERROR(IF(ISBLANK($A5690),"",IF($A5690="Ūdeņraža jonu koncentrācija",VLOOKUP(Dati!$A5690,Normas!$A:$D,3,FALSE),VLOOKUP(Dati!$A5690,Normas!$A:$D,3,FALSE)*0.6)),"")</f>
      </c>
      <c r="H5690" s="2">
        <f>IFERROR(IF(ISBLANK($A5690),"",IF($A5690="Ūdeņraža jonu koncentrācija",VLOOKUP(Dati!$A5690,Normas!$A:$D,2,FALSE),VLOOKUP(Dati!$A5690,Normas!$A:$D,2,FALSE)*0.3)),"")</f>
      </c>
      <c r="I5690" s="2">
        <f>IFERROR(IF(ISBLANK($A5690),"",IF($A5690="Ūdeņraža jonu koncentrācija",VLOOKUP(Dati!$A5690,Normas!$A:$D,3,FALSE),VLOOKUP(Dati!$A5690,Normas!$A:$D,3,FALSE)*0.3)),"")</f>
      </c>
    </row>
    <row r="5691" spans="2:9" x14ac:dyDescent="0.2">
      <c r="B5691">
        <f>IF(ISBLANK(A5691),"",VLOOKUP(A5691,Normas!A:D,4,FALSE))</f>
      </c>
      <c r="E5691" s="2">
        <f>IF(ISBLANK(D5691),"",INT(YEARFRAC(D5691,'Vispārīga informācija'!$B$2)))</f>
      </c>
      <c r="F5691" s="2">
        <f>IFERROR(IF(ISBLANK($A5691),"",IF($A5691="Ūdeņraža jonu koncentrācija",VLOOKUP(Dati!$A5691,Normas!$A:$D,2,FALSE),VLOOKUP(Dati!$A5691,Normas!$A:$D,2,FALSE)*0.6)),"")</f>
      </c>
      <c r="G5691" s="2">
        <f>IFERROR(IF(ISBLANK($A5691),"",IF($A5691="Ūdeņraža jonu koncentrācija",VLOOKUP(Dati!$A5691,Normas!$A:$D,3,FALSE),VLOOKUP(Dati!$A5691,Normas!$A:$D,3,FALSE)*0.6)),"")</f>
      </c>
      <c r="H5691" s="2">
        <f>IFERROR(IF(ISBLANK($A5691),"",IF($A5691="Ūdeņraža jonu koncentrācija",VLOOKUP(Dati!$A5691,Normas!$A:$D,2,FALSE),VLOOKUP(Dati!$A5691,Normas!$A:$D,2,FALSE)*0.3)),"")</f>
      </c>
      <c r="I5691" s="2">
        <f>IFERROR(IF(ISBLANK($A5691),"",IF($A5691="Ūdeņraža jonu koncentrācija",VLOOKUP(Dati!$A5691,Normas!$A:$D,3,FALSE),VLOOKUP(Dati!$A5691,Normas!$A:$D,3,FALSE)*0.3)),"")</f>
      </c>
    </row>
    <row r="5692" spans="2:9" x14ac:dyDescent="0.2">
      <c r="B5692">
        <f>IF(ISBLANK(A5692),"",VLOOKUP(A5692,Normas!A:D,4,FALSE))</f>
      </c>
      <c r="E5692" s="2">
        <f>IF(ISBLANK(D5692),"",INT(YEARFRAC(D5692,'Vispārīga informācija'!$B$2)))</f>
      </c>
      <c r="F5692" s="2">
        <f>IFERROR(IF(ISBLANK($A5692),"",IF($A5692="Ūdeņraža jonu koncentrācija",VLOOKUP(Dati!$A5692,Normas!$A:$D,2,FALSE),VLOOKUP(Dati!$A5692,Normas!$A:$D,2,FALSE)*0.6)),"")</f>
      </c>
      <c r="G5692" s="2">
        <f>IFERROR(IF(ISBLANK($A5692),"",IF($A5692="Ūdeņraža jonu koncentrācija",VLOOKUP(Dati!$A5692,Normas!$A:$D,3,FALSE),VLOOKUP(Dati!$A5692,Normas!$A:$D,3,FALSE)*0.6)),"")</f>
      </c>
      <c r="H5692" s="2">
        <f>IFERROR(IF(ISBLANK($A5692),"",IF($A5692="Ūdeņraža jonu koncentrācija",VLOOKUP(Dati!$A5692,Normas!$A:$D,2,FALSE),VLOOKUP(Dati!$A5692,Normas!$A:$D,2,FALSE)*0.3)),"")</f>
      </c>
      <c r="I5692" s="2">
        <f>IFERROR(IF(ISBLANK($A5692),"",IF($A5692="Ūdeņraža jonu koncentrācija",VLOOKUP(Dati!$A5692,Normas!$A:$D,3,FALSE),VLOOKUP(Dati!$A5692,Normas!$A:$D,3,FALSE)*0.3)),"")</f>
      </c>
    </row>
    <row r="5693" spans="2:9" x14ac:dyDescent="0.2">
      <c r="B5693">
        <f>IF(ISBLANK(A5693),"",VLOOKUP(A5693,Normas!A:D,4,FALSE))</f>
      </c>
      <c r="E5693" s="2">
        <f>IF(ISBLANK(D5693),"",INT(YEARFRAC(D5693,'Vispārīga informācija'!$B$2)))</f>
      </c>
      <c r="F5693" s="2">
        <f>IFERROR(IF(ISBLANK($A5693),"",IF($A5693="Ūdeņraža jonu koncentrācija",VLOOKUP(Dati!$A5693,Normas!$A:$D,2,FALSE),VLOOKUP(Dati!$A5693,Normas!$A:$D,2,FALSE)*0.6)),"")</f>
      </c>
      <c r="G5693" s="2">
        <f>IFERROR(IF(ISBLANK($A5693),"",IF($A5693="Ūdeņraža jonu koncentrācija",VLOOKUP(Dati!$A5693,Normas!$A:$D,3,FALSE),VLOOKUP(Dati!$A5693,Normas!$A:$D,3,FALSE)*0.6)),"")</f>
      </c>
      <c r="H5693" s="2">
        <f>IFERROR(IF(ISBLANK($A5693),"",IF($A5693="Ūdeņraža jonu koncentrācija",VLOOKUP(Dati!$A5693,Normas!$A:$D,2,FALSE),VLOOKUP(Dati!$A5693,Normas!$A:$D,2,FALSE)*0.3)),"")</f>
      </c>
      <c r="I5693" s="2">
        <f>IFERROR(IF(ISBLANK($A5693),"",IF($A5693="Ūdeņraža jonu koncentrācija",VLOOKUP(Dati!$A5693,Normas!$A:$D,3,FALSE),VLOOKUP(Dati!$A5693,Normas!$A:$D,3,FALSE)*0.3)),"")</f>
      </c>
    </row>
    <row r="5694" spans="2:9" x14ac:dyDescent="0.2">
      <c r="B5694">
        <f>IF(ISBLANK(A5694),"",VLOOKUP(A5694,Normas!A:D,4,FALSE))</f>
      </c>
      <c r="E5694" s="2">
        <f>IF(ISBLANK(D5694),"",INT(YEARFRAC(D5694,'Vispārīga informācija'!$B$2)))</f>
      </c>
      <c r="F5694" s="2">
        <f>IFERROR(IF(ISBLANK($A5694),"",IF($A5694="Ūdeņraža jonu koncentrācija",VLOOKUP(Dati!$A5694,Normas!$A:$D,2,FALSE),VLOOKUP(Dati!$A5694,Normas!$A:$D,2,FALSE)*0.6)),"")</f>
      </c>
      <c r="G5694" s="2">
        <f>IFERROR(IF(ISBLANK($A5694),"",IF($A5694="Ūdeņraža jonu koncentrācija",VLOOKUP(Dati!$A5694,Normas!$A:$D,3,FALSE),VLOOKUP(Dati!$A5694,Normas!$A:$D,3,FALSE)*0.6)),"")</f>
      </c>
      <c r="H5694" s="2">
        <f>IFERROR(IF(ISBLANK($A5694),"",IF($A5694="Ūdeņraža jonu koncentrācija",VLOOKUP(Dati!$A5694,Normas!$A:$D,2,FALSE),VLOOKUP(Dati!$A5694,Normas!$A:$D,2,FALSE)*0.3)),"")</f>
      </c>
      <c r="I5694" s="2">
        <f>IFERROR(IF(ISBLANK($A5694),"",IF($A5694="Ūdeņraža jonu koncentrācija",VLOOKUP(Dati!$A5694,Normas!$A:$D,3,FALSE),VLOOKUP(Dati!$A5694,Normas!$A:$D,3,FALSE)*0.3)),"")</f>
      </c>
    </row>
    <row r="5695" spans="2:9" x14ac:dyDescent="0.2">
      <c r="B5695">
        <f>IF(ISBLANK(A5695),"",VLOOKUP(A5695,Normas!A:D,4,FALSE))</f>
      </c>
      <c r="E5695" s="2">
        <f>IF(ISBLANK(D5695),"",INT(YEARFRAC(D5695,'Vispārīga informācija'!$B$2)))</f>
      </c>
      <c r="F5695" s="2">
        <f>IFERROR(IF(ISBLANK($A5695),"",IF($A5695="Ūdeņraža jonu koncentrācija",VLOOKUP(Dati!$A5695,Normas!$A:$D,2,FALSE),VLOOKUP(Dati!$A5695,Normas!$A:$D,2,FALSE)*0.6)),"")</f>
      </c>
      <c r="G5695" s="2">
        <f>IFERROR(IF(ISBLANK($A5695),"",IF($A5695="Ūdeņraža jonu koncentrācija",VLOOKUP(Dati!$A5695,Normas!$A:$D,3,FALSE),VLOOKUP(Dati!$A5695,Normas!$A:$D,3,FALSE)*0.6)),"")</f>
      </c>
      <c r="H5695" s="2">
        <f>IFERROR(IF(ISBLANK($A5695),"",IF($A5695="Ūdeņraža jonu koncentrācija",VLOOKUP(Dati!$A5695,Normas!$A:$D,2,FALSE),VLOOKUP(Dati!$A5695,Normas!$A:$D,2,FALSE)*0.3)),"")</f>
      </c>
      <c r="I5695" s="2">
        <f>IFERROR(IF(ISBLANK($A5695),"",IF($A5695="Ūdeņraža jonu koncentrācija",VLOOKUP(Dati!$A5695,Normas!$A:$D,3,FALSE),VLOOKUP(Dati!$A5695,Normas!$A:$D,3,FALSE)*0.3)),"")</f>
      </c>
    </row>
    <row r="5696" spans="2:9" x14ac:dyDescent="0.2">
      <c r="B5696">
        <f>IF(ISBLANK(A5696),"",VLOOKUP(A5696,Normas!A:D,4,FALSE))</f>
      </c>
      <c r="E5696" s="2">
        <f>IF(ISBLANK(D5696),"",INT(YEARFRAC(D5696,'Vispārīga informācija'!$B$2)))</f>
      </c>
      <c r="F5696" s="2">
        <f>IFERROR(IF(ISBLANK($A5696),"",IF($A5696="Ūdeņraža jonu koncentrācija",VLOOKUP(Dati!$A5696,Normas!$A:$D,2,FALSE),VLOOKUP(Dati!$A5696,Normas!$A:$D,2,FALSE)*0.6)),"")</f>
      </c>
      <c r="G5696" s="2">
        <f>IFERROR(IF(ISBLANK($A5696),"",IF($A5696="Ūdeņraža jonu koncentrācija",VLOOKUP(Dati!$A5696,Normas!$A:$D,3,FALSE),VLOOKUP(Dati!$A5696,Normas!$A:$D,3,FALSE)*0.6)),"")</f>
      </c>
      <c r="H5696" s="2">
        <f>IFERROR(IF(ISBLANK($A5696),"",IF($A5696="Ūdeņraža jonu koncentrācija",VLOOKUP(Dati!$A5696,Normas!$A:$D,2,FALSE),VLOOKUP(Dati!$A5696,Normas!$A:$D,2,FALSE)*0.3)),"")</f>
      </c>
      <c r="I5696" s="2">
        <f>IFERROR(IF(ISBLANK($A5696),"",IF($A5696="Ūdeņraža jonu koncentrācija",VLOOKUP(Dati!$A5696,Normas!$A:$D,3,FALSE),VLOOKUP(Dati!$A5696,Normas!$A:$D,3,FALSE)*0.3)),"")</f>
      </c>
    </row>
    <row r="5697" spans="2:9" x14ac:dyDescent="0.2">
      <c r="B5697">
        <f>IF(ISBLANK(A5697),"",VLOOKUP(A5697,Normas!A:D,4,FALSE))</f>
      </c>
      <c r="E5697" s="2">
        <f>IF(ISBLANK(D5697),"",INT(YEARFRAC(D5697,'Vispārīga informācija'!$B$2)))</f>
      </c>
      <c r="F5697" s="2">
        <f>IFERROR(IF(ISBLANK($A5697),"",IF($A5697="Ūdeņraža jonu koncentrācija",VLOOKUP(Dati!$A5697,Normas!$A:$D,2,FALSE),VLOOKUP(Dati!$A5697,Normas!$A:$D,2,FALSE)*0.6)),"")</f>
      </c>
      <c r="G5697" s="2">
        <f>IFERROR(IF(ISBLANK($A5697),"",IF($A5697="Ūdeņraža jonu koncentrācija",VLOOKUP(Dati!$A5697,Normas!$A:$D,3,FALSE),VLOOKUP(Dati!$A5697,Normas!$A:$D,3,FALSE)*0.6)),"")</f>
      </c>
      <c r="H5697" s="2">
        <f>IFERROR(IF(ISBLANK($A5697),"",IF($A5697="Ūdeņraža jonu koncentrācija",VLOOKUP(Dati!$A5697,Normas!$A:$D,2,FALSE),VLOOKUP(Dati!$A5697,Normas!$A:$D,2,FALSE)*0.3)),"")</f>
      </c>
      <c r="I5697" s="2">
        <f>IFERROR(IF(ISBLANK($A5697),"",IF($A5697="Ūdeņraža jonu koncentrācija",VLOOKUP(Dati!$A5697,Normas!$A:$D,3,FALSE),VLOOKUP(Dati!$A5697,Normas!$A:$D,3,FALSE)*0.3)),"")</f>
      </c>
    </row>
    <row r="5698" spans="2:9" x14ac:dyDescent="0.2">
      <c r="B5698">
        <f>IF(ISBLANK(A5698),"",VLOOKUP(A5698,Normas!A:D,4,FALSE))</f>
      </c>
      <c r="E5698" s="2">
        <f>IF(ISBLANK(D5698),"",INT(YEARFRAC(D5698,'Vispārīga informācija'!$B$2)))</f>
      </c>
      <c r="F5698" s="2">
        <f>IFERROR(IF(ISBLANK($A5698),"",IF($A5698="Ūdeņraža jonu koncentrācija",VLOOKUP(Dati!$A5698,Normas!$A:$D,2,FALSE),VLOOKUP(Dati!$A5698,Normas!$A:$D,2,FALSE)*0.6)),"")</f>
      </c>
      <c r="G5698" s="2">
        <f>IFERROR(IF(ISBLANK($A5698),"",IF($A5698="Ūdeņraža jonu koncentrācija",VLOOKUP(Dati!$A5698,Normas!$A:$D,3,FALSE),VLOOKUP(Dati!$A5698,Normas!$A:$D,3,FALSE)*0.6)),"")</f>
      </c>
      <c r="H5698" s="2">
        <f>IFERROR(IF(ISBLANK($A5698),"",IF($A5698="Ūdeņraža jonu koncentrācija",VLOOKUP(Dati!$A5698,Normas!$A:$D,2,FALSE),VLOOKUP(Dati!$A5698,Normas!$A:$D,2,FALSE)*0.3)),"")</f>
      </c>
      <c r="I5698" s="2">
        <f>IFERROR(IF(ISBLANK($A5698),"",IF($A5698="Ūdeņraža jonu koncentrācija",VLOOKUP(Dati!$A5698,Normas!$A:$D,3,FALSE),VLOOKUP(Dati!$A5698,Normas!$A:$D,3,FALSE)*0.3)),"")</f>
      </c>
    </row>
    <row r="5699" spans="2:9" x14ac:dyDescent="0.2">
      <c r="B5699">
        <f>IF(ISBLANK(A5699),"",VLOOKUP(A5699,Normas!A:D,4,FALSE))</f>
      </c>
      <c r="E5699" s="2">
        <f>IF(ISBLANK(D5699),"",INT(YEARFRAC(D5699,'Vispārīga informācija'!$B$2)))</f>
      </c>
      <c r="F5699" s="2">
        <f>IFERROR(IF(ISBLANK($A5699),"",IF($A5699="Ūdeņraža jonu koncentrācija",VLOOKUP(Dati!$A5699,Normas!$A:$D,2,FALSE),VLOOKUP(Dati!$A5699,Normas!$A:$D,2,FALSE)*0.6)),"")</f>
      </c>
      <c r="G5699" s="2">
        <f>IFERROR(IF(ISBLANK($A5699),"",IF($A5699="Ūdeņraža jonu koncentrācija",VLOOKUP(Dati!$A5699,Normas!$A:$D,3,FALSE),VLOOKUP(Dati!$A5699,Normas!$A:$D,3,FALSE)*0.6)),"")</f>
      </c>
      <c r="H5699" s="2">
        <f>IFERROR(IF(ISBLANK($A5699),"",IF($A5699="Ūdeņraža jonu koncentrācija",VLOOKUP(Dati!$A5699,Normas!$A:$D,2,FALSE),VLOOKUP(Dati!$A5699,Normas!$A:$D,2,FALSE)*0.3)),"")</f>
      </c>
      <c r="I5699" s="2">
        <f>IFERROR(IF(ISBLANK($A5699),"",IF($A5699="Ūdeņraža jonu koncentrācija",VLOOKUP(Dati!$A5699,Normas!$A:$D,3,FALSE),VLOOKUP(Dati!$A5699,Normas!$A:$D,3,FALSE)*0.3)),"")</f>
      </c>
    </row>
    <row r="5700" spans="2:9" x14ac:dyDescent="0.2">
      <c r="B5700">
        <f>IF(ISBLANK(A5700),"",VLOOKUP(A5700,Normas!A:D,4,FALSE))</f>
      </c>
      <c r="E5700" s="2">
        <f>IF(ISBLANK(D5700),"",INT(YEARFRAC(D5700,'Vispārīga informācija'!$B$2)))</f>
      </c>
      <c r="F5700" s="2">
        <f>IFERROR(IF(ISBLANK($A5700),"",IF($A5700="Ūdeņraža jonu koncentrācija",VLOOKUP(Dati!$A5700,Normas!$A:$D,2,FALSE),VLOOKUP(Dati!$A5700,Normas!$A:$D,2,FALSE)*0.6)),"")</f>
      </c>
      <c r="G5700" s="2">
        <f>IFERROR(IF(ISBLANK($A5700),"",IF($A5700="Ūdeņraža jonu koncentrācija",VLOOKUP(Dati!$A5700,Normas!$A:$D,3,FALSE),VLOOKUP(Dati!$A5700,Normas!$A:$D,3,FALSE)*0.6)),"")</f>
      </c>
      <c r="H5700" s="2">
        <f>IFERROR(IF(ISBLANK($A5700),"",IF($A5700="Ūdeņraža jonu koncentrācija",VLOOKUP(Dati!$A5700,Normas!$A:$D,2,FALSE),VLOOKUP(Dati!$A5700,Normas!$A:$D,2,FALSE)*0.3)),"")</f>
      </c>
      <c r="I5700" s="2">
        <f>IFERROR(IF(ISBLANK($A5700),"",IF($A5700="Ūdeņraža jonu koncentrācija",VLOOKUP(Dati!$A5700,Normas!$A:$D,3,FALSE),VLOOKUP(Dati!$A5700,Normas!$A:$D,3,FALSE)*0.3)),"")</f>
      </c>
    </row>
    <row r="5701" spans="2:9" x14ac:dyDescent="0.2">
      <c r="B5701">
        <f>IF(ISBLANK(A5701),"",VLOOKUP(A5701,Normas!A:D,4,FALSE))</f>
      </c>
      <c r="E5701" s="2">
        <f>IF(ISBLANK(D5701),"",INT(YEARFRAC(D5701,'Vispārīga informācija'!$B$2)))</f>
      </c>
      <c r="F5701" s="2">
        <f>IFERROR(IF(ISBLANK($A5701),"",IF($A5701="Ūdeņraža jonu koncentrācija",VLOOKUP(Dati!$A5701,Normas!$A:$D,2,FALSE),VLOOKUP(Dati!$A5701,Normas!$A:$D,2,FALSE)*0.6)),"")</f>
      </c>
      <c r="G5701" s="2">
        <f>IFERROR(IF(ISBLANK($A5701),"",IF($A5701="Ūdeņraža jonu koncentrācija",VLOOKUP(Dati!$A5701,Normas!$A:$D,3,FALSE),VLOOKUP(Dati!$A5701,Normas!$A:$D,3,FALSE)*0.6)),"")</f>
      </c>
      <c r="H5701" s="2">
        <f>IFERROR(IF(ISBLANK($A5701),"",IF($A5701="Ūdeņraža jonu koncentrācija",VLOOKUP(Dati!$A5701,Normas!$A:$D,2,FALSE),VLOOKUP(Dati!$A5701,Normas!$A:$D,2,FALSE)*0.3)),"")</f>
      </c>
      <c r="I5701" s="2">
        <f>IFERROR(IF(ISBLANK($A5701),"",IF($A5701="Ūdeņraža jonu koncentrācija",VLOOKUP(Dati!$A5701,Normas!$A:$D,3,FALSE),VLOOKUP(Dati!$A5701,Normas!$A:$D,3,FALSE)*0.3)),"")</f>
      </c>
    </row>
    <row r="5702" spans="2:9" x14ac:dyDescent="0.2">
      <c r="B5702">
        <f>IF(ISBLANK(A5702),"",VLOOKUP(A5702,Normas!A:D,4,FALSE))</f>
      </c>
      <c r="E5702" s="2">
        <f>IF(ISBLANK(D5702),"",INT(YEARFRAC(D5702,'Vispārīga informācija'!$B$2)))</f>
      </c>
      <c r="F5702" s="2">
        <f>IFERROR(IF(ISBLANK($A5702),"",IF($A5702="Ūdeņraža jonu koncentrācija",VLOOKUP(Dati!$A5702,Normas!$A:$D,2,FALSE),VLOOKUP(Dati!$A5702,Normas!$A:$D,2,FALSE)*0.6)),"")</f>
      </c>
      <c r="G5702" s="2">
        <f>IFERROR(IF(ISBLANK($A5702),"",IF($A5702="Ūdeņraža jonu koncentrācija",VLOOKUP(Dati!$A5702,Normas!$A:$D,3,FALSE),VLOOKUP(Dati!$A5702,Normas!$A:$D,3,FALSE)*0.6)),"")</f>
      </c>
      <c r="H5702" s="2">
        <f>IFERROR(IF(ISBLANK($A5702),"",IF($A5702="Ūdeņraža jonu koncentrācija",VLOOKUP(Dati!$A5702,Normas!$A:$D,2,FALSE),VLOOKUP(Dati!$A5702,Normas!$A:$D,2,FALSE)*0.3)),"")</f>
      </c>
      <c r="I5702" s="2">
        <f>IFERROR(IF(ISBLANK($A5702),"",IF($A5702="Ūdeņraža jonu koncentrācija",VLOOKUP(Dati!$A5702,Normas!$A:$D,3,FALSE),VLOOKUP(Dati!$A5702,Normas!$A:$D,3,FALSE)*0.3)),"")</f>
      </c>
    </row>
    <row r="5703" spans="2:9" x14ac:dyDescent="0.2">
      <c r="B5703">
        <f>IF(ISBLANK(A5703),"",VLOOKUP(A5703,Normas!A:D,4,FALSE))</f>
      </c>
      <c r="E5703" s="2">
        <f>IF(ISBLANK(D5703),"",INT(YEARFRAC(D5703,'Vispārīga informācija'!$B$2)))</f>
      </c>
      <c r="F5703" s="2">
        <f>IFERROR(IF(ISBLANK($A5703),"",IF($A5703="Ūdeņraža jonu koncentrācija",VLOOKUP(Dati!$A5703,Normas!$A:$D,2,FALSE),VLOOKUP(Dati!$A5703,Normas!$A:$D,2,FALSE)*0.6)),"")</f>
      </c>
      <c r="G5703" s="2">
        <f>IFERROR(IF(ISBLANK($A5703),"",IF($A5703="Ūdeņraža jonu koncentrācija",VLOOKUP(Dati!$A5703,Normas!$A:$D,3,FALSE),VLOOKUP(Dati!$A5703,Normas!$A:$D,3,FALSE)*0.6)),"")</f>
      </c>
      <c r="H5703" s="2">
        <f>IFERROR(IF(ISBLANK($A5703),"",IF($A5703="Ūdeņraža jonu koncentrācija",VLOOKUP(Dati!$A5703,Normas!$A:$D,2,FALSE),VLOOKUP(Dati!$A5703,Normas!$A:$D,2,FALSE)*0.3)),"")</f>
      </c>
      <c r="I5703" s="2">
        <f>IFERROR(IF(ISBLANK($A5703),"",IF($A5703="Ūdeņraža jonu koncentrācija",VLOOKUP(Dati!$A5703,Normas!$A:$D,3,FALSE),VLOOKUP(Dati!$A5703,Normas!$A:$D,3,FALSE)*0.3)),"")</f>
      </c>
    </row>
    <row r="5704" spans="2:9" x14ac:dyDescent="0.2">
      <c r="B5704">
        <f>IF(ISBLANK(A5704),"",VLOOKUP(A5704,Normas!A:D,4,FALSE))</f>
      </c>
      <c r="E5704" s="2">
        <f>IF(ISBLANK(D5704),"",INT(YEARFRAC(D5704,'Vispārīga informācija'!$B$2)))</f>
      </c>
      <c r="F5704" s="2">
        <f>IFERROR(IF(ISBLANK($A5704),"",IF($A5704="Ūdeņraža jonu koncentrācija",VLOOKUP(Dati!$A5704,Normas!$A:$D,2,FALSE),VLOOKUP(Dati!$A5704,Normas!$A:$D,2,FALSE)*0.6)),"")</f>
      </c>
      <c r="G5704" s="2">
        <f>IFERROR(IF(ISBLANK($A5704),"",IF($A5704="Ūdeņraža jonu koncentrācija",VLOOKUP(Dati!$A5704,Normas!$A:$D,3,FALSE),VLOOKUP(Dati!$A5704,Normas!$A:$D,3,FALSE)*0.6)),"")</f>
      </c>
      <c r="H5704" s="2">
        <f>IFERROR(IF(ISBLANK($A5704),"",IF($A5704="Ūdeņraža jonu koncentrācija",VLOOKUP(Dati!$A5704,Normas!$A:$D,2,FALSE),VLOOKUP(Dati!$A5704,Normas!$A:$D,2,FALSE)*0.3)),"")</f>
      </c>
      <c r="I5704" s="2">
        <f>IFERROR(IF(ISBLANK($A5704),"",IF($A5704="Ūdeņraža jonu koncentrācija",VLOOKUP(Dati!$A5704,Normas!$A:$D,3,FALSE),VLOOKUP(Dati!$A5704,Normas!$A:$D,3,FALSE)*0.3)),"")</f>
      </c>
    </row>
    <row r="5705" spans="2:9" x14ac:dyDescent="0.2">
      <c r="B5705">
        <f>IF(ISBLANK(A5705),"",VLOOKUP(A5705,Normas!A:D,4,FALSE))</f>
      </c>
      <c r="E5705" s="2">
        <f>IF(ISBLANK(D5705),"",INT(YEARFRAC(D5705,'Vispārīga informācija'!$B$2)))</f>
      </c>
      <c r="F5705" s="2">
        <f>IFERROR(IF(ISBLANK($A5705),"",IF($A5705="Ūdeņraža jonu koncentrācija",VLOOKUP(Dati!$A5705,Normas!$A:$D,2,FALSE),VLOOKUP(Dati!$A5705,Normas!$A:$D,2,FALSE)*0.6)),"")</f>
      </c>
      <c r="G5705" s="2">
        <f>IFERROR(IF(ISBLANK($A5705),"",IF($A5705="Ūdeņraža jonu koncentrācija",VLOOKUP(Dati!$A5705,Normas!$A:$D,3,FALSE),VLOOKUP(Dati!$A5705,Normas!$A:$D,3,FALSE)*0.6)),"")</f>
      </c>
      <c r="H5705" s="2">
        <f>IFERROR(IF(ISBLANK($A5705),"",IF($A5705="Ūdeņraža jonu koncentrācija",VLOOKUP(Dati!$A5705,Normas!$A:$D,2,FALSE),VLOOKUP(Dati!$A5705,Normas!$A:$D,2,FALSE)*0.3)),"")</f>
      </c>
      <c r="I5705" s="2">
        <f>IFERROR(IF(ISBLANK($A5705),"",IF($A5705="Ūdeņraža jonu koncentrācija",VLOOKUP(Dati!$A5705,Normas!$A:$D,3,FALSE),VLOOKUP(Dati!$A5705,Normas!$A:$D,3,FALSE)*0.3)),"")</f>
      </c>
    </row>
    <row r="5706" spans="2:9" x14ac:dyDescent="0.2">
      <c r="B5706">
        <f>IF(ISBLANK(A5706),"",VLOOKUP(A5706,Normas!A:D,4,FALSE))</f>
      </c>
      <c r="E5706" s="2">
        <f>IF(ISBLANK(D5706),"",INT(YEARFRAC(D5706,'Vispārīga informācija'!$B$2)))</f>
      </c>
      <c r="F5706" s="2">
        <f>IFERROR(IF(ISBLANK($A5706),"",IF($A5706="Ūdeņraža jonu koncentrācija",VLOOKUP(Dati!$A5706,Normas!$A:$D,2,FALSE),VLOOKUP(Dati!$A5706,Normas!$A:$D,2,FALSE)*0.6)),"")</f>
      </c>
      <c r="G5706" s="2">
        <f>IFERROR(IF(ISBLANK($A5706),"",IF($A5706="Ūdeņraža jonu koncentrācija",VLOOKUP(Dati!$A5706,Normas!$A:$D,3,FALSE),VLOOKUP(Dati!$A5706,Normas!$A:$D,3,FALSE)*0.6)),"")</f>
      </c>
      <c r="H5706" s="2">
        <f>IFERROR(IF(ISBLANK($A5706),"",IF($A5706="Ūdeņraža jonu koncentrācija",VLOOKUP(Dati!$A5706,Normas!$A:$D,2,FALSE),VLOOKUP(Dati!$A5706,Normas!$A:$D,2,FALSE)*0.3)),"")</f>
      </c>
      <c r="I5706" s="2">
        <f>IFERROR(IF(ISBLANK($A5706),"",IF($A5706="Ūdeņraža jonu koncentrācija",VLOOKUP(Dati!$A5706,Normas!$A:$D,3,FALSE),VLOOKUP(Dati!$A5706,Normas!$A:$D,3,FALSE)*0.3)),"")</f>
      </c>
    </row>
    <row r="5707" spans="2:9" x14ac:dyDescent="0.2">
      <c r="B5707">
        <f>IF(ISBLANK(A5707),"",VLOOKUP(A5707,Normas!A:D,4,FALSE))</f>
      </c>
      <c r="E5707" s="2">
        <f>IF(ISBLANK(D5707),"",INT(YEARFRAC(D5707,'Vispārīga informācija'!$B$2)))</f>
      </c>
      <c r="F5707" s="2">
        <f>IFERROR(IF(ISBLANK($A5707),"",IF($A5707="Ūdeņraža jonu koncentrācija",VLOOKUP(Dati!$A5707,Normas!$A:$D,2,FALSE),VLOOKUP(Dati!$A5707,Normas!$A:$D,2,FALSE)*0.6)),"")</f>
      </c>
      <c r="G5707" s="2">
        <f>IFERROR(IF(ISBLANK($A5707),"",IF($A5707="Ūdeņraža jonu koncentrācija",VLOOKUP(Dati!$A5707,Normas!$A:$D,3,FALSE),VLOOKUP(Dati!$A5707,Normas!$A:$D,3,FALSE)*0.6)),"")</f>
      </c>
      <c r="H5707" s="2">
        <f>IFERROR(IF(ISBLANK($A5707),"",IF($A5707="Ūdeņraža jonu koncentrācija",VLOOKUP(Dati!$A5707,Normas!$A:$D,2,FALSE),VLOOKUP(Dati!$A5707,Normas!$A:$D,2,FALSE)*0.3)),"")</f>
      </c>
      <c r="I5707" s="2">
        <f>IFERROR(IF(ISBLANK($A5707),"",IF($A5707="Ūdeņraža jonu koncentrācija",VLOOKUP(Dati!$A5707,Normas!$A:$D,3,FALSE),VLOOKUP(Dati!$A5707,Normas!$A:$D,3,FALSE)*0.3)),"")</f>
      </c>
    </row>
    <row r="5708" spans="2:9" x14ac:dyDescent="0.2">
      <c r="B5708">
        <f>IF(ISBLANK(A5708),"",VLOOKUP(A5708,Normas!A:D,4,FALSE))</f>
      </c>
      <c r="E5708" s="2">
        <f>IF(ISBLANK(D5708),"",INT(YEARFRAC(D5708,'Vispārīga informācija'!$B$2)))</f>
      </c>
      <c r="F5708" s="2">
        <f>IFERROR(IF(ISBLANK($A5708),"",IF($A5708="Ūdeņraža jonu koncentrācija",VLOOKUP(Dati!$A5708,Normas!$A:$D,2,FALSE),VLOOKUP(Dati!$A5708,Normas!$A:$D,2,FALSE)*0.6)),"")</f>
      </c>
      <c r="G5708" s="2">
        <f>IFERROR(IF(ISBLANK($A5708),"",IF($A5708="Ūdeņraža jonu koncentrācija",VLOOKUP(Dati!$A5708,Normas!$A:$D,3,FALSE),VLOOKUP(Dati!$A5708,Normas!$A:$D,3,FALSE)*0.6)),"")</f>
      </c>
      <c r="H5708" s="2">
        <f>IFERROR(IF(ISBLANK($A5708),"",IF($A5708="Ūdeņraža jonu koncentrācija",VLOOKUP(Dati!$A5708,Normas!$A:$D,2,FALSE),VLOOKUP(Dati!$A5708,Normas!$A:$D,2,FALSE)*0.3)),"")</f>
      </c>
      <c r="I5708" s="2">
        <f>IFERROR(IF(ISBLANK($A5708),"",IF($A5708="Ūdeņraža jonu koncentrācija",VLOOKUP(Dati!$A5708,Normas!$A:$D,3,FALSE),VLOOKUP(Dati!$A5708,Normas!$A:$D,3,FALSE)*0.3)),"")</f>
      </c>
    </row>
    <row r="5709" spans="2:9" x14ac:dyDescent="0.2">
      <c r="B5709">
        <f>IF(ISBLANK(A5709),"",VLOOKUP(A5709,Normas!A:D,4,FALSE))</f>
      </c>
      <c r="E5709" s="2">
        <f>IF(ISBLANK(D5709),"",INT(YEARFRAC(D5709,'Vispārīga informācija'!$B$2)))</f>
      </c>
      <c r="F5709" s="2">
        <f>IFERROR(IF(ISBLANK($A5709),"",IF($A5709="Ūdeņraža jonu koncentrācija",VLOOKUP(Dati!$A5709,Normas!$A:$D,2,FALSE),VLOOKUP(Dati!$A5709,Normas!$A:$D,2,FALSE)*0.6)),"")</f>
      </c>
      <c r="G5709" s="2">
        <f>IFERROR(IF(ISBLANK($A5709),"",IF($A5709="Ūdeņraža jonu koncentrācija",VLOOKUP(Dati!$A5709,Normas!$A:$D,3,FALSE),VLOOKUP(Dati!$A5709,Normas!$A:$D,3,FALSE)*0.6)),"")</f>
      </c>
      <c r="H5709" s="2">
        <f>IFERROR(IF(ISBLANK($A5709),"",IF($A5709="Ūdeņraža jonu koncentrācija",VLOOKUP(Dati!$A5709,Normas!$A:$D,2,FALSE),VLOOKUP(Dati!$A5709,Normas!$A:$D,2,FALSE)*0.3)),"")</f>
      </c>
      <c r="I5709" s="2">
        <f>IFERROR(IF(ISBLANK($A5709),"",IF($A5709="Ūdeņraža jonu koncentrācija",VLOOKUP(Dati!$A5709,Normas!$A:$D,3,FALSE),VLOOKUP(Dati!$A5709,Normas!$A:$D,3,FALSE)*0.3)),"")</f>
      </c>
    </row>
    <row r="5710" spans="2:9" x14ac:dyDescent="0.2">
      <c r="B5710">
        <f>IF(ISBLANK(A5710),"",VLOOKUP(A5710,Normas!A:D,4,FALSE))</f>
      </c>
      <c r="E5710" s="2">
        <f>IF(ISBLANK(D5710),"",INT(YEARFRAC(D5710,'Vispārīga informācija'!$B$2)))</f>
      </c>
      <c r="F5710" s="2">
        <f>IFERROR(IF(ISBLANK($A5710),"",IF($A5710="Ūdeņraža jonu koncentrācija",VLOOKUP(Dati!$A5710,Normas!$A:$D,2,FALSE),VLOOKUP(Dati!$A5710,Normas!$A:$D,2,FALSE)*0.6)),"")</f>
      </c>
      <c r="G5710" s="2">
        <f>IFERROR(IF(ISBLANK($A5710),"",IF($A5710="Ūdeņraža jonu koncentrācija",VLOOKUP(Dati!$A5710,Normas!$A:$D,3,FALSE),VLOOKUP(Dati!$A5710,Normas!$A:$D,3,FALSE)*0.6)),"")</f>
      </c>
      <c r="H5710" s="2">
        <f>IFERROR(IF(ISBLANK($A5710),"",IF($A5710="Ūdeņraža jonu koncentrācija",VLOOKUP(Dati!$A5710,Normas!$A:$D,2,FALSE),VLOOKUP(Dati!$A5710,Normas!$A:$D,2,FALSE)*0.3)),"")</f>
      </c>
      <c r="I5710" s="2">
        <f>IFERROR(IF(ISBLANK($A5710),"",IF($A5710="Ūdeņraža jonu koncentrācija",VLOOKUP(Dati!$A5710,Normas!$A:$D,3,FALSE),VLOOKUP(Dati!$A5710,Normas!$A:$D,3,FALSE)*0.3)),"")</f>
      </c>
    </row>
    <row r="5711" spans="2:9" x14ac:dyDescent="0.2">
      <c r="B5711">
        <f>IF(ISBLANK(A5711),"",VLOOKUP(A5711,Normas!A:D,4,FALSE))</f>
      </c>
      <c r="E5711" s="2">
        <f>IF(ISBLANK(D5711),"",INT(YEARFRAC(D5711,'Vispārīga informācija'!$B$2)))</f>
      </c>
      <c r="F5711" s="2">
        <f>IFERROR(IF(ISBLANK($A5711),"",IF($A5711="Ūdeņraža jonu koncentrācija",VLOOKUP(Dati!$A5711,Normas!$A:$D,2,FALSE),VLOOKUP(Dati!$A5711,Normas!$A:$D,2,FALSE)*0.6)),"")</f>
      </c>
      <c r="G5711" s="2">
        <f>IFERROR(IF(ISBLANK($A5711),"",IF($A5711="Ūdeņraža jonu koncentrācija",VLOOKUP(Dati!$A5711,Normas!$A:$D,3,FALSE),VLOOKUP(Dati!$A5711,Normas!$A:$D,3,FALSE)*0.6)),"")</f>
      </c>
      <c r="H5711" s="2">
        <f>IFERROR(IF(ISBLANK($A5711),"",IF($A5711="Ūdeņraža jonu koncentrācija",VLOOKUP(Dati!$A5711,Normas!$A:$D,2,FALSE),VLOOKUP(Dati!$A5711,Normas!$A:$D,2,FALSE)*0.3)),"")</f>
      </c>
      <c r="I5711" s="2">
        <f>IFERROR(IF(ISBLANK($A5711),"",IF($A5711="Ūdeņraža jonu koncentrācija",VLOOKUP(Dati!$A5711,Normas!$A:$D,3,FALSE),VLOOKUP(Dati!$A5711,Normas!$A:$D,3,FALSE)*0.3)),"")</f>
      </c>
    </row>
    <row r="5712" spans="2:9" x14ac:dyDescent="0.2">
      <c r="B5712">
        <f>IF(ISBLANK(A5712),"",VLOOKUP(A5712,Normas!A:D,4,FALSE))</f>
      </c>
      <c r="E5712" s="2">
        <f>IF(ISBLANK(D5712),"",INT(YEARFRAC(D5712,'Vispārīga informācija'!$B$2)))</f>
      </c>
      <c r="F5712" s="2">
        <f>IFERROR(IF(ISBLANK($A5712),"",IF($A5712="Ūdeņraža jonu koncentrācija",VLOOKUP(Dati!$A5712,Normas!$A:$D,2,FALSE),VLOOKUP(Dati!$A5712,Normas!$A:$D,2,FALSE)*0.6)),"")</f>
      </c>
      <c r="G5712" s="2">
        <f>IFERROR(IF(ISBLANK($A5712),"",IF($A5712="Ūdeņraža jonu koncentrācija",VLOOKUP(Dati!$A5712,Normas!$A:$D,3,FALSE),VLOOKUP(Dati!$A5712,Normas!$A:$D,3,FALSE)*0.6)),"")</f>
      </c>
      <c r="H5712" s="2">
        <f>IFERROR(IF(ISBLANK($A5712),"",IF($A5712="Ūdeņraža jonu koncentrācija",VLOOKUP(Dati!$A5712,Normas!$A:$D,2,FALSE),VLOOKUP(Dati!$A5712,Normas!$A:$D,2,FALSE)*0.3)),"")</f>
      </c>
      <c r="I5712" s="2">
        <f>IFERROR(IF(ISBLANK($A5712),"",IF($A5712="Ūdeņraža jonu koncentrācija",VLOOKUP(Dati!$A5712,Normas!$A:$D,3,FALSE),VLOOKUP(Dati!$A5712,Normas!$A:$D,3,FALSE)*0.3)),"")</f>
      </c>
    </row>
    <row r="5713" spans="2:9" x14ac:dyDescent="0.2">
      <c r="B5713">
        <f>IF(ISBLANK(A5713),"",VLOOKUP(A5713,Normas!A:D,4,FALSE))</f>
      </c>
      <c r="E5713" s="2">
        <f>IF(ISBLANK(D5713),"",INT(YEARFRAC(D5713,'Vispārīga informācija'!$B$2)))</f>
      </c>
      <c r="F5713" s="2">
        <f>IFERROR(IF(ISBLANK($A5713),"",IF($A5713="Ūdeņraža jonu koncentrācija",VLOOKUP(Dati!$A5713,Normas!$A:$D,2,FALSE),VLOOKUP(Dati!$A5713,Normas!$A:$D,2,FALSE)*0.6)),"")</f>
      </c>
      <c r="G5713" s="2">
        <f>IFERROR(IF(ISBLANK($A5713),"",IF($A5713="Ūdeņraža jonu koncentrācija",VLOOKUP(Dati!$A5713,Normas!$A:$D,3,FALSE),VLOOKUP(Dati!$A5713,Normas!$A:$D,3,FALSE)*0.6)),"")</f>
      </c>
      <c r="H5713" s="2">
        <f>IFERROR(IF(ISBLANK($A5713),"",IF($A5713="Ūdeņraža jonu koncentrācija",VLOOKUP(Dati!$A5713,Normas!$A:$D,2,FALSE),VLOOKUP(Dati!$A5713,Normas!$A:$D,2,FALSE)*0.3)),"")</f>
      </c>
      <c r="I5713" s="2">
        <f>IFERROR(IF(ISBLANK($A5713),"",IF($A5713="Ūdeņraža jonu koncentrācija",VLOOKUP(Dati!$A5713,Normas!$A:$D,3,FALSE),VLOOKUP(Dati!$A5713,Normas!$A:$D,3,FALSE)*0.3)),"")</f>
      </c>
    </row>
    <row r="5714" spans="2:9" x14ac:dyDescent="0.2">
      <c r="B5714">
        <f>IF(ISBLANK(A5714),"",VLOOKUP(A5714,Normas!A:D,4,FALSE))</f>
      </c>
      <c r="E5714" s="2">
        <f>IF(ISBLANK(D5714),"",INT(YEARFRAC(D5714,'Vispārīga informācija'!$B$2)))</f>
      </c>
      <c r="F5714" s="2">
        <f>IFERROR(IF(ISBLANK($A5714),"",IF($A5714="Ūdeņraža jonu koncentrācija",VLOOKUP(Dati!$A5714,Normas!$A:$D,2,FALSE),VLOOKUP(Dati!$A5714,Normas!$A:$D,2,FALSE)*0.6)),"")</f>
      </c>
      <c r="G5714" s="2">
        <f>IFERROR(IF(ISBLANK($A5714),"",IF($A5714="Ūdeņraža jonu koncentrācija",VLOOKUP(Dati!$A5714,Normas!$A:$D,3,FALSE),VLOOKUP(Dati!$A5714,Normas!$A:$D,3,FALSE)*0.6)),"")</f>
      </c>
      <c r="H5714" s="2">
        <f>IFERROR(IF(ISBLANK($A5714),"",IF($A5714="Ūdeņraža jonu koncentrācija",VLOOKUP(Dati!$A5714,Normas!$A:$D,2,FALSE),VLOOKUP(Dati!$A5714,Normas!$A:$D,2,FALSE)*0.3)),"")</f>
      </c>
      <c r="I5714" s="2">
        <f>IFERROR(IF(ISBLANK($A5714),"",IF($A5714="Ūdeņraža jonu koncentrācija",VLOOKUP(Dati!$A5714,Normas!$A:$D,3,FALSE),VLOOKUP(Dati!$A5714,Normas!$A:$D,3,FALSE)*0.3)),"")</f>
      </c>
    </row>
    <row r="5715" spans="2:9" x14ac:dyDescent="0.2">
      <c r="B5715">
        <f>IF(ISBLANK(A5715),"",VLOOKUP(A5715,Normas!A:D,4,FALSE))</f>
      </c>
      <c r="E5715" s="2">
        <f>IF(ISBLANK(D5715),"",INT(YEARFRAC(D5715,'Vispārīga informācija'!$B$2)))</f>
      </c>
      <c r="F5715" s="2">
        <f>IFERROR(IF(ISBLANK($A5715),"",IF($A5715="Ūdeņraža jonu koncentrācija",VLOOKUP(Dati!$A5715,Normas!$A:$D,2,FALSE),VLOOKUP(Dati!$A5715,Normas!$A:$D,2,FALSE)*0.6)),"")</f>
      </c>
      <c r="G5715" s="2">
        <f>IFERROR(IF(ISBLANK($A5715),"",IF($A5715="Ūdeņraža jonu koncentrācija",VLOOKUP(Dati!$A5715,Normas!$A:$D,3,FALSE),VLOOKUP(Dati!$A5715,Normas!$A:$D,3,FALSE)*0.6)),"")</f>
      </c>
      <c r="H5715" s="2">
        <f>IFERROR(IF(ISBLANK($A5715),"",IF($A5715="Ūdeņraža jonu koncentrācija",VLOOKUP(Dati!$A5715,Normas!$A:$D,2,FALSE),VLOOKUP(Dati!$A5715,Normas!$A:$D,2,FALSE)*0.3)),"")</f>
      </c>
      <c r="I5715" s="2">
        <f>IFERROR(IF(ISBLANK($A5715),"",IF($A5715="Ūdeņraža jonu koncentrācija",VLOOKUP(Dati!$A5715,Normas!$A:$D,3,FALSE),VLOOKUP(Dati!$A5715,Normas!$A:$D,3,FALSE)*0.3)),"")</f>
      </c>
    </row>
    <row r="5716" spans="2:9" x14ac:dyDescent="0.2">
      <c r="B5716">
        <f>IF(ISBLANK(A5716),"",VLOOKUP(A5716,Normas!A:D,4,FALSE))</f>
      </c>
      <c r="E5716" s="2">
        <f>IF(ISBLANK(D5716),"",INT(YEARFRAC(D5716,'Vispārīga informācija'!$B$2)))</f>
      </c>
      <c r="F5716" s="2">
        <f>IFERROR(IF(ISBLANK($A5716),"",IF($A5716="Ūdeņraža jonu koncentrācija",VLOOKUP(Dati!$A5716,Normas!$A:$D,2,FALSE),VLOOKUP(Dati!$A5716,Normas!$A:$D,2,FALSE)*0.6)),"")</f>
      </c>
      <c r="G5716" s="2">
        <f>IFERROR(IF(ISBLANK($A5716),"",IF($A5716="Ūdeņraža jonu koncentrācija",VLOOKUP(Dati!$A5716,Normas!$A:$D,3,FALSE),VLOOKUP(Dati!$A5716,Normas!$A:$D,3,FALSE)*0.6)),"")</f>
      </c>
      <c r="H5716" s="2">
        <f>IFERROR(IF(ISBLANK($A5716),"",IF($A5716="Ūdeņraža jonu koncentrācija",VLOOKUP(Dati!$A5716,Normas!$A:$D,2,FALSE),VLOOKUP(Dati!$A5716,Normas!$A:$D,2,FALSE)*0.3)),"")</f>
      </c>
      <c r="I5716" s="2">
        <f>IFERROR(IF(ISBLANK($A5716),"",IF($A5716="Ūdeņraža jonu koncentrācija",VLOOKUP(Dati!$A5716,Normas!$A:$D,3,FALSE),VLOOKUP(Dati!$A5716,Normas!$A:$D,3,FALSE)*0.3)),"")</f>
      </c>
    </row>
    <row r="5717" spans="2:9" x14ac:dyDescent="0.2">
      <c r="B5717">
        <f>IF(ISBLANK(A5717),"",VLOOKUP(A5717,Normas!A:D,4,FALSE))</f>
      </c>
      <c r="E5717" s="2">
        <f>IF(ISBLANK(D5717),"",INT(YEARFRAC(D5717,'Vispārīga informācija'!$B$2)))</f>
      </c>
      <c r="F5717" s="2">
        <f>IFERROR(IF(ISBLANK($A5717),"",IF($A5717="Ūdeņraža jonu koncentrācija",VLOOKUP(Dati!$A5717,Normas!$A:$D,2,FALSE),VLOOKUP(Dati!$A5717,Normas!$A:$D,2,FALSE)*0.6)),"")</f>
      </c>
      <c r="G5717" s="2">
        <f>IFERROR(IF(ISBLANK($A5717),"",IF($A5717="Ūdeņraža jonu koncentrācija",VLOOKUP(Dati!$A5717,Normas!$A:$D,3,FALSE),VLOOKUP(Dati!$A5717,Normas!$A:$D,3,FALSE)*0.6)),"")</f>
      </c>
      <c r="H5717" s="2">
        <f>IFERROR(IF(ISBLANK($A5717),"",IF($A5717="Ūdeņraža jonu koncentrācija",VLOOKUP(Dati!$A5717,Normas!$A:$D,2,FALSE),VLOOKUP(Dati!$A5717,Normas!$A:$D,2,FALSE)*0.3)),"")</f>
      </c>
      <c r="I5717" s="2">
        <f>IFERROR(IF(ISBLANK($A5717),"",IF($A5717="Ūdeņraža jonu koncentrācija",VLOOKUP(Dati!$A5717,Normas!$A:$D,3,FALSE),VLOOKUP(Dati!$A5717,Normas!$A:$D,3,FALSE)*0.3)),"")</f>
      </c>
    </row>
    <row r="5718" spans="2:9" x14ac:dyDescent="0.2">
      <c r="B5718">
        <f>IF(ISBLANK(A5718),"",VLOOKUP(A5718,Normas!A:D,4,FALSE))</f>
      </c>
      <c r="E5718" s="2">
        <f>IF(ISBLANK(D5718),"",INT(YEARFRAC(D5718,'Vispārīga informācija'!$B$2)))</f>
      </c>
      <c r="F5718" s="2">
        <f>IFERROR(IF(ISBLANK($A5718),"",IF($A5718="Ūdeņraža jonu koncentrācija",VLOOKUP(Dati!$A5718,Normas!$A:$D,2,FALSE),VLOOKUP(Dati!$A5718,Normas!$A:$D,2,FALSE)*0.6)),"")</f>
      </c>
      <c r="G5718" s="2">
        <f>IFERROR(IF(ISBLANK($A5718),"",IF($A5718="Ūdeņraža jonu koncentrācija",VLOOKUP(Dati!$A5718,Normas!$A:$D,3,FALSE),VLOOKUP(Dati!$A5718,Normas!$A:$D,3,FALSE)*0.6)),"")</f>
      </c>
      <c r="H5718" s="2">
        <f>IFERROR(IF(ISBLANK($A5718),"",IF($A5718="Ūdeņraža jonu koncentrācija",VLOOKUP(Dati!$A5718,Normas!$A:$D,2,FALSE),VLOOKUP(Dati!$A5718,Normas!$A:$D,2,FALSE)*0.3)),"")</f>
      </c>
      <c r="I5718" s="2">
        <f>IFERROR(IF(ISBLANK($A5718),"",IF($A5718="Ūdeņraža jonu koncentrācija",VLOOKUP(Dati!$A5718,Normas!$A:$D,3,FALSE),VLOOKUP(Dati!$A5718,Normas!$A:$D,3,FALSE)*0.3)),"")</f>
      </c>
    </row>
    <row r="5719" spans="2:9" x14ac:dyDescent="0.2">
      <c r="B5719">
        <f>IF(ISBLANK(A5719),"",VLOOKUP(A5719,Normas!A:D,4,FALSE))</f>
      </c>
      <c r="E5719" s="2">
        <f>IF(ISBLANK(D5719),"",INT(YEARFRAC(D5719,'Vispārīga informācija'!$B$2)))</f>
      </c>
      <c r="F5719" s="2">
        <f>IFERROR(IF(ISBLANK($A5719),"",IF($A5719="Ūdeņraža jonu koncentrācija",VLOOKUP(Dati!$A5719,Normas!$A:$D,2,FALSE),VLOOKUP(Dati!$A5719,Normas!$A:$D,2,FALSE)*0.6)),"")</f>
      </c>
      <c r="G5719" s="2">
        <f>IFERROR(IF(ISBLANK($A5719),"",IF($A5719="Ūdeņraža jonu koncentrācija",VLOOKUP(Dati!$A5719,Normas!$A:$D,3,FALSE),VLOOKUP(Dati!$A5719,Normas!$A:$D,3,FALSE)*0.6)),"")</f>
      </c>
      <c r="H5719" s="2">
        <f>IFERROR(IF(ISBLANK($A5719),"",IF($A5719="Ūdeņraža jonu koncentrācija",VLOOKUP(Dati!$A5719,Normas!$A:$D,2,FALSE),VLOOKUP(Dati!$A5719,Normas!$A:$D,2,FALSE)*0.3)),"")</f>
      </c>
      <c r="I5719" s="2">
        <f>IFERROR(IF(ISBLANK($A5719),"",IF($A5719="Ūdeņraža jonu koncentrācija",VLOOKUP(Dati!$A5719,Normas!$A:$D,3,FALSE),VLOOKUP(Dati!$A5719,Normas!$A:$D,3,FALSE)*0.3)),"")</f>
      </c>
    </row>
    <row r="5720" spans="2:9" x14ac:dyDescent="0.2">
      <c r="B5720">
        <f>IF(ISBLANK(A5720),"",VLOOKUP(A5720,Normas!A:D,4,FALSE))</f>
      </c>
      <c r="E5720" s="2">
        <f>IF(ISBLANK(D5720),"",INT(YEARFRAC(D5720,'Vispārīga informācija'!$B$2)))</f>
      </c>
      <c r="F5720" s="2">
        <f>IFERROR(IF(ISBLANK($A5720),"",IF($A5720="Ūdeņraža jonu koncentrācija",VLOOKUP(Dati!$A5720,Normas!$A:$D,2,FALSE),VLOOKUP(Dati!$A5720,Normas!$A:$D,2,FALSE)*0.6)),"")</f>
      </c>
      <c r="G5720" s="2">
        <f>IFERROR(IF(ISBLANK($A5720),"",IF($A5720="Ūdeņraža jonu koncentrācija",VLOOKUP(Dati!$A5720,Normas!$A:$D,3,FALSE),VLOOKUP(Dati!$A5720,Normas!$A:$D,3,FALSE)*0.6)),"")</f>
      </c>
      <c r="H5720" s="2">
        <f>IFERROR(IF(ISBLANK($A5720),"",IF($A5720="Ūdeņraža jonu koncentrācija",VLOOKUP(Dati!$A5720,Normas!$A:$D,2,FALSE),VLOOKUP(Dati!$A5720,Normas!$A:$D,2,FALSE)*0.3)),"")</f>
      </c>
      <c r="I5720" s="2">
        <f>IFERROR(IF(ISBLANK($A5720),"",IF($A5720="Ūdeņraža jonu koncentrācija",VLOOKUP(Dati!$A5720,Normas!$A:$D,3,FALSE),VLOOKUP(Dati!$A5720,Normas!$A:$D,3,FALSE)*0.3)),"")</f>
      </c>
    </row>
    <row r="5721" spans="2:9" x14ac:dyDescent="0.2">
      <c r="B5721">
        <f>IF(ISBLANK(A5721),"",VLOOKUP(A5721,Normas!A:D,4,FALSE))</f>
      </c>
      <c r="E5721" s="2">
        <f>IF(ISBLANK(D5721),"",INT(YEARFRAC(D5721,'Vispārīga informācija'!$B$2)))</f>
      </c>
      <c r="F5721" s="2">
        <f>IFERROR(IF(ISBLANK($A5721),"",IF($A5721="Ūdeņraža jonu koncentrācija",VLOOKUP(Dati!$A5721,Normas!$A:$D,2,FALSE),VLOOKUP(Dati!$A5721,Normas!$A:$D,2,FALSE)*0.6)),"")</f>
      </c>
      <c r="G5721" s="2">
        <f>IFERROR(IF(ISBLANK($A5721),"",IF($A5721="Ūdeņraža jonu koncentrācija",VLOOKUP(Dati!$A5721,Normas!$A:$D,3,FALSE),VLOOKUP(Dati!$A5721,Normas!$A:$D,3,FALSE)*0.6)),"")</f>
      </c>
      <c r="H5721" s="2">
        <f>IFERROR(IF(ISBLANK($A5721),"",IF($A5721="Ūdeņraža jonu koncentrācija",VLOOKUP(Dati!$A5721,Normas!$A:$D,2,FALSE),VLOOKUP(Dati!$A5721,Normas!$A:$D,2,FALSE)*0.3)),"")</f>
      </c>
      <c r="I5721" s="2">
        <f>IFERROR(IF(ISBLANK($A5721),"",IF($A5721="Ūdeņraža jonu koncentrācija",VLOOKUP(Dati!$A5721,Normas!$A:$D,3,FALSE),VLOOKUP(Dati!$A5721,Normas!$A:$D,3,FALSE)*0.3)),"")</f>
      </c>
    </row>
    <row r="5722" spans="2:9" x14ac:dyDescent="0.2">
      <c r="B5722">
        <f>IF(ISBLANK(A5722),"",VLOOKUP(A5722,Normas!A:D,4,FALSE))</f>
      </c>
      <c r="E5722" s="2">
        <f>IF(ISBLANK(D5722),"",INT(YEARFRAC(D5722,'Vispārīga informācija'!$B$2)))</f>
      </c>
      <c r="F5722" s="2">
        <f>IFERROR(IF(ISBLANK($A5722),"",IF($A5722="Ūdeņraža jonu koncentrācija",VLOOKUP(Dati!$A5722,Normas!$A:$D,2,FALSE),VLOOKUP(Dati!$A5722,Normas!$A:$D,2,FALSE)*0.6)),"")</f>
      </c>
      <c r="G5722" s="2">
        <f>IFERROR(IF(ISBLANK($A5722),"",IF($A5722="Ūdeņraža jonu koncentrācija",VLOOKUP(Dati!$A5722,Normas!$A:$D,3,FALSE),VLOOKUP(Dati!$A5722,Normas!$A:$D,3,FALSE)*0.6)),"")</f>
      </c>
      <c r="H5722" s="2">
        <f>IFERROR(IF(ISBLANK($A5722),"",IF($A5722="Ūdeņraža jonu koncentrācija",VLOOKUP(Dati!$A5722,Normas!$A:$D,2,FALSE),VLOOKUP(Dati!$A5722,Normas!$A:$D,2,FALSE)*0.3)),"")</f>
      </c>
      <c r="I5722" s="2">
        <f>IFERROR(IF(ISBLANK($A5722),"",IF($A5722="Ūdeņraža jonu koncentrācija",VLOOKUP(Dati!$A5722,Normas!$A:$D,3,FALSE),VLOOKUP(Dati!$A5722,Normas!$A:$D,3,FALSE)*0.3)),"")</f>
      </c>
    </row>
    <row r="5723" spans="2:9" x14ac:dyDescent="0.2">
      <c r="B5723">
        <f>IF(ISBLANK(A5723),"",VLOOKUP(A5723,Normas!A:D,4,FALSE))</f>
      </c>
      <c r="E5723" s="2">
        <f>IF(ISBLANK(D5723),"",INT(YEARFRAC(D5723,'Vispārīga informācija'!$B$2)))</f>
      </c>
      <c r="F5723" s="2">
        <f>IFERROR(IF(ISBLANK($A5723),"",IF($A5723="Ūdeņraža jonu koncentrācija",VLOOKUP(Dati!$A5723,Normas!$A:$D,2,FALSE),VLOOKUP(Dati!$A5723,Normas!$A:$D,2,FALSE)*0.6)),"")</f>
      </c>
      <c r="G5723" s="2">
        <f>IFERROR(IF(ISBLANK($A5723),"",IF($A5723="Ūdeņraža jonu koncentrācija",VLOOKUP(Dati!$A5723,Normas!$A:$D,3,FALSE),VLOOKUP(Dati!$A5723,Normas!$A:$D,3,FALSE)*0.6)),"")</f>
      </c>
      <c r="H5723" s="2">
        <f>IFERROR(IF(ISBLANK($A5723),"",IF($A5723="Ūdeņraža jonu koncentrācija",VLOOKUP(Dati!$A5723,Normas!$A:$D,2,FALSE),VLOOKUP(Dati!$A5723,Normas!$A:$D,2,FALSE)*0.3)),"")</f>
      </c>
      <c r="I5723" s="2">
        <f>IFERROR(IF(ISBLANK($A5723),"",IF($A5723="Ūdeņraža jonu koncentrācija",VLOOKUP(Dati!$A5723,Normas!$A:$D,3,FALSE),VLOOKUP(Dati!$A5723,Normas!$A:$D,3,FALSE)*0.3)),"")</f>
      </c>
    </row>
    <row r="5724" spans="2:9" x14ac:dyDescent="0.2">
      <c r="B5724">
        <f>IF(ISBLANK(A5724),"",VLOOKUP(A5724,Normas!A:D,4,FALSE))</f>
      </c>
      <c r="E5724" s="2">
        <f>IF(ISBLANK(D5724),"",INT(YEARFRAC(D5724,'Vispārīga informācija'!$B$2)))</f>
      </c>
      <c r="F5724" s="2">
        <f>IFERROR(IF(ISBLANK($A5724),"",IF($A5724="Ūdeņraža jonu koncentrācija",VLOOKUP(Dati!$A5724,Normas!$A:$D,2,FALSE),VLOOKUP(Dati!$A5724,Normas!$A:$D,2,FALSE)*0.6)),"")</f>
      </c>
      <c r="G5724" s="2">
        <f>IFERROR(IF(ISBLANK($A5724),"",IF($A5724="Ūdeņraža jonu koncentrācija",VLOOKUP(Dati!$A5724,Normas!$A:$D,3,FALSE),VLOOKUP(Dati!$A5724,Normas!$A:$D,3,FALSE)*0.6)),"")</f>
      </c>
      <c r="H5724" s="2">
        <f>IFERROR(IF(ISBLANK($A5724),"",IF($A5724="Ūdeņraža jonu koncentrācija",VLOOKUP(Dati!$A5724,Normas!$A:$D,2,FALSE),VLOOKUP(Dati!$A5724,Normas!$A:$D,2,FALSE)*0.3)),"")</f>
      </c>
      <c r="I5724" s="2">
        <f>IFERROR(IF(ISBLANK($A5724),"",IF($A5724="Ūdeņraža jonu koncentrācija",VLOOKUP(Dati!$A5724,Normas!$A:$D,3,FALSE),VLOOKUP(Dati!$A5724,Normas!$A:$D,3,FALSE)*0.3)),"")</f>
      </c>
    </row>
    <row r="5725" spans="2:9" x14ac:dyDescent="0.2">
      <c r="B5725">
        <f>IF(ISBLANK(A5725),"",VLOOKUP(A5725,Normas!A:D,4,FALSE))</f>
      </c>
      <c r="E5725" s="2">
        <f>IF(ISBLANK(D5725),"",INT(YEARFRAC(D5725,'Vispārīga informācija'!$B$2)))</f>
      </c>
      <c r="F5725" s="2">
        <f>IFERROR(IF(ISBLANK($A5725),"",IF($A5725="Ūdeņraža jonu koncentrācija",VLOOKUP(Dati!$A5725,Normas!$A:$D,2,FALSE),VLOOKUP(Dati!$A5725,Normas!$A:$D,2,FALSE)*0.6)),"")</f>
      </c>
      <c r="G5725" s="2">
        <f>IFERROR(IF(ISBLANK($A5725),"",IF($A5725="Ūdeņraža jonu koncentrācija",VLOOKUP(Dati!$A5725,Normas!$A:$D,3,FALSE),VLOOKUP(Dati!$A5725,Normas!$A:$D,3,FALSE)*0.6)),"")</f>
      </c>
      <c r="H5725" s="2">
        <f>IFERROR(IF(ISBLANK($A5725),"",IF($A5725="Ūdeņraža jonu koncentrācija",VLOOKUP(Dati!$A5725,Normas!$A:$D,2,FALSE),VLOOKUP(Dati!$A5725,Normas!$A:$D,2,FALSE)*0.3)),"")</f>
      </c>
      <c r="I5725" s="2">
        <f>IFERROR(IF(ISBLANK($A5725),"",IF($A5725="Ūdeņraža jonu koncentrācija",VLOOKUP(Dati!$A5725,Normas!$A:$D,3,FALSE),VLOOKUP(Dati!$A5725,Normas!$A:$D,3,FALSE)*0.3)),"")</f>
      </c>
    </row>
    <row r="5726" spans="2:9" x14ac:dyDescent="0.2">
      <c r="B5726">
        <f>IF(ISBLANK(A5726),"",VLOOKUP(A5726,Normas!A:D,4,FALSE))</f>
      </c>
      <c r="E5726" s="2">
        <f>IF(ISBLANK(D5726),"",INT(YEARFRAC(D5726,'Vispārīga informācija'!$B$2)))</f>
      </c>
      <c r="F5726" s="2">
        <f>IFERROR(IF(ISBLANK($A5726),"",IF($A5726="Ūdeņraža jonu koncentrācija",VLOOKUP(Dati!$A5726,Normas!$A:$D,2,FALSE),VLOOKUP(Dati!$A5726,Normas!$A:$D,2,FALSE)*0.6)),"")</f>
      </c>
      <c r="G5726" s="2">
        <f>IFERROR(IF(ISBLANK($A5726),"",IF($A5726="Ūdeņraža jonu koncentrācija",VLOOKUP(Dati!$A5726,Normas!$A:$D,3,FALSE),VLOOKUP(Dati!$A5726,Normas!$A:$D,3,FALSE)*0.6)),"")</f>
      </c>
      <c r="H5726" s="2">
        <f>IFERROR(IF(ISBLANK($A5726),"",IF($A5726="Ūdeņraža jonu koncentrācija",VLOOKUP(Dati!$A5726,Normas!$A:$D,2,FALSE),VLOOKUP(Dati!$A5726,Normas!$A:$D,2,FALSE)*0.3)),"")</f>
      </c>
      <c r="I5726" s="2">
        <f>IFERROR(IF(ISBLANK($A5726),"",IF($A5726="Ūdeņraža jonu koncentrācija",VLOOKUP(Dati!$A5726,Normas!$A:$D,3,FALSE),VLOOKUP(Dati!$A5726,Normas!$A:$D,3,FALSE)*0.3)),"")</f>
      </c>
    </row>
    <row r="5727" spans="2:9" x14ac:dyDescent="0.2">
      <c r="B5727">
        <f>IF(ISBLANK(A5727),"",VLOOKUP(A5727,Normas!A:D,4,FALSE))</f>
      </c>
      <c r="E5727" s="2">
        <f>IF(ISBLANK(D5727),"",INT(YEARFRAC(D5727,'Vispārīga informācija'!$B$2)))</f>
      </c>
      <c r="F5727" s="2">
        <f>IFERROR(IF(ISBLANK($A5727),"",IF($A5727="Ūdeņraža jonu koncentrācija",VLOOKUP(Dati!$A5727,Normas!$A:$D,2,FALSE),VLOOKUP(Dati!$A5727,Normas!$A:$D,2,FALSE)*0.6)),"")</f>
      </c>
      <c r="G5727" s="2">
        <f>IFERROR(IF(ISBLANK($A5727),"",IF($A5727="Ūdeņraža jonu koncentrācija",VLOOKUP(Dati!$A5727,Normas!$A:$D,3,FALSE),VLOOKUP(Dati!$A5727,Normas!$A:$D,3,FALSE)*0.6)),"")</f>
      </c>
      <c r="H5727" s="2">
        <f>IFERROR(IF(ISBLANK($A5727),"",IF($A5727="Ūdeņraža jonu koncentrācija",VLOOKUP(Dati!$A5727,Normas!$A:$D,2,FALSE),VLOOKUP(Dati!$A5727,Normas!$A:$D,2,FALSE)*0.3)),"")</f>
      </c>
      <c r="I5727" s="2">
        <f>IFERROR(IF(ISBLANK($A5727),"",IF($A5727="Ūdeņraža jonu koncentrācija",VLOOKUP(Dati!$A5727,Normas!$A:$D,3,FALSE),VLOOKUP(Dati!$A5727,Normas!$A:$D,3,FALSE)*0.3)),"")</f>
      </c>
    </row>
    <row r="5728" spans="2:9" x14ac:dyDescent="0.2">
      <c r="B5728">
        <f>IF(ISBLANK(A5728),"",VLOOKUP(A5728,Normas!A:D,4,FALSE))</f>
      </c>
      <c r="E5728" s="2">
        <f>IF(ISBLANK(D5728),"",INT(YEARFRAC(D5728,'Vispārīga informācija'!$B$2)))</f>
      </c>
      <c r="F5728" s="2">
        <f>IFERROR(IF(ISBLANK($A5728),"",IF($A5728="Ūdeņraža jonu koncentrācija",VLOOKUP(Dati!$A5728,Normas!$A:$D,2,FALSE),VLOOKUP(Dati!$A5728,Normas!$A:$D,2,FALSE)*0.6)),"")</f>
      </c>
      <c r="G5728" s="2">
        <f>IFERROR(IF(ISBLANK($A5728),"",IF($A5728="Ūdeņraža jonu koncentrācija",VLOOKUP(Dati!$A5728,Normas!$A:$D,3,FALSE),VLOOKUP(Dati!$A5728,Normas!$A:$D,3,FALSE)*0.6)),"")</f>
      </c>
      <c r="H5728" s="2">
        <f>IFERROR(IF(ISBLANK($A5728),"",IF($A5728="Ūdeņraža jonu koncentrācija",VLOOKUP(Dati!$A5728,Normas!$A:$D,2,FALSE),VLOOKUP(Dati!$A5728,Normas!$A:$D,2,FALSE)*0.3)),"")</f>
      </c>
      <c r="I5728" s="2">
        <f>IFERROR(IF(ISBLANK($A5728),"",IF($A5728="Ūdeņraža jonu koncentrācija",VLOOKUP(Dati!$A5728,Normas!$A:$D,3,FALSE),VLOOKUP(Dati!$A5728,Normas!$A:$D,3,FALSE)*0.3)),"")</f>
      </c>
    </row>
    <row r="5729" spans="2:9" x14ac:dyDescent="0.2">
      <c r="B5729">
        <f>IF(ISBLANK(A5729),"",VLOOKUP(A5729,Normas!A:D,4,FALSE))</f>
      </c>
      <c r="E5729" s="2">
        <f>IF(ISBLANK(D5729),"",INT(YEARFRAC(D5729,'Vispārīga informācija'!$B$2)))</f>
      </c>
      <c r="F5729" s="2">
        <f>IFERROR(IF(ISBLANK($A5729),"",IF($A5729="Ūdeņraža jonu koncentrācija",VLOOKUP(Dati!$A5729,Normas!$A:$D,2,FALSE),VLOOKUP(Dati!$A5729,Normas!$A:$D,2,FALSE)*0.6)),"")</f>
      </c>
      <c r="G5729" s="2">
        <f>IFERROR(IF(ISBLANK($A5729),"",IF($A5729="Ūdeņraža jonu koncentrācija",VLOOKUP(Dati!$A5729,Normas!$A:$D,3,FALSE),VLOOKUP(Dati!$A5729,Normas!$A:$D,3,FALSE)*0.6)),"")</f>
      </c>
      <c r="H5729" s="2">
        <f>IFERROR(IF(ISBLANK($A5729),"",IF($A5729="Ūdeņraža jonu koncentrācija",VLOOKUP(Dati!$A5729,Normas!$A:$D,2,FALSE),VLOOKUP(Dati!$A5729,Normas!$A:$D,2,FALSE)*0.3)),"")</f>
      </c>
      <c r="I5729" s="2">
        <f>IFERROR(IF(ISBLANK($A5729),"",IF($A5729="Ūdeņraža jonu koncentrācija",VLOOKUP(Dati!$A5729,Normas!$A:$D,3,FALSE),VLOOKUP(Dati!$A5729,Normas!$A:$D,3,FALSE)*0.3)),"")</f>
      </c>
    </row>
    <row r="5730" spans="2:9" x14ac:dyDescent="0.2">
      <c r="B5730">
        <f>IF(ISBLANK(A5730),"",VLOOKUP(A5730,Normas!A:D,4,FALSE))</f>
      </c>
      <c r="E5730" s="2">
        <f>IF(ISBLANK(D5730),"",INT(YEARFRAC(D5730,'Vispārīga informācija'!$B$2)))</f>
      </c>
      <c r="F5730" s="2">
        <f>IFERROR(IF(ISBLANK($A5730),"",IF($A5730="Ūdeņraža jonu koncentrācija",VLOOKUP(Dati!$A5730,Normas!$A:$D,2,FALSE),VLOOKUP(Dati!$A5730,Normas!$A:$D,2,FALSE)*0.6)),"")</f>
      </c>
      <c r="G5730" s="2">
        <f>IFERROR(IF(ISBLANK($A5730),"",IF($A5730="Ūdeņraža jonu koncentrācija",VLOOKUP(Dati!$A5730,Normas!$A:$D,3,FALSE),VLOOKUP(Dati!$A5730,Normas!$A:$D,3,FALSE)*0.6)),"")</f>
      </c>
      <c r="H5730" s="2">
        <f>IFERROR(IF(ISBLANK($A5730),"",IF($A5730="Ūdeņraža jonu koncentrācija",VLOOKUP(Dati!$A5730,Normas!$A:$D,2,FALSE),VLOOKUP(Dati!$A5730,Normas!$A:$D,2,FALSE)*0.3)),"")</f>
      </c>
      <c r="I5730" s="2">
        <f>IFERROR(IF(ISBLANK($A5730),"",IF($A5730="Ūdeņraža jonu koncentrācija",VLOOKUP(Dati!$A5730,Normas!$A:$D,3,FALSE),VLOOKUP(Dati!$A5730,Normas!$A:$D,3,FALSE)*0.3)),"")</f>
      </c>
    </row>
    <row r="5731" spans="2:9" x14ac:dyDescent="0.2">
      <c r="B5731">
        <f>IF(ISBLANK(A5731),"",VLOOKUP(A5731,Normas!A:D,4,FALSE))</f>
      </c>
      <c r="E5731" s="2">
        <f>IF(ISBLANK(D5731),"",INT(YEARFRAC(D5731,'Vispārīga informācija'!$B$2)))</f>
      </c>
      <c r="F5731" s="2">
        <f>IFERROR(IF(ISBLANK($A5731),"",IF($A5731="Ūdeņraža jonu koncentrācija",VLOOKUP(Dati!$A5731,Normas!$A:$D,2,FALSE),VLOOKUP(Dati!$A5731,Normas!$A:$D,2,FALSE)*0.6)),"")</f>
      </c>
      <c r="G5731" s="2">
        <f>IFERROR(IF(ISBLANK($A5731),"",IF($A5731="Ūdeņraža jonu koncentrācija",VLOOKUP(Dati!$A5731,Normas!$A:$D,3,FALSE),VLOOKUP(Dati!$A5731,Normas!$A:$D,3,FALSE)*0.6)),"")</f>
      </c>
      <c r="H5731" s="2">
        <f>IFERROR(IF(ISBLANK($A5731),"",IF($A5731="Ūdeņraža jonu koncentrācija",VLOOKUP(Dati!$A5731,Normas!$A:$D,2,FALSE),VLOOKUP(Dati!$A5731,Normas!$A:$D,2,FALSE)*0.3)),"")</f>
      </c>
      <c r="I5731" s="2">
        <f>IFERROR(IF(ISBLANK($A5731),"",IF($A5731="Ūdeņraža jonu koncentrācija",VLOOKUP(Dati!$A5731,Normas!$A:$D,3,FALSE),VLOOKUP(Dati!$A5731,Normas!$A:$D,3,FALSE)*0.3)),"")</f>
      </c>
    </row>
    <row r="5732" spans="2:9" x14ac:dyDescent="0.2">
      <c r="B5732">
        <f>IF(ISBLANK(A5732),"",VLOOKUP(A5732,Normas!A:D,4,FALSE))</f>
      </c>
      <c r="E5732" s="2">
        <f>IF(ISBLANK(D5732),"",INT(YEARFRAC(D5732,'Vispārīga informācija'!$B$2)))</f>
      </c>
      <c r="F5732" s="2">
        <f>IFERROR(IF(ISBLANK($A5732),"",IF($A5732="Ūdeņraža jonu koncentrācija",VLOOKUP(Dati!$A5732,Normas!$A:$D,2,FALSE),VLOOKUP(Dati!$A5732,Normas!$A:$D,2,FALSE)*0.6)),"")</f>
      </c>
      <c r="G5732" s="2">
        <f>IFERROR(IF(ISBLANK($A5732),"",IF($A5732="Ūdeņraža jonu koncentrācija",VLOOKUP(Dati!$A5732,Normas!$A:$D,3,FALSE),VLOOKUP(Dati!$A5732,Normas!$A:$D,3,FALSE)*0.6)),"")</f>
      </c>
      <c r="H5732" s="2">
        <f>IFERROR(IF(ISBLANK($A5732),"",IF($A5732="Ūdeņraža jonu koncentrācija",VLOOKUP(Dati!$A5732,Normas!$A:$D,2,FALSE),VLOOKUP(Dati!$A5732,Normas!$A:$D,2,FALSE)*0.3)),"")</f>
      </c>
      <c r="I5732" s="2">
        <f>IFERROR(IF(ISBLANK($A5732),"",IF($A5732="Ūdeņraža jonu koncentrācija",VLOOKUP(Dati!$A5732,Normas!$A:$D,3,FALSE),VLOOKUP(Dati!$A5732,Normas!$A:$D,3,FALSE)*0.3)),"")</f>
      </c>
    </row>
    <row r="5733" spans="2:9" x14ac:dyDescent="0.2">
      <c r="B5733">
        <f>IF(ISBLANK(A5733),"",VLOOKUP(A5733,Normas!A:D,4,FALSE))</f>
      </c>
      <c r="E5733" s="2">
        <f>IF(ISBLANK(D5733),"",INT(YEARFRAC(D5733,'Vispārīga informācija'!$B$2)))</f>
      </c>
      <c r="F5733" s="2">
        <f>IFERROR(IF(ISBLANK($A5733),"",IF($A5733="Ūdeņraža jonu koncentrācija",VLOOKUP(Dati!$A5733,Normas!$A:$D,2,FALSE),VLOOKUP(Dati!$A5733,Normas!$A:$D,2,FALSE)*0.6)),"")</f>
      </c>
      <c r="G5733" s="2">
        <f>IFERROR(IF(ISBLANK($A5733),"",IF($A5733="Ūdeņraža jonu koncentrācija",VLOOKUP(Dati!$A5733,Normas!$A:$D,3,FALSE),VLOOKUP(Dati!$A5733,Normas!$A:$D,3,FALSE)*0.6)),"")</f>
      </c>
      <c r="H5733" s="2">
        <f>IFERROR(IF(ISBLANK($A5733),"",IF($A5733="Ūdeņraža jonu koncentrācija",VLOOKUP(Dati!$A5733,Normas!$A:$D,2,FALSE),VLOOKUP(Dati!$A5733,Normas!$A:$D,2,FALSE)*0.3)),"")</f>
      </c>
      <c r="I5733" s="2">
        <f>IFERROR(IF(ISBLANK($A5733),"",IF($A5733="Ūdeņraža jonu koncentrācija",VLOOKUP(Dati!$A5733,Normas!$A:$D,3,FALSE),VLOOKUP(Dati!$A5733,Normas!$A:$D,3,FALSE)*0.3)),"")</f>
      </c>
    </row>
    <row r="5734" spans="2:9" x14ac:dyDescent="0.2">
      <c r="B5734">
        <f>IF(ISBLANK(A5734),"",VLOOKUP(A5734,Normas!A:D,4,FALSE))</f>
      </c>
      <c r="E5734" s="2">
        <f>IF(ISBLANK(D5734),"",INT(YEARFRAC(D5734,'Vispārīga informācija'!$B$2)))</f>
      </c>
      <c r="F5734" s="2">
        <f>IFERROR(IF(ISBLANK($A5734),"",IF($A5734="Ūdeņraža jonu koncentrācija",VLOOKUP(Dati!$A5734,Normas!$A:$D,2,FALSE),VLOOKUP(Dati!$A5734,Normas!$A:$D,2,FALSE)*0.6)),"")</f>
      </c>
      <c r="G5734" s="2">
        <f>IFERROR(IF(ISBLANK($A5734),"",IF($A5734="Ūdeņraža jonu koncentrācija",VLOOKUP(Dati!$A5734,Normas!$A:$D,3,FALSE),VLOOKUP(Dati!$A5734,Normas!$A:$D,3,FALSE)*0.6)),"")</f>
      </c>
      <c r="H5734" s="2">
        <f>IFERROR(IF(ISBLANK($A5734),"",IF($A5734="Ūdeņraža jonu koncentrācija",VLOOKUP(Dati!$A5734,Normas!$A:$D,2,FALSE),VLOOKUP(Dati!$A5734,Normas!$A:$D,2,FALSE)*0.3)),"")</f>
      </c>
      <c r="I5734" s="2">
        <f>IFERROR(IF(ISBLANK($A5734),"",IF($A5734="Ūdeņraža jonu koncentrācija",VLOOKUP(Dati!$A5734,Normas!$A:$D,3,FALSE),VLOOKUP(Dati!$A5734,Normas!$A:$D,3,FALSE)*0.3)),"")</f>
      </c>
    </row>
    <row r="5735" spans="2:9" x14ac:dyDescent="0.2">
      <c r="B5735">
        <f>IF(ISBLANK(A5735),"",VLOOKUP(A5735,Normas!A:D,4,FALSE))</f>
      </c>
      <c r="E5735" s="2">
        <f>IF(ISBLANK(D5735),"",INT(YEARFRAC(D5735,'Vispārīga informācija'!$B$2)))</f>
      </c>
      <c r="F5735" s="2">
        <f>IFERROR(IF(ISBLANK($A5735),"",IF($A5735="Ūdeņraža jonu koncentrācija",VLOOKUP(Dati!$A5735,Normas!$A:$D,2,FALSE),VLOOKUP(Dati!$A5735,Normas!$A:$D,2,FALSE)*0.6)),"")</f>
      </c>
      <c r="G5735" s="2">
        <f>IFERROR(IF(ISBLANK($A5735),"",IF($A5735="Ūdeņraža jonu koncentrācija",VLOOKUP(Dati!$A5735,Normas!$A:$D,3,FALSE),VLOOKUP(Dati!$A5735,Normas!$A:$D,3,FALSE)*0.6)),"")</f>
      </c>
      <c r="H5735" s="2">
        <f>IFERROR(IF(ISBLANK($A5735),"",IF($A5735="Ūdeņraža jonu koncentrācija",VLOOKUP(Dati!$A5735,Normas!$A:$D,2,FALSE),VLOOKUP(Dati!$A5735,Normas!$A:$D,2,FALSE)*0.3)),"")</f>
      </c>
      <c r="I5735" s="2">
        <f>IFERROR(IF(ISBLANK($A5735),"",IF($A5735="Ūdeņraža jonu koncentrācija",VLOOKUP(Dati!$A5735,Normas!$A:$D,3,FALSE),VLOOKUP(Dati!$A5735,Normas!$A:$D,3,FALSE)*0.3)),"")</f>
      </c>
    </row>
    <row r="5736" spans="2:9" x14ac:dyDescent="0.2">
      <c r="B5736">
        <f>IF(ISBLANK(A5736),"",VLOOKUP(A5736,Normas!A:D,4,FALSE))</f>
      </c>
      <c r="E5736" s="2">
        <f>IF(ISBLANK(D5736),"",INT(YEARFRAC(D5736,'Vispārīga informācija'!$B$2)))</f>
      </c>
      <c r="F5736" s="2">
        <f>IFERROR(IF(ISBLANK($A5736),"",IF($A5736="Ūdeņraža jonu koncentrācija",VLOOKUP(Dati!$A5736,Normas!$A:$D,2,FALSE),VLOOKUP(Dati!$A5736,Normas!$A:$D,2,FALSE)*0.6)),"")</f>
      </c>
      <c r="G5736" s="2">
        <f>IFERROR(IF(ISBLANK($A5736),"",IF($A5736="Ūdeņraža jonu koncentrācija",VLOOKUP(Dati!$A5736,Normas!$A:$D,3,FALSE),VLOOKUP(Dati!$A5736,Normas!$A:$D,3,FALSE)*0.6)),"")</f>
      </c>
      <c r="H5736" s="2">
        <f>IFERROR(IF(ISBLANK($A5736),"",IF($A5736="Ūdeņraža jonu koncentrācija",VLOOKUP(Dati!$A5736,Normas!$A:$D,2,FALSE),VLOOKUP(Dati!$A5736,Normas!$A:$D,2,FALSE)*0.3)),"")</f>
      </c>
      <c r="I5736" s="2">
        <f>IFERROR(IF(ISBLANK($A5736),"",IF($A5736="Ūdeņraža jonu koncentrācija",VLOOKUP(Dati!$A5736,Normas!$A:$D,3,FALSE),VLOOKUP(Dati!$A5736,Normas!$A:$D,3,FALSE)*0.3)),"")</f>
      </c>
    </row>
    <row r="5737" spans="2:9" x14ac:dyDescent="0.2">
      <c r="B5737">
        <f>IF(ISBLANK(A5737),"",VLOOKUP(A5737,Normas!A:D,4,FALSE))</f>
      </c>
      <c r="E5737" s="2">
        <f>IF(ISBLANK(D5737),"",INT(YEARFRAC(D5737,'Vispārīga informācija'!$B$2)))</f>
      </c>
      <c r="F5737" s="2">
        <f>IFERROR(IF(ISBLANK($A5737),"",IF($A5737="Ūdeņraža jonu koncentrācija",VLOOKUP(Dati!$A5737,Normas!$A:$D,2,FALSE),VLOOKUP(Dati!$A5737,Normas!$A:$D,2,FALSE)*0.6)),"")</f>
      </c>
      <c r="G5737" s="2">
        <f>IFERROR(IF(ISBLANK($A5737),"",IF($A5737="Ūdeņraža jonu koncentrācija",VLOOKUP(Dati!$A5737,Normas!$A:$D,3,FALSE),VLOOKUP(Dati!$A5737,Normas!$A:$D,3,FALSE)*0.6)),"")</f>
      </c>
      <c r="H5737" s="2">
        <f>IFERROR(IF(ISBLANK($A5737),"",IF($A5737="Ūdeņraža jonu koncentrācija",VLOOKUP(Dati!$A5737,Normas!$A:$D,2,FALSE),VLOOKUP(Dati!$A5737,Normas!$A:$D,2,FALSE)*0.3)),"")</f>
      </c>
      <c r="I5737" s="2">
        <f>IFERROR(IF(ISBLANK($A5737),"",IF($A5737="Ūdeņraža jonu koncentrācija",VLOOKUP(Dati!$A5737,Normas!$A:$D,3,FALSE),VLOOKUP(Dati!$A5737,Normas!$A:$D,3,FALSE)*0.3)),"")</f>
      </c>
    </row>
    <row r="5738" spans="2:9" x14ac:dyDescent="0.2">
      <c r="B5738">
        <f>IF(ISBLANK(A5738),"",VLOOKUP(A5738,Normas!A:D,4,FALSE))</f>
      </c>
      <c r="E5738" s="2">
        <f>IF(ISBLANK(D5738),"",INT(YEARFRAC(D5738,'Vispārīga informācija'!$B$2)))</f>
      </c>
      <c r="F5738" s="2">
        <f>IFERROR(IF(ISBLANK($A5738),"",IF($A5738="Ūdeņraža jonu koncentrācija",VLOOKUP(Dati!$A5738,Normas!$A:$D,2,FALSE),VLOOKUP(Dati!$A5738,Normas!$A:$D,2,FALSE)*0.6)),"")</f>
      </c>
      <c r="G5738" s="2">
        <f>IFERROR(IF(ISBLANK($A5738),"",IF($A5738="Ūdeņraža jonu koncentrācija",VLOOKUP(Dati!$A5738,Normas!$A:$D,3,FALSE),VLOOKUP(Dati!$A5738,Normas!$A:$D,3,FALSE)*0.6)),"")</f>
      </c>
      <c r="H5738" s="2">
        <f>IFERROR(IF(ISBLANK($A5738),"",IF($A5738="Ūdeņraža jonu koncentrācija",VLOOKUP(Dati!$A5738,Normas!$A:$D,2,FALSE),VLOOKUP(Dati!$A5738,Normas!$A:$D,2,FALSE)*0.3)),"")</f>
      </c>
      <c r="I5738" s="2">
        <f>IFERROR(IF(ISBLANK($A5738),"",IF($A5738="Ūdeņraža jonu koncentrācija",VLOOKUP(Dati!$A5738,Normas!$A:$D,3,FALSE),VLOOKUP(Dati!$A5738,Normas!$A:$D,3,FALSE)*0.3)),"")</f>
      </c>
    </row>
    <row r="5739" spans="2:9" x14ac:dyDescent="0.2">
      <c r="B5739">
        <f>IF(ISBLANK(A5739),"",VLOOKUP(A5739,Normas!A:D,4,FALSE))</f>
      </c>
      <c r="E5739" s="2">
        <f>IF(ISBLANK(D5739),"",INT(YEARFRAC(D5739,'Vispārīga informācija'!$B$2)))</f>
      </c>
      <c r="F5739" s="2">
        <f>IFERROR(IF(ISBLANK($A5739),"",IF($A5739="Ūdeņraža jonu koncentrācija",VLOOKUP(Dati!$A5739,Normas!$A:$D,2,FALSE),VLOOKUP(Dati!$A5739,Normas!$A:$D,2,FALSE)*0.6)),"")</f>
      </c>
      <c r="G5739" s="2">
        <f>IFERROR(IF(ISBLANK($A5739),"",IF($A5739="Ūdeņraža jonu koncentrācija",VLOOKUP(Dati!$A5739,Normas!$A:$D,3,FALSE),VLOOKUP(Dati!$A5739,Normas!$A:$D,3,FALSE)*0.6)),"")</f>
      </c>
      <c r="H5739" s="2">
        <f>IFERROR(IF(ISBLANK($A5739),"",IF($A5739="Ūdeņraža jonu koncentrācija",VLOOKUP(Dati!$A5739,Normas!$A:$D,2,FALSE),VLOOKUP(Dati!$A5739,Normas!$A:$D,2,FALSE)*0.3)),"")</f>
      </c>
      <c r="I5739" s="2">
        <f>IFERROR(IF(ISBLANK($A5739),"",IF($A5739="Ūdeņraža jonu koncentrācija",VLOOKUP(Dati!$A5739,Normas!$A:$D,3,FALSE),VLOOKUP(Dati!$A5739,Normas!$A:$D,3,FALSE)*0.3)),"")</f>
      </c>
    </row>
    <row r="5740" spans="2:9" x14ac:dyDescent="0.2">
      <c r="B5740">
        <f>IF(ISBLANK(A5740),"",VLOOKUP(A5740,Normas!A:D,4,FALSE))</f>
      </c>
      <c r="E5740" s="2">
        <f>IF(ISBLANK(D5740),"",INT(YEARFRAC(D5740,'Vispārīga informācija'!$B$2)))</f>
      </c>
      <c r="F5740" s="2">
        <f>IFERROR(IF(ISBLANK($A5740),"",IF($A5740="Ūdeņraža jonu koncentrācija",VLOOKUP(Dati!$A5740,Normas!$A:$D,2,FALSE),VLOOKUP(Dati!$A5740,Normas!$A:$D,2,FALSE)*0.6)),"")</f>
      </c>
      <c r="G5740" s="2">
        <f>IFERROR(IF(ISBLANK($A5740),"",IF($A5740="Ūdeņraža jonu koncentrācija",VLOOKUP(Dati!$A5740,Normas!$A:$D,3,FALSE),VLOOKUP(Dati!$A5740,Normas!$A:$D,3,FALSE)*0.6)),"")</f>
      </c>
      <c r="H5740" s="2">
        <f>IFERROR(IF(ISBLANK($A5740),"",IF($A5740="Ūdeņraža jonu koncentrācija",VLOOKUP(Dati!$A5740,Normas!$A:$D,2,FALSE),VLOOKUP(Dati!$A5740,Normas!$A:$D,2,FALSE)*0.3)),"")</f>
      </c>
      <c r="I5740" s="2">
        <f>IFERROR(IF(ISBLANK($A5740),"",IF($A5740="Ūdeņraža jonu koncentrācija",VLOOKUP(Dati!$A5740,Normas!$A:$D,3,FALSE),VLOOKUP(Dati!$A5740,Normas!$A:$D,3,FALSE)*0.3)),"")</f>
      </c>
    </row>
    <row r="5741" spans="2:9" x14ac:dyDescent="0.2">
      <c r="B5741">
        <f>IF(ISBLANK(A5741),"",VLOOKUP(A5741,Normas!A:D,4,FALSE))</f>
      </c>
      <c r="E5741" s="2">
        <f>IF(ISBLANK(D5741),"",INT(YEARFRAC(D5741,'Vispārīga informācija'!$B$2)))</f>
      </c>
      <c r="F5741" s="2">
        <f>IFERROR(IF(ISBLANK($A5741),"",IF($A5741="Ūdeņraža jonu koncentrācija",VLOOKUP(Dati!$A5741,Normas!$A:$D,2,FALSE),VLOOKUP(Dati!$A5741,Normas!$A:$D,2,FALSE)*0.6)),"")</f>
      </c>
      <c r="G5741" s="2">
        <f>IFERROR(IF(ISBLANK($A5741),"",IF($A5741="Ūdeņraža jonu koncentrācija",VLOOKUP(Dati!$A5741,Normas!$A:$D,3,FALSE),VLOOKUP(Dati!$A5741,Normas!$A:$D,3,FALSE)*0.6)),"")</f>
      </c>
      <c r="H5741" s="2">
        <f>IFERROR(IF(ISBLANK($A5741),"",IF($A5741="Ūdeņraža jonu koncentrācija",VLOOKUP(Dati!$A5741,Normas!$A:$D,2,FALSE),VLOOKUP(Dati!$A5741,Normas!$A:$D,2,FALSE)*0.3)),"")</f>
      </c>
      <c r="I5741" s="2">
        <f>IFERROR(IF(ISBLANK($A5741),"",IF($A5741="Ūdeņraža jonu koncentrācija",VLOOKUP(Dati!$A5741,Normas!$A:$D,3,FALSE),VLOOKUP(Dati!$A5741,Normas!$A:$D,3,FALSE)*0.3)),"")</f>
      </c>
    </row>
    <row r="5742" spans="2:9" x14ac:dyDescent="0.2">
      <c r="B5742">
        <f>IF(ISBLANK(A5742),"",VLOOKUP(A5742,Normas!A:D,4,FALSE))</f>
      </c>
      <c r="E5742" s="2">
        <f>IF(ISBLANK(D5742),"",INT(YEARFRAC(D5742,'Vispārīga informācija'!$B$2)))</f>
      </c>
      <c r="F5742" s="2">
        <f>IFERROR(IF(ISBLANK($A5742),"",IF($A5742="Ūdeņraža jonu koncentrācija",VLOOKUP(Dati!$A5742,Normas!$A:$D,2,FALSE),VLOOKUP(Dati!$A5742,Normas!$A:$D,2,FALSE)*0.6)),"")</f>
      </c>
      <c r="G5742" s="2">
        <f>IFERROR(IF(ISBLANK($A5742),"",IF($A5742="Ūdeņraža jonu koncentrācija",VLOOKUP(Dati!$A5742,Normas!$A:$D,3,FALSE),VLOOKUP(Dati!$A5742,Normas!$A:$D,3,FALSE)*0.6)),"")</f>
      </c>
      <c r="H5742" s="2">
        <f>IFERROR(IF(ISBLANK($A5742),"",IF($A5742="Ūdeņraža jonu koncentrācija",VLOOKUP(Dati!$A5742,Normas!$A:$D,2,FALSE),VLOOKUP(Dati!$A5742,Normas!$A:$D,2,FALSE)*0.3)),"")</f>
      </c>
      <c r="I5742" s="2">
        <f>IFERROR(IF(ISBLANK($A5742),"",IF($A5742="Ūdeņraža jonu koncentrācija",VLOOKUP(Dati!$A5742,Normas!$A:$D,3,FALSE),VLOOKUP(Dati!$A5742,Normas!$A:$D,3,FALSE)*0.3)),"")</f>
      </c>
    </row>
    <row r="5743" spans="2:9" x14ac:dyDescent="0.2">
      <c r="B5743">
        <f>IF(ISBLANK(A5743),"",VLOOKUP(A5743,Normas!A:D,4,FALSE))</f>
      </c>
      <c r="E5743" s="2">
        <f>IF(ISBLANK(D5743),"",INT(YEARFRAC(D5743,'Vispārīga informācija'!$B$2)))</f>
      </c>
      <c r="F5743" s="2">
        <f>IFERROR(IF(ISBLANK($A5743),"",IF($A5743="Ūdeņraža jonu koncentrācija",VLOOKUP(Dati!$A5743,Normas!$A:$D,2,FALSE),VLOOKUP(Dati!$A5743,Normas!$A:$D,2,FALSE)*0.6)),"")</f>
      </c>
      <c r="G5743" s="2">
        <f>IFERROR(IF(ISBLANK($A5743),"",IF($A5743="Ūdeņraža jonu koncentrācija",VLOOKUP(Dati!$A5743,Normas!$A:$D,3,FALSE),VLOOKUP(Dati!$A5743,Normas!$A:$D,3,FALSE)*0.6)),"")</f>
      </c>
      <c r="H5743" s="2">
        <f>IFERROR(IF(ISBLANK($A5743),"",IF($A5743="Ūdeņraža jonu koncentrācija",VLOOKUP(Dati!$A5743,Normas!$A:$D,2,FALSE),VLOOKUP(Dati!$A5743,Normas!$A:$D,2,FALSE)*0.3)),"")</f>
      </c>
      <c r="I5743" s="2">
        <f>IFERROR(IF(ISBLANK($A5743),"",IF($A5743="Ūdeņraža jonu koncentrācija",VLOOKUP(Dati!$A5743,Normas!$A:$D,3,FALSE),VLOOKUP(Dati!$A5743,Normas!$A:$D,3,FALSE)*0.3)),"")</f>
      </c>
    </row>
    <row r="5744" spans="2:9" x14ac:dyDescent="0.2">
      <c r="B5744">
        <f>IF(ISBLANK(A5744),"",VLOOKUP(A5744,Normas!A:D,4,FALSE))</f>
      </c>
      <c r="E5744" s="2">
        <f>IF(ISBLANK(D5744),"",INT(YEARFRAC(D5744,'Vispārīga informācija'!$B$2)))</f>
      </c>
      <c r="F5744" s="2">
        <f>IFERROR(IF(ISBLANK($A5744),"",IF($A5744="Ūdeņraža jonu koncentrācija",VLOOKUP(Dati!$A5744,Normas!$A:$D,2,FALSE),VLOOKUP(Dati!$A5744,Normas!$A:$D,2,FALSE)*0.6)),"")</f>
      </c>
      <c r="G5744" s="2">
        <f>IFERROR(IF(ISBLANK($A5744),"",IF($A5744="Ūdeņraža jonu koncentrācija",VLOOKUP(Dati!$A5744,Normas!$A:$D,3,FALSE),VLOOKUP(Dati!$A5744,Normas!$A:$D,3,FALSE)*0.6)),"")</f>
      </c>
      <c r="H5744" s="2">
        <f>IFERROR(IF(ISBLANK($A5744),"",IF($A5744="Ūdeņraža jonu koncentrācija",VLOOKUP(Dati!$A5744,Normas!$A:$D,2,FALSE),VLOOKUP(Dati!$A5744,Normas!$A:$D,2,FALSE)*0.3)),"")</f>
      </c>
      <c r="I5744" s="2">
        <f>IFERROR(IF(ISBLANK($A5744),"",IF($A5744="Ūdeņraža jonu koncentrācija",VLOOKUP(Dati!$A5744,Normas!$A:$D,3,FALSE),VLOOKUP(Dati!$A5744,Normas!$A:$D,3,FALSE)*0.3)),"")</f>
      </c>
    </row>
    <row r="5745" spans="2:9" x14ac:dyDescent="0.2">
      <c r="B5745">
        <f>IF(ISBLANK(A5745),"",VLOOKUP(A5745,Normas!A:D,4,FALSE))</f>
      </c>
      <c r="E5745" s="2">
        <f>IF(ISBLANK(D5745),"",INT(YEARFRAC(D5745,'Vispārīga informācija'!$B$2)))</f>
      </c>
      <c r="F5745" s="2">
        <f>IFERROR(IF(ISBLANK($A5745),"",IF($A5745="Ūdeņraža jonu koncentrācija",VLOOKUP(Dati!$A5745,Normas!$A:$D,2,FALSE),VLOOKUP(Dati!$A5745,Normas!$A:$D,2,FALSE)*0.6)),"")</f>
      </c>
      <c r="G5745" s="2">
        <f>IFERROR(IF(ISBLANK($A5745),"",IF($A5745="Ūdeņraža jonu koncentrācija",VLOOKUP(Dati!$A5745,Normas!$A:$D,3,FALSE),VLOOKUP(Dati!$A5745,Normas!$A:$D,3,FALSE)*0.6)),"")</f>
      </c>
      <c r="H5745" s="2">
        <f>IFERROR(IF(ISBLANK($A5745),"",IF($A5745="Ūdeņraža jonu koncentrācija",VLOOKUP(Dati!$A5745,Normas!$A:$D,2,FALSE),VLOOKUP(Dati!$A5745,Normas!$A:$D,2,FALSE)*0.3)),"")</f>
      </c>
      <c r="I5745" s="2">
        <f>IFERROR(IF(ISBLANK($A5745),"",IF($A5745="Ūdeņraža jonu koncentrācija",VLOOKUP(Dati!$A5745,Normas!$A:$D,3,FALSE),VLOOKUP(Dati!$A5745,Normas!$A:$D,3,FALSE)*0.3)),"")</f>
      </c>
    </row>
    <row r="5746" spans="2:9" x14ac:dyDescent="0.2">
      <c r="B5746">
        <f>IF(ISBLANK(A5746),"",VLOOKUP(A5746,Normas!A:D,4,FALSE))</f>
      </c>
      <c r="E5746" s="2">
        <f>IF(ISBLANK(D5746),"",INT(YEARFRAC(D5746,'Vispārīga informācija'!$B$2)))</f>
      </c>
      <c r="F5746" s="2">
        <f>IFERROR(IF(ISBLANK($A5746),"",IF($A5746="Ūdeņraža jonu koncentrācija",VLOOKUP(Dati!$A5746,Normas!$A:$D,2,FALSE),VLOOKUP(Dati!$A5746,Normas!$A:$D,2,FALSE)*0.6)),"")</f>
      </c>
      <c r="G5746" s="2">
        <f>IFERROR(IF(ISBLANK($A5746),"",IF($A5746="Ūdeņraža jonu koncentrācija",VLOOKUP(Dati!$A5746,Normas!$A:$D,3,FALSE),VLOOKUP(Dati!$A5746,Normas!$A:$D,3,FALSE)*0.6)),"")</f>
      </c>
      <c r="H5746" s="2">
        <f>IFERROR(IF(ISBLANK($A5746),"",IF($A5746="Ūdeņraža jonu koncentrācija",VLOOKUP(Dati!$A5746,Normas!$A:$D,2,FALSE),VLOOKUP(Dati!$A5746,Normas!$A:$D,2,FALSE)*0.3)),"")</f>
      </c>
      <c r="I5746" s="2">
        <f>IFERROR(IF(ISBLANK($A5746),"",IF($A5746="Ūdeņraža jonu koncentrācija",VLOOKUP(Dati!$A5746,Normas!$A:$D,3,FALSE),VLOOKUP(Dati!$A5746,Normas!$A:$D,3,FALSE)*0.3)),"")</f>
      </c>
    </row>
    <row r="5747" spans="2:9" x14ac:dyDescent="0.2">
      <c r="B5747">
        <f>IF(ISBLANK(A5747),"",VLOOKUP(A5747,Normas!A:D,4,FALSE))</f>
      </c>
      <c r="E5747" s="2">
        <f>IF(ISBLANK(D5747),"",INT(YEARFRAC(D5747,'Vispārīga informācija'!$B$2)))</f>
      </c>
      <c r="F5747" s="2">
        <f>IFERROR(IF(ISBLANK($A5747),"",IF($A5747="Ūdeņraža jonu koncentrācija",VLOOKUP(Dati!$A5747,Normas!$A:$D,2,FALSE),VLOOKUP(Dati!$A5747,Normas!$A:$D,2,FALSE)*0.6)),"")</f>
      </c>
      <c r="G5747" s="2">
        <f>IFERROR(IF(ISBLANK($A5747),"",IF($A5747="Ūdeņraža jonu koncentrācija",VLOOKUP(Dati!$A5747,Normas!$A:$D,3,FALSE),VLOOKUP(Dati!$A5747,Normas!$A:$D,3,FALSE)*0.6)),"")</f>
      </c>
      <c r="H5747" s="2">
        <f>IFERROR(IF(ISBLANK($A5747),"",IF($A5747="Ūdeņraža jonu koncentrācija",VLOOKUP(Dati!$A5747,Normas!$A:$D,2,FALSE),VLOOKUP(Dati!$A5747,Normas!$A:$D,2,FALSE)*0.3)),"")</f>
      </c>
      <c r="I5747" s="2">
        <f>IFERROR(IF(ISBLANK($A5747),"",IF($A5747="Ūdeņraža jonu koncentrācija",VLOOKUP(Dati!$A5747,Normas!$A:$D,3,FALSE),VLOOKUP(Dati!$A5747,Normas!$A:$D,3,FALSE)*0.3)),"")</f>
      </c>
    </row>
    <row r="5748" spans="2:9" x14ac:dyDescent="0.2">
      <c r="B5748">
        <f>IF(ISBLANK(A5748),"",VLOOKUP(A5748,Normas!A:D,4,FALSE))</f>
      </c>
      <c r="E5748" s="2">
        <f>IF(ISBLANK(D5748),"",INT(YEARFRAC(D5748,'Vispārīga informācija'!$B$2)))</f>
      </c>
      <c r="F5748" s="2">
        <f>IFERROR(IF(ISBLANK($A5748),"",IF($A5748="Ūdeņraža jonu koncentrācija",VLOOKUP(Dati!$A5748,Normas!$A:$D,2,FALSE),VLOOKUP(Dati!$A5748,Normas!$A:$D,2,FALSE)*0.6)),"")</f>
      </c>
      <c r="G5748" s="2">
        <f>IFERROR(IF(ISBLANK($A5748),"",IF($A5748="Ūdeņraža jonu koncentrācija",VLOOKUP(Dati!$A5748,Normas!$A:$D,3,FALSE),VLOOKUP(Dati!$A5748,Normas!$A:$D,3,FALSE)*0.6)),"")</f>
      </c>
      <c r="H5748" s="2">
        <f>IFERROR(IF(ISBLANK($A5748),"",IF($A5748="Ūdeņraža jonu koncentrācija",VLOOKUP(Dati!$A5748,Normas!$A:$D,2,FALSE),VLOOKUP(Dati!$A5748,Normas!$A:$D,2,FALSE)*0.3)),"")</f>
      </c>
      <c r="I5748" s="2">
        <f>IFERROR(IF(ISBLANK($A5748),"",IF($A5748="Ūdeņraža jonu koncentrācija",VLOOKUP(Dati!$A5748,Normas!$A:$D,3,FALSE),VLOOKUP(Dati!$A5748,Normas!$A:$D,3,FALSE)*0.3)),"")</f>
      </c>
    </row>
    <row r="5749" spans="2:9" x14ac:dyDescent="0.2">
      <c r="B5749">
        <f>IF(ISBLANK(A5749),"",VLOOKUP(A5749,Normas!A:D,4,FALSE))</f>
      </c>
      <c r="E5749" s="2">
        <f>IF(ISBLANK(D5749),"",INT(YEARFRAC(D5749,'Vispārīga informācija'!$B$2)))</f>
      </c>
      <c r="F5749" s="2">
        <f>IFERROR(IF(ISBLANK($A5749),"",IF($A5749="Ūdeņraža jonu koncentrācija",VLOOKUP(Dati!$A5749,Normas!$A:$D,2,FALSE),VLOOKUP(Dati!$A5749,Normas!$A:$D,2,FALSE)*0.6)),"")</f>
      </c>
      <c r="G5749" s="2">
        <f>IFERROR(IF(ISBLANK($A5749),"",IF($A5749="Ūdeņraža jonu koncentrācija",VLOOKUP(Dati!$A5749,Normas!$A:$D,3,FALSE),VLOOKUP(Dati!$A5749,Normas!$A:$D,3,FALSE)*0.6)),"")</f>
      </c>
      <c r="H5749" s="2">
        <f>IFERROR(IF(ISBLANK($A5749),"",IF($A5749="Ūdeņraža jonu koncentrācija",VLOOKUP(Dati!$A5749,Normas!$A:$D,2,FALSE),VLOOKUP(Dati!$A5749,Normas!$A:$D,2,FALSE)*0.3)),"")</f>
      </c>
      <c r="I5749" s="2">
        <f>IFERROR(IF(ISBLANK($A5749),"",IF($A5749="Ūdeņraža jonu koncentrācija",VLOOKUP(Dati!$A5749,Normas!$A:$D,3,FALSE),VLOOKUP(Dati!$A5749,Normas!$A:$D,3,FALSE)*0.3)),"")</f>
      </c>
    </row>
    <row r="5750" spans="2:9" x14ac:dyDescent="0.2">
      <c r="B5750">
        <f>IF(ISBLANK(A5750),"",VLOOKUP(A5750,Normas!A:D,4,FALSE))</f>
      </c>
      <c r="E5750" s="2">
        <f>IF(ISBLANK(D5750),"",INT(YEARFRAC(D5750,'Vispārīga informācija'!$B$2)))</f>
      </c>
      <c r="F5750" s="2">
        <f>IFERROR(IF(ISBLANK($A5750),"",IF($A5750="Ūdeņraža jonu koncentrācija",VLOOKUP(Dati!$A5750,Normas!$A:$D,2,FALSE),VLOOKUP(Dati!$A5750,Normas!$A:$D,2,FALSE)*0.6)),"")</f>
      </c>
      <c r="G5750" s="2">
        <f>IFERROR(IF(ISBLANK($A5750),"",IF($A5750="Ūdeņraža jonu koncentrācija",VLOOKUP(Dati!$A5750,Normas!$A:$D,3,FALSE),VLOOKUP(Dati!$A5750,Normas!$A:$D,3,FALSE)*0.6)),"")</f>
      </c>
      <c r="H5750" s="2">
        <f>IFERROR(IF(ISBLANK($A5750),"",IF($A5750="Ūdeņraža jonu koncentrācija",VLOOKUP(Dati!$A5750,Normas!$A:$D,2,FALSE),VLOOKUP(Dati!$A5750,Normas!$A:$D,2,FALSE)*0.3)),"")</f>
      </c>
      <c r="I5750" s="2">
        <f>IFERROR(IF(ISBLANK($A5750),"",IF($A5750="Ūdeņraža jonu koncentrācija",VLOOKUP(Dati!$A5750,Normas!$A:$D,3,FALSE),VLOOKUP(Dati!$A5750,Normas!$A:$D,3,FALSE)*0.3)),"")</f>
      </c>
    </row>
    <row r="5751" spans="2:9" x14ac:dyDescent="0.2">
      <c r="B5751">
        <f>IF(ISBLANK(A5751),"",VLOOKUP(A5751,Normas!A:D,4,FALSE))</f>
      </c>
      <c r="E5751" s="2">
        <f>IF(ISBLANK(D5751),"",INT(YEARFRAC(D5751,'Vispārīga informācija'!$B$2)))</f>
      </c>
      <c r="F5751" s="2">
        <f>IFERROR(IF(ISBLANK($A5751),"",IF($A5751="Ūdeņraža jonu koncentrācija",VLOOKUP(Dati!$A5751,Normas!$A:$D,2,FALSE),VLOOKUP(Dati!$A5751,Normas!$A:$D,2,FALSE)*0.6)),"")</f>
      </c>
      <c r="G5751" s="2">
        <f>IFERROR(IF(ISBLANK($A5751),"",IF($A5751="Ūdeņraža jonu koncentrācija",VLOOKUP(Dati!$A5751,Normas!$A:$D,3,FALSE),VLOOKUP(Dati!$A5751,Normas!$A:$D,3,FALSE)*0.6)),"")</f>
      </c>
      <c r="H5751" s="2">
        <f>IFERROR(IF(ISBLANK($A5751),"",IF($A5751="Ūdeņraža jonu koncentrācija",VLOOKUP(Dati!$A5751,Normas!$A:$D,2,FALSE),VLOOKUP(Dati!$A5751,Normas!$A:$D,2,FALSE)*0.3)),"")</f>
      </c>
      <c r="I5751" s="2">
        <f>IFERROR(IF(ISBLANK($A5751),"",IF($A5751="Ūdeņraža jonu koncentrācija",VLOOKUP(Dati!$A5751,Normas!$A:$D,3,FALSE),VLOOKUP(Dati!$A5751,Normas!$A:$D,3,FALSE)*0.3)),"")</f>
      </c>
    </row>
    <row r="5752" spans="2:9" x14ac:dyDescent="0.2">
      <c r="B5752">
        <f>IF(ISBLANK(A5752),"",VLOOKUP(A5752,Normas!A:D,4,FALSE))</f>
      </c>
      <c r="E5752" s="2">
        <f>IF(ISBLANK(D5752),"",INT(YEARFRAC(D5752,'Vispārīga informācija'!$B$2)))</f>
      </c>
      <c r="F5752" s="2">
        <f>IFERROR(IF(ISBLANK($A5752),"",IF($A5752="Ūdeņraža jonu koncentrācija",VLOOKUP(Dati!$A5752,Normas!$A:$D,2,FALSE),VLOOKUP(Dati!$A5752,Normas!$A:$D,2,FALSE)*0.6)),"")</f>
      </c>
      <c r="G5752" s="2">
        <f>IFERROR(IF(ISBLANK($A5752),"",IF($A5752="Ūdeņraža jonu koncentrācija",VLOOKUP(Dati!$A5752,Normas!$A:$D,3,FALSE),VLOOKUP(Dati!$A5752,Normas!$A:$D,3,FALSE)*0.6)),"")</f>
      </c>
      <c r="H5752" s="2">
        <f>IFERROR(IF(ISBLANK($A5752),"",IF($A5752="Ūdeņraža jonu koncentrācija",VLOOKUP(Dati!$A5752,Normas!$A:$D,2,FALSE),VLOOKUP(Dati!$A5752,Normas!$A:$D,2,FALSE)*0.3)),"")</f>
      </c>
      <c r="I5752" s="2">
        <f>IFERROR(IF(ISBLANK($A5752),"",IF($A5752="Ūdeņraža jonu koncentrācija",VLOOKUP(Dati!$A5752,Normas!$A:$D,3,FALSE),VLOOKUP(Dati!$A5752,Normas!$A:$D,3,FALSE)*0.3)),"")</f>
      </c>
    </row>
    <row r="5753" spans="2:9" x14ac:dyDescent="0.2">
      <c r="B5753">
        <f>IF(ISBLANK(A5753),"",VLOOKUP(A5753,Normas!A:D,4,FALSE))</f>
      </c>
      <c r="E5753" s="2">
        <f>IF(ISBLANK(D5753),"",INT(YEARFRAC(D5753,'Vispārīga informācija'!$B$2)))</f>
      </c>
      <c r="F5753" s="2">
        <f>IFERROR(IF(ISBLANK($A5753),"",IF($A5753="Ūdeņraža jonu koncentrācija",VLOOKUP(Dati!$A5753,Normas!$A:$D,2,FALSE),VLOOKUP(Dati!$A5753,Normas!$A:$D,2,FALSE)*0.6)),"")</f>
      </c>
      <c r="G5753" s="2">
        <f>IFERROR(IF(ISBLANK($A5753),"",IF($A5753="Ūdeņraža jonu koncentrācija",VLOOKUP(Dati!$A5753,Normas!$A:$D,3,FALSE),VLOOKUP(Dati!$A5753,Normas!$A:$D,3,FALSE)*0.6)),"")</f>
      </c>
      <c r="H5753" s="2">
        <f>IFERROR(IF(ISBLANK($A5753),"",IF($A5753="Ūdeņraža jonu koncentrācija",VLOOKUP(Dati!$A5753,Normas!$A:$D,2,FALSE),VLOOKUP(Dati!$A5753,Normas!$A:$D,2,FALSE)*0.3)),"")</f>
      </c>
      <c r="I5753" s="2">
        <f>IFERROR(IF(ISBLANK($A5753),"",IF($A5753="Ūdeņraža jonu koncentrācija",VLOOKUP(Dati!$A5753,Normas!$A:$D,3,FALSE),VLOOKUP(Dati!$A5753,Normas!$A:$D,3,FALSE)*0.3)),"")</f>
      </c>
    </row>
    <row r="5754" spans="2:9" x14ac:dyDescent="0.2">
      <c r="B5754">
        <f>IF(ISBLANK(A5754),"",VLOOKUP(A5754,Normas!A:D,4,FALSE))</f>
      </c>
      <c r="E5754" s="2">
        <f>IF(ISBLANK(D5754),"",INT(YEARFRAC(D5754,'Vispārīga informācija'!$B$2)))</f>
      </c>
      <c r="F5754" s="2">
        <f>IFERROR(IF(ISBLANK($A5754),"",IF($A5754="Ūdeņraža jonu koncentrācija",VLOOKUP(Dati!$A5754,Normas!$A:$D,2,FALSE),VLOOKUP(Dati!$A5754,Normas!$A:$D,2,FALSE)*0.6)),"")</f>
      </c>
      <c r="G5754" s="2">
        <f>IFERROR(IF(ISBLANK($A5754),"",IF($A5754="Ūdeņraža jonu koncentrācija",VLOOKUP(Dati!$A5754,Normas!$A:$D,3,FALSE),VLOOKUP(Dati!$A5754,Normas!$A:$D,3,FALSE)*0.6)),"")</f>
      </c>
      <c r="H5754" s="2">
        <f>IFERROR(IF(ISBLANK($A5754),"",IF($A5754="Ūdeņraža jonu koncentrācija",VLOOKUP(Dati!$A5754,Normas!$A:$D,2,FALSE),VLOOKUP(Dati!$A5754,Normas!$A:$D,2,FALSE)*0.3)),"")</f>
      </c>
      <c r="I5754" s="2">
        <f>IFERROR(IF(ISBLANK($A5754),"",IF($A5754="Ūdeņraža jonu koncentrācija",VLOOKUP(Dati!$A5754,Normas!$A:$D,3,FALSE),VLOOKUP(Dati!$A5754,Normas!$A:$D,3,FALSE)*0.3)),"")</f>
      </c>
    </row>
    <row r="5755" spans="2:9" x14ac:dyDescent="0.2">
      <c r="B5755">
        <f>IF(ISBLANK(A5755),"",VLOOKUP(A5755,Normas!A:D,4,FALSE))</f>
      </c>
      <c r="E5755" s="2">
        <f>IF(ISBLANK(D5755),"",INT(YEARFRAC(D5755,'Vispārīga informācija'!$B$2)))</f>
      </c>
      <c r="F5755" s="2">
        <f>IFERROR(IF(ISBLANK($A5755),"",IF($A5755="Ūdeņraža jonu koncentrācija",VLOOKUP(Dati!$A5755,Normas!$A:$D,2,FALSE),VLOOKUP(Dati!$A5755,Normas!$A:$D,2,FALSE)*0.6)),"")</f>
      </c>
      <c r="G5755" s="2">
        <f>IFERROR(IF(ISBLANK($A5755),"",IF($A5755="Ūdeņraža jonu koncentrācija",VLOOKUP(Dati!$A5755,Normas!$A:$D,3,FALSE),VLOOKUP(Dati!$A5755,Normas!$A:$D,3,FALSE)*0.6)),"")</f>
      </c>
      <c r="H5755" s="2">
        <f>IFERROR(IF(ISBLANK($A5755),"",IF($A5755="Ūdeņraža jonu koncentrācija",VLOOKUP(Dati!$A5755,Normas!$A:$D,2,FALSE),VLOOKUP(Dati!$A5755,Normas!$A:$D,2,FALSE)*0.3)),"")</f>
      </c>
      <c r="I5755" s="2">
        <f>IFERROR(IF(ISBLANK($A5755),"",IF($A5755="Ūdeņraža jonu koncentrācija",VLOOKUP(Dati!$A5755,Normas!$A:$D,3,FALSE),VLOOKUP(Dati!$A5755,Normas!$A:$D,3,FALSE)*0.3)),"")</f>
      </c>
    </row>
    <row r="5756" spans="2:9" x14ac:dyDescent="0.2">
      <c r="B5756">
        <f>IF(ISBLANK(A5756),"",VLOOKUP(A5756,Normas!A:D,4,FALSE))</f>
      </c>
      <c r="E5756" s="2">
        <f>IF(ISBLANK(D5756),"",INT(YEARFRAC(D5756,'Vispārīga informācija'!$B$2)))</f>
      </c>
      <c r="F5756" s="2">
        <f>IFERROR(IF(ISBLANK($A5756),"",IF($A5756="Ūdeņraža jonu koncentrācija",VLOOKUP(Dati!$A5756,Normas!$A:$D,2,FALSE),VLOOKUP(Dati!$A5756,Normas!$A:$D,2,FALSE)*0.6)),"")</f>
      </c>
      <c r="G5756" s="2">
        <f>IFERROR(IF(ISBLANK($A5756),"",IF($A5756="Ūdeņraža jonu koncentrācija",VLOOKUP(Dati!$A5756,Normas!$A:$D,3,FALSE),VLOOKUP(Dati!$A5756,Normas!$A:$D,3,FALSE)*0.6)),"")</f>
      </c>
      <c r="H5756" s="2">
        <f>IFERROR(IF(ISBLANK($A5756),"",IF($A5756="Ūdeņraža jonu koncentrācija",VLOOKUP(Dati!$A5756,Normas!$A:$D,2,FALSE),VLOOKUP(Dati!$A5756,Normas!$A:$D,2,FALSE)*0.3)),"")</f>
      </c>
      <c r="I5756" s="2">
        <f>IFERROR(IF(ISBLANK($A5756),"",IF($A5756="Ūdeņraža jonu koncentrācija",VLOOKUP(Dati!$A5756,Normas!$A:$D,3,FALSE),VLOOKUP(Dati!$A5756,Normas!$A:$D,3,FALSE)*0.3)),"")</f>
      </c>
    </row>
    <row r="5757" spans="2:9" x14ac:dyDescent="0.2">
      <c r="B5757">
        <f>IF(ISBLANK(A5757),"",VLOOKUP(A5757,Normas!A:D,4,FALSE))</f>
      </c>
      <c r="E5757" s="2">
        <f>IF(ISBLANK(D5757),"",INT(YEARFRAC(D5757,'Vispārīga informācija'!$B$2)))</f>
      </c>
      <c r="F5757" s="2">
        <f>IFERROR(IF(ISBLANK($A5757),"",IF($A5757="Ūdeņraža jonu koncentrācija",VLOOKUP(Dati!$A5757,Normas!$A:$D,2,FALSE),VLOOKUP(Dati!$A5757,Normas!$A:$D,2,FALSE)*0.6)),"")</f>
      </c>
      <c r="G5757" s="2">
        <f>IFERROR(IF(ISBLANK($A5757),"",IF($A5757="Ūdeņraža jonu koncentrācija",VLOOKUP(Dati!$A5757,Normas!$A:$D,3,FALSE),VLOOKUP(Dati!$A5757,Normas!$A:$D,3,FALSE)*0.6)),"")</f>
      </c>
      <c r="H5757" s="2">
        <f>IFERROR(IF(ISBLANK($A5757),"",IF($A5757="Ūdeņraža jonu koncentrācija",VLOOKUP(Dati!$A5757,Normas!$A:$D,2,FALSE),VLOOKUP(Dati!$A5757,Normas!$A:$D,2,FALSE)*0.3)),"")</f>
      </c>
      <c r="I5757" s="2">
        <f>IFERROR(IF(ISBLANK($A5757),"",IF($A5757="Ūdeņraža jonu koncentrācija",VLOOKUP(Dati!$A5757,Normas!$A:$D,3,FALSE),VLOOKUP(Dati!$A5757,Normas!$A:$D,3,FALSE)*0.3)),"")</f>
      </c>
    </row>
    <row r="5758" spans="2:9" x14ac:dyDescent="0.2">
      <c r="B5758">
        <f>IF(ISBLANK(A5758),"",VLOOKUP(A5758,Normas!A:D,4,FALSE))</f>
      </c>
      <c r="E5758" s="2">
        <f>IF(ISBLANK(D5758),"",INT(YEARFRAC(D5758,'Vispārīga informācija'!$B$2)))</f>
      </c>
      <c r="F5758" s="2">
        <f>IFERROR(IF(ISBLANK($A5758),"",IF($A5758="Ūdeņraža jonu koncentrācija",VLOOKUP(Dati!$A5758,Normas!$A:$D,2,FALSE),VLOOKUP(Dati!$A5758,Normas!$A:$D,2,FALSE)*0.6)),"")</f>
      </c>
      <c r="G5758" s="2">
        <f>IFERROR(IF(ISBLANK($A5758),"",IF($A5758="Ūdeņraža jonu koncentrācija",VLOOKUP(Dati!$A5758,Normas!$A:$D,3,FALSE),VLOOKUP(Dati!$A5758,Normas!$A:$D,3,FALSE)*0.6)),"")</f>
      </c>
      <c r="H5758" s="2">
        <f>IFERROR(IF(ISBLANK($A5758),"",IF($A5758="Ūdeņraža jonu koncentrācija",VLOOKUP(Dati!$A5758,Normas!$A:$D,2,FALSE),VLOOKUP(Dati!$A5758,Normas!$A:$D,2,FALSE)*0.3)),"")</f>
      </c>
      <c r="I5758" s="2">
        <f>IFERROR(IF(ISBLANK($A5758),"",IF($A5758="Ūdeņraža jonu koncentrācija",VLOOKUP(Dati!$A5758,Normas!$A:$D,3,FALSE),VLOOKUP(Dati!$A5758,Normas!$A:$D,3,FALSE)*0.3)),"")</f>
      </c>
    </row>
    <row r="5759" spans="2:9" x14ac:dyDescent="0.2">
      <c r="B5759">
        <f>IF(ISBLANK(A5759),"",VLOOKUP(A5759,Normas!A:D,4,FALSE))</f>
      </c>
      <c r="E5759" s="2">
        <f>IF(ISBLANK(D5759),"",INT(YEARFRAC(D5759,'Vispārīga informācija'!$B$2)))</f>
      </c>
      <c r="F5759" s="2">
        <f>IFERROR(IF(ISBLANK($A5759),"",IF($A5759="Ūdeņraža jonu koncentrācija",VLOOKUP(Dati!$A5759,Normas!$A:$D,2,FALSE),VLOOKUP(Dati!$A5759,Normas!$A:$D,2,FALSE)*0.6)),"")</f>
      </c>
      <c r="G5759" s="2">
        <f>IFERROR(IF(ISBLANK($A5759),"",IF($A5759="Ūdeņraža jonu koncentrācija",VLOOKUP(Dati!$A5759,Normas!$A:$D,3,FALSE),VLOOKUP(Dati!$A5759,Normas!$A:$D,3,FALSE)*0.6)),"")</f>
      </c>
      <c r="H5759" s="2">
        <f>IFERROR(IF(ISBLANK($A5759),"",IF($A5759="Ūdeņraža jonu koncentrācija",VLOOKUP(Dati!$A5759,Normas!$A:$D,2,FALSE),VLOOKUP(Dati!$A5759,Normas!$A:$D,2,FALSE)*0.3)),"")</f>
      </c>
      <c r="I5759" s="2">
        <f>IFERROR(IF(ISBLANK($A5759),"",IF($A5759="Ūdeņraža jonu koncentrācija",VLOOKUP(Dati!$A5759,Normas!$A:$D,3,FALSE),VLOOKUP(Dati!$A5759,Normas!$A:$D,3,FALSE)*0.3)),"")</f>
      </c>
    </row>
    <row r="5760" spans="2:9" x14ac:dyDescent="0.2">
      <c r="B5760">
        <f>IF(ISBLANK(A5760),"",VLOOKUP(A5760,Normas!A:D,4,FALSE))</f>
      </c>
      <c r="E5760" s="2">
        <f>IF(ISBLANK(D5760),"",INT(YEARFRAC(D5760,'Vispārīga informācija'!$B$2)))</f>
      </c>
      <c r="F5760" s="2">
        <f>IFERROR(IF(ISBLANK($A5760),"",IF($A5760="Ūdeņraža jonu koncentrācija",VLOOKUP(Dati!$A5760,Normas!$A:$D,2,FALSE),VLOOKUP(Dati!$A5760,Normas!$A:$D,2,FALSE)*0.6)),"")</f>
      </c>
      <c r="G5760" s="2">
        <f>IFERROR(IF(ISBLANK($A5760),"",IF($A5760="Ūdeņraža jonu koncentrācija",VLOOKUP(Dati!$A5760,Normas!$A:$D,3,FALSE),VLOOKUP(Dati!$A5760,Normas!$A:$D,3,FALSE)*0.6)),"")</f>
      </c>
      <c r="H5760" s="2">
        <f>IFERROR(IF(ISBLANK($A5760),"",IF($A5760="Ūdeņraža jonu koncentrācija",VLOOKUP(Dati!$A5760,Normas!$A:$D,2,FALSE),VLOOKUP(Dati!$A5760,Normas!$A:$D,2,FALSE)*0.3)),"")</f>
      </c>
      <c r="I5760" s="2">
        <f>IFERROR(IF(ISBLANK($A5760),"",IF($A5760="Ūdeņraža jonu koncentrācija",VLOOKUP(Dati!$A5760,Normas!$A:$D,3,FALSE),VLOOKUP(Dati!$A5760,Normas!$A:$D,3,FALSE)*0.3)),"")</f>
      </c>
    </row>
    <row r="5761" spans="2:9" x14ac:dyDescent="0.2">
      <c r="B5761">
        <f>IF(ISBLANK(A5761),"",VLOOKUP(A5761,Normas!A:D,4,FALSE))</f>
      </c>
      <c r="E5761" s="2">
        <f>IF(ISBLANK(D5761),"",INT(YEARFRAC(D5761,'Vispārīga informācija'!$B$2)))</f>
      </c>
      <c r="F5761" s="2">
        <f>IFERROR(IF(ISBLANK($A5761),"",IF($A5761="Ūdeņraža jonu koncentrācija",VLOOKUP(Dati!$A5761,Normas!$A:$D,2,FALSE),VLOOKUP(Dati!$A5761,Normas!$A:$D,2,FALSE)*0.6)),"")</f>
      </c>
      <c r="G5761" s="2">
        <f>IFERROR(IF(ISBLANK($A5761),"",IF($A5761="Ūdeņraža jonu koncentrācija",VLOOKUP(Dati!$A5761,Normas!$A:$D,3,FALSE),VLOOKUP(Dati!$A5761,Normas!$A:$D,3,FALSE)*0.6)),"")</f>
      </c>
      <c r="H5761" s="2">
        <f>IFERROR(IF(ISBLANK($A5761),"",IF($A5761="Ūdeņraža jonu koncentrācija",VLOOKUP(Dati!$A5761,Normas!$A:$D,2,FALSE),VLOOKUP(Dati!$A5761,Normas!$A:$D,2,FALSE)*0.3)),"")</f>
      </c>
      <c r="I5761" s="2">
        <f>IFERROR(IF(ISBLANK($A5761),"",IF($A5761="Ūdeņraža jonu koncentrācija",VLOOKUP(Dati!$A5761,Normas!$A:$D,3,FALSE),VLOOKUP(Dati!$A5761,Normas!$A:$D,3,FALSE)*0.3)),"")</f>
      </c>
    </row>
    <row r="5762" spans="2:9" x14ac:dyDescent="0.2">
      <c r="B5762">
        <f>IF(ISBLANK(A5762),"",VLOOKUP(A5762,Normas!A:D,4,FALSE))</f>
      </c>
      <c r="E5762" s="2">
        <f>IF(ISBLANK(D5762),"",INT(YEARFRAC(D5762,'Vispārīga informācija'!$B$2)))</f>
      </c>
      <c r="F5762" s="2">
        <f>IFERROR(IF(ISBLANK($A5762),"",IF($A5762="Ūdeņraža jonu koncentrācija",VLOOKUP(Dati!$A5762,Normas!$A:$D,2,FALSE),VLOOKUP(Dati!$A5762,Normas!$A:$D,2,FALSE)*0.6)),"")</f>
      </c>
      <c r="G5762" s="2">
        <f>IFERROR(IF(ISBLANK($A5762),"",IF($A5762="Ūdeņraža jonu koncentrācija",VLOOKUP(Dati!$A5762,Normas!$A:$D,3,FALSE),VLOOKUP(Dati!$A5762,Normas!$A:$D,3,FALSE)*0.6)),"")</f>
      </c>
      <c r="H5762" s="2">
        <f>IFERROR(IF(ISBLANK($A5762),"",IF($A5762="Ūdeņraža jonu koncentrācija",VLOOKUP(Dati!$A5762,Normas!$A:$D,2,FALSE),VLOOKUP(Dati!$A5762,Normas!$A:$D,2,FALSE)*0.3)),"")</f>
      </c>
      <c r="I5762" s="2">
        <f>IFERROR(IF(ISBLANK($A5762),"",IF($A5762="Ūdeņraža jonu koncentrācija",VLOOKUP(Dati!$A5762,Normas!$A:$D,3,FALSE),VLOOKUP(Dati!$A5762,Normas!$A:$D,3,FALSE)*0.3)),"")</f>
      </c>
    </row>
    <row r="5763" spans="2:9" x14ac:dyDescent="0.2">
      <c r="B5763">
        <f>IF(ISBLANK(A5763),"",VLOOKUP(A5763,Normas!A:D,4,FALSE))</f>
      </c>
      <c r="E5763" s="2">
        <f>IF(ISBLANK(D5763),"",INT(YEARFRAC(D5763,'Vispārīga informācija'!$B$2)))</f>
      </c>
      <c r="F5763" s="2">
        <f>IFERROR(IF(ISBLANK($A5763),"",IF($A5763="Ūdeņraža jonu koncentrācija",VLOOKUP(Dati!$A5763,Normas!$A:$D,2,FALSE),VLOOKUP(Dati!$A5763,Normas!$A:$D,2,FALSE)*0.6)),"")</f>
      </c>
      <c r="G5763" s="2">
        <f>IFERROR(IF(ISBLANK($A5763),"",IF($A5763="Ūdeņraža jonu koncentrācija",VLOOKUP(Dati!$A5763,Normas!$A:$D,3,FALSE),VLOOKUP(Dati!$A5763,Normas!$A:$D,3,FALSE)*0.6)),"")</f>
      </c>
      <c r="H5763" s="2">
        <f>IFERROR(IF(ISBLANK($A5763),"",IF($A5763="Ūdeņraža jonu koncentrācija",VLOOKUP(Dati!$A5763,Normas!$A:$D,2,FALSE),VLOOKUP(Dati!$A5763,Normas!$A:$D,2,FALSE)*0.3)),"")</f>
      </c>
      <c r="I5763" s="2">
        <f>IFERROR(IF(ISBLANK($A5763),"",IF($A5763="Ūdeņraža jonu koncentrācija",VLOOKUP(Dati!$A5763,Normas!$A:$D,3,FALSE),VLOOKUP(Dati!$A5763,Normas!$A:$D,3,FALSE)*0.3)),"")</f>
      </c>
    </row>
    <row r="5764" spans="2:9" x14ac:dyDescent="0.2">
      <c r="B5764">
        <f>IF(ISBLANK(A5764),"",VLOOKUP(A5764,Normas!A:D,4,FALSE))</f>
      </c>
      <c r="E5764" s="2">
        <f>IF(ISBLANK(D5764),"",INT(YEARFRAC(D5764,'Vispārīga informācija'!$B$2)))</f>
      </c>
      <c r="F5764" s="2">
        <f>IFERROR(IF(ISBLANK($A5764),"",IF($A5764="Ūdeņraža jonu koncentrācija",VLOOKUP(Dati!$A5764,Normas!$A:$D,2,FALSE),VLOOKUP(Dati!$A5764,Normas!$A:$D,2,FALSE)*0.6)),"")</f>
      </c>
      <c r="G5764" s="2">
        <f>IFERROR(IF(ISBLANK($A5764),"",IF($A5764="Ūdeņraža jonu koncentrācija",VLOOKUP(Dati!$A5764,Normas!$A:$D,3,FALSE),VLOOKUP(Dati!$A5764,Normas!$A:$D,3,FALSE)*0.6)),"")</f>
      </c>
      <c r="H5764" s="2">
        <f>IFERROR(IF(ISBLANK($A5764),"",IF($A5764="Ūdeņraža jonu koncentrācija",VLOOKUP(Dati!$A5764,Normas!$A:$D,2,FALSE),VLOOKUP(Dati!$A5764,Normas!$A:$D,2,FALSE)*0.3)),"")</f>
      </c>
      <c r="I5764" s="2">
        <f>IFERROR(IF(ISBLANK($A5764),"",IF($A5764="Ūdeņraža jonu koncentrācija",VLOOKUP(Dati!$A5764,Normas!$A:$D,3,FALSE),VLOOKUP(Dati!$A5764,Normas!$A:$D,3,FALSE)*0.3)),"")</f>
      </c>
    </row>
    <row r="5765" spans="2:9" x14ac:dyDescent="0.2">
      <c r="B5765">
        <f>IF(ISBLANK(A5765),"",VLOOKUP(A5765,Normas!A:D,4,FALSE))</f>
      </c>
      <c r="E5765" s="2">
        <f>IF(ISBLANK(D5765),"",INT(YEARFRAC(D5765,'Vispārīga informācija'!$B$2)))</f>
      </c>
      <c r="F5765" s="2">
        <f>IFERROR(IF(ISBLANK($A5765),"",IF($A5765="Ūdeņraža jonu koncentrācija",VLOOKUP(Dati!$A5765,Normas!$A:$D,2,FALSE),VLOOKUP(Dati!$A5765,Normas!$A:$D,2,FALSE)*0.6)),"")</f>
      </c>
      <c r="G5765" s="2">
        <f>IFERROR(IF(ISBLANK($A5765),"",IF($A5765="Ūdeņraža jonu koncentrācija",VLOOKUP(Dati!$A5765,Normas!$A:$D,3,FALSE),VLOOKUP(Dati!$A5765,Normas!$A:$D,3,FALSE)*0.6)),"")</f>
      </c>
      <c r="H5765" s="2">
        <f>IFERROR(IF(ISBLANK($A5765),"",IF($A5765="Ūdeņraža jonu koncentrācija",VLOOKUP(Dati!$A5765,Normas!$A:$D,2,FALSE),VLOOKUP(Dati!$A5765,Normas!$A:$D,2,FALSE)*0.3)),"")</f>
      </c>
      <c r="I5765" s="2">
        <f>IFERROR(IF(ISBLANK($A5765),"",IF($A5765="Ūdeņraža jonu koncentrācija",VLOOKUP(Dati!$A5765,Normas!$A:$D,3,FALSE),VLOOKUP(Dati!$A5765,Normas!$A:$D,3,FALSE)*0.3)),"")</f>
      </c>
    </row>
    <row r="5766" spans="2:9" x14ac:dyDescent="0.2">
      <c r="B5766">
        <f>IF(ISBLANK(A5766),"",VLOOKUP(A5766,Normas!A:D,4,FALSE))</f>
      </c>
      <c r="E5766" s="2">
        <f>IF(ISBLANK(D5766),"",INT(YEARFRAC(D5766,'Vispārīga informācija'!$B$2)))</f>
      </c>
      <c r="F5766" s="2">
        <f>IFERROR(IF(ISBLANK($A5766),"",IF($A5766="Ūdeņraža jonu koncentrācija",VLOOKUP(Dati!$A5766,Normas!$A:$D,2,FALSE),VLOOKUP(Dati!$A5766,Normas!$A:$D,2,FALSE)*0.6)),"")</f>
      </c>
      <c r="G5766" s="2">
        <f>IFERROR(IF(ISBLANK($A5766),"",IF($A5766="Ūdeņraža jonu koncentrācija",VLOOKUP(Dati!$A5766,Normas!$A:$D,3,FALSE),VLOOKUP(Dati!$A5766,Normas!$A:$D,3,FALSE)*0.6)),"")</f>
      </c>
      <c r="H5766" s="2">
        <f>IFERROR(IF(ISBLANK($A5766),"",IF($A5766="Ūdeņraža jonu koncentrācija",VLOOKUP(Dati!$A5766,Normas!$A:$D,2,FALSE),VLOOKUP(Dati!$A5766,Normas!$A:$D,2,FALSE)*0.3)),"")</f>
      </c>
      <c r="I5766" s="2">
        <f>IFERROR(IF(ISBLANK($A5766),"",IF($A5766="Ūdeņraža jonu koncentrācija",VLOOKUP(Dati!$A5766,Normas!$A:$D,3,FALSE),VLOOKUP(Dati!$A5766,Normas!$A:$D,3,FALSE)*0.3)),"")</f>
      </c>
    </row>
    <row r="5767" spans="2:9" x14ac:dyDescent="0.2">
      <c r="B5767">
        <f>IF(ISBLANK(A5767),"",VLOOKUP(A5767,Normas!A:D,4,FALSE))</f>
      </c>
      <c r="E5767" s="2">
        <f>IF(ISBLANK(D5767),"",INT(YEARFRAC(D5767,'Vispārīga informācija'!$B$2)))</f>
      </c>
      <c r="F5767" s="2">
        <f>IFERROR(IF(ISBLANK($A5767),"",IF($A5767="Ūdeņraža jonu koncentrācija",VLOOKUP(Dati!$A5767,Normas!$A:$D,2,FALSE),VLOOKUP(Dati!$A5767,Normas!$A:$D,2,FALSE)*0.6)),"")</f>
      </c>
      <c r="G5767" s="2">
        <f>IFERROR(IF(ISBLANK($A5767),"",IF($A5767="Ūdeņraža jonu koncentrācija",VLOOKUP(Dati!$A5767,Normas!$A:$D,3,FALSE),VLOOKUP(Dati!$A5767,Normas!$A:$D,3,FALSE)*0.6)),"")</f>
      </c>
      <c r="H5767" s="2">
        <f>IFERROR(IF(ISBLANK($A5767),"",IF($A5767="Ūdeņraža jonu koncentrācija",VLOOKUP(Dati!$A5767,Normas!$A:$D,2,FALSE),VLOOKUP(Dati!$A5767,Normas!$A:$D,2,FALSE)*0.3)),"")</f>
      </c>
      <c r="I5767" s="2">
        <f>IFERROR(IF(ISBLANK($A5767),"",IF($A5767="Ūdeņraža jonu koncentrācija",VLOOKUP(Dati!$A5767,Normas!$A:$D,3,FALSE),VLOOKUP(Dati!$A5767,Normas!$A:$D,3,FALSE)*0.3)),"")</f>
      </c>
    </row>
    <row r="5768" spans="2:9" x14ac:dyDescent="0.2">
      <c r="B5768">
        <f>IF(ISBLANK(A5768),"",VLOOKUP(A5768,Normas!A:D,4,FALSE))</f>
      </c>
      <c r="E5768" s="2">
        <f>IF(ISBLANK(D5768),"",INT(YEARFRAC(D5768,'Vispārīga informācija'!$B$2)))</f>
      </c>
      <c r="F5768" s="2">
        <f>IFERROR(IF(ISBLANK($A5768),"",IF($A5768="Ūdeņraža jonu koncentrācija",VLOOKUP(Dati!$A5768,Normas!$A:$D,2,FALSE),VLOOKUP(Dati!$A5768,Normas!$A:$D,2,FALSE)*0.6)),"")</f>
      </c>
      <c r="G5768" s="2">
        <f>IFERROR(IF(ISBLANK($A5768),"",IF($A5768="Ūdeņraža jonu koncentrācija",VLOOKUP(Dati!$A5768,Normas!$A:$D,3,FALSE),VLOOKUP(Dati!$A5768,Normas!$A:$D,3,FALSE)*0.6)),"")</f>
      </c>
      <c r="H5768" s="2">
        <f>IFERROR(IF(ISBLANK($A5768),"",IF($A5768="Ūdeņraža jonu koncentrācija",VLOOKUP(Dati!$A5768,Normas!$A:$D,2,FALSE),VLOOKUP(Dati!$A5768,Normas!$A:$D,2,FALSE)*0.3)),"")</f>
      </c>
      <c r="I5768" s="2">
        <f>IFERROR(IF(ISBLANK($A5768),"",IF($A5768="Ūdeņraža jonu koncentrācija",VLOOKUP(Dati!$A5768,Normas!$A:$D,3,FALSE),VLOOKUP(Dati!$A5768,Normas!$A:$D,3,FALSE)*0.3)),"")</f>
      </c>
    </row>
    <row r="5769" spans="2:9" x14ac:dyDescent="0.2">
      <c r="B5769">
        <f>IF(ISBLANK(A5769),"",VLOOKUP(A5769,Normas!A:D,4,FALSE))</f>
      </c>
      <c r="E5769" s="2">
        <f>IF(ISBLANK(D5769),"",INT(YEARFRAC(D5769,'Vispārīga informācija'!$B$2)))</f>
      </c>
      <c r="F5769" s="2">
        <f>IFERROR(IF(ISBLANK($A5769),"",IF($A5769="Ūdeņraža jonu koncentrācija",VLOOKUP(Dati!$A5769,Normas!$A:$D,2,FALSE),VLOOKUP(Dati!$A5769,Normas!$A:$D,2,FALSE)*0.6)),"")</f>
      </c>
      <c r="G5769" s="2">
        <f>IFERROR(IF(ISBLANK($A5769),"",IF($A5769="Ūdeņraža jonu koncentrācija",VLOOKUP(Dati!$A5769,Normas!$A:$D,3,FALSE),VLOOKUP(Dati!$A5769,Normas!$A:$D,3,FALSE)*0.6)),"")</f>
      </c>
      <c r="H5769" s="2">
        <f>IFERROR(IF(ISBLANK($A5769),"",IF($A5769="Ūdeņraža jonu koncentrācija",VLOOKUP(Dati!$A5769,Normas!$A:$D,2,FALSE),VLOOKUP(Dati!$A5769,Normas!$A:$D,2,FALSE)*0.3)),"")</f>
      </c>
      <c r="I5769" s="2">
        <f>IFERROR(IF(ISBLANK($A5769),"",IF($A5769="Ūdeņraža jonu koncentrācija",VLOOKUP(Dati!$A5769,Normas!$A:$D,3,FALSE),VLOOKUP(Dati!$A5769,Normas!$A:$D,3,FALSE)*0.3)),"")</f>
      </c>
    </row>
    <row r="5770" spans="2:9" x14ac:dyDescent="0.2">
      <c r="B5770">
        <f>IF(ISBLANK(A5770),"",VLOOKUP(A5770,Normas!A:D,4,FALSE))</f>
      </c>
      <c r="E5770" s="2">
        <f>IF(ISBLANK(D5770),"",INT(YEARFRAC(D5770,'Vispārīga informācija'!$B$2)))</f>
      </c>
      <c r="F5770" s="2">
        <f>IFERROR(IF(ISBLANK($A5770),"",IF($A5770="Ūdeņraža jonu koncentrācija",VLOOKUP(Dati!$A5770,Normas!$A:$D,2,FALSE),VLOOKUP(Dati!$A5770,Normas!$A:$D,2,FALSE)*0.6)),"")</f>
      </c>
      <c r="G5770" s="2">
        <f>IFERROR(IF(ISBLANK($A5770),"",IF($A5770="Ūdeņraža jonu koncentrācija",VLOOKUP(Dati!$A5770,Normas!$A:$D,3,FALSE),VLOOKUP(Dati!$A5770,Normas!$A:$D,3,FALSE)*0.6)),"")</f>
      </c>
      <c r="H5770" s="2">
        <f>IFERROR(IF(ISBLANK($A5770),"",IF($A5770="Ūdeņraža jonu koncentrācija",VLOOKUP(Dati!$A5770,Normas!$A:$D,2,FALSE),VLOOKUP(Dati!$A5770,Normas!$A:$D,2,FALSE)*0.3)),"")</f>
      </c>
      <c r="I5770" s="2">
        <f>IFERROR(IF(ISBLANK($A5770),"",IF($A5770="Ūdeņraža jonu koncentrācija",VLOOKUP(Dati!$A5770,Normas!$A:$D,3,FALSE),VLOOKUP(Dati!$A5770,Normas!$A:$D,3,FALSE)*0.3)),"")</f>
      </c>
    </row>
    <row r="5771" spans="2:9" x14ac:dyDescent="0.2">
      <c r="B5771">
        <f>IF(ISBLANK(A5771),"",VLOOKUP(A5771,Normas!A:D,4,FALSE))</f>
      </c>
      <c r="E5771" s="2">
        <f>IF(ISBLANK(D5771),"",INT(YEARFRAC(D5771,'Vispārīga informācija'!$B$2)))</f>
      </c>
      <c r="F5771" s="2">
        <f>IFERROR(IF(ISBLANK($A5771),"",IF($A5771="Ūdeņraža jonu koncentrācija",VLOOKUP(Dati!$A5771,Normas!$A:$D,2,FALSE),VLOOKUP(Dati!$A5771,Normas!$A:$D,2,FALSE)*0.6)),"")</f>
      </c>
      <c r="G5771" s="2">
        <f>IFERROR(IF(ISBLANK($A5771),"",IF($A5771="Ūdeņraža jonu koncentrācija",VLOOKUP(Dati!$A5771,Normas!$A:$D,3,FALSE),VLOOKUP(Dati!$A5771,Normas!$A:$D,3,FALSE)*0.6)),"")</f>
      </c>
      <c r="H5771" s="2">
        <f>IFERROR(IF(ISBLANK($A5771),"",IF($A5771="Ūdeņraža jonu koncentrācija",VLOOKUP(Dati!$A5771,Normas!$A:$D,2,FALSE),VLOOKUP(Dati!$A5771,Normas!$A:$D,2,FALSE)*0.3)),"")</f>
      </c>
      <c r="I5771" s="2">
        <f>IFERROR(IF(ISBLANK($A5771),"",IF($A5771="Ūdeņraža jonu koncentrācija",VLOOKUP(Dati!$A5771,Normas!$A:$D,3,FALSE),VLOOKUP(Dati!$A5771,Normas!$A:$D,3,FALSE)*0.3)),"")</f>
      </c>
    </row>
    <row r="5772" spans="2:9" x14ac:dyDescent="0.2">
      <c r="B5772">
        <f>IF(ISBLANK(A5772),"",VLOOKUP(A5772,Normas!A:D,4,FALSE))</f>
      </c>
      <c r="E5772" s="2">
        <f>IF(ISBLANK(D5772),"",INT(YEARFRAC(D5772,'Vispārīga informācija'!$B$2)))</f>
      </c>
      <c r="F5772" s="2">
        <f>IFERROR(IF(ISBLANK($A5772),"",IF($A5772="Ūdeņraža jonu koncentrācija",VLOOKUP(Dati!$A5772,Normas!$A:$D,2,FALSE),VLOOKUP(Dati!$A5772,Normas!$A:$D,2,FALSE)*0.6)),"")</f>
      </c>
      <c r="G5772" s="2">
        <f>IFERROR(IF(ISBLANK($A5772),"",IF($A5772="Ūdeņraža jonu koncentrācija",VLOOKUP(Dati!$A5772,Normas!$A:$D,3,FALSE),VLOOKUP(Dati!$A5772,Normas!$A:$D,3,FALSE)*0.6)),"")</f>
      </c>
      <c r="H5772" s="2">
        <f>IFERROR(IF(ISBLANK($A5772),"",IF($A5772="Ūdeņraža jonu koncentrācija",VLOOKUP(Dati!$A5772,Normas!$A:$D,2,FALSE),VLOOKUP(Dati!$A5772,Normas!$A:$D,2,FALSE)*0.3)),"")</f>
      </c>
      <c r="I5772" s="2">
        <f>IFERROR(IF(ISBLANK($A5772),"",IF($A5772="Ūdeņraža jonu koncentrācija",VLOOKUP(Dati!$A5772,Normas!$A:$D,3,FALSE),VLOOKUP(Dati!$A5772,Normas!$A:$D,3,FALSE)*0.3)),"")</f>
      </c>
    </row>
    <row r="5773" spans="2:9" x14ac:dyDescent="0.2">
      <c r="B5773">
        <f>IF(ISBLANK(A5773),"",VLOOKUP(A5773,Normas!A:D,4,FALSE))</f>
      </c>
      <c r="E5773" s="2">
        <f>IF(ISBLANK(D5773),"",INT(YEARFRAC(D5773,'Vispārīga informācija'!$B$2)))</f>
      </c>
      <c r="F5773" s="2">
        <f>IFERROR(IF(ISBLANK($A5773),"",IF($A5773="Ūdeņraža jonu koncentrācija",VLOOKUP(Dati!$A5773,Normas!$A:$D,2,FALSE),VLOOKUP(Dati!$A5773,Normas!$A:$D,2,FALSE)*0.6)),"")</f>
      </c>
      <c r="G5773" s="2">
        <f>IFERROR(IF(ISBLANK($A5773),"",IF($A5773="Ūdeņraža jonu koncentrācija",VLOOKUP(Dati!$A5773,Normas!$A:$D,3,FALSE),VLOOKUP(Dati!$A5773,Normas!$A:$D,3,FALSE)*0.6)),"")</f>
      </c>
      <c r="H5773" s="2">
        <f>IFERROR(IF(ISBLANK($A5773),"",IF($A5773="Ūdeņraža jonu koncentrācija",VLOOKUP(Dati!$A5773,Normas!$A:$D,2,FALSE),VLOOKUP(Dati!$A5773,Normas!$A:$D,2,FALSE)*0.3)),"")</f>
      </c>
      <c r="I5773" s="2">
        <f>IFERROR(IF(ISBLANK($A5773),"",IF($A5773="Ūdeņraža jonu koncentrācija",VLOOKUP(Dati!$A5773,Normas!$A:$D,3,FALSE),VLOOKUP(Dati!$A5773,Normas!$A:$D,3,FALSE)*0.3)),"")</f>
      </c>
    </row>
    <row r="5774" spans="2:9" x14ac:dyDescent="0.2">
      <c r="B5774">
        <f>IF(ISBLANK(A5774),"",VLOOKUP(A5774,Normas!A:D,4,FALSE))</f>
      </c>
      <c r="E5774" s="2">
        <f>IF(ISBLANK(D5774),"",INT(YEARFRAC(D5774,'Vispārīga informācija'!$B$2)))</f>
      </c>
      <c r="F5774" s="2">
        <f>IFERROR(IF(ISBLANK($A5774),"",IF($A5774="Ūdeņraža jonu koncentrācija",VLOOKUP(Dati!$A5774,Normas!$A:$D,2,FALSE),VLOOKUP(Dati!$A5774,Normas!$A:$D,2,FALSE)*0.6)),"")</f>
      </c>
      <c r="G5774" s="2">
        <f>IFERROR(IF(ISBLANK($A5774),"",IF($A5774="Ūdeņraža jonu koncentrācija",VLOOKUP(Dati!$A5774,Normas!$A:$D,3,FALSE),VLOOKUP(Dati!$A5774,Normas!$A:$D,3,FALSE)*0.6)),"")</f>
      </c>
      <c r="H5774" s="2">
        <f>IFERROR(IF(ISBLANK($A5774),"",IF($A5774="Ūdeņraža jonu koncentrācija",VLOOKUP(Dati!$A5774,Normas!$A:$D,2,FALSE),VLOOKUP(Dati!$A5774,Normas!$A:$D,2,FALSE)*0.3)),"")</f>
      </c>
      <c r="I5774" s="2">
        <f>IFERROR(IF(ISBLANK($A5774),"",IF($A5774="Ūdeņraža jonu koncentrācija",VLOOKUP(Dati!$A5774,Normas!$A:$D,3,FALSE),VLOOKUP(Dati!$A5774,Normas!$A:$D,3,FALSE)*0.3)),"")</f>
      </c>
    </row>
    <row r="5775" spans="2:9" x14ac:dyDescent="0.2">
      <c r="B5775">
        <f>IF(ISBLANK(A5775),"",VLOOKUP(A5775,Normas!A:D,4,FALSE))</f>
      </c>
      <c r="E5775" s="2">
        <f>IF(ISBLANK(D5775),"",INT(YEARFRAC(D5775,'Vispārīga informācija'!$B$2)))</f>
      </c>
      <c r="F5775" s="2">
        <f>IFERROR(IF(ISBLANK($A5775),"",IF($A5775="Ūdeņraža jonu koncentrācija",VLOOKUP(Dati!$A5775,Normas!$A:$D,2,FALSE),VLOOKUP(Dati!$A5775,Normas!$A:$D,2,FALSE)*0.6)),"")</f>
      </c>
      <c r="G5775" s="2">
        <f>IFERROR(IF(ISBLANK($A5775),"",IF($A5775="Ūdeņraža jonu koncentrācija",VLOOKUP(Dati!$A5775,Normas!$A:$D,3,FALSE),VLOOKUP(Dati!$A5775,Normas!$A:$D,3,FALSE)*0.6)),"")</f>
      </c>
      <c r="H5775" s="2">
        <f>IFERROR(IF(ISBLANK($A5775),"",IF($A5775="Ūdeņraža jonu koncentrācija",VLOOKUP(Dati!$A5775,Normas!$A:$D,2,FALSE),VLOOKUP(Dati!$A5775,Normas!$A:$D,2,FALSE)*0.3)),"")</f>
      </c>
      <c r="I5775" s="2">
        <f>IFERROR(IF(ISBLANK($A5775),"",IF($A5775="Ūdeņraža jonu koncentrācija",VLOOKUP(Dati!$A5775,Normas!$A:$D,3,FALSE),VLOOKUP(Dati!$A5775,Normas!$A:$D,3,FALSE)*0.3)),"")</f>
      </c>
    </row>
    <row r="5776" spans="2:9" x14ac:dyDescent="0.2">
      <c r="B5776">
        <f>IF(ISBLANK(A5776),"",VLOOKUP(A5776,Normas!A:D,4,FALSE))</f>
      </c>
      <c r="E5776" s="2">
        <f>IF(ISBLANK(D5776),"",INT(YEARFRAC(D5776,'Vispārīga informācija'!$B$2)))</f>
      </c>
      <c r="F5776" s="2">
        <f>IFERROR(IF(ISBLANK($A5776),"",IF($A5776="Ūdeņraža jonu koncentrācija",VLOOKUP(Dati!$A5776,Normas!$A:$D,2,FALSE),VLOOKUP(Dati!$A5776,Normas!$A:$D,2,FALSE)*0.6)),"")</f>
      </c>
      <c r="G5776" s="2">
        <f>IFERROR(IF(ISBLANK($A5776),"",IF($A5776="Ūdeņraža jonu koncentrācija",VLOOKUP(Dati!$A5776,Normas!$A:$D,3,FALSE),VLOOKUP(Dati!$A5776,Normas!$A:$D,3,FALSE)*0.6)),"")</f>
      </c>
      <c r="H5776" s="2">
        <f>IFERROR(IF(ISBLANK($A5776),"",IF($A5776="Ūdeņraža jonu koncentrācija",VLOOKUP(Dati!$A5776,Normas!$A:$D,2,FALSE),VLOOKUP(Dati!$A5776,Normas!$A:$D,2,FALSE)*0.3)),"")</f>
      </c>
      <c r="I5776" s="2">
        <f>IFERROR(IF(ISBLANK($A5776),"",IF($A5776="Ūdeņraža jonu koncentrācija",VLOOKUP(Dati!$A5776,Normas!$A:$D,3,FALSE),VLOOKUP(Dati!$A5776,Normas!$A:$D,3,FALSE)*0.3)),"")</f>
      </c>
    </row>
    <row r="5777" spans="2:9" x14ac:dyDescent="0.2">
      <c r="B5777">
        <f>IF(ISBLANK(A5777),"",VLOOKUP(A5777,Normas!A:D,4,FALSE))</f>
      </c>
      <c r="E5777" s="2">
        <f>IF(ISBLANK(D5777),"",INT(YEARFRAC(D5777,'Vispārīga informācija'!$B$2)))</f>
      </c>
      <c r="F5777" s="2">
        <f>IFERROR(IF(ISBLANK($A5777),"",IF($A5777="Ūdeņraža jonu koncentrācija",VLOOKUP(Dati!$A5777,Normas!$A:$D,2,FALSE),VLOOKUP(Dati!$A5777,Normas!$A:$D,2,FALSE)*0.6)),"")</f>
      </c>
      <c r="G5777" s="2">
        <f>IFERROR(IF(ISBLANK($A5777),"",IF($A5777="Ūdeņraža jonu koncentrācija",VLOOKUP(Dati!$A5777,Normas!$A:$D,3,FALSE),VLOOKUP(Dati!$A5777,Normas!$A:$D,3,FALSE)*0.6)),"")</f>
      </c>
      <c r="H5777" s="2">
        <f>IFERROR(IF(ISBLANK($A5777),"",IF($A5777="Ūdeņraža jonu koncentrācija",VLOOKUP(Dati!$A5777,Normas!$A:$D,2,FALSE),VLOOKUP(Dati!$A5777,Normas!$A:$D,2,FALSE)*0.3)),"")</f>
      </c>
      <c r="I5777" s="2">
        <f>IFERROR(IF(ISBLANK($A5777),"",IF($A5777="Ūdeņraža jonu koncentrācija",VLOOKUP(Dati!$A5777,Normas!$A:$D,3,FALSE),VLOOKUP(Dati!$A5777,Normas!$A:$D,3,FALSE)*0.3)),"")</f>
      </c>
    </row>
    <row r="5778" spans="2:9" x14ac:dyDescent="0.2">
      <c r="B5778">
        <f>IF(ISBLANK(A5778),"",VLOOKUP(A5778,Normas!A:D,4,FALSE))</f>
      </c>
      <c r="E5778" s="2">
        <f>IF(ISBLANK(D5778),"",INT(YEARFRAC(D5778,'Vispārīga informācija'!$B$2)))</f>
      </c>
      <c r="F5778" s="2">
        <f>IFERROR(IF(ISBLANK($A5778),"",IF($A5778="Ūdeņraža jonu koncentrācija",VLOOKUP(Dati!$A5778,Normas!$A:$D,2,FALSE),VLOOKUP(Dati!$A5778,Normas!$A:$D,2,FALSE)*0.6)),"")</f>
      </c>
      <c r="G5778" s="2">
        <f>IFERROR(IF(ISBLANK($A5778),"",IF($A5778="Ūdeņraža jonu koncentrācija",VLOOKUP(Dati!$A5778,Normas!$A:$D,3,FALSE),VLOOKUP(Dati!$A5778,Normas!$A:$D,3,FALSE)*0.6)),"")</f>
      </c>
      <c r="H5778" s="2">
        <f>IFERROR(IF(ISBLANK($A5778),"",IF($A5778="Ūdeņraža jonu koncentrācija",VLOOKUP(Dati!$A5778,Normas!$A:$D,2,FALSE),VLOOKUP(Dati!$A5778,Normas!$A:$D,2,FALSE)*0.3)),"")</f>
      </c>
      <c r="I5778" s="2">
        <f>IFERROR(IF(ISBLANK($A5778),"",IF($A5778="Ūdeņraža jonu koncentrācija",VLOOKUP(Dati!$A5778,Normas!$A:$D,3,FALSE),VLOOKUP(Dati!$A5778,Normas!$A:$D,3,FALSE)*0.3)),"")</f>
      </c>
    </row>
    <row r="5779" spans="2:9" x14ac:dyDescent="0.2">
      <c r="B5779">
        <f>IF(ISBLANK(A5779),"",VLOOKUP(A5779,Normas!A:D,4,FALSE))</f>
      </c>
      <c r="E5779" s="2">
        <f>IF(ISBLANK(D5779),"",INT(YEARFRAC(D5779,'Vispārīga informācija'!$B$2)))</f>
      </c>
      <c r="F5779" s="2">
        <f>IFERROR(IF(ISBLANK($A5779),"",IF($A5779="Ūdeņraža jonu koncentrācija",VLOOKUP(Dati!$A5779,Normas!$A:$D,2,FALSE),VLOOKUP(Dati!$A5779,Normas!$A:$D,2,FALSE)*0.6)),"")</f>
      </c>
      <c r="G5779" s="2">
        <f>IFERROR(IF(ISBLANK($A5779),"",IF($A5779="Ūdeņraža jonu koncentrācija",VLOOKUP(Dati!$A5779,Normas!$A:$D,3,FALSE),VLOOKUP(Dati!$A5779,Normas!$A:$D,3,FALSE)*0.6)),"")</f>
      </c>
      <c r="H5779" s="2">
        <f>IFERROR(IF(ISBLANK($A5779),"",IF($A5779="Ūdeņraža jonu koncentrācija",VLOOKUP(Dati!$A5779,Normas!$A:$D,2,FALSE),VLOOKUP(Dati!$A5779,Normas!$A:$D,2,FALSE)*0.3)),"")</f>
      </c>
      <c r="I5779" s="2">
        <f>IFERROR(IF(ISBLANK($A5779),"",IF($A5779="Ūdeņraža jonu koncentrācija",VLOOKUP(Dati!$A5779,Normas!$A:$D,3,FALSE),VLOOKUP(Dati!$A5779,Normas!$A:$D,3,FALSE)*0.3)),"")</f>
      </c>
    </row>
    <row r="5780" spans="2:9" x14ac:dyDescent="0.2">
      <c r="B5780">
        <f>IF(ISBLANK(A5780),"",VLOOKUP(A5780,Normas!A:D,4,FALSE))</f>
      </c>
      <c r="E5780" s="2">
        <f>IF(ISBLANK(D5780),"",INT(YEARFRAC(D5780,'Vispārīga informācija'!$B$2)))</f>
      </c>
      <c r="F5780" s="2">
        <f>IFERROR(IF(ISBLANK($A5780),"",IF($A5780="Ūdeņraža jonu koncentrācija",VLOOKUP(Dati!$A5780,Normas!$A:$D,2,FALSE),VLOOKUP(Dati!$A5780,Normas!$A:$D,2,FALSE)*0.6)),"")</f>
      </c>
      <c r="G5780" s="2">
        <f>IFERROR(IF(ISBLANK($A5780),"",IF($A5780="Ūdeņraža jonu koncentrācija",VLOOKUP(Dati!$A5780,Normas!$A:$D,3,FALSE),VLOOKUP(Dati!$A5780,Normas!$A:$D,3,FALSE)*0.6)),"")</f>
      </c>
      <c r="H5780" s="2">
        <f>IFERROR(IF(ISBLANK($A5780),"",IF($A5780="Ūdeņraža jonu koncentrācija",VLOOKUP(Dati!$A5780,Normas!$A:$D,2,FALSE),VLOOKUP(Dati!$A5780,Normas!$A:$D,2,FALSE)*0.3)),"")</f>
      </c>
      <c r="I5780" s="2">
        <f>IFERROR(IF(ISBLANK($A5780),"",IF($A5780="Ūdeņraža jonu koncentrācija",VLOOKUP(Dati!$A5780,Normas!$A:$D,3,FALSE),VLOOKUP(Dati!$A5780,Normas!$A:$D,3,FALSE)*0.3)),"")</f>
      </c>
    </row>
    <row r="5781" spans="2:9" x14ac:dyDescent="0.2">
      <c r="B5781">
        <f>IF(ISBLANK(A5781),"",VLOOKUP(A5781,Normas!A:D,4,FALSE))</f>
      </c>
      <c r="E5781" s="2">
        <f>IF(ISBLANK(D5781),"",INT(YEARFRAC(D5781,'Vispārīga informācija'!$B$2)))</f>
      </c>
      <c r="F5781" s="2">
        <f>IFERROR(IF(ISBLANK($A5781),"",IF($A5781="Ūdeņraža jonu koncentrācija",VLOOKUP(Dati!$A5781,Normas!$A:$D,2,FALSE),VLOOKUP(Dati!$A5781,Normas!$A:$D,2,FALSE)*0.6)),"")</f>
      </c>
      <c r="G5781" s="2">
        <f>IFERROR(IF(ISBLANK($A5781),"",IF($A5781="Ūdeņraža jonu koncentrācija",VLOOKUP(Dati!$A5781,Normas!$A:$D,3,FALSE),VLOOKUP(Dati!$A5781,Normas!$A:$D,3,FALSE)*0.6)),"")</f>
      </c>
      <c r="H5781" s="2">
        <f>IFERROR(IF(ISBLANK($A5781),"",IF($A5781="Ūdeņraža jonu koncentrācija",VLOOKUP(Dati!$A5781,Normas!$A:$D,2,FALSE),VLOOKUP(Dati!$A5781,Normas!$A:$D,2,FALSE)*0.3)),"")</f>
      </c>
      <c r="I5781" s="2">
        <f>IFERROR(IF(ISBLANK($A5781),"",IF($A5781="Ūdeņraža jonu koncentrācija",VLOOKUP(Dati!$A5781,Normas!$A:$D,3,FALSE),VLOOKUP(Dati!$A5781,Normas!$A:$D,3,FALSE)*0.3)),"")</f>
      </c>
    </row>
    <row r="5782" spans="2:9" x14ac:dyDescent="0.2">
      <c r="B5782">
        <f>IF(ISBLANK(A5782),"",VLOOKUP(A5782,Normas!A:D,4,FALSE))</f>
      </c>
      <c r="E5782" s="2">
        <f>IF(ISBLANK(D5782),"",INT(YEARFRAC(D5782,'Vispārīga informācija'!$B$2)))</f>
      </c>
      <c r="F5782" s="2">
        <f>IFERROR(IF(ISBLANK($A5782),"",IF($A5782="Ūdeņraža jonu koncentrācija",VLOOKUP(Dati!$A5782,Normas!$A:$D,2,FALSE),VLOOKUP(Dati!$A5782,Normas!$A:$D,2,FALSE)*0.6)),"")</f>
      </c>
      <c r="G5782" s="2">
        <f>IFERROR(IF(ISBLANK($A5782),"",IF($A5782="Ūdeņraža jonu koncentrācija",VLOOKUP(Dati!$A5782,Normas!$A:$D,3,FALSE),VLOOKUP(Dati!$A5782,Normas!$A:$D,3,FALSE)*0.6)),"")</f>
      </c>
      <c r="H5782" s="2">
        <f>IFERROR(IF(ISBLANK($A5782),"",IF($A5782="Ūdeņraža jonu koncentrācija",VLOOKUP(Dati!$A5782,Normas!$A:$D,2,FALSE),VLOOKUP(Dati!$A5782,Normas!$A:$D,2,FALSE)*0.3)),"")</f>
      </c>
      <c r="I5782" s="2">
        <f>IFERROR(IF(ISBLANK($A5782),"",IF($A5782="Ūdeņraža jonu koncentrācija",VLOOKUP(Dati!$A5782,Normas!$A:$D,3,FALSE),VLOOKUP(Dati!$A5782,Normas!$A:$D,3,FALSE)*0.3)),"")</f>
      </c>
    </row>
    <row r="5783" spans="2:9" x14ac:dyDescent="0.2">
      <c r="B5783">
        <f>IF(ISBLANK(A5783),"",VLOOKUP(A5783,Normas!A:D,4,FALSE))</f>
      </c>
      <c r="E5783" s="2">
        <f>IF(ISBLANK(D5783),"",INT(YEARFRAC(D5783,'Vispārīga informācija'!$B$2)))</f>
      </c>
      <c r="F5783" s="2">
        <f>IFERROR(IF(ISBLANK($A5783),"",IF($A5783="Ūdeņraža jonu koncentrācija",VLOOKUP(Dati!$A5783,Normas!$A:$D,2,FALSE),VLOOKUP(Dati!$A5783,Normas!$A:$D,2,FALSE)*0.6)),"")</f>
      </c>
      <c r="G5783" s="2">
        <f>IFERROR(IF(ISBLANK($A5783),"",IF($A5783="Ūdeņraža jonu koncentrācija",VLOOKUP(Dati!$A5783,Normas!$A:$D,3,FALSE),VLOOKUP(Dati!$A5783,Normas!$A:$D,3,FALSE)*0.6)),"")</f>
      </c>
      <c r="H5783" s="2">
        <f>IFERROR(IF(ISBLANK($A5783),"",IF($A5783="Ūdeņraža jonu koncentrācija",VLOOKUP(Dati!$A5783,Normas!$A:$D,2,FALSE),VLOOKUP(Dati!$A5783,Normas!$A:$D,2,FALSE)*0.3)),"")</f>
      </c>
      <c r="I5783" s="2">
        <f>IFERROR(IF(ISBLANK($A5783),"",IF($A5783="Ūdeņraža jonu koncentrācija",VLOOKUP(Dati!$A5783,Normas!$A:$D,3,FALSE),VLOOKUP(Dati!$A5783,Normas!$A:$D,3,FALSE)*0.3)),"")</f>
      </c>
    </row>
    <row r="5784" spans="2:9" x14ac:dyDescent="0.2">
      <c r="B5784">
        <f>IF(ISBLANK(A5784),"",VLOOKUP(A5784,Normas!A:D,4,FALSE))</f>
      </c>
      <c r="E5784" s="2">
        <f>IF(ISBLANK(D5784),"",INT(YEARFRAC(D5784,'Vispārīga informācija'!$B$2)))</f>
      </c>
      <c r="F5784" s="2">
        <f>IFERROR(IF(ISBLANK($A5784),"",IF($A5784="Ūdeņraža jonu koncentrācija",VLOOKUP(Dati!$A5784,Normas!$A:$D,2,FALSE),VLOOKUP(Dati!$A5784,Normas!$A:$D,2,FALSE)*0.6)),"")</f>
      </c>
      <c r="G5784" s="2">
        <f>IFERROR(IF(ISBLANK($A5784),"",IF($A5784="Ūdeņraža jonu koncentrācija",VLOOKUP(Dati!$A5784,Normas!$A:$D,3,FALSE),VLOOKUP(Dati!$A5784,Normas!$A:$D,3,FALSE)*0.6)),"")</f>
      </c>
      <c r="H5784" s="2">
        <f>IFERROR(IF(ISBLANK($A5784),"",IF($A5784="Ūdeņraža jonu koncentrācija",VLOOKUP(Dati!$A5784,Normas!$A:$D,2,FALSE),VLOOKUP(Dati!$A5784,Normas!$A:$D,2,FALSE)*0.3)),"")</f>
      </c>
      <c r="I5784" s="2">
        <f>IFERROR(IF(ISBLANK($A5784),"",IF($A5784="Ūdeņraža jonu koncentrācija",VLOOKUP(Dati!$A5784,Normas!$A:$D,3,FALSE),VLOOKUP(Dati!$A5784,Normas!$A:$D,3,FALSE)*0.3)),"")</f>
      </c>
    </row>
    <row r="5785" spans="2:9" x14ac:dyDescent="0.2">
      <c r="B5785">
        <f>IF(ISBLANK(A5785),"",VLOOKUP(A5785,Normas!A:D,4,FALSE))</f>
      </c>
      <c r="E5785" s="2">
        <f>IF(ISBLANK(D5785),"",INT(YEARFRAC(D5785,'Vispārīga informācija'!$B$2)))</f>
      </c>
      <c r="F5785" s="2">
        <f>IFERROR(IF(ISBLANK($A5785),"",IF($A5785="Ūdeņraža jonu koncentrācija",VLOOKUP(Dati!$A5785,Normas!$A:$D,2,FALSE),VLOOKUP(Dati!$A5785,Normas!$A:$D,2,FALSE)*0.6)),"")</f>
      </c>
      <c r="G5785" s="2">
        <f>IFERROR(IF(ISBLANK($A5785),"",IF($A5785="Ūdeņraža jonu koncentrācija",VLOOKUP(Dati!$A5785,Normas!$A:$D,3,FALSE),VLOOKUP(Dati!$A5785,Normas!$A:$D,3,FALSE)*0.6)),"")</f>
      </c>
      <c r="H5785" s="2">
        <f>IFERROR(IF(ISBLANK($A5785),"",IF($A5785="Ūdeņraža jonu koncentrācija",VLOOKUP(Dati!$A5785,Normas!$A:$D,2,FALSE),VLOOKUP(Dati!$A5785,Normas!$A:$D,2,FALSE)*0.3)),"")</f>
      </c>
      <c r="I5785" s="2">
        <f>IFERROR(IF(ISBLANK($A5785),"",IF($A5785="Ūdeņraža jonu koncentrācija",VLOOKUP(Dati!$A5785,Normas!$A:$D,3,FALSE),VLOOKUP(Dati!$A5785,Normas!$A:$D,3,FALSE)*0.3)),"")</f>
      </c>
    </row>
    <row r="5786" spans="2:9" x14ac:dyDescent="0.2">
      <c r="B5786">
        <f>IF(ISBLANK(A5786),"",VLOOKUP(A5786,Normas!A:D,4,FALSE))</f>
      </c>
      <c r="E5786" s="2">
        <f>IF(ISBLANK(D5786),"",INT(YEARFRAC(D5786,'Vispārīga informācija'!$B$2)))</f>
      </c>
      <c r="F5786" s="2">
        <f>IFERROR(IF(ISBLANK($A5786),"",IF($A5786="Ūdeņraža jonu koncentrācija",VLOOKUP(Dati!$A5786,Normas!$A:$D,2,FALSE),VLOOKUP(Dati!$A5786,Normas!$A:$D,2,FALSE)*0.6)),"")</f>
      </c>
      <c r="G5786" s="2">
        <f>IFERROR(IF(ISBLANK($A5786),"",IF($A5786="Ūdeņraža jonu koncentrācija",VLOOKUP(Dati!$A5786,Normas!$A:$D,3,FALSE),VLOOKUP(Dati!$A5786,Normas!$A:$D,3,FALSE)*0.6)),"")</f>
      </c>
      <c r="H5786" s="2">
        <f>IFERROR(IF(ISBLANK($A5786),"",IF($A5786="Ūdeņraža jonu koncentrācija",VLOOKUP(Dati!$A5786,Normas!$A:$D,2,FALSE),VLOOKUP(Dati!$A5786,Normas!$A:$D,2,FALSE)*0.3)),"")</f>
      </c>
      <c r="I5786" s="2">
        <f>IFERROR(IF(ISBLANK($A5786),"",IF($A5786="Ūdeņraža jonu koncentrācija",VLOOKUP(Dati!$A5786,Normas!$A:$D,3,FALSE),VLOOKUP(Dati!$A5786,Normas!$A:$D,3,FALSE)*0.3)),"")</f>
      </c>
    </row>
    <row r="5787" spans="2:9" x14ac:dyDescent="0.2">
      <c r="B5787">
        <f>IF(ISBLANK(A5787),"",VLOOKUP(A5787,Normas!A:D,4,FALSE))</f>
      </c>
      <c r="E5787" s="2">
        <f>IF(ISBLANK(D5787),"",INT(YEARFRAC(D5787,'Vispārīga informācija'!$B$2)))</f>
      </c>
      <c r="F5787" s="2">
        <f>IFERROR(IF(ISBLANK($A5787),"",IF($A5787="Ūdeņraža jonu koncentrācija",VLOOKUP(Dati!$A5787,Normas!$A:$D,2,FALSE),VLOOKUP(Dati!$A5787,Normas!$A:$D,2,FALSE)*0.6)),"")</f>
      </c>
      <c r="G5787" s="2">
        <f>IFERROR(IF(ISBLANK($A5787),"",IF($A5787="Ūdeņraža jonu koncentrācija",VLOOKUP(Dati!$A5787,Normas!$A:$D,3,FALSE),VLOOKUP(Dati!$A5787,Normas!$A:$D,3,FALSE)*0.6)),"")</f>
      </c>
      <c r="H5787" s="2">
        <f>IFERROR(IF(ISBLANK($A5787),"",IF($A5787="Ūdeņraža jonu koncentrācija",VLOOKUP(Dati!$A5787,Normas!$A:$D,2,FALSE),VLOOKUP(Dati!$A5787,Normas!$A:$D,2,FALSE)*0.3)),"")</f>
      </c>
      <c r="I5787" s="2">
        <f>IFERROR(IF(ISBLANK($A5787),"",IF($A5787="Ūdeņraža jonu koncentrācija",VLOOKUP(Dati!$A5787,Normas!$A:$D,3,FALSE),VLOOKUP(Dati!$A5787,Normas!$A:$D,3,FALSE)*0.3)),"")</f>
      </c>
    </row>
    <row r="5788" spans="2:9" x14ac:dyDescent="0.2">
      <c r="B5788">
        <f>IF(ISBLANK(A5788),"",VLOOKUP(A5788,Normas!A:D,4,FALSE))</f>
      </c>
      <c r="E5788" s="2">
        <f>IF(ISBLANK(D5788),"",INT(YEARFRAC(D5788,'Vispārīga informācija'!$B$2)))</f>
      </c>
      <c r="F5788" s="2">
        <f>IFERROR(IF(ISBLANK($A5788),"",IF($A5788="Ūdeņraža jonu koncentrācija",VLOOKUP(Dati!$A5788,Normas!$A:$D,2,FALSE),VLOOKUP(Dati!$A5788,Normas!$A:$D,2,FALSE)*0.6)),"")</f>
      </c>
      <c r="G5788" s="2">
        <f>IFERROR(IF(ISBLANK($A5788),"",IF($A5788="Ūdeņraža jonu koncentrācija",VLOOKUP(Dati!$A5788,Normas!$A:$D,3,FALSE),VLOOKUP(Dati!$A5788,Normas!$A:$D,3,FALSE)*0.6)),"")</f>
      </c>
      <c r="H5788" s="2">
        <f>IFERROR(IF(ISBLANK($A5788),"",IF($A5788="Ūdeņraža jonu koncentrācija",VLOOKUP(Dati!$A5788,Normas!$A:$D,2,FALSE),VLOOKUP(Dati!$A5788,Normas!$A:$D,2,FALSE)*0.3)),"")</f>
      </c>
      <c r="I5788" s="2">
        <f>IFERROR(IF(ISBLANK($A5788),"",IF($A5788="Ūdeņraža jonu koncentrācija",VLOOKUP(Dati!$A5788,Normas!$A:$D,3,FALSE),VLOOKUP(Dati!$A5788,Normas!$A:$D,3,FALSE)*0.3)),"")</f>
      </c>
    </row>
    <row r="5789" spans="2:9" x14ac:dyDescent="0.2">
      <c r="B5789">
        <f>IF(ISBLANK(A5789),"",VLOOKUP(A5789,Normas!A:D,4,FALSE))</f>
      </c>
      <c r="E5789" s="2">
        <f>IF(ISBLANK(D5789),"",INT(YEARFRAC(D5789,'Vispārīga informācija'!$B$2)))</f>
      </c>
      <c r="F5789" s="2">
        <f>IFERROR(IF(ISBLANK($A5789),"",IF($A5789="Ūdeņraža jonu koncentrācija",VLOOKUP(Dati!$A5789,Normas!$A:$D,2,FALSE),VLOOKUP(Dati!$A5789,Normas!$A:$D,2,FALSE)*0.6)),"")</f>
      </c>
      <c r="G5789" s="2">
        <f>IFERROR(IF(ISBLANK($A5789),"",IF($A5789="Ūdeņraža jonu koncentrācija",VLOOKUP(Dati!$A5789,Normas!$A:$D,3,FALSE),VLOOKUP(Dati!$A5789,Normas!$A:$D,3,FALSE)*0.6)),"")</f>
      </c>
      <c r="H5789" s="2">
        <f>IFERROR(IF(ISBLANK($A5789),"",IF($A5789="Ūdeņraža jonu koncentrācija",VLOOKUP(Dati!$A5789,Normas!$A:$D,2,FALSE),VLOOKUP(Dati!$A5789,Normas!$A:$D,2,FALSE)*0.3)),"")</f>
      </c>
      <c r="I5789" s="2">
        <f>IFERROR(IF(ISBLANK($A5789),"",IF($A5789="Ūdeņraža jonu koncentrācija",VLOOKUP(Dati!$A5789,Normas!$A:$D,3,FALSE),VLOOKUP(Dati!$A5789,Normas!$A:$D,3,FALSE)*0.3)),"")</f>
      </c>
    </row>
    <row r="5790" spans="2:9" x14ac:dyDescent="0.2">
      <c r="B5790">
        <f>IF(ISBLANK(A5790),"",VLOOKUP(A5790,Normas!A:D,4,FALSE))</f>
      </c>
      <c r="E5790" s="2">
        <f>IF(ISBLANK(D5790),"",INT(YEARFRAC(D5790,'Vispārīga informācija'!$B$2)))</f>
      </c>
      <c r="F5790" s="2">
        <f>IFERROR(IF(ISBLANK($A5790),"",IF($A5790="Ūdeņraža jonu koncentrācija",VLOOKUP(Dati!$A5790,Normas!$A:$D,2,FALSE),VLOOKUP(Dati!$A5790,Normas!$A:$D,2,FALSE)*0.6)),"")</f>
      </c>
      <c r="G5790" s="2">
        <f>IFERROR(IF(ISBLANK($A5790),"",IF($A5790="Ūdeņraža jonu koncentrācija",VLOOKUP(Dati!$A5790,Normas!$A:$D,3,FALSE),VLOOKUP(Dati!$A5790,Normas!$A:$D,3,FALSE)*0.6)),"")</f>
      </c>
      <c r="H5790" s="2">
        <f>IFERROR(IF(ISBLANK($A5790),"",IF($A5790="Ūdeņraža jonu koncentrācija",VLOOKUP(Dati!$A5790,Normas!$A:$D,2,FALSE),VLOOKUP(Dati!$A5790,Normas!$A:$D,2,FALSE)*0.3)),"")</f>
      </c>
      <c r="I5790" s="2">
        <f>IFERROR(IF(ISBLANK($A5790),"",IF($A5790="Ūdeņraža jonu koncentrācija",VLOOKUP(Dati!$A5790,Normas!$A:$D,3,FALSE),VLOOKUP(Dati!$A5790,Normas!$A:$D,3,FALSE)*0.3)),"")</f>
      </c>
    </row>
    <row r="5791" spans="2:9" x14ac:dyDescent="0.2">
      <c r="B5791">
        <f>IF(ISBLANK(A5791),"",VLOOKUP(A5791,Normas!A:D,4,FALSE))</f>
      </c>
      <c r="E5791" s="2">
        <f>IF(ISBLANK(D5791),"",INT(YEARFRAC(D5791,'Vispārīga informācija'!$B$2)))</f>
      </c>
      <c r="F5791" s="2">
        <f>IFERROR(IF(ISBLANK($A5791),"",IF($A5791="Ūdeņraža jonu koncentrācija",VLOOKUP(Dati!$A5791,Normas!$A:$D,2,FALSE),VLOOKUP(Dati!$A5791,Normas!$A:$D,2,FALSE)*0.6)),"")</f>
      </c>
      <c r="G5791" s="2">
        <f>IFERROR(IF(ISBLANK($A5791),"",IF($A5791="Ūdeņraža jonu koncentrācija",VLOOKUP(Dati!$A5791,Normas!$A:$D,3,FALSE),VLOOKUP(Dati!$A5791,Normas!$A:$D,3,FALSE)*0.6)),"")</f>
      </c>
      <c r="H5791" s="2">
        <f>IFERROR(IF(ISBLANK($A5791),"",IF($A5791="Ūdeņraža jonu koncentrācija",VLOOKUP(Dati!$A5791,Normas!$A:$D,2,FALSE),VLOOKUP(Dati!$A5791,Normas!$A:$D,2,FALSE)*0.3)),"")</f>
      </c>
      <c r="I5791" s="2">
        <f>IFERROR(IF(ISBLANK($A5791),"",IF($A5791="Ūdeņraža jonu koncentrācija",VLOOKUP(Dati!$A5791,Normas!$A:$D,3,FALSE),VLOOKUP(Dati!$A5791,Normas!$A:$D,3,FALSE)*0.3)),"")</f>
      </c>
    </row>
    <row r="5792" spans="2:9" x14ac:dyDescent="0.2">
      <c r="B5792">
        <f>IF(ISBLANK(A5792),"",VLOOKUP(A5792,Normas!A:D,4,FALSE))</f>
      </c>
      <c r="E5792" s="2">
        <f>IF(ISBLANK(D5792),"",INT(YEARFRAC(D5792,'Vispārīga informācija'!$B$2)))</f>
      </c>
      <c r="F5792" s="2">
        <f>IFERROR(IF(ISBLANK($A5792),"",IF($A5792="Ūdeņraža jonu koncentrācija",VLOOKUP(Dati!$A5792,Normas!$A:$D,2,FALSE),VLOOKUP(Dati!$A5792,Normas!$A:$D,2,FALSE)*0.6)),"")</f>
      </c>
      <c r="G5792" s="2">
        <f>IFERROR(IF(ISBLANK($A5792),"",IF($A5792="Ūdeņraža jonu koncentrācija",VLOOKUP(Dati!$A5792,Normas!$A:$D,3,FALSE),VLOOKUP(Dati!$A5792,Normas!$A:$D,3,FALSE)*0.6)),"")</f>
      </c>
      <c r="H5792" s="2">
        <f>IFERROR(IF(ISBLANK($A5792),"",IF($A5792="Ūdeņraža jonu koncentrācija",VLOOKUP(Dati!$A5792,Normas!$A:$D,2,FALSE),VLOOKUP(Dati!$A5792,Normas!$A:$D,2,FALSE)*0.3)),"")</f>
      </c>
      <c r="I5792" s="2">
        <f>IFERROR(IF(ISBLANK($A5792),"",IF($A5792="Ūdeņraža jonu koncentrācija",VLOOKUP(Dati!$A5792,Normas!$A:$D,3,FALSE),VLOOKUP(Dati!$A5792,Normas!$A:$D,3,FALSE)*0.3)),"")</f>
      </c>
    </row>
    <row r="5793" spans="2:9" x14ac:dyDescent="0.2">
      <c r="B5793">
        <f>IF(ISBLANK(A5793),"",VLOOKUP(A5793,Normas!A:D,4,FALSE))</f>
      </c>
      <c r="E5793" s="2">
        <f>IF(ISBLANK(D5793),"",INT(YEARFRAC(D5793,'Vispārīga informācija'!$B$2)))</f>
      </c>
      <c r="F5793" s="2">
        <f>IFERROR(IF(ISBLANK($A5793),"",IF($A5793="Ūdeņraža jonu koncentrācija",VLOOKUP(Dati!$A5793,Normas!$A:$D,2,FALSE),VLOOKUP(Dati!$A5793,Normas!$A:$D,2,FALSE)*0.6)),"")</f>
      </c>
      <c r="G5793" s="2">
        <f>IFERROR(IF(ISBLANK($A5793),"",IF($A5793="Ūdeņraža jonu koncentrācija",VLOOKUP(Dati!$A5793,Normas!$A:$D,3,FALSE),VLOOKUP(Dati!$A5793,Normas!$A:$D,3,FALSE)*0.6)),"")</f>
      </c>
      <c r="H5793" s="2">
        <f>IFERROR(IF(ISBLANK($A5793),"",IF($A5793="Ūdeņraža jonu koncentrācija",VLOOKUP(Dati!$A5793,Normas!$A:$D,2,FALSE),VLOOKUP(Dati!$A5793,Normas!$A:$D,2,FALSE)*0.3)),"")</f>
      </c>
      <c r="I5793" s="2">
        <f>IFERROR(IF(ISBLANK($A5793),"",IF($A5793="Ūdeņraža jonu koncentrācija",VLOOKUP(Dati!$A5793,Normas!$A:$D,3,FALSE),VLOOKUP(Dati!$A5793,Normas!$A:$D,3,FALSE)*0.3)),"")</f>
      </c>
    </row>
    <row r="5794" spans="2:9" x14ac:dyDescent="0.2">
      <c r="B5794">
        <f>IF(ISBLANK(A5794),"",VLOOKUP(A5794,Normas!A:D,4,FALSE))</f>
      </c>
      <c r="E5794" s="2">
        <f>IF(ISBLANK(D5794),"",INT(YEARFRAC(D5794,'Vispārīga informācija'!$B$2)))</f>
      </c>
      <c r="F5794" s="2">
        <f>IFERROR(IF(ISBLANK($A5794),"",IF($A5794="Ūdeņraža jonu koncentrācija",VLOOKUP(Dati!$A5794,Normas!$A:$D,2,FALSE),VLOOKUP(Dati!$A5794,Normas!$A:$D,2,FALSE)*0.6)),"")</f>
      </c>
      <c r="G5794" s="2">
        <f>IFERROR(IF(ISBLANK($A5794),"",IF($A5794="Ūdeņraža jonu koncentrācija",VLOOKUP(Dati!$A5794,Normas!$A:$D,3,FALSE),VLOOKUP(Dati!$A5794,Normas!$A:$D,3,FALSE)*0.6)),"")</f>
      </c>
      <c r="H5794" s="2">
        <f>IFERROR(IF(ISBLANK($A5794),"",IF($A5794="Ūdeņraža jonu koncentrācija",VLOOKUP(Dati!$A5794,Normas!$A:$D,2,FALSE),VLOOKUP(Dati!$A5794,Normas!$A:$D,2,FALSE)*0.3)),"")</f>
      </c>
      <c r="I5794" s="2">
        <f>IFERROR(IF(ISBLANK($A5794),"",IF($A5794="Ūdeņraža jonu koncentrācija",VLOOKUP(Dati!$A5794,Normas!$A:$D,3,FALSE),VLOOKUP(Dati!$A5794,Normas!$A:$D,3,FALSE)*0.3)),"")</f>
      </c>
    </row>
    <row r="5795" spans="2:9" x14ac:dyDescent="0.2">
      <c r="B5795">
        <f>IF(ISBLANK(A5795),"",VLOOKUP(A5795,Normas!A:D,4,FALSE))</f>
      </c>
      <c r="E5795" s="2">
        <f>IF(ISBLANK(D5795),"",INT(YEARFRAC(D5795,'Vispārīga informācija'!$B$2)))</f>
      </c>
      <c r="F5795" s="2">
        <f>IFERROR(IF(ISBLANK($A5795),"",IF($A5795="Ūdeņraža jonu koncentrācija",VLOOKUP(Dati!$A5795,Normas!$A:$D,2,FALSE),VLOOKUP(Dati!$A5795,Normas!$A:$D,2,FALSE)*0.6)),"")</f>
      </c>
      <c r="G5795" s="2">
        <f>IFERROR(IF(ISBLANK($A5795),"",IF($A5795="Ūdeņraža jonu koncentrācija",VLOOKUP(Dati!$A5795,Normas!$A:$D,3,FALSE),VLOOKUP(Dati!$A5795,Normas!$A:$D,3,FALSE)*0.6)),"")</f>
      </c>
      <c r="H5795" s="2">
        <f>IFERROR(IF(ISBLANK($A5795),"",IF($A5795="Ūdeņraža jonu koncentrācija",VLOOKUP(Dati!$A5795,Normas!$A:$D,2,FALSE),VLOOKUP(Dati!$A5795,Normas!$A:$D,2,FALSE)*0.3)),"")</f>
      </c>
      <c r="I5795" s="2">
        <f>IFERROR(IF(ISBLANK($A5795),"",IF($A5795="Ūdeņraža jonu koncentrācija",VLOOKUP(Dati!$A5795,Normas!$A:$D,3,FALSE),VLOOKUP(Dati!$A5795,Normas!$A:$D,3,FALSE)*0.3)),"")</f>
      </c>
    </row>
    <row r="5796" spans="2:9" x14ac:dyDescent="0.2">
      <c r="B5796">
        <f>IF(ISBLANK(A5796),"",VLOOKUP(A5796,Normas!A:D,4,FALSE))</f>
      </c>
      <c r="E5796" s="2">
        <f>IF(ISBLANK(D5796),"",INT(YEARFRAC(D5796,'Vispārīga informācija'!$B$2)))</f>
      </c>
      <c r="F5796" s="2">
        <f>IFERROR(IF(ISBLANK($A5796),"",IF($A5796="Ūdeņraža jonu koncentrācija",VLOOKUP(Dati!$A5796,Normas!$A:$D,2,FALSE),VLOOKUP(Dati!$A5796,Normas!$A:$D,2,FALSE)*0.6)),"")</f>
      </c>
      <c r="G5796" s="2">
        <f>IFERROR(IF(ISBLANK($A5796),"",IF($A5796="Ūdeņraža jonu koncentrācija",VLOOKUP(Dati!$A5796,Normas!$A:$D,3,FALSE),VLOOKUP(Dati!$A5796,Normas!$A:$D,3,FALSE)*0.6)),"")</f>
      </c>
      <c r="H5796" s="2">
        <f>IFERROR(IF(ISBLANK($A5796),"",IF($A5796="Ūdeņraža jonu koncentrācija",VLOOKUP(Dati!$A5796,Normas!$A:$D,2,FALSE),VLOOKUP(Dati!$A5796,Normas!$A:$D,2,FALSE)*0.3)),"")</f>
      </c>
      <c r="I5796" s="2">
        <f>IFERROR(IF(ISBLANK($A5796),"",IF($A5796="Ūdeņraža jonu koncentrācija",VLOOKUP(Dati!$A5796,Normas!$A:$D,3,FALSE),VLOOKUP(Dati!$A5796,Normas!$A:$D,3,FALSE)*0.3)),"")</f>
      </c>
    </row>
    <row r="5797" spans="2:9" x14ac:dyDescent="0.2">
      <c r="B5797">
        <f>IF(ISBLANK(A5797),"",VLOOKUP(A5797,Normas!A:D,4,FALSE))</f>
      </c>
      <c r="E5797" s="2">
        <f>IF(ISBLANK(D5797),"",INT(YEARFRAC(D5797,'Vispārīga informācija'!$B$2)))</f>
      </c>
      <c r="F5797" s="2">
        <f>IFERROR(IF(ISBLANK($A5797),"",IF($A5797="Ūdeņraža jonu koncentrācija",VLOOKUP(Dati!$A5797,Normas!$A:$D,2,FALSE),VLOOKUP(Dati!$A5797,Normas!$A:$D,2,FALSE)*0.6)),"")</f>
      </c>
      <c r="G5797" s="2">
        <f>IFERROR(IF(ISBLANK($A5797),"",IF($A5797="Ūdeņraža jonu koncentrācija",VLOOKUP(Dati!$A5797,Normas!$A:$D,3,FALSE),VLOOKUP(Dati!$A5797,Normas!$A:$D,3,FALSE)*0.6)),"")</f>
      </c>
      <c r="H5797" s="2">
        <f>IFERROR(IF(ISBLANK($A5797),"",IF($A5797="Ūdeņraža jonu koncentrācija",VLOOKUP(Dati!$A5797,Normas!$A:$D,2,FALSE),VLOOKUP(Dati!$A5797,Normas!$A:$D,2,FALSE)*0.3)),"")</f>
      </c>
      <c r="I5797" s="2">
        <f>IFERROR(IF(ISBLANK($A5797),"",IF($A5797="Ūdeņraža jonu koncentrācija",VLOOKUP(Dati!$A5797,Normas!$A:$D,3,FALSE),VLOOKUP(Dati!$A5797,Normas!$A:$D,3,FALSE)*0.3)),"")</f>
      </c>
    </row>
    <row r="5798" spans="2:9" x14ac:dyDescent="0.2">
      <c r="B5798">
        <f>IF(ISBLANK(A5798),"",VLOOKUP(A5798,Normas!A:D,4,FALSE))</f>
      </c>
      <c r="E5798" s="2">
        <f>IF(ISBLANK(D5798),"",INT(YEARFRAC(D5798,'Vispārīga informācija'!$B$2)))</f>
      </c>
      <c r="F5798" s="2">
        <f>IFERROR(IF(ISBLANK($A5798),"",IF($A5798="Ūdeņraža jonu koncentrācija",VLOOKUP(Dati!$A5798,Normas!$A:$D,2,FALSE),VLOOKUP(Dati!$A5798,Normas!$A:$D,2,FALSE)*0.6)),"")</f>
      </c>
      <c r="G5798" s="2">
        <f>IFERROR(IF(ISBLANK($A5798),"",IF($A5798="Ūdeņraža jonu koncentrācija",VLOOKUP(Dati!$A5798,Normas!$A:$D,3,FALSE),VLOOKUP(Dati!$A5798,Normas!$A:$D,3,FALSE)*0.6)),"")</f>
      </c>
      <c r="H5798" s="2">
        <f>IFERROR(IF(ISBLANK($A5798),"",IF($A5798="Ūdeņraža jonu koncentrācija",VLOOKUP(Dati!$A5798,Normas!$A:$D,2,FALSE),VLOOKUP(Dati!$A5798,Normas!$A:$D,2,FALSE)*0.3)),"")</f>
      </c>
      <c r="I5798" s="2">
        <f>IFERROR(IF(ISBLANK($A5798),"",IF($A5798="Ūdeņraža jonu koncentrācija",VLOOKUP(Dati!$A5798,Normas!$A:$D,3,FALSE),VLOOKUP(Dati!$A5798,Normas!$A:$D,3,FALSE)*0.3)),"")</f>
      </c>
    </row>
    <row r="5799" spans="2:9" x14ac:dyDescent="0.2">
      <c r="B5799">
        <f>IF(ISBLANK(A5799),"",VLOOKUP(A5799,Normas!A:D,4,FALSE))</f>
      </c>
      <c r="E5799" s="2">
        <f>IF(ISBLANK(D5799),"",INT(YEARFRAC(D5799,'Vispārīga informācija'!$B$2)))</f>
      </c>
      <c r="F5799" s="2">
        <f>IFERROR(IF(ISBLANK($A5799),"",IF($A5799="Ūdeņraža jonu koncentrācija",VLOOKUP(Dati!$A5799,Normas!$A:$D,2,FALSE),VLOOKUP(Dati!$A5799,Normas!$A:$D,2,FALSE)*0.6)),"")</f>
      </c>
      <c r="G5799" s="2">
        <f>IFERROR(IF(ISBLANK($A5799),"",IF($A5799="Ūdeņraža jonu koncentrācija",VLOOKUP(Dati!$A5799,Normas!$A:$D,3,FALSE),VLOOKUP(Dati!$A5799,Normas!$A:$D,3,FALSE)*0.6)),"")</f>
      </c>
      <c r="H5799" s="2">
        <f>IFERROR(IF(ISBLANK($A5799),"",IF($A5799="Ūdeņraža jonu koncentrācija",VLOOKUP(Dati!$A5799,Normas!$A:$D,2,FALSE),VLOOKUP(Dati!$A5799,Normas!$A:$D,2,FALSE)*0.3)),"")</f>
      </c>
      <c r="I5799" s="2">
        <f>IFERROR(IF(ISBLANK($A5799),"",IF($A5799="Ūdeņraža jonu koncentrācija",VLOOKUP(Dati!$A5799,Normas!$A:$D,3,FALSE),VLOOKUP(Dati!$A5799,Normas!$A:$D,3,FALSE)*0.3)),"")</f>
      </c>
    </row>
    <row r="5800" spans="2:9" x14ac:dyDescent="0.2">
      <c r="B5800">
        <f>IF(ISBLANK(A5800),"",VLOOKUP(A5800,Normas!A:D,4,FALSE))</f>
      </c>
      <c r="E5800" s="2">
        <f>IF(ISBLANK(D5800),"",INT(YEARFRAC(D5800,'Vispārīga informācija'!$B$2)))</f>
      </c>
      <c r="F5800" s="2">
        <f>IFERROR(IF(ISBLANK($A5800),"",IF($A5800="Ūdeņraža jonu koncentrācija",VLOOKUP(Dati!$A5800,Normas!$A:$D,2,FALSE),VLOOKUP(Dati!$A5800,Normas!$A:$D,2,FALSE)*0.6)),"")</f>
      </c>
      <c r="G5800" s="2">
        <f>IFERROR(IF(ISBLANK($A5800),"",IF($A5800="Ūdeņraža jonu koncentrācija",VLOOKUP(Dati!$A5800,Normas!$A:$D,3,FALSE),VLOOKUP(Dati!$A5800,Normas!$A:$D,3,FALSE)*0.6)),"")</f>
      </c>
      <c r="H5800" s="2">
        <f>IFERROR(IF(ISBLANK($A5800),"",IF($A5800="Ūdeņraža jonu koncentrācija",VLOOKUP(Dati!$A5800,Normas!$A:$D,2,FALSE),VLOOKUP(Dati!$A5800,Normas!$A:$D,2,FALSE)*0.3)),"")</f>
      </c>
      <c r="I5800" s="2">
        <f>IFERROR(IF(ISBLANK($A5800),"",IF($A5800="Ūdeņraža jonu koncentrācija",VLOOKUP(Dati!$A5800,Normas!$A:$D,3,FALSE),VLOOKUP(Dati!$A5800,Normas!$A:$D,3,FALSE)*0.3)),"")</f>
      </c>
    </row>
    <row r="5801" spans="2:9" x14ac:dyDescent="0.2">
      <c r="B5801">
        <f>IF(ISBLANK(A5801),"",VLOOKUP(A5801,Normas!A:D,4,FALSE))</f>
      </c>
      <c r="E5801" s="2">
        <f>IF(ISBLANK(D5801),"",INT(YEARFRAC(D5801,'Vispārīga informācija'!$B$2)))</f>
      </c>
      <c r="F5801" s="2">
        <f>IFERROR(IF(ISBLANK($A5801),"",IF($A5801="Ūdeņraža jonu koncentrācija",VLOOKUP(Dati!$A5801,Normas!$A:$D,2,FALSE),VLOOKUP(Dati!$A5801,Normas!$A:$D,2,FALSE)*0.6)),"")</f>
      </c>
      <c r="G5801" s="2">
        <f>IFERROR(IF(ISBLANK($A5801),"",IF($A5801="Ūdeņraža jonu koncentrācija",VLOOKUP(Dati!$A5801,Normas!$A:$D,3,FALSE),VLOOKUP(Dati!$A5801,Normas!$A:$D,3,FALSE)*0.6)),"")</f>
      </c>
      <c r="H5801" s="2">
        <f>IFERROR(IF(ISBLANK($A5801),"",IF($A5801="Ūdeņraža jonu koncentrācija",VLOOKUP(Dati!$A5801,Normas!$A:$D,2,FALSE),VLOOKUP(Dati!$A5801,Normas!$A:$D,2,FALSE)*0.3)),"")</f>
      </c>
      <c r="I5801" s="2">
        <f>IFERROR(IF(ISBLANK($A5801),"",IF($A5801="Ūdeņraža jonu koncentrācija",VLOOKUP(Dati!$A5801,Normas!$A:$D,3,FALSE),VLOOKUP(Dati!$A5801,Normas!$A:$D,3,FALSE)*0.3)),"")</f>
      </c>
    </row>
    <row r="5802" spans="2:9" x14ac:dyDescent="0.2">
      <c r="B5802">
        <f>IF(ISBLANK(A5802),"",VLOOKUP(A5802,Normas!A:D,4,FALSE))</f>
      </c>
      <c r="E5802" s="2">
        <f>IF(ISBLANK(D5802),"",INT(YEARFRAC(D5802,'Vispārīga informācija'!$B$2)))</f>
      </c>
      <c r="F5802" s="2">
        <f>IFERROR(IF(ISBLANK($A5802),"",IF($A5802="Ūdeņraža jonu koncentrācija",VLOOKUP(Dati!$A5802,Normas!$A:$D,2,FALSE),VLOOKUP(Dati!$A5802,Normas!$A:$D,2,FALSE)*0.6)),"")</f>
      </c>
      <c r="G5802" s="2">
        <f>IFERROR(IF(ISBLANK($A5802),"",IF($A5802="Ūdeņraža jonu koncentrācija",VLOOKUP(Dati!$A5802,Normas!$A:$D,3,FALSE),VLOOKUP(Dati!$A5802,Normas!$A:$D,3,FALSE)*0.6)),"")</f>
      </c>
      <c r="H5802" s="2">
        <f>IFERROR(IF(ISBLANK($A5802),"",IF($A5802="Ūdeņraža jonu koncentrācija",VLOOKUP(Dati!$A5802,Normas!$A:$D,2,FALSE),VLOOKUP(Dati!$A5802,Normas!$A:$D,2,FALSE)*0.3)),"")</f>
      </c>
      <c r="I5802" s="2">
        <f>IFERROR(IF(ISBLANK($A5802),"",IF($A5802="Ūdeņraža jonu koncentrācija",VLOOKUP(Dati!$A5802,Normas!$A:$D,3,FALSE),VLOOKUP(Dati!$A5802,Normas!$A:$D,3,FALSE)*0.3)),"")</f>
      </c>
    </row>
    <row r="5803" spans="2:9" x14ac:dyDescent="0.2">
      <c r="B5803">
        <f>IF(ISBLANK(A5803),"",VLOOKUP(A5803,Normas!A:D,4,FALSE))</f>
      </c>
      <c r="E5803" s="2">
        <f>IF(ISBLANK(D5803),"",INT(YEARFRAC(D5803,'Vispārīga informācija'!$B$2)))</f>
      </c>
      <c r="F5803" s="2">
        <f>IFERROR(IF(ISBLANK($A5803),"",IF($A5803="Ūdeņraža jonu koncentrācija",VLOOKUP(Dati!$A5803,Normas!$A:$D,2,FALSE),VLOOKUP(Dati!$A5803,Normas!$A:$D,2,FALSE)*0.6)),"")</f>
      </c>
      <c r="G5803" s="2">
        <f>IFERROR(IF(ISBLANK($A5803),"",IF($A5803="Ūdeņraža jonu koncentrācija",VLOOKUP(Dati!$A5803,Normas!$A:$D,3,FALSE),VLOOKUP(Dati!$A5803,Normas!$A:$D,3,FALSE)*0.6)),"")</f>
      </c>
      <c r="H5803" s="2">
        <f>IFERROR(IF(ISBLANK($A5803),"",IF($A5803="Ūdeņraža jonu koncentrācija",VLOOKUP(Dati!$A5803,Normas!$A:$D,2,FALSE),VLOOKUP(Dati!$A5803,Normas!$A:$D,2,FALSE)*0.3)),"")</f>
      </c>
      <c r="I5803" s="2">
        <f>IFERROR(IF(ISBLANK($A5803),"",IF($A5803="Ūdeņraža jonu koncentrācija",VLOOKUP(Dati!$A5803,Normas!$A:$D,3,FALSE),VLOOKUP(Dati!$A5803,Normas!$A:$D,3,FALSE)*0.3)),"")</f>
      </c>
    </row>
    <row r="5804" spans="2:9" x14ac:dyDescent="0.2">
      <c r="B5804">
        <f>IF(ISBLANK(A5804),"",VLOOKUP(A5804,Normas!A:D,4,FALSE))</f>
      </c>
      <c r="E5804" s="2">
        <f>IF(ISBLANK(D5804),"",INT(YEARFRAC(D5804,'Vispārīga informācija'!$B$2)))</f>
      </c>
      <c r="F5804" s="2">
        <f>IFERROR(IF(ISBLANK($A5804),"",IF($A5804="Ūdeņraža jonu koncentrācija",VLOOKUP(Dati!$A5804,Normas!$A:$D,2,FALSE),VLOOKUP(Dati!$A5804,Normas!$A:$D,2,FALSE)*0.6)),"")</f>
      </c>
      <c r="G5804" s="2">
        <f>IFERROR(IF(ISBLANK($A5804),"",IF($A5804="Ūdeņraža jonu koncentrācija",VLOOKUP(Dati!$A5804,Normas!$A:$D,3,FALSE),VLOOKUP(Dati!$A5804,Normas!$A:$D,3,FALSE)*0.6)),"")</f>
      </c>
      <c r="H5804" s="2">
        <f>IFERROR(IF(ISBLANK($A5804),"",IF($A5804="Ūdeņraža jonu koncentrācija",VLOOKUP(Dati!$A5804,Normas!$A:$D,2,FALSE),VLOOKUP(Dati!$A5804,Normas!$A:$D,2,FALSE)*0.3)),"")</f>
      </c>
      <c r="I5804" s="2">
        <f>IFERROR(IF(ISBLANK($A5804),"",IF($A5804="Ūdeņraža jonu koncentrācija",VLOOKUP(Dati!$A5804,Normas!$A:$D,3,FALSE),VLOOKUP(Dati!$A5804,Normas!$A:$D,3,FALSE)*0.3)),"")</f>
      </c>
    </row>
    <row r="5805" spans="2:9" x14ac:dyDescent="0.2">
      <c r="B5805">
        <f>IF(ISBLANK(A5805),"",VLOOKUP(A5805,Normas!A:D,4,FALSE))</f>
      </c>
      <c r="E5805" s="2">
        <f>IF(ISBLANK(D5805),"",INT(YEARFRAC(D5805,'Vispārīga informācija'!$B$2)))</f>
      </c>
      <c r="F5805" s="2">
        <f>IFERROR(IF(ISBLANK($A5805),"",IF($A5805="Ūdeņraža jonu koncentrācija",VLOOKUP(Dati!$A5805,Normas!$A:$D,2,FALSE),VLOOKUP(Dati!$A5805,Normas!$A:$D,2,FALSE)*0.6)),"")</f>
      </c>
      <c r="G5805" s="2">
        <f>IFERROR(IF(ISBLANK($A5805),"",IF($A5805="Ūdeņraža jonu koncentrācija",VLOOKUP(Dati!$A5805,Normas!$A:$D,3,FALSE),VLOOKUP(Dati!$A5805,Normas!$A:$D,3,FALSE)*0.6)),"")</f>
      </c>
      <c r="H5805" s="2">
        <f>IFERROR(IF(ISBLANK($A5805),"",IF($A5805="Ūdeņraža jonu koncentrācija",VLOOKUP(Dati!$A5805,Normas!$A:$D,2,FALSE),VLOOKUP(Dati!$A5805,Normas!$A:$D,2,FALSE)*0.3)),"")</f>
      </c>
      <c r="I5805" s="2">
        <f>IFERROR(IF(ISBLANK($A5805),"",IF($A5805="Ūdeņraža jonu koncentrācija",VLOOKUP(Dati!$A5805,Normas!$A:$D,3,FALSE),VLOOKUP(Dati!$A5805,Normas!$A:$D,3,FALSE)*0.3)),"")</f>
      </c>
    </row>
    <row r="5806" spans="2:9" x14ac:dyDescent="0.2">
      <c r="B5806">
        <f>IF(ISBLANK(A5806),"",VLOOKUP(A5806,Normas!A:D,4,FALSE))</f>
      </c>
      <c r="E5806" s="2">
        <f>IF(ISBLANK(D5806),"",INT(YEARFRAC(D5806,'Vispārīga informācija'!$B$2)))</f>
      </c>
      <c r="F5806" s="2">
        <f>IFERROR(IF(ISBLANK($A5806),"",IF($A5806="Ūdeņraža jonu koncentrācija",VLOOKUP(Dati!$A5806,Normas!$A:$D,2,FALSE),VLOOKUP(Dati!$A5806,Normas!$A:$D,2,FALSE)*0.6)),"")</f>
      </c>
      <c r="G5806" s="2">
        <f>IFERROR(IF(ISBLANK($A5806),"",IF($A5806="Ūdeņraža jonu koncentrācija",VLOOKUP(Dati!$A5806,Normas!$A:$D,3,FALSE),VLOOKUP(Dati!$A5806,Normas!$A:$D,3,FALSE)*0.6)),"")</f>
      </c>
      <c r="H5806" s="2">
        <f>IFERROR(IF(ISBLANK($A5806),"",IF($A5806="Ūdeņraža jonu koncentrācija",VLOOKUP(Dati!$A5806,Normas!$A:$D,2,FALSE),VLOOKUP(Dati!$A5806,Normas!$A:$D,2,FALSE)*0.3)),"")</f>
      </c>
      <c r="I5806" s="2">
        <f>IFERROR(IF(ISBLANK($A5806),"",IF($A5806="Ūdeņraža jonu koncentrācija",VLOOKUP(Dati!$A5806,Normas!$A:$D,3,FALSE),VLOOKUP(Dati!$A5806,Normas!$A:$D,3,FALSE)*0.3)),"")</f>
      </c>
    </row>
    <row r="5807" spans="2:9" x14ac:dyDescent="0.2">
      <c r="B5807">
        <f>IF(ISBLANK(A5807),"",VLOOKUP(A5807,Normas!A:D,4,FALSE))</f>
      </c>
      <c r="E5807" s="2">
        <f>IF(ISBLANK(D5807),"",INT(YEARFRAC(D5807,'Vispārīga informācija'!$B$2)))</f>
      </c>
      <c r="F5807" s="2">
        <f>IFERROR(IF(ISBLANK($A5807),"",IF($A5807="Ūdeņraža jonu koncentrācija",VLOOKUP(Dati!$A5807,Normas!$A:$D,2,FALSE),VLOOKUP(Dati!$A5807,Normas!$A:$D,2,FALSE)*0.6)),"")</f>
      </c>
      <c r="G5807" s="2">
        <f>IFERROR(IF(ISBLANK($A5807),"",IF($A5807="Ūdeņraža jonu koncentrācija",VLOOKUP(Dati!$A5807,Normas!$A:$D,3,FALSE),VLOOKUP(Dati!$A5807,Normas!$A:$D,3,FALSE)*0.6)),"")</f>
      </c>
      <c r="H5807" s="2">
        <f>IFERROR(IF(ISBLANK($A5807),"",IF($A5807="Ūdeņraža jonu koncentrācija",VLOOKUP(Dati!$A5807,Normas!$A:$D,2,FALSE),VLOOKUP(Dati!$A5807,Normas!$A:$D,2,FALSE)*0.3)),"")</f>
      </c>
      <c r="I5807" s="2">
        <f>IFERROR(IF(ISBLANK($A5807),"",IF($A5807="Ūdeņraža jonu koncentrācija",VLOOKUP(Dati!$A5807,Normas!$A:$D,3,FALSE),VLOOKUP(Dati!$A5807,Normas!$A:$D,3,FALSE)*0.3)),"")</f>
      </c>
    </row>
    <row r="5808" spans="2:9" x14ac:dyDescent="0.2">
      <c r="B5808">
        <f>IF(ISBLANK(A5808),"",VLOOKUP(A5808,Normas!A:D,4,FALSE))</f>
      </c>
      <c r="E5808" s="2">
        <f>IF(ISBLANK(D5808),"",INT(YEARFRAC(D5808,'Vispārīga informācija'!$B$2)))</f>
      </c>
      <c r="F5808" s="2">
        <f>IFERROR(IF(ISBLANK($A5808),"",IF($A5808="Ūdeņraža jonu koncentrācija",VLOOKUP(Dati!$A5808,Normas!$A:$D,2,FALSE),VLOOKUP(Dati!$A5808,Normas!$A:$D,2,FALSE)*0.6)),"")</f>
      </c>
      <c r="G5808" s="2">
        <f>IFERROR(IF(ISBLANK($A5808),"",IF($A5808="Ūdeņraža jonu koncentrācija",VLOOKUP(Dati!$A5808,Normas!$A:$D,3,FALSE),VLOOKUP(Dati!$A5808,Normas!$A:$D,3,FALSE)*0.6)),"")</f>
      </c>
      <c r="H5808" s="2">
        <f>IFERROR(IF(ISBLANK($A5808),"",IF($A5808="Ūdeņraža jonu koncentrācija",VLOOKUP(Dati!$A5808,Normas!$A:$D,2,FALSE),VLOOKUP(Dati!$A5808,Normas!$A:$D,2,FALSE)*0.3)),"")</f>
      </c>
      <c r="I5808" s="2">
        <f>IFERROR(IF(ISBLANK($A5808),"",IF($A5808="Ūdeņraža jonu koncentrācija",VLOOKUP(Dati!$A5808,Normas!$A:$D,3,FALSE),VLOOKUP(Dati!$A5808,Normas!$A:$D,3,FALSE)*0.3)),"")</f>
      </c>
    </row>
    <row r="5809" spans="2:9" x14ac:dyDescent="0.2">
      <c r="B5809">
        <f>IF(ISBLANK(A5809),"",VLOOKUP(A5809,Normas!A:D,4,FALSE))</f>
      </c>
      <c r="E5809" s="2">
        <f>IF(ISBLANK(D5809),"",INT(YEARFRAC(D5809,'Vispārīga informācija'!$B$2)))</f>
      </c>
      <c r="F5809" s="2">
        <f>IFERROR(IF(ISBLANK($A5809),"",IF($A5809="Ūdeņraža jonu koncentrācija",VLOOKUP(Dati!$A5809,Normas!$A:$D,2,FALSE),VLOOKUP(Dati!$A5809,Normas!$A:$D,2,FALSE)*0.6)),"")</f>
      </c>
      <c r="G5809" s="2">
        <f>IFERROR(IF(ISBLANK($A5809),"",IF($A5809="Ūdeņraža jonu koncentrācija",VLOOKUP(Dati!$A5809,Normas!$A:$D,3,FALSE),VLOOKUP(Dati!$A5809,Normas!$A:$D,3,FALSE)*0.6)),"")</f>
      </c>
      <c r="H5809" s="2">
        <f>IFERROR(IF(ISBLANK($A5809),"",IF($A5809="Ūdeņraža jonu koncentrācija",VLOOKUP(Dati!$A5809,Normas!$A:$D,2,FALSE),VLOOKUP(Dati!$A5809,Normas!$A:$D,2,FALSE)*0.3)),"")</f>
      </c>
      <c r="I5809" s="2">
        <f>IFERROR(IF(ISBLANK($A5809),"",IF($A5809="Ūdeņraža jonu koncentrācija",VLOOKUP(Dati!$A5809,Normas!$A:$D,3,FALSE),VLOOKUP(Dati!$A5809,Normas!$A:$D,3,FALSE)*0.3)),"")</f>
      </c>
    </row>
    <row r="5810" spans="2:9" x14ac:dyDescent="0.2">
      <c r="B5810">
        <f>IF(ISBLANK(A5810),"",VLOOKUP(A5810,Normas!A:D,4,FALSE))</f>
      </c>
      <c r="E5810" s="2">
        <f>IF(ISBLANK(D5810),"",INT(YEARFRAC(D5810,'Vispārīga informācija'!$B$2)))</f>
      </c>
      <c r="F5810" s="2">
        <f>IFERROR(IF(ISBLANK($A5810),"",IF($A5810="Ūdeņraža jonu koncentrācija",VLOOKUP(Dati!$A5810,Normas!$A:$D,2,FALSE),VLOOKUP(Dati!$A5810,Normas!$A:$D,2,FALSE)*0.6)),"")</f>
      </c>
      <c r="G5810" s="2">
        <f>IFERROR(IF(ISBLANK($A5810),"",IF($A5810="Ūdeņraža jonu koncentrācija",VLOOKUP(Dati!$A5810,Normas!$A:$D,3,FALSE),VLOOKUP(Dati!$A5810,Normas!$A:$D,3,FALSE)*0.6)),"")</f>
      </c>
      <c r="H5810" s="2">
        <f>IFERROR(IF(ISBLANK($A5810),"",IF($A5810="Ūdeņraža jonu koncentrācija",VLOOKUP(Dati!$A5810,Normas!$A:$D,2,FALSE),VLOOKUP(Dati!$A5810,Normas!$A:$D,2,FALSE)*0.3)),"")</f>
      </c>
      <c r="I5810" s="2">
        <f>IFERROR(IF(ISBLANK($A5810),"",IF($A5810="Ūdeņraža jonu koncentrācija",VLOOKUP(Dati!$A5810,Normas!$A:$D,3,FALSE),VLOOKUP(Dati!$A5810,Normas!$A:$D,3,FALSE)*0.3)),"")</f>
      </c>
    </row>
    <row r="5811" spans="2:9" x14ac:dyDescent="0.2">
      <c r="B5811">
        <f>IF(ISBLANK(A5811),"",VLOOKUP(A5811,Normas!A:D,4,FALSE))</f>
      </c>
      <c r="E5811" s="2">
        <f>IF(ISBLANK(D5811),"",INT(YEARFRAC(D5811,'Vispārīga informācija'!$B$2)))</f>
      </c>
      <c r="F5811" s="2">
        <f>IFERROR(IF(ISBLANK($A5811),"",IF($A5811="Ūdeņraža jonu koncentrācija",VLOOKUP(Dati!$A5811,Normas!$A:$D,2,FALSE),VLOOKUP(Dati!$A5811,Normas!$A:$D,2,FALSE)*0.6)),"")</f>
      </c>
      <c r="G5811" s="2">
        <f>IFERROR(IF(ISBLANK($A5811),"",IF($A5811="Ūdeņraža jonu koncentrācija",VLOOKUP(Dati!$A5811,Normas!$A:$D,3,FALSE),VLOOKUP(Dati!$A5811,Normas!$A:$D,3,FALSE)*0.6)),"")</f>
      </c>
      <c r="H5811" s="2">
        <f>IFERROR(IF(ISBLANK($A5811),"",IF($A5811="Ūdeņraža jonu koncentrācija",VLOOKUP(Dati!$A5811,Normas!$A:$D,2,FALSE),VLOOKUP(Dati!$A5811,Normas!$A:$D,2,FALSE)*0.3)),"")</f>
      </c>
      <c r="I5811" s="2">
        <f>IFERROR(IF(ISBLANK($A5811),"",IF($A5811="Ūdeņraža jonu koncentrācija",VLOOKUP(Dati!$A5811,Normas!$A:$D,3,FALSE),VLOOKUP(Dati!$A5811,Normas!$A:$D,3,FALSE)*0.3)),"")</f>
      </c>
    </row>
    <row r="5812" spans="2:9" x14ac:dyDescent="0.2">
      <c r="B5812">
        <f>IF(ISBLANK(A5812),"",VLOOKUP(A5812,Normas!A:D,4,FALSE))</f>
      </c>
      <c r="E5812" s="2">
        <f>IF(ISBLANK(D5812),"",INT(YEARFRAC(D5812,'Vispārīga informācija'!$B$2)))</f>
      </c>
      <c r="F5812" s="2">
        <f>IFERROR(IF(ISBLANK($A5812),"",IF($A5812="Ūdeņraža jonu koncentrācija",VLOOKUP(Dati!$A5812,Normas!$A:$D,2,FALSE),VLOOKUP(Dati!$A5812,Normas!$A:$D,2,FALSE)*0.6)),"")</f>
      </c>
      <c r="G5812" s="2">
        <f>IFERROR(IF(ISBLANK($A5812),"",IF($A5812="Ūdeņraža jonu koncentrācija",VLOOKUP(Dati!$A5812,Normas!$A:$D,3,FALSE),VLOOKUP(Dati!$A5812,Normas!$A:$D,3,FALSE)*0.6)),"")</f>
      </c>
      <c r="H5812" s="2">
        <f>IFERROR(IF(ISBLANK($A5812),"",IF($A5812="Ūdeņraža jonu koncentrācija",VLOOKUP(Dati!$A5812,Normas!$A:$D,2,FALSE),VLOOKUP(Dati!$A5812,Normas!$A:$D,2,FALSE)*0.3)),"")</f>
      </c>
      <c r="I5812" s="2">
        <f>IFERROR(IF(ISBLANK($A5812),"",IF($A5812="Ūdeņraža jonu koncentrācija",VLOOKUP(Dati!$A5812,Normas!$A:$D,3,FALSE),VLOOKUP(Dati!$A5812,Normas!$A:$D,3,FALSE)*0.3)),"")</f>
      </c>
    </row>
    <row r="5813" spans="2:9" x14ac:dyDescent="0.2">
      <c r="B5813">
        <f>IF(ISBLANK(A5813),"",VLOOKUP(A5813,Normas!A:D,4,FALSE))</f>
      </c>
      <c r="E5813" s="2">
        <f>IF(ISBLANK(D5813),"",INT(YEARFRAC(D5813,'Vispārīga informācija'!$B$2)))</f>
      </c>
      <c r="F5813" s="2">
        <f>IFERROR(IF(ISBLANK($A5813),"",IF($A5813="Ūdeņraža jonu koncentrācija",VLOOKUP(Dati!$A5813,Normas!$A:$D,2,FALSE),VLOOKUP(Dati!$A5813,Normas!$A:$D,2,FALSE)*0.6)),"")</f>
      </c>
      <c r="G5813" s="2">
        <f>IFERROR(IF(ISBLANK($A5813),"",IF($A5813="Ūdeņraža jonu koncentrācija",VLOOKUP(Dati!$A5813,Normas!$A:$D,3,FALSE),VLOOKUP(Dati!$A5813,Normas!$A:$D,3,FALSE)*0.6)),"")</f>
      </c>
      <c r="H5813" s="2">
        <f>IFERROR(IF(ISBLANK($A5813),"",IF($A5813="Ūdeņraža jonu koncentrācija",VLOOKUP(Dati!$A5813,Normas!$A:$D,2,FALSE),VLOOKUP(Dati!$A5813,Normas!$A:$D,2,FALSE)*0.3)),"")</f>
      </c>
      <c r="I5813" s="2">
        <f>IFERROR(IF(ISBLANK($A5813),"",IF($A5813="Ūdeņraža jonu koncentrācija",VLOOKUP(Dati!$A5813,Normas!$A:$D,3,FALSE),VLOOKUP(Dati!$A5813,Normas!$A:$D,3,FALSE)*0.3)),"")</f>
      </c>
    </row>
    <row r="5814" spans="2:9" x14ac:dyDescent="0.2">
      <c r="B5814">
        <f>IF(ISBLANK(A5814),"",VLOOKUP(A5814,Normas!A:D,4,FALSE))</f>
      </c>
      <c r="E5814" s="2">
        <f>IF(ISBLANK(D5814),"",INT(YEARFRAC(D5814,'Vispārīga informācija'!$B$2)))</f>
      </c>
      <c r="F5814" s="2">
        <f>IFERROR(IF(ISBLANK($A5814),"",IF($A5814="Ūdeņraža jonu koncentrācija",VLOOKUP(Dati!$A5814,Normas!$A:$D,2,FALSE),VLOOKUP(Dati!$A5814,Normas!$A:$D,2,FALSE)*0.6)),"")</f>
      </c>
      <c r="G5814" s="2">
        <f>IFERROR(IF(ISBLANK($A5814),"",IF($A5814="Ūdeņraža jonu koncentrācija",VLOOKUP(Dati!$A5814,Normas!$A:$D,3,FALSE),VLOOKUP(Dati!$A5814,Normas!$A:$D,3,FALSE)*0.6)),"")</f>
      </c>
      <c r="H5814" s="2">
        <f>IFERROR(IF(ISBLANK($A5814),"",IF($A5814="Ūdeņraža jonu koncentrācija",VLOOKUP(Dati!$A5814,Normas!$A:$D,2,FALSE),VLOOKUP(Dati!$A5814,Normas!$A:$D,2,FALSE)*0.3)),"")</f>
      </c>
      <c r="I5814" s="2">
        <f>IFERROR(IF(ISBLANK($A5814),"",IF($A5814="Ūdeņraža jonu koncentrācija",VLOOKUP(Dati!$A5814,Normas!$A:$D,3,FALSE),VLOOKUP(Dati!$A5814,Normas!$A:$D,3,FALSE)*0.3)),"")</f>
      </c>
    </row>
    <row r="5815" spans="2:9" x14ac:dyDescent="0.2">
      <c r="B5815">
        <f>IF(ISBLANK(A5815),"",VLOOKUP(A5815,Normas!A:D,4,FALSE))</f>
      </c>
      <c r="E5815" s="2">
        <f>IF(ISBLANK(D5815),"",INT(YEARFRAC(D5815,'Vispārīga informācija'!$B$2)))</f>
      </c>
      <c r="F5815" s="2">
        <f>IFERROR(IF(ISBLANK($A5815),"",IF($A5815="Ūdeņraža jonu koncentrācija",VLOOKUP(Dati!$A5815,Normas!$A:$D,2,FALSE),VLOOKUP(Dati!$A5815,Normas!$A:$D,2,FALSE)*0.6)),"")</f>
      </c>
      <c r="G5815" s="2">
        <f>IFERROR(IF(ISBLANK($A5815),"",IF($A5815="Ūdeņraža jonu koncentrācija",VLOOKUP(Dati!$A5815,Normas!$A:$D,3,FALSE),VLOOKUP(Dati!$A5815,Normas!$A:$D,3,FALSE)*0.6)),"")</f>
      </c>
      <c r="H5815" s="2">
        <f>IFERROR(IF(ISBLANK($A5815),"",IF($A5815="Ūdeņraža jonu koncentrācija",VLOOKUP(Dati!$A5815,Normas!$A:$D,2,FALSE),VLOOKUP(Dati!$A5815,Normas!$A:$D,2,FALSE)*0.3)),"")</f>
      </c>
      <c r="I5815" s="2">
        <f>IFERROR(IF(ISBLANK($A5815),"",IF($A5815="Ūdeņraža jonu koncentrācija",VLOOKUP(Dati!$A5815,Normas!$A:$D,3,FALSE),VLOOKUP(Dati!$A5815,Normas!$A:$D,3,FALSE)*0.3)),"")</f>
      </c>
    </row>
    <row r="5816" spans="2:9" x14ac:dyDescent="0.2">
      <c r="B5816">
        <f>IF(ISBLANK(A5816),"",VLOOKUP(A5816,Normas!A:D,4,FALSE))</f>
      </c>
      <c r="E5816" s="2">
        <f>IF(ISBLANK(D5816),"",INT(YEARFRAC(D5816,'Vispārīga informācija'!$B$2)))</f>
      </c>
      <c r="F5816" s="2">
        <f>IFERROR(IF(ISBLANK($A5816),"",IF($A5816="Ūdeņraža jonu koncentrācija",VLOOKUP(Dati!$A5816,Normas!$A:$D,2,FALSE),VLOOKUP(Dati!$A5816,Normas!$A:$D,2,FALSE)*0.6)),"")</f>
      </c>
      <c r="G5816" s="2">
        <f>IFERROR(IF(ISBLANK($A5816),"",IF($A5816="Ūdeņraža jonu koncentrācija",VLOOKUP(Dati!$A5816,Normas!$A:$D,3,FALSE),VLOOKUP(Dati!$A5816,Normas!$A:$D,3,FALSE)*0.6)),"")</f>
      </c>
      <c r="H5816" s="2">
        <f>IFERROR(IF(ISBLANK($A5816),"",IF($A5816="Ūdeņraža jonu koncentrācija",VLOOKUP(Dati!$A5816,Normas!$A:$D,2,FALSE),VLOOKUP(Dati!$A5816,Normas!$A:$D,2,FALSE)*0.3)),"")</f>
      </c>
      <c r="I5816" s="2">
        <f>IFERROR(IF(ISBLANK($A5816),"",IF($A5816="Ūdeņraža jonu koncentrācija",VLOOKUP(Dati!$A5816,Normas!$A:$D,3,FALSE),VLOOKUP(Dati!$A5816,Normas!$A:$D,3,FALSE)*0.3)),"")</f>
      </c>
    </row>
    <row r="5817" spans="2:9" x14ac:dyDescent="0.2">
      <c r="B5817">
        <f>IF(ISBLANK(A5817),"",VLOOKUP(A5817,Normas!A:D,4,FALSE))</f>
      </c>
      <c r="E5817" s="2">
        <f>IF(ISBLANK(D5817),"",INT(YEARFRAC(D5817,'Vispārīga informācija'!$B$2)))</f>
      </c>
      <c r="F5817" s="2">
        <f>IFERROR(IF(ISBLANK($A5817),"",IF($A5817="Ūdeņraža jonu koncentrācija",VLOOKUP(Dati!$A5817,Normas!$A:$D,2,FALSE),VLOOKUP(Dati!$A5817,Normas!$A:$D,2,FALSE)*0.6)),"")</f>
      </c>
      <c r="G5817" s="2">
        <f>IFERROR(IF(ISBLANK($A5817),"",IF($A5817="Ūdeņraža jonu koncentrācija",VLOOKUP(Dati!$A5817,Normas!$A:$D,3,FALSE),VLOOKUP(Dati!$A5817,Normas!$A:$D,3,FALSE)*0.6)),"")</f>
      </c>
      <c r="H5817" s="2">
        <f>IFERROR(IF(ISBLANK($A5817),"",IF($A5817="Ūdeņraža jonu koncentrācija",VLOOKUP(Dati!$A5817,Normas!$A:$D,2,FALSE),VLOOKUP(Dati!$A5817,Normas!$A:$D,2,FALSE)*0.3)),"")</f>
      </c>
      <c r="I5817" s="2">
        <f>IFERROR(IF(ISBLANK($A5817),"",IF($A5817="Ūdeņraža jonu koncentrācija",VLOOKUP(Dati!$A5817,Normas!$A:$D,3,FALSE),VLOOKUP(Dati!$A5817,Normas!$A:$D,3,FALSE)*0.3)),"")</f>
      </c>
    </row>
    <row r="5818" spans="2:9" x14ac:dyDescent="0.2">
      <c r="B5818">
        <f>IF(ISBLANK(A5818),"",VLOOKUP(A5818,Normas!A:D,4,FALSE))</f>
      </c>
      <c r="E5818" s="2">
        <f>IF(ISBLANK(D5818),"",INT(YEARFRAC(D5818,'Vispārīga informācija'!$B$2)))</f>
      </c>
      <c r="F5818" s="2">
        <f>IFERROR(IF(ISBLANK($A5818),"",IF($A5818="Ūdeņraža jonu koncentrācija",VLOOKUP(Dati!$A5818,Normas!$A:$D,2,FALSE),VLOOKUP(Dati!$A5818,Normas!$A:$D,2,FALSE)*0.6)),"")</f>
      </c>
      <c r="G5818" s="2">
        <f>IFERROR(IF(ISBLANK($A5818),"",IF($A5818="Ūdeņraža jonu koncentrācija",VLOOKUP(Dati!$A5818,Normas!$A:$D,3,FALSE),VLOOKUP(Dati!$A5818,Normas!$A:$D,3,FALSE)*0.6)),"")</f>
      </c>
      <c r="H5818" s="2">
        <f>IFERROR(IF(ISBLANK($A5818),"",IF($A5818="Ūdeņraža jonu koncentrācija",VLOOKUP(Dati!$A5818,Normas!$A:$D,2,FALSE),VLOOKUP(Dati!$A5818,Normas!$A:$D,2,FALSE)*0.3)),"")</f>
      </c>
      <c r="I5818" s="2">
        <f>IFERROR(IF(ISBLANK($A5818),"",IF($A5818="Ūdeņraža jonu koncentrācija",VLOOKUP(Dati!$A5818,Normas!$A:$D,3,FALSE),VLOOKUP(Dati!$A5818,Normas!$A:$D,3,FALSE)*0.3)),"")</f>
      </c>
    </row>
    <row r="5819" spans="2:9" x14ac:dyDescent="0.2">
      <c r="B5819">
        <f>IF(ISBLANK(A5819),"",VLOOKUP(A5819,Normas!A:D,4,FALSE))</f>
      </c>
      <c r="E5819" s="2">
        <f>IF(ISBLANK(D5819),"",INT(YEARFRAC(D5819,'Vispārīga informācija'!$B$2)))</f>
      </c>
      <c r="F5819" s="2">
        <f>IFERROR(IF(ISBLANK($A5819),"",IF($A5819="Ūdeņraža jonu koncentrācija",VLOOKUP(Dati!$A5819,Normas!$A:$D,2,FALSE),VLOOKUP(Dati!$A5819,Normas!$A:$D,2,FALSE)*0.6)),"")</f>
      </c>
      <c r="G5819" s="2">
        <f>IFERROR(IF(ISBLANK($A5819),"",IF($A5819="Ūdeņraža jonu koncentrācija",VLOOKUP(Dati!$A5819,Normas!$A:$D,3,FALSE),VLOOKUP(Dati!$A5819,Normas!$A:$D,3,FALSE)*0.6)),"")</f>
      </c>
      <c r="H5819" s="2">
        <f>IFERROR(IF(ISBLANK($A5819),"",IF($A5819="Ūdeņraža jonu koncentrācija",VLOOKUP(Dati!$A5819,Normas!$A:$D,2,FALSE),VLOOKUP(Dati!$A5819,Normas!$A:$D,2,FALSE)*0.3)),"")</f>
      </c>
      <c r="I5819" s="2">
        <f>IFERROR(IF(ISBLANK($A5819),"",IF($A5819="Ūdeņraža jonu koncentrācija",VLOOKUP(Dati!$A5819,Normas!$A:$D,3,FALSE),VLOOKUP(Dati!$A5819,Normas!$A:$D,3,FALSE)*0.3)),"")</f>
      </c>
    </row>
    <row r="5820" spans="2:9" x14ac:dyDescent="0.2">
      <c r="B5820">
        <f>IF(ISBLANK(A5820),"",VLOOKUP(A5820,Normas!A:D,4,FALSE))</f>
      </c>
      <c r="E5820" s="2">
        <f>IF(ISBLANK(D5820),"",INT(YEARFRAC(D5820,'Vispārīga informācija'!$B$2)))</f>
      </c>
      <c r="F5820" s="2">
        <f>IFERROR(IF(ISBLANK($A5820),"",IF($A5820="Ūdeņraža jonu koncentrācija",VLOOKUP(Dati!$A5820,Normas!$A:$D,2,FALSE),VLOOKUP(Dati!$A5820,Normas!$A:$D,2,FALSE)*0.6)),"")</f>
      </c>
      <c r="G5820" s="2">
        <f>IFERROR(IF(ISBLANK($A5820),"",IF($A5820="Ūdeņraža jonu koncentrācija",VLOOKUP(Dati!$A5820,Normas!$A:$D,3,FALSE),VLOOKUP(Dati!$A5820,Normas!$A:$D,3,FALSE)*0.6)),"")</f>
      </c>
      <c r="H5820" s="2">
        <f>IFERROR(IF(ISBLANK($A5820),"",IF($A5820="Ūdeņraža jonu koncentrācija",VLOOKUP(Dati!$A5820,Normas!$A:$D,2,FALSE),VLOOKUP(Dati!$A5820,Normas!$A:$D,2,FALSE)*0.3)),"")</f>
      </c>
      <c r="I5820" s="2">
        <f>IFERROR(IF(ISBLANK($A5820),"",IF($A5820="Ūdeņraža jonu koncentrācija",VLOOKUP(Dati!$A5820,Normas!$A:$D,3,FALSE),VLOOKUP(Dati!$A5820,Normas!$A:$D,3,FALSE)*0.3)),"")</f>
      </c>
    </row>
    <row r="5821" spans="2:9" x14ac:dyDescent="0.2">
      <c r="B5821">
        <f>IF(ISBLANK(A5821),"",VLOOKUP(A5821,Normas!A:D,4,FALSE))</f>
      </c>
      <c r="E5821" s="2">
        <f>IF(ISBLANK(D5821),"",INT(YEARFRAC(D5821,'Vispārīga informācija'!$B$2)))</f>
      </c>
      <c r="F5821" s="2">
        <f>IFERROR(IF(ISBLANK($A5821),"",IF($A5821="Ūdeņraža jonu koncentrācija",VLOOKUP(Dati!$A5821,Normas!$A:$D,2,FALSE),VLOOKUP(Dati!$A5821,Normas!$A:$D,2,FALSE)*0.6)),"")</f>
      </c>
      <c r="G5821" s="2">
        <f>IFERROR(IF(ISBLANK($A5821),"",IF($A5821="Ūdeņraža jonu koncentrācija",VLOOKUP(Dati!$A5821,Normas!$A:$D,3,FALSE),VLOOKUP(Dati!$A5821,Normas!$A:$D,3,FALSE)*0.6)),"")</f>
      </c>
      <c r="H5821" s="2">
        <f>IFERROR(IF(ISBLANK($A5821),"",IF($A5821="Ūdeņraža jonu koncentrācija",VLOOKUP(Dati!$A5821,Normas!$A:$D,2,FALSE),VLOOKUP(Dati!$A5821,Normas!$A:$D,2,FALSE)*0.3)),"")</f>
      </c>
      <c r="I5821" s="2">
        <f>IFERROR(IF(ISBLANK($A5821),"",IF($A5821="Ūdeņraža jonu koncentrācija",VLOOKUP(Dati!$A5821,Normas!$A:$D,3,FALSE),VLOOKUP(Dati!$A5821,Normas!$A:$D,3,FALSE)*0.3)),"")</f>
      </c>
    </row>
    <row r="5822" spans="2:9" x14ac:dyDescent="0.2">
      <c r="B5822">
        <f>IF(ISBLANK(A5822),"",VLOOKUP(A5822,Normas!A:D,4,FALSE))</f>
      </c>
      <c r="E5822" s="2">
        <f>IF(ISBLANK(D5822),"",INT(YEARFRAC(D5822,'Vispārīga informācija'!$B$2)))</f>
      </c>
      <c r="F5822" s="2">
        <f>IFERROR(IF(ISBLANK($A5822),"",IF($A5822="Ūdeņraža jonu koncentrācija",VLOOKUP(Dati!$A5822,Normas!$A:$D,2,FALSE),VLOOKUP(Dati!$A5822,Normas!$A:$D,2,FALSE)*0.6)),"")</f>
      </c>
      <c r="G5822" s="2">
        <f>IFERROR(IF(ISBLANK($A5822),"",IF($A5822="Ūdeņraža jonu koncentrācija",VLOOKUP(Dati!$A5822,Normas!$A:$D,3,FALSE),VLOOKUP(Dati!$A5822,Normas!$A:$D,3,FALSE)*0.6)),"")</f>
      </c>
      <c r="H5822" s="2">
        <f>IFERROR(IF(ISBLANK($A5822),"",IF($A5822="Ūdeņraža jonu koncentrācija",VLOOKUP(Dati!$A5822,Normas!$A:$D,2,FALSE),VLOOKUP(Dati!$A5822,Normas!$A:$D,2,FALSE)*0.3)),"")</f>
      </c>
      <c r="I5822" s="2">
        <f>IFERROR(IF(ISBLANK($A5822),"",IF($A5822="Ūdeņraža jonu koncentrācija",VLOOKUP(Dati!$A5822,Normas!$A:$D,3,FALSE),VLOOKUP(Dati!$A5822,Normas!$A:$D,3,FALSE)*0.3)),"")</f>
      </c>
    </row>
    <row r="5823" spans="2:9" x14ac:dyDescent="0.2">
      <c r="B5823">
        <f>IF(ISBLANK(A5823),"",VLOOKUP(A5823,Normas!A:D,4,FALSE))</f>
      </c>
      <c r="E5823" s="2">
        <f>IF(ISBLANK(D5823),"",INT(YEARFRAC(D5823,'Vispārīga informācija'!$B$2)))</f>
      </c>
      <c r="F5823" s="2">
        <f>IFERROR(IF(ISBLANK($A5823),"",IF($A5823="Ūdeņraža jonu koncentrācija",VLOOKUP(Dati!$A5823,Normas!$A:$D,2,FALSE),VLOOKUP(Dati!$A5823,Normas!$A:$D,2,FALSE)*0.6)),"")</f>
      </c>
      <c r="G5823" s="2">
        <f>IFERROR(IF(ISBLANK($A5823),"",IF($A5823="Ūdeņraža jonu koncentrācija",VLOOKUP(Dati!$A5823,Normas!$A:$D,3,FALSE),VLOOKUP(Dati!$A5823,Normas!$A:$D,3,FALSE)*0.6)),"")</f>
      </c>
      <c r="H5823" s="2">
        <f>IFERROR(IF(ISBLANK($A5823),"",IF($A5823="Ūdeņraža jonu koncentrācija",VLOOKUP(Dati!$A5823,Normas!$A:$D,2,FALSE),VLOOKUP(Dati!$A5823,Normas!$A:$D,2,FALSE)*0.3)),"")</f>
      </c>
      <c r="I5823" s="2">
        <f>IFERROR(IF(ISBLANK($A5823),"",IF($A5823="Ūdeņraža jonu koncentrācija",VLOOKUP(Dati!$A5823,Normas!$A:$D,3,FALSE),VLOOKUP(Dati!$A5823,Normas!$A:$D,3,FALSE)*0.3)),"")</f>
      </c>
    </row>
    <row r="5824" spans="2:9" x14ac:dyDescent="0.2">
      <c r="B5824">
        <f>IF(ISBLANK(A5824),"",VLOOKUP(A5824,Normas!A:D,4,FALSE))</f>
      </c>
      <c r="E5824" s="2">
        <f>IF(ISBLANK(D5824),"",INT(YEARFRAC(D5824,'Vispārīga informācija'!$B$2)))</f>
      </c>
      <c r="F5824" s="2">
        <f>IFERROR(IF(ISBLANK($A5824),"",IF($A5824="Ūdeņraža jonu koncentrācija",VLOOKUP(Dati!$A5824,Normas!$A:$D,2,FALSE),VLOOKUP(Dati!$A5824,Normas!$A:$D,2,FALSE)*0.6)),"")</f>
      </c>
      <c r="G5824" s="2">
        <f>IFERROR(IF(ISBLANK($A5824),"",IF($A5824="Ūdeņraža jonu koncentrācija",VLOOKUP(Dati!$A5824,Normas!$A:$D,3,FALSE),VLOOKUP(Dati!$A5824,Normas!$A:$D,3,FALSE)*0.6)),"")</f>
      </c>
      <c r="H5824" s="2">
        <f>IFERROR(IF(ISBLANK($A5824),"",IF($A5824="Ūdeņraža jonu koncentrācija",VLOOKUP(Dati!$A5824,Normas!$A:$D,2,FALSE),VLOOKUP(Dati!$A5824,Normas!$A:$D,2,FALSE)*0.3)),"")</f>
      </c>
      <c r="I5824" s="2">
        <f>IFERROR(IF(ISBLANK($A5824),"",IF($A5824="Ūdeņraža jonu koncentrācija",VLOOKUP(Dati!$A5824,Normas!$A:$D,3,FALSE),VLOOKUP(Dati!$A5824,Normas!$A:$D,3,FALSE)*0.3)),"")</f>
      </c>
    </row>
    <row r="5825" spans="2:9" x14ac:dyDescent="0.2">
      <c r="B5825">
        <f>IF(ISBLANK(A5825),"",VLOOKUP(A5825,Normas!A:D,4,FALSE))</f>
      </c>
      <c r="E5825" s="2">
        <f>IF(ISBLANK(D5825),"",INT(YEARFRAC(D5825,'Vispārīga informācija'!$B$2)))</f>
      </c>
      <c r="F5825" s="2">
        <f>IFERROR(IF(ISBLANK($A5825),"",IF($A5825="Ūdeņraža jonu koncentrācija",VLOOKUP(Dati!$A5825,Normas!$A:$D,2,FALSE),VLOOKUP(Dati!$A5825,Normas!$A:$D,2,FALSE)*0.6)),"")</f>
      </c>
      <c r="G5825" s="2">
        <f>IFERROR(IF(ISBLANK($A5825),"",IF($A5825="Ūdeņraža jonu koncentrācija",VLOOKUP(Dati!$A5825,Normas!$A:$D,3,FALSE),VLOOKUP(Dati!$A5825,Normas!$A:$D,3,FALSE)*0.6)),"")</f>
      </c>
      <c r="H5825" s="2">
        <f>IFERROR(IF(ISBLANK($A5825),"",IF($A5825="Ūdeņraža jonu koncentrācija",VLOOKUP(Dati!$A5825,Normas!$A:$D,2,FALSE),VLOOKUP(Dati!$A5825,Normas!$A:$D,2,FALSE)*0.3)),"")</f>
      </c>
      <c r="I5825" s="2">
        <f>IFERROR(IF(ISBLANK($A5825),"",IF($A5825="Ūdeņraža jonu koncentrācija",VLOOKUP(Dati!$A5825,Normas!$A:$D,3,FALSE),VLOOKUP(Dati!$A5825,Normas!$A:$D,3,FALSE)*0.3)),"")</f>
      </c>
    </row>
    <row r="5826" spans="2:9" x14ac:dyDescent="0.2">
      <c r="B5826">
        <f>IF(ISBLANK(A5826),"",VLOOKUP(A5826,Normas!A:D,4,FALSE))</f>
      </c>
      <c r="E5826" s="2">
        <f>IF(ISBLANK(D5826),"",INT(YEARFRAC(D5826,'Vispārīga informācija'!$B$2)))</f>
      </c>
      <c r="F5826" s="2">
        <f>IFERROR(IF(ISBLANK($A5826),"",IF($A5826="Ūdeņraža jonu koncentrācija",VLOOKUP(Dati!$A5826,Normas!$A:$D,2,FALSE),VLOOKUP(Dati!$A5826,Normas!$A:$D,2,FALSE)*0.6)),"")</f>
      </c>
      <c r="G5826" s="2">
        <f>IFERROR(IF(ISBLANK($A5826),"",IF($A5826="Ūdeņraža jonu koncentrācija",VLOOKUP(Dati!$A5826,Normas!$A:$D,3,FALSE),VLOOKUP(Dati!$A5826,Normas!$A:$D,3,FALSE)*0.6)),"")</f>
      </c>
      <c r="H5826" s="2">
        <f>IFERROR(IF(ISBLANK($A5826),"",IF($A5826="Ūdeņraža jonu koncentrācija",VLOOKUP(Dati!$A5826,Normas!$A:$D,2,FALSE),VLOOKUP(Dati!$A5826,Normas!$A:$D,2,FALSE)*0.3)),"")</f>
      </c>
      <c r="I5826" s="2">
        <f>IFERROR(IF(ISBLANK($A5826),"",IF($A5826="Ūdeņraža jonu koncentrācija",VLOOKUP(Dati!$A5826,Normas!$A:$D,3,FALSE),VLOOKUP(Dati!$A5826,Normas!$A:$D,3,FALSE)*0.3)),"")</f>
      </c>
    </row>
    <row r="5827" spans="2:9" x14ac:dyDescent="0.2">
      <c r="B5827">
        <f>IF(ISBLANK(A5827),"",VLOOKUP(A5827,Normas!A:D,4,FALSE))</f>
      </c>
      <c r="E5827" s="2">
        <f>IF(ISBLANK(D5827),"",INT(YEARFRAC(D5827,'Vispārīga informācija'!$B$2)))</f>
      </c>
      <c r="F5827" s="2">
        <f>IFERROR(IF(ISBLANK($A5827),"",IF($A5827="Ūdeņraža jonu koncentrācija",VLOOKUP(Dati!$A5827,Normas!$A:$D,2,FALSE),VLOOKUP(Dati!$A5827,Normas!$A:$D,2,FALSE)*0.6)),"")</f>
      </c>
      <c r="G5827" s="2">
        <f>IFERROR(IF(ISBLANK($A5827),"",IF($A5827="Ūdeņraža jonu koncentrācija",VLOOKUP(Dati!$A5827,Normas!$A:$D,3,FALSE),VLOOKUP(Dati!$A5827,Normas!$A:$D,3,FALSE)*0.6)),"")</f>
      </c>
      <c r="H5827" s="2">
        <f>IFERROR(IF(ISBLANK($A5827),"",IF($A5827="Ūdeņraža jonu koncentrācija",VLOOKUP(Dati!$A5827,Normas!$A:$D,2,FALSE),VLOOKUP(Dati!$A5827,Normas!$A:$D,2,FALSE)*0.3)),"")</f>
      </c>
      <c r="I5827" s="2">
        <f>IFERROR(IF(ISBLANK($A5827),"",IF($A5827="Ūdeņraža jonu koncentrācija",VLOOKUP(Dati!$A5827,Normas!$A:$D,3,FALSE),VLOOKUP(Dati!$A5827,Normas!$A:$D,3,FALSE)*0.3)),"")</f>
      </c>
    </row>
    <row r="5828" spans="2:9" x14ac:dyDescent="0.2">
      <c r="B5828">
        <f>IF(ISBLANK(A5828),"",VLOOKUP(A5828,Normas!A:D,4,FALSE))</f>
      </c>
      <c r="E5828" s="2">
        <f>IF(ISBLANK(D5828),"",INT(YEARFRAC(D5828,'Vispārīga informācija'!$B$2)))</f>
      </c>
      <c r="F5828" s="2">
        <f>IFERROR(IF(ISBLANK($A5828),"",IF($A5828="Ūdeņraža jonu koncentrācija",VLOOKUP(Dati!$A5828,Normas!$A:$D,2,FALSE),VLOOKUP(Dati!$A5828,Normas!$A:$D,2,FALSE)*0.6)),"")</f>
      </c>
      <c r="G5828" s="2">
        <f>IFERROR(IF(ISBLANK($A5828),"",IF($A5828="Ūdeņraža jonu koncentrācija",VLOOKUP(Dati!$A5828,Normas!$A:$D,3,FALSE),VLOOKUP(Dati!$A5828,Normas!$A:$D,3,FALSE)*0.6)),"")</f>
      </c>
      <c r="H5828" s="2">
        <f>IFERROR(IF(ISBLANK($A5828),"",IF($A5828="Ūdeņraža jonu koncentrācija",VLOOKUP(Dati!$A5828,Normas!$A:$D,2,FALSE),VLOOKUP(Dati!$A5828,Normas!$A:$D,2,FALSE)*0.3)),"")</f>
      </c>
      <c r="I5828" s="2">
        <f>IFERROR(IF(ISBLANK($A5828),"",IF($A5828="Ūdeņraža jonu koncentrācija",VLOOKUP(Dati!$A5828,Normas!$A:$D,3,FALSE),VLOOKUP(Dati!$A5828,Normas!$A:$D,3,FALSE)*0.3)),"")</f>
      </c>
    </row>
    <row r="5829" spans="2:9" x14ac:dyDescent="0.2">
      <c r="B5829">
        <f>IF(ISBLANK(A5829),"",VLOOKUP(A5829,Normas!A:D,4,FALSE))</f>
      </c>
      <c r="E5829" s="2">
        <f>IF(ISBLANK(D5829),"",INT(YEARFRAC(D5829,'Vispārīga informācija'!$B$2)))</f>
      </c>
      <c r="F5829" s="2">
        <f>IFERROR(IF(ISBLANK($A5829),"",IF($A5829="Ūdeņraža jonu koncentrācija",VLOOKUP(Dati!$A5829,Normas!$A:$D,2,FALSE),VLOOKUP(Dati!$A5829,Normas!$A:$D,2,FALSE)*0.6)),"")</f>
      </c>
      <c r="G5829" s="2">
        <f>IFERROR(IF(ISBLANK($A5829),"",IF($A5829="Ūdeņraža jonu koncentrācija",VLOOKUP(Dati!$A5829,Normas!$A:$D,3,FALSE),VLOOKUP(Dati!$A5829,Normas!$A:$D,3,FALSE)*0.6)),"")</f>
      </c>
      <c r="H5829" s="2">
        <f>IFERROR(IF(ISBLANK($A5829),"",IF($A5829="Ūdeņraža jonu koncentrācija",VLOOKUP(Dati!$A5829,Normas!$A:$D,2,FALSE),VLOOKUP(Dati!$A5829,Normas!$A:$D,2,FALSE)*0.3)),"")</f>
      </c>
      <c r="I5829" s="2">
        <f>IFERROR(IF(ISBLANK($A5829),"",IF($A5829="Ūdeņraža jonu koncentrācija",VLOOKUP(Dati!$A5829,Normas!$A:$D,3,FALSE),VLOOKUP(Dati!$A5829,Normas!$A:$D,3,FALSE)*0.3)),"")</f>
      </c>
    </row>
    <row r="5830" spans="2:9" x14ac:dyDescent="0.2">
      <c r="B5830">
        <f>IF(ISBLANK(A5830),"",VLOOKUP(A5830,Normas!A:D,4,FALSE))</f>
      </c>
      <c r="E5830" s="2">
        <f>IF(ISBLANK(D5830),"",INT(YEARFRAC(D5830,'Vispārīga informācija'!$B$2)))</f>
      </c>
      <c r="F5830" s="2">
        <f>IFERROR(IF(ISBLANK($A5830),"",IF($A5830="Ūdeņraža jonu koncentrācija",VLOOKUP(Dati!$A5830,Normas!$A:$D,2,FALSE),VLOOKUP(Dati!$A5830,Normas!$A:$D,2,FALSE)*0.6)),"")</f>
      </c>
      <c r="G5830" s="2">
        <f>IFERROR(IF(ISBLANK($A5830),"",IF($A5830="Ūdeņraža jonu koncentrācija",VLOOKUP(Dati!$A5830,Normas!$A:$D,3,FALSE),VLOOKUP(Dati!$A5830,Normas!$A:$D,3,FALSE)*0.6)),"")</f>
      </c>
      <c r="H5830" s="2">
        <f>IFERROR(IF(ISBLANK($A5830),"",IF($A5830="Ūdeņraža jonu koncentrācija",VLOOKUP(Dati!$A5830,Normas!$A:$D,2,FALSE),VLOOKUP(Dati!$A5830,Normas!$A:$D,2,FALSE)*0.3)),"")</f>
      </c>
      <c r="I5830" s="2">
        <f>IFERROR(IF(ISBLANK($A5830),"",IF($A5830="Ūdeņraža jonu koncentrācija",VLOOKUP(Dati!$A5830,Normas!$A:$D,3,FALSE),VLOOKUP(Dati!$A5830,Normas!$A:$D,3,FALSE)*0.3)),"")</f>
      </c>
    </row>
    <row r="5831" spans="2:9" x14ac:dyDescent="0.2">
      <c r="B5831">
        <f>IF(ISBLANK(A5831),"",VLOOKUP(A5831,Normas!A:D,4,FALSE))</f>
      </c>
      <c r="E5831" s="2">
        <f>IF(ISBLANK(D5831),"",INT(YEARFRAC(D5831,'Vispārīga informācija'!$B$2)))</f>
      </c>
      <c r="F5831" s="2">
        <f>IFERROR(IF(ISBLANK($A5831),"",IF($A5831="Ūdeņraža jonu koncentrācija",VLOOKUP(Dati!$A5831,Normas!$A:$D,2,FALSE),VLOOKUP(Dati!$A5831,Normas!$A:$D,2,FALSE)*0.6)),"")</f>
      </c>
      <c r="G5831" s="2">
        <f>IFERROR(IF(ISBLANK($A5831),"",IF($A5831="Ūdeņraža jonu koncentrācija",VLOOKUP(Dati!$A5831,Normas!$A:$D,3,FALSE),VLOOKUP(Dati!$A5831,Normas!$A:$D,3,FALSE)*0.6)),"")</f>
      </c>
      <c r="H5831" s="2">
        <f>IFERROR(IF(ISBLANK($A5831),"",IF($A5831="Ūdeņraža jonu koncentrācija",VLOOKUP(Dati!$A5831,Normas!$A:$D,2,FALSE),VLOOKUP(Dati!$A5831,Normas!$A:$D,2,FALSE)*0.3)),"")</f>
      </c>
      <c r="I5831" s="2">
        <f>IFERROR(IF(ISBLANK($A5831),"",IF($A5831="Ūdeņraža jonu koncentrācija",VLOOKUP(Dati!$A5831,Normas!$A:$D,3,FALSE),VLOOKUP(Dati!$A5831,Normas!$A:$D,3,FALSE)*0.3)),"")</f>
      </c>
    </row>
    <row r="5832" spans="2:9" x14ac:dyDescent="0.2">
      <c r="B5832">
        <f>IF(ISBLANK(A5832),"",VLOOKUP(A5832,Normas!A:D,4,FALSE))</f>
      </c>
      <c r="E5832" s="2">
        <f>IF(ISBLANK(D5832),"",INT(YEARFRAC(D5832,'Vispārīga informācija'!$B$2)))</f>
      </c>
      <c r="F5832" s="2">
        <f>IFERROR(IF(ISBLANK($A5832),"",IF($A5832="Ūdeņraža jonu koncentrācija",VLOOKUP(Dati!$A5832,Normas!$A:$D,2,FALSE),VLOOKUP(Dati!$A5832,Normas!$A:$D,2,FALSE)*0.6)),"")</f>
      </c>
      <c r="G5832" s="2">
        <f>IFERROR(IF(ISBLANK($A5832),"",IF($A5832="Ūdeņraža jonu koncentrācija",VLOOKUP(Dati!$A5832,Normas!$A:$D,3,FALSE),VLOOKUP(Dati!$A5832,Normas!$A:$D,3,FALSE)*0.6)),"")</f>
      </c>
      <c r="H5832" s="2">
        <f>IFERROR(IF(ISBLANK($A5832),"",IF($A5832="Ūdeņraža jonu koncentrācija",VLOOKUP(Dati!$A5832,Normas!$A:$D,2,FALSE),VLOOKUP(Dati!$A5832,Normas!$A:$D,2,FALSE)*0.3)),"")</f>
      </c>
      <c r="I5832" s="2">
        <f>IFERROR(IF(ISBLANK($A5832),"",IF($A5832="Ūdeņraža jonu koncentrācija",VLOOKUP(Dati!$A5832,Normas!$A:$D,3,FALSE),VLOOKUP(Dati!$A5832,Normas!$A:$D,3,FALSE)*0.3)),"")</f>
      </c>
    </row>
    <row r="5833" spans="2:9" x14ac:dyDescent="0.2">
      <c r="B5833">
        <f>IF(ISBLANK(A5833),"",VLOOKUP(A5833,Normas!A:D,4,FALSE))</f>
      </c>
      <c r="E5833" s="2">
        <f>IF(ISBLANK(D5833),"",INT(YEARFRAC(D5833,'Vispārīga informācija'!$B$2)))</f>
      </c>
      <c r="F5833" s="2">
        <f>IFERROR(IF(ISBLANK($A5833),"",IF($A5833="Ūdeņraža jonu koncentrācija",VLOOKUP(Dati!$A5833,Normas!$A:$D,2,FALSE),VLOOKUP(Dati!$A5833,Normas!$A:$D,2,FALSE)*0.6)),"")</f>
      </c>
      <c r="G5833" s="2">
        <f>IFERROR(IF(ISBLANK($A5833),"",IF($A5833="Ūdeņraža jonu koncentrācija",VLOOKUP(Dati!$A5833,Normas!$A:$D,3,FALSE),VLOOKUP(Dati!$A5833,Normas!$A:$D,3,FALSE)*0.6)),"")</f>
      </c>
      <c r="H5833" s="2">
        <f>IFERROR(IF(ISBLANK($A5833),"",IF($A5833="Ūdeņraža jonu koncentrācija",VLOOKUP(Dati!$A5833,Normas!$A:$D,2,FALSE),VLOOKUP(Dati!$A5833,Normas!$A:$D,2,FALSE)*0.3)),"")</f>
      </c>
      <c r="I5833" s="2">
        <f>IFERROR(IF(ISBLANK($A5833),"",IF($A5833="Ūdeņraža jonu koncentrācija",VLOOKUP(Dati!$A5833,Normas!$A:$D,3,FALSE),VLOOKUP(Dati!$A5833,Normas!$A:$D,3,FALSE)*0.3)),"")</f>
      </c>
    </row>
    <row r="5834" spans="2:9" x14ac:dyDescent="0.2">
      <c r="B5834">
        <f>IF(ISBLANK(A5834),"",VLOOKUP(A5834,Normas!A:D,4,FALSE))</f>
      </c>
      <c r="E5834" s="2">
        <f>IF(ISBLANK(D5834),"",INT(YEARFRAC(D5834,'Vispārīga informācija'!$B$2)))</f>
      </c>
      <c r="F5834" s="2">
        <f>IFERROR(IF(ISBLANK($A5834),"",IF($A5834="Ūdeņraža jonu koncentrācija",VLOOKUP(Dati!$A5834,Normas!$A:$D,2,FALSE),VLOOKUP(Dati!$A5834,Normas!$A:$D,2,FALSE)*0.6)),"")</f>
      </c>
      <c r="G5834" s="2">
        <f>IFERROR(IF(ISBLANK($A5834),"",IF($A5834="Ūdeņraža jonu koncentrācija",VLOOKUP(Dati!$A5834,Normas!$A:$D,3,FALSE),VLOOKUP(Dati!$A5834,Normas!$A:$D,3,FALSE)*0.6)),"")</f>
      </c>
      <c r="H5834" s="2">
        <f>IFERROR(IF(ISBLANK($A5834),"",IF($A5834="Ūdeņraža jonu koncentrācija",VLOOKUP(Dati!$A5834,Normas!$A:$D,2,FALSE),VLOOKUP(Dati!$A5834,Normas!$A:$D,2,FALSE)*0.3)),"")</f>
      </c>
      <c r="I5834" s="2">
        <f>IFERROR(IF(ISBLANK($A5834),"",IF($A5834="Ūdeņraža jonu koncentrācija",VLOOKUP(Dati!$A5834,Normas!$A:$D,3,FALSE),VLOOKUP(Dati!$A5834,Normas!$A:$D,3,FALSE)*0.3)),"")</f>
      </c>
    </row>
    <row r="5835" spans="2:9" x14ac:dyDescent="0.2">
      <c r="B5835">
        <f>IF(ISBLANK(A5835),"",VLOOKUP(A5835,Normas!A:D,4,FALSE))</f>
      </c>
      <c r="E5835" s="2">
        <f>IF(ISBLANK(D5835),"",INT(YEARFRAC(D5835,'Vispārīga informācija'!$B$2)))</f>
      </c>
      <c r="F5835" s="2">
        <f>IFERROR(IF(ISBLANK($A5835),"",IF($A5835="Ūdeņraža jonu koncentrācija",VLOOKUP(Dati!$A5835,Normas!$A:$D,2,FALSE),VLOOKUP(Dati!$A5835,Normas!$A:$D,2,FALSE)*0.6)),"")</f>
      </c>
      <c r="G5835" s="2">
        <f>IFERROR(IF(ISBLANK($A5835),"",IF($A5835="Ūdeņraža jonu koncentrācija",VLOOKUP(Dati!$A5835,Normas!$A:$D,3,FALSE),VLOOKUP(Dati!$A5835,Normas!$A:$D,3,FALSE)*0.6)),"")</f>
      </c>
      <c r="H5835" s="2">
        <f>IFERROR(IF(ISBLANK($A5835),"",IF($A5835="Ūdeņraža jonu koncentrācija",VLOOKUP(Dati!$A5835,Normas!$A:$D,2,FALSE),VLOOKUP(Dati!$A5835,Normas!$A:$D,2,FALSE)*0.3)),"")</f>
      </c>
      <c r="I5835" s="2">
        <f>IFERROR(IF(ISBLANK($A5835),"",IF($A5835="Ūdeņraža jonu koncentrācija",VLOOKUP(Dati!$A5835,Normas!$A:$D,3,FALSE),VLOOKUP(Dati!$A5835,Normas!$A:$D,3,FALSE)*0.3)),"")</f>
      </c>
    </row>
    <row r="5836" spans="2:9" x14ac:dyDescent="0.2">
      <c r="B5836">
        <f>IF(ISBLANK(A5836),"",VLOOKUP(A5836,Normas!A:D,4,FALSE))</f>
      </c>
      <c r="E5836" s="2">
        <f>IF(ISBLANK(D5836),"",INT(YEARFRAC(D5836,'Vispārīga informācija'!$B$2)))</f>
      </c>
      <c r="F5836" s="2">
        <f>IFERROR(IF(ISBLANK($A5836),"",IF($A5836="Ūdeņraža jonu koncentrācija",VLOOKUP(Dati!$A5836,Normas!$A:$D,2,FALSE),VLOOKUP(Dati!$A5836,Normas!$A:$D,2,FALSE)*0.6)),"")</f>
      </c>
      <c r="G5836" s="2">
        <f>IFERROR(IF(ISBLANK($A5836),"",IF($A5836="Ūdeņraža jonu koncentrācija",VLOOKUP(Dati!$A5836,Normas!$A:$D,3,FALSE),VLOOKUP(Dati!$A5836,Normas!$A:$D,3,FALSE)*0.6)),"")</f>
      </c>
      <c r="H5836" s="2">
        <f>IFERROR(IF(ISBLANK($A5836),"",IF($A5836="Ūdeņraža jonu koncentrācija",VLOOKUP(Dati!$A5836,Normas!$A:$D,2,FALSE),VLOOKUP(Dati!$A5836,Normas!$A:$D,2,FALSE)*0.3)),"")</f>
      </c>
      <c r="I5836" s="2">
        <f>IFERROR(IF(ISBLANK($A5836),"",IF($A5836="Ūdeņraža jonu koncentrācija",VLOOKUP(Dati!$A5836,Normas!$A:$D,3,FALSE),VLOOKUP(Dati!$A5836,Normas!$A:$D,3,FALSE)*0.3)),"")</f>
      </c>
    </row>
    <row r="5837" spans="2:9" x14ac:dyDescent="0.2">
      <c r="B5837">
        <f>IF(ISBLANK(A5837),"",VLOOKUP(A5837,Normas!A:D,4,FALSE))</f>
      </c>
      <c r="E5837" s="2">
        <f>IF(ISBLANK(D5837),"",INT(YEARFRAC(D5837,'Vispārīga informācija'!$B$2)))</f>
      </c>
      <c r="F5837" s="2">
        <f>IFERROR(IF(ISBLANK($A5837),"",IF($A5837="Ūdeņraža jonu koncentrācija",VLOOKUP(Dati!$A5837,Normas!$A:$D,2,FALSE),VLOOKUP(Dati!$A5837,Normas!$A:$D,2,FALSE)*0.6)),"")</f>
      </c>
      <c r="G5837" s="2">
        <f>IFERROR(IF(ISBLANK($A5837),"",IF($A5837="Ūdeņraža jonu koncentrācija",VLOOKUP(Dati!$A5837,Normas!$A:$D,3,FALSE),VLOOKUP(Dati!$A5837,Normas!$A:$D,3,FALSE)*0.6)),"")</f>
      </c>
      <c r="H5837" s="2">
        <f>IFERROR(IF(ISBLANK($A5837),"",IF($A5837="Ūdeņraža jonu koncentrācija",VLOOKUP(Dati!$A5837,Normas!$A:$D,2,FALSE),VLOOKUP(Dati!$A5837,Normas!$A:$D,2,FALSE)*0.3)),"")</f>
      </c>
      <c r="I5837" s="2">
        <f>IFERROR(IF(ISBLANK($A5837),"",IF($A5837="Ūdeņraža jonu koncentrācija",VLOOKUP(Dati!$A5837,Normas!$A:$D,3,FALSE),VLOOKUP(Dati!$A5837,Normas!$A:$D,3,FALSE)*0.3)),"")</f>
      </c>
    </row>
    <row r="5838" spans="2:9" x14ac:dyDescent="0.2">
      <c r="B5838">
        <f>IF(ISBLANK(A5838),"",VLOOKUP(A5838,Normas!A:D,4,FALSE))</f>
      </c>
      <c r="E5838" s="2">
        <f>IF(ISBLANK(D5838),"",INT(YEARFRAC(D5838,'Vispārīga informācija'!$B$2)))</f>
      </c>
      <c r="F5838" s="2">
        <f>IFERROR(IF(ISBLANK($A5838),"",IF($A5838="Ūdeņraža jonu koncentrācija",VLOOKUP(Dati!$A5838,Normas!$A:$D,2,FALSE),VLOOKUP(Dati!$A5838,Normas!$A:$D,2,FALSE)*0.6)),"")</f>
      </c>
      <c r="G5838" s="2">
        <f>IFERROR(IF(ISBLANK($A5838),"",IF($A5838="Ūdeņraža jonu koncentrācija",VLOOKUP(Dati!$A5838,Normas!$A:$D,3,FALSE),VLOOKUP(Dati!$A5838,Normas!$A:$D,3,FALSE)*0.6)),"")</f>
      </c>
      <c r="H5838" s="2">
        <f>IFERROR(IF(ISBLANK($A5838),"",IF($A5838="Ūdeņraža jonu koncentrācija",VLOOKUP(Dati!$A5838,Normas!$A:$D,2,FALSE),VLOOKUP(Dati!$A5838,Normas!$A:$D,2,FALSE)*0.3)),"")</f>
      </c>
      <c r="I5838" s="2">
        <f>IFERROR(IF(ISBLANK($A5838),"",IF($A5838="Ūdeņraža jonu koncentrācija",VLOOKUP(Dati!$A5838,Normas!$A:$D,3,FALSE),VLOOKUP(Dati!$A5838,Normas!$A:$D,3,FALSE)*0.3)),"")</f>
      </c>
    </row>
    <row r="5839" spans="2:9" x14ac:dyDescent="0.2">
      <c r="B5839">
        <f>IF(ISBLANK(A5839),"",VLOOKUP(A5839,Normas!A:D,4,FALSE))</f>
      </c>
      <c r="E5839" s="2">
        <f>IF(ISBLANK(D5839),"",INT(YEARFRAC(D5839,'Vispārīga informācija'!$B$2)))</f>
      </c>
      <c r="F5839" s="2">
        <f>IFERROR(IF(ISBLANK($A5839),"",IF($A5839="Ūdeņraža jonu koncentrācija",VLOOKUP(Dati!$A5839,Normas!$A:$D,2,FALSE),VLOOKUP(Dati!$A5839,Normas!$A:$D,2,FALSE)*0.6)),"")</f>
      </c>
      <c r="G5839" s="2">
        <f>IFERROR(IF(ISBLANK($A5839),"",IF($A5839="Ūdeņraža jonu koncentrācija",VLOOKUP(Dati!$A5839,Normas!$A:$D,3,FALSE),VLOOKUP(Dati!$A5839,Normas!$A:$D,3,FALSE)*0.6)),"")</f>
      </c>
      <c r="H5839" s="2">
        <f>IFERROR(IF(ISBLANK($A5839),"",IF($A5839="Ūdeņraža jonu koncentrācija",VLOOKUP(Dati!$A5839,Normas!$A:$D,2,FALSE),VLOOKUP(Dati!$A5839,Normas!$A:$D,2,FALSE)*0.3)),"")</f>
      </c>
      <c r="I5839" s="2">
        <f>IFERROR(IF(ISBLANK($A5839),"",IF($A5839="Ūdeņraža jonu koncentrācija",VLOOKUP(Dati!$A5839,Normas!$A:$D,3,FALSE),VLOOKUP(Dati!$A5839,Normas!$A:$D,3,FALSE)*0.3)),"")</f>
      </c>
    </row>
    <row r="5840" spans="2:9" x14ac:dyDescent="0.2">
      <c r="B5840">
        <f>IF(ISBLANK(A5840),"",VLOOKUP(A5840,Normas!A:D,4,FALSE))</f>
      </c>
      <c r="E5840" s="2">
        <f>IF(ISBLANK(D5840),"",INT(YEARFRAC(D5840,'Vispārīga informācija'!$B$2)))</f>
      </c>
      <c r="F5840" s="2">
        <f>IFERROR(IF(ISBLANK($A5840),"",IF($A5840="Ūdeņraža jonu koncentrācija",VLOOKUP(Dati!$A5840,Normas!$A:$D,2,FALSE),VLOOKUP(Dati!$A5840,Normas!$A:$D,2,FALSE)*0.6)),"")</f>
      </c>
      <c r="G5840" s="2">
        <f>IFERROR(IF(ISBLANK($A5840),"",IF($A5840="Ūdeņraža jonu koncentrācija",VLOOKUP(Dati!$A5840,Normas!$A:$D,3,FALSE),VLOOKUP(Dati!$A5840,Normas!$A:$D,3,FALSE)*0.6)),"")</f>
      </c>
      <c r="H5840" s="2">
        <f>IFERROR(IF(ISBLANK($A5840),"",IF($A5840="Ūdeņraža jonu koncentrācija",VLOOKUP(Dati!$A5840,Normas!$A:$D,2,FALSE),VLOOKUP(Dati!$A5840,Normas!$A:$D,2,FALSE)*0.3)),"")</f>
      </c>
      <c r="I5840" s="2">
        <f>IFERROR(IF(ISBLANK($A5840),"",IF($A5840="Ūdeņraža jonu koncentrācija",VLOOKUP(Dati!$A5840,Normas!$A:$D,3,FALSE),VLOOKUP(Dati!$A5840,Normas!$A:$D,3,FALSE)*0.3)),"")</f>
      </c>
    </row>
    <row r="5841" spans="2:9" x14ac:dyDescent="0.2">
      <c r="B5841">
        <f>IF(ISBLANK(A5841),"",VLOOKUP(A5841,Normas!A:D,4,FALSE))</f>
      </c>
      <c r="E5841" s="2">
        <f>IF(ISBLANK(D5841),"",INT(YEARFRAC(D5841,'Vispārīga informācija'!$B$2)))</f>
      </c>
      <c r="F5841" s="2">
        <f>IFERROR(IF(ISBLANK($A5841),"",IF($A5841="Ūdeņraža jonu koncentrācija",VLOOKUP(Dati!$A5841,Normas!$A:$D,2,FALSE),VLOOKUP(Dati!$A5841,Normas!$A:$D,2,FALSE)*0.6)),"")</f>
      </c>
      <c r="G5841" s="2">
        <f>IFERROR(IF(ISBLANK($A5841),"",IF($A5841="Ūdeņraža jonu koncentrācija",VLOOKUP(Dati!$A5841,Normas!$A:$D,3,FALSE),VLOOKUP(Dati!$A5841,Normas!$A:$D,3,FALSE)*0.6)),"")</f>
      </c>
      <c r="H5841" s="2">
        <f>IFERROR(IF(ISBLANK($A5841),"",IF($A5841="Ūdeņraža jonu koncentrācija",VLOOKUP(Dati!$A5841,Normas!$A:$D,2,FALSE),VLOOKUP(Dati!$A5841,Normas!$A:$D,2,FALSE)*0.3)),"")</f>
      </c>
      <c r="I5841" s="2">
        <f>IFERROR(IF(ISBLANK($A5841),"",IF($A5841="Ūdeņraža jonu koncentrācija",VLOOKUP(Dati!$A5841,Normas!$A:$D,3,FALSE),VLOOKUP(Dati!$A5841,Normas!$A:$D,3,FALSE)*0.3)),"")</f>
      </c>
    </row>
    <row r="5842" spans="2:9" x14ac:dyDescent="0.2">
      <c r="B5842">
        <f>IF(ISBLANK(A5842),"",VLOOKUP(A5842,Normas!A:D,4,FALSE))</f>
      </c>
      <c r="E5842" s="2">
        <f>IF(ISBLANK(D5842),"",INT(YEARFRAC(D5842,'Vispārīga informācija'!$B$2)))</f>
      </c>
      <c r="F5842" s="2">
        <f>IFERROR(IF(ISBLANK($A5842),"",IF($A5842="Ūdeņraža jonu koncentrācija",VLOOKUP(Dati!$A5842,Normas!$A:$D,2,FALSE),VLOOKUP(Dati!$A5842,Normas!$A:$D,2,FALSE)*0.6)),"")</f>
      </c>
      <c r="G5842" s="2">
        <f>IFERROR(IF(ISBLANK($A5842),"",IF($A5842="Ūdeņraža jonu koncentrācija",VLOOKUP(Dati!$A5842,Normas!$A:$D,3,FALSE),VLOOKUP(Dati!$A5842,Normas!$A:$D,3,FALSE)*0.6)),"")</f>
      </c>
      <c r="H5842" s="2">
        <f>IFERROR(IF(ISBLANK($A5842),"",IF($A5842="Ūdeņraža jonu koncentrācija",VLOOKUP(Dati!$A5842,Normas!$A:$D,2,FALSE),VLOOKUP(Dati!$A5842,Normas!$A:$D,2,FALSE)*0.3)),"")</f>
      </c>
      <c r="I5842" s="2">
        <f>IFERROR(IF(ISBLANK($A5842),"",IF($A5842="Ūdeņraža jonu koncentrācija",VLOOKUP(Dati!$A5842,Normas!$A:$D,3,FALSE),VLOOKUP(Dati!$A5842,Normas!$A:$D,3,FALSE)*0.3)),"")</f>
      </c>
    </row>
    <row r="5843" spans="2:9" x14ac:dyDescent="0.2">
      <c r="B5843">
        <f>IF(ISBLANK(A5843),"",VLOOKUP(A5843,Normas!A:D,4,FALSE))</f>
      </c>
      <c r="E5843" s="2">
        <f>IF(ISBLANK(D5843),"",INT(YEARFRAC(D5843,'Vispārīga informācija'!$B$2)))</f>
      </c>
      <c r="F5843" s="2">
        <f>IFERROR(IF(ISBLANK($A5843),"",IF($A5843="Ūdeņraža jonu koncentrācija",VLOOKUP(Dati!$A5843,Normas!$A:$D,2,FALSE),VLOOKUP(Dati!$A5843,Normas!$A:$D,2,FALSE)*0.6)),"")</f>
      </c>
      <c r="G5843" s="2">
        <f>IFERROR(IF(ISBLANK($A5843),"",IF($A5843="Ūdeņraža jonu koncentrācija",VLOOKUP(Dati!$A5843,Normas!$A:$D,3,FALSE),VLOOKUP(Dati!$A5843,Normas!$A:$D,3,FALSE)*0.6)),"")</f>
      </c>
      <c r="H5843" s="2">
        <f>IFERROR(IF(ISBLANK($A5843),"",IF($A5843="Ūdeņraža jonu koncentrācija",VLOOKUP(Dati!$A5843,Normas!$A:$D,2,FALSE),VLOOKUP(Dati!$A5843,Normas!$A:$D,2,FALSE)*0.3)),"")</f>
      </c>
      <c r="I5843" s="2">
        <f>IFERROR(IF(ISBLANK($A5843),"",IF($A5843="Ūdeņraža jonu koncentrācija",VLOOKUP(Dati!$A5843,Normas!$A:$D,3,FALSE),VLOOKUP(Dati!$A5843,Normas!$A:$D,3,FALSE)*0.3)),"")</f>
      </c>
    </row>
    <row r="5844" spans="2:9" x14ac:dyDescent="0.2">
      <c r="B5844">
        <f>IF(ISBLANK(A5844),"",VLOOKUP(A5844,Normas!A:D,4,FALSE))</f>
      </c>
      <c r="E5844" s="2">
        <f>IF(ISBLANK(D5844),"",INT(YEARFRAC(D5844,'Vispārīga informācija'!$B$2)))</f>
      </c>
      <c r="F5844" s="2">
        <f>IFERROR(IF(ISBLANK($A5844),"",IF($A5844="Ūdeņraža jonu koncentrācija",VLOOKUP(Dati!$A5844,Normas!$A:$D,2,FALSE),VLOOKUP(Dati!$A5844,Normas!$A:$D,2,FALSE)*0.6)),"")</f>
      </c>
      <c r="G5844" s="2">
        <f>IFERROR(IF(ISBLANK($A5844),"",IF($A5844="Ūdeņraža jonu koncentrācija",VLOOKUP(Dati!$A5844,Normas!$A:$D,3,FALSE),VLOOKUP(Dati!$A5844,Normas!$A:$D,3,FALSE)*0.6)),"")</f>
      </c>
      <c r="H5844" s="2">
        <f>IFERROR(IF(ISBLANK($A5844),"",IF($A5844="Ūdeņraža jonu koncentrācija",VLOOKUP(Dati!$A5844,Normas!$A:$D,2,FALSE),VLOOKUP(Dati!$A5844,Normas!$A:$D,2,FALSE)*0.3)),"")</f>
      </c>
      <c r="I5844" s="2">
        <f>IFERROR(IF(ISBLANK($A5844),"",IF($A5844="Ūdeņraža jonu koncentrācija",VLOOKUP(Dati!$A5844,Normas!$A:$D,3,FALSE),VLOOKUP(Dati!$A5844,Normas!$A:$D,3,FALSE)*0.3)),"")</f>
      </c>
    </row>
    <row r="5845" spans="2:9" x14ac:dyDescent="0.2">
      <c r="B5845">
        <f>IF(ISBLANK(A5845),"",VLOOKUP(A5845,Normas!A:D,4,FALSE))</f>
      </c>
      <c r="E5845" s="2">
        <f>IF(ISBLANK(D5845),"",INT(YEARFRAC(D5845,'Vispārīga informācija'!$B$2)))</f>
      </c>
      <c r="F5845" s="2">
        <f>IFERROR(IF(ISBLANK($A5845),"",IF($A5845="Ūdeņraža jonu koncentrācija",VLOOKUP(Dati!$A5845,Normas!$A:$D,2,FALSE),VLOOKUP(Dati!$A5845,Normas!$A:$D,2,FALSE)*0.6)),"")</f>
      </c>
      <c r="G5845" s="2">
        <f>IFERROR(IF(ISBLANK($A5845),"",IF($A5845="Ūdeņraža jonu koncentrācija",VLOOKUP(Dati!$A5845,Normas!$A:$D,3,FALSE),VLOOKUP(Dati!$A5845,Normas!$A:$D,3,FALSE)*0.6)),"")</f>
      </c>
      <c r="H5845" s="2">
        <f>IFERROR(IF(ISBLANK($A5845),"",IF($A5845="Ūdeņraža jonu koncentrācija",VLOOKUP(Dati!$A5845,Normas!$A:$D,2,FALSE),VLOOKUP(Dati!$A5845,Normas!$A:$D,2,FALSE)*0.3)),"")</f>
      </c>
      <c r="I5845" s="2">
        <f>IFERROR(IF(ISBLANK($A5845),"",IF($A5845="Ūdeņraža jonu koncentrācija",VLOOKUP(Dati!$A5845,Normas!$A:$D,3,FALSE),VLOOKUP(Dati!$A5845,Normas!$A:$D,3,FALSE)*0.3)),"")</f>
      </c>
    </row>
    <row r="5846" spans="2:9" x14ac:dyDescent="0.2">
      <c r="B5846">
        <f>IF(ISBLANK(A5846),"",VLOOKUP(A5846,Normas!A:D,4,FALSE))</f>
      </c>
      <c r="E5846" s="2">
        <f>IF(ISBLANK(D5846),"",INT(YEARFRAC(D5846,'Vispārīga informācija'!$B$2)))</f>
      </c>
      <c r="F5846" s="2">
        <f>IFERROR(IF(ISBLANK($A5846),"",IF($A5846="Ūdeņraža jonu koncentrācija",VLOOKUP(Dati!$A5846,Normas!$A:$D,2,FALSE),VLOOKUP(Dati!$A5846,Normas!$A:$D,2,FALSE)*0.6)),"")</f>
      </c>
      <c r="G5846" s="2">
        <f>IFERROR(IF(ISBLANK($A5846),"",IF($A5846="Ūdeņraža jonu koncentrācija",VLOOKUP(Dati!$A5846,Normas!$A:$D,3,FALSE),VLOOKUP(Dati!$A5846,Normas!$A:$D,3,FALSE)*0.6)),"")</f>
      </c>
      <c r="H5846" s="2">
        <f>IFERROR(IF(ISBLANK($A5846),"",IF($A5846="Ūdeņraža jonu koncentrācija",VLOOKUP(Dati!$A5846,Normas!$A:$D,2,FALSE),VLOOKUP(Dati!$A5846,Normas!$A:$D,2,FALSE)*0.3)),"")</f>
      </c>
      <c r="I5846" s="2">
        <f>IFERROR(IF(ISBLANK($A5846),"",IF($A5846="Ūdeņraža jonu koncentrācija",VLOOKUP(Dati!$A5846,Normas!$A:$D,3,FALSE),VLOOKUP(Dati!$A5846,Normas!$A:$D,3,FALSE)*0.3)),"")</f>
      </c>
    </row>
    <row r="5847" spans="2:9" x14ac:dyDescent="0.2">
      <c r="B5847">
        <f>IF(ISBLANK(A5847),"",VLOOKUP(A5847,Normas!A:D,4,FALSE))</f>
      </c>
      <c r="E5847" s="2">
        <f>IF(ISBLANK(D5847),"",INT(YEARFRAC(D5847,'Vispārīga informācija'!$B$2)))</f>
      </c>
      <c r="F5847" s="2">
        <f>IFERROR(IF(ISBLANK($A5847),"",IF($A5847="Ūdeņraža jonu koncentrācija",VLOOKUP(Dati!$A5847,Normas!$A:$D,2,FALSE),VLOOKUP(Dati!$A5847,Normas!$A:$D,2,FALSE)*0.6)),"")</f>
      </c>
      <c r="G5847" s="2">
        <f>IFERROR(IF(ISBLANK($A5847),"",IF($A5847="Ūdeņraža jonu koncentrācija",VLOOKUP(Dati!$A5847,Normas!$A:$D,3,FALSE),VLOOKUP(Dati!$A5847,Normas!$A:$D,3,FALSE)*0.6)),"")</f>
      </c>
      <c r="H5847" s="2">
        <f>IFERROR(IF(ISBLANK($A5847),"",IF($A5847="Ūdeņraža jonu koncentrācija",VLOOKUP(Dati!$A5847,Normas!$A:$D,2,FALSE),VLOOKUP(Dati!$A5847,Normas!$A:$D,2,FALSE)*0.3)),"")</f>
      </c>
      <c r="I5847" s="2">
        <f>IFERROR(IF(ISBLANK($A5847),"",IF($A5847="Ūdeņraža jonu koncentrācija",VLOOKUP(Dati!$A5847,Normas!$A:$D,3,FALSE),VLOOKUP(Dati!$A5847,Normas!$A:$D,3,FALSE)*0.3)),"")</f>
      </c>
    </row>
    <row r="5848" spans="2:9" x14ac:dyDescent="0.2">
      <c r="B5848">
        <f>IF(ISBLANK(A5848),"",VLOOKUP(A5848,Normas!A:D,4,FALSE))</f>
      </c>
      <c r="E5848" s="2">
        <f>IF(ISBLANK(D5848),"",INT(YEARFRAC(D5848,'Vispārīga informācija'!$B$2)))</f>
      </c>
      <c r="F5848" s="2">
        <f>IFERROR(IF(ISBLANK($A5848),"",IF($A5848="Ūdeņraža jonu koncentrācija",VLOOKUP(Dati!$A5848,Normas!$A:$D,2,FALSE),VLOOKUP(Dati!$A5848,Normas!$A:$D,2,FALSE)*0.6)),"")</f>
      </c>
      <c r="G5848" s="2">
        <f>IFERROR(IF(ISBLANK($A5848),"",IF($A5848="Ūdeņraža jonu koncentrācija",VLOOKUP(Dati!$A5848,Normas!$A:$D,3,FALSE),VLOOKUP(Dati!$A5848,Normas!$A:$D,3,FALSE)*0.6)),"")</f>
      </c>
      <c r="H5848" s="2">
        <f>IFERROR(IF(ISBLANK($A5848),"",IF($A5848="Ūdeņraža jonu koncentrācija",VLOOKUP(Dati!$A5848,Normas!$A:$D,2,FALSE),VLOOKUP(Dati!$A5848,Normas!$A:$D,2,FALSE)*0.3)),"")</f>
      </c>
      <c r="I5848" s="2">
        <f>IFERROR(IF(ISBLANK($A5848),"",IF($A5848="Ūdeņraža jonu koncentrācija",VLOOKUP(Dati!$A5848,Normas!$A:$D,3,FALSE),VLOOKUP(Dati!$A5848,Normas!$A:$D,3,FALSE)*0.3)),"")</f>
      </c>
    </row>
    <row r="5849" spans="2:9" x14ac:dyDescent="0.2">
      <c r="B5849">
        <f>IF(ISBLANK(A5849),"",VLOOKUP(A5849,Normas!A:D,4,FALSE))</f>
      </c>
      <c r="E5849" s="2">
        <f>IF(ISBLANK(D5849),"",INT(YEARFRAC(D5849,'Vispārīga informācija'!$B$2)))</f>
      </c>
      <c r="F5849" s="2">
        <f>IFERROR(IF(ISBLANK($A5849),"",IF($A5849="Ūdeņraža jonu koncentrācija",VLOOKUP(Dati!$A5849,Normas!$A:$D,2,FALSE),VLOOKUP(Dati!$A5849,Normas!$A:$D,2,FALSE)*0.6)),"")</f>
      </c>
      <c r="G5849" s="2">
        <f>IFERROR(IF(ISBLANK($A5849),"",IF($A5849="Ūdeņraža jonu koncentrācija",VLOOKUP(Dati!$A5849,Normas!$A:$D,3,FALSE),VLOOKUP(Dati!$A5849,Normas!$A:$D,3,FALSE)*0.6)),"")</f>
      </c>
      <c r="H5849" s="2">
        <f>IFERROR(IF(ISBLANK($A5849),"",IF($A5849="Ūdeņraža jonu koncentrācija",VLOOKUP(Dati!$A5849,Normas!$A:$D,2,FALSE),VLOOKUP(Dati!$A5849,Normas!$A:$D,2,FALSE)*0.3)),"")</f>
      </c>
      <c r="I5849" s="2">
        <f>IFERROR(IF(ISBLANK($A5849),"",IF($A5849="Ūdeņraža jonu koncentrācija",VLOOKUP(Dati!$A5849,Normas!$A:$D,3,FALSE),VLOOKUP(Dati!$A5849,Normas!$A:$D,3,FALSE)*0.3)),"")</f>
      </c>
    </row>
    <row r="5850" spans="2:9" x14ac:dyDescent="0.2">
      <c r="B5850">
        <f>IF(ISBLANK(A5850),"",VLOOKUP(A5850,Normas!A:D,4,FALSE))</f>
      </c>
      <c r="E5850" s="2">
        <f>IF(ISBLANK(D5850),"",INT(YEARFRAC(D5850,'Vispārīga informācija'!$B$2)))</f>
      </c>
      <c r="F5850" s="2">
        <f>IFERROR(IF(ISBLANK($A5850),"",IF($A5850="Ūdeņraža jonu koncentrācija",VLOOKUP(Dati!$A5850,Normas!$A:$D,2,FALSE),VLOOKUP(Dati!$A5850,Normas!$A:$D,2,FALSE)*0.6)),"")</f>
      </c>
      <c r="G5850" s="2">
        <f>IFERROR(IF(ISBLANK($A5850),"",IF($A5850="Ūdeņraža jonu koncentrācija",VLOOKUP(Dati!$A5850,Normas!$A:$D,3,FALSE),VLOOKUP(Dati!$A5850,Normas!$A:$D,3,FALSE)*0.6)),"")</f>
      </c>
      <c r="H5850" s="2">
        <f>IFERROR(IF(ISBLANK($A5850),"",IF($A5850="Ūdeņraža jonu koncentrācija",VLOOKUP(Dati!$A5850,Normas!$A:$D,2,FALSE),VLOOKUP(Dati!$A5850,Normas!$A:$D,2,FALSE)*0.3)),"")</f>
      </c>
      <c r="I5850" s="2">
        <f>IFERROR(IF(ISBLANK($A5850),"",IF($A5850="Ūdeņraža jonu koncentrācija",VLOOKUP(Dati!$A5850,Normas!$A:$D,3,FALSE),VLOOKUP(Dati!$A5850,Normas!$A:$D,3,FALSE)*0.3)),"")</f>
      </c>
    </row>
    <row r="5851" spans="2:9" x14ac:dyDescent="0.2">
      <c r="B5851">
        <f>IF(ISBLANK(A5851),"",VLOOKUP(A5851,Normas!A:D,4,FALSE))</f>
      </c>
      <c r="E5851" s="2">
        <f>IF(ISBLANK(D5851),"",INT(YEARFRAC(D5851,'Vispārīga informācija'!$B$2)))</f>
      </c>
      <c r="F5851" s="2">
        <f>IFERROR(IF(ISBLANK($A5851),"",IF($A5851="Ūdeņraža jonu koncentrācija",VLOOKUP(Dati!$A5851,Normas!$A:$D,2,FALSE),VLOOKUP(Dati!$A5851,Normas!$A:$D,2,FALSE)*0.6)),"")</f>
      </c>
      <c r="G5851" s="2">
        <f>IFERROR(IF(ISBLANK($A5851),"",IF($A5851="Ūdeņraža jonu koncentrācija",VLOOKUP(Dati!$A5851,Normas!$A:$D,3,FALSE),VLOOKUP(Dati!$A5851,Normas!$A:$D,3,FALSE)*0.6)),"")</f>
      </c>
      <c r="H5851" s="2">
        <f>IFERROR(IF(ISBLANK($A5851),"",IF($A5851="Ūdeņraža jonu koncentrācija",VLOOKUP(Dati!$A5851,Normas!$A:$D,2,FALSE),VLOOKUP(Dati!$A5851,Normas!$A:$D,2,FALSE)*0.3)),"")</f>
      </c>
      <c r="I5851" s="2">
        <f>IFERROR(IF(ISBLANK($A5851),"",IF($A5851="Ūdeņraža jonu koncentrācija",VLOOKUP(Dati!$A5851,Normas!$A:$D,3,FALSE),VLOOKUP(Dati!$A5851,Normas!$A:$D,3,FALSE)*0.3)),"")</f>
      </c>
    </row>
    <row r="5852" spans="2:9" x14ac:dyDescent="0.2">
      <c r="B5852">
        <f>IF(ISBLANK(A5852),"",VLOOKUP(A5852,Normas!A:D,4,FALSE))</f>
      </c>
      <c r="E5852" s="2">
        <f>IF(ISBLANK(D5852),"",INT(YEARFRAC(D5852,'Vispārīga informācija'!$B$2)))</f>
      </c>
      <c r="F5852" s="2">
        <f>IFERROR(IF(ISBLANK($A5852),"",IF($A5852="Ūdeņraža jonu koncentrācija",VLOOKUP(Dati!$A5852,Normas!$A:$D,2,FALSE),VLOOKUP(Dati!$A5852,Normas!$A:$D,2,FALSE)*0.6)),"")</f>
      </c>
      <c r="G5852" s="2">
        <f>IFERROR(IF(ISBLANK($A5852),"",IF($A5852="Ūdeņraža jonu koncentrācija",VLOOKUP(Dati!$A5852,Normas!$A:$D,3,FALSE),VLOOKUP(Dati!$A5852,Normas!$A:$D,3,FALSE)*0.6)),"")</f>
      </c>
      <c r="H5852" s="2">
        <f>IFERROR(IF(ISBLANK($A5852),"",IF($A5852="Ūdeņraža jonu koncentrācija",VLOOKUP(Dati!$A5852,Normas!$A:$D,2,FALSE),VLOOKUP(Dati!$A5852,Normas!$A:$D,2,FALSE)*0.3)),"")</f>
      </c>
      <c r="I5852" s="2">
        <f>IFERROR(IF(ISBLANK($A5852),"",IF($A5852="Ūdeņraža jonu koncentrācija",VLOOKUP(Dati!$A5852,Normas!$A:$D,3,FALSE),VLOOKUP(Dati!$A5852,Normas!$A:$D,3,FALSE)*0.3)),"")</f>
      </c>
    </row>
    <row r="5853" spans="2:9" x14ac:dyDescent="0.2">
      <c r="B5853">
        <f>IF(ISBLANK(A5853),"",VLOOKUP(A5853,Normas!A:D,4,FALSE))</f>
      </c>
      <c r="E5853" s="2">
        <f>IF(ISBLANK(D5853),"",INT(YEARFRAC(D5853,'Vispārīga informācija'!$B$2)))</f>
      </c>
      <c r="F5853" s="2">
        <f>IFERROR(IF(ISBLANK($A5853),"",IF($A5853="Ūdeņraža jonu koncentrācija",VLOOKUP(Dati!$A5853,Normas!$A:$D,2,FALSE),VLOOKUP(Dati!$A5853,Normas!$A:$D,2,FALSE)*0.6)),"")</f>
      </c>
      <c r="G5853" s="2">
        <f>IFERROR(IF(ISBLANK($A5853),"",IF($A5853="Ūdeņraža jonu koncentrācija",VLOOKUP(Dati!$A5853,Normas!$A:$D,3,FALSE),VLOOKUP(Dati!$A5853,Normas!$A:$D,3,FALSE)*0.6)),"")</f>
      </c>
      <c r="H5853" s="2">
        <f>IFERROR(IF(ISBLANK($A5853),"",IF($A5853="Ūdeņraža jonu koncentrācija",VLOOKUP(Dati!$A5853,Normas!$A:$D,2,FALSE),VLOOKUP(Dati!$A5853,Normas!$A:$D,2,FALSE)*0.3)),"")</f>
      </c>
      <c r="I5853" s="2">
        <f>IFERROR(IF(ISBLANK($A5853),"",IF($A5853="Ūdeņraža jonu koncentrācija",VLOOKUP(Dati!$A5853,Normas!$A:$D,3,FALSE),VLOOKUP(Dati!$A5853,Normas!$A:$D,3,FALSE)*0.3)),"")</f>
      </c>
    </row>
    <row r="5854" spans="2:9" x14ac:dyDescent="0.2">
      <c r="B5854">
        <f>IF(ISBLANK(A5854),"",VLOOKUP(A5854,Normas!A:D,4,FALSE))</f>
      </c>
      <c r="E5854" s="2">
        <f>IF(ISBLANK(D5854),"",INT(YEARFRAC(D5854,'Vispārīga informācija'!$B$2)))</f>
      </c>
      <c r="F5854" s="2">
        <f>IFERROR(IF(ISBLANK($A5854),"",IF($A5854="Ūdeņraža jonu koncentrācija",VLOOKUP(Dati!$A5854,Normas!$A:$D,2,FALSE),VLOOKUP(Dati!$A5854,Normas!$A:$D,2,FALSE)*0.6)),"")</f>
      </c>
      <c r="G5854" s="2">
        <f>IFERROR(IF(ISBLANK($A5854),"",IF($A5854="Ūdeņraža jonu koncentrācija",VLOOKUP(Dati!$A5854,Normas!$A:$D,3,FALSE),VLOOKUP(Dati!$A5854,Normas!$A:$D,3,FALSE)*0.6)),"")</f>
      </c>
      <c r="H5854" s="2">
        <f>IFERROR(IF(ISBLANK($A5854),"",IF($A5854="Ūdeņraža jonu koncentrācija",VLOOKUP(Dati!$A5854,Normas!$A:$D,2,FALSE),VLOOKUP(Dati!$A5854,Normas!$A:$D,2,FALSE)*0.3)),"")</f>
      </c>
      <c r="I5854" s="2">
        <f>IFERROR(IF(ISBLANK($A5854),"",IF($A5854="Ūdeņraža jonu koncentrācija",VLOOKUP(Dati!$A5854,Normas!$A:$D,3,FALSE),VLOOKUP(Dati!$A5854,Normas!$A:$D,3,FALSE)*0.3)),"")</f>
      </c>
    </row>
    <row r="5855" spans="2:9" x14ac:dyDescent="0.2">
      <c r="B5855">
        <f>IF(ISBLANK(A5855),"",VLOOKUP(A5855,Normas!A:D,4,FALSE))</f>
      </c>
      <c r="E5855" s="2">
        <f>IF(ISBLANK(D5855),"",INT(YEARFRAC(D5855,'Vispārīga informācija'!$B$2)))</f>
      </c>
      <c r="F5855" s="2">
        <f>IFERROR(IF(ISBLANK($A5855),"",IF($A5855="Ūdeņraža jonu koncentrācija",VLOOKUP(Dati!$A5855,Normas!$A:$D,2,FALSE),VLOOKUP(Dati!$A5855,Normas!$A:$D,2,FALSE)*0.6)),"")</f>
      </c>
      <c r="G5855" s="2">
        <f>IFERROR(IF(ISBLANK($A5855),"",IF($A5855="Ūdeņraža jonu koncentrācija",VLOOKUP(Dati!$A5855,Normas!$A:$D,3,FALSE),VLOOKUP(Dati!$A5855,Normas!$A:$D,3,FALSE)*0.6)),"")</f>
      </c>
      <c r="H5855" s="2">
        <f>IFERROR(IF(ISBLANK($A5855),"",IF($A5855="Ūdeņraža jonu koncentrācija",VLOOKUP(Dati!$A5855,Normas!$A:$D,2,FALSE),VLOOKUP(Dati!$A5855,Normas!$A:$D,2,FALSE)*0.3)),"")</f>
      </c>
      <c r="I5855" s="2">
        <f>IFERROR(IF(ISBLANK($A5855),"",IF($A5855="Ūdeņraža jonu koncentrācija",VLOOKUP(Dati!$A5855,Normas!$A:$D,3,FALSE),VLOOKUP(Dati!$A5855,Normas!$A:$D,3,FALSE)*0.3)),"")</f>
      </c>
    </row>
    <row r="5856" spans="2:9" x14ac:dyDescent="0.2">
      <c r="B5856">
        <f>IF(ISBLANK(A5856),"",VLOOKUP(A5856,Normas!A:D,4,FALSE))</f>
      </c>
      <c r="E5856" s="2">
        <f>IF(ISBLANK(D5856),"",INT(YEARFRAC(D5856,'Vispārīga informācija'!$B$2)))</f>
      </c>
      <c r="F5856" s="2">
        <f>IFERROR(IF(ISBLANK($A5856),"",IF($A5856="Ūdeņraža jonu koncentrācija",VLOOKUP(Dati!$A5856,Normas!$A:$D,2,FALSE),VLOOKUP(Dati!$A5856,Normas!$A:$D,2,FALSE)*0.6)),"")</f>
      </c>
      <c r="G5856" s="2">
        <f>IFERROR(IF(ISBLANK($A5856),"",IF($A5856="Ūdeņraža jonu koncentrācija",VLOOKUP(Dati!$A5856,Normas!$A:$D,3,FALSE),VLOOKUP(Dati!$A5856,Normas!$A:$D,3,FALSE)*0.6)),"")</f>
      </c>
      <c r="H5856" s="2">
        <f>IFERROR(IF(ISBLANK($A5856),"",IF($A5856="Ūdeņraža jonu koncentrācija",VLOOKUP(Dati!$A5856,Normas!$A:$D,2,FALSE),VLOOKUP(Dati!$A5856,Normas!$A:$D,2,FALSE)*0.3)),"")</f>
      </c>
      <c r="I5856" s="2">
        <f>IFERROR(IF(ISBLANK($A5856),"",IF($A5856="Ūdeņraža jonu koncentrācija",VLOOKUP(Dati!$A5856,Normas!$A:$D,3,FALSE),VLOOKUP(Dati!$A5856,Normas!$A:$D,3,FALSE)*0.3)),"")</f>
      </c>
    </row>
    <row r="5857" spans="2:9" x14ac:dyDescent="0.2">
      <c r="B5857">
        <f>IF(ISBLANK(A5857),"",VLOOKUP(A5857,Normas!A:D,4,FALSE))</f>
      </c>
      <c r="E5857" s="2">
        <f>IF(ISBLANK(D5857),"",INT(YEARFRAC(D5857,'Vispārīga informācija'!$B$2)))</f>
      </c>
      <c r="F5857" s="2">
        <f>IFERROR(IF(ISBLANK($A5857),"",IF($A5857="Ūdeņraža jonu koncentrācija",VLOOKUP(Dati!$A5857,Normas!$A:$D,2,FALSE),VLOOKUP(Dati!$A5857,Normas!$A:$D,2,FALSE)*0.6)),"")</f>
      </c>
      <c r="G5857" s="2">
        <f>IFERROR(IF(ISBLANK($A5857),"",IF($A5857="Ūdeņraža jonu koncentrācija",VLOOKUP(Dati!$A5857,Normas!$A:$D,3,FALSE),VLOOKUP(Dati!$A5857,Normas!$A:$D,3,FALSE)*0.6)),"")</f>
      </c>
      <c r="H5857" s="2">
        <f>IFERROR(IF(ISBLANK($A5857),"",IF($A5857="Ūdeņraža jonu koncentrācija",VLOOKUP(Dati!$A5857,Normas!$A:$D,2,FALSE),VLOOKUP(Dati!$A5857,Normas!$A:$D,2,FALSE)*0.3)),"")</f>
      </c>
      <c r="I5857" s="2">
        <f>IFERROR(IF(ISBLANK($A5857),"",IF($A5857="Ūdeņraža jonu koncentrācija",VLOOKUP(Dati!$A5857,Normas!$A:$D,3,FALSE),VLOOKUP(Dati!$A5857,Normas!$A:$D,3,FALSE)*0.3)),"")</f>
      </c>
    </row>
    <row r="5858" spans="2:9" x14ac:dyDescent="0.2">
      <c r="B5858">
        <f>IF(ISBLANK(A5858),"",VLOOKUP(A5858,Normas!A:D,4,FALSE))</f>
      </c>
      <c r="E5858" s="2">
        <f>IF(ISBLANK(D5858),"",INT(YEARFRAC(D5858,'Vispārīga informācija'!$B$2)))</f>
      </c>
      <c r="F5858" s="2">
        <f>IFERROR(IF(ISBLANK($A5858),"",IF($A5858="Ūdeņraža jonu koncentrācija",VLOOKUP(Dati!$A5858,Normas!$A:$D,2,FALSE),VLOOKUP(Dati!$A5858,Normas!$A:$D,2,FALSE)*0.6)),"")</f>
      </c>
      <c r="G5858" s="2">
        <f>IFERROR(IF(ISBLANK($A5858),"",IF($A5858="Ūdeņraža jonu koncentrācija",VLOOKUP(Dati!$A5858,Normas!$A:$D,3,FALSE),VLOOKUP(Dati!$A5858,Normas!$A:$D,3,FALSE)*0.6)),"")</f>
      </c>
      <c r="H5858" s="2">
        <f>IFERROR(IF(ISBLANK($A5858),"",IF($A5858="Ūdeņraža jonu koncentrācija",VLOOKUP(Dati!$A5858,Normas!$A:$D,2,FALSE),VLOOKUP(Dati!$A5858,Normas!$A:$D,2,FALSE)*0.3)),"")</f>
      </c>
      <c r="I5858" s="2">
        <f>IFERROR(IF(ISBLANK($A5858),"",IF($A5858="Ūdeņraža jonu koncentrācija",VLOOKUP(Dati!$A5858,Normas!$A:$D,3,FALSE),VLOOKUP(Dati!$A5858,Normas!$A:$D,3,FALSE)*0.3)),"")</f>
      </c>
    </row>
    <row r="5859" spans="2:9" x14ac:dyDescent="0.2">
      <c r="B5859">
        <f>IF(ISBLANK(A5859),"",VLOOKUP(A5859,Normas!A:D,4,FALSE))</f>
      </c>
      <c r="E5859" s="2">
        <f>IF(ISBLANK(D5859),"",INT(YEARFRAC(D5859,'Vispārīga informācija'!$B$2)))</f>
      </c>
      <c r="F5859" s="2">
        <f>IFERROR(IF(ISBLANK($A5859),"",IF($A5859="Ūdeņraža jonu koncentrācija",VLOOKUP(Dati!$A5859,Normas!$A:$D,2,FALSE),VLOOKUP(Dati!$A5859,Normas!$A:$D,2,FALSE)*0.6)),"")</f>
      </c>
      <c r="G5859" s="2">
        <f>IFERROR(IF(ISBLANK($A5859),"",IF($A5859="Ūdeņraža jonu koncentrācija",VLOOKUP(Dati!$A5859,Normas!$A:$D,3,FALSE),VLOOKUP(Dati!$A5859,Normas!$A:$D,3,FALSE)*0.6)),"")</f>
      </c>
      <c r="H5859" s="2">
        <f>IFERROR(IF(ISBLANK($A5859),"",IF($A5859="Ūdeņraža jonu koncentrācija",VLOOKUP(Dati!$A5859,Normas!$A:$D,2,FALSE),VLOOKUP(Dati!$A5859,Normas!$A:$D,2,FALSE)*0.3)),"")</f>
      </c>
      <c r="I5859" s="2">
        <f>IFERROR(IF(ISBLANK($A5859),"",IF($A5859="Ūdeņraža jonu koncentrācija",VLOOKUP(Dati!$A5859,Normas!$A:$D,3,FALSE),VLOOKUP(Dati!$A5859,Normas!$A:$D,3,FALSE)*0.3)),"")</f>
      </c>
    </row>
    <row r="5860" spans="2:9" x14ac:dyDescent="0.2">
      <c r="B5860">
        <f>IF(ISBLANK(A5860),"",VLOOKUP(A5860,Normas!A:D,4,FALSE))</f>
      </c>
      <c r="E5860" s="2">
        <f>IF(ISBLANK(D5860),"",INT(YEARFRAC(D5860,'Vispārīga informācija'!$B$2)))</f>
      </c>
      <c r="F5860" s="2">
        <f>IFERROR(IF(ISBLANK($A5860),"",IF($A5860="Ūdeņraža jonu koncentrācija",VLOOKUP(Dati!$A5860,Normas!$A:$D,2,FALSE),VLOOKUP(Dati!$A5860,Normas!$A:$D,2,FALSE)*0.6)),"")</f>
      </c>
      <c r="G5860" s="2">
        <f>IFERROR(IF(ISBLANK($A5860),"",IF($A5860="Ūdeņraža jonu koncentrācija",VLOOKUP(Dati!$A5860,Normas!$A:$D,3,FALSE),VLOOKUP(Dati!$A5860,Normas!$A:$D,3,FALSE)*0.6)),"")</f>
      </c>
      <c r="H5860" s="2">
        <f>IFERROR(IF(ISBLANK($A5860),"",IF($A5860="Ūdeņraža jonu koncentrācija",VLOOKUP(Dati!$A5860,Normas!$A:$D,2,FALSE),VLOOKUP(Dati!$A5860,Normas!$A:$D,2,FALSE)*0.3)),"")</f>
      </c>
      <c r="I5860" s="2">
        <f>IFERROR(IF(ISBLANK($A5860),"",IF($A5860="Ūdeņraža jonu koncentrācija",VLOOKUP(Dati!$A5860,Normas!$A:$D,3,FALSE),VLOOKUP(Dati!$A5860,Normas!$A:$D,3,FALSE)*0.3)),"")</f>
      </c>
    </row>
    <row r="5861" spans="2:9" x14ac:dyDescent="0.2">
      <c r="B5861">
        <f>IF(ISBLANK(A5861),"",VLOOKUP(A5861,Normas!A:D,4,FALSE))</f>
      </c>
      <c r="E5861" s="2">
        <f>IF(ISBLANK(D5861),"",INT(YEARFRAC(D5861,'Vispārīga informācija'!$B$2)))</f>
      </c>
      <c r="F5861" s="2">
        <f>IFERROR(IF(ISBLANK($A5861),"",IF($A5861="Ūdeņraža jonu koncentrācija",VLOOKUP(Dati!$A5861,Normas!$A:$D,2,FALSE),VLOOKUP(Dati!$A5861,Normas!$A:$D,2,FALSE)*0.6)),"")</f>
      </c>
      <c r="G5861" s="2">
        <f>IFERROR(IF(ISBLANK($A5861),"",IF($A5861="Ūdeņraža jonu koncentrācija",VLOOKUP(Dati!$A5861,Normas!$A:$D,3,FALSE),VLOOKUP(Dati!$A5861,Normas!$A:$D,3,FALSE)*0.6)),"")</f>
      </c>
      <c r="H5861" s="2">
        <f>IFERROR(IF(ISBLANK($A5861),"",IF($A5861="Ūdeņraža jonu koncentrācija",VLOOKUP(Dati!$A5861,Normas!$A:$D,2,FALSE),VLOOKUP(Dati!$A5861,Normas!$A:$D,2,FALSE)*0.3)),"")</f>
      </c>
      <c r="I5861" s="2">
        <f>IFERROR(IF(ISBLANK($A5861),"",IF($A5861="Ūdeņraža jonu koncentrācija",VLOOKUP(Dati!$A5861,Normas!$A:$D,3,FALSE),VLOOKUP(Dati!$A5861,Normas!$A:$D,3,FALSE)*0.3)),"")</f>
      </c>
    </row>
    <row r="5862" spans="2:9" x14ac:dyDescent="0.2">
      <c r="B5862">
        <f>IF(ISBLANK(A5862),"",VLOOKUP(A5862,Normas!A:D,4,FALSE))</f>
      </c>
      <c r="E5862" s="2">
        <f>IF(ISBLANK(D5862),"",INT(YEARFRAC(D5862,'Vispārīga informācija'!$B$2)))</f>
      </c>
      <c r="F5862" s="2">
        <f>IFERROR(IF(ISBLANK($A5862),"",IF($A5862="Ūdeņraža jonu koncentrācija",VLOOKUP(Dati!$A5862,Normas!$A:$D,2,FALSE),VLOOKUP(Dati!$A5862,Normas!$A:$D,2,FALSE)*0.6)),"")</f>
      </c>
      <c r="G5862" s="2">
        <f>IFERROR(IF(ISBLANK($A5862),"",IF($A5862="Ūdeņraža jonu koncentrācija",VLOOKUP(Dati!$A5862,Normas!$A:$D,3,FALSE),VLOOKUP(Dati!$A5862,Normas!$A:$D,3,FALSE)*0.6)),"")</f>
      </c>
      <c r="H5862" s="2">
        <f>IFERROR(IF(ISBLANK($A5862),"",IF($A5862="Ūdeņraža jonu koncentrācija",VLOOKUP(Dati!$A5862,Normas!$A:$D,2,FALSE),VLOOKUP(Dati!$A5862,Normas!$A:$D,2,FALSE)*0.3)),"")</f>
      </c>
      <c r="I5862" s="2">
        <f>IFERROR(IF(ISBLANK($A5862),"",IF($A5862="Ūdeņraža jonu koncentrācija",VLOOKUP(Dati!$A5862,Normas!$A:$D,3,FALSE),VLOOKUP(Dati!$A5862,Normas!$A:$D,3,FALSE)*0.3)),"")</f>
      </c>
    </row>
    <row r="5863" spans="2:9" x14ac:dyDescent="0.2">
      <c r="B5863">
        <f>IF(ISBLANK(A5863),"",VLOOKUP(A5863,Normas!A:D,4,FALSE))</f>
      </c>
      <c r="E5863" s="2">
        <f>IF(ISBLANK(D5863),"",INT(YEARFRAC(D5863,'Vispārīga informācija'!$B$2)))</f>
      </c>
      <c r="F5863" s="2">
        <f>IFERROR(IF(ISBLANK($A5863),"",IF($A5863="Ūdeņraža jonu koncentrācija",VLOOKUP(Dati!$A5863,Normas!$A:$D,2,FALSE),VLOOKUP(Dati!$A5863,Normas!$A:$D,2,FALSE)*0.6)),"")</f>
      </c>
      <c r="G5863" s="2">
        <f>IFERROR(IF(ISBLANK($A5863),"",IF($A5863="Ūdeņraža jonu koncentrācija",VLOOKUP(Dati!$A5863,Normas!$A:$D,3,FALSE),VLOOKUP(Dati!$A5863,Normas!$A:$D,3,FALSE)*0.6)),"")</f>
      </c>
      <c r="H5863" s="2">
        <f>IFERROR(IF(ISBLANK($A5863),"",IF($A5863="Ūdeņraža jonu koncentrācija",VLOOKUP(Dati!$A5863,Normas!$A:$D,2,FALSE),VLOOKUP(Dati!$A5863,Normas!$A:$D,2,FALSE)*0.3)),"")</f>
      </c>
      <c r="I5863" s="2">
        <f>IFERROR(IF(ISBLANK($A5863),"",IF($A5863="Ūdeņraža jonu koncentrācija",VLOOKUP(Dati!$A5863,Normas!$A:$D,3,FALSE),VLOOKUP(Dati!$A5863,Normas!$A:$D,3,FALSE)*0.3)),"")</f>
      </c>
    </row>
    <row r="5864" spans="2:9" x14ac:dyDescent="0.2">
      <c r="B5864">
        <f>IF(ISBLANK(A5864),"",VLOOKUP(A5864,Normas!A:D,4,FALSE))</f>
      </c>
      <c r="E5864" s="2">
        <f>IF(ISBLANK(D5864),"",INT(YEARFRAC(D5864,'Vispārīga informācija'!$B$2)))</f>
      </c>
      <c r="F5864" s="2">
        <f>IFERROR(IF(ISBLANK($A5864),"",IF($A5864="Ūdeņraža jonu koncentrācija",VLOOKUP(Dati!$A5864,Normas!$A:$D,2,FALSE),VLOOKUP(Dati!$A5864,Normas!$A:$D,2,FALSE)*0.6)),"")</f>
      </c>
      <c r="G5864" s="2">
        <f>IFERROR(IF(ISBLANK($A5864),"",IF($A5864="Ūdeņraža jonu koncentrācija",VLOOKUP(Dati!$A5864,Normas!$A:$D,3,FALSE),VLOOKUP(Dati!$A5864,Normas!$A:$D,3,FALSE)*0.6)),"")</f>
      </c>
      <c r="H5864" s="2">
        <f>IFERROR(IF(ISBLANK($A5864),"",IF($A5864="Ūdeņraža jonu koncentrācija",VLOOKUP(Dati!$A5864,Normas!$A:$D,2,FALSE),VLOOKUP(Dati!$A5864,Normas!$A:$D,2,FALSE)*0.3)),"")</f>
      </c>
      <c r="I5864" s="2">
        <f>IFERROR(IF(ISBLANK($A5864),"",IF($A5864="Ūdeņraža jonu koncentrācija",VLOOKUP(Dati!$A5864,Normas!$A:$D,3,FALSE),VLOOKUP(Dati!$A5864,Normas!$A:$D,3,FALSE)*0.3)),"")</f>
      </c>
    </row>
    <row r="5865" spans="2:9" x14ac:dyDescent="0.2">
      <c r="B5865">
        <f>IF(ISBLANK(A5865),"",VLOOKUP(A5865,Normas!A:D,4,FALSE))</f>
      </c>
      <c r="E5865" s="2">
        <f>IF(ISBLANK(D5865),"",INT(YEARFRAC(D5865,'Vispārīga informācija'!$B$2)))</f>
      </c>
      <c r="F5865" s="2">
        <f>IFERROR(IF(ISBLANK($A5865),"",IF($A5865="Ūdeņraža jonu koncentrācija",VLOOKUP(Dati!$A5865,Normas!$A:$D,2,FALSE),VLOOKUP(Dati!$A5865,Normas!$A:$D,2,FALSE)*0.6)),"")</f>
      </c>
      <c r="G5865" s="2">
        <f>IFERROR(IF(ISBLANK($A5865),"",IF($A5865="Ūdeņraža jonu koncentrācija",VLOOKUP(Dati!$A5865,Normas!$A:$D,3,FALSE),VLOOKUP(Dati!$A5865,Normas!$A:$D,3,FALSE)*0.6)),"")</f>
      </c>
      <c r="H5865" s="2">
        <f>IFERROR(IF(ISBLANK($A5865),"",IF($A5865="Ūdeņraža jonu koncentrācija",VLOOKUP(Dati!$A5865,Normas!$A:$D,2,FALSE),VLOOKUP(Dati!$A5865,Normas!$A:$D,2,FALSE)*0.3)),"")</f>
      </c>
      <c r="I5865" s="2">
        <f>IFERROR(IF(ISBLANK($A5865),"",IF($A5865="Ūdeņraža jonu koncentrācija",VLOOKUP(Dati!$A5865,Normas!$A:$D,3,FALSE),VLOOKUP(Dati!$A5865,Normas!$A:$D,3,FALSE)*0.3)),"")</f>
      </c>
    </row>
    <row r="5866" spans="2:9" x14ac:dyDescent="0.2">
      <c r="B5866">
        <f>IF(ISBLANK(A5866),"",VLOOKUP(A5866,Normas!A:D,4,FALSE))</f>
      </c>
      <c r="E5866" s="2">
        <f>IF(ISBLANK(D5866),"",INT(YEARFRAC(D5866,'Vispārīga informācija'!$B$2)))</f>
      </c>
      <c r="F5866" s="2">
        <f>IFERROR(IF(ISBLANK($A5866),"",IF($A5866="Ūdeņraža jonu koncentrācija",VLOOKUP(Dati!$A5866,Normas!$A:$D,2,FALSE),VLOOKUP(Dati!$A5866,Normas!$A:$D,2,FALSE)*0.6)),"")</f>
      </c>
      <c r="G5866" s="2">
        <f>IFERROR(IF(ISBLANK($A5866),"",IF($A5866="Ūdeņraža jonu koncentrācija",VLOOKUP(Dati!$A5866,Normas!$A:$D,3,FALSE),VLOOKUP(Dati!$A5866,Normas!$A:$D,3,FALSE)*0.6)),"")</f>
      </c>
      <c r="H5866" s="2">
        <f>IFERROR(IF(ISBLANK($A5866),"",IF($A5866="Ūdeņraža jonu koncentrācija",VLOOKUP(Dati!$A5866,Normas!$A:$D,2,FALSE),VLOOKUP(Dati!$A5866,Normas!$A:$D,2,FALSE)*0.3)),"")</f>
      </c>
      <c r="I5866" s="2">
        <f>IFERROR(IF(ISBLANK($A5866),"",IF($A5866="Ūdeņraža jonu koncentrācija",VLOOKUP(Dati!$A5866,Normas!$A:$D,3,FALSE),VLOOKUP(Dati!$A5866,Normas!$A:$D,3,FALSE)*0.3)),"")</f>
      </c>
    </row>
    <row r="5867" spans="2:9" x14ac:dyDescent="0.2">
      <c r="B5867">
        <f>IF(ISBLANK(A5867),"",VLOOKUP(A5867,Normas!A:D,4,FALSE))</f>
      </c>
      <c r="E5867" s="2">
        <f>IF(ISBLANK(D5867),"",INT(YEARFRAC(D5867,'Vispārīga informācija'!$B$2)))</f>
      </c>
      <c r="F5867" s="2">
        <f>IFERROR(IF(ISBLANK($A5867),"",IF($A5867="Ūdeņraža jonu koncentrācija",VLOOKUP(Dati!$A5867,Normas!$A:$D,2,FALSE),VLOOKUP(Dati!$A5867,Normas!$A:$D,2,FALSE)*0.6)),"")</f>
      </c>
      <c r="G5867" s="2">
        <f>IFERROR(IF(ISBLANK($A5867),"",IF($A5867="Ūdeņraža jonu koncentrācija",VLOOKUP(Dati!$A5867,Normas!$A:$D,3,FALSE),VLOOKUP(Dati!$A5867,Normas!$A:$D,3,FALSE)*0.6)),"")</f>
      </c>
      <c r="H5867" s="2">
        <f>IFERROR(IF(ISBLANK($A5867),"",IF($A5867="Ūdeņraža jonu koncentrācija",VLOOKUP(Dati!$A5867,Normas!$A:$D,2,FALSE),VLOOKUP(Dati!$A5867,Normas!$A:$D,2,FALSE)*0.3)),"")</f>
      </c>
      <c r="I5867" s="2">
        <f>IFERROR(IF(ISBLANK($A5867),"",IF($A5867="Ūdeņraža jonu koncentrācija",VLOOKUP(Dati!$A5867,Normas!$A:$D,3,FALSE),VLOOKUP(Dati!$A5867,Normas!$A:$D,3,FALSE)*0.3)),"")</f>
      </c>
    </row>
    <row r="5868" spans="2:9" x14ac:dyDescent="0.2">
      <c r="B5868">
        <f>IF(ISBLANK(A5868),"",VLOOKUP(A5868,Normas!A:D,4,FALSE))</f>
      </c>
      <c r="E5868" s="2">
        <f>IF(ISBLANK(D5868),"",INT(YEARFRAC(D5868,'Vispārīga informācija'!$B$2)))</f>
      </c>
      <c r="F5868" s="2">
        <f>IFERROR(IF(ISBLANK($A5868),"",IF($A5868="Ūdeņraža jonu koncentrācija",VLOOKUP(Dati!$A5868,Normas!$A:$D,2,FALSE),VLOOKUP(Dati!$A5868,Normas!$A:$D,2,FALSE)*0.6)),"")</f>
      </c>
      <c r="G5868" s="2">
        <f>IFERROR(IF(ISBLANK($A5868),"",IF($A5868="Ūdeņraža jonu koncentrācija",VLOOKUP(Dati!$A5868,Normas!$A:$D,3,FALSE),VLOOKUP(Dati!$A5868,Normas!$A:$D,3,FALSE)*0.6)),"")</f>
      </c>
      <c r="H5868" s="2">
        <f>IFERROR(IF(ISBLANK($A5868),"",IF($A5868="Ūdeņraža jonu koncentrācija",VLOOKUP(Dati!$A5868,Normas!$A:$D,2,FALSE),VLOOKUP(Dati!$A5868,Normas!$A:$D,2,FALSE)*0.3)),"")</f>
      </c>
      <c r="I5868" s="2">
        <f>IFERROR(IF(ISBLANK($A5868),"",IF($A5868="Ūdeņraža jonu koncentrācija",VLOOKUP(Dati!$A5868,Normas!$A:$D,3,FALSE),VLOOKUP(Dati!$A5868,Normas!$A:$D,3,FALSE)*0.3)),"")</f>
      </c>
    </row>
    <row r="5869" spans="2:9" x14ac:dyDescent="0.2">
      <c r="B5869">
        <f>IF(ISBLANK(A5869),"",VLOOKUP(A5869,Normas!A:D,4,FALSE))</f>
      </c>
      <c r="E5869" s="2">
        <f>IF(ISBLANK(D5869),"",INT(YEARFRAC(D5869,'Vispārīga informācija'!$B$2)))</f>
      </c>
      <c r="F5869" s="2">
        <f>IFERROR(IF(ISBLANK($A5869),"",IF($A5869="Ūdeņraža jonu koncentrācija",VLOOKUP(Dati!$A5869,Normas!$A:$D,2,FALSE),VLOOKUP(Dati!$A5869,Normas!$A:$D,2,FALSE)*0.6)),"")</f>
      </c>
      <c r="G5869" s="2">
        <f>IFERROR(IF(ISBLANK($A5869),"",IF($A5869="Ūdeņraža jonu koncentrācija",VLOOKUP(Dati!$A5869,Normas!$A:$D,3,FALSE),VLOOKUP(Dati!$A5869,Normas!$A:$D,3,FALSE)*0.6)),"")</f>
      </c>
      <c r="H5869" s="2">
        <f>IFERROR(IF(ISBLANK($A5869),"",IF($A5869="Ūdeņraža jonu koncentrācija",VLOOKUP(Dati!$A5869,Normas!$A:$D,2,FALSE),VLOOKUP(Dati!$A5869,Normas!$A:$D,2,FALSE)*0.3)),"")</f>
      </c>
      <c r="I5869" s="2">
        <f>IFERROR(IF(ISBLANK($A5869),"",IF($A5869="Ūdeņraža jonu koncentrācija",VLOOKUP(Dati!$A5869,Normas!$A:$D,3,FALSE),VLOOKUP(Dati!$A5869,Normas!$A:$D,3,FALSE)*0.3)),"")</f>
      </c>
    </row>
    <row r="5870" spans="2:9" x14ac:dyDescent="0.2">
      <c r="B5870">
        <f>IF(ISBLANK(A5870),"",VLOOKUP(A5870,Normas!A:D,4,FALSE))</f>
      </c>
      <c r="E5870" s="2">
        <f>IF(ISBLANK(D5870),"",INT(YEARFRAC(D5870,'Vispārīga informācija'!$B$2)))</f>
      </c>
      <c r="F5870" s="2">
        <f>IFERROR(IF(ISBLANK($A5870),"",IF($A5870="Ūdeņraža jonu koncentrācija",VLOOKUP(Dati!$A5870,Normas!$A:$D,2,FALSE),VLOOKUP(Dati!$A5870,Normas!$A:$D,2,FALSE)*0.6)),"")</f>
      </c>
      <c r="G5870" s="2">
        <f>IFERROR(IF(ISBLANK($A5870),"",IF($A5870="Ūdeņraža jonu koncentrācija",VLOOKUP(Dati!$A5870,Normas!$A:$D,3,FALSE),VLOOKUP(Dati!$A5870,Normas!$A:$D,3,FALSE)*0.6)),"")</f>
      </c>
      <c r="H5870" s="2">
        <f>IFERROR(IF(ISBLANK($A5870),"",IF($A5870="Ūdeņraža jonu koncentrācija",VLOOKUP(Dati!$A5870,Normas!$A:$D,2,FALSE),VLOOKUP(Dati!$A5870,Normas!$A:$D,2,FALSE)*0.3)),"")</f>
      </c>
      <c r="I5870" s="2">
        <f>IFERROR(IF(ISBLANK($A5870),"",IF($A5870="Ūdeņraža jonu koncentrācija",VLOOKUP(Dati!$A5870,Normas!$A:$D,3,FALSE),VLOOKUP(Dati!$A5870,Normas!$A:$D,3,FALSE)*0.3)),"")</f>
      </c>
    </row>
    <row r="5871" spans="2:9" x14ac:dyDescent="0.2">
      <c r="B5871">
        <f>IF(ISBLANK(A5871),"",VLOOKUP(A5871,Normas!A:D,4,FALSE))</f>
      </c>
      <c r="E5871" s="2">
        <f>IF(ISBLANK(D5871),"",INT(YEARFRAC(D5871,'Vispārīga informācija'!$B$2)))</f>
      </c>
      <c r="F5871" s="2">
        <f>IFERROR(IF(ISBLANK($A5871),"",IF($A5871="Ūdeņraža jonu koncentrācija",VLOOKUP(Dati!$A5871,Normas!$A:$D,2,FALSE),VLOOKUP(Dati!$A5871,Normas!$A:$D,2,FALSE)*0.6)),"")</f>
      </c>
      <c r="G5871" s="2">
        <f>IFERROR(IF(ISBLANK($A5871),"",IF($A5871="Ūdeņraža jonu koncentrācija",VLOOKUP(Dati!$A5871,Normas!$A:$D,3,FALSE),VLOOKUP(Dati!$A5871,Normas!$A:$D,3,FALSE)*0.6)),"")</f>
      </c>
      <c r="H5871" s="2">
        <f>IFERROR(IF(ISBLANK($A5871),"",IF($A5871="Ūdeņraža jonu koncentrācija",VLOOKUP(Dati!$A5871,Normas!$A:$D,2,FALSE),VLOOKUP(Dati!$A5871,Normas!$A:$D,2,FALSE)*0.3)),"")</f>
      </c>
      <c r="I5871" s="2">
        <f>IFERROR(IF(ISBLANK($A5871),"",IF($A5871="Ūdeņraža jonu koncentrācija",VLOOKUP(Dati!$A5871,Normas!$A:$D,3,FALSE),VLOOKUP(Dati!$A5871,Normas!$A:$D,3,FALSE)*0.3)),"")</f>
      </c>
    </row>
    <row r="5872" spans="2:9" x14ac:dyDescent="0.2">
      <c r="B5872">
        <f>IF(ISBLANK(A5872),"",VLOOKUP(A5872,Normas!A:D,4,FALSE))</f>
      </c>
      <c r="E5872" s="2">
        <f>IF(ISBLANK(D5872),"",INT(YEARFRAC(D5872,'Vispārīga informācija'!$B$2)))</f>
      </c>
      <c r="F5872" s="2">
        <f>IFERROR(IF(ISBLANK($A5872),"",IF($A5872="Ūdeņraža jonu koncentrācija",VLOOKUP(Dati!$A5872,Normas!$A:$D,2,FALSE),VLOOKUP(Dati!$A5872,Normas!$A:$D,2,FALSE)*0.6)),"")</f>
      </c>
      <c r="G5872" s="2">
        <f>IFERROR(IF(ISBLANK($A5872),"",IF($A5872="Ūdeņraža jonu koncentrācija",VLOOKUP(Dati!$A5872,Normas!$A:$D,3,FALSE),VLOOKUP(Dati!$A5872,Normas!$A:$D,3,FALSE)*0.6)),"")</f>
      </c>
      <c r="H5872" s="2">
        <f>IFERROR(IF(ISBLANK($A5872),"",IF($A5872="Ūdeņraža jonu koncentrācija",VLOOKUP(Dati!$A5872,Normas!$A:$D,2,FALSE),VLOOKUP(Dati!$A5872,Normas!$A:$D,2,FALSE)*0.3)),"")</f>
      </c>
      <c r="I5872" s="2">
        <f>IFERROR(IF(ISBLANK($A5872),"",IF($A5872="Ūdeņraža jonu koncentrācija",VLOOKUP(Dati!$A5872,Normas!$A:$D,3,FALSE),VLOOKUP(Dati!$A5872,Normas!$A:$D,3,FALSE)*0.3)),"")</f>
      </c>
    </row>
    <row r="5873" spans="2:9" x14ac:dyDescent="0.2">
      <c r="B5873">
        <f>IF(ISBLANK(A5873),"",VLOOKUP(A5873,Normas!A:D,4,FALSE))</f>
      </c>
      <c r="E5873" s="2">
        <f>IF(ISBLANK(D5873),"",INT(YEARFRAC(D5873,'Vispārīga informācija'!$B$2)))</f>
      </c>
      <c r="F5873" s="2">
        <f>IFERROR(IF(ISBLANK($A5873),"",IF($A5873="Ūdeņraža jonu koncentrācija",VLOOKUP(Dati!$A5873,Normas!$A:$D,2,FALSE),VLOOKUP(Dati!$A5873,Normas!$A:$D,2,FALSE)*0.6)),"")</f>
      </c>
      <c r="G5873" s="2">
        <f>IFERROR(IF(ISBLANK($A5873),"",IF($A5873="Ūdeņraža jonu koncentrācija",VLOOKUP(Dati!$A5873,Normas!$A:$D,3,FALSE),VLOOKUP(Dati!$A5873,Normas!$A:$D,3,FALSE)*0.6)),"")</f>
      </c>
      <c r="H5873" s="2">
        <f>IFERROR(IF(ISBLANK($A5873),"",IF($A5873="Ūdeņraža jonu koncentrācija",VLOOKUP(Dati!$A5873,Normas!$A:$D,2,FALSE),VLOOKUP(Dati!$A5873,Normas!$A:$D,2,FALSE)*0.3)),"")</f>
      </c>
      <c r="I5873" s="2">
        <f>IFERROR(IF(ISBLANK($A5873),"",IF($A5873="Ūdeņraža jonu koncentrācija",VLOOKUP(Dati!$A5873,Normas!$A:$D,3,FALSE),VLOOKUP(Dati!$A5873,Normas!$A:$D,3,FALSE)*0.3)),"")</f>
      </c>
    </row>
    <row r="5874" spans="2:9" x14ac:dyDescent="0.2">
      <c r="B5874">
        <f>IF(ISBLANK(A5874),"",VLOOKUP(A5874,Normas!A:D,4,FALSE))</f>
      </c>
      <c r="E5874" s="2">
        <f>IF(ISBLANK(D5874),"",INT(YEARFRAC(D5874,'Vispārīga informācija'!$B$2)))</f>
      </c>
      <c r="F5874" s="2">
        <f>IFERROR(IF(ISBLANK($A5874),"",IF($A5874="Ūdeņraža jonu koncentrācija",VLOOKUP(Dati!$A5874,Normas!$A:$D,2,FALSE),VLOOKUP(Dati!$A5874,Normas!$A:$D,2,FALSE)*0.6)),"")</f>
      </c>
      <c r="G5874" s="2">
        <f>IFERROR(IF(ISBLANK($A5874),"",IF($A5874="Ūdeņraža jonu koncentrācija",VLOOKUP(Dati!$A5874,Normas!$A:$D,3,FALSE),VLOOKUP(Dati!$A5874,Normas!$A:$D,3,FALSE)*0.6)),"")</f>
      </c>
      <c r="H5874" s="2">
        <f>IFERROR(IF(ISBLANK($A5874),"",IF($A5874="Ūdeņraža jonu koncentrācija",VLOOKUP(Dati!$A5874,Normas!$A:$D,2,FALSE),VLOOKUP(Dati!$A5874,Normas!$A:$D,2,FALSE)*0.3)),"")</f>
      </c>
      <c r="I5874" s="2">
        <f>IFERROR(IF(ISBLANK($A5874),"",IF($A5874="Ūdeņraža jonu koncentrācija",VLOOKUP(Dati!$A5874,Normas!$A:$D,3,FALSE),VLOOKUP(Dati!$A5874,Normas!$A:$D,3,FALSE)*0.3)),"")</f>
      </c>
    </row>
    <row r="5875" spans="2:9" x14ac:dyDescent="0.2">
      <c r="B5875">
        <f>IF(ISBLANK(A5875),"",VLOOKUP(A5875,Normas!A:D,4,FALSE))</f>
      </c>
      <c r="E5875" s="2">
        <f>IF(ISBLANK(D5875),"",INT(YEARFRAC(D5875,'Vispārīga informācija'!$B$2)))</f>
      </c>
      <c r="F5875" s="2">
        <f>IFERROR(IF(ISBLANK($A5875),"",IF($A5875="Ūdeņraža jonu koncentrācija",VLOOKUP(Dati!$A5875,Normas!$A:$D,2,FALSE),VLOOKUP(Dati!$A5875,Normas!$A:$D,2,FALSE)*0.6)),"")</f>
      </c>
      <c r="G5875" s="2">
        <f>IFERROR(IF(ISBLANK($A5875),"",IF($A5875="Ūdeņraža jonu koncentrācija",VLOOKUP(Dati!$A5875,Normas!$A:$D,3,FALSE),VLOOKUP(Dati!$A5875,Normas!$A:$D,3,FALSE)*0.6)),"")</f>
      </c>
      <c r="H5875" s="2">
        <f>IFERROR(IF(ISBLANK($A5875),"",IF($A5875="Ūdeņraža jonu koncentrācija",VLOOKUP(Dati!$A5875,Normas!$A:$D,2,FALSE),VLOOKUP(Dati!$A5875,Normas!$A:$D,2,FALSE)*0.3)),"")</f>
      </c>
      <c r="I5875" s="2">
        <f>IFERROR(IF(ISBLANK($A5875),"",IF($A5875="Ūdeņraža jonu koncentrācija",VLOOKUP(Dati!$A5875,Normas!$A:$D,3,FALSE),VLOOKUP(Dati!$A5875,Normas!$A:$D,3,FALSE)*0.3)),"")</f>
      </c>
    </row>
    <row r="5876" spans="2:9" x14ac:dyDescent="0.2">
      <c r="B5876">
        <f>IF(ISBLANK(A5876),"",VLOOKUP(A5876,Normas!A:D,4,FALSE))</f>
      </c>
      <c r="E5876" s="2">
        <f>IF(ISBLANK(D5876),"",INT(YEARFRAC(D5876,'Vispārīga informācija'!$B$2)))</f>
      </c>
      <c r="F5876" s="2">
        <f>IFERROR(IF(ISBLANK($A5876),"",IF($A5876="Ūdeņraža jonu koncentrācija",VLOOKUP(Dati!$A5876,Normas!$A:$D,2,FALSE),VLOOKUP(Dati!$A5876,Normas!$A:$D,2,FALSE)*0.6)),"")</f>
      </c>
      <c r="G5876" s="2">
        <f>IFERROR(IF(ISBLANK($A5876),"",IF($A5876="Ūdeņraža jonu koncentrācija",VLOOKUP(Dati!$A5876,Normas!$A:$D,3,FALSE),VLOOKUP(Dati!$A5876,Normas!$A:$D,3,FALSE)*0.6)),"")</f>
      </c>
      <c r="H5876" s="2">
        <f>IFERROR(IF(ISBLANK($A5876),"",IF($A5876="Ūdeņraža jonu koncentrācija",VLOOKUP(Dati!$A5876,Normas!$A:$D,2,FALSE),VLOOKUP(Dati!$A5876,Normas!$A:$D,2,FALSE)*0.3)),"")</f>
      </c>
      <c r="I5876" s="2">
        <f>IFERROR(IF(ISBLANK($A5876),"",IF($A5876="Ūdeņraža jonu koncentrācija",VLOOKUP(Dati!$A5876,Normas!$A:$D,3,FALSE),VLOOKUP(Dati!$A5876,Normas!$A:$D,3,FALSE)*0.3)),"")</f>
      </c>
    </row>
    <row r="5877" spans="2:9" x14ac:dyDescent="0.2">
      <c r="B5877">
        <f>IF(ISBLANK(A5877),"",VLOOKUP(A5877,Normas!A:D,4,FALSE))</f>
      </c>
      <c r="E5877" s="2">
        <f>IF(ISBLANK(D5877),"",INT(YEARFRAC(D5877,'Vispārīga informācija'!$B$2)))</f>
      </c>
      <c r="F5877" s="2">
        <f>IFERROR(IF(ISBLANK($A5877),"",IF($A5877="Ūdeņraža jonu koncentrācija",VLOOKUP(Dati!$A5877,Normas!$A:$D,2,FALSE),VLOOKUP(Dati!$A5877,Normas!$A:$D,2,FALSE)*0.6)),"")</f>
      </c>
      <c r="G5877" s="2">
        <f>IFERROR(IF(ISBLANK($A5877),"",IF($A5877="Ūdeņraža jonu koncentrācija",VLOOKUP(Dati!$A5877,Normas!$A:$D,3,FALSE),VLOOKUP(Dati!$A5877,Normas!$A:$D,3,FALSE)*0.6)),"")</f>
      </c>
      <c r="H5877" s="2">
        <f>IFERROR(IF(ISBLANK($A5877),"",IF($A5877="Ūdeņraža jonu koncentrācija",VLOOKUP(Dati!$A5877,Normas!$A:$D,2,FALSE),VLOOKUP(Dati!$A5877,Normas!$A:$D,2,FALSE)*0.3)),"")</f>
      </c>
      <c r="I5877" s="2">
        <f>IFERROR(IF(ISBLANK($A5877),"",IF($A5877="Ūdeņraža jonu koncentrācija",VLOOKUP(Dati!$A5877,Normas!$A:$D,3,FALSE),VLOOKUP(Dati!$A5877,Normas!$A:$D,3,FALSE)*0.3)),"")</f>
      </c>
    </row>
    <row r="5878" spans="2:9" x14ac:dyDescent="0.2">
      <c r="B5878">
        <f>IF(ISBLANK(A5878),"",VLOOKUP(A5878,Normas!A:D,4,FALSE))</f>
      </c>
      <c r="E5878" s="2">
        <f>IF(ISBLANK(D5878),"",INT(YEARFRAC(D5878,'Vispārīga informācija'!$B$2)))</f>
      </c>
      <c r="F5878" s="2">
        <f>IFERROR(IF(ISBLANK($A5878),"",IF($A5878="Ūdeņraža jonu koncentrācija",VLOOKUP(Dati!$A5878,Normas!$A:$D,2,FALSE),VLOOKUP(Dati!$A5878,Normas!$A:$D,2,FALSE)*0.6)),"")</f>
      </c>
      <c r="G5878" s="2">
        <f>IFERROR(IF(ISBLANK($A5878),"",IF($A5878="Ūdeņraža jonu koncentrācija",VLOOKUP(Dati!$A5878,Normas!$A:$D,3,FALSE),VLOOKUP(Dati!$A5878,Normas!$A:$D,3,FALSE)*0.6)),"")</f>
      </c>
      <c r="H5878" s="2">
        <f>IFERROR(IF(ISBLANK($A5878),"",IF($A5878="Ūdeņraža jonu koncentrācija",VLOOKUP(Dati!$A5878,Normas!$A:$D,2,FALSE),VLOOKUP(Dati!$A5878,Normas!$A:$D,2,FALSE)*0.3)),"")</f>
      </c>
      <c r="I5878" s="2">
        <f>IFERROR(IF(ISBLANK($A5878),"",IF($A5878="Ūdeņraža jonu koncentrācija",VLOOKUP(Dati!$A5878,Normas!$A:$D,3,FALSE),VLOOKUP(Dati!$A5878,Normas!$A:$D,3,FALSE)*0.3)),"")</f>
      </c>
    </row>
    <row r="5879" spans="2:9" x14ac:dyDescent="0.2">
      <c r="B5879">
        <f>IF(ISBLANK(A5879),"",VLOOKUP(A5879,Normas!A:D,4,FALSE))</f>
      </c>
      <c r="E5879" s="2">
        <f>IF(ISBLANK(D5879),"",INT(YEARFRAC(D5879,'Vispārīga informācija'!$B$2)))</f>
      </c>
      <c r="F5879" s="2">
        <f>IFERROR(IF(ISBLANK($A5879),"",IF($A5879="Ūdeņraža jonu koncentrācija",VLOOKUP(Dati!$A5879,Normas!$A:$D,2,FALSE),VLOOKUP(Dati!$A5879,Normas!$A:$D,2,FALSE)*0.6)),"")</f>
      </c>
      <c r="G5879" s="2">
        <f>IFERROR(IF(ISBLANK($A5879),"",IF($A5879="Ūdeņraža jonu koncentrācija",VLOOKUP(Dati!$A5879,Normas!$A:$D,3,FALSE),VLOOKUP(Dati!$A5879,Normas!$A:$D,3,FALSE)*0.6)),"")</f>
      </c>
      <c r="H5879" s="2">
        <f>IFERROR(IF(ISBLANK($A5879),"",IF($A5879="Ūdeņraža jonu koncentrācija",VLOOKUP(Dati!$A5879,Normas!$A:$D,2,FALSE),VLOOKUP(Dati!$A5879,Normas!$A:$D,2,FALSE)*0.3)),"")</f>
      </c>
      <c r="I5879" s="2">
        <f>IFERROR(IF(ISBLANK($A5879),"",IF($A5879="Ūdeņraža jonu koncentrācija",VLOOKUP(Dati!$A5879,Normas!$A:$D,3,FALSE),VLOOKUP(Dati!$A5879,Normas!$A:$D,3,FALSE)*0.3)),"")</f>
      </c>
    </row>
    <row r="5880" spans="2:9" x14ac:dyDescent="0.2">
      <c r="B5880">
        <f>IF(ISBLANK(A5880),"",VLOOKUP(A5880,Normas!A:D,4,FALSE))</f>
      </c>
      <c r="E5880" s="2">
        <f>IF(ISBLANK(D5880),"",INT(YEARFRAC(D5880,'Vispārīga informācija'!$B$2)))</f>
      </c>
      <c r="F5880" s="2">
        <f>IFERROR(IF(ISBLANK($A5880),"",IF($A5880="Ūdeņraža jonu koncentrācija",VLOOKUP(Dati!$A5880,Normas!$A:$D,2,FALSE),VLOOKUP(Dati!$A5880,Normas!$A:$D,2,FALSE)*0.6)),"")</f>
      </c>
      <c r="G5880" s="2">
        <f>IFERROR(IF(ISBLANK($A5880),"",IF($A5880="Ūdeņraža jonu koncentrācija",VLOOKUP(Dati!$A5880,Normas!$A:$D,3,FALSE),VLOOKUP(Dati!$A5880,Normas!$A:$D,3,FALSE)*0.6)),"")</f>
      </c>
      <c r="H5880" s="2">
        <f>IFERROR(IF(ISBLANK($A5880),"",IF($A5880="Ūdeņraža jonu koncentrācija",VLOOKUP(Dati!$A5880,Normas!$A:$D,2,FALSE),VLOOKUP(Dati!$A5880,Normas!$A:$D,2,FALSE)*0.3)),"")</f>
      </c>
      <c r="I5880" s="2">
        <f>IFERROR(IF(ISBLANK($A5880),"",IF($A5880="Ūdeņraža jonu koncentrācija",VLOOKUP(Dati!$A5880,Normas!$A:$D,3,FALSE),VLOOKUP(Dati!$A5880,Normas!$A:$D,3,FALSE)*0.3)),"")</f>
      </c>
    </row>
    <row r="5881" spans="2:9" x14ac:dyDescent="0.2">
      <c r="B5881">
        <f>IF(ISBLANK(A5881),"",VLOOKUP(A5881,Normas!A:D,4,FALSE))</f>
      </c>
      <c r="E5881" s="2">
        <f>IF(ISBLANK(D5881),"",INT(YEARFRAC(D5881,'Vispārīga informācija'!$B$2)))</f>
      </c>
      <c r="F5881" s="2">
        <f>IFERROR(IF(ISBLANK($A5881),"",IF($A5881="Ūdeņraža jonu koncentrācija",VLOOKUP(Dati!$A5881,Normas!$A:$D,2,FALSE),VLOOKUP(Dati!$A5881,Normas!$A:$D,2,FALSE)*0.6)),"")</f>
      </c>
      <c r="G5881" s="2">
        <f>IFERROR(IF(ISBLANK($A5881),"",IF($A5881="Ūdeņraža jonu koncentrācija",VLOOKUP(Dati!$A5881,Normas!$A:$D,3,FALSE),VLOOKUP(Dati!$A5881,Normas!$A:$D,3,FALSE)*0.6)),"")</f>
      </c>
      <c r="H5881" s="2">
        <f>IFERROR(IF(ISBLANK($A5881),"",IF($A5881="Ūdeņraža jonu koncentrācija",VLOOKUP(Dati!$A5881,Normas!$A:$D,2,FALSE),VLOOKUP(Dati!$A5881,Normas!$A:$D,2,FALSE)*0.3)),"")</f>
      </c>
      <c r="I5881" s="2">
        <f>IFERROR(IF(ISBLANK($A5881),"",IF($A5881="Ūdeņraža jonu koncentrācija",VLOOKUP(Dati!$A5881,Normas!$A:$D,3,FALSE),VLOOKUP(Dati!$A5881,Normas!$A:$D,3,FALSE)*0.3)),"")</f>
      </c>
    </row>
    <row r="5882" spans="2:9" x14ac:dyDescent="0.2">
      <c r="B5882">
        <f>IF(ISBLANK(A5882),"",VLOOKUP(A5882,Normas!A:D,4,FALSE))</f>
      </c>
      <c r="E5882" s="2">
        <f>IF(ISBLANK(D5882),"",INT(YEARFRAC(D5882,'Vispārīga informācija'!$B$2)))</f>
      </c>
      <c r="F5882" s="2">
        <f>IFERROR(IF(ISBLANK($A5882),"",IF($A5882="Ūdeņraža jonu koncentrācija",VLOOKUP(Dati!$A5882,Normas!$A:$D,2,FALSE),VLOOKUP(Dati!$A5882,Normas!$A:$D,2,FALSE)*0.6)),"")</f>
      </c>
      <c r="G5882" s="2">
        <f>IFERROR(IF(ISBLANK($A5882),"",IF($A5882="Ūdeņraža jonu koncentrācija",VLOOKUP(Dati!$A5882,Normas!$A:$D,3,FALSE),VLOOKUP(Dati!$A5882,Normas!$A:$D,3,FALSE)*0.6)),"")</f>
      </c>
      <c r="H5882" s="2">
        <f>IFERROR(IF(ISBLANK($A5882),"",IF($A5882="Ūdeņraža jonu koncentrācija",VLOOKUP(Dati!$A5882,Normas!$A:$D,2,FALSE),VLOOKUP(Dati!$A5882,Normas!$A:$D,2,FALSE)*0.3)),"")</f>
      </c>
      <c r="I5882" s="2">
        <f>IFERROR(IF(ISBLANK($A5882),"",IF($A5882="Ūdeņraža jonu koncentrācija",VLOOKUP(Dati!$A5882,Normas!$A:$D,3,FALSE),VLOOKUP(Dati!$A5882,Normas!$A:$D,3,FALSE)*0.3)),"")</f>
      </c>
    </row>
    <row r="5883" spans="2:9" x14ac:dyDescent="0.2">
      <c r="B5883">
        <f>IF(ISBLANK(A5883),"",VLOOKUP(A5883,Normas!A:D,4,FALSE))</f>
      </c>
      <c r="E5883" s="2">
        <f>IF(ISBLANK(D5883),"",INT(YEARFRAC(D5883,'Vispārīga informācija'!$B$2)))</f>
      </c>
      <c r="F5883" s="2">
        <f>IFERROR(IF(ISBLANK($A5883),"",IF($A5883="Ūdeņraža jonu koncentrācija",VLOOKUP(Dati!$A5883,Normas!$A:$D,2,FALSE),VLOOKUP(Dati!$A5883,Normas!$A:$D,2,FALSE)*0.6)),"")</f>
      </c>
      <c r="G5883" s="2">
        <f>IFERROR(IF(ISBLANK($A5883),"",IF($A5883="Ūdeņraža jonu koncentrācija",VLOOKUP(Dati!$A5883,Normas!$A:$D,3,FALSE),VLOOKUP(Dati!$A5883,Normas!$A:$D,3,FALSE)*0.6)),"")</f>
      </c>
      <c r="H5883" s="2">
        <f>IFERROR(IF(ISBLANK($A5883),"",IF($A5883="Ūdeņraža jonu koncentrācija",VLOOKUP(Dati!$A5883,Normas!$A:$D,2,FALSE),VLOOKUP(Dati!$A5883,Normas!$A:$D,2,FALSE)*0.3)),"")</f>
      </c>
      <c r="I5883" s="2">
        <f>IFERROR(IF(ISBLANK($A5883),"",IF($A5883="Ūdeņraža jonu koncentrācija",VLOOKUP(Dati!$A5883,Normas!$A:$D,3,FALSE),VLOOKUP(Dati!$A5883,Normas!$A:$D,3,FALSE)*0.3)),"")</f>
      </c>
    </row>
    <row r="5884" spans="2:9" x14ac:dyDescent="0.2">
      <c r="B5884">
        <f>IF(ISBLANK(A5884),"",VLOOKUP(A5884,Normas!A:D,4,FALSE))</f>
      </c>
      <c r="E5884" s="2">
        <f>IF(ISBLANK(D5884),"",INT(YEARFRAC(D5884,'Vispārīga informācija'!$B$2)))</f>
      </c>
      <c r="F5884" s="2">
        <f>IFERROR(IF(ISBLANK($A5884),"",IF($A5884="Ūdeņraža jonu koncentrācija",VLOOKUP(Dati!$A5884,Normas!$A:$D,2,FALSE),VLOOKUP(Dati!$A5884,Normas!$A:$D,2,FALSE)*0.6)),"")</f>
      </c>
      <c r="G5884" s="2">
        <f>IFERROR(IF(ISBLANK($A5884),"",IF($A5884="Ūdeņraža jonu koncentrācija",VLOOKUP(Dati!$A5884,Normas!$A:$D,3,FALSE),VLOOKUP(Dati!$A5884,Normas!$A:$D,3,FALSE)*0.6)),"")</f>
      </c>
      <c r="H5884" s="2">
        <f>IFERROR(IF(ISBLANK($A5884),"",IF($A5884="Ūdeņraža jonu koncentrācija",VLOOKUP(Dati!$A5884,Normas!$A:$D,2,FALSE),VLOOKUP(Dati!$A5884,Normas!$A:$D,2,FALSE)*0.3)),"")</f>
      </c>
      <c r="I5884" s="2">
        <f>IFERROR(IF(ISBLANK($A5884),"",IF($A5884="Ūdeņraža jonu koncentrācija",VLOOKUP(Dati!$A5884,Normas!$A:$D,3,FALSE),VLOOKUP(Dati!$A5884,Normas!$A:$D,3,FALSE)*0.3)),"")</f>
      </c>
    </row>
    <row r="5885" spans="2:9" x14ac:dyDescent="0.2">
      <c r="B5885">
        <f>IF(ISBLANK(A5885),"",VLOOKUP(A5885,Normas!A:D,4,FALSE))</f>
      </c>
      <c r="E5885" s="2">
        <f>IF(ISBLANK(D5885),"",INT(YEARFRAC(D5885,'Vispārīga informācija'!$B$2)))</f>
      </c>
      <c r="F5885" s="2">
        <f>IFERROR(IF(ISBLANK($A5885),"",IF($A5885="Ūdeņraža jonu koncentrācija",VLOOKUP(Dati!$A5885,Normas!$A:$D,2,FALSE),VLOOKUP(Dati!$A5885,Normas!$A:$D,2,FALSE)*0.6)),"")</f>
      </c>
      <c r="G5885" s="2">
        <f>IFERROR(IF(ISBLANK($A5885),"",IF($A5885="Ūdeņraža jonu koncentrācija",VLOOKUP(Dati!$A5885,Normas!$A:$D,3,FALSE),VLOOKUP(Dati!$A5885,Normas!$A:$D,3,FALSE)*0.6)),"")</f>
      </c>
      <c r="H5885" s="2">
        <f>IFERROR(IF(ISBLANK($A5885),"",IF($A5885="Ūdeņraža jonu koncentrācija",VLOOKUP(Dati!$A5885,Normas!$A:$D,2,FALSE),VLOOKUP(Dati!$A5885,Normas!$A:$D,2,FALSE)*0.3)),"")</f>
      </c>
      <c r="I5885" s="2">
        <f>IFERROR(IF(ISBLANK($A5885),"",IF($A5885="Ūdeņraža jonu koncentrācija",VLOOKUP(Dati!$A5885,Normas!$A:$D,3,FALSE),VLOOKUP(Dati!$A5885,Normas!$A:$D,3,FALSE)*0.3)),"")</f>
      </c>
    </row>
    <row r="5886" spans="2:9" x14ac:dyDescent="0.2">
      <c r="B5886">
        <f>IF(ISBLANK(A5886),"",VLOOKUP(A5886,Normas!A:D,4,FALSE))</f>
      </c>
      <c r="E5886" s="2">
        <f>IF(ISBLANK(D5886),"",INT(YEARFRAC(D5886,'Vispārīga informācija'!$B$2)))</f>
      </c>
      <c r="F5886" s="2">
        <f>IFERROR(IF(ISBLANK($A5886),"",IF($A5886="Ūdeņraža jonu koncentrācija",VLOOKUP(Dati!$A5886,Normas!$A:$D,2,FALSE),VLOOKUP(Dati!$A5886,Normas!$A:$D,2,FALSE)*0.6)),"")</f>
      </c>
      <c r="G5886" s="2">
        <f>IFERROR(IF(ISBLANK($A5886),"",IF($A5886="Ūdeņraža jonu koncentrācija",VLOOKUP(Dati!$A5886,Normas!$A:$D,3,FALSE),VLOOKUP(Dati!$A5886,Normas!$A:$D,3,FALSE)*0.6)),"")</f>
      </c>
      <c r="H5886" s="2">
        <f>IFERROR(IF(ISBLANK($A5886),"",IF($A5886="Ūdeņraža jonu koncentrācija",VLOOKUP(Dati!$A5886,Normas!$A:$D,2,FALSE),VLOOKUP(Dati!$A5886,Normas!$A:$D,2,FALSE)*0.3)),"")</f>
      </c>
      <c r="I5886" s="2">
        <f>IFERROR(IF(ISBLANK($A5886),"",IF($A5886="Ūdeņraža jonu koncentrācija",VLOOKUP(Dati!$A5886,Normas!$A:$D,3,FALSE),VLOOKUP(Dati!$A5886,Normas!$A:$D,3,FALSE)*0.3)),"")</f>
      </c>
    </row>
    <row r="5887" spans="2:9" x14ac:dyDescent="0.2">
      <c r="B5887">
        <f>IF(ISBLANK(A5887),"",VLOOKUP(A5887,Normas!A:D,4,FALSE))</f>
      </c>
      <c r="E5887" s="2">
        <f>IF(ISBLANK(D5887),"",INT(YEARFRAC(D5887,'Vispārīga informācija'!$B$2)))</f>
      </c>
      <c r="F5887" s="2">
        <f>IFERROR(IF(ISBLANK($A5887),"",IF($A5887="Ūdeņraža jonu koncentrācija",VLOOKUP(Dati!$A5887,Normas!$A:$D,2,FALSE),VLOOKUP(Dati!$A5887,Normas!$A:$D,2,FALSE)*0.6)),"")</f>
      </c>
      <c r="G5887" s="2">
        <f>IFERROR(IF(ISBLANK($A5887),"",IF($A5887="Ūdeņraža jonu koncentrācija",VLOOKUP(Dati!$A5887,Normas!$A:$D,3,FALSE),VLOOKUP(Dati!$A5887,Normas!$A:$D,3,FALSE)*0.6)),"")</f>
      </c>
      <c r="H5887" s="2">
        <f>IFERROR(IF(ISBLANK($A5887),"",IF($A5887="Ūdeņraža jonu koncentrācija",VLOOKUP(Dati!$A5887,Normas!$A:$D,2,FALSE),VLOOKUP(Dati!$A5887,Normas!$A:$D,2,FALSE)*0.3)),"")</f>
      </c>
      <c r="I5887" s="2">
        <f>IFERROR(IF(ISBLANK($A5887),"",IF($A5887="Ūdeņraža jonu koncentrācija",VLOOKUP(Dati!$A5887,Normas!$A:$D,3,FALSE),VLOOKUP(Dati!$A5887,Normas!$A:$D,3,FALSE)*0.3)),"")</f>
      </c>
    </row>
    <row r="5888" spans="2:9" x14ac:dyDescent="0.2">
      <c r="B5888">
        <f>IF(ISBLANK(A5888),"",VLOOKUP(A5888,Normas!A:D,4,FALSE))</f>
      </c>
      <c r="E5888" s="2">
        <f>IF(ISBLANK(D5888),"",INT(YEARFRAC(D5888,'Vispārīga informācija'!$B$2)))</f>
      </c>
      <c r="F5888" s="2">
        <f>IFERROR(IF(ISBLANK($A5888),"",IF($A5888="Ūdeņraža jonu koncentrācija",VLOOKUP(Dati!$A5888,Normas!$A:$D,2,FALSE),VLOOKUP(Dati!$A5888,Normas!$A:$D,2,FALSE)*0.6)),"")</f>
      </c>
      <c r="G5888" s="2">
        <f>IFERROR(IF(ISBLANK($A5888),"",IF($A5888="Ūdeņraža jonu koncentrācija",VLOOKUP(Dati!$A5888,Normas!$A:$D,3,FALSE),VLOOKUP(Dati!$A5888,Normas!$A:$D,3,FALSE)*0.6)),"")</f>
      </c>
      <c r="H5888" s="2">
        <f>IFERROR(IF(ISBLANK($A5888),"",IF($A5888="Ūdeņraža jonu koncentrācija",VLOOKUP(Dati!$A5888,Normas!$A:$D,2,FALSE),VLOOKUP(Dati!$A5888,Normas!$A:$D,2,FALSE)*0.3)),"")</f>
      </c>
      <c r="I5888" s="2">
        <f>IFERROR(IF(ISBLANK($A5888),"",IF($A5888="Ūdeņraža jonu koncentrācija",VLOOKUP(Dati!$A5888,Normas!$A:$D,3,FALSE),VLOOKUP(Dati!$A5888,Normas!$A:$D,3,FALSE)*0.3)),"")</f>
      </c>
    </row>
    <row r="5889" spans="2:9" x14ac:dyDescent="0.2">
      <c r="B5889">
        <f>IF(ISBLANK(A5889),"",VLOOKUP(A5889,Normas!A:D,4,FALSE))</f>
      </c>
      <c r="E5889" s="2">
        <f>IF(ISBLANK(D5889),"",INT(YEARFRAC(D5889,'Vispārīga informācija'!$B$2)))</f>
      </c>
      <c r="F5889" s="2">
        <f>IFERROR(IF(ISBLANK($A5889),"",IF($A5889="Ūdeņraža jonu koncentrācija",VLOOKUP(Dati!$A5889,Normas!$A:$D,2,FALSE),VLOOKUP(Dati!$A5889,Normas!$A:$D,2,FALSE)*0.6)),"")</f>
      </c>
      <c r="G5889" s="2">
        <f>IFERROR(IF(ISBLANK($A5889),"",IF($A5889="Ūdeņraža jonu koncentrācija",VLOOKUP(Dati!$A5889,Normas!$A:$D,3,FALSE),VLOOKUP(Dati!$A5889,Normas!$A:$D,3,FALSE)*0.6)),"")</f>
      </c>
      <c r="H5889" s="2">
        <f>IFERROR(IF(ISBLANK($A5889),"",IF($A5889="Ūdeņraža jonu koncentrācija",VLOOKUP(Dati!$A5889,Normas!$A:$D,2,FALSE),VLOOKUP(Dati!$A5889,Normas!$A:$D,2,FALSE)*0.3)),"")</f>
      </c>
      <c r="I5889" s="2">
        <f>IFERROR(IF(ISBLANK($A5889),"",IF($A5889="Ūdeņraža jonu koncentrācija",VLOOKUP(Dati!$A5889,Normas!$A:$D,3,FALSE),VLOOKUP(Dati!$A5889,Normas!$A:$D,3,FALSE)*0.3)),"")</f>
      </c>
    </row>
    <row r="5890" spans="2:9" x14ac:dyDescent="0.2">
      <c r="B5890">
        <f>IF(ISBLANK(A5890),"",VLOOKUP(A5890,Normas!A:D,4,FALSE))</f>
      </c>
      <c r="E5890" s="2">
        <f>IF(ISBLANK(D5890),"",INT(YEARFRAC(D5890,'Vispārīga informācija'!$B$2)))</f>
      </c>
      <c r="F5890" s="2">
        <f>IFERROR(IF(ISBLANK($A5890),"",IF($A5890="Ūdeņraža jonu koncentrācija",VLOOKUP(Dati!$A5890,Normas!$A:$D,2,FALSE),VLOOKUP(Dati!$A5890,Normas!$A:$D,2,FALSE)*0.6)),"")</f>
      </c>
      <c r="G5890" s="2">
        <f>IFERROR(IF(ISBLANK($A5890),"",IF($A5890="Ūdeņraža jonu koncentrācija",VLOOKUP(Dati!$A5890,Normas!$A:$D,3,FALSE),VLOOKUP(Dati!$A5890,Normas!$A:$D,3,FALSE)*0.6)),"")</f>
      </c>
      <c r="H5890" s="2">
        <f>IFERROR(IF(ISBLANK($A5890),"",IF($A5890="Ūdeņraža jonu koncentrācija",VLOOKUP(Dati!$A5890,Normas!$A:$D,2,FALSE),VLOOKUP(Dati!$A5890,Normas!$A:$D,2,FALSE)*0.3)),"")</f>
      </c>
      <c r="I5890" s="2">
        <f>IFERROR(IF(ISBLANK($A5890),"",IF($A5890="Ūdeņraža jonu koncentrācija",VLOOKUP(Dati!$A5890,Normas!$A:$D,3,FALSE),VLOOKUP(Dati!$A5890,Normas!$A:$D,3,FALSE)*0.3)),"")</f>
      </c>
    </row>
    <row r="5891" spans="2:9" x14ac:dyDescent="0.2">
      <c r="B5891">
        <f>IF(ISBLANK(A5891),"",VLOOKUP(A5891,Normas!A:D,4,FALSE))</f>
      </c>
      <c r="E5891" s="2">
        <f>IF(ISBLANK(D5891),"",INT(YEARFRAC(D5891,'Vispārīga informācija'!$B$2)))</f>
      </c>
      <c r="F5891" s="2">
        <f>IFERROR(IF(ISBLANK($A5891),"",IF($A5891="Ūdeņraža jonu koncentrācija",VLOOKUP(Dati!$A5891,Normas!$A:$D,2,FALSE),VLOOKUP(Dati!$A5891,Normas!$A:$D,2,FALSE)*0.6)),"")</f>
      </c>
      <c r="G5891" s="2">
        <f>IFERROR(IF(ISBLANK($A5891),"",IF($A5891="Ūdeņraža jonu koncentrācija",VLOOKUP(Dati!$A5891,Normas!$A:$D,3,FALSE),VLOOKUP(Dati!$A5891,Normas!$A:$D,3,FALSE)*0.6)),"")</f>
      </c>
      <c r="H5891" s="2">
        <f>IFERROR(IF(ISBLANK($A5891),"",IF($A5891="Ūdeņraža jonu koncentrācija",VLOOKUP(Dati!$A5891,Normas!$A:$D,2,FALSE),VLOOKUP(Dati!$A5891,Normas!$A:$D,2,FALSE)*0.3)),"")</f>
      </c>
      <c r="I5891" s="2">
        <f>IFERROR(IF(ISBLANK($A5891),"",IF($A5891="Ūdeņraža jonu koncentrācija",VLOOKUP(Dati!$A5891,Normas!$A:$D,3,FALSE),VLOOKUP(Dati!$A5891,Normas!$A:$D,3,FALSE)*0.3)),"")</f>
      </c>
    </row>
    <row r="5892" spans="2:9" x14ac:dyDescent="0.2">
      <c r="B5892">
        <f>IF(ISBLANK(A5892),"",VLOOKUP(A5892,Normas!A:D,4,FALSE))</f>
      </c>
      <c r="E5892" s="2">
        <f>IF(ISBLANK(D5892),"",INT(YEARFRAC(D5892,'Vispārīga informācija'!$B$2)))</f>
      </c>
      <c r="F5892" s="2">
        <f>IFERROR(IF(ISBLANK($A5892),"",IF($A5892="Ūdeņraža jonu koncentrācija",VLOOKUP(Dati!$A5892,Normas!$A:$D,2,FALSE),VLOOKUP(Dati!$A5892,Normas!$A:$D,2,FALSE)*0.6)),"")</f>
      </c>
      <c r="G5892" s="2">
        <f>IFERROR(IF(ISBLANK($A5892),"",IF($A5892="Ūdeņraža jonu koncentrācija",VLOOKUP(Dati!$A5892,Normas!$A:$D,3,FALSE),VLOOKUP(Dati!$A5892,Normas!$A:$D,3,FALSE)*0.6)),"")</f>
      </c>
      <c r="H5892" s="2">
        <f>IFERROR(IF(ISBLANK($A5892),"",IF($A5892="Ūdeņraža jonu koncentrācija",VLOOKUP(Dati!$A5892,Normas!$A:$D,2,FALSE),VLOOKUP(Dati!$A5892,Normas!$A:$D,2,FALSE)*0.3)),"")</f>
      </c>
      <c r="I5892" s="2">
        <f>IFERROR(IF(ISBLANK($A5892),"",IF($A5892="Ūdeņraža jonu koncentrācija",VLOOKUP(Dati!$A5892,Normas!$A:$D,3,FALSE),VLOOKUP(Dati!$A5892,Normas!$A:$D,3,FALSE)*0.3)),"")</f>
      </c>
    </row>
    <row r="5893" spans="2:9" x14ac:dyDescent="0.2">
      <c r="B5893">
        <f>IF(ISBLANK(A5893),"",VLOOKUP(A5893,Normas!A:D,4,FALSE))</f>
      </c>
      <c r="E5893" s="2">
        <f>IF(ISBLANK(D5893),"",INT(YEARFRAC(D5893,'Vispārīga informācija'!$B$2)))</f>
      </c>
      <c r="F5893" s="2">
        <f>IFERROR(IF(ISBLANK($A5893),"",IF($A5893="Ūdeņraža jonu koncentrācija",VLOOKUP(Dati!$A5893,Normas!$A:$D,2,FALSE),VLOOKUP(Dati!$A5893,Normas!$A:$D,2,FALSE)*0.6)),"")</f>
      </c>
      <c r="G5893" s="2">
        <f>IFERROR(IF(ISBLANK($A5893),"",IF($A5893="Ūdeņraža jonu koncentrācija",VLOOKUP(Dati!$A5893,Normas!$A:$D,3,FALSE),VLOOKUP(Dati!$A5893,Normas!$A:$D,3,FALSE)*0.6)),"")</f>
      </c>
      <c r="H5893" s="2">
        <f>IFERROR(IF(ISBLANK($A5893),"",IF($A5893="Ūdeņraža jonu koncentrācija",VLOOKUP(Dati!$A5893,Normas!$A:$D,2,FALSE),VLOOKUP(Dati!$A5893,Normas!$A:$D,2,FALSE)*0.3)),"")</f>
      </c>
      <c r="I5893" s="2">
        <f>IFERROR(IF(ISBLANK($A5893),"",IF($A5893="Ūdeņraža jonu koncentrācija",VLOOKUP(Dati!$A5893,Normas!$A:$D,3,FALSE),VLOOKUP(Dati!$A5893,Normas!$A:$D,3,FALSE)*0.3)),"")</f>
      </c>
    </row>
    <row r="5894" spans="2:9" x14ac:dyDescent="0.2">
      <c r="B5894">
        <f>IF(ISBLANK(A5894),"",VLOOKUP(A5894,Normas!A:D,4,FALSE))</f>
      </c>
      <c r="E5894" s="2">
        <f>IF(ISBLANK(D5894),"",INT(YEARFRAC(D5894,'Vispārīga informācija'!$B$2)))</f>
      </c>
      <c r="F5894" s="2">
        <f>IFERROR(IF(ISBLANK($A5894),"",IF($A5894="Ūdeņraža jonu koncentrācija",VLOOKUP(Dati!$A5894,Normas!$A:$D,2,FALSE),VLOOKUP(Dati!$A5894,Normas!$A:$D,2,FALSE)*0.6)),"")</f>
      </c>
      <c r="G5894" s="2">
        <f>IFERROR(IF(ISBLANK($A5894),"",IF($A5894="Ūdeņraža jonu koncentrācija",VLOOKUP(Dati!$A5894,Normas!$A:$D,3,FALSE),VLOOKUP(Dati!$A5894,Normas!$A:$D,3,FALSE)*0.6)),"")</f>
      </c>
      <c r="H5894" s="2">
        <f>IFERROR(IF(ISBLANK($A5894),"",IF($A5894="Ūdeņraža jonu koncentrācija",VLOOKUP(Dati!$A5894,Normas!$A:$D,2,FALSE),VLOOKUP(Dati!$A5894,Normas!$A:$D,2,FALSE)*0.3)),"")</f>
      </c>
      <c r="I5894" s="2">
        <f>IFERROR(IF(ISBLANK($A5894),"",IF($A5894="Ūdeņraža jonu koncentrācija",VLOOKUP(Dati!$A5894,Normas!$A:$D,3,FALSE),VLOOKUP(Dati!$A5894,Normas!$A:$D,3,FALSE)*0.3)),"")</f>
      </c>
    </row>
    <row r="5895" spans="2:9" x14ac:dyDescent="0.2">
      <c r="B5895">
        <f>IF(ISBLANK(A5895),"",VLOOKUP(A5895,Normas!A:D,4,FALSE))</f>
      </c>
      <c r="E5895" s="2">
        <f>IF(ISBLANK(D5895),"",INT(YEARFRAC(D5895,'Vispārīga informācija'!$B$2)))</f>
      </c>
      <c r="F5895" s="2">
        <f>IFERROR(IF(ISBLANK($A5895),"",IF($A5895="Ūdeņraža jonu koncentrācija",VLOOKUP(Dati!$A5895,Normas!$A:$D,2,FALSE),VLOOKUP(Dati!$A5895,Normas!$A:$D,2,FALSE)*0.6)),"")</f>
      </c>
      <c r="G5895" s="2">
        <f>IFERROR(IF(ISBLANK($A5895),"",IF($A5895="Ūdeņraža jonu koncentrācija",VLOOKUP(Dati!$A5895,Normas!$A:$D,3,FALSE),VLOOKUP(Dati!$A5895,Normas!$A:$D,3,FALSE)*0.6)),"")</f>
      </c>
      <c r="H5895" s="2">
        <f>IFERROR(IF(ISBLANK($A5895),"",IF($A5895="Ūdeņraža jonu koncentrācija",VLOOKUP(Dati!$A5895,Normas!$A:$D,2,FALSE),VLOOKUP(Dati!$A5895,Normas!$A:$D,2,FALSE)*0.3)),"")</f>
      </c>
      <c r="I5895" s="2">
        <f>IFERROR(IF(ISBLANK($A5895),"",IF($A5895="Ūdeņraža jonu koncentrācija",VLOOKUP(Dati!$A5895,Normas!$A:$D,3,FALSE),VLOOKUP(Dati!$A5895,Normas!$A:$D,3,FALSE)*0.3)),"")</f>
      </c>
    </row>
    <row r="5896" spans="2:9" x14ac:dyDescent="0.2">
      <c r="B5896">
        <f>IF(ISBLANK(A5896),"",VLOOKUP(A5896,Normas!A:D,4,FALSE))</f>
      </c>
      <c r="E5896" s="2">
        <f>IF(ISBLANK(D5896),"",INT(YEARFRAC(D5896,'Vispārīga informācija'!$B$2)))</f>
      </c>
      <c r="F5896" s="2">
        <f>IFERROR(IF(ISBLANK($A5896),"",IF($A5896="Ūdeņraža jonu koncentrācija",VLOOKUP(Dati!$A5896,Normas!$A:$D,2,FALSE),VLOOKUP(Dati!$A5896,Normas!$A:$D,2,FALSE)*0.6)),"")</f>
      </c>
      <c r="G5896" s="2">
        <f>IFERROR(IF(ISBLANK($A5896),"",IF($A5896="Ūdeņraža jonu koncentrācija",VLOOKUP(Dati!$A5896,Normas!$A:$D,3,FALSE),VLOOKUP(Dati!$A5896,Normas!$A:$D,3,FALSE)*0.6)),"")</f>
      </c>
      <c r="H5896" s="2">
        <f>IFERROR(IF(ISBLANK($A5896),"",IF($A5896="Ūdeņraža jonu koncentrācija",VLOOKUP(Dati!$A5896,Normas!$A:$D,2,FALSE),VLOOKUP(Dati!$A5896,Normas!$A:$D,2,FALSE)*0.3)),"")</f>
      </c>
      <c r="I5896" s="2">
        <f>IFERROR(IF(ISBLANK($A5896),"",IF($A5896="Ūdeņraža jonu koncentrācija",VLOOKUP(Dati!$A5896,Normas!$A:$D,3,FALSE),VLOOKUP(Dati!$A5896,Normas!$A:$D,3,FALSE)*0.3)),"")</f>
      </c>
    </row>
    <row r="5897" spans="2:9" x14ac:dyDescent="0.2">
      <c r="B5897">
        <f>IF(ISBLANK(A5897),"",VLOOKUP(A5897,Normas!A:D,4,FALSE))</f>
      </c>
      <c r="E5897" s="2">
        <f>IF(ISBLANK(D5897),"",INT(YEARFRAC(D5897,'Vispārīga informācija'!$B$2)))</f>
      </c>
      <c r="F5897" s="2">
        <f>IFERROR(IF(ISBLANK($A5897),"",IF($A5897="Ūdeņraža jonu koncentrācija",VLOOKUP(Dati!$A5897,Normas!$A:$D,2,FALSE),VLOOKUP(Dati!$A5897,Normas!$A:$D,2,FALSE)*0.6)),"")</f>
      </c>
      <c r="G5897" s="2">
        <f>IFERROR(IF(ISBLANK($A5897),"",IF($A5897="Ūdeņraža jonu koncentrācija",VLOOKUP(Dati!$A5897,Normas!$A:$D,3,FALSE),VLOOKUP(Dati!$A5897,Normas!$A:$D,3,FALSE)*0.6)),"")</f>
      </c>
      <c r="H5897" s="2">
        <f>IFERROR(IF(ISBLANK($A5897),"",IF($A5897="Ūdeņraža jonu koncentrācija",VLOOKUP(Dati!$A5897,Normas!$A:$D,2,FALSE),VLOOKUP(Dati!$A5897,Normas!$A:$D,2,FALSE)*0.3)),"")</f>
      </c>
      <c r="I5897" s="2">
        <f>IFERROR(IF(ISBLANK($A5897),"",IF($A5897="Ūdeņraža jonu koncentrācija",VLOOKUP(Dati!$A5897,Normas!$A:$D,3,FALSE),VLOOKUP(Dati!$A5897,Normas!$A:$D,3,FALSE)*0.3)),"")</f>
      </c>
    </row>
    <row r="5898" spans="2:9" x14ac:dyDescent="0.2">
      <c r="B5898">
        <f>IF(ISBLANK(A5898),"",VLOOKUP(A5898,Normas!A:D,4,FALSE))</f>
      </c>
      <c r="E5898" s="2">
        <f>IF(ISBLANK(D5898),"",INT(YEARFRAC(D5898,'Vispārīga informācija'!$B$2)))</f>
      </c>
      <c r="F5898" s="2">
        <f>IFERROR(IF(ISBLANK($A5898),"",IF($A5898="Ūdeņraža jonu koncentrācija",VLOOKUP(Dati!$A5898,Normas!$A:$D,2,FALSE),VLOOKUP(Dati!$A5898,Normas!$A:$D,2,FALSE)*0.6)),"")</f>
      </c>
      <c r="G5898" s="2">
        <f>IFERROR(IF(ISBLANK($A5898),"",IF($A5898="Ūdeņraža jonu koncentrācija",VLOOKUP(Dati!$A5898,Normas!$A:$D,3,FALSE),VLOOKUP(Dati!$A5898,Normas!$A:$D,3,FALSE)*0.6)),"")</f>
      </c>
      <c r="H5898" s="2">
        <f>IFERROR(IF(ISBLANK($A5898),"",IF($A5898="Ūdeņraža jonu koncentrācija",VLOOKUP(Dati!$A5898,Normas!$A:$D,2,FALSE),VLOOKUP(Dati!$A5898,Normas!$A:$D,2,FALSE)*0.3)),"")</f>
      </c>
      <c r="I5898" s="2">
        <f>IFERROR(IF(ISBLANK($A5898),"",IF($A5898="Ūdeņraža jonu koncentrācija",VLOOKUP(Dati!$A5898,Normas!$A:$D,3,FALSE),VLOOKUP(Dati!$A5898,Normas!$A:$D,3,FALSE)*0.3)),"")</f>
      </c>
    </row>
    <row r="5899" spans="2:9" x14ac:dyDescent="0.2">
      <c r="B5899">
        <f>IF(ISBLANK(A5899),"",VLOOKUP(A5899,Normas!A:D,4,FALSE))</f>
      </c>
      <c r="E5899" s="2">
        <f>IF(ISBLANK(D5899),"",INT(YEARFRAC(D5899,'Vispārīga informācija'!$B$2)))</f>
      </c>
      <c r="F5899" s="2">
        <f>IFERROR(IF(ISBLANK($A5899),"",IF($A5899="Ūdeņraža jonu koncentrācija",VLOOKUP(Dati!$A5899,Normas!$A:$D,2,FALSE),VLOOKUP(Dati!$A5899,Normas!$A:$D,2,FALSE)*0.6)),"")</f>
      </c>
      <c r="G5899" s="2">
        <f>IFERROR(IF(ISBLANK($A5899),"",IF($A5899="Ūdeņraža jonu koncentrācija",VLOOKUP(Dati!$A5899,Normas!$A:$D,3,FALSE),VLOOKUP(Dati!$A5899,Normas!$A:$D,3,FALSE)*0.6)),"")</f>
      </c>
      <c r="H5899" s="2">
        <f>IFERROR(IF(ISBLANK($A5899),"",IF($A5899="Ūdeņraža jonu koncentrācija",VLOOKUP(Dati!$A5899,Normas!$A:$D,2,FALSE),VLOOKUP(Dati!$A5899,Normas!$A:$D,2,FALSE)*0.3)),"")</f>
      </c>
      <c r="I5899" s="2">
        <f>IFERROR(IF(ISBLANK($A5899),"",IF($A5899="Ūdeņraža jonu koncentrācija",VLOOKUP(Dati!$A5899,Normas!$A:$D,3,FALSE),VLOOKUP(Dati!$A5899,Normas!$A:$D,3,FALSE)*0.3)),"")</f>
      </c>
    </row>
    <row r="5900" spans="2:9" x14ac:dyDescent="0.2">
      <c r="B5900">
        <f>IF(ISBLANK(A5900),"",VLOOKUP(A5900,Normas!A:D,4,FALSE))</f>
      </c>
      <c r="E5900" s="2">
        <f>IF(ISBLANK(D5900),"",INT(YEARFRAC(D5900,'Vispārīga informācija'!$B$2)))</f>
      </c>
      <c r="F5900" s="2">
        <f>IFERROR(IF(ISBLANK($A5900),"",IF($A5900="Ūdeņraža jonu koncentrācija",VLOOKUP(Dati!$A5900,Normas!$A:$D,2,FALSE),VLOOKUP(Dati!$A5900,Normas!$A:$D,2,FALSE)*0.6)),"")</f>
      </c>
      <c r="G5900" s="2">
        <f>IFERROR(IF(ISBLANK($A5900),"",IF($A5900="Ūdeņraža jonu koncentrācija",VLOOKUP(Dati!$A5900,Normas!$A:$D,3,FALSE),VLOOKUP(Dati!$A5900,Normas!$A:$D,3,FALSE)*0.6)),"")</f>
      </c>
      <c r="H5900" s="2">
        <f>IFERROR(IF(ISBLANK($A5900),"",IF($A5900="Ūdeņraža jonu koncentrācija",VLOOKUP(Dati!$A5900,Normas!$A:$D,2,FALSE),VLOOKUP(Dati!$A5900,Normas!$A:$D,2,FALSE)*0.3)),"")</f>
      </c>
      <c r="I5900" s="2">
        <f>IFERROR(IF(ISBLANK($A5900),"",IF($A5900="Ūdeņraža jonu koncentrācija",VLOOKUP(Dati!$A5900,Normas!$A:$D,3,FALSE),VLOOKUP(Dati!$A5900,Normas!$A:$D,3,FALSE)*0.3)),"")</f>
      </c>
    </row>
    <row r="5901" spans="2:9" x14ac:dyDescent="0.2">
      <c r="B5901">
        <f>IF(ISBLANK(A5901),"",VLOOKUP(A5901,Normas!A:D,4,FALSE))</f>
      </c>
      <c r="E5901" s="2">
        <f>IF(ISBLANK(D5901),"",INT(YEARFRAC(D5901,'Vispārīga informācija'!$B$2)))</f>
      </c>
      <c r="F5901" s="2">
        <f>IFERROR(IF(ISBLANK($A5901),"",IF($A5901="Ūdeņraža jonu koncentrācija",VLOOKUP(Dati!$A5901,Normas!$A:$D,2,FALSE),VLOOKUP(Dati!$A5901,Normas!$A:$D,2,FALSE)*0.6)),"")</f>
      </c>
      <c r="G5901" s="2">
        <f>IFERROR(IF(ISBLANK($A5901),"",IF($A5901="Ūdeņraža jonu koncentrācija",VLOOKUP(Dati!$A5901,Normas!$A:$D,3,FALSE),VLOOKUP(Dati!$A5901,Normas!$A:$D,3,FALSE)*0.6)),"")</f>
      </c>
      <c r="H5901" s="2">
        <f>IFERROR(IF(ISBLANK($A5901),"",IF($A5901="Ūdeņraža jonu koncentrācija",VLOOKUP(Dati!$A5901,Normas!$A:$D,2,FALSE),VLOOKUP(Dati!$A5901,Normas!$A:$D,2,FALSE)*0.3)),"")</f>
      </c>
      <c r="I5901" s="2">
        <f>IFERROR(IF(ISBLANK($A5901),"",IF($A5901="Ūdeņraža jonu koncentrācija",VLOOKUP(Dati!$A5901,Normas!$A:$D,3,FALSE),VLOOKUP(Dati!$A5901,Normas!$A:$D,3,FALSE)*0.3)),"")</f>
      </c>
    </row>
    <row r="5902" spans="2:9" x14ac:dyDescent="0.2">
      <c r="B5902">
        <f>IF(ISBLANK(A5902),"",VLOOKUP(A5902,Normas!A:D,4,FALSE))</f>
      </c>
      <c r="E5902" s="2">
        <f>IF(ISBLANK(D5902),"",INT(YEARFRAC(D5902,'Vispārīga informācija'!$B$2)))</f>
      </c>
      <c r="F5902" s="2">
        <f>IFERROR(IF(ISBLANK($A5902),"",IF($A5902="Ūdeņraža jonu koncentrācija",VLOOKUP(Dati!$A5902,Normas!$A:$D,2,FALSE),VLOOKUP(Dati!$A5902,Normas!$A:$D,2,FALSE)*0.6)),"")</f>
      </c>
      <c r="G5902" s="2">
        <f>IFERROR(IF(ISBLANK($A5902),"",IF($A5902="Ūdeņraža jonu koncentrācija",VLOOKUP(Dati!$A5902,Normas!$A:$D,3,FALSE),VLOOKUP(Dati!$A5902,Normas!$A:$D,3,FALSE)*0.6)),"")</f>
      </c>
      <c r="H5902" s="2">
        <f>IFERROR(IF(ISBLANK($A5902),"",IF($A5902="Ūdeņraža jonu koncentrācija",VLOOKUP(Dati!$A5902,Normas!$A:$D,2,FALSE),VLOOKUP(Dati!$A5902,Normas!$A:$D,2,FALSE)*0.3)),"")</f>
      </c>
      <c r="I5902" s="2">
        <f>IFERROR(IF(ISBLANK($A5902),"",IF($A5902="Ūdeņraža jonu koncentrācija",VLOOKUP(Dati!$A5902,Normas!$A:$D,3,FALSE),VLOOKUP(Dati!$A5902,Normas!$A:$D,3,FALSE)*0.3)),"")</f>
      </c>
    </row>
    <row r="5903" spans="2:9" x14ac:dyDescent="0.2">
      <c r="B5903">
        <f>IF(ISBLANK(A5903),"",VLOOKUP(A5903,Normas!A:D,4,FALSE))</f>
      </c>
      <c r="E5903" s="2">
        <f>IF(ISBLANK(D5903),"",INT(YEARFRAC(D5903,'Vispārīga informācija'!$B$2)))</f>
      </c>
      <c r="F5903" s="2">
        <f>IFERROR(IF(ISBLANK($A5903),"",IF($A5903="Ūdeņraža jonu koncentrācija",VLOOKUP(Dati!$A5903,Normas!$A:$D,2,FALSE),VLOOKUP(Dati!$A5903,Normas!$A:$D,2,FALSE)*0.6)),"")</f>
      </c>
      <c r="G5903" s="2">
        <f>IFERROR(IF(ISBLANK($A5903),"",IF($A5903="Ūdeņraža jonu koncentrācija",VLOOKUP(Dati!$A5903,Normas!$A:$D,3,FALSE),VLOOKUP(Dati!$A5903,Normas!$A:$D,3,FALSE)*0.6)),"")</f>
      </c>
      <c r="H5903" s="2">
        <f>IFERROR(IF(ISBLANK($A5903),"",IF($A5903="Ūdeņraža jonu koncentrācija",VLOOKUP(Dati!$A5903,Normas!$A:$D,2,FALSE),VLOOKUP(Dati!$A5903,Normas!$A:$D,2,FALSE)*0.3)),"")</f>
      </c>
      <c r="I5903" s="2">
        <f>IFERROR(IF(ISBLANK($A5903),"",IF($A5903="Ūdeņraža jonu koncentrācija",VLOOKUP(Dati!$A5903,Normas!$A:$D,3,FALSE),VLOOKUP(Dati!$A5903,Normas!$A:$D,3,FALSE)*0.3)),"")</f>
      </c>
    </row>
    <row r="5904" spans="2:9" x14ac:dyDescent="0.2">
      <c r="B5904">
        <f>IF(ISBLANK(A5904),"",VLOOKUP(A5904,Normas!A:D,4,FALSE))</f>
      </c>
      <c r="E5904" s="2">
        <f>IF(ISBLANK(D5904),"",INT(YEARFRAC(D5904,'Vispārīga informācija'!$B$2)))</f>
      </c>
      <c r="F5904" s="2">
        <f>IFERROR(IF(ISBLANK($A5904),"",IF($A5904="Ūdeņraža jonu koncentrācija",VLOOKUP(Dati!$A5904,Normas!$A:$D,2,FALSE),VLOOKUP(Dati!$A5904,Normas!$A:$D,2,FALSE)*0.6)),"")</f>
      </c>
      <c r="G5904" s="2">
        <f>IFERROR(IF(ISBLANK($A5904),"",IF($A5904="Ūdeņraža jonu koncentrācija",VLOOKUP(Dati!$A5904,Normas!$A:$D,3,FALSE),VLOOKUP(Dati!$A5904,Normas!$A:$D,3,FALSE)*0.6)),"")</f>
      </c>
      <c r="H5904" s="2">
        <f>IFERROR(IF(ISBLANK($A5904),"",IF($A5904="Ūdeņraža jonu koncentrācija",VLOOKUP(Dati!$A5904,Normas!$A:$D,2,FALSE),VLOOKUP(Dati!$A5904,Normas!$A:$D,2,FALSE)*0.3)),"")</f>
      </c>
      <c r="I5904" s="2">
        <f>IFERROR(IF(ISBLANK($A5904),"",IF($A5904="Ūdeņraža jonu koncentrācija",VLOOKUP(Dati!$A5904,Normas!$A:$D,3,FALSE),VLOOKUP(Dati!$A5904,Normas!$A:$D,3,FALSE)*0.3)),"")</f>
      </c>
    </row>
    <row r="5905" spans="2:9" x14ac:dyDescent="0.2">
      <c r="B5905">
        <f>IF(ISBLANK(A5905),"",VLOOKUP(A5905,Normas!A:D,4,FALSE))</f>
      </c>
      <c r="E5905" s="2">
        <f>IF(ISBLANK(D5905),"",INT(YEARFRAC(D5905,'Vispārīga informācija'!$B$2)))</f>
      </c>
      <c r="F5905" s="2">
        <f>IFERROR(IF(ISBLANK($A5905),"",IF($A5905="Ūdeņraža jonu koncentrācija",VLOOKUP(Dati!$A5905,Normas!$A:$D,2,FALSE),VLOOKUP(Dati!$A5905,Normas!$A:$D,2,FALSE)*0.6)),"")</f>
      </c>
      <c r="G5905" s="2">
        <f>IFERROR(IF(ISBLANK($A5905),"",IF($A5905="Ūdeņraža jonu koncentrācija",VLOOKUP(Dati!$A5905,Normas!$A:$D,3,FALSE),VLOOKUP(Dati!$A5905,Normas!$A:$D,3,FALSE)*0.6)),"")</f>
      </c>
      <c r="H5905" s="2">
        <f>IFERROR(IF(ISBLANK($A5905),"",IF($A5905="Ūdeņraža jonu koncentrācija",VLOOKUP(Dati!$A5905,Normas!$A:$D,2,FALSE),VLOOKUP(Dati!$A5905,Normas!$A:$D,2,FALSE)*0.3)),"")</f>
      </c>
      <c r="I5905" s="2">
        <f>IFERROR(IF(ISBLANK($A5905),"",IF($A5905="Ūdeņraža jonu koncentrācija",VLOOKUP(Dati!$A5905,Normas!$A:$D,3,FALSE),VLOOKUP(Dati!$A5905,Normas!$A:$D,3,FALSE)*0.3)),"")</f>
      </c>
    </row>
    <row r="5906" spans="2:9" x14ac:dyDescent="0.2">
      <c r="B5906">
        <f>IF(ISBLANK(A5906),"",VLOOKUP(A5906,Normas!A:D,4,FALSE))</f>
      </c>
      <c r="E5906" s="2">
        <f>IF(ISBLANK(D5906),"",INT(YEARFRAC(D5906,'Vispārīga informācija'!$B$2)))</f>
      </c>
      <c r="F5906" s="2">
        <f>IFERROR(IF(ISBLANK($A5906),"",IF($A5906="Ūdeņraža jonu koncentrācija",VLOOKUP(Dati!$A5906,Normas!$A:$D,2,FALSE),VLOOKUP(Dati!$A5906,Normas!$A:$D,2,FALSE)*0.6)),"")</f>
      </c>
      <c r="G5906" s="2">
        <f>IFERROR(IF(ISBLANK($A5906),"",IF($A5906="Ūdeņraža jonu koncentrācija",VLOOKUP(Dati!$A5906,Normas!$A:$D,3,FALSE),VLOOKUP(Dati!$A5906,Normas!$A:$D,3,FALSE)*0.6)),"")</f>
      </c>
      <c r="H5906" s="2">
        <f>IFERROR(IF(ISBLANK($A5906),"",IF($A5906="Ūdeņraža jonu koncentrācija",VLOOKUP(Dati!$A5906,Normas!$A:$D,2,FALSE),VLOOKUP(Dati!$A5906,Normas!$A:$D,2,FALSE)*0.3)),"")</f>
      </c>
      <c r="I5906" s="2">
        <f>IFERROR(IF(ISBLANK($A5906),"",IF($A5906="Ūdeņraža jonu koncentrācija",VLOOKUP(Dati!$A5906,Normas!$A:$D,3,FALSE),VLOOKUP(Dati!$A5906,Normas!$A:$D,3,FALSE)*0.3)),"")</f>
      </c>
    </row>
    <row r="5907" spans="2:9" x14ac:dyDescent="0.2">
      <c r="B5907">
        <f>IF(ISBLANK(A5907),"",VLOOKUP(A5907,Normas!A:D,4,FALSE))</f>
      </c>
      <c r="E5907" s="2">
        <f>IF(ISBLANK(D5907),"",INT(YEARFRAC(D5907,'Vispārīga informācija'!$B$2)))</f>
      </c>
      <c r="F5907" s="2">
        <f>IFERROR(IF(ISBLANK($A5907),"",IF($A5907="Ūdeņraža jonu koncentrācija",VLOOKUP(Dati!$A5907,Normas!$A:$D,2,FALSE),VLOOKUP(Dati!$A5907,Normas!$A:$D,2,FALSE)*0.6)),"")</f>
      </c>
      <c r="G5907" s="2">
        <f>IFERROR(IF(ISBLANK($A5907),"",IF($A5907="Ūdeņraža jonu koncentrācija",VLOOKUP(Dati!$A5907,Normas!$A:$D,3,FALSE),VLOOKUP(Dati!$A5907,Normas!$A:$D,3,FALSE)*0.6)),"")</f>
      </c>
      <c r="H5907" s="2">
        <f>IFERROR(IF(ISBLANK($A5907),"",IF($A5907="Ūdeņraža jonu koncentrācija",VLOOKUP(Dati!$A5907,Normas!$A:$D,2,FALSE),VLOOKUP(Dati!$A5907,Normas!$A:$D,2,FALSE)*0.3)),"")</f>
      </c>
      <c r="I5907" s="2">
        <f>IFERROR(IF(ISBLANK($A5907),"",IF($A5907="Ūdeņraža jonu koncentrācija",VLOOKUP(Dati!$A5907,Normas!$A:$D,3,FALSE),VLOOKUP(Dati!$A5907,Normas!$A:$D,3,FALSE)*0.3)),"")</f>
      </c>
    </row>
    <row r="5908" spans="2:9" x14ac:dyDescent="0.2">
      <c r="B5908">
        <f>IF(ISBLANK(A5908),"",VLOOKUP(A5908,Normas!A:D,4,FALSE))</f>
      </c>
      <c r="E5908" s="2">
        <f>IF(ISBLANK(D5908),"",INT(YEARFRAC(D5908,'Vispārīga informācija'!$B$2)))</f>
      </c>
      <c r="F5908" s="2">
        <f>IFERROR(IF(ISBLANK($A5908),"",IF($A5908="Ūdeņraža jonu koncentrācija",VLOOKUP(Dati!$A5908,Normas!$A:$D,2,FALSE),VLOOKUP(Dati!$A5908,Normas!$A:$D,2,FALSE)*0.6)),"")</f>
      </c>
      <c r="G5908" s="2">
        <f>IFERROR(IF(ISBLANK($A5908),"",IF($A5908="Ūdeņraža jonu koncentrācija",VLOOKUP(Dati!$A5908,Normas!$A:$D,3,FALSE),VLOOKUP(Dati!$A5908,Normas!$A:$D,3,FALSE)*0.6)),"")</f>
      </c>
      <c r="H5908" s="2">
        <f>IFERROR(IF(ISBLANK($A5908),"",IF($A5908="Ūdeņraža jonu koncentrācija",VLOOKUP(Dati!$A5908,Normas!$A:$D,2,FALSE),VLOOKUP(Dati!$A5908,Normas!$A:$D,2,FALSE)*0.3)),"")</f>
      </c>
      <c r="I5908" s="2">
        <f>IFERROR(IF(ISBLANK($A5908),"",IF($A5908="Ūdeņraža jonu koncentrācija",VLOOKUP(Dati!$A5908,Normas!$A:$D,3,FALSE),VLOOKUP(Dati!$A5908,Normas!$A:$D,3,FALSE)*0.3)),"")</f>
      </c>
    </row>
    <row r="5909" spans="2:9" x14ac:dyDescent="0.2">
      <c r="B5909">
        <f>IF(ISBLANK(A5909),"",VLOOKUP(A5909,Normas!A:D,4,FALSE))</f>
      </c>
      <c r="E5909" s="2">
        <f>IF(ISBLANK(D5909),"",INT(YEARFRAC(D5909,'Vispārīga informācija'!$B$2)))</f>
      </c>
      <c r="F5909" s="2">
        <f>IFERROR(IF(ISBLANK($A5909),"",IF($A5909="Ūdeņraža jonu koncentrācija",VLOOKUP(Dati!$A5909,Normas!$A:$D,2,FALSE),VLOOKUP(Dati!$A5909,Normas!$A:$D,2,FALSE)*0.6)),"")</f>
      </c>
      <c r="G5909" s="2">
        <f>IFERROR(IF(ISBLANK($A5909),"",IF($A5909="Ūdeņraža jonu koncentrācija",VLOOKUP(Dati!$A5909,Normas!$A:$D,3,FALSE),VLOOKUP(Dati!$A5909,Normas!$A:$D,3,FALSE)*0.6)),"")</f>
      </c>
      <c r="H5909" s="2">
        <f>IFERROR(IF(ISBLANK($A5909),"",IF($A5909="Ūdeņraža jonu koncentrācija",VLOOKUP(Dati!$A5909,Normas!$A:$D,2,FALSE),VLOOKUP(Dati!$A5909,Normas!$A:$D,2,FALSE)*0.3)),"")</f>
      </c>
      <c r="I5909" s="2">
        <f>IFERROR(IF(ISBLANK($A5909),"",IF($A5909="Ūdeņraža jonu koncentrācija",VLOOKUP(Dati!$A5909,Normas!$A:$D,3,FALSE),VLOOKUP(Dati!$A5909,Normas!$A:$D,3,FALSE)*0.3)),"")</f>
      </c>
    </row>
    <row r="5910" spans="2:9" x14ac:dyDescent="0.2">
      <c r="B5910">
        <f>IF(ISBLANK(A5910),"",VLOOKUP(A5910,Normas!A:D,4,FALSE))</f>
      </c>
      <c r="E5910" s="2">
        <f>IF(ISBLANK(D5910),"",INT(YEARFRAC(D5910,'Vispārīga informācija'!$B$2)))</f>
      </c>
      <c r="F5910" s="2">
        <f>IFERROR(IF(ISBLANK($A5910),"",IF($A5910="Ūdeņraža jonu koncentrācija",VLOOKUP(Dati!$A5910,Normas!$A:$D,2,FALSE),VLOOKUP(Dati!$A5910,Normas!$A:$D,2,FALSE)*0.6)),"")</f>
      </c>
      <c r="G5910" s="2">
        <f>IFERROR(IF(ISBLANK($A5910),"",IF($A5910="Ūdeņraža jonu koncentrācija",VLOOKUP(Dati!$A5910,Normas!$A:$D,3,FALSE),VLOOKUP(Dati!$A5910,Normas!$A:$D,3,FALSE)*0.6)),"")</f>
      </c>
      <c r="H5910" s="2">
        <f>IFERROR(IF(ISBLANK($A5910),"",IF($A5910="Ūdeņraža jonu koncentrācija",VLOOKUP(Dati!$A5910,Normas!$A:$D,2,FALSE),VLOOKUP(Dati!$A5910,Normas!$A:$D,2,FALSE)*0.3)),"")</f>
      </c>
      <c r="I5910" s="2">
        <f>IFERROR(IF(ISBLANK($A5910),"",IF($A5910="Ūdeņraža jonu koncentrācija",VLOOKUP(Dati!$A5910,Normas!$A:$D,3,FALSE),VLOOKUP(Dati!$A5910,Normas!$A:$D,3,FALSE)*0.3)),"")</f>
      </c>
    </row>
    <row r="5911" spans="2:9" x14ac:dyDescent="0.2">
      <c r="B5911">
        <f>IF(ISBLANK(A5911),"",VLOOKUP(A5911,Normas!A:D,4,FALSE))</f>
      </c>
      <c r="E5911" s="2">
        <f>IF(ISBLANK(D5911),"",INT(YEARFRAC(D5911,'Vispārīga informācija'!$B$2)))</f>
      </c>
      <c r="F5911" s="2">
        <f>IFERROR(IF(ISBLANK($A5911),"",IF($A5911="Ūdeņraža jonu koncentrācija",VLOOKUP(Dati!$A5911,Normas!$A:$D,2,FALSE),VLOOKUP(Dati!$A5911,Normas!$A:$D,2,FALSE)*0.6)),"")</f>
      </c>
      <c r="G5911" s="2">
        <f>IFERROR(IF(ISBLANK($A5911),"",IF($A5911="Ūdeņraža jonu koncentrācija",VLOOKUP(Dati!$A5911,Normas!$A:$D,3,FALSE),VLOOKUP(Dati!$A5911,Normas!$A:$D,3,FALSE)*0.6)),"")</f>
      </c>
      <c r="H5911" s="2">
        <f>IFERROR(IF(ISBLANK($A5911),"",IF($A5911="Ūdeņraža jonu koncentrācija",VLOOKUP(Dati!$A5911,Normas!$A:$D,2,FALSE),VLOOKUP(Dati!$A5911,Normas!$A:$D,2,FALSE)*0.3)),"")</f>
      </c>
      <c r="I5911" s="2">
        <f>IFERROR(IF(ISBLANK($A5911),"",IF($A5911="Ūdeņraža jonu koncentrācija",VLOOKUP(Dati!$A5911,Normas!$A:$D,3,FALSE),VLOOKUP(Dati!$A5911,Normas!$A:$D,3,FALSE)*0.3)),"")</f>
      </c>
    </row>
    <row r="5912" spans="2:9" x14ac:dyDescent="0.2">
      <c r="B5912">
        <f>IF(ISBLANK(A5912),"",VLOOKUP(A5912,Normas!A:D,4,FALSE))</f>
      </c>
      <c r="E5912" s="2">
        <f>IF(ISBLANK(D5912),"",INT(YEARFRAC(D5912,'Vispārīga informācija'!$B$2)))</f>
      </c>
      <c r="F5912" s="2">
        <f>IFERROR(IF(ISBLANK($A5912),"",IF($A5912="Ūdeņraža jonu koncentrācija",VLOOKUP(Dati!$A5912,Normas!$A:$D,2,FALSE),VLOOKUP(Dati!$A5912,Normas!$A:$D,2,FALSE)*0.6)),"")</f>
      </c>
      <c r="G5912" s="2">
        <f>IFERROR(IF(ISBLANK($A5912),"",IF($A5912="Ūdeņraža jonu koncentrācija",VLOOKUP(Dati!$A5912,Normas!$A:$D,3,FALSE),VLOOKUP(Dati!$A5912,Normas!$A:$D,3,FALSE)*0.6)),"")</f>
      </c>
      <c r="H5912" s="2">
        <f>IFERROR(IF(ISBLANK($A5912),"",IF($A5912="Ūdeņraža jonu koncentrācija",VLOOKUP(Dati!$A5912,Normas!$A:$D,2,FALSE),VLOOKUP(Dati!$A5912,Normas!$A:$D,2,FALSE)*0.3)),"")</f>
      </c>
      <c r="I5912" s="2">
        <f>IFERROR(IF(ISBLANK($A5912),"",IF($A5912="Ūdeņraža jonu koncentrācija",VLOOKUP(Dati!$A5912,Normas!$A:$D,3,FALSE),VLOOKUP(Dati!$A5912,Normas!$A:$D,3,FALSE)*0.3)),"")</f>
      </c>
    </row>
    <row r="5913" spans="2:9" x14ac:dyDescent="0.2">
      <c r="B5913">
        <f>IF(ISBLANK(A5913),"",VLOOKUP(A5913,Normas!A:D,4,FALSE))</f>
      </c>
      <c r="E5913" s="2">
        <f>IF(ISBLANK(D5913),"",INT(YEARFRAC(D5913,'Vispārīga informācija'!$B$2)))</f>
      </c>
      <c r="F5913" s="2">
        <f>IFERROR(IF(ISBLANK($A5913),"",IF($A5913="Ūdeņraža jonu koncentrācija",VLOOKUP(Dati!$A5913,Normas!$A:$D,2,FALSE),VLOOKUP(Dati!$A5913,Normas!$A:$D,2,FALSE)*0.6)),"")</f>
      </c>
      <c r="G5913" s="2">
        <f>IFERROR(IF(ISBLANK($A5913),"",IF($A5913="Ūdeņraža jonu koncentrācija",VLOOKUP(Dati!$A5913,Normas!$A:$D,3,FALSE),VLOOKUP(Dati!$A5913,Normas!$A:$D,3,FALSE)*0.6)),"")</f>
      </c>
      <c r="H5913" s="2">
        <f>IFERROR(IF(ISBLANK($A5913),"",IF($A5913="Ūdeņraža jonu koncentrācija",VLOOKUP(Dati!$A5913,Normas!$A:$D,2,FALSE),VLOOKUP(Dati!$A5913,Normas!$A:$D,2,FALSE)*0.3)),"")</f>
      </c>
      <c r="I5913" s="2">
        <f>IFERROR(IF(ISBLANK($A5913),"",IF($A5913="Ūdeņraža jonu koncentrācija",VLOOKUP(Dati!$A5913,Normas!$A:$D,3,FALSE),VLOOKUP(Dati!$A5913,Normas!$A:$D,3,FALSE)*0.3)),"")</f>
      </c>
    </row>
    <row r="5914" spans="2:9" x14ac:dyDescent="0.2">
      <c r="B5914">
        <f>IF(ISBLANK(A5914),"",VLOOKUP(A5914,Normas!A:D,4,FALSE))</f>
      </c>
      <c r="E5914" s="2">
        <f>IF(ISBLANK(D5914),"",INT(YEARFRAC(D5914,'Vispārīga informācija'!$B$2)))</f>
      </c>
      <c r="F5914" s="2">
        <f>IFERROR(IF(ISBLANK($A5914),"",IF($A5914="Ūdeņraža jonu koncentrācija",VLOOKUP(Dati!$A5914,Normas!$A:$D,2,FALSE),VLOOKUP(Dati!$A5914,Normas!$A:$D,2,FALSE)*0.6)),"")</f>
      </c>
      <c r="G5914" s="2">
        <f>IFERROR(IF(ISBLANK($A5914),"",IF($A5914="Ūdeņraža jonu koncentrācija",VLOOKUP(Dati!$A5914,Normas!$A:$D,3,FALSE),VLOOKUP(Dati!$A5914,Normas!$A:$D,3,FALSE)*0.6)),"")</f>
      </c>
      <c r="H5914" s="2">
        <f>IFERROR(IF(ISBLANK($A5914),"",IF($A5914="Ūdeņraža jonu koncentrācija",VLOOKUP(Dati!$A5914,Normas!$A:$D,2,FALSE),VLOOKUP(Dati!$A5914,Normas!$A:$D,2,FALSE)*0.3)),"")</f>
      </c>
      <c r="I5914" s="2">
        <f>IFERROR(IF(ISBLANK($A5914),"",IF($A5914="Ūdeņraža jonu koncentrācija",VLOOKUP(Dati!$A5914,Normas!$A:$D,3,FALSE),VLOOKUP(Dati!$A5914,Normas!$A:$D,3,FALSE)*0.3)),"")</f>
      </c>
    </row>
    <row r="5915" spans="2:9" x14ac:dyDescent="0.2">
      <c r="B5915">
        <f>IF(ISBLANK(A5915),"",VLOOKUP(A5915,Normas!A:D,4,FALSE))</f>
      </c>
      <c r="E5915" s="2">
        <f>IF(ISBLANK(D5915),"",INT(YEARFRAC(D5915,'Vispārīga informācija'!$B$2)))</f>
      </c>
      <c r="F5915" s="2">
        <f>IFERROR(IF(ISBLANK($A5915),"",IF($A5915="Ūdeņraža jonu koncentrācija",VLOOKUP(Dati!$A5915,Normas!$A:$D,2,FALSE),VLOOKUP(Dati!$A5915,Normas!$A:$D,2,FALSE)*0.6)),"")</f>
      </c>
      <c r="G5915" s="2">
        <f>IFERROR(IF(ISBLANK($A5915),"",IF($A5915="Ūdeņraža jonu koncentrācija",VLOOKUP(Dati!$A5915,Normas!$A:$D,3,FALSE),VLOOKUP(Dati!$A5915,Normas!$A:$D,3,FALSE)*0.6)),"")</f>
      </c>
      <c r="H5915" s="2">
        <f>IFERROR(IF(ISBLANK($A5915),"",IF($A5915="Ūdeņraža jonu koncentrācija",VLOOKUP(Dati!$A5915,Normas!$A:$D,2,FALSE),VLOOKUP(Dati!$A5915,Normas!$A:$D,2,FALSE)*0.3)),"")</f>
      </c>
      <c r="I5915" s="2">
        <f>IFERROR(IF(ISBLANK($A5915),"",IF($A5915="Ūdeņraža jonu koncentrācija",VLOOKUP(Dati!$A5915,Normas!$A:$D,3,FALSE),VLOOKUP(Dati!$A5915,Normas!$A:$D,3,FALSE)*0.3)),"")</f>
      </c>
    </row>
    <row r="5916" spans="2:9" x14ac:dyDescent="0.2">
      <c r="B5916">
        <f>IF(ISBLANK(A5916),"",VLOOKUP(A5916,Normas!A:D,4,FALSE))</f>
      </c>
      <c r="E5916" s="2">
        <f>IF(ISBLANK(D5916),"",INT(YEARFRAC(D5916,'Vispārīga informācija'!$B$2)))</f>
      </c>
      <c r="F5916" s="2">
        <f>IFERROR(IF(ISBLANK($A5916),"",IF($A5916="Ūdeņraža jonu koncentrācija",VLOOKUP(Dati!$A5916,Normas!$A:$D,2,FALSE),VLOOKUP(Dati!$A5916,Normas!$A:$D,2,FALSE)*0.6)),"")</f>
      </c>
      <c r="G5916" s="2">
        <f>IFERROR(IF(ISBLANK($A5916),"",IF($A5916="Ūdeņraža jonu koncentrācija",VLOOKUP(Dati!$A5916,Normas!$A:$D,3,FALSE),VLOOKUP(Dati!$A5916,Normas!$A:$D,3,FALSE)*0.6)),"")</f>
      </c>
      <c r="H5916" s="2">
        <f>IFERROR(IF(ISBLANK($A5916),"",IF($A5916="Ūdeņraža jonu koncentrācija",VLOOKUP(Dati!$A5916,Normas!$A:$D,2,FALSE),VLOOKUP(Dati!$A5916,Normas!$A:$D,2,FALSE)*0.3)),"")</f>
      </c>
      <c r="I5916" s="2">
        <f>IFERROR(IF(ISBLANK($A5916),"",IF($A5916="Ūdeņraža jonu koncentrācija",VLOOKUP(Dati!$A5916,Normas!$A:$D,3,FALSE),VLOOKUP(Dati!$A5916,Normas!$A:$D,3,FALSE)*0.3)),"")</f>
      </c>
    </row>
    <row r="5917" spans="2:9" x14ac:dyDescent="0.2">
      <c r="B5917">
        <f>IF(ISBLANK(A5917),"",VLOOKUP(A5917,Normas!A:D,4,FALSE))</f>
      </c>
      <c r="E5917" s="2">
        <f>IF(ISBLANK(D5917),"",INT(YEARFRAC(D5917,'Vispārīga informācija'!$B$2)))</f>
      </c>
      <c r="F5917" s="2">
        <f>IFERROR(IF(ISBLANK($A5917),"",IF($A5917="Ūdeņraža jonu koncentrācija",VLOOKUP(Dati!$A5917,Normas!$A:$D,2,FALSE),VLOOKUP(Dati!$A5917,Normas!$A:$D,2,FALSE)*0.6)),"")</f>
      </c>
      <c r="G5917" s="2">
        <f>IFERROR(IF(ISBLANK($A5917),"",IF($A5917="Ūdeņraža jonu koncentrācija",VLOOKUP(Dati!$A5917,Normas!$A:$D,3,FALSE),VLOOKUP(Dati!$A5917,Normas!$A:$D,3,FALSE)*0.6)),"")</f>
      </c>
      <c r="H5917" s="2">
        <f>IFERROR(IF(ISBLANK($A5917),"",IF($A5917="Ūdeņraža jonu koncentrācija",VLOOKUP(Dati!$A5917,Normas!$A:$D,2,FALSE),VLOOKUP(Dati!$A5917,Normas!$A:$D,2,FALSE)*0.3)),"")</f>
      </c>
      <c r="I5917" s="2">
        <f>IFERROR(IF(ISBLANK($A5917),"",IF($A5917="Ūdeņraža jonu koncentrācija",VLOOKUP(Dati!$A5917,Normas!$A:$D,3,FALSE),VLOOKUP(Dati!$A5917,Normas!$A:$D,3,FALSE)*0.3)),"")</f>
      </c>
    </row>
    <row r="5918" spans="2:9" x14ac:dyDescent="0.2">
      <c r="B5918">
        <f>IF(ISBLANK(A5918),"",VLOOKUP(A5918,Normas!A:D,4,FALSE))</f>
      </c>
      <c r="E5918" s="2">
        <f>IF(ISBLANK(D5918),"",INT(YEARFRAC(D5918,'Vispārīga informācija'!$B$2)))</f>
      </c>
      <c r="F5918" s="2">
        <f>IFERROR(IF(ISBLANK($A5918),"",IF($A5918="Ūdeņraža jonu koncentrācija",VLOOKUP(Dati!$A5918,Normas!$A:$D,2,FALSE),VLOOKUP(Dati!$A5918,Normas!$A:$D,2,FALSE)*0.6)),"")</f>
      </c>
      <c r="G5918" s="2">
        <f>IFERROR(IF(ISBLANK($A5918),"",IF($A5918="Ūdeņraža jonu koncentrācija",VLOOKUP(Dati!$A5918,Normas!$A:$D,3,FALSE),VLOOKUP(Dati!$A5918,Normas!$A:$D,3,FALSE)*0.6)),"")</f>
      </c>
      <c r="H5918" s="2">
        <f>IFERROR(IF(ISBLANK($A5918),"",IF($A5918="Ūdeņraža jonu koncentrācija",VLOOKUP(Dati!$A5918,Normas!$A:$D,2,FALSE),VLOOKUP(Dati!$A5918,Normas!$A:$D,2,FALSE)*0.3)),"")</f>
      </c>
      <c r="I5918" s="2">
        <f>IFERROR(IF(ISBLANK($A5918),"",IF($A5918="Ūdeņraža jonu koncentrācija",VLOOKUP(Dati!$A5918,Normas!$A:$D,3,FALSE),VLOOKUP(Dati!$A5918,Normas!$A:$D,3,FALSE)*0.3)),"")</f>
      </c>
    </row>
    <row r="5919" spans="2:9" x14ac:dyDescent="0.2">
      <c r="B5919">
        <f>IF(ISBLANK(A5919),"",VLOOKUP(A5919,Normas!A:D,4,FALSE))</f>
      </c>
      <c r="E5919" s="2">
        <f>IF(ISBLANK(D5919),"",INT(YEARFRAC(D5919,'Vispārīga informācija'!$B$2)))</f>
      </c>
      <c r="F5919" s="2">
        <f>IFERROR(IF(ISBLANK($A5919),"",IF($A5919="Ūdeņraža jonu koncentrācija",VLOOKUP(Dati!$A5919,Normas!$A:$D,2,FALSE),VLOOKUP(Dati!$A5919,Normas!$A:$D,2,FALSE)*0.6)),"")</f>
      </c>
      <c r="G5919" s="2">
        <f>IFERROR(IF(ISBLANK($A5919),"",IF($A5919="Ūdeņraža jonu koncentrācija",VLOOKUP(Dati!$A5919,Normas!$A:$D,3,FALSE),VLOOKUP(Dati!$A5919,Normas!$A:$D,3,FALSE)*0.6)),"")</f>
      </c>
      <c r="H5919" s="2">
        <f>IFERROR(IF(ISBLANK($A5919),"",IF($A5919="Ūdeņraža jonu koncentrācija",VLOOKUP(Dati!$A5919,Normas!$A:$D,2,FALSE),VLOOKUP(Dati!$A5919,Normas!$A:$D,2,FALSE)*0.3)),"")</f>
      </c>
      <c r="I5919" s="2">
        <f>IFERROR(IF(ISBLANK($A5919),"",IF($A5919="Ūdeņraža jonu koncentrācija",VLOOKUP(Dati!$A5919,Normas!$A:$D,3,FALSE),VLOOKUP(Dati!$A5919,Normas!$A:$D,3,FALSE)*0.3)),"")</f>
      </c>
    </row>
    <row r="5920" spans="2:9" x14ac:dyDescent="0.2">
      <c r="B5920">
        <f>IF(ISBLANK(A5920),"",VLOOKUP(A5920,Normas!A:D,4,FALSE))</f>
      </c>
      <c r="E5920" s="2">
        <f>IF(ISBLANK(D5920),"",INT(YEARFRAC(D5920,'Vispārīga informācija'!$B$2)))</f>
      </c>
      <c r="F5920" s="2">
        <f>IFERROR(IF(ISBLANK($A5920),"",IF($A5920="Ūdeņraža jonu koncentrācija",VLOOKUP(Dati!$A5920,Normas!$A:$D,2,FALSE),VLOOKUP(Dati!$A5920,Normas!$A:$D,2,FALSE)*0.6)),"")</f>
      </c>
      <c r="G5920" s="2">
        <f>IFERROR(IF(ISBLANK($A5920),"",IF($A5920="Ūdeņraža jonu koncentrācija",VLOOKUP(Dati!$A5920,Normas!$A:$D,3,FALSE),VLOOKUP(Dati!$A5920,Normas!$A:$D,3,FALSE)*0.6)),"")</f>
      </c>
      <c r="H5920" s="2">
        <f>IFERROR(IF(ISBLANK($A5920),"",IF($A5920="Ūdeņraža jonu koncentrācija",VLOOKUP(Dati!$A5920,Normas!$A:$D,2,FALSE),VLOOKUP(Dati!$A5920,Normas!$A:$D,2,FALSE)*0.3)),"")</f>
      </c>
      <c r="I5920" s="2">
        <f>IFERROR(IF(ISBLANK($A5920),"",IF($A5920="Ūdeņraža jonu koncentrācija",VLOOKUP(Dati!$A5920,Normas!$A:$D,3,FALSE),VLOOKUP(Dati!$A5920,Normas!$A:$D,3,FALSE)*0.3)),"")</f>
      </c>
    </row>
    <row r="5921" spans="2:9" x14ac:dyDescent="0.2">
      <c r="B5921">
        <f>IF(ISBLANK(A5921),"",VLOOKUP(A5921,Normas!A:D,4,FALSE))</f>
      </c>
      <c r="E5921" s="2">
        <f>IF(ISBLANK(D5921),"",INT(YEARFRAC(D5921,'Vispārīga informācija'!$B$2)))</f>
      </c>
      <c r="F5921" s="2">
        <f>IFERROR(IF(ISBLANK($A5921),"",IF($A5921="Ūdeņraža jonu koncentrācija",VLOOKUP(Dati!$A5921,Normas!$A:$D,2,FALSE),VLOOKUP(Dati!$A5921,Normas!$A:$D,2,FALSE)*0.6)),"")</f>
      </c>
      <c r="G5921" s="2">
        <f>IFERROR(IF(ISBLANK($A5921),"",IF($A5921="Ūdeņraža jonu koncentrācija",VLOOKUP(Dati!$A5921,Normas!$A:$D,3,FALSE),VLOOKUP(Dati!$A5921,Normas!$A:$D,3,FALSE)*0.6)),"")</f>
      </c>
      <c r="H5921" s="2">
        <f>IFERROR(IF(ISBLANK($A5921),"",IF($A5921="Ūdeņraža jonu koncentrācija",VLOOKUP(Dati!$A5921,Normas!$A:$D,2,FALSE),VLOOKUP(Dati!$A5921,Normas!$A:$D,2,FALSE)*0.3)),"")</f>
      </c>
      <c r="I5921" s="2">
        <f>IFERROR(IF(ISBLANK($A5921),"",IF($A5921="Ūdeņraža jonu koncentrācija",VLOOKUP(Dati!$A5921,Normas!$A:$D,3,FALSE),VLOOKUP(Dati!$A5921,Normas!$A:$D,3,FALSE)*0.3)),"")</f>
      </c>
    </row>
    <row r="5922" spans="2:9" x14ac:dyDescent="0.2">
      <c r="B5922">
        <f>IF(ISBLANK(A5922),"",VLOOKUP(A5922,Normas!A:D,4,FALSE))</f>
      </c>
      <c r="E5922" s="2">
        <f>IF(ISBLANK(D5922),"",INT(YEARFRAC(D5922,'Vispārīga informācija'!$B$2)))</f>
      </c>
      <c r="F5922" s="2">
        <f>IFERROR(IF(ISBLANK($A5922),"",IF($A5922="Ūdeņraža jonu koncentrācija",VLOOKUP(Dati!$A5922,Normas!$A:$D,2,FALSE),VLOOKUP(Dati!$A5922,Normas!$A:$D,2,FALSE)*0.6)),"")</f>
      </c>
      <c r="G5922" s="2">
        <f>IFERROR(IF(ISBLANK($A5922),"",IF($A5922="Ūdeņraža jonu koncentrācija",VLOOKUP(Dati!$A5922,Normas!$A:$D,3,FALSE),VLOOKUP(Dati!$A5922,Normas!$A:$D,3,FALSE)*0.6)),"")</f>
      </c>
      <c r="H5922" s="2">
        <f>IFERROR(IF(ISBLANK($A5922),"",IF($A5922="Ūdeņraža jonu koncentrācija",VLOOKUP(Dati!$A5922,Normas!$A:$D,2,FALSE),VLOOKUP(Dati!$A5922,Normas!$A:$D,2,FALSE)*0.3)),"")</f>
      </c>
      <c r="I5922" s="2">
        <f>IFERROR(IF(ISBLANK($A5922),"",IF($A5922="Ūdeņraža jonu koncentrācija",VLOOKUP(Dati!$A5922,Normas!$A:$D,3,FALSE),VLOOKUP(Dati!$A5922,Normas!$A:$D,3,FALSE)*0.3)),"")</f>
      </c>
    </row>
    <row r="5923" spans="2:9" x14ac:dyDescent="0.2">
      <c r="B5923">
        <f>IF(ISBLANK(A5923),"",VLOOKUP(A5923,Normas!A:D,4,FALSE))</f>
      </c>
      <c r="E5923" s="2">
        <f>IF(ISBLANK(D5923),"",INT(YEARFRAC(D5923,'Vispārīga informācija'!$B$2)))</f>
      </c>
      <c r="F5923" s="2">
        <f>IFERROR(IF(ISBLANK($A5923),"",IF($A5923="Ūdeņraža jonu koncentrācija",VLOOKUP(Dati!$A5923,Normas!$A:$D,2,FALSE),VLOOKUP(Dati!$A5923,Normas!$A:$D,2,FALSE)*0.6)),"")</f>
      </c>
      <c r="G5923" s="2">
        <f>IFERROR(IF(ISBLANK($A5923),"",IF($A5923="Ūdeņraža jonu koncentrācija",VLOOKUP(Dati!$A5923,Normas!$A:$D,3,FALSE),VLOOKUP(Dati!$A5923,Normas!$A:$D,3,FALSE)*0.6)),"")</f>
      </c>
      <c r="H5923" s="2">
        <f>IFERROR(IF(ISBLANK($A5923),"",IF($A5923="Ūdeņraža jonu koncentrācija",VLOOKUP(Dati!$A5923,Normas!$A:$D,2,FALSE),VLOOKUP(Dati!$A5923,Normas!$A:$D,2,FALSE)*0.3)),"")</f>
      </c>
      <c r="I5923" s="2">
        <f>IFERROR(IF(ISBLANK($A5923),"",IF($A5923="Ūdeņraža jonu koncentrācija",VLOOKUP(Dati!$A5923,Normas!$A:$D,3,FALSE),VLOOKUP(Dati!$A5923,Normas!$A:$D,3,FALSE)*0.3)),"")</f>
      </c>
    </row>
    <row r="5924" spans="2:9" x14ac:dyDescent="0.2">
      <c r="B5924">
        <f>IF(ISBLANK(A5924),"",VLOOKUP(A5924,Normas!A:D,4,FALSE))</f>
      </c>
      <c r="E5924" s="2">
        <f>IF(ISBLANK(D5924),"",INT(YEARFRAC(D5924,'Vispārīga informācija'!$B$2)))</f>
      </c>
      <c r="F5924" s="2">
        <f>IFERROR(IF(ISBLANK($A5924),"",IF($A5924="Ūdeņraža jonu koncentrācija",VLOOKUP(Dati!$A5924,Normas!$A:$D,2,FALSE),VLOOKUP(Dati!$A5924,Normas!$A:$D,2,FALSE)*0.6)),"")</f>
      </c>
      <c r="G5924" s="2">
        <f>IFERROR(IF(ISBLANK($A5924),"",IF($A5924="Ūdeņraža jonu koncentrācija",VLOOKUP(Dati!$A5924,Normas!$A:$D,3,FALSE),VLOOKUP(Dati!$A5924,Normas!$A:$D,3,FALSE)*0.6)),"")</f>
      </c>
      <c r="H5924" s="2">
        <f>IFERROR(IF(ISBLANK($A5924),"",IF($A5924="Ūdeņraža jonu koncentrācija",VLOOKUP(Dati!$A5924,Normas!$A:$D,2,FALSE),VLOOKUP(Dati!$A5924,Normas!$A:$D,2,FALSE)*0.3)),"")</f>
      </c>
      <c r="I5924" s="2">
        <f>IFERROR(IF(ISBLANK($A5924),"",IF($A5924="Ūdeņraža jonu koncentrācija",VLOOKUP(Dati!$A5924,Normas!$A:$D,3,FALSE),VLOOKUP(Dati!$A5924,Normas!$A:$D,3,FALSE)*0.3)),"")</f>
      </c>
    </row>
    <row r="5925" spans="2:9" x14ac:dyDescent="0.2">
      <c r="B5925">
        <f>IF(ISBLANK(A5925),"",VLOOKUP(A5925,Normas!A:D,4,FALSE))</f>
      </c>
      <c r="E5925" s="2">
        <f>IF(ISBLANK(D5925),"",INT(YEARFRAC(D5925,'Vispārīga informācija'!$B$2)))</f>
      </c>
      <c r="F5925" s="2">
        <f>IFERROR(IF(ISBLANK($A5925),"",IF($A5925="Ūdeņraža jonu koncentrācija",VLOOKUP(Dati!$A5925,Normas!$A:$D,2,FALSE),VLOOKUP(Dati!$A5925,Normas!$A:$D,2,FALSE)*0.6)),"")</f>
      </c>
      <c r="G5925" s="2">
        <f>IFERROR(IF(ISBLANK($A5925),"",IF($A5925="Ūdeņraža jonu koncentrācija",VLOOKUP(Dati!$A5925,Normas!$A:$D,3,FALSE),VLOOKUP(Dati!$A5925,Normas!$A:$D,3,FALSE)*0.6)),"")</f>
      </c>
      <c r="H5925" s="2">
        <f>IFERROR(IF(ISBLANK($A5925),"",IF($A5925="Ūdeņraža jonu koncentrācija",VLOOKUP(Dati!$A5925,Normas!$A:$D,2,FALSE),VLOOKUP(Dati!$A5925,Normas!$A:$D,2,FALSE)*0.3)),"")</f>
      </c>
      <c r="I5925" s="2">
        <f>IFERROR(IF(ISBLANK($A5925),"",IF($A5925="Ūdeņraža jonu koncentrācija",VLOOKUP(Dati!$A5925,Normas!$A:$D,3,FALSE),VLOOKUP(Dati!$A5925,Normas!$A:$D,3,FALSE)*0.3)),"")</f>
      </c>
    </row>
    <row r="5926" spans="2:9" x14ac:dyDescent="0.2">
      <c r="B5926">
        <f>IF(ISBLANK(A5926),"",VLOOKUP(A5926,Normas!A:D,4,FALSE))</f>
      </c>
      <c r="E5926" s="2">
        <f>IF(ISBLANK(D5926),"",INT(YEARFRAC(D5926,'Vispārīga informācija'!$B$2)))</f>
      </c>
      <c r="F5926" s="2">
        <f>IFERROR(IF(ISBLANK($A5926),"",IF($A5926="Ūdeņraža jonu koncentrācija",VLOOKUP(Dati!$A5926,Normas!$A:$D,2,FALSE),VLOOKUP(Dati!$A5926,Normas!$A:$D,2,FALSE)*0.6)),"")</f>
      </c>
      <c r="G5926" s="2">
        <f>IFERROR(IF(ISBLANK($A5926),"",IF($A5926="Ūdeņraža jonu koncentrācija",VLOOKUP(Dati!$A5926,Normas!$A:$D,3,FALSE),VLOOKUP(Dati!$A5926,Normas!$A:$D,3,FALSE)*0.6)),"")</f>
      </c>
      <c r="H5926" s="2">
        <f>IFERROR(IF(ISBLANK($A5926),"",IF($A5926="Ūdeņraža jonu koncentrācija",VLOOKUP(Dati!$A5926,Normas!$A:$D,2,FALSE),VLOOKUP(Dati!$A5926,Normas!$A:$D,2,FALSE)*0.3)),"")</f>
      </c>
      <c r="I5926" s="2">
        <f>IFERROR(IF(ISBLANK($A5926),"",IF($A5926="Ūdeņraža jonu koncentrācija",VLOOKUP(Dati!$A5926,Normas!$A:$D,3,FALSE),VLOOKUP(Dati!$A5926,Normas!$A:$D,3,FALSE)*0.3)),"")</f>
      </c>
    </row>
    <row r="5927" spans="2:9" x14ac:dyDescent="0.2">
      <c r="B5927">
        <f>IF(ISBLANK(A5927),"",VLOOKUP(A5927,Normas!A:D,4,FALSE))</f>
      </c>
      <c r="E5927" s="2">
        <f>IF(ISBLANK(D5927),"",INT(YEARFRAC(D5927,'Vispārīga informācija'!$B$2)))</f>
      </c>
      <c r="F5927" s="2">
        <f>IFERROR(IF(ISBLANK($A5927),"",IF($A5927="Ūdeņraža jonu koncentrācija",VLOOKUP(Dati!$A5927,Normas!$A:$D,2,FALSE),VLOOKUP(Dati!$A5927,Normas!$A:$D,2,FALSE)*0.6)),"")</f>
      </c>
      <c r="G5927" s="2">
        <f>IFERROR(IF(ISBLANK($A5927),"",IF($A5927="Ūdeņraža jonu koncentrācija",VLOOKUP(Dati!$A5927,Normas!$A:$D,3,FALSE),VLOOKUP(Dati!$A5927,Normas!$A:$D,3,FALSE)*0.6)),"")</f>
      </c>
      <c r="H5927" s="2">
        <f>IFERROR(IF(ISBLANK($A5927),"",IF($A5927="Ūdeņraža jonu koncentrācija",VLOOKUP(Dati!$A5927,Normas!$A:$D,2,FALSE),VLOOKUP(Dati!$A5927,Normas!$A:$D,2,FALSE)*0.3)),"")</f>
      </c>
      <c r="I5927" s="2">
        <f>IFERROR(IF(ISBLANK($A5927),"",IF($A5927="Ūdeņraža jonu koncentrācija",VLOOKUP(Dati!$A5927,Normas!$A:$D,3,FALSE),VLOOKUP(Dati!$A5927,Normas!$A:$D,3,FALSE)*0.3)),"")</f>
      </c>
    </row>
    <row r="5928" spans="2:9" x14ac:dyDescent="0.2">
      <c r="B5928">
        <f>IF(ISBLANK(A5928),"",VLOOKUP(A5928,Normas!A:D,4,FALSE))</f>
      </c>
      <c r="E5928" s="2">
        <f>IF(ISBLANK(D5928),"",INT(YEARFRAC(D5928,'Vispārīga informācija'!$B$2)))</f>
      </c>
      <c r="F5928" s="2">
        <f>IFERROR(IF(ISBLANK($A5928),"",IF($A5928="Ūdeņraža jonu koncentrācija",VLOOKUP(Dati!$A5928,Normas!$A:$D,2,FALSE),VLOOKUP(Dati!$A5928,Normas!$A:$D,2,FALSE)*0.6)),"")</f>
      </c>
      <c r="G5928" s="2">
        <f>IFERROR(IF(ISBLANK($A5928),"",IF($A5928="Ūdeņraža jonu koncentrācija",VLOOKUP(Dati!$A5928,Normas!$A:$D,3,FALSE),VLOOKUP(Dati!$A5928,Normas!$A:$D,3,FALSE)*0.6)),"")</f>
      </c>
      <c r="H5928" s="2">
        <f>IFERROR(IF(ISBLANK($A5928),"",IF($A5928="Ūdeņraža jonu koncentrācija",VLOOKUP(Dati!$A5928,Normas!$A:$D,2,FALSE),VLOOKUP(Dati!$A5928,Normas!$A:$D,2,FALSE)*0.3)),"")</f>
      </c>
      <c r="I5928" s="2">
        <f>IFERROR(IF(ISBLANK($A5928),"",IF($A5928="Ūdeņraža jonu koncentrācija",VLOOKUP(Dati!$A5928,Normas!$A:$D,3,FALSE),VLOOKUP(Dati!$A5928,Normas!$A:$D,3,FALSE)*0.3)),"")</f>
      </c>
    </row>
    <row r="5929" spans="2:9" x14ac:dyDescent="0.2">
      <c r="B5929">
        <f>IF(ISBLANK(A5929),"",VLOOKUP(A5929,Normas!A:D,4,FALSE))</f>
      </c>
      <c r="E5929" s="2">
        <f>IF(ISBLANK(D5929),"",INT(YEARFRAC(D5929,'Vispārīga informācija'!$B$2)))</f>
      </c>
      <c r="F5929" s="2">
        <f>IFERROR(IF(ISBLANK($A5929),"",IF($A5929="Ūdeņraža jonu koncentrācija",VLOOKUP(Dati!$A5929,Normas!$A:$D,2,FALSE),VLOOKUP(Dati!$A5929,Normas!$A:$D,2,FALSE)*0.6)),"")</f>
      </c>
      <c r="G5929" s="2">
        <f>IFERROR(IF(ISBLANK($A5929),"",IF($A5929="Ūdeņraža jonu koncentrācija",VLOOKUP(Dati!$A5929,Normas!$A:$D,3,FALSE),VLOOKUP(Dati!$A5929,Normas!$A:$D,3,FALSE)*0.6)),"")</f>
      </c>
      <c r="H5929" s="2">
        <f>IFERROR(IF(ISBLANK($A5929),"",IF($A5929="Ūdeņraža jonu koncentrācija",VLOOKUP(Dati!$A5929,Normas!$A:$D,2,FALSE),VLOOKUP(Dati!$A5929,Normas!$A:$D,2,FALSE)*0.3)),"")</f>
      </c>
      <c r="I5929" s="2">
        <f>IFERROR(IF(ISBLANK($A5929),"",IF($A5929="Ūdeņraža jonu koncentrācija",VLOOKUP(Dati!$A5929,Normas!$A:$D,3,FALSE),VLOOKUP(Dati!$A5929,Normas!$A:$D,3,FALSE)*0.3)),"")</f>
      </c>
    </row>
    <row r="5930" spans="2:9" x14ac:dyDescent="0.2">
      <c r="B5930">
        <f>IF(ISBLANK(A5930),"",VLOOKUP(A5930,Normas!A:D,4,FALSE))</f>
      </c>
      <c r="E5930" s="2">
        <f>IF(ISBLANK(D5930),"",INT(YEARFRAC(D5930,'Vispārīga informācija'!$B$2)))</f>
      </c>
      <c r="F5930" s="2">
        <f>IFERROR(IF(ISBLANK($A5930),"",IF($A5930="Ūdeņraža jonu koncentrācija",VLOOKUP(Dati!$A5930,Normas!$A:$D,2,FALSE),VLOOKUP(Dati!$A5930,Normas!$A:$D,2,FALSE)*0.6)),"")</f>
      </c>
      <c r="G5930" s="2">
        <f>IFERROR(IF(ISBLANK($A5930),"",IF($A5930="Ūdeņraža jonu koncentrācija",VLOOKUP(Dati!$A5930,Normas!$A:$D,3,FALSE),VLOOKUP(Dati!$A5930,Normas!$A:$D,3,FALSE)*0.6)),"")</f>
      </c>
      <c r="H5930" s="2">
        <f>IFERROR(IF(ISBLANK($A5930),"",IF($A5930="Ūdeņraža jonu koncentrācija",VLOOKUP(Dati!$A5930,Normas!$A:$D,2,FALSE),VLOOKUP(Dati!$A5930,Normas!$A:$D,2,FALSE)*0.3)),"")</f>
      </c>
      <c r="I5930" s="2">
        <f>IFERROR(IF(ISBLANK($A5930),"",IF($A5930="Ūdeņraža jonu koncentrācija",VLOOKUP(Dati!$A5930,Normas!$A:$D,3,FALSE),VLOOKUP(Dati!$A5930,Normas!$A:$D,3,FALSE)*0.3)),"")</f>
      </c>
    </row>
    <row r="5931" spans="2:9" x14ac:dyDescent="0.2">
      <c r="B5931">
        <f>IF(ISBLANK(A5931),"",VLOOKUP(A5931,Normas!A:D,4,FALSE))</f>
      </c>
      <c r="E5931" s="2">
        <f>IF(ISBLANK(D5931),"",INT(YEARFRAC(D5931,'Vispārīga informācija'!$B$2)))</f>
      </c>
      <c r="F5931" s="2">
        <f>IFERROR(IF(ISBLANK($A5931),"",IF($A5931="Ūdeņraža jonu koncentrācija",VLOOKUP(Dati!$A5931,Normas!$A:$D,2,FALSE),VLOOKUP(Dati!$A5931,Normas!$A:$D,2,FALSE)*0.6)),"")</f>
      </c>
      <c r="G5931" s="2">
        <f>IFERROR(IF(ISBLANK($A5931),"",IF($A5931="Ūdeņraža jonu koncentrācija",VLOOKUP(Dati!$A5931,Normas!$A:$D,3,FALSE),VLOOKUP(Dati!$A5931,Normas!$A:$D,3,FALSE)*0.6)),"")</f>
      </c>
      <c r="H5931" s="2">
        <f>IFERROR(IF(ISBLANK($A5931),"",IF($A5931="Ūdeņraža jonu koncentrācija",VLOOKUP(Dati!$A5931,Normas!$A:$D,2,FALSE),VLOOKUP(Dati!$A5931,Normas!$A:$D,2,FALSE)*0.3)),"")</f>
      </c>
      <c r="I5931" s="2">
        <f>IFERROR(IF(ISBLANK($A5931),"",IF($A5931="Ūdeņraža jonu koncentrācija",VLOOKUP(Dati!$A5931,Normas!$A:$D,3,FALSE),VLOOKUP(Dati!$A5931,Normas!$A:$D,3,FALSE)*0.3)),"")</f>
      </c>
    </row>
    <row r="5932" spans="2:9" x14ac:dyDescent="0.2">
      <c r="B5932">
        <f>IF(ISBLANK(A5932),"",VLOOKUP(A5932,Normas!A:D,4,FALSE))</f>
      </c>
      <c r="E5932" s="2">
        <f>IF(ISBLANK(D5932),"",INT(YEARFRAC(D5932,'Vispārīga informācija'!$B$2)))</f>
      </c>
      <c r="F5932" s="2">
        <f>IFERROR(IF(ISBLANK($A5932),"",IF($A5932="Ūdeņraža jonu koncentrācija",VLOOKUP(Dati!$A5932,Normas!$A:$D,2,FALSE),VLOOKUP(Dati!$A5932,Normas!$A:$D,2,FALSE)*0.6)),"")</f>
      </c>
      <c r="G5932" s="2">
        <f>IFERROR(IF(ISBLANK($A5932),"",IF($A5932="Ūdeņraža jonu koncentrācija",VLOOKUP(Dati!$A5932,Normas!$A:$D,3,FALSE),VLOOKUP(Dati!$A5932,Normas!$A:$D,3,FALSE)*0.6)),"")</f>
      </c>
      <c r="H5932" s="2">
        <f>IFERROR(IF(ISBLANK($A5932),"",IF($A5932="Ūdeņraža jonu koncentrācija",VLOOKUP(Dati!$A5932,Normas!$A:$D,2,FALSE),VLOOKUP(Dati!$A5932,Normas!$A:$D,2,FALSE)*0.3)),"")</f>
      </c>
      <c r="I5932" s="2">
        <f>IFERROR(IF(ISBLANK($A5932),"",IF($A5932="Ūdeņraža jonu koncentrācija",VLOOKUP(Dati!$A5932,Normas!$A:$D,3,FALSE),VLOOKUP(Dati!$A5932,Normas!$A:$D,3,FALSE)*0.3)),"")</f>
      </c>
    </row>
    <row r="5933" spans="2:9" x14ac:dyDescent="0.2">
      <c r="B5933">
        <f>IF(ISBLANK(A5933),"",VLOOKUP(A5933,Normas!A:D,4,FALSE))</f>
      </c>
      <c r="E5933" s="2">
        <f>IF(ISBLANK(D5933),"",INT(YEARFRAC(D5933,'Vispārīga informācija'!$B$2)))</f>
      </c>
      <c r="F5933" s="2">
        <f>IFERROR(IF(ISBLANK($A5933),"",IF($A5933="Ūdeņraža jonu koncentrācija",VLOOKUP(Dati!$A5933,Normas!$A:$D,2,FALSE),VLOOKUP(Dati!$A5933,Normas!$A:$D,2,FALSE)*0.6)),"")</f>
      </c>
      <c r="G5933" s="2">
        <f>IFERROR(IF(ISBLANK($A5933),"",IF($A5933="Ūdeņraža jonu koncentrācija",VLOOKUP(Dati!$A5933,Normas!$A:$D,3,FALSE),VLOOKUP(Dati!$A5933,Normas!$A:$D,3,FALSE)*0.6)),"")</f>
      </c>
      <c r="H5933" s="2">
        <f>IFERROR(IF(ISBLANK($A5933),"",IF($A5933="Ūdeņraža jonu koncentrācija",VLOOKUP(Dati!$A5933,Normas!$A:$D,2,FALSE),VLOOKUP(Dati!$A5933,Normas!$A:$D,2,FALSE)*0.3)),"")</f>
      </c>
      <c r="I5933" s="2">
        <f>IFERROR(IF(ISBLANK($A5933),"",IF($A5933="Ūdeņraža jonu koncentrācija",VLOOKUP(Dati!$A5933,Normas!$A:$D,3,FALSE),VLOOKUP(Dati!$A5933,Normas!$A:$D,3,FALSE)*0.3)),"")</f>
      </c>
    </row>
    <row r="5934" spans="2:9" x14ac:dyDescent="0.2">
      <c r="B5934">
        <f>IF(ISBLANK(A5934),"",VLOOKUP(A5934,Normas!A:D,4,FALSE))</f>
      </c>
      <c r="E5934" s="2">
        <f>IF(ISBLANK(D5934),"",INT(YEARFRAC(D5934,'Vispārīga informācija'!$B$2)))</f>
      </c>
      <c r="F5934" s="2">
        <f>IFERROR(IF(ISBLANK($A5934),"",IF($A5934="Ūdeņraža jonu koncentrācija",VLOOKUP(Dati!$A5934,Normas!$A:$D,2,FALSE),VLOOKUP(Dati!$A5934,Normas!$A:$D,2,FALSE)*0.6)),"")</f>
      </c>
      <c r="G5934" s="2">
        <f>IFERROR(IF(ISBLANK($A5934),"",IF($A5934="Ūdeņraža jonu koncentrācija",VLOOKUP(Dati!$A5934,Normas!$A:$D,3,FALSE),VLOOKUP(Dati!$A5934,Normas!$A:$D,3,FALSE)*0.6)),"")</f>
      </c>
      <c r="H5934" s="2">
        <f>IFERROR(IF(ISBLANK($A5934),"",IF($A5934="Ūdeņraža jonu koncentrācija",VLOOKUP(Dati!$A5934,Normas!$A:$D,2,FALSE),VLOOKUP(Dati!$A5934,Normas!$A:$D,2,FALSE)*0.3)),"")</f>
      </c>
      <c r="I5934" s="2">
        <f>IFERROR(IF(ISBLANK($A5934),"",IF($A5934="Ūdeņraža jonu koncentrācija",VLOOKUP(Dati!$A5934,Normas!$A:$D,3,FALSE),VLOOKUP(Dati!$A5934,Normas!$A:$D,3,FALSE)*0.3)),"")</f>
      </c>
    </row>
    <row r="5935" spans="2:9" x14ac:dyDescent="0.2">
      <c r="B5935">
        <f>IF(ISBLANK(A5935),"",VLOOKUP(A5935,Normas!A:D,4,FALSE))</f>
      </c>
      <c r="E5935" s="2">
        <f>IF(ISBLANK(D5935),"",INT(YEARFRAC(D5935,'Vispārīga informācija'!$B$2)))</f>
      </c>
      <c r="F5935" s="2">
        <f>IFERROR(IF(ISBLANK($A5935),"",IF($A5935="Ūdeņraža jonu koncentrācija",VLOOKUP(Dati!$A5935,Normas!$A:$D,2,FALSE),VLOOKUP(Dati!$A5935,Normas!$A:$D,2,FALSE)*0.6)),"")</f>
      </c>
      <c r="G5935" s="2">
        <f>IFERROR(IF(ISBLANK($A5935),"",IF($A5935="Ūdeņraža jonu koncentrācija",VLOOKUP(Dati!$A5935,Normas!$A:$D,3,FALSE),VLOOKUP(Dati!$A5935,Normas!$A:$D,3,FALSE)*0.6)),"")</f>
      </c>
      <c r="H5935" s="2">
        <f>IFERROR(IF(ISBLANK($A5935),"",IF($A5935="Ūdeņraža jonu koncentrācija",VLOOKUP(Dati!$A5935,Normas!$A:$D,2,FALSE),VLOOKUP(Dati!$A5935,Normas!$A:$D,2,FALSE)*0.3)),"")</f>
      </c>
      <c r="I5935" s="2">
        <f>IFERROR(IF(ISBLANK($A5935),"",IF($A5935="Ūdeņraža jonu koncentrācija",VLOOKUP(Dati!$A5935,Normas!$A:$D,3,FALSE),VLOOKUP(Dati!$A5935,Normas!$A:$D,3,FALSE)*0.3)),"")</f>
      </c>
    </row>
    <row r="5936" spans="2:9" x14ac:dyDescent="0.2">
      <c r="B5936">
        <f>IF(ISBLANK(A5936),"",VLOOKUP(A5936,Normas!A:D,4,FALSE))</f>
      </c>
      <c r="E5936" s="2">
        <f>IF(ISBLANK(D5936),"",INT(YEARFRAC(D5936,'Vispārīga informācija'!$B$2)))</f>
      </c>
      <c r="F5936" s="2">
        <f>IFERROR(IF(ISBLANK($A5936),"",IF($A5936="Ūdeņraža jonu koncentrācija",VLOOKUP(Dati!$A5936,Normas!$A:$D,2,FALSE),VLOOKUP(Dati!$A5936,Normas!$A:$D,2,FALSE)*0.6)),"")</f>
      </c>
      <c r="G5936" s="2">
        <f>IFERROR(IF(ISBLANK($A5936),"",IF($A5936="Ūdeņraža jonu koncentrācija",VLOOKUP(Dati!$A5936,Normas!$A:$D,3,FALSE),VLOOKUP(Dati!$A5936,Normas!$A:$D,3,FALSE)*0.6)),"")</f>
      </c>
      <c r="H5936" s="2">
        <f>IFERROR(IF(ISBLANK($A5936),"",IF($A5936="Ūdeņraža jonu koncentrācija",VLOOKUP(Dati!$A5936,Normas!$A:$D,2,FALSE),VLOOKUP(Dati!$A5936,Normas!$A:$D,2,FALSE)*0.3)),"")</f>
      </c>
      <c r="I5936" s="2">
        <f>IFERROR(IF(ISBLANK($A5936),"",IF($A5936="Ūdeņraža jonu koncentrācija",VLOOKUP(Dati!$A5936,Normas!$A:$D,3,FALSE),VLOOKUP(Dati!$A5936,Normas!$A:$D,3,FALSE)*0.3)),"")</f>
      </c>
    </row>
    <row r="5937" spans="2:9" x14ac:dyDescent="0.2">
      <c r="B5937">
        <f>IF(ISBLANK(A5937),"",VLOOKUP(A5937,Normas!A:D,4,FALSE))</f>
      </c>
      <c r="E5937" s="2">
        <f>IF(ISBLANK(D5937),"",INT(YEARFRAC(D5937,'Vispārīga informācija'!$B$2)))</f>
      </c>
      <c r="F5937" s="2">
        <f>IFERROR(IF(ISBLANK($A5937),"",IF($A5937="Ūdeņraža jonu koncentrācija",VLOOKUP(Dati!$A5937,Normas!$A:$D,2,FALSE),VLOOKUP(Dati!$A5937,Normas!$A:$D,2,FALSE)*0.6)),"")</f>
      </c>
      <c r="G5937" s="2">
        <f>IFERROR(IF(ISBLANK($A5937),"",IF($A5937="Ūdeņraža jonu koncentrācija",VLOOKUP(Dati!$A5937,Normas!$A:$D,3,FALSE),VLOOKUP(Dati!$A5937,Normas!$A:$D,3,FALSE)*0.6)),"")</f>
      </c>
      <c r="H5937" s="2">
        <f>IFERROR(IF(ISBLANK($A5937),"",IF($A5937="Ūdeņraža jonu koncentrācija",VLOOKUP(Dati!$A5937,Normas!$A:$D,2,FALSE),VLOOKUP(Dati!$A5937,Normas!$A:$D,2,FALSE)*0.3)),"")</f>
      </c>
      <c r="I5937" s="2">
        <f>IFERROR(IF(ISBLANK($A5937),"",IF($A5937="Ūdeņraža jonu koncentrācija",VLOOKUP(Dati!$A5937,Normas!$A:$D,3,FALSE),VLOOKUP(Dati!$A5937,Normas!$A:$D,3,FALSE)*0.3)),"")</f>
      </c>
    </row>
    <row r="5938" spans="2:9" x14ac:dyDescent="0.2">
      <c r="B5938">
        <f>IF(ISBLANK(A5938),"",VLOOKUP(A5938,Normas!A:D,4,FALSE))</f>
      </c>
      <c r="E5938" s="2">
        <f>IF(ISBLANK(D5938),"",INT(YEARFRAC(D5938,'Vispārīga informācija'!$B$2)))</f>
      </c>
      <c r="F5938" s="2">
        <f>IFERROR(IF(ISBLANK($A5938),"",IF($A5938="Ūdeņraža jonu koncentrācija",VLOOKUP(Dati!$A5938,Normas!$A:$D,2,FALSE),VLOOKUP(Dati!$A5938,Normas!$A:$D,2,FALSE)*0.6)),"")</f>
      </c>
      <c r="G5938" s="2">
        <f>IFERROR(IF(ISBLANK($A5938),"",IF($A5938="Ūdeņraža jonu koncentrācija",VLOOKUP(Dati!$A5938,Normas!$A:$D,3,FALSE),VLOOKUP(Dati!$A5938,Normas!$A:$D,3,FALSE)*0.6)),"")</f>
      </c>
      <c r="H5938" s="2">
        <f>IFERROR(IF(ISBLANK($A5938),"",IF($A5938="Ūdeņraža jonu koncentrācija",VLOOKUP(Dati!$A5938,Normas!$A:$D,2,FALSE),VLOOKUP(Dati!$A5938,Normas!$A:$D,2,FALSE)*0.3)),"")</f>
      </c>
      <c r="I5938" s="2">
        <f>IFERROR(IF(ISBLANK($A5938),"",IF($A5938="Ūdeņraža jonu koncentrācija",VLOOKUP(Dati!$A5938,Normas!$A:$D,3,FALSE),VLOOKUP(Dati!$A5938,Normas!$A:$D,3,FALSE)*0.3)),"")</f>
      </c>
    </row>
    <row r="5939" spans="2:9" x14ac:dyDescent="0.2">
      <c r="B5939">
        <f>IF(ISBLANK(A5939),"",VLOOKUP(A5939,Normas!A:D,4,FALSE))</f>
      </c>
      <c r="E5939" s="2">
        <f>IF(ISBLANK(D5939),"",INT(YEARFRAC(D5939,'Vispārīga informācija'!$B$2)))</f>
      </c>
      <c r="F5939" s="2">
        <f>IFERROR(IF(ISBLANK($A5939),"",IF($A5939="Ūdeņraža jonu koncentrācija",VLOOKUP(Dati!$A5939,Normas!$A:$D,2,FALSE),VLOOKUP(Dati!$A5939,Normas!$A:$D,2,FALSE)*0.6)),"")</f>
      </c>
      <c r="G5939" s="2">
        <f>IFERROR(IF(ISBLANK($A5939),"",IF($A5939="Ūdeņraža jonu koncentrācija",VLOOKUP(Dati!$A5939,Normas!$A:$D,3,FALSE),VLOOKUP(Dati!$A5939,Normas!$A:$D,3,FALSE)*0.6)),"")</f>
      </c>
      <c r="H5939" s="2">
        <f>IFERROR(IF(ISBLANK($A5939),"",IF($A5939="Ūdeņraža jonu koncentrācija",VLOOKUP(Dati!$A5939,Normas!$A:$D,2,FALSE),VLOOKUP(Dati!$A5939,Normas!$A:$D,2,FALSE)*0.3)),"")</f>
      </c>
      <c r="I5939" s="2">
        <f>IFERROR(IF(ISBLANK($A5939),"",IF($A5939="Ūdeņraža jonu koncentrācija",VLOOKUP(Dati!$A5939,Normas!$A:$D,3,FALSE),VLOOKUP(Dati!$A5939,Normas!$A:$D,3,FALSE)*0.3)),"")</f>
      </c>
    </row>
    <row r="5940" spans="2:9" x14ac:dyDescent="0.2">
      <c r="B5940">
        <f>IF(ISBLANK(A5940),"",VLOOKUP(A5940,Normas!A:D,4,FALSE))</f>
      </c>
      <c r="E5940" s="2">
        <f>IF(ISBLANK(D5940),"",INT(YEARFRAC(D5940,'Vispārīga informācija'!$B$2)))</f>
      </c>
      <c r="F5940" s="2">
        <f>IFERROR(IF(ISBLANK($A5940),"",IF($A5940="Ūdeņraža jonu koncentrācija",VLOOKUP(Dati!$A5940,Normas!$A:$D,2,FALSE),VLOOKUP(Dati!$A5940,Normas!$A:$D,2,FALSE)*0.6)),"")</f>
      </c>
      <c r="G5940" s="2">
        <f>IFERROR(IF(ISBLANK($A5940),"",IF($A5940="Ūdeņraža jonu koncentrācija",VLOOKUP(Dati!$A5940,Normas!$A:$D,3,FALSE),VLOOKUP(Dati!$A5940,Normas!$A:$D,3,FALSE)*0.6)),"")</f>
      </c>
      <c r="H5940" s="2">
        <f>IFERROR(IF(ISBLANK($A5940),"",IF($A5940="Ūdeņraža jonu koncentrācija",VLOOKUP(Dati!$A5940,Normas!$A:$D,2,FALSE),VLOOKUP(Dati!$A5940,Normas!$A:$D,2,FALSE)*0.3)),"")</f>
      </c>
      <c r="I5940" s="2">
        <f>IFERROR(IF(ISBLANK($A5940),"",IF($A5940="Ūdeņraža jonu koncentrācija",VLOOKUP(Dati!$A5940,Normas!$A:$D,3,FALSE),VLOOKUP(Dati!$A5940,Normas!$A:$D,3,FALSE)*0.3)),"")</f>
      </c>
    </row>
    <row r="5941" spans="2:9" x14ac:dyDescent="0.2">
      <c r="B5941">
        <f>IF(ISBLANK(A5941),"",VLOOKUP(A5941,Normas!A:D,4,FALSE))</f>
      </c>
      <c r="E5941" s="2">
        <f>IF(ISBLANK(D5941),"",INT(YEARFRAC(D5941,'Vispārīga informācija'!$B$2)))</f>
      </c>
      <c r="F5941" s="2">
        <f>IFERROR(IF(ISBLANK($A5941),"",IF($A5941="Ūdeņraža jonu koncentrācija",VLOOKUP(Dati!$A5941,Normas!$A:$D,2,FALSE),VLOOKUP(Dati!$A5941,Normas!$A:$D,2,FALSE)*0.6)),"")</f>
      </c>
      <c r="G5941" s="2">
        <f>IFERROR(IF(ISBLANK($A5941),"",IF($A5941="Ūdeņraža jonu koncentrācija",VLOOKUP(Dati!$A5941,Normas!$A:$D,3,FALSE),VLOOKUP(Dati!$A5941,Normas!$A:$D,3,FALSE)*0.6)),"")</f>
      </c>
      <c r="H5941" s="2">
        <f>IFERROR(IF(ISBLANK($A5941),"",IF($A5941="Ūdeņraža jonu koncentrācija",VLOOKUP(Dati!$A5941,Normas!$A:$D,2,FALSE),VLOOKUP(Dati!$A5941,Normas!$A:$D,2,FALSE)*0.3)),"")</f>
      </c>
      <c r="I5941" s="2">
        <f>IFERROR(IF(ISBLANK($A5941),"",IF($A5941="Ūdeņraža jonu koncentrācija",VLOOKUP(Dati!$A5941,Normas!$A:$D,3,FALSE),VLOOKUP(Dati!$A5941,Normas!$A:$D,3,FALSE)*0.3)),"")</f>
      </c>
    </row>
    <row r="5942" spans="2:9" x14ac:dyDescent="0.2">
      <c r="B5942">
        <f>IF(ISBLANK(A5942),"",VLOOKUP(A5942,Normas!A:D,4,FALSE))</f>
      </c>
      <c r="E5942" s="2">
        <f>IF(ISBLANK(D5942),"",INT(YEARFRAC(D5942,'Vispārīga informācija'!$B$2)))</f>
      </c>
      <c r="F5942" s="2">
        <f>IFERROR(IF(ISBLANK($A5942),"",IF($A5942="Ūdeņraža jonu koncentrācija",VLOOKUP(Dati!$A5942,Normas!$A:$D,2,FALSE),VLOOKUP(Dati!$A5942,Normas!$A:$D,2,FALSE)*0.6)),"")</f>
      </c>
      <c r="G5942" s="2">
        <f>IFERROR(IF(ISBLANK($A5942),"",IF($A5942="Ūdeņraža jonu koncentrācija",VLOOKUP(Dati!$A5942,Normas!$A:$D,3,FALSE),VLOOKUP(Dati!$A5942,Normas!$A:$D,3,FALSE)*0.6)),"")</f>
      </c>
      <c r="H5942" s="2">
        <f>IFERROR(IF(ISBLANK($A5942),"",IF($A5942="Ūdeņraža jonu koncentrācija",VLOOKUP(Dati!$A5942,Normas!$A:$D,2,FALSE),VLOOKUP(Dati!$A5942,Normas!$A:$D,2,FALSE)*0.3)),"")</f>
      </c>
      <c r="I5942" s="2">
        <f>IFERROR(IF(ISBLANK($A5942),"",IF($A5942="Ūdeņraža jonu koncentrācija",VLOOKUP(Dati!$A5942,Normas!$A:$D,3,FALSE),VLOOKUP(Dati!$A5942,Normas!$A:$D,3,FALSE)*0.3)),"")</f>
      </c>
    </row>
    <row r="5943" spans="2:9" x14ac:dyDescent="0.2">
      <c r="B5943">
        <f>IF(ISBLANK(A5943),"",VLOOKUP(A5943,Normas!A:D,4,FALSE))</f>
      </c>
      <c r="E5943" s="2">
        <f>IF(ISBLANK(D5943),"",INT(YEARFRAC(D5943,'Vispārīga informācija'!$B$2)))</f>
      </c>
      <c r="F5943" s="2">
        <f>IFERROR(IF(ISBLANK($A5943),"",IF($A5943="Ūdeņraža jonu koncentrācija",VLOOKUP(Dati!$A5943,Normas!$A:$D,2,FALSE),VLOOKUP(Dati!$A5943,Normas!$A:$D,2,FALSE)*0.6)),"")</f>
      </c>
      <c r="G5943" s="2">
        <f>IFERROR(IF(ISBLANK($A5943),"",IF($A5943="Ūdeņraža jonu koncentrācija",VLOOKUP(Dati!$A5943,Normas!$A:$D,3,FALSE),VLOOKUP(Dati!$A5943,Normas!$A:$D,3,FALSE)*0.6)),"")</f>
      </c>
      <c r="H5943" s="2">
        <f>IFERROR(IF(ISBLANK($A5943),"",IF($A5943="Ūdeņraža jonu koncentrācija",VLOOKUP(Dati!$A5943,Normas!$A:$D,2,FALSE),VLOOKUP(Dati!$A5943,Normas!$A:$D,2,FALSE)*0.3)),"")</f>
      </c>
      <c r="I5943" s="2">
        <f>IFERROR(IF(ISBLANK($A5943),"",IF($A5943="Ūdeņraža jonu koncentrācija",VLOOKUP(Dati!$A5943,Normas!$A:$D,3,FALSE),VLOOKUP(Dati!$A5943,Normas!$A:$D,3,FALSE)*0.3)),"")</f>
      </c>
    </row>
    <row r="5944" spans="2:9" x14ac:dyDescent="0.2">
      <c r="B5944">
        <f>IF(ISBLANK(A5944),"",VLOOKUP(A5944,Normas!A:D,4,FALSE))</f>
      </c>
      <c r="E5944" s="2">
        <f>IF(ISBLANK(D5944),"",INT(YEARFRAC(D5944,'Vispārīga informācija'!$B$2)))</f>
      </c>
      <c r="F5944" s="2">
        <f>IFERROR(IF(ISBLANK($A5944),"",IF($A5944="Ūdeņraža jonu koncentrācija",VLOOKUP(Dati!$A5944,Normas!$A:$D,2,FALSE),VLOOKUP(Dati!$A5944,Normas!$A:$D,2,FALSE)*0.6)),"")</f>
      </c>
      <c r="G5944" s="2">
        <f>IFERROR(IF(ISBLANK($A5944),"",IF($A5944="Ūdeņraža jonu koncentrācija",VLOOKUP(Dati!$A5944,Normas!$A:$D,3,FALSE),VLOOKUP(Dati!$A5944,Normas!$A:$D,3,FALSE)*0.6)),"")</f>
      </c>
      <c r="H5944" s="2">
        <f>IFERROR(IF(ISBLANK($A5944),"",IF($A5944="Ūdeņraža jonu koncentrācija",VLOOKUP(Dati!$A5944,Normas!$A:$D,2,FALSE),VLOOKUP(Dati!$A5944,Normas!$A:$D,2,FALSE)*0.3)),"")</f>
      </c>
      <c r="I5944" s="2">
        <f>IFERROR(IF(ISBLANK($A5944),"",IF($A5944="Ūdeņraža jonu koncentrācija",VLOOKUP(Dati!$A5944,Normas!$A:$D,3,FALSE),VLOOKUP(Dati!$A5944,Normas!$A:$D,3,FALSE)*0.3)),"")</f>
      </c>
    </row>
    <row r="5945" spans="2:9" x14ac:dyDescent="0.2">
      <c r="B5945">
        <f>IF(ISBLANK(A5945),"",VLOOKUP(A5945,Normas!A:D,4,FALSE))</f>
      </c>
      <c r="E5945" s="2">
        <f>IF(ISBLANK(D5945),"",INT(YEARFRAC(D5945,'Vispārīga informācija'!$B$2)))</f>
      </c>
      <c r="F5945" s="2">
        <f>IFERROR(IF(ISBLANK($A5945),"",IF($A5945="Ūdeņraža jonu koncentrācija",VLOOKUP(Dati!$A5945,Normas!$A:$D,2,FALSE),VLOOKUP(Dati!$A5945,Normas!$A:$D,2,FALSE)*0.6)),"")</f>
      </c>
      <c r="G5945" s="2">
        <f>IFERROR(IF(ISBLANK($A5945),"",IF($A5945="Ūdeņraža jonu koncentrācija",VLOOKUP(Dati!$A5945,Normas!$A:$D,3,FALSE),VLOOKUP(Dati!$A5945,Normas!$A:$D,3,FALSE)*0.6)),"")</f>
      </c>
      <c r="H5945" s="2">
        <f>IFERROR(IF(ISBLANK($A5945),"",IF($A5945="Ūdeņraža jonu koncentrācija",VLOOKUP(Dati!$A5945,Normas!$A:$D,2,FALSE),VLOOKUP(Dati!$A5945,Normas!$A:$D,2,FALSE)*0.3)),"")</f>
      </c>
      <c r="I5945" s="2">
        <f>IFERROR(IF(ISBLANK($A5945),"",IF($A5945="Ūdeņraža jonu koncentrācija",VLOOKUP(Dati!$A5945,Normas!$A:$D,3,FALSE),VLOOKUP(Dati!$A5945,Normas!$A:$D,3,FALSE)*0.3)),"")</f>
      </c>
    </row>
    <row r="5946" spans="2:9" x14ac:dyDescent="0.2">
      <c r="B5946">
        <f>IF(ISBLANK(A5946),"",VLOOKUP(A5946,Normas!A:D,4,FALSE))</f>
      </c>
      <c r="E5946" s="2">
        <f>IF(ISBLANK(D5946),"",INT(YEARFRAC(D5946,'Vispārīga informācija'!$B$2)))</f>
      </c>
      <c r="F5946" s="2">
        <f>IFERROR(IF(ISBLANK($A5946),"",IF($A5946="Ūdeņraža jonu koncentrācija",VLOOKUP(Dati!$A5946,Normas!$A:$D,2,FALSE),VLOOKUP(Dati!$A5946,Normas!$A:$D,2,FALSE)*0.6)),"")</f>
      </c>
      <c r="G5946" s="2">
        <f>IFERROR(IF(ISBLANK($A5946),"",IF($A5946="Ūdeņraža jonu koncentrācija",VLOOKUP(Dati!$A5946,Normas!$A:$D,3,FALSE),VLOOKUP(Dati!$A5946,Normas!$A:$D,3,FALSE)*0.6)),"")</f>
      </c>
      <c r="H5946" s="2">
        <f>IFERROR(IF(ISBLANK($A5946),"",IF($A5946="Ūdeņraža jonu koncentrācija",VLOOKUP(Dati!$A5946,Normas!$A:$D,2,FALSE),VLOOKUP(Dati!$A5946,Normas!$A:$D,2,FALSE)*0.3)),"")</f>
      </c>
      <c r="I5946" s="2">
        <f>IFERROR(IF(ISBLANK($A5946),"",IF($A5946="Ūdeņraža jonu koncentrācija",VLOOKUP(Dati!$A5946,Normas!$A:$D,3,FALSE),VLOOKUP(Dati!$A5946,Normas!$A:$D,3,FALSE)*0.3)),"")</f>
      </c>
    </row>
    <row r="5947" spans="2:9" x14ac:dyDescent="0.2">
      <c r="B5947">
        <f>IF(ISBLANK(A5947),"",VLOOKUP(A5947,Normas!A:D,4,FALSE))</f>
      </c>
      <c r="E5947" s="2">
        <f>IF(ISBLANK(D5947),"",INT(YEARFRAC(D5947,'Vispārīga informācija'!$B$2)))</f>
      </c>
      <c r="F5947" s="2">
        <f>IFERROR(IF(ISBLANK($A5947),"",IF($A5947="Ūdeņraža jonu koncentrācija",VLOOKUP(Dati!$A5947,Normas!$A:$D,2,FALSE),VLOOKUP(Dati!$A5947,Normas!$A:$D,2,FALSE)*0.6)),"")</f>
      </c>
      <c r="G5947" s="2">
        <f>IFERROR(IF(ISBLANK($A5947),"",IF($A5947="Ūdeņraža jonu koncentrācija",VLOOKUP(Dati!$A5947,Normas!$A:$D,3,FALSE),VLOOKUP(Dati!$A5947,Normas!$A:$D,3,FALSE)*0.6)),"")</f>
      </c>
      <c r="H5947" s="2">
        <f>IFERROR(IF(ISBLANK($A5947),"",IF($A5947="Ūdeņraža jonu koncentrācija",VLOOKUP(Dati!$A5947,Normas!$A:$D,2,FALSE),VLOOKUP(Dati!$A5947,Normas!$A:$D,2,FALSE)*0.3)),"")</f>
      </c>
      <c r="I5947" s="2">
        <f>IFERROR(IF(ISBLANK($A5947),"",IF($A5947="Ūdeņraža jonu koncentrācija",VLOOKUP(Dati!$A5947,Normas!$A:$D,3,FALSE),VLOOKUP(Dati!$A5947,Normas!$A:$D,3,FALSE)*0.3)),"")</f>
      </c>
    </row>
    <row r="5948" spans="2:9" x14ac:dyDescent="0.2">
      <c r="B5948">
        <f>IF(ISBLANK(A5948),"",VLOOKUP(A5948,Normas!A:D,4,FALSE))</f>
      </c>
      <c r="E5948" s="2">
        <f>IF(ISBLANK(D5948),"",INT(YEARFRAC(D5948,'Vispārīga informācija'!$B$2)))</f>
      </c>
      <c r="F5948" s="2">
        <f>IFERROR(IF(ISBLANK($A5948),"",IF($A5948="Ūdeņraža jonu koncentrācija",VLOOKUP(Dati!$A5948,Normas!$A:$D,2,FALSE),VLOOKUP(Dati!$A5948,Normas!$A:$D,2,FALSE)*0.6)),"")</f>
      </c>
      <c r="G5948" s="2">
        <f>IFERROR(IF(ISBLANK($A5948),"",IF($A5948="Ūdeņraža jonu koncentrācija",VLOOKUP(Dati!$A5948,Normas!$A:$D,3,FALSE),VLOOKUP(Dati!$A5948,Normas!$A:$D,3,FALSE)*0.6)),"")</f>
      </c>
      <c r="H5948" s="2">
        <f>IFERROR(IF(ISBLANK($A5948),"",IF($A5948="Ūdeņraža jonu koncentrācija",VLOOKUP(Dati!$A5948,Normas!$A:$D,2,FALSE),VLOOKUP(Dati!$A5948,Normas!$A:$D,2,FALSE)*0.3)),"")</f>
      </c>
      <c r="I5948" s="2">
        <f>IFERROR(IF(ISBLANK($A5948),"",IF($A5948="Ūdeņraža jonu koncentrācija",VLOOKUP(Dati!$A5948,Normas!$A:$D,3,FALSE),VLOOKUP(Dati!$A5948,Normas!$A:$D,3,FALSE)*0.3)),"")</f>
      </c>
    </row>
    <row r="5949" spans="2:9" x14ac:dyDescent="0.2">
      <c r="B5949">
        <f>IF(ISBLANK(A5949),"",VLOOKUP(A5949,Normas!A:D,4,FALSE))</f>
      </c>
      <c r="E5949" s="2">
        <f>IF(ISBLANK(D5949),"",INT(YEARFRAC(D5949,'Vispārīga informācija'!$B$2)))</f>
      </c>
      <c r="F5949" s="2">
        <f>IFERROR(IF(ISBLANK($A5949),"",IF($A5949="Ūdeņraža jonu koncentrācija",VLOOKUP(Dati!$A5949,Normas!$A:$D,2,FALSE),VLOOKUP(Dati!$A5949,Normas!$A:$D,2,FALSE)*0.6)),"")</f>
      </c>
      <c r="G5949" s="2">
        <f>IFERROR(IF(ISBLANK($A5949),"",IF($A5949="Ūdeņraža jonu koncentrācija",VLOOKUP(Dati!$A5949,Normas!$A:$D,3,FALSE),VLOOKUP(Dati!$A5949,Normas!$A:$D,3,FALSE)*0.6)),"")</f>
      </c>
      <c r="H5949" s="2">
        <f>IFERROR(IF(ISBLANK($A5949),"",IF($A5949="Ūdeņraža jonu koncentrācija",VLOOKUP(Dati!$A5949,Normas!$A:$D,2,FALSE),VLOOKUP(Dati!$A5949,Normas!$A:$D,2,FALSE)*0.3)),"")</f>
      </c>
      <c r="I5949" s="2">
        <f>IFERROR(IF(ISBLANK($A5949),"",IF($A5949="Ūdeņraža jonu koncentrācija",VLOOKUP(Dati!$A5949,Normas!$A:$D,3,FALSE),VLOOKUP(Dati!$A5949,Normas!$A:$D,3,FALSE)*0.3)),"")</f>
      </c>
    </row>
    <row r="5950" spans="2:9" x14ac:dyDescent="0.2">
      <c r="B5950">
        <f>IF(ISBLANK(A5950),"",VLOOKUP(A5950,Normas!A:D,4,FALSE))</f>
      </c>
      <c r="E5950" s="2">
        <f>IF(ISBLANK(D5950),"",INT(YEARFRAC(D5950,'Vispārīga informācija'!$B$2)))</f>
      </c>
      <c r="F5950" s="2">
        <f>IFERROR(IF(ISBLANK($A5950),"",IF($A5950="Ūdeņraža jonu koncentrācija",VLOOKUP(Dati!$A5950,Normas!$A:$D,2,FALSE),VLOOKUP(Dati!$A5950,Normas!$A:$D,2,FALSE)*0.6)),"")</f>
      </c>
      <c r="G5950" s="2">
        <f>IFERROR(IF(ISBLANK($A5950),"",IF($A5950="Ūdeņraža jonu koncentrācija",VLOOKUP(Dati!$A5950,Normas!$A:$D,3,FALSE),VLOOKUP(Dati!$A5950,Normas!$A:$D,3,FALSE)*0.6)),"")</f>
      </c>
      <c r="H5950" s="2">
        <f>IFERROR(IF(ISBLANK($A5950),"",IF($A5950="Ūdeņraža jonu koncentrācija",VLOOKUP(Dati!$A5950,Normas!$A:$D,2,FALSE),VLOOKUP(Dati!$A5950,Normas!$A:$D,2,FALSE)*0.3)),"")</f>
      </c>
      <c r="I5950" s="2">
        <f>IFERROR(IF(ISBLANK($A5950),"",IF($A5950="Ūdeņraža jonu koncentrācija",VLOOKUP(Dati!$A5950,Normas!$A:$D,3,FALSE),VLOOKUP(Dati!$A5950,Normas!$A:$D,3,FALSE)*0.3)),"")</f>
      </c>
    </row>
    <row r="5951" spans="2:9" x14ac:dyDescent="0.2">
      <c r="B5951">
        <f>IF(ISBLANK(A5951),"",VLOOKUP(A5951,Normas!A:D,4,FALSE))</f>
      </c>
      <c r="E5951" s="2">
        <f>IF(ISBLANK(D5951),"",INT(YEARFRAC(D5951,'Vispārīga informācija'!$B$2)))</f>
      </c>
      <c r="F5951" s="2">
        <f>IFERROR(IF(ISBLANK($A5951),"",IF($A5951="Ūdeņraža jonu koncentrācija",VLOOKUP(Dati!$A5951,Normas!$A:$D,2,FALSE),VLOOKUP(Dati!$A5951,Normas!$A:$D,2,FALSE)*0.6)),"")</f>
      </c>
      <c r="G5951" s="2">
        <f>IFERROR(IF(ISBLANK($A5951),"",IF($A5951="Ūdeņraža jonu koncentrācija",VLOOKUP(Dati!$A5951,Normas!$A:$D,3,FALSE),VLOOKUP(Dati!$A5951,Normas!$A:$D,3,FALSE)*0.6)),"")</f>
      </c>
      <c r="H5951" s="2">
        <f>IFERROR(IF(ISBLANK($A5951),"",IF($A5951="Ūdeņraža jonu koncentrācija",VLOOKUP(Dati!$A5951,Normas!$A:$D,2,FALSE),VLOOKUP(Dati!$A5951,Normas!$A:$D,2,FALSE)*0.3)),"")</f>
      </c>
      <c r="I5951" s="2">
        <f>IFERROR(IF(ISBLANK($A5951),"",IF($A5951="Ūdeņraža jonu koncentrācija",VLOOKUP(Dati!$A5951,Normas!$A:$D,3,FALSE),VLOOKUP(Dati!$A5951,Normas!$A:$D,3,FALSE)*0.3)),"")</f>
      </c>
    </row>
    <row r="5952" spans="2:9" x14ac:dyDescent="0.2">
      <c r="B5952">
        <f>IF(ISBLANK(A5952),"",VLOOKUP(A5952,Normas!A:D,4,FALSE))</f>
      </c>
      <c r="E5952" s="2">
        <f>IF(ISBLANK(D5952),"",INT(YEARFRAC(D5952,'Vispārīga informācija'!$B$2)))</f>
      </c>
      <c r="F5952" s="2">
        <f>IFERROR(IF(ISBLANK($A5952),"",IF($A5952="Ūdeņraža jonu koncentrācija",VLOOKUP(Dati!$A5952,Normas!$A:$D,2,FALSE),VLOOKUP(Dati!$A5952,Normas!$A:$D,2,FALSE)*0.6)),"")</f>
      </c>
      <c r="G5952" s="2">
        <f>IFERROR(IF(ISBLANK($A5952),"",IF($A5952="Ūdeņraža jonu koncentrācija",VLOOKUP(Dati!$A5952,Normas!$A:$D,3,FALSE),VLOOKUP(Dati!$A5952,Normas!$A:$D,3,FALSE)*0.6)),"")</f>
      </c>
      <c r="H5952" s="2">
        <f>IFERROR(IF(ISBLANK($A5952),"",IF($A5952="Ūdeņraža jonu koncentrācija",VLOOKUP(Dati!$A5952,Normas!$A:$D,2,FALSE),VLOOKUP(Dati!$A5952,Normas!$A:$D,2,FALSE)*0.3)),"")</f>
      </c>
      <c r="I5952" s="2">
        <f>IFERROR(IF(ISBLANK($A5952),"",IF($A5952="Ūdeņraža jonu koncentrācija",VLOOKUP(Dati!$A5952,Normas!$A:$D,3,FALSE),VLOOKUP(Dati!$A5952,Normas!$A:$D,3,FALSE)*0.3)),"")</f>
      </c>
    </row>
    <row r="5953" spans="2:9" x14ac:dyDescent="0.2">
      <c r="B5953">
        <f>IF(ISBLANK(A5953),"",VLOOKUP(A5953,Normas!A:D,4,FALSE))</f>
      </c>
      <c r="E5953" s="2">
        <f>IF(ISBLANK(D5953),"",INT(YEARFRAC(D5953,'Vispārīga informācija'!$B$2)))</f>
      </c>
      <c r="F5953" s="2">
        <f>IFERROR(IF(ISBLANK($A5953),"",IF($A5953="Ūdeņraža jonu koncentrācija",VLOOKUP(Dati!$A5953,Normas!$A:$D,2,FALSE),VLOOKUP(Dati!$A5953,Normas!$A:$D,2,FALSE)*0.6)),"")</f>
      </c>
      <c r="G5953" s="2">
        <f>IFERROR(IF(ISBLANK($A5953),"",IF($A5953="Ūdeņraža jonu koncentrācija",VLOOKUP(Dati!$A5953,Normas!$A:$D,3,FALSE),VLOOKUP(Dati!$A5953,Normas!$A:$D,3,FALSE)*0.6)),"")</f>
      </c>
      <c r="H5953" s="2">
        <f>IFERROR(IF(ISBLANK($A5953),"",IF($A5953="Ūdeņraža jonu koncentrācija",VLOOKUP(Dati!$A5953,Normas!$A:$D,2,FALSE),VLOOKUP(Dati!$A5953,Normas!$A:$D,2,FALSE)*0.3)),"")</f>
      </c>
      <c r="I5953" s="2">
        <f>IFERROR(IF(ISBLANK($A5953),"",IF($A5953="Ūdeņraža jonu koncentrācija",VLOOKUP(Dati!$A5953,Normas!$A:$D,3,FALSE),VLOOKUP(Dati!$A5953,Normas!$A:$D,3,FALSE)*0.3)),"")</f>
      </c>
    </row>
    <row r="5954" spans="2:9" x14ac:dyDescent="0.2">
      <c r="B5954">
        <f>IF(ISBLANK(A5954),"",VLOOKUP(A5954,Normas!A:D,4,FALSE))</f>
      </c>
      <c r="E5954" s="2">
        <f>IF(ISBLANK(D5954),"",INT(YEARFRAC(D5954,'Vispārīga informācija'!$B$2)))</f>
      </c>
      <c r="F5954" s="2">
        <f>IFERROR(IF(ISBLANK($A5954),"",IF($A5954="Ūdeņraža jonu koncentrācija",VLOOKUP(Dati!$A5954,Normas!$A:$D,2,FALSE),VLOOKUP(Dati!$A5954,Normas!$A:$D,2,FALSE)*0.6)),"")</f>
      </c>
      <c r="G5954" s="2">
        <f>IFERROR(IF(ISBLANK($A5954),"",IF($A5954="Ūdeņraža jonu koncentrācija",VLOOKUP(Dati!$A5954,Normas!$A:$D,3,FALSE),VLOOKUP(Dati!$A5954,Normas!$A:$D,3,FALSE)*0.6)),"")</f>
      </c>
      <c r="H5954" s="2">
        <f>IFERROR(IF(ISBLANK($A5954),"",IF($A5954="Ūdeņraža jonu koncentrācija",VLOOKUP(Dati!$A5954,Normas!$A:$D,2,FALSE),VLOOKUP(Dati!$A5954,Normas!$A:$D,2,FALSE)*0.3)),"")</f>
      </c>
      <c r="I5954" s="2">
        <f>IFERROR(IF(ISBLANK($A5954),"",IF($A5954="Ūdeņraža jonu koncentrācija",VLOOKUP(Dati!$A5954,Normas!$A:$D,3,FALSE),VLOOKUP(Dati!$A5954,Normas!$A:$D,3,FALSE)*0.3)),"")</f>
      </c>
    </row>
    <row r="5955" spans="2:9" x14ac:dyDescent="0.2">
      <c r="B5955">
        <f>IF(ISBLANK(A5955),"",VLOOKUP(A5955,Normas!A:D,4,FALSE))</f>
      </c>
      <c r="E5955" s="2">
        <f>IF(ISBLANK(D5955),"",INT(YEARFRAC(D5955,'Vispārīga informācija'!$B$2)))</f>
      </c>
      <c r="F5955" s="2">
        <f>IFERROR(IF(ISBLANK($A5955),"",IF($A5955="Ūdeņraža jonu koncentrācija",VLOOKUP(Dati!$A5955,Normas!$A:$D,2,FALSE),VLOOKUP(Dati!$A5955,Normas!$A:$D,2,FALSE)*0.6)),"")</f>
      </c>
      <c r="G5955" s="2">
        <f>IFERROR(IF(ISBLANK($A5955),"",IF($A5955="Ūdeņraža jonu koncentrācija",VLOOKUP(Dati!$A5955,Normas!$A:$D,3,FALSE),VLOOKUP(Dati!$A5955,Normas!$A:$D,3,FALSE)*0.6)),"")</f>
      </c>
      <c r="H5955" s="2">
        <f>IFERROR(IF(ISBLANK($A5955),"",IF($A5955="Ūdeņraža jonu koncentrācija",VLOOKUP(Dati!$A5955,Normas!$A:$D,2,FALSE),VLOOKUP(Dati!$A5955,Normas!$A:$D,2,FALSE)*0.3)),"")</f>
      </c>
      <c r="I5955" s="2">
        <f>IFERROR(IF(ISBLANK($A5955),"",IF($A5955="Ūdeņraža jonu koncentrācija",VLOOKUP(Dati!$A5955,Normas!$A:$D,3,FALSE),VLOOKUP(Dati!$A5955,Normas!$A:$D,3,FALSE)*0.3)),"")</f>
      </c>
    </row>
    <row r="5956" spans="2:9" x14ac:dyDescent="0.2">
      <c r="B5956">
        <f>IF(ISBLANK(A5956),"",VLOOKUP(A5956,Normas!A:D,4,FALSE))</f>
      </c>
      <c r="E5956" s="2">
        <f>IF(ISBLANK(D5956),"",INT(YEARFRAC(D5956,'Vispārīga informācija'!$B$2)))</f>
      </c>
      <c r="F5956" s="2">
        <f>IFERROR(IF(ISBLANK($A5956),"",IF($A5956="Ūdeņraža jonu koncentrācija",VLOOKUP(Dati!$A5956,Normas!$A:$D,2,FALSE),VLOOKUP(Dati!$A5956,Normas!$A:$D,2,FALSE)*0.6)),"")</f>
      </c>
      <c r="G5956" s="2">
        <f>IFERROR(IF(ISBLANK($A5956),"",IF($A5956="Ūdeņraža jonu koncentrācija",VLOOKUP(Dati!$A5956,Normas!$A:$D,3,FALSE),VLOOKUP(Dati!$A5956,Normas!$A:$D,3,FALSE)*0.6)),"")</f>
      </c>
      <c r="H5956" s="2">
        <f>IFERROR(IF(ISBLANK($A5956),"",IF($A5956="Ūdeņraža jonu koncentrācija",VLOOKUP(Dati!$A5956,Normas!$A:$D,2,FALSE),VLOOKUP(Dati!$A5956,Normas!$A:$D,2,FALSE)*0.3)),"")</f>
      </c>
      <c r="I5956" s="2">
        <f>IFERROR(IF(ISBLANK($A5956),"",IF($A5956="Ūdeņraža jonu koncentrācija",VLOOKUP(Dati!$A5956,Normas!$A:$D,3,FALSE),VLOOKUP(Dati!$A5956,Normas!$A:$D,3,FALSE)*0.3)),"")</f>
      </c>
    </row>
    <row r="5957" spans="2:9" x14ac:dyDescent="0.2">
      <c r="B5957">
        <f>IF(ISBLANK(A5957),"",VLOOKUP(A5957,Normas!A:D,4,FALSE))</f>
      </c>
      <c r="E5957" s="2">
        <f>IF(ISBLANK(D5957),"",INT(YEARFRAC(D5957,'Vispārīga informācija'!$B$2)))</f>
      </c>
      <c r="F5957" s="2">
        <f>IFERROR(IF(ISBLANK($A5957),"",IF($A5957="Ūdeņraža jonu koncentrācija",VLOOKUP(Dati!$A5957,Normas!$A:$D,2,FALSE),VLOOKUP(Dati!$A5957,Normas!$A:$D,2,FALSE)*0.6)),"")</f>
      </c>
      <c r="G5957" s="2">
        <f>IFERROR(IF(ISBLANK($A5957),"",IF($A5957="Ūdeņraža jonu koncentrācija",VLOOKUP(Dati!$A5957,Normas!$A:$D,3,FALSE),VLOOKUP(Dati!$A5957,Normas!$A:$D,3,FALSE)*0.6)),"")</f>
      </c>
      <c r="H5957" s="2">
        <f>IFERROR(IF(ISBLANK($A5957),"",IF($A5957="Ūdeņraža jonu koncentrācija",VLOOKUP(Dati!$A5957,Normas!$A:$D,2,FALSE),VLOOKUP(Dati!$A5957,Normas!$A:$D,2,FALSE)*0.3)),"")</f>
      </c>
      <c r="I5957" s="2">
        <f>IFERROR(IF(ISBLANK($A5957),"",IF($A5957="Ūdeņraža jonu koncentrācija",VLOOKUP(Dati!$A5957,Normas!$A:$D,3,FALSE),VLOOKUP(Dati!$A5957,Normas!$A:$D,3,FALSE)*0.3)),"")</f>
      </c>
    </row>
    <row r="5958" spans="2:9" x14ac:dyDescent="0.2">
      <c r="B5958">
        <f>IF(ISBLANK(A5958),"",VLOOKUP(A5958,Normas!A:D,4,FALSE))</f>
      </c>
      <c r="E5958" s="2">
        <f>IF(ISBLANK(D5958),"",INT(YEARFRAC(D5958,'Vispārīga informācija'!$B$2)))</f>
      </c>
      <c r="F5958" s="2">
        <f>IFERROR(IF(ISBLANK($A5958),"",IF($A5958="Ūdeņraža jonu koncentrācija",VLOOKUP(Dati!$A5958,Normas!$A:$D,2,FALSE),VLOOKUP(Dati!$A5958,Normas!$A:$D,2,FALSE)*0.6)),"")</f>
      </c>
      <c r="G5958" s="2">
        <f>IFERROR(IF(ISBLANK($A5958),"",IF($A5958="Ūdeņraža jonu koncentrācija",VLOOKUP(Dati!$A5958,Normas!$A:$D,3,FALSE),VLOOKUP(Dati!$A5958,Normas!$A:$D,3,FALSE)*0.6)),"")</f>
      </c>
      <c r="H5958" s="2">
        <f>IFERROR(IF(ISBLANK($A5958),"",IF($A5958="Ūdeņraža jonu koncentrācija",VLOOKUP(Dati!$A5958,Normas!$A:$D,2,FALSE),VLOOKUP(Dati!$A5958,Normas!$A:$D,2,FALSE)*0.3)),"")</f>
      </c>
      <c r="I5958" s="2">
        <f>IFERROR(IF(ISBLANK($A5958),"",IF($A5958="Ūdeņraža jonu koncentrācija",VLOOKUP(Dati!$A5958,Normas!$A:$D,3,FALSE),VLOOKUP(Dati!$A5958,Normas!$A:$D,3,FALSE)*0.3)),"")</f>
      </c>
    </row>
    <row r="5959" spans="2:9" x14ac:dyDescent="0.2">
      <c r="B5959">
        <f>IF(ISBLANK(A5959),"",VLOOKUP(A5959,Normas!A:D,4,FALSE))</f>
      </c>
      <c r="E5959" s="2">
        <f>IF(ISBLANK(D5959),"",INT(YEARFRAC(D5959,'Vispārīga informācija'!$B$2)))</f>
      </c>
      <c r="F5959" s="2">
        <f>IFERROR(IF(ISBLANK($A5959),"",IF($A5959="Ūdeņraža jonu koncentrācija",VLOOKUP(Dati!$A5959,Normas!$A:$D,2,FALSE),VLOOKUP(Dati!$A5959,Normas!$A:$D,2,FALSE)*0.6)),"")</f>
      </c>
      <c r="G5959" s="2">
        <f>IFERROR(IF(ISBLANK($A5959),"",IF($A5959="Ūdeņraža jonu koncentrācija",VLOOKUP(Dati!$A5959,Normas!$A:$D,3,FALSE),VLOOKUP(Dati!$A5959,Normas!$A:$D,3,FALSE)*0.6)),"")</f>
      </c>
      <c r="H5959" s="2">
        <f>IFERROR(IF(ISBLANK($A5959),"",IF($A5959="Ūdeņraža jonu koncentrācija",VLOOKUP(Dati!$A5959,Normas!$A:$D,2,FALSE),VLOOKUP(Dati!$A5959,Normas!$A:$D,2,FALSE)*0.3)),"")</f>
      </c>
      <c r="I5959" s="2">
        <f>IFERROR(IF(ISBLANK($A5959),"",IF($A5959="Ūdeņraža jonu koncentrācija",VLOOKUP(Dati!$A5959,Normas!$A:$D,3,FALSE),VLOOKUP(Dati!$A5959,Normas!$A:$D,3,FALSE)*0.3)),"")</f>
      </c>
    </row>
    <row r="5960" spans="2:9" x14ac:dyDescent="0.2">
      <c r="B5960">
        <f>IF(ISBLANK(A5960),"",VLOOKUP(A5960,Normas!A:D,4,FALSE))</f>
      </c>
      <c r="E5960" s="2">
        <f>IF(ISBLANK(D5960),"",INT(YEARFRAC(D5960,'Vispārīga informācija'!$B$2)))</f>
      </c>
      <c r="F5960" s="2">
        <f>IFERROR(IF(ISBLANK($A5960),"",IF($A5960="Ūdeņraža jonu koncentrācija",VLOOKUP(Dati!$A5960,Normas!$A:$D,2,FALSE),VLOOKUP(Dati!$A5960,Normas!$A:$D,2,FALSE)*0.6)),"")</f>
      </c>
      <c r="G5960" s="2">
        <f>IFERROR(IF(ISBLANK($A5960),"",IF($A5960="Ūdeņraža jonu koncentrācija",VLOOKUP(Dati!$A5960,Normas!$A:$D,3,FALSE),VLOOKUP(Dati!$A5960,Normas!$A:$D,3,FALSE)*0.6)),"")</f>
      </c>
      <c r="H5960" s="2">
        <f>IFERROR(IF(ISBLANK($A5960),"",IF($A5960="Ūdeņraža jonu koncentrācija",VLOOKUP(Dati!$A5960,Normas!$A:$D,2,FALSE),VLOOKUP(Dati!$A5960,Normas!$A:$D,2,FALSE)*0.3)),"")</f>
      </c>
      <c r="I5960" s="2">
        <f>IFERROR(IF(ISBLANK($A5960),"",IF($A5960="Ūdeņraža jonu koncentrācija",VLOOKUP(Dati!$A5960,Normas!$A:$D,3,FALSE),VLOOKUP(Dati!$A5960,Normas!$A:$D,3,FALSE)*0.3)),"")</f>
      </c>
    </row>
    <row r="5961" spans="2:9" x14ac:dyDescent="0.2">
      <c r="B5961">
        <f>IF(ISBLANK(A5961),"",VLOOKUP(A5961,Normas!A:D,4,FALSE))</f>
      </c>
      <c r="E5961" s="2">
        <f>IF(ISBLANK(D5961),"",INT(YEARFRAC(D5961,'Vispārīga informācija'!$B$2)))</f>
      </c>
      <c r="F5961" s="2">
        <f>IFERROR(IF(ISBLANK($A5961),"",IF($A5961="Ūdeņraža jonu koncentrācija",VLOOKUP(Dati!$A5961,Normas!$A:$D,2,FALSE),VLOOKUP(Dati!$A5961,Normas!$A:$D,2,FALSE)*0.6)),"")</f>
      </c>
      <c r="G5961" s="2">
        <f>IFERROR(IF(ISBLANK($A5961),"",IF($A5961="Ūdeņraža jonu koncentrācija",VLOOKUP(Dati!$A5961,Normas!$A:$D,3,FALSE),VLOOKUP(Dati!$A5961,Normas!$A:$D,3,FALSE)*0.6)),"")</f>
      </c>
      <c r="H5961" s="2">
        <f>IFERROR(IF(ISBLANK($A5961),"",IF($A5961="Ūdeņraža jonu koncentrācija",VLOOKUP(Dati!$A5961,Normas!$A:$D,2,FALSE),VLOOKUP(Dati!$A5961,Normas!$A:$D,2,FALSE)*0.3)),"")</f>
      </c>
      <c r="I5961" s="2">
        <f>IFERROR(IF(ISBLANK($A5961),"",IF($A5961="Ūdeņraža jonu koncentrācija",VLOOKUP(Dati!$A5961,Normas!$A:$D,3,FALSE),VLOOKUP(Dati!$A5961,Normas!$A:$D,3,FALSE)*0.3)),"")</f>
      </c>
    </row>
    <row r="5962" spans="2:9" x14ac:dyDescent="0.2">
      <c r="B5962">
        <f>IF(ISBLANK(A5962),"",VLOOKUP(A5962,Normas!A:D,4,FALSE))</f>
      </c>
      <c r="E5962" s="2">
        <f>IF(ISBLANK(D5962),"",INT(YEARFRAC(D5962,'Vispārīga informācija'!$B$2)))</f>
      </c>
      <c r="F5962" s="2">
        <f>IFERROR(IF(ISBLANK($A5962),"",IF($A5962="Ūdeņraža jonu koncentrācija",VLOOKUP(Dati!$A5962,Normas!$A:$D,2,FALSE),VLOOKUP(Dati!$A5962,Normas!$A:$D,2,FALSE)*0.6)),"")</f>
      </c>
      <c r="G5962" s="2">
        <f>IFERROR(IF(ISBLANK($A5962),"",IF($A5962="Ūdeņraža jonu koncentrācija",VLOOKUP(Dati!$A5962,Normas!$A:$D,3,FALSE),VLOOKUP(Dati!$A5962,Normas!$A:$D,3,FALSE)*0.6)),"")</f>
      </c>
      <c r="H5962" s="2">
        <f>IFERROR(IF(ISBLANK($A5962),"",IF($A5962="Ūdeņraža jonu koncentrācija",VLOOKUP(Dati!$A5962,Normas!$A:$D,2,FALSE),VLOOKUP(Dati!$A5962,Normas!$A:$D,2,FALSE)*0.3)),"")</f>
      </c>
      <c r="I5962" s="2">
        <f>IFERROR(IF(ISBLANK($A5962),"",IF($A5962="Ūdeņraža jonu koncentrācija",VLOOKUP(Dati!$A5962,Normas!$A:$D,3,FALSE),VLOOKUP(Dati!$A5962,Normas!$A:$D,3,FALSE)*0.3)),"")</f>
      </c>
    </row>
    <row r="5963" spans="2:9" x14ac:dyDescent="0.2">
      <c r="B5963">
        <f>IF(ISBLANK(A5963),"",VLOOKUP(A5963,Normas!A:D,4,FALSE))</f>
      </c>
      <c r="E5963" s="2">
        <f>IF(ISBLANK(D5963),"",INT(YEARFRAC(D5963,'Vispārīga informācija'!$B$2)))</f>
      </c>
      <c r="F5963" s="2">
        <f>IFERROR(IF(ISBLANK($A5963),"",IF($A5963="Ūdeņraža jonu koncentrācija",VLOOKUP(Dati!$A5963,Normas!$A:$D,2,FALSE),VLOOKUP(Dati!$A5963,Normas!$A:$D,2,FALSE)*0.6)),"")</f>
      </c>
      <c r="G5963" s="2">
        <f>IFERROR(IF(ISBLANK($A5963),"",IF($A5963="Ūdeņraža jonu koncentrācija",VLOOKUP(Dati!$A5963,Normas!$A:$D,3,FALSE),VLOOKUP(Dati!$A5963,Normas!$A:$D,3,FALSE)*0.6)),"")</f>
      </c>
      <c r="H5963" s="2">
        <f>IFERROR(IF(ISBLANK($A5963),"",IF($A5963="Ūdeņraža jonu koncentrācija",VLOOKUP(Dati!$A5963,Normas!$A:$D,2,FALSE),VLOOKUP(Dati!$A5963,Normas!$A:$D,2,FALSE)*0.3)),"")</f>
      </c>
      <c r="I5963" s="2">
        <f>IFERROR(IF(ISBLANK($A5963),"",IF($A5963="Ūdeņraža jonu koncentrācija",VLOOKUP(Dati!$A5963,Normas!$A:$D,3,FALSE),VLOOKUP(Dati!$A5963,Normas!$A:$D,3,FALSE)*0.3)),"")</f>
      </c>
    </row>
    <row r="5964" spans="2:9" x14ac:dyDescent="0.2">
      <c r="B5964">
        <f>IF(ISBLANK(A5964),"",VLOOKUP(A5964,Normas!A:D,4,FALSE))</f>
      </c>
      <c r="E5964" s="2">
        <f>IF(ISBLANK(D5964),"",INT(YEARFRAC(D5964,'Vispārīga informācija'!$B$2)))</f>
      </c>
      <c r="F5964" s="2">
        <f>IFERROR(IF(ISBLANK($A5964),"",IF($A5964="Ūdeņraža jonu koncentrācija",VLOOKUP(Dati!$A5964,Normas!$A:$D,2,FALSE),VLOOKUP(Dati!$A5964,Normas!$A:$D,2,FALSE)*0.6)),"")</f>
      </c>
      <c r="G5964" s="2">
        <f>IFERROR(IF(ISBLANK($A5964),"",IF($A5964="Ūdeņraža jonu koncentrācija",VLOOKUP(Dati!$A5964,Normas!$A:$D,3,FALSE),VLOOKUP(Dati!$A5964,Normas!$A:$D,3,FALSE)*0.6)),"")</f>
      </c>
      <c r="H5964" s="2">
        <f>IFERROR(IF(ISBLANK($A5964),"",IF($A5964="Ūdeņraža jonu koncentrācija",VLOOKUP(Dati!$A5964,Normas!$A:$D,2,FALSE),VLOOKUP(Dati!$A5964,Normas!$A:$D,2,FALSE)*0.3)),"")</f>
      </c>
      <c r="I5964" s="2">
        <f>IFERROR(IF(ISBLANK($A5964),"",IF($A5964="Ūdeņraža jonu koncentrācija",VLOOKUP(Dati!$A5964,Normas!$A:$D,3,FALSE),VLOOKUP(Dati!$A5964,Normas!$A:$D,3,FALSE)*0.3)),"")</f>
      </c>
    </row>
    <row r="5965" spans="2:9" x14ac:dyDescent="0.2">
      <c r="B5965">
        <f>IF(ISBLANK(A5965),"",VLOOKUP(A5965,Normas!A:D,4,FALSE))</f>
      </c>
      <c r="E5965" s="2">
        <f>IF(ISBLANK(D5965),"",INT(YEARFRAC(D5965,'Vispārīga informācija'!$B$2)))</f>
      </c>
      <c r="F5965" s="2">
        <f>IFERROR(IF(ISBLANK($A5965),"",IF($A5965="Ūdeņraža jonu koncentrācija",VLOOKUP(Dati!$A5965,Normas!$A:$D,2,FALSE),VLOOKUP(Dati!$A5965,Normas!$A:$D,2,FALSE)*0.6)),"")</f>
      </c>
      <c r="G5965" s="2">
        <f>IFERROR(IF(ISBLANK($A5965),"",IF($A5965="Ūdeņraža jonu koncentrācija",VLOOKUP(Dati!$A5965,Normas!$A:$D,3,FALSE),VLOOKUP(Dati!$A5965,Normas!$A:$D,3,FALSE)*0.6)),"")</f>
      </c>
      <c r="H5965" s="2">
        <f>IFERROR(IF(ISBLANK($A5965),"",IF($A5965="Ūdeņraža jonu koncentrācija",VLOOKUP(Dati!$A5965,Normas!$A:$D,2,FALSE),VLOOKUP(Dati!$A5965,Normas!$A:$D,2,FALSE)*0.3)),"")</f>
      </c>
      <c r="I5965" s="2">
        <f>IFERROR(IF(ISBLANK($A5965),"",IF($A5965="Ūdeņraža jonu koncentrācija",VLOOKUP(Dati!$A5965,Normas!$A:$D,3,FALSE),VLOOKUP(Dati!$A5965,Normas!$A:$D,3,FALSE)*0.3)),"")</f>
      </c>
    </row>
    <row r="5966" spans="2:9" x14ac:dyDescent="0.2">
      <c r="B5966">
        <f>IF(ISBLANK(A5966),"",VLOOKUP(A5966,Normas!A:D,4,FALSE))</f>
      </c>
      <c r="E5966" s="2">
        <f>IF(ISBLANK(D5966),"",INT(YEARFRAC(D5966,'Vispārīga informācija'!$B$2)))</f>
      </c>
      <c r="F5966" s="2">
        <f>IFERROR(IF(ISBLANK($A5966),"",IF($A5966="Ūdeņraža jonu koncentrācija",VLOOKUP(Dati!$A5966,Normas!$A:$D,2,FALSE),VLOOKUP(Dati!$A5966,Normas!$A:$D,2,FALSE)*0.6)),"")</f>
      </c>
      <c r="G5966" s="2">
        <f>IFERROR(IF(ISBLANK($A5966),"",IF($A5966="Ūdeņraža jonu koncentrācija",VLOOKUP(Dati!$A5966,Normas!$A:$D,3,FALSE),VLOOKUP(Dati!$A5966,Normas!$A:$D,3,FALSE)*0.6)),"")</f>
      </c>
      <c r="H5966" s="2">
        <f>IFERROR(IF(ISBLANK($A5966),"",IF($A5966="Ūdeņraža jonu koncentrācija",VLOOKUP(Dati!$A5966,Normas!$A:$D,2,FALSE),VLOOKUP(Dati!$A5966,Normas!$A:$D,2,FALSE)*0.3)),"")</f>
      </c>
      <c r="I5966" s="2">
        <f>IFERROR(IF(ISBLANK($A5966),"",IF($A5966="Ūdeņraža jonu koncentrācija",VLOOKUP(Dati!$A5966,Normas!$A:$D,3,FALSE),VLOOKUP(Dati!$A5966,Normas!$A:$D,3,FALSE)*0.3)),"")</f>
      </c>
    </row>
    <row r="5967" spans="2:9" x14ac:dyDescent="0.2">
      <c r="B5967">
        <f>IF(ISBLANK(A5967),"",VLOOKUP(A5967,Normas!A:D,4,FALSE))</f>
      </c>
      <c r="E5967" s="2">
        <f>IF(ISBLANK(D5967),"",INT(YEARFRAC(D5967,'Vispārīga informācija'!$B$2)))</f>
      </c>
      <c r="F5967" s="2">
        <f>IFERROR(IF(ISBLANK($A5967),"",IF($A5967="Ūdeņraža jonu koncentrācija",VLOOKUP(Dati!$A5967,Normas!$A:$D,2,FALSE),VLOOKUP(Dati!$A5967,Normas!$A:$D,2,FALSE)*0.6)),"")</f>
      </c>
      <c r="G5967" s="2">
        <f>IFERROR(IF(ISBLANK($A5967),"",IF($A5967="Ūdeņraža jonu koncentrācija",VLOOKUP(Dati!$A5967,Normas!$A:$D,3,FALSE),VLOOKUP(Dati!$A5967,Normas!$A:$D,3,FALSE)*0.6)),"")</f>
      </c>
      <c r="H5967" s="2">
        <f>IFERROR(IF(ISBLANK($A5967),"",IF($A5967="Ūdeņraža jonu koncentrācija",VLOOKUP(Dati!$A5967,Normas!$A:$D,2,FALSE),VLOOKUP(Dati!$A5967,Normas!$A:$D,2,FALSE)*0.3)),"")</f>
      </c>
      <c r="I5967" s="2">
        <f>IFERROR(IF(ISBLANK($A5967),"",IF($A5967="Ūdeņraža jonu koncentrācija",VLOOKUP(Dati!$A5967,Normas!$A:$D,3,FALSE),VLOOKUP(Dati!$A5967,Normas!$A:$D,3,FALSE)*0.3)),"")</f>
      </c>
    </row>
    <row r="5968" spans="2:9" x14ac:dyDescent="0.2">
      <c r="B5968">
        <f>IF(ISBLANK(A5968),"",VLOOKUP(A5968,Normas!A:D,4,FALSE))</f>
      </c>
      <c r="E5968" s="2">
        <f>IF(ISBLANK(D5968),"",INT(YEARFRAC(D5968,'Vispārīga informācija'!$B$2)))</f>
      </c>
      <c r="F5968" s="2">
        <f>IFERROR(IF(ISBLANK($A5968),"",IF($A5968="Ūdeņraža jonu koncentrācija",VLOOKUP(Dati!$A5968,Normas!$A:$D,2,FALSE),VLOOKUP(Dati!$A5968,Normas!$A:$D,2,FALSE)*0.6)),"")</f>
      </c>
      <c r="G5968" s="2">
        <f>IFERROR(IF(ISBLANK($A5968),"",IF($A5968="Ūdeņraža jonu koncentrācija",VLOOKUP(Dati!$A5968,Normas!$A:$D,3,FALSE),VLOOKUP(Dati!$A5968,Normas!$A:$D,3,FALSE)*0.6)),"")</f>
      </c>
      <c r="H5968" s="2">
        <f>IFERROR(IF(ISBLANK($A5968),"",IF($A5968="Ūdeņraža jonu koncentrācija",VLOOKUP(Dati!$A5968,Normas!$A:$D,2,FALSE),VLOOKUP(Dati!$A5968,Normas!$A:$D,2,FALSE)*0.3)),"")</f>
      </c>
      <c r="I5968" s="2">
        <f>IFERROR(IF(ISBLANK($A5968),"",IF($A5968="Ūdeņraža jonu koncentrācija",VLOOKUP(Dati!$A5968,Normas!$A:$D,3,FALSE),VLOOKUP(Dati!$A5968,Normas!$A:$D,3,FALSE)*0.3)),"")</f>
      </c>
    </row>
    <row r="5969" spans="2:9" x14ac:dyDescent="0.2">
      <c r="B5969">
        <f>IF(ISBLANK(A5969),"",VLOOKUP(A5969,Normas!A:D,4,FALSE))</f>
      </c>
      <c r="E5969" s="2">
        <f>IF(ISBLANK(D5969),"",INT(YEARFRAC(D5969,'Vispārīga informācija'!$B$2)))</f>
      </c>
      <c r="F5969" s="2">
        <f>IFERROR(IF(ISBLANK($A5969),"",IF($A5969="Ūdeņraža jonu koncentrācija",VLOOKUP(Dati!$A5969,Normas!$A:$D,2,FALSE),VLOOKUP(Dati!$A5969,Normas!$A:$D,2,FALSE)*0.6)),"")</f>
      </c>
      <c r="G5969" s="2">
        <f>IFERROR(IF(ISBLANK($A5969),"",IF($A5969="Ūdeņraža jonu koncentrācija",VLOOKUP(Dati!$A5969,Normas!$A:$D,3,FALSE),VLOOKUP(Dati!$A5969,Normas!$A:$D,3,FALSE)*0.6)),"")</f>
      </c>
      <c r="H5969" s="2">
        <f>IFERROR(IF(ISBLANK($A5969),"",IF($A5969="Ūdeņraža jonu koncentrācija",VLOOKUP(Dati!$A5969,Normas!$A:$D,2,FALSE),VLOOKUP(Dati!$A5969,Normas!$A:$D,2,FALSE)*0.3)),"")</f>
      </c>
      <c r="I5969" s="2">
        <f>IFERROR(IF(ISBLANK($A5969),"",IF($A5969="Ūdeņraža jonu koncentrācija",VLOOKUP(Dati!$A5969,Normas!$A:$D,3,FALSE),VLOOKUP(Dati!$A5969,Normas!$A:$D,3,FALSE)*0.3)),"")</f>
      </c>
    </row>
    <row r="5970" spans="2:9" x14ac:dyDescent="0.2">
      <c r="B5970">
        <f>IF(ISBLANK(A5970),"",VLOOKUP(A5970,Normas!A:D,4,FALSE))</f>
      </c>
      <c r="E5970" s="2">
        <f>IF(ISBLANK(D5970),"",INT(YEARFRAC(D5970,'Vispārīga informācija'!$B$2)))</f>
      </c>
      <c r="F5970" s="2">
        <f>IFERROR(IF(ISBLANK($A5970),"",IF($A5970="Ūdeņraža jonu koncentrācija",VLOOKUP(Dati!$A5970,Normas!$A:$D,2,FALSE),VLOOKUP(Dati!$A5970,Normas!$A:$D,2,FALSE)*0.6)),"")</f>
      </c>
      <c r="G5970" s="2">
        <f>IFERROR(IF(ISBLANK($A5970),"",IF($A5970="Ūdeņraža jonu koncentrācija",VLOOKUP(Dati!$A5970,Normas!$A:$D,3,FALSE),VLOOKUP(Dati!$A5970,Normas!$A:$D,3,FALSE)*0.6)),"")</f>
      </c>
      <c r="H5970" s="2">
        <f>IFERROR(IF(ISBLANK($A5970),"",IF($A5970="Ūdeņraža jonu koncentrācija",VLOOKUP(Dati!$A5970,Normas!$A:$D,2,FALSE),VLOOKUP(Dati!$A5970,Normas!$A:$D,2,FALSE)*0.3)),"")</f>
      </c>
      <c r="I5970" s="2">
        <f>IFERROR(IF(ISBLANK($A5970),"",IF($A5970="Ūdeņraža jonu koncentrācija",VLOOKUP(Dati!$A5970,Normas!$A:$D,3,FALSE),VLOOKUP(Dati!$A5970,Normas!$A:$D,3,FALSE)*0.3)),"")</f>
      </c>
    </row>
    <row r="5971" spans="2:9" x14ac:dyDescent="0.2">
      <c r="B5971">
        <f>IF(ISBLANK(A5971),"",VLOOKUP(A5971,Normas!A:D,4,FALSE))</f>
      </c>
      <c r="E5971" s="2">
        <f>IF(ISBLANK(D5971),"",INT(YEARFRAC(D5971,'Vispārīga informācija'!$B$2)))</f>
      </c>
      <c r="F5971" s="2">
        <f>IFERROR(IF(ISBLANK($A5971),"",IF($A5971="Ūdeņraža jonu koncentrācija",VLOOKUP(Dati!$A5971,Normas!$A:$D,2,FALSE),VLOOKUP(Dati!$A5971,Normas!$A:$D,2,FALSE)*0.6)),"")</f>
      </c>
      <c r="G5971" s="2">
        <f>IFERROR(IF(ISBLANK($A5971),"",IF($A5971="Ūdeņraža jonu koncentrācija",VLOOKUP(Dati!$A5971,Normas!$A:$D,3,FALSE),VLOOKUP(Dati!$A5971,Normas!$A:$D,3,FALSE)*0.6)),"")</f>
      </c>
      <c r="H5971" s="2">
        <f>IFERROR(IF(ISBLANK($A5971),"",IF($A5971="Ūdeņraža jonu koncentrācija",VLOOKUP(Dati!$A5971,Normas!$A:$D,2,FALSE),VLOOKUP(Dati!$A5971,Normas!$A:$D,2,FALSE)*0.3)),"")</f>
      </c>
      <c r="I5971" s="2">
        <f>IFERROR(IF(ISBLANK($A5971),"",IF($A5971="Ūdeņraža jonu koncentrācija",VLOOKUP(Dati!$A5971,Normas!$A:$D,3,FALSE),VLOOKUP(Dati!$A5971,Normas!$A:$D,3,FALSE)*0.3)),"")</f>
      </c>
    </row>
    <row r="5972" spans="2:9" x14ac:dyDescent="0.2">
      <c r="B5972">
        <f>IF(ISBLANK(A5972),"",VLOOKUP(A5972,Normas!A:D,4,FALSE))</f>
      </c>
      <c r="E5972" s="2">
        <f>IF(ISBLANK(D5972),"",INT(YEARFRAC(D5972,'Vispārīga informācija'!$B$2)))</f>
      </c>
      <c r="F5972" s="2">
        <f>IFERROR(IF(ISBLANK($A5972),"",IF($A5972="Ūdeņraža jonu koncentrācija",VLOOKUP(Dati!$A5972,Normas!$A:$D,2,FALSE),VLOOKUP(Dati!$A5972,Normas!$A:$D,2,FALSE)*0.6)),"")</f>
      </c>
      <c r="G5972" s="2">
        <f>IFERROR(IF(ISBLANK($A5972),"",IF($A5972="Ūdeņraža jonu koncentrācija",VLOOKUP(Dati!$A5972,Normas!$A:$D,3,FALSE),VLOOKUP(Dati!$A5972,Normas!$A:$D,3,FALSE)*0.6)),"")</f>
      </c>
      <c r="H5972" s="2">
        <f>IFERROR(IF(ISBLANK($A5972),"",IF($A5972="Ūdeņraža jonu koncentrācija",VLOOKUP(Dati!$A5972,Normas!$A:$D,2,FALSE),VLOOKUP(Dati!$A5972,Normas!$A:$D,2,FALSE)*0.3)),"")</f>
      </c>
      <c r="I5972" s="2">
        <f>IFERROR(IF(ISBLANK($A5972),"",IF($A5972="Ūdeņraža jonu koncentrācija",VLOOKUP(Dati!$A5972,Normas!$A:$D,3,FALSE),VLOOKUP(Dati!$A5972,Normas!$A:$D,3,FALSE)*0.3)),"")</f>
      </c>
    </row>
    <row r="5973" spans="2:9" x14ac:dyDescent="0.2">
      <c r="B5973">
        <f>IF(ISBLANK(A5973),"",VLOOKUP(A5973,Normas!A:D,4,FALSE))</f>
      </c>
      <c r="E5973" s="2">
        <f>IF(ISBLANK(D5973),"",INT(YEARFRAC(D5973,'Vispārīga informācija'!$B$2)))</f>
      </c>
      <c r="F5973" s="2">
        <f>IFERROR(IF(ISBLANK($A5973),"",IF($A5973="Ūdeņraža jonu koncentrācija",VLOOKUP(Dati!$A5973,Normas!$A:$D,2,FALSE),VLOOKUP(Dati!$A5973,Normas!$A:$D,2,FALSE)*0.6)),"")</f>
      </c>
      <c r="G5973" s="2">
        <f>IFERROR(IF(ISBLANK($A5973),"",IF($A5973="Ūdeņraža jonu koncentrācija",VLOOKUP(Dati!$A5973,Normas!$A:$D,3,FALSE),VLOOKUP(Dati!$A5973,Normas!$A:$D,3,FALSE)*0.6)),"")</f>
      </c>
      <c r="H5973" s="2">
        <f>IFERROR(IF(ISBLANK($A5973),"",IF($A5973="Ūdeņraža jonu koncentrācija",VLOOKUP(Dati!$A5973,Normas!$A:$D,2,FALSE),VLOOKUP(Dati!$A5973,Normas!$A:$D,2,FALSE)*0.3)),"")</f>
      </c>
      <c r="I5973" s="2">
        <f>IFERROR(IF(ISBLANK($A5973),"",IF($A5973="Ūdeņraža jonu koncentrācija",VLOOKUP(Dati!$A5973,Normas!$A:$D,3,FALSE),VLOOKUP(Dati!$A5973,Normas!$A:$D,3,FALSE)*0.3)),"")</f>
      </c>
    </row>
    <row r="5974" spans="2:9" x14ac:dyDescent="0.2">
      <c r="B5974">
        <f>IF(ISBLANK(A5974),"",VLOOKUP(A5974,Normas!A:D,4,FALSE))</f>
      </c>
      <c r="E5974" s="2">
        <f>IF(ISBLANK(D5974),"",INT(YEARFRAC(D5974,'Vispārīga informācija'!$B$2)))</f>
      </c>
      <c r="F5974" s="2">
        <f>IFERROR(IF(ISBLANK($A5974),"",IF($A5974="Ūdeņraža jonu koncentrācija",VLOOKUP(Dati!$A5974,Normas!$A:$D,2,FALSE),VLOOKUP(Dati!$A5974,Normas!$A:$D,2,FALSE)*0.6)),"")</f>
      </c>
      <c r="G5974" s="2">
        <f>IFERROR(IF(ISBLANK($A5974),"",IF($A5974="Ūdeņraža jonu koncentrācija",VLOOKUP(Dati!$A5974,Normas!$A:$D,3,FALSE),VLOOKUP(Dati!$A5974,Normas!$A:$D,3,FALSE)*0.6)),"")</f>
      </c>
      <c r="H5974" s="2">
        <f>IFERROR(IF(ISBLANK($A5974),"",IF($A5974="Ūdeņraža jonu koncentrācija",VLOOKUP(Dati!$A5974,Normas!$A:$D,2,FALSE),VLOOKUP(Dati!$A5974,Normas!$A:$D,2,FALSE)*0.3)),"")</f>
      </c>
      <c r="I5974" s="2">
        <f>IFERROR(IF(ISBLANK($A5974),"",IF($A5974="Ūdeņraža jonu koncentrācija",VLOOKUP(Dati!$A5974,Normas!$A:$D,3,FALSE),VLOOKUP(Dati!$A5974,Normas!$A:$D,3,FALSE)*0.3)),"")</f>
      </c>
    </row>
    <row r="5975" spans="2:9" x14ac:dyDescent="0.2">
      <c r="B5975">
        <f>IF(ISBLANK(A5975),"",VLOOKUP(A5975,Normas!A:D,4,FALSE))</f>
      </c>
      <c r="E5975" s="2">
        <f>IF(ISBLANK(D5975),"",INT(YEARFRAC(D5975,'Vispārīga informācija'!$B$2)))</f>
      </c>
      <c r="F5975" s="2">
        <f>IFERROR(IF(ISBLANK($A5975),"",IF($A5975="Ūdeņraža jonu koncentrācija",VLOOKUP(Dati!$A5975,Normas!$A:$D,2,FALSE),VLOOKUP(Dati!$A5975,Normas!$A:$D,2,FALSE)*0.6)),"")</f>
      </c>
      <c r="G5975" s="2">
        <f>IFERROR(IF(ISBLANK($A5975),"",IF($A5975="Ūdeņraža jonu koncentrācija",VLOOKUP(Dati!$A5975,Normas!$A:$D,3,FALSE),VLOOKUP(Dati!$A5975,Normas!$A:$D,3,FALSE)*0.6)),"")</f>
      </c>
      <c r="H5975" s="2">
        <f>IFERROR(IF(ISBLANK($A5975),"",IF($A5975="Ūdeņraža jonu koncentrācija",VLOOKUP(Dati!$A5975,Normas!$A:$D,2,FALSE),VLOOKUP(Dati!$A5975,Normas!$A:$D,2,FALSE)*0.3)),"")</f>
      </c>
      <c r="I5975" s="2">
        <f>IFERROR(IF(ISBLANK($A5975),"",IF($A5975="Ūdeņraža jonu koncentrācija",VLOOKUP(Dati!$A5975,Normas!$A:$D,3,FALSE),VLOOKUP(Dati!$A5975,Normas!$A:$D,3,FALSE)*0.3)),"")</f>
      </c>
    </row>
    <row r="5976" spans="2:9" x14ac:dyDescent="0.2">
      <c r="B5976">
        <f>IF(ISBLANK(A5976),"",VLOOKUP(A5976,Normas!A:D,4,FALSE))</f>
      </c>
      <c r="E5976" s="2">
        <f>IF(ISBLANK(D5976),"",INT(YEARFRAC(D5976,'Vispārīga informācija'!$B$2)))</f>
      </c>
      <c r="F5976" s="2">
        <f>IFERROR(IF(ISBLANK($A5976),"",IF($A5976="Ūdeņraža jonu koncentrācija",VLOOKUP(Dati!$A5976,Normas!$A:$D,2,FALSE),VLOOKUP(Dati!$A5976,Normas!$A:$D,2,FALSE)*0.6)),"")</f>
      </c>
      <c r="G5976" s="2">
        <f>IFERROR(IF(ISBLANK($A5976),"",IF($A5976="Ūdeņraža jonu koncentrācija",VLOOKUP(Dati!$A5976,Normas!$A:$D,3,FALSE),VLOOKUP(Dati!$A5976,Normas!$A:$D,3,FALSE)*0.6)),"")</f>
      </c>
      <c r="H5976" s="2">
        <f>IFERROR(IF(ISBLANK($A5976),"",IF($A5976="Ūdeņraža jonu koncentrācija",VLOOKUP(Dati!$A5976,Normas!$A:$D,2,FALSE),VLOOKUP(Dati!$A5976,Normas!$A:$D,2,FALSE)*0.3)),"")</f>
      </c>
      <c r="I5976" s="2">
        <f>IFERROR(IF(ISBLANK($A5976),"",IF($A5976="Ūdeņraža jonu koncentrācija",VLOOKUP(Dati!$A5976,Normas!$A:$D,3,FALSE),VLOOKUP(Dati!$A5976,Normas!$A:$D,3,FALSE)*0.3)),"")</f>
      </c>
    </row>
    <row r="5977" spans="2:9" x14ac:dyDescent="0.2">
      <c r="B5977">
        <f>IF(ISBLANK(A5977),"",VLOOKUP(A5977,Normas!A:D,4,FALSE))</f>
      </c>
      <c r="E5977" s="2">
        <f>IF(ISBLANK(D5977),"",INT(YEARFRAC(D5977,'Vispārīga informācija'!$B$2)))</f>
      </c>
      <c r="F5977" s="2">
        <f>IFERROR(IF(ISBLANK($A5977),"",IF($A5977="Ūdeņraža jonu koncentrācija",VLOOKUP(Dati!$A5977,Normas!$A:$D,2,FALSE),VLOOKUP(Dati!$A5977,Normas!$A:$D,2,FALSE)*0.6)),"")</f>
      </c>
      <c r="G5977" s="2">
        <f>IFERROR(IF(ISBLANK($A5977),"",IF($A5977="Ūdeņraža jonu koncentrācija",VLOOKUP(Dati!$A5977,Normas!$A:$D,3,FALSE),VLOOKUP(Dati!$A5977,Normas!$A:$D,3,FALSE)*0.6)),"")</f>
      </c>
      <c r="H5977" s="2">
        <f>IFERROR(IF(ISBLANK($A5977),"",IF($A5977="Ūdeņraža jonu koncentrācija",VLOOKUP(Dati!$A5977,Normas!$A:$D,2,FALSE),VLOOKUP(Dati!$A5977,Normas!$A:$D,2,FALSE)*0.3)),"")</f>
      </c>
      <c r="I5977" s="2">
        <f>IFERROR(IF(ISBLANK($A5977),"",IF($A5977="Ūdeņraža jonu koncentrācija",VLOOKUP(Dati!$A5977,Normas!$A:$D,3,FALSE),VLOOKUP(Dati!$A5977,Normas!$A:$D,3,FALSE)*0.3)),"")</f>
      </c>
    </row>
    <row r="5978" spans="2:9" x14ac:dyDescent="0.2">
      <c r="B5978">
        <f>IF(ISBLANK(A5978),"",VLOOKUP(A5978,Normas!A:D,4,FALSE))</f>
      </c>
      <c r="E5978" s="2">
        <f>IF(ISBLANK(D5978),"",INT(YEARFRAC(D5978,'Vispārīga informācija'!$B$2)))</f>
      </c>
      <c r="F5978" s="2">
        <f>IFERROR(IF(ISBLANK($A5978),"",IF($A5978="Ūdeņraža jonu koncentrācija",VLOOKUP(Dati!$A5978,Normas!$A:$D,2,FALSE),VLOOKUP(Dati!$A5978,Normas!$A:$D,2,FALSE)*0.6)),"")</f>
      </c>
      <c r="G5978" s="2">
        <f>IFERROR(IF(ISBLANK($A5978),"",IF($A5978="Ūdeņraža jonu koncentrācija",VLOOKUP(Dati!$A5978,Normas!$A:$D,3,FALSE),VLOOKUP(Dati!$A5978,Normas!$A:$D,3,FALSE)*0.6)),"")</f>
      </c>
      <c r="H5978" s="2">
        <f>IFERROR(IF(ISBLANK($A5978),"",IF($A5978="Ūdeņraža jonu koncentrācija",VLOOKUP(Dati!$A5978,Normas!$A:$D,2,FALSE),VLOOKUP(Dati!$A5978,Normas!$A:$D,2,FALSE)*0.3)),"")</f>
      </c>
      <c r="I5978" s="2">
        <f>IFERROR(IF(ISBLANK($A5978),"",IF($A5978="Ūdeņraža jonu koncentrācija",VLOOKUP(Dati!$A5978,Normas!$A:$D,3,FALSE),VLOOKUP(Dati!$A5978,Normas!$A:$D,3,FALSE)*0.3)),"")</f>
      </c>
    </row>
    <row r="5979" spans="2:9" x14ac:dyDescent="0.2">
      <c r="B5979">
        <f>IF(ISBLANK(A5979),"",VLOOKUP(A5979,Normas!A:D,4,FALSE))</f>
      </c>
      <c r="E5979" s="2">
        <f>IF(ISBLANK(D5979),"",INT(YEARFRAC(D5979,'Vispārīga informācija'!$B$2)))</f>
      </c>
      <c r="F5979" s="2">
        <f>IFERROR(IF(ISBLANK($A5979),"",IF($A5979="Ūdeņraža jonu koncentrācija",VLOOKUP(Dati!$A5979,Normas!$A:$D,2,FALSE),VLOOKUP(Dati!$A5979,Normas!$A:$D,2,FALSE)*0.6)),"")</f>
      </c>
      <c r="G5979" s="2">
        <f>IFERROR(IF(ISBLANK($A5979),"",IF($A5979="Ūdeņraža jonu koncentrācija",VLOOKUP(Dati!$A5979,Normas!$A:$D,3,FALSE),VLOOKUP(Dati!$A5979,Normas!$A:$D,3,FALSE)*0.6)),"")</f>
      </c>
      <c r="H5979" s="2">
        <f>IFERROR(IF(ISBLANK($A5979),"",IF($A5979="Ūdeņraža jonu koncentrācija",VLOOKUP(Dati!$A5979,Normas!$A:$D,2,FALSE),VLOOKUP(Dati!$A5979,Normas!$A:$D,2,FALSE)*0.3)),"")</f>
      </c>
      <c r="I5979" s="2">
        <f>IFERROR(IF(ISBLANK($A5979),"",IF($A5979="Ūdeņraža jonu koncentrācija",VLOOKUP(Dati!$A5979,Normas!$A:$D,3,FALSE),VLOOKUP(Dati!$A5979,Normas!$A:$D,3,FALSE)*0.3)),"")</f>
      </c>
    </row>
    <row r="5980" spans="2:9" x14ac:dyDescent="0.2">
      <c r="B5980">
        <f>IF(ISBLANK(A5980),"",VLOOKUP(A5980,Normas!A:D,4,FALSE))</f>
      </c>
      <c r="E5980" s="2">
        <f>IF(ISBLANK(D5980),"",INT(YEARFRAC(D5980,'Vispārīga informācija'!$B$2)))</f>
      </c>
      <c r="F5980" s="2">
        <f>IFERROR(IF(ISBLANK($A5980),"",IF($A5980="Ūdeņraža jonu koncentrācija",VLOOKUP(Dati!$A5980,Normas!$A:$D,2,FALSE),VLOOKUP(Dati!$A5980,Normas!$A:$D,2,FALSE)*0.6)),"")</f>
      </c>
      <c r="G5980" s="2">
        <f>IFERROR(IF(ISBLANK($A5980),"",IF($A5980="Ūdeņraža jonu koncentrācija",VLOOKUP(Dati!$A5980,Normas!$A:$D,3,FALSE),VLOOKUP(Dati!$A5980,Normas!$A:$D,3,FALSE)*0.6)),"")</f>
      </c>
      <c r="H5980" s="2">
        <f>IFERROR(IF(ISBLANK($A5980),"",IF($A5980="Ūdeņraža jonu koncentrācija",VLOOKUP(Dati!$A5980,Normas!$A:$D,2,FALSE),VLOOKUP(Dati!$A5980,Normas!$A:$D,2,FALSE)*0.3)),"")</f>
      </c>
      <c r="I5980" s="2">
        <f>IFERROR(IF(ISBLANK($A5980),"",IF($A5980="Ūdeņraža jonu koncentrācija",VLOOKUP(Dati!$A5980,Normas!$A:$D,3,FALSE),VLOOKUP(Dati!$A5980,Normas!$A:$D,3,FALSE)*0.3)),"")</f>
      </c>
    </row>
    <row r="5981" spans="2:9" x14ac:dyDescent="0.2">
      <c r="B5981">
        <f>IF(ISBLANK(A5981),"",VLOOKUP(A5981,Normas!A:D,4,FALSE))</f>
      </c>
      <c r="E5981" s="2">
        <f>IF(ISBLANK(D5981),"",INT(YEARFRAC(D5981,'Vispārīga informācija'!$B$2)))</f>
      </c>
      <c r="F5981" s="2">
        <f>IFERROR(IF(ISBLANK($A5981),"",IF($A5981="Ūdeņraža jonu koncentrācija",VLOOKUP(Dati!$A5981,Normas!$A:$D,2,FALSE),VLOOKUP(Dati!$A5981,Normas!$A:$D,2,FALSE)*0.6)),"")</f>
      </c>
      <c r="G5981" s="2">
        <f>IFERROR(IF(ISBLANK($A5981),"",IF($A5981="Ūdeņraža jonu koncentrācija",VLOOKUP(Dati!$A5981,Normas!$A:$D,3,FALSE),VLOOKUP(Dati!$A5981,Normas!$A:$D,3,FALSE)*0.6)),"")</f>
      </c>
      <c r="H5981" s="2">
        <f>IFERROR(IF(ISBLANK($A5981),"",IF($A5981="Ūdeņraža jonu koncentrācija",VLOOKUP(Dati!$A5981,Normas!$A:$D,2,FALSE),VLOOKUP(Dati!$A5981,Normas!$A:$D,2,FALSE)*0.3)),"")</f>
      </c>
      <c r="I5981" s="2">
        <f>IFERROR(IF(ISBLANK($A5981),"",IF($A5981="Ūdeņraža jonu koncentrācija",VLOOKUP(Dati!$A5981,Normas!$A:$D,3,FALSE),VLOOKUP(Dati!$A5981,Normas!$A:$D,3,FALSE)*0.3)),"")</f>
      </c>
    </row>
    <row r="5982" spans="2:9" x14ac:dyDescent="0.2">
      <c r="B5982">
        <f>IF(ISBLANK(A5982),"",VLOOKUP(A5982,Normas!A:D,4,FALSE))</f>
      </c>
      <c r="E5982" s="2">
        <f>IF(ISBLANK(D5982),"",INT(YEARFRAC(D5982,'Vispārīga informācija'!$B$2)))</f>
      </c>
      <c r="F5982" s="2">
        <f>IFERROR(IF(ISBLANK($A5982),"",IF($A5982="Ūdeņraža jonu koncentrācija",VLOOKUP(Dati!$A5982,Normas!$A:$D,2,FALSE),VLOOKUP(Dati!$A5982,Normas!$A:$D,2,FALSE)*0.6)),"")</f>
      </c>
      <c r="G5982" s="2">
        <f>IFERROR(IF(ISBLANK($A5982),"",IF($A5982="Ūdeņraža jonu koncentrācija",VLOOKUP(Dati!$A5982,Normas!$A:$D,3,FALSE),VLOOKUP(Dati!$A5982,Normas!$A:$D,3,FALSE)*0.6)),"")</f>
      </c>
      <c r="H5982" s="2">
        <f>IFERROR(IF(ISBLANK($A5982),"",IF($A5982="Ūdeņraža jonu koncentrācija",VLOOKUP(Dati!$A5982,Normas!$A:$D,2,FALSE),VLOOKUP(Dati!$A5982,Normas!$A:$D,2,FALSE)*0.3)),"")</f>
      </c>
      <c r="I5982" s="2">
        <f>IFERROR(IF(ISBLANK($A5982),"",IF($A5982="Ūdeņraža jonu koncentrācija",VLOOKUP(Dati!$A5982,Normas!$A:$D,3,FALSE),VLOOKUP(Dati!$A5982,Normas!$A:$D,3,FALSE)*0.3)),"")</f>
      </c>
    </row>
    <row r="5983" spans="2:9" x14ac:dyDescent="0.2">
      <c r="B5983">
        <f>IF(ISBLANK(A5983),"",VLOOKUP(A5983,Normas!A:D,4,FALSE))</f>
      </c>
      <c r="E5983" s="2">
        <f>IF(ISBLANK(D5983),"",INT(YEARFRAC(D5983,'Vispārīga informācija'!$B$2)))</f>
      </c>
      <c r="F5983" s="2">
        <f>IFERROR(IF(ISBLANK($A5983),"",IF($A5983="Ūdeņraža jonu koncentrācija",VLOOKUP(Dati!$A5983,Normas!$A:$D,2,FALSE),VLOOKUP(Dati!$A5983,Normas!$A:$D,2,FALSE)*0.6)),"")</f>
      </c>
      <c r="G5983" s="2">
        <f>IFERROR(IF(ISBLANK($A5983),"",IF($A5983="Ūdeņraža jonu koncentrācija",VLOOKUP(Dati!$A5983,Normas!$A:$D,3,FALSE),VLOOKUP(Dati!$A5983,Normas!$A:$D,3,FALSE)*0.6)),"")</f>
      </c>
      <c r="H5983" s="2">
        <f>IFERROR(IF(ISBLANK($A5983),"",IF($A5983="Ūdeņraža jonu koncentrācija",VLOOKUP(Dati!$A5983,Normas!$A:$D,2,FALSE),VLOOKUP(Dati!$A5983,Normas!$A:$D,2,FALSE)*0.3)),"")</f>
      </c>
      <c r="I5983" s="2">
        <f>IFERROR(IF(ISBLANK($A5983),"",IF($A5983="Ūdeņraža jonu koncentrācija",VLOOKUP(Dati!$A5983,Normas!$A:$D,3,FALSE),VLOOKUP(Dati!$A5983,Normas!$A:$D,3,FALSE)*0.3)),"")</f>
      </c>
    </row>
    <row r="5984" spans="2:9" x14ac:dyDescent="0.2">
      <c r="B5984">
        <f>IF(ISBLANK(A5984),"",VLOOKUP(A5984,Normas!A:D,4,FALSE))</f>
      </c>
      <c r="E5984" s="2">
        <f>IF(ISBLANK(D5984),"",INT(YEARFRAC(D5984,'Vispārīga informācija'!$B$2)))</f>
      </c>
      <c r="F5984" s="2">
        <f>IFERROR(IF(ISBLANK($A5984),"",IF($A5984="Ūdeņraža jonu koncentrācija",VLOOKUP(Dati!$A5984,Normas!$A:$D,2,FALSE),VLOOKUP(Dati!$A5984,Normas!$A:$D,2,FALSE)*0.6)),"")</f>
      </c>
      <c r="G5984" s="2">
        <f>IFERROR(IF(ISBLANK($A5984),"",IF($A5984="Ūdeņraža jonu koncentrācija",VLOOKUP(Dati!$A5984,Normas!$A:$D,3,FALSE),VLOOKUP(Dati!$A5984,Normas!$A:$D,3,FALSE)*0.6)),"")</f>
      </c>
      <c r="H5984" s="2">
        <f>IFERROR(IF(ISBLANK($A5984),"",IF($A5984="Ūdeņraža jonu koncentrācija",VLOOKUP(Dati!$A5984,Normas!$A:$D,2,FALSE),VLOOKUP(Dati!$A5984,Normas!$A:$D,2,FALSE)*0.3)),"")</f>
      </c>
      <c r="I5984" s="2">
        <f>IFERROR(IF(ISBLANK($A5984),"",IF($A5984="Ūdeņraža jonu koncentrācija",VLOOKUP(Dati!$A5984,Normas!$A:$D,3,FALSE),VLOOKUP(Dati!$A5984,Normas!$A:$D,3,FALSE)*0.3)),"")</f>
      </c>
    </row>
    <row r="5985" spans="2:9" x14ac:dyDescent="0.2">
      <c r="B5985">
        <f>IF(ISBLANK(A5985),"",VLOOKUP(A5985,Normas!A:D,4,FALSE))</f>
      </c>
      <c r="E5985" s="2">
        <f>IF(ISBLANK(D5985),"",INT(YEARFRAC(D5985,'Vispārīga informācija'!$B$2)))</f>
      </c>
      <c r="F5985" s="2">
        <f>IFERROR(IF(ISBLANK($A5985),"",IF($A5985="Ūdeņraža jonu koncentrācija",VLOOKUP(Dati!$A5985,Normas!$A:$D,2,FALSE),VLOOKUP(Dati!$A5985,Normas!$A:$D,2,FALSE)*0.6)),"")</f>
      </c>
      <c r="G5985" s="2">
        <f>IFERROR(IF(ISBLANK($A5985),"",IF($A5985="Ūdeņraža jonu koncentrācija",VLOOKUP(Dati!$A5985,Normas!$A:$D,3,FALSE),VLOOKUP(Dati!$A5985,Normas!$A:$D,3,FALSE)*0.6)),"")</f>
      </c>
      <c r="H5985" s="2">
        <f>IFERROR(IF(ISBLANK($A5985),"",IF($A5985="Ūdeņraža jonu koncentrācija",VLOOKUP(Dati!$A5985,Normas!$A:$D,2,FALSE),VLOOKUP(Dati!$A5985,Normas!$A:$D,2,FALSE)*0.3)),"")</f>
      </c>
      <c r="I5985" s="2">
        <f>IFERROR(IF(ISBLANK($A5985),"",IF($A5985="Ūdeņraža jonu koncentrācija",VLOOKUP(Dati!$A5985,Normas!$A:$D,3,FALSE),VLOOKUP(Dati!$A5985,Normas!$A:$D,3,FALSE)*0.3)),"")</f>
      </c>
    </row>
    <row r="5986" spans="2:9" x14ac:dyDescent="0.2">
      <c r="B5986">
        <f>IF(ISBLANK(A5986),"",VLOOKUP(A5986,Normas!A:D,4,FALSE))</f>
      </c>
      <c r="E5986" s="2">
        <f>IF(ISBLANK(D5986),"",INT(YEARFRAC(D5986,'Vispārīga informācija'!$B$2)))</f>
      </c>
      <c r="F5986" s="2">
        <f>IFERROR(IF(ISBLANK($A5986),"",IF($A5986="Ūdeņraža jonu koncentrācija",VLOOKUP(Dati!$A5986,Normas!$A:$D,2,FALSE),VLOOKUP(Dati!$A5986,Normas!$A:$D,2,FALSE)*0.6)),"")</f>
      </c>
      <c r="G5986" s="2">
        <f>IFERROR(IF(ISBLANK($A5986),"",IF($A5986="Ūdeņraža jonu koncentrācija",VLOOKUP(Dati!$A5986,Normas!$A:$D,3,FALSE),VLOOKUP(Dati!$A5986,Normas!$A:$D,3,FALSE)*0.6)),"")</f>
      </c>
      <c r="H5986" s="2">
        <f>IFERROR(IF(ISBLANK($A5986),"",IF($A5986="Ūdeņraža jonu koncentrācija",VLOOKUP(Dati!$A5986,Normas!$A:$D,2,FALSE),VLOOKUP(Dati!$A5986,Normas!$A:$D,2,FALSE)*0.3)),"")</f>
      </c>
      <c r="I5986" s="2">
        <f>IFERROR(IF(ISBLANK($A5986),"",IF($A5986="Ūdeņraža jonu koncentrācija",VLOOKUP(Dati!$A5986,Normas!$A:$D,3,FALSE),VLOOKUP(Dati!$A5986,Normas!$A:$D,3,FALSE)*0.3)),"")</f>
      </c>
    </row>
    <row r="5987" spans="2:9" x14ac:dyDescent="0.2">
      <c r="B5987">
        <f>IF(ISBLANK(A5987),"",VLOOKUP(A5987,Normas!A:D,4,FALSE))</f>
      </c>
      <c r="E5987" s="2">
        <f>IF(ISBLANK(D5987),"",INT(YEARFRAC(D5987,'Vispārīga informācija'!$B$2)))</f>
      </c>
      <c r="F5987" s="2">
        <f>IFERROR(IF(ISBLANK($A5987),"",IF($A5987="Ūdeņraža jonu koncentrācija",VLOOKUP(Dati!$A5987,Normas!$A:$D,2,FALSE),VLOOKUP(Dati!$A5987,Normas!$A:$D,2,FALSE)*0.6)),"")</f>
      </c>
      <c r="G5987" s="2">
        <f>IFERROR(IF(ISBLANK($A5987),"",IF($A5987="Ūdeņraža jonu koncentrācija",VLOOKUP(Dati!$A5987,Normas!$A:$D,3,FALSE),VLOOKUP(Dati!$A5987,Normas!$A:$D,3,FALSE)*0.6)),"")</f>
      </c>
      <c r="H5987" s="2">
        <f>IFERROR(IF(ISBLANK($A5987),"",IF($A5987="Ūdeņraža jonu koncentrācija",VLOOKUP(Dati!$A5987,Normas!$A:$D,2,FALSE),VLOOKUP(Dati!$A5987,Normas!$A:$D,2,FALSE)*0.3)),"")</f>
      </c>
      <c r="I5987" s="2">
        <f>IFERROR(IF(ISBLANK($A5987),"",IF($A5987="Ūdeņraža jonu koncentrācija",VLOOKUP(Dati!$A5987,Normas!$A:$D,3,FALSE),VLOOKUP(Dati!$A5987,Normas!$A:$D,3,FALSE)*0.3)),"")</f>
      </c>
    </row>
    <row r="5988" spans="2:9" x14ac:dyDescent="0.2">
      <c r="B5988">
        <f>IF(ISBLANK(A5988),"",VLOOKUP(A5988,Normas!A:D,4,FALSE))</f>
      </c>
      <c r="E5988" s="2">
        <f>IF(ISBLANK(D5988),"",INT(YEARFRAC(D5988,'Vispārīga informācija'!$B$2)))</f>
      </c>
      <c r="F5988" s="2">
        <f>IFERROR(IF(ISBLANK($A5988),"",IF($A5988="Ūdeņraža jonu koncentrācija",VLOOKUP(Dati!$A5988,Normas!$A:$D,2,FALSE),VLOOKUP(Dati!$A5988,Normas!$A:$D,2,FALSE)*0.6)),"")</f>
      </c>
      <c r="G5988" s="2">
        <f>IFERROR(IF(ISBLANK($A5988),"",IF($A5988="Ūdeņraža jonu koncentrācija",VLOOKUP(Dati!$A5988,Normas!$A:$D,3,FALSE),VLOOKUP(Dati!$A5988,Normas!$A:$D,3,FALSE)*0.6)),"")</f>
      </c>
      <c r="H5988" s="2">
        <f>IFERROR(IF(ISBLANK($A5988),"",IF($A5988="Ūdeņraža jonu koncentrācija",VLOOKUP(Dati!$A5988,Normas!$A:$D,2,FALSE),VLOOKUP(Dati!$A5988,Normas!$A:$D,2,FALSE)*0.3)),"")</f>
      </c>
      <c r="I5988" s="2">
        <f>IFERROR(IF(ISBLANK($A5988),"",IF($A5988="Ūdeņraža jonu koncentrācija",VLOOKUP(Dati!$A5988,Normas!$A:$D,3,FALSE),VLOOKUP(Dati!$A5988,Normas!$A:$D,3,FALSE)*0.3)),"")</f>
      </c>
    </row>
    <row r="5989" spans="2:9" x14ac:dyDescent="0.2">
      <c r="B5989">
        <f>IF(ISBLANK(A5989),"",VLOOKUP(A5989,Normas!A:D,4,FALSE))</f>
      </c>
      <c r="E5989" s="2">
        <f>IF(ISBLANK(D5989),"",INT(YEARFRAC(D5989,'Vispārīga informācija'!$B$2)))</f>
      </c>
      <c r="F5989" s="2">
        <f>IFERROR(IF(ISBLANK($A5989),"",IF($A5989="Ūdeņraža jonu koncentrācija",VLOOKUP(Dati!$A5989,Normas!$A:$D,2,FALSE),VLOOKUP(Dati!$A5989,Normas!$A:$D,2,FALSE)*0.6)),"")</f>
      </c>
      <c r="G5989" s="2">
        <f>IFERROR(IF(ISBLANK($A5989),"",IF($A5989="Ūdeņraža jonu koncentrācija",VLOOKUP(Dati!$A5989,Normas!$A:$D,3,FALSE),VLOOKUP(Dati!$A5989,Normas!$A:$D,3,FALSE)*0.6)),"")</f>
      </c>
      <c r="H5989" s="2">
        <f>IFERROR(IF(ISBLANK($A5989),"",IF($A5989="Ūdeņraža jonu koncentrācija",VLOOKUP(Dati!$A5989,Normas!$A:$D,2,FALSE),VLOOKUP(Dati!$A5989,Normas!$A:$D,2,FALSE)*0.3)),"")</f>
      </c>
      <c r="I5989" s="2">
        <f>IFERROR(IF(ISBLANK($A5989),"",IF($A5989="Ūdeņraža jonu koncentrācija",VLOOKUP(Dati!$A5989,Normas!$A:$D,3,FALSE),VLOOKUP(Dati!$A5989,Normas!$A:$D,3,FALSE)*0.3)),"")</f>
      </c>
    </row>
    <row r="5990" spans="2:9" x14ac:dyDescent="0.2">
      <c r="B5990">
        <f>IF(ISBLANK(A5990),"",VLOOKUP(A5990,Normas!A:D,4,FALSE))</f>
      </c>
      <c r="E5990" s="2">
        <f>IF(ISBLANK(D5990),"",INT(YEARFRAC(D5990,'Vispārīga informācija'!$B$2)))</f>
      </c>
      <c r="F5990" s="2">
        <f>IFERROR(IF(ISBLANK($A5990),"",IF($A5990="Ūdeņraža jonu koncentrācija",VLOOKUP(Dati!$A5990,Normas!$A:$D,2,FALSE),VLOOKUP(Dati!$A5990,Normas!$A:$D,2,FALSE)*0.6)),"")</f>
      </c>
      <c r="G5990" s="2">
        <f>IFERROR(IF(ISBLANK($A5990),"",IF($A5990="Ūdeņraža jonu koncentrācija",VLOOKUP(Dati!$A5990,Normas!$A:$D,3,FALSE),VLOOKUP(Dati!$A5990,Normas!$A:$D,3,FALSE)*0.6)),"")</f>
      </c>
      <c r="H5990" s="2">
        <f>IFERROR(IF(ISBLANK($A5990),"",IF($A5990="Ūdeņraža jonu koncentrācija",VLOOKUP(Dati!$A5990,Normas!$A:$D,2,FALSE),VLOOKUP(Dati!$A5990,Normas!$A:$D,2,FALSE)*0.3)),"")</f>
      </c>
      <c r="I5990" s="2">
        <f>IFERROR(IF(ISBLANK($A5990),"",IF($A5990="Ūdeņraža jonu koncentrācija",VLOOKUP(Dati!$A5990,Normas!$A:$D,3,FALSE),VLOOKUP(Dati!$A5990,Normas!$A:$D,3,FALSE)*0.3)),"")</f>
      </c>
    </row>
    <row r="5991" spans="2:9" x14ac:dyDescent="0.2">
      <c r="B5991">
        <f>IF(ISBLANK(A5991),"",VLOOKUP(A5991,Normas!A:D,4,FALSE))</f>
      </c>
      <c r="E5991" s="2">
        <f>IF(ISBLANK(D5991),"",INT(YEARFRAC(D5991,'Vispārīga informācija'!$B$2)))</f>
      </c>
      <c r="F5991" s="2">
        <f>IFERROR(IF(ISBLANK($A5991),"",IF($A5991="Ūdeņraža jonu koncentrācija",VLOOKUP(Dati!$A5991,Normas!$A:$D,2,FALSE),VLOOKUP(Dati!$A5991,Normas!$A:$D,2,FALSE)*0.6)),"")</f>
      </c>
      <c r="G5991" s="2">
        <f>IFERROR(IF(ISBLANK($A5991),"",IF($A5991="Ūdeņraža jonu koncentrācija",VLOOKUP(Dati!$A5991,Normas!$A:$D,3,FALSE),VLOOKUP(Dati!$A5991,Normas!$A:$D,3,FALSE)*0.6)),"")</f>
      </c>
      <c r="H5991" s="2">
        <f>IFERROR(IF(ISBLANK($A5991),"",IF($A5991="Ūdeņraža jonu koncentrācija",VLOOKUP(Dati!$A5991,Normas!$A:$D,2,FALSE),VLOOKUP(Dati!$A5991,Normas!$A:$D,2,FALSE)*0.3)),"")</f>
      </c>
      <c r="I5991" s="2">
        <f>IFERROR(IF(ISBLANK($A5991),"",IF($A5991="Ūdeņraža jonu koncentrācija",VLOOKUP(Dati!$A5991,Normas!$A:$D,3,FALSE),VLOOKUP(Dati!$A5991,Normas!$A:$D,3,FALSE)*0.3)),"")</f>
      </c>
    </row>
    <row r="5992" spans="2:9" x14ac:dyDescent="0.2">
      <c r="B5992">
        <f>IF(ISBLANK(A5992),"",VLOOKUP(A5992,Normas!A:D,4,FALSE))</f>
      </c>
      <c r="E5992" s="2">
        <f>IF(ISBLANK(D5992),"",INT(YEARFRAC(D5992,'Vispārīga informācija'!$B$2)))</f>
      </c>
      <c r="F5992" s="2">
        <f>IFERROR(IF(ISBLANK($A5992),"",IF($A5992="Ūdeņraža jonu koncentrācija",VLOOKUP(Dati!$A5992,Normas!$A:$D,2,FALSE),VLOOKUP(Dati!$A5992,Normas!$A:$D,2,FALSE)*0.6)),"")</f>
      </c>
      <c r="G5992" s="2">
        <f>IFERROR(IF(ISBLANK($A5992),"",IF($A5992="Ūdeņraža jonu koncentrācija",VLOOKUP(Dati!$A5992,Normas!$A:$D,3,FALSE),VLOOKUP(Dati!$A5992,Normas!$A:$D,3,FALSE)*0.6)),"")</f>
      </c>
      <c r="H5992" s="2">
        <f>IFERROR(IF(ISBLANK($A5992),"",IF($A5992="Ūdeņraža jonu koncentrācija",VLOOKUP(Dati!$A5992,Normas!$A:$D,2,FALSE),VLOOKUP(Dati!$A5992,Normas!$A:$D,2,FALSE)*0.3)),"")</f>
      </c>
      <c r="I5992" s="2">
        <f>IFERROR(IF(ISBLANK($A5992),"",IF($A5992="Ūdeņraža jonu koncentrācija",VLOOKUP(Dati!$A5992,Normas!$A:$D,3,FALSE),VLOOKUP(Dati!$A5992,Normas!$A:$D,3,FALSE)*0.3)),"")</f>
      </c>
    </row>
    <row r="5993" spans="2:9" x14ac:dyDescent="0.2">
      <c r="B5993">
        <f>IF(ISBLANK(A5993),"",VLOOKUP(A5993,Normas!A:D,4,FALSE))</f>
      </c>
      <c r="E5993" s="2">
        <f>IF(ISBLANK(D5993),"",INT(YEARFRAC(D5993,'Vispārīga informācija'!$B$2)))</f>
      </c>
      <c r="F5993" s="2">
        <f>IFERROR(IF(ISBLANK($A5993),"",IF($A5993="Ūdeņraža jonu koncentrācija",VLOOKUP(Dati!$A5993,Normas!$A:$D,2,FALSE),VLOOKUP(Dati!$A5993,Normas!$A:$D,2,FALSE)*0.6)),"")</f>
      </c>
      <c r="G5993" s="2">
        <f>IFERROR(IF(ISBLANK($A5993),"",IF($A5993="Ūdeņraža jonu koncentrācija",VLOOKUP(Dati!$A5993,Normas!$A:$D,3,FALSE),VLOOKUP(Dati!$A5993,Normas!$A:$D,3,FALSE)*0.6)),"")</f>
      </c>
      <c r="H5993" s="2">
        <f>IFERROR(IF(ISBLANK($A5993),"",IF($A5993="Ūdeņraža jonu koncentrācija",VLOOKUP(Dati!$A5993,Normas!$A:$D,2,FALSE),VLOOKUP(Dati!$A5993,Normas!$A:$D,2,FALSE)*0.3)),"")</f>
      </c>
      <c r="I5993" s="2">
        <f>IFERROR(IF(ISBLANK($A5993),"",IF($A5993="Ūdeņraža jonu koncentrācija",VLOOKUP(Dati!$A5993,Normas!$A:$D,3,FALSE),VLOOKUP(Dati!$A5993,Normas!$A:$D,3,FALSE)*0.3)),"")</f>
      </c>
    </row>
    <row r="5994" spans="2:9" x14ac:dyDescent="0.2">
      <c r="B5994">
        <f>IF(ISBLANK(A5994),"",VLOOKUP(A5994,Normas!A:D,4,FALSE))</f>
      </c>
      <c r="E5994" s="2">
        <f>IF(ISBLANK(D5994),"",INT(YEARFRAC(D5994,'Vispārīga informācija'!$B$2)))</f>
      </c>
      <c r="F5994" s="2">
        <f>IFERROR(IF(ISBLANK($A5994),"",IF($A5994="Ūdeņraža jonu koncentrācija",VLOOKUP(Dati!$A5994,Normas!$A:$D,2,FALSE),VLOOKUP(Dati!$A5994,Normas!$A:$D,2,FALSE)*0.6)),"")</f>
      </c>
      <c r="G5994" s="2">
        <f>IFERROR(IF(ISBLANK($A5994),"",IF($A5994="Ūdeņraža jonu koncentrācija",VLOOKUP(Dati!$A5994,Normas!$A:$D,3,FALSE),VLOOKUP(Dati!$A5994,Normas!$A:$D,3,FALSE)*0.6)),"")</f>
      </c>
      <c r="H5994" s="2">
        <f>IFERROR(IF(ISBLANK($A5994),"",IF($A5994="Ūdeņraža jonu koncentrācija",VLOOKUP(Dati!$A5994,Normas!$A:$D,2,FALSE),VLOOKUP(Dati!$A5994,Normas!$A:$D,2,FALSE)*0.3)),"")</f>
      </c>
      <c r="I5994" s="2">
        <f>IFERROR(IF(ISBLANK($A5994),"",IF($A5994="Ūdeņraža jonu koncentrācija",VLOOKUP(Dati!$A5994,Normas!$A:$D,3,FALSE),VLOOKUP(Dati!$A5994,Normas!$A:$D,3,FALSE)*0.3)),"")</f>
      </c>
    </row>
    <row r="5995" spans="2:9" x14ac:dyDescent="0.2">
      <c r="B5995">
        <f>IF(ISBLANK(A5995),"",VLOOKUP(A5995,Normas!A:D,4,FALSE))</f>
      </c>
      <c r="E5995" s="2">
        <f>IF(ISBLANK(D5995),"",INT(YEARFRAC(D5995,'Vispārīga informācija'!$B$2)))</f>
      </c>
      <c r="F5995" s="2">
        <f>IFERROR(IF(ISBLANK($A5995),"",IF($A5995="Ūdeņraža jonu koncentrācija",VLOOKUP(Dati!$A5995,Normas!$A:$D,2,FALSE),VLOOKUP(Dati!$A5995,Normas!$A:$D,2,FALSE)*0.6)),"")</f>
      </c>
      <c r="G5995" s="2">
        <f>IFERROR(IF(ISBLANK($A5995),"",IF($A5995="Ūdeņraža jonu koncentrācija",VLOOKUP(Dati!$A5995,Normas!$A:$D,3,FALSE),VLOOKUP(Dati!$A5995,Normas!$A:$D,3,FALSE)*0.6)),"")</f>
      </c>
      <c r="H5995" s="2">
        <f>IFERROR(IF(ISBLANK($A5995),"",IF($A5995="Ūdeņraža jonu koncentrācija",VLOOKUP(Dati!$A5995,Normas!$A:$D,2,FALSE),VLOOKUP(Dati!$A5995,Normas!$A:$D,2,FALSE)*0.3)),"")</f>
      </c>
      <c r="I5995" s="2">
        <f>IFERROR(IF(ISBLANK($A5995),"",IF($A5995="Ūdeņraža jonu koncentrācija",VLOOKUP(Dati!$A5995,Normas!$A:$D,3,FALSE),VLOOKUP(Dati!$A5995,Normas!$A:$D,3,FALSE)*0.3)),"")</f>
      </c>
    </row>
    <row r="5996" spans="2:9" x14ac:dyDescent="0.2">
      <c r="B5996">
        <f>IF(ISBLANK(A5996),"",VLOOKUP(A5996,Normas!A:D,4,FALSE))</f>
      </c>
      <c r="E5996" s="2">
        <f>IF(ISBLANK(D5996),"",INT(YEARFRAC(D5996,'Vispārīga informācija'!$B$2)))</f>
      </c>
      <c r="F5996" s="2">
        <f>IFERROR(IF(ISBLANK($A5996),"",IF($A5996="Ūdeņraža jonu koncentrācija",VLOOKUP(Dati!$A5996,Normas!$A:$D,2,FALSE),VLOOKUP(Dati!$A5996,Normas!$A:$D,2,FALSE)*0.6)),"")</f>
      </c>
      <c r="G5996" s="2">
        <f>IFERROR(IF(ISBLANK($A5996),"",IF($A5996="Ūdeņraža jonu koncentrācija",VLOOKUP(Dati!$A5996,Normas!$A:$D,3,FALSE),VLOOKUP(Dati!$A5996,Normas!$A:$D,3,FALSE)*0.6)),"")</f>
      </c>
      <c r="H5996" s="2">
        <f>IFERROR(IF(ISBLANK($A5996),"",IF($A5996="Ūdeņraža jonu koncentrācija",VLOOKUP(Dati!$A5996,Normas!$A:$D,2,FALSE),VLOOKUP(Dati!$A5996,Normas!$A:$D,2,FALSE)*0.3)),"")</f>
      </c>
      <c r="I5996" s="2">
        <f>IFERROR(IF(ISBLANK($A5996),"",IF($A5996="Ūdeņraža jonu koncentrācija",VLOOKUP(Dati!$A5996,Normas!$A:$D,3,FALSE),VLOOKUP(Dati!$A5996,Normas!$A:$D,3,FALSE)*0.3)),"")</f>
      </c>
    </row>
    <row r="5997" spans="2:9" x14ac:dyDescent="0.2">
      <c r="B5997">
        <f>IF(ISBLANK(A5997),"",VLOOKUP(A5997,Normas!A:D,4,FALSE))</f>
      </c>
      <c r="E5997" s="2">
        <f>IF(ISBLANK(D5997),"",INT(YEARFRAC(D5997,'Vispārīga informācija'!$B$2)))</f>
      </c>
      <c r="F5997" s="2">
        <f>IFERROR(IF(ISBLANK($A5997),"",IF($A5997="Ūdeņraža jonu koncentrācija",VLOOKUP(Dati!$A5997,Normas!$A:$D,2,FALSE),VLOOKUP(Dati!$A5997,Normas!$A:$D,2,FALSE)*0.6)),"")</f>
      </c>
      <c r="G5997" s="2">
        <f>IFERROR(IF(ISBLANK($A5997),"",IF($A5997="Ūdeņraža jonu koncentrācija",VLOOKUP(Dati!$A5997,Normas!$A:$D,3,FALSE),VLOOKUP(Dati!$A5997,Normas!$A:$D,3,FALSE)*0.6)),"")</f>
      </c>
      <c r="H5997" s="2">
        <f>IFERROR(IF(ISBLANK($A5997),"",IF($A5997="Ūdeņraža jonu koncentrācija",VLOOKUP(Dati!$A5997,Normas!$A:$D,2,FALSE),VLOOKUP(Dati!$A5997,Normas!$A:$D,2,FALSE)*0.3)),"")</f>
      </c>
      <c r="I5997" s="2">
        <f>IFERROR(IF(ISBLANK($A5997),"",IF($A5997="Ūdeņraža jonu koncentrācija",VLOOKUP(Dati!$A5997,Normas!$A:$D,3,FALSE),VLOOKUP(Dati!$A5997,Normas!$A:$D,3,FALSE)*0.3)),"")</f>
      </c>
    </row>
    <row r="5998" spans="2:9" x14ac:dyDescent="0.2">
      <c r="B5998">
        <f>IF(ISBLANK(A5998),"",VLOOKUP(A5998,Normas!A:D,4,FALSE))</f>
      </c>
      <c r="E5998" s="2">
        <f>IF(ISBLANK(D5998),"",INT(YEARFRAC(D5998,'Vispārīga informācija'!$B$2)))</f>
      </c>
      <c r="F5998" s="2">
        <f>IFERROR(IF(ISBLANK($A5998),"",IF($A5998="Ūdeņraža jonu koncentrācija",VLOOKUP(Dati!$A5998,Normas!$A:$D,2,FALSE),VLOOKUP(Dati!$A5998,Normas!$A:$D,2,FALSE)*0.6)),"")</f>
      </c>
      <c r="G5998" s="2">
        <f>IFERROR(IF(ISBLANK($A5998),"",IF($A5998="Ūdeņraža jonu koncentrācija",VLOOKUP(Dati!$A5998,Normas!$A:$D,3,FALSE),VLOOKUP(Dati!$A5998,Normas!$A:$D,3,FALSE)*0.6)),"")</f>
      </c>
      <c r="H5998" s="2">
        <f>IFERROR(IF(ISBLANK($A5998),"",IF($A5998="Ūdeņraža jonu koncentrācija",VLOOKUP(Dati!$A5998,Normas!$A:$D,2,FALSE),VLOOKUP(Dati!$A5998,Normas!$A:$D,2,FALSE)*0.3)),"")</f>
      </c>
      <c r="I5998" s="2">
        <f>IFERROR(IF(ISBLANK($A5998),"",IF($A5998="Ūdeņraža jonu koncentrācija",VLOOKUP(Dati!$A5998,Normas!$A:$D,3,FALSE),VLOOKUP(Dati!$A5998,Normas!$A:$D,3,FALSE)*0.3)),"")</f>
      </c>
    </row>
    <row r="5999" spans="2:9" x14ac:dyDescent="0.2">
      <c r="B5999">
        <f>IF(ISBLANK(A5999),"",VLOOKUP(A5999,Normas!A:D,4,FALSE))</f>
      </c>
      <c r="E5999" s="2">
        <f>IF(ISBLANK(D5999),"",INT(YEARFRAC(D5999,'Vispārīga informācija'!$B$2)))</f>
      </c>
      <c r="F5999" s="2">
        <f>IFERROR(IF(ISBLANK($A5999),"",IF($A5999="Ūdeņraža jonu koncentrācija",VLOOKUP(Dati!$A5999,Normas!$A:$D,2,FALSE),VLOOKUP(Dati!$A5999,Normas!$A:$D,2,FALSE)*0.6)),"")</f>
      </c>
      <c r="G5999" s="2">
        <f>IFERROR(IF(ISBLANK($A5999),"",IF($A5999="Ūdeņraža jonu koncentrācija",VLOOKUP(Dati!$A5999,Normas!$A:$D,3,FALSE),VLOOKUP(Dati!$A5999,Normas!$A:$D,3,FALSE)*0.6)),"")</f>
      </c>
      <c r="H5999" s="2">
        <f>IFERROR(IF(ISBLANK($A5999),"",IF($A5999="Ūdeņraža jonu koncentrācija",VLOOKUP(Dati!$A5999,Normas!$A:$D,2,FALSE),VLOOKUP(Dati!$A5999,Normas!$A:$D,2,FALSE)*0.3)),"")</f>
      </c>
      <c r="I5999" s="2">
        <f>IFERROR(IF(ISBLANK($A5999),"",IF($A5999="Ūdeņraža jonu koncentrācija",VLOOKUP(Dati!$A5999,Normas!$A:$D,3,FALSE),VLOOKUP(Dati!$A5999,Normas!$A:$D,3,FALSE)*0.3)),"")</f>
      </c>
    </row>
    <row r="6000" spans="2:9" x14ac:dyDescent="0.2">
      <c r="B6000">
        <f>IF(ISBLANK(A6000),"",VLOOKUP(A6000,Normas!A:D,4,FALSE))</f>
      </c>
      <c r="E6000" s="2">
        <f>IF(ISBLANK(D6000),"",INT(YEARFRAC(D6000,'Vispārīga informācija'!$B$2)))</f>
      </c>
      <c r="F6000" s="2">
        <f>IFERROR(IF(ISBLANK($A6000),"",IF($A6000="Ūdeņraža jonu koncentrācija",VLOOKUP(Dati!$A6000,Normas!$A:$D,2,FALSE),VLOOKUP(Dati!$A6000,Normas!$A:$D,2,FALSE)*0.6)),"")</f>
      </c>
      <c r="G6000" s="2">
        <f>IFERROR(IF(ISBLANK($A6000),"",IF($A6000="Ūdeņraža jonu koncentrācija",VLOOKUP(Dati!$A6000,Normas!$A:$D,3,FALSE),VLOOKUP(Dati!$A6000,Normas!$A:$D,3,FALSE)*0.6)),"")</f>
      </c>
      <c r="H6000" s="2">
        <f>IFERROR(IF(ISBLANK($A6000),"",IF($A6000="Ūdeņraža jonu koncentrācija",VLOOKUP(Dati!$A6000,Normas!$A:$D,2,FALSE),VLOOKUP(Dati!$A6000,Normas!$A:$D,2,FALSE)*0.3)),"")</f>
      </c>
      <c r="I6000" s="2">
        <f>IFERROR(IF(ISBLANK($A6000),"",IF($A6000="Ūdeņraža jonu koncentrācija",VLOOKUP(Dati!$A6000,Normas!$A:$D,3,FALSE),VLOOKUP(Dati!$A6000,Normas!$A:$D,3,FALSE)*0.3)),"")</f>
      </c>
    </row>
    <row r="6001" spans="2:9" x14ac:dyDescent="0.2">
      <c r="B6001">
        <f>IF(ISBLANK(A6001),"",VLOOKUP(A6001,Normas!A:D,4,FALSE))</f>
      </c>
      <c r="E6001" s="2">
        <f>IF(ISBLANK(D6001),"",INT(YEARFRAC(D6001,'Vispārīga informācija'!$B$2)))</f>
      </c>
      <c r="F6001" s="2">
        <f>IFERROR(IF(ISBLANK($A6001),"",IF($A6001="Ūdeņraža jonu koncentrācija",VLOOKUP(Dati!$A6001,Normas!$A:$D,2,FALSE),VLOOKUP(Dati!$A6001,Normas!$A:$D,2,FALSE)*0.6)),"")</f>
      </c>
      <c r="G6001" s="2">
        <f>IFERROR(IF(ISBLANK($A6001),"",IF($A6001="Ūdeņraža jonu koncentrācija",VLOOKUP(Dati!$A6001,Normas!$A:$D,3,FALSE),VLOOKUP(Dati!$A6001,Normas!$A:$D,3,FALSE)*0.6)),"")</f>
      </c>
      <c r="H6001" s="2">
        <f>IFERROR(IF(ISBLANK($A6001),"",IF($A6001="Ūdeņraža jonu koncentrācija",VLOOKUP(Dati!$A6001,Normas!$A:$D,2,FALSE),VLOOKUP(Dati!$A6001,Normas!$A:$D,2,FALSE)*0.3)),"")</f>
      </c>
      <c r="I6001" s="2">
        <f>IFERROR(IF(ISBLANK($A6001),"",IF($A6001="Ūdeņraža jonu koncentrācija",VLOOKUP(Dati!$A6001,Normas!$A:$D,3,FALSE),VLOOKUP(Dati!$A6001,Normas!$A:$D,3,FALSE)*0.3)),"")</f>
      </c>
    </row>
    <row r="6002" spans="2:9" x14ac:dyDescent="0.2">
      <c r="B6002">
        <f>IF(ISBLANK(A6002),"",VLOOKUP(A6002,Normas!A:D,4,FALSE))</f>
      </c>
      <c r="E6002" s="2">
        <f>IF(ISBLANK(D6002),"",INT(YEARFRAC(D6002,'Vispārīga informācija'!$B$2)))</f>
      </c>
      <c r="F6002" s="2">
        <f>IFERROR(IF(ISBLANK($A6002),"",IF($A6002="Ūdeņraža jonu koncentrācija",VLOOKUP(Dati!$A6002,Normas!$A:$D,2,FALSE),VLOOKUP(Dati!$A6002,Normas!$A:$D,2,FALSE)*0.6)),"")</f>
      </c>
      <c r="G6002" s="2">
        <f>IFERROR(IF(ISBLANK($A6002),"",IF($A6002="Ūdeņraža jonu koncentrācija",VLOOKUP(Dati!$A6002,Normas!$A:$D,3,FALSE),VLOOKUP(Dati!$A6002,Normas!$A:$D,3,FALSE)*0.6)),"")</f>
      </c>
      <c r="H6002" s="2">
        <f>IFERROR(IF(ISBLANK($A6002),"",IF($A6002="Ūdeņraža jonu koncentrācija",VLOOKUP(Dati!$A6002,Normas!$A:$D,2,FALSE),VLOOKUP(Dati!$A6002,Normas!$A:$D,2,FALSE)*0.3)),"")</f>
      </c>
      <c r="I6002" s="2">
        <f>IFERROR(IF(ISBLANK($A6002),"",IF($A6002="Ūdeņraža jonu koncentrācija",VLOOKUP(Dati!$A6002,Normas!$A:$D,3,FALSE),VLOOKUP(Dati!$A6002,Normas!$A:$D,3,FALSE)*0.3)),"")</f>
      </c>
    </row>
    <row r="6003" spans="2:9" x14ac:dyDescent="0.2">
      <c r="B6003">
        <f>IF(ISBLANK(A6003),"",VLOOKUP(A6003,Normas!A:D,4,FALSE))</f>
      </c>
      <c r="E6003" s="2">
        <f>IF(ISBLANK(D6003),"",INT(YEARFRAC(D6003,'Vispārīga informācija'!$B$2)))</f>
      </c>
      <c r="F6003" s="2">
        <f>IFERROR(IF(ISBLANK($A6003),"",IF($A6003="Ūdeņraža jonu koncentrācija",VLOOKUP(Dati!$A6003,Normas!$A:$D,2,FALSE),VLOOKUP(Dati!$A6003,Normas!$A:$D,2,FALSE)*0.6)),"")</f>
      </c>
      <c r="G6003" s="2">
        <f>IFERROR(IF(ISBLANK($A6003),"",IF($A6003="Ūdeņraža jonu koncentrācija",VLOOKUP(Dati!$A6003,Normas!$A:$D,3,FALSE),VLOOKUP(Dati!$A6003,Normas!$A:$D,3,FALSE)*0.6)),"")</f>
      </c>
      <c r="H6003" s="2">
        <f>IFERROR(IF(ISBLANK($A6003),"",IF($A6003="Ūdeņraža jonu koncentrācija",VLOOKUP(Dati!$A6003,Normas!$A:$D,2,FALSE),VLOOKUP(Dati!$A6003,Normas!$A:$D,2,FALSE)*0.3)),"")</f>
      </c>
      <c r="I6003" s="2">
        <f>IFERROR(IF(ISBLANK($A6003),"",IF($A6003="Ūdeņraža jonu koncentrācija",VLOOKUP(Dati!$A6003,Normas!$A:$D,3,FALSE),VLOOKUP(Dati!$A6003,Normas!$A:$D,3,FALSE)*0.3)),"")</f>
      </c>
    </row>
    <row r="6004" spans="2:9" x14ac:dyDescent="0.2">
      <c r="B6004">
        <f>IF(ISBLANK(A6004),"",VLOOKUP(A6004,Normas!A:D,4,FALSE))</f>
      </c>
      <c r="E6004" s="2">
        <f>IF(ISBLANK(D6004),"",INT(YEARFRAC(D6004,'Vispārīga informācija'!$B$2)))</f>
      </c>
      <c r="F6004" s="2">
        <f>IFERROR(IF(ISBLANK($A6004),"",IF($A6004="Ūdeņraža jonu koncentrācija",VLOOKUP(Dati!$A6004,Normas!$A:$D,2,FALSE),VLOOKUP(Dati!$A6004,Normas!$A:$D,2,FALSE)*0.6)),"")</f>
      </c>
      <c r="G6004" s="2">
        <f>IFERROR(IF(ISBLANK($A6004),"",IF($A6004="Ūdeņraža jonu koncentrācija",VLOOKUP(Dati!$A6004,Normas!$A:$D,3,FALSE),VLOOKUP(Dati!$A6004,Normas!$A:$D,3,FALSE)*0.6)),"")</f>
      </c>
      <c r="H6004" s="2">
        <f>IFERROR(IF(ISBLANK($A6004),"",IF($A6004="Ūdeņraža jonu koncentrācija",VLOOKUP(Dati!$A6004,Normas!$A:$D,2,FALSE),VLOOKUP(Dati!$A6004,Normas!$A:$D,2,FALSE)*0.3)),"")</f>
      </c>
      <c r="I6004" s="2">
        <f>IFERROR(IF(ISBLANK($A6004),"",IF($A6004="Ūdeņraža jonu koncentrācija",VLOOKUP(Dati!$A6004,Normas!$A:$D,3,FALSE),VLOOKUP(Dati!$A6004,Normas!$A:$D,3,FALSE)*0.3)),"")</f>
      </c>
    </row>
    <row r="6005" spans="2:9" x14ac:dyDescent="0.2">
      <c r="B6005">
        <f>IF(ISBLANK(A6005),"",VLOOKUP(A6005,Normas!A:D,4,FALSE))</f>
      </c>
      <c r="E6005" s="2">
        <f>IF(ISBLANK(D6005),"",INT(YEARFRAC(D6005,'Vispārīga informācija'!$B$2)))</f>
      </c>
      <c r="F6005" s="2">
        <f>IFERROR(IF(ISBLANK($A6005),"",IF($A6005="Ūdeņraža jonu koncentrācija",VLOOKUP(Dati!$A6005,Normas!$A:$D,2,FALSE),VLOOKUP(Dati!$A6005,Normas!$A:$D,2,FALSE)*0.6)),"")</f>
      </c>
      <c r="G6005" s="2">
        <f>IFERROR(IF(ISBLANK($A6005),"",IF($A6005="Ūdeņraža jonu koncentrācija",VLOOKUP(Dati!$A6005,Normas!$A:$D,3,FALSE),VLOOKUP(Dati!$A6005,Normas!$A:$D,3,FALSE)*0.6)),"")</f>
      </c>
      <c r="H6005" s="2">
        <f>IFERROR(IF(ISBLANK($A6005),"",IF($A6005="Ūdeņraža jonu koncentrācija",VLOOKUP(Dati!$A6005,Normas!$A:$D,2,FALSE),VLOOKUP(Dati!$A6005,Normas!$A:$D,2,FALSE)*0.3)),"")</f>
      </c>
      <c r="I6005" s="2">
        <f>IFERROR(IF(ISBLANK($A6005),"",IF($A6005="Ūdeņraža jonu koncentrācija",VLOOKUP(Dati!$A6005,Normas!$A:$D,3,FALSE),VLOOKUP(Dati!$A6005,Normas!$A:$D,3,FALSE)*0.3)),"")</f>
      </c>
    </row>
    <row r="6006" spans="2:9" x14ac:dyDescent="0.2">
      <c r="B6006">
        <f>IF(ISBLANK(A6006),"",VLOOKUP(A6006,Normas!A:D,4,FALSE))</f>
      </c>
      <c r="E6006" s="2">
        <f>IF(ISBLANK(D6006),"",INT(YEARFRAC(D6006,'Vispārīga informācija'!$B$2)))</f>
      </c>
      <c r="F6006" s="2">
        <f>IFERROR(IF(ISBLANK($A6006),"",IF($A6006="Ūdeņraža jonu koncentrācija",VLOOKUP(Dati!$A6006,Normas!$A:$D,2,FALSE),VLOOKUP(Dati!$A6006,Normas!$A:$D,2,FALSE)*0.6)),"")</f>
      </c>
      <c r="G6006" s="2">
        <f>IFERROR(IF(ISBLANK($A6006),"",IF($A6006="Ūdeņraža jonu koncentrācija",VLOOKUP(Dati!$A6006,Normas!$A:$D,3,FALSE),VLOOKUP(Dati!$A6006,Normas!$A:$D,3,FALSE)*0.6)),"")</f>
      </c>
      <c r="H6006" s="2">
        <f>IFERROR(IF(ISBLANK($A6006),"",IF($A6006="Ūdeņraža jonu koncentrācija",VLOOKUP(Dati!$A6006,Normas!$A:$D,2,FALSE),VLOOKUP(Dati!$A6006,Normas!$A:$D,2,FALSE)*0.3)),"")</f>
      </c>
      <c r="I6006" s="2">
        <f>IFERROR(IF(ISBLANK($A6006),"",IF($A6006="Ūdeņraža jonu koncentrācija",VLOOKUP(Dati!$A6006,Normas!$A:$D,3,FALSE),VLOOKUP(Dati!$A6006,Normas!$A:$D,3,FALSE)*0.3)),"")</f>
      </c>
    </row>
    <row r="6007" spans="2:9" x14ac:dyDescent="0.2">
      <c r="B6007">
        <f>IF(ISBLANK(A6007),"",VLOOKUP(A6007,Normas!A:D,4,FALSE))</f>
      </c>
      <c r="E6007" s="2">
        <f>IF(ISBLANK(D6007),"",INT(YEARFRAC(D6007,'Vispārīga informācija'!$B$2)))</f>
      </c>
      <c r="F6007" s="2">
        <f>IFERROR(IF(ISBLANK($A6007),"",IF($A6007="Ūdeņraža jonu koncentrācija",VLOOKUP(Dati!$A6007,Normas!$A:$D,2,FALSE),VLOOKUP(Dati!$A6007,Normas!$A:$D,2,FALSE)*0.6)),"")</f>
      </c>
      <c r="G6007" s="2">
        <f>IFERROR(IF(ISBLANK($A6007),"",IF($A6007="Ūdeņraža jonu koncentrācija",VLOOKUP(Dati!$A6007,Normas!$A:$D,3,FALSE),VLOOKUP(Dati!$A6007,Normas!$A:$D,3,FALSE)*0.6)),"")</f>
      </c>
      <c r="H6007" s="2">
        <f>IFERROR(IF(ISBLANK($A6007),"",IF($A6007="Ūdeņraža jonu koncentrācija",VLOOKUP(Dati!$A6007,Normas!$A:$D,2,FALSE),VLOOKUP(Dati!$A6007,Normas!$A:$D,2,FALSE)*0.3)),"")</f>
      </c>
      <c r="I6007" s="2">
        <f>IFERROR(IF(ISBLANK($A6007),"",IF($A6007="Ūdeņraža jonu koncentrācija",VLOOKUP(Dati!$A6007,Normas!$A:$D,3,FALSE),VLOOKUP(Dati!$A6007,Normas!$A:$D,3,FALSE)*0.3)),"")</f>
      </c>
    </row>
    <row r="6008" spans="2:9" x14ac:dyDescent="0.2">
      <c r="B6008">
        <f>IF(ISBLANK(A6008),"",VLOOKUP(A6008,Normas!A:D,4,FALSE))</f>
      </c>
      <c r="E6008" s="2">
        <f>IF(ISBLANK(D6008),"",INT(YEARFRAC(D6008,'Vispārīga informācija'!$B$2)))</f>
      </c>
      <c r="F6008" s="2">
        <f>IFERROR(IF(ISBLANK($A6008),"",IF($A6008="Ūdeņraža jonu koncentrācija",VLOOKUP(Dati!$A6008,Normas!$A:$D,2,FALSE),VLOOKUP(Dati!$A6008,Normas!$A:$D,2,FALSE)*0.6)),"")</f>
      </c>
      <c r="G6008" s="2">
        <f>IFERROR(IF(ISBLANK($A6008),"",IF($A6008="Ūdeņraža jonu koncentrācija",VLOOKUP(Dati!$A6008,Normas!$A:$D,3,FALSE),VLOOKUP(Dati!$A6008,Normas!$A:$D,3,FALSE)*0.6)),"")</f>
      </c>
      <c r="H6008" s="2">
        <f>IFERROR(IF(ISBLANK($A6008),"",IF($A6008="Ūdeņraža jonu koncentrācija",VLOOKUP(Dati!$A6008,Normas!$A:$D,2,FALSE),VLOOKUP(Dati!$A6008,Normas!$A:$D,2,FALSE)*0.3)),"")</f>
      </c>
      <c r="I6008" s="2">
        <f>IFERROR(IF(ISBLANK($A6008),"",IF($A6008="Ūdeņraža jonu koncentrācija",VLOOKUP(Dati!$A6008,Normas!$A:$D,3,FALSE),VLOOKUP(Dati!$A6008,Normas!$A:$D,3,FALSE)*0.3)),"")</f>
      </c>
    </row>
    <row r="6009" spans="2:9" x14ac:dyDescent="0.2">
      <c r="B6009">
        <f>IF(ISBLANK(A6009),"",VLOOKUP(A6009,Normas!A:D,4,FALSE))</f>
      </c>
      <c r="E6009" s="2">
        <f>IF(ISBLANK(D6009),"",INT(YEARFRAC(D6009,'Vispārīga informācija'!$B$2)))</f>
      </c>
      <c r="F6009" s="2">
        <f>IFERROR(IF(ISBLANK($A6009),"",IF($A6009="Ūdeņraža jonu koncentrācija",VLOOKUP(Dati!$A6009,Normas!$A:$D,2,FALSE),VLOOKUP(Dati!$A6009,Normas!$A:$D,2,FALSE)*0.6)),"")</f>
      </c>
      <c r="G6009" s="2">
        <f>IFERROR(IF(ISBLANK($A6009),"",IF($A6009="Ūdeņraža jonu koncentrācija",VLOOKUP(Dati!$A6009,Normas!$A:$D,3,FALSE),VLOOKUP(Dati!$A6009,Normas!$A:$D,3,FALSE)*0.6)),"")</f>
      </c>
      <c r="H6009" s="2">
        <f>IFERROR(IF(ISBLANK($A6009),"",IF($A6009="Ūdeņraža jonu koncentrācija",VLOOKUP(Dati!$A6009,Normas!$A:$D,2,FALSE),VLOOKUP(Dati!$A6009,Normas!$A:$D,2,FALSE)*0.3)),"")</f>
      </c>
      <c r="I6009" s="2">
        <f>IFERROR(IF(ISBLANK($A6009),"",IF($A6009="Ūdeņraža jonu koncentrācija",VLOOKUP(Dati!$A6009,Normas!$A:$D,3,FALSE),VLOOKUP(Dati!$A6009,Normas!$A:$D,3,FALSE)*0.3)),"")</f>
      </c>
    </row>
    <row r="6010" spans="2:9" x14ac:dyDescent="0.2">
      <c r="B6010">
        <f>IF(ISBLANK(A6010),"",VLOOKUP(A6010,Normas!A:D,4,FALSE))</f>
      </c>
      <c r="E6010" s="2">
        <f>IF(ISBLANK(D6010),"",INT(YEARFRAC(D6010,'Vispārīga informācija'!$B$2)))</f>
      </c>
      <c r="F6010" s="2">
        <f>IFERROR(IF(ISBLANK($A6010),"",IF($A6010="Ūdeņraža jonu koncentrācija",VLOOKUP(Dati!$A6010,Normas!$A:$D,2,FALSE),VLOOKUP(Dati!$A6010,Normas!$A:$D,2,FALSE)*0.6)),"")</f>
      </c>
      <c r="G6010" s="2">
        <f>IFERROR(IF(ISBLANK($A6010),"",IF($A6010="Ūdeņraža jonu koncentrācija",VLOOKUP(Dati!$A6010,Normas!$A:$D,3,FALSE),VLOOKUP(Dati!$A6010,Normas!$A:$D,3,FALSE)*0.6)),"")</f>
      </c>
      <c r="H6010" s="2">
        <f>IFERROR(IF(ISBLANK($A6010),"",IF($A6010="Ūdeņraža jonu koncentrācija",VLOOKUP(Dati!$A6010,Normas!$A:$D,2,FALSE),VLOOKUP(Dati!$A6010,Normas!$A:$D,2,FALSE)*0.3)),"")</f>
      </c>
      <c r="I6010" s="2">
        <f>IFERROR(IF(ISBLANK($A6010),"",IF($A6010="Ūdeņraža jonu koncentrācija",VLOOKUP(Dati!$A6010,Normas!$A:$D,3,FALSE),VLOOKUP(Dati!$A6010,Normas!$A:$D,3,FALSE)*0.3)),"")</f>
      </c>
    </row>
    <row r="6011" spans="2:9" x14ac:dyDescent="0.2">
      <c r="B6011">
        <f>IF(ISBLANK(A6011),"",VLOOKUP(A6011,Normas!A:D,4,FALSE))</f>
      </c>
      <c r="E6011" s="2">
        <f>IF(ISBLANK(D6011),"",INT(YEARFRAC(D6011,'Vispārīga informācija'!$B$2)))</f>
      </c>
      <c r="F6011" s="2">
        <f>IFERROR(IF(ISBLANK($A6011),"",IF($A6011="Ūdeņraža jonu koncentrācija",VLOOKUP(Dati!$A6011,Normas!$A:$D,2,FALSE),VLOOKUP(Dati!$A6011,Normas!$A:$D,2,FALSE)*0.6)),"")</f>
      </c>
      <c r="G6011" s="2">
        <f>IFERROR(IF(ISBLANK($A6011),"",IF($A6011="Ūdeņraža jonu koncentrācija",VLOOKUP(Dati!$A6011,Normas!$A:$D,3,FALSE),VLOOKUP(Dati!$A6011,Normas!$A:$D,3,FALSE)*0.6)),"")</f>
      </c>
      <c r="H6011" s="2">
        <f>IFERROR(IF(ISBLANK($A6011),"",IF($A6011="Ūdeņraža jonu koncentrācija",VLOOKUP(Dati!$A6011,Normas!$A:$D,2,FALSE),VLOOKUP(Dati!$A6011,Normas!$A:$D,2,FALSE)*0.3)),"")</f>
      </c>
      <c r="I6011" s="2">
        <f>IFERROR(IF(ISBLANK($A6011),"",IF($A6011="Ūdeņraža jonu koncentrācija",VLOOKUP(Dati!$A6011,Normas!$A:$D,3,FALSE),VLOOKUP(Dati!$A6011,Normas!$A:$D,3,FALSE)*0.3)),"")</f>
      </c>
    </row>
    <row r="6012" spans="2:9" x14ac:dyDescent="0.2">
      <c r="B6012">
        <f>IF(ISBLANK(A6012),"",VLOOKUP(A6012,Normas!A:D,4,FALSE))</f>
      </c>
      <c r="E6012" s="2">
        <f>IF(ISBLANK(D6012),"",INT(YEARFRAC(D6012,'Vispārīga informācija'!$B$2)))</f>
      </c>
      <c r="F6012" s="2">
        <f>IFERROR(IF(ISBLANK($A6012),"",IF($A6012="Ūdeņraža jonu koncentrācija",VLOOKUP(Dati!$A6012,Normas!$A:$D,2,FALSE),VLOOKUP(Dati!$A6012,Normas!$A:$D,2,FALSE)*0.6)),"")</f>
      </c>
      <c r="G6012" s="2">
        <f>IFERROR(IF(ISBLANK($A6012),"",IF($A6012="Ūdeņraža jonu koncentrācija",VLOOKUP(Dati!$A6012,Normas!$A:$D,3,FALSE),VLOOKUP(Dati!$A6012,Normas!$A:$D,3,FALSE)*0.6)),"")</f>
      </c>
      <c r="H6012" s="2">
        <f>IFERROR(IF(ISBLANK($A6012),"",IF($A6012="Ūdeņraža jonu koncentrācija",VLOOKUP(Dati!$A6012,Normas!$A:$D,2,FALSE),VLOOKUP(Dati!$A6012,Normas!$A:$D,2,FALSE)*0.3)),"")</f>
      </c>
      <c r="I6012" s="2">
        <f>IFERROR(IF(ISBLANK($A6012),"",IF($A6012="Ūdeņraža jonu koncentrācija",VLOOKUP(Dati!$A6012,Normas!$A:$D,3,FALSE),VLOOKUP(Dati!$A6012,Normas!$A:$D,3,FALSE)*0.3)),"")</f>
      </c>
    </row>
    <row r="6013" spans="2:9" x14ac:dyDescent="0.2">
      <c r="B6013">
        <f>IF(ISBLANK(A6013),"",VLOOKUP(A6013,Normas!A:D,4,FALSE))</f>
      </c>
      <c r="E6013" s="2">
        <f>IF(ISBLANK(D6013),"",INT(YEARFRAC(D6013,'Vispārīga informācija'!$B$2)))</f>
      </c>
      <c r="F6013" s="2">
        <f>IFERROR(IF(ISBLANK($A6013),"",IF($A6013="Ūdeņraža jonu koncentrācija",VLOOKUP(Dati!$A6013,Normas!$A:$D,2,FALSE),VLOOKUP(Dati!$A6013,Normas!$A:$D,2,FALSE)*0.6)),"")</f>
      </c>
      <c r="G6013" s="2">
        <f>IFERROR(IF(ISBLANK($A6013),"",IF($A6013="Ūdeņraža jonu koncentrācija",VLOOKUP(Dati!$A6013,Normas!$A:$D,3,FALSE),VLOOKUP(Dati!$A6013,Normas!$A:$D,3,FALSE)*0.6)),"")</f>
      </c>
      <c r="H6013" s="2">
        <f>IFERROR(IF(ISBLANK($A6013),"",IF($A6013="Ūdeņraža jonu koncentrācija",VLOOKUP(Dati!$A6013,Normas!$A:$D,2,FALSE),VLOOKUP(Dati!$A6013,Normas!$A:$D,2,FALSE)*0.3)),"")</f>
      </c>
      <c r="I6013" s="2">
        <f>IFERROR(IF(ISBLANK($A6013),"",IF($A6013="Ūdeņraža jonu koncentrācija",VLOOKUP(Dati!$A6013,Normas!$A:$D,3,FALSE),VLOOKUP(Dati!$A6013,Normas!$A:$D,3,FALSE)*0.3)),"")</f>
      </c>
    </row>
    <row r="6014" spans="2:9" x14ac:dyDescent="0.2">
      <c r="B6014">
        <f>IF(ISBLANK(A6014),"",VLOOKUP(A6014,Normas!A:D,4,FALSE))</f>
      </c>
      <c r="E6014" s="2">
        <f>IF(ISBLANK(D6014),"",INT(YEARFRAC(D6014,'Vispārīga informācija'!$B$2)))</f>
      </c>
      <c r="F6014" s="2">
        <f>IFERROR(IF(ISBLANK($A6014),"",IF($A6014="Ūdeņraža jonu koncentrācija",VLOOKUP(Dati!$A6014,Normas!$A:$D,2,FALSE),VLOOKUP(Dati!$A6014,Normas!$A:$D,2,FALSE)*0.6)),"")</f>
      </c>
      <c r="G6014" s="2">
        <f>IFERROR(IF(ISBLANK($A6014),"",IF($A6014="Ūdeņraža jonu koncentrācija",VLOOKUP(Dati!$A6014,Normas!$A:$D,3,FALSE),VLOOKUP(Dati!$A6014,Normas!$A:$D,3,FALSE)*0.6)),"")</f>
      </c>
      <c r="H6014" s="2">
        <f>IFERROR(IF(ISBLANK($A6014),"",IF($A6014="Ūdeņraža jonu koncentrācija",VLOOKUP(Dati!$A6014,Normas!$A:$D,2,FALSE),VLOOKUP(Dati!$A6014,Normas!$A:$D,2,FALSE)*0.3)),"")</f>
      </c>
      <c r="I6014" s="2">
        <f>IFERROR(IF(ISBLANK($A6014),"",IF($A6014="Ūdeņraža jonu koncentrācija",VLOOKUP(Dati!$A6014,Normas!$A:$D,3,FALSE),VLOOKUP(Dati!$A6014,Normas!$A:$D,3,FALSE)*0.3)),"")</f>
      </c>
    </row>
    <row r="6015" spans="2:9" x14ac:dyDescent="0.2">
      <c r="B6015">
        <f>IF(ISBLANK(A6015),"",VLOOKUP(A6015,Normas!A:D,4,FALSE))</f>
      </c>
      <c r="E6015" s="2">
        <f>IF(ISBLANK(D6015),"",INT(YEARFRAC(D6015,'Vispārīga informācija'!$B$2)))</f>
      </c>
      <c r="F6015" s="2">
        <f>IFERROR(IF(ISBLANK($A6015),"",IF($A6015="Ūdeņraža jonu koncentrācija",VLOOKUP(Dati!$A6015,Normas!$A:$D,2,FALSE),VLOOKUP(Dati!$A6015,Normas!$A:$D,2,FALSE)*0.6)),"")</f>
      </c>
      <c r="G6015" s="2">
        <f>IFERROR(IF(ISBLANK($A6015),"",IF($A6015="Ūdeņraža jonu koncentrācija",VLOOKUP(Dati!$A6015,Normas!$A:$D,3,FALSE),VLOOKUP(Dati!$A6015,Normas!$A:$D,3,FALSE)*0.6)),"")</f>
      </c>
      <c r="H6015" s="2">
        <f>IFERROR(IF(ISBLANK($A6015),"",IF($A6015="Ūdeņraža jonu koncentrācija",VLOOKUP(Dati!$A6015,Normas!$A:$D,2,FALSE),VLOOKUP(Dati!$A6015,Normas!$A:$D,2,FALSE)*0.3)),"")</f>
      </c>
      <c r="I6015" s="2">
        <f>IFERROR(IF(ISBLANK($A6015),"",IF($A6015="Ūdeņraža jonu koncentrācija",VLOOKUP(Dati!$A6015,Normas!$A:$D,3,FALSE),VLOOKUP(Dati!$A6015,Normas!$A:$D,3,FALSE)*0.3)),"")</f>
      </c>
    </row>
    <row r="6016" spans="2:9" x14ac:dyDescent="0.2">
      <c r="B6016">
        <f>IF(ISBLANK(A6016),"",VLOOKUP(A6016,Normas!A:D,4,FALSE))</f>
      </c>
      <c r="E6016" s="2">
        <f>IF(ISBLANK(D6016),"",INT(YEARFRAC(D6016,'Vispārīga informācija'!$B$2)))</f>
      </c>
      <c r="F6016" s="2">
        <f>IFERROR(IF(ISBLANK($A6016),"",IF($A6016="Ūdeņraža jonu koncentrācija",VLOOKUP(Dati!$A6016,Normas!$A:$D,2,FALSE),VLOOKUP(Dati!$A6016,Normas!$A:$D,2,FALSE)*0.6)),"")</f>
      </c>
      <c r="G6016" s="2">
        <f>IFERROR(IF(ISBLANK($A6016),"",IF($A6016="Ūdeņraža jonu koncentrācija",VLOOKUP(Dati!$A6016,Normas!$A:$D,3,FALSE),VLOOKUP(Dati!$A6016,Normas!$A:$D,3,FALSE)*0.6)),"")</f>
      </c>
      <c r="H6016" s="2">
        <f>IFERROR(IF(ISBLANK($A6016),"",IF($A6016="Ūdeņraža jonu koncentrācija",VLOOKUP(Dati!$A6016,Normas!$A:$D,2,FALSE),VLOOKUP(Dati!$A6016,Normas!$A:$D,2,FALSE)*0.3)),"")</f>
      </c>
      <c r="I6016" s="2">
        <f>IFERROR(IF(ISBLANK($A6016),"",IF($A6016="Ūdeņraža jonu koncentrācija",VLOOKUP(Dati!$A6016,Normas!$A:$D,3,FALSE),VLOOKUP(Dati!$A6016,Normas!$A:$D,3,FALSE)*0.3)),"")</f>
      </c>
    </row>
    <row r="6017" spans="2:9" x14ac:dyDescent="0.2">
      <c r="B6017">
        <f>IF(ISBLANK(A6017),"",VLOOKUP(A6017,Normas!A:D,4,FALSE))</f>
      </c>
      <c r="E6017" s="2">
        <f>IF(ISBLANK(D6017),"",INT(YEARFRAC(D6017,'Vispārīga informācija'!$B$2)))</f>
      </c>
      <c r="F6017" s="2">
        <f>IFERROR(IF(ISBLANK($A6017),"",IF($A6017="Ūdeņraža jonu koncentrācija",VLOOKUP(Dati!$A6017,Normas!$A:$D,2,FALSE),VLOOKUP(Dati!$A6017,Normas!$A:$D,2,FALSE)*0.6)),"")</f>
      </c>
      <c r="G6017" s="2">
        <f>IFERROR(IF(ISBLANK($A6017),"",IF($A6017="Ūdeņraža jonu koncentrācija",VLOOKUP(Dati!$A6017,Normas!$A:$D,3,FALSE),VLOOKUP(Dati!$A6017,Normas!$A:$D,3,FALSE)*0.6)),"")</f>
      </c>
      <c r="H6017" s="2">
        <f>IFERROR(IF(ISBLANK($A6017),"",IF($A6017="Ūdeņraža jonu koncentrācija",VLOOKUP(Dati!$A6017,Normas!$A:$D,2,FALSE),VLOOKUP(Dati!$A6017,Normas!$A:$D,2,FALSE)*0.3)),"")</f>
      </c>
      <c r="I6017" s="2">
        <f>IFERROR(IF(ISBLANK($A6017),"",IF($A6017="Ūdeņraža jonu koncentrācija",VLOOKUP(Dati!$A6017,Normas!$A:$D,3,FALSE),VLOOKUP(Dati!$A6017,Normas!$A:$D,3,FALSE)*0.3)),"")</f>
      </c>
    </row>
    <row r="6018" spans="2:9" x14ac:dyDescent="0.2">
      <c r="B6018">
        <f>IF(ISBLANK(A6018),"",VLOOKUP(A6018,Normas!A:D,4,FALSE))</f>
      </c>
      <c r="E6018" s="2">
        <f>IF(ISBLANK(D6018),"",INT(YEARFRAC(D6018,'Vispārīga informācija'!$B$2)))</f>
      </c>
      <c r="F6018" s="2">
        <f>IFERROR(IF(ISBLANK($A6018),"",IF($A6018="Ūdeņraža jonu koncentrācija",VLOOKUP(Dati!$A6018,Normas!$A:$D,2,FALSE),VLOOKUP(Dati!$A6018,Normas!$A:$D,2,FALSE)*0.6)),"")</f>
      </c>
      <c r="G6018" s="2">
        <f>IFERROR(IF(ISBLANK($A6018),"",IF($A6018="Ūdeņraža jonu koncentrācija",VLOOKUP(Dati!$A6018,Normas!$A:$D,3,FALSE),VLOOKUP(Dati!$A6018,Normas!$A:$D,3,FALSE)*0.6)),"")</f>
      </c>
      <c r="H6018" s="2">
        <f>IFERROR(IF(ISBLANK($A6018),"",IF($A6018="Ūdeņraža jonu koncentrācija",VLOOKUP(Dati!$A6018,Normas!$A:$D,2,FALSE),VLOOKUP(Dati!$A6018,Normas!$A:$D,2,FALSE)*0.3)),"")</f>
      </c>
      <c r="I6018" s="2">
        <f>IFERROR(IF(ISBLANK($A6018),"",IF($A6018="Ūdeņraža jonu koncentrācija",VLOOKUP(Dati!$A6018,Normas!$A:$D,3,FALSE),VLOOKUP(Dati!$A6018,Normas!$A:$D,3,FALSE)*0.3)),"")</f>
      </c>
    </row>
    <row r="6019" spans="2:9" x14ac:dyDescent="0.2">
      <c r="B6019">
        <f>IF(ISBLANK(A6019),"",VLOOKUP(A6019,Normas!A:D,4,FALSE))</f>
      </c>
      <c r="E6019" s="2">
        <f>IF(ISBLANK(D6019),"",INT(YEARFRAC(D6019,'Vispārīga informācija'!$B$2)))</f>
      </c>
      <c r="F6019" s="2">
        <f>IFERROR(IF(ISBLANK($A6019),"",IF($A6019="Ūdeņraža jonu koncentrācija",VLOOKUP(Dati!$A6019,Normas!$A:$D,2,FALSE),VLOOKUP(Dati!$A6019,Normas!$A:$D,2,FALSE)*0.6)),"")</f>
      </c>
      <c r="G6019" s="2">
        <f>IFERROR(IF(ISBLANK($A6019),"",IF($A6019="Ūdeņraža jonu koncentrācija",VLOOKUP(Dati!$A6019,Normas!$A:$D,3,FALSE),VLOOKUP(Dati!$A6019,Normas!$A:$D,3,FALSE)*0.6)),"")</f>
      </c>
      <c r="H6019" s="2">
        <f>IFERROR(IF(ISBLANK($A6019),"",IF($A6019="Ūdeņraža jonu koncentrācija",VLOOKUP(Dati!$A6019,Normas!$A:$D,2,FALSE),VLOOKUP(Dati!$A6019,Normas!$A:$D,2,FALSE)*0.3)),"")</f>
      </c>
      <c r="I6019" s="2">
        <f>IFERROR(IF(ISBLANK($A6019),"",IF($A6019="Ūdeņraža jonu koncentrācija",VLOOKUP(Dati!$A6019,Normas!$A:$D,3,FALSE),VLOOKUP(Dati!$A6019,Normas!$A:$D,3,FALSE)*0.3)),"")</f>
      </c>
    </row>
    <row r="6020" spans="2:9" x14ac:dyDescent="0.2">
      <c r="B6020">
        <f>IF(ISBLANK(A6020),"",VLOOKUP(A6020,Normas!A:D,4,FALSE))</f>
      </c>
      <c r="E6020" s="2">
        <f>IF(ISBLANK(D6020),"",INT(YEARFRAC(D6020,'Vispārīga informācija'!$B$2)))</f>
      </c>
      <c r="F6020" s="2">
        <f>IFERROR(IF(ISBLANK($A6020),"",IF($A6020="Ūdeņraža jonu koncentrācija",VLOOKUP(Dati!$A6020,Normas!$A:$D,2,FALSE),VLOOKUP(Dati!$A6020,Normas!$A:$D,2,FALSE)*0.6)),"")</f>
      </c>
      <c r="G6020" s="2">
        <f>IFERROR(IF(ISBLANK($A6020),"",IF($A6020="Ūdeņraža jonu koncentrācija",VLOOKUP(Dati!$A6020,Normas!$A:$D,3,FALSE),VLOOKUP(Dati!$A6020,Normas!$A:$D,3,FALSE)*0.6)),"")</f>
      </c>
      <c r="H6020" s="2">
        <f>IFERROR(IF(ISBLANK($A6020),"",IF($A6020="Ūdeņraža jonu koncentrācija",VLOOKUP(Dati!$A6020,Normas!$A:$D,2,FALSE),VLOOKUP(Dati!$A6020,Normas!$A:$D,2,FALSE)*0.3)),"")</f>
      </c>
      <c r="I6020" s="2">
        <f>IFERROR(IF(ISBLANK($A6020),"",IF($A6020="Ūdeņraža jonu koncentrācija",VLOOKUP(Dati!$A6020,Normas!$A:$D,3,FALSE),VLOOKUP(Dati!$A6020,Normas!$A:$D,3,FALSE)*0.3)),"")</f>
      </c>
    </row>
    <row r="6021" spans="2:9" x14ac:dyDescent="0.2">
      <c r="B6021">
        <f>IF(ISBLANK(A6021),"",VLOOKUP(A6021,Normas!A:D,4,FALSE))</f>
      </c>
      <c r="E6021" s="2">
        <f>IF(ISBLANK(D6021),"",INT(YEARFRAC(D6021,'Vispārīga informācija'!$B$2)))</f>
      </c>
      <c r="F6021" s="2">
        <f>IFERROR(IF(ISBLANK($A6021),"",IF($A6021="Ūdeņraža jonu koncentrācija",VLOOKUP(Dati!$A6021,Normas!$A:$D,2,FALSE),VLOOKUP(Dati!$A6021,Normas!$A:$D,2,FALSE)*0.6)),"")</f>
      </c>
      <c r="G6021" s="2">
        <f>IFERROR(IF(ISBLANK($A6021),"",IF($A6021="Ūdeņraža jonu koncentrācija",VLOOKUP(Dati!$A6021,Normas!$A:$D,3,FALSE),VLOOKUP(Dati!$A6021,Normas!$A:$D,3,FALSE)*0.6)),"")</f>
      </c>
      <c r="H6021" s="2">
        <f>IFERROR(IF(ISBLANK($A6021),"",IF($A6021="Ūdeņraža jonu koncentrācija",VLOOKUP(Dati!$A6021,Normas!$A:$D,2,FALSE),VLOOKUP(Dati!$A6021,Normas!$A:$D,2,FALSE)*0.3)),"")</f>
      </c>
      <c r="I6021" s="2">
        <f>IFERROR(IF(ISBLANK($A6021),"",IF($A6021="Ūdeņraža jonu koncentrācija",VLOOKUP(Dati!$A6021,Normas!$A:$D,3,FALSE),VLOOKUP(Dati!$A6021,Normas!$A:$D,3,FALSE)*0.3)),"")</f>
      </c>
    </row>
    <row r="6022" spans="2:9" x14ac:dyDescent="0.2">
      <c r="B6022">
        <f>IF(ISBLANK(A6022),"",VLOOKUP(A6022,Normas!A:D,4,FALSE))</f>
      </c>
      <c r="E6022" s="2">
        <f>IF(ISBLANK(D6022),"",INT(YEARFRAC(D6022,'Vispārīga informācija'!$B$2)))</f>
      </c>
      <c r="F6022" s="2">
        <f>IFERROR(IF(ISBLANK($A6022),"",IF($A6022="Ūdeņraža jonu koncentrācija",VLOOKUP(Dati!$A6022,Normas!$A:$D,2,FALSE),VLOOKUP(Dati!$A6022,Normas!$A:$D,2,FALSE)*0.6)),"")</f>
      </c>
      <c r="G6022" s="2">
        <f>IFERROR(IF(ISBLANK($A6022),"",IF($A6022="Ūdeņraža jonu koncentrācija",VLOOKUP(Dati!$A6022,Normas!$A:$D,3,FALSE),VLOOKUP(Dati!$A6022,Normas!$A:$D,3,FALSE)*0.6)),"")</f>
      </c>
      <c r="H6022" s="2">
        <f>IFERROR(IF(ISBLANK($A6022),"",IF($A6022="Ūdeņraža jonu koncentrācija",VLOOKUP(Dati!$A6022,Normas!$A:$D,2,FALSE),VLOOKUP(Dati!$A6022,Normas!$A:$D,2,FALSE)*0.3)),"")</f>
      </c>
      <c r="I6022" s="2">
        <f>IFERROR(IF(ISBLANK($A6022),"",IF($A6022="Ūdeņraža jonu koncentrācija",VLOOKUP(Dati!$A6022,Normas!$A:$D,3,FALSE),VLOOKUP(Dati!$A6022,Normas!$A:$D,3,FALSE)*0.3)),"")</f>
      </c>
    </row>
    <row r="6023" spans="2:9" x14ac:dyDescent="0.2">
      <c r="B6023">
        <f>IF(ISBLANK(A6023),"",VLOOKUP(A6023,Normas!A:D,4,FALSE))</f>
      </c>
      <c r="E6023" s="2">
        <f>IF(ISBLANK(D6023),"",INT(YEARFRAC(D6023,'Vispārīga informācija'!$B$2)))</f>
      </c>
      <c r="F6023" s="2">
        <f>IFERROR(IF(ISBLANK($A6023),"",IF($A6023="Ūdeņraža jonu koncentrācija",VLOOKUP(Dati!$A6023,Normas!$A:$D,2,FALSE),VLOOKUP(Dati!$A6023,Normas!$A:$D,2,FALSE)*0.6)),"")</f>
      </c>
      <c r="G6023" s="2">
        <f>IFERROR(IF(ISBLANK($A6023),"",IF($A6023="Ūdeņraža jonu koncentrācija",VLOOKUP(Dati!$A6023,Normas!$A:$D,3,FALSE),VLOOKUP(Dati!$A6023,Normas!$A:$D,3,FALSE)*0.6)),"")</f>
      </c>
      <c r="H6023" s="2">
        <f>IFERROR(IF(ISBLANK($A6023),"",IF($A6023="Ūdeņraža jonu koncentrācija",VLOOKUP(Dati!$A6023,Normas!$A:$D,2,FALSE),VLOOKUP(Dati!$A6023,Normas!$A:$D,2,FALSE)*0.3)),"")</f>
      </c>
      <c r="I6023" s="2">
        <f>IFERROR(IF(ISBLANK($A6023),"",IF($A6023="Ūdeņraža jonu koncentrācija",VLOOKUP(Dati!$A6023,Normas!$A:$D,3,FALSE),VLOOKUP(Dati!$A6023,Normas!$A:$D,3,FALSE)*0.3)),"")</f>
      </c>
    </row>
    <row r="6024" spans="2:9" x14ac:dyDescent="0.2">
      <c r="B6024">
        <f>IF(ISBLANK(A6024),"",VLOOKUP(A6024,Normas!A:D,4,FALSE))</f>
      </c>
      <c r="E6024" s="2">
        <f>IF(ISBLANK(D6024),"",INT(YEARFRAC(D6024,'Vispārīga informācija'!$B$2)))</f>
      </c>
      <c r="F6024" s="2">
        <f>IFERROR(IF(ISBLANK($A6024),"",IF($A6024="Ūdeņraža jonu koncentrācija",VLOOKUP(Dati!$A6024,Normas!$A:$D,2,FALSE),VLOOKUP(Dati!$A6024,Normas!$A:$D,2,FALSE)*0.6)),"")</f>
      </c>
      <c r="G6024" s="2">
        <f>IFERROR(IF(ISBLANK($A6024),"",IF($A6024="Ūdeņraža jonu koncentrācija",VLOOKUP(Dati!$A6024,Normas!$A:$D,3,FALSE),VLOOKUP(Dati!$A6024,Normas!$A:$D,3,FALSE)*0.6)),"")</f>
      </c>
      <c r="H6024" s="2">
        <f>IFERROR(IF(ISBLANK($A6024),"",IF($A6024="Ūdeņraža jonu koncentrācija",VLOOKUP(Dati!$A6024,Normas!$A:$D,2,FALSE),VLOOKUP(Dati!$A6024,Normas!$A:$D,2,FALSE)*0.3)),"")</f>
      </c>
      <c r="I6024" s="2">
        <f>IFERROR(IF(ISBLANK($A6024),"",IF($A6024="Ūdeņraža jonu koncentrācija",VLOOKUP(Dati!$A6024,Normas!$A:$D,3,FALSE),VLOOKUP(Dati!$A6024,Normas!$A:$D,3,FALSE)*0.3)),"")</f>
      </c>
    </row>
    <row r="6025" spans="2:9" x14ac:dyDescent="0.2">
      <c r="B6025">
        <f>IF(ISBLANK(A6025),"",VLOOKUP(A6025,Normas!A:D,4,FALSE))</f>
      </c>
      <c r="E6025" s="2">
        <f>IF(ISBLANK(D6025),"",INT(YEARFRAC(D6025,'Vispārīga informācija'!$B$2)))</f>
      </c>
      <c r="F6025" s="2">
        <f>IFERROR(IF(ISBLANK($A6025),"",IF($A6025="Ūdeņraža jonu koncentrācija",VLOOKUP(Dati!$A6025,Normas!$A:$D,2,FALSE),VLOOKUP(Dati!$A6025,Normas!$A:$D,2,FALSE)*0.6)),"")</f>
      </c>
      <c r="G6025" s="2">
        <f>IFERROR(IF(ISBLANK($A6025),"",IF($A6025="Ūdeņraža jonu koncentrācija",VLOOKUP(Dati!$A6025,Normas!$A:$D,3,FALSE),VLOOKUP(Dati!$A6025,Normas!$A:$D,3,FALSE)*0.6)),"")</f>
      </c>
      <c r="H6025" s="2">
        <f>IFERROR(IF(ISBLANK($A6025),"",IF($A6025="Ūdeņraža jonu koncentrācija",VLOOKUP(Dati!$A6025,Normas!$A:$D,2,FALSE),VLOOKUP(Dati!$A6025,Normas!$A:$D,2,FALSE)*0.3)),"")</f>
      </c>
      <c r="I6025" s="2">
        <f>IFERROR(IF(ISBLANK($A6025),"",IF($A6025="Ūdeņraža jonu koncentrācija",VLOOKUP(Dati!$A6025,Normas!$A:$D,3,FALSE),VLOOKUP(Dati!$A6025,Normas!$A:$D,3,FALSE)*0.3)),"")</f>
      </c>
    </row>
    <row r="6026" spans="2:9" x14ac:dyDescent="0.2">
      <c r="B6026">
        <f>IF(ISBLANK(A6026),"",VLOOKUP(A6026,Normas!A:D,4,FALSE))</f>
      </c>
      <c r="E6026" s="2">
        <f>IF(ISBLANK(D6026),"",INT(YEARFRAC(D6026,'Vispārīga informācija'!$B$2)))</f>
      </c>
      <c r="F6026" s="2">
        <f>IFERROR(IF(ISBLANK($A6026),"",IF($A6026="Ūdeņraža jonu koncentrācija",VLOOKUP(Dati!$A6026,Normas!$A:$D,2,FALSE),VLOOKUP(Dati!$A6026,Normas!$A:$D,2,FALSE)*0.6)),"")</f>
      </c>
      <c r="G6026" s="2">
        <f>IFERROR(IF(ISBLANK($A6026),"",IF($A6026="Ūdeņraža jonu koncentrācija",VLOOKUP(Dati!$A6026,Normas!$A:$D,3,FALSE),VLOOKUP(Dati!$A6026,Normas!$A:$D,3,FALSE)*0.6)),"")</f>
      </c>
      <c r="H6026" s="2">
        <f>IFERROR(IF(ISBLANK($A6026),"",IF($A6026="Ūdeņraža jonu koncentrācija",VLOOKUP(Dati!$A6026,Normas!$A:$D,2,FALSE),VLOOKUP(Dati!$A6026,Normas!$A:$D,2,FALSE)*0.3)),"")</f>
      </c>
      <c r="I6026" s="2">
        <f>IFERROR(IF(ISBLANK($A6026),"",IF($A6026="Ūdeņraža jonu koncentrācija",VLOOKUP(Dati!$A6026,Normas!$A:$D,3,FALSE),VLOOKUP(Dati!$A6026,Normas!$A:$D,3,FALSE)*0.3)),"")</f>
      </c>
    </row>
    <row r="6027" spans="2:9" x14ac:dyDescent="0.2">
      <c r="B6027">
        <f>IF(ISBLANK(A6027),"",VLOOKUP(A6027,Normas!A:D,4,FALSE))</f>
      </c>
      <c r="E6027" s="2">
        <f>IF(ISBLANK(D6027),"",INT(YEARFRAC(D6027,'Vispārīga informācija'!$B$2)))</f>
      </c>
      <c r="F6027" s="2">
        <f>IFERROR(IF(ISBLANK($A6027),"",IF($A6027="Ūdeņraža jonu koncentrācija",VLOOKUP(Dati!$A6027,Normas!$A:$D,2,FALSE),VLOOKUP(Dati!$A6027,Normas!$A:$D,2,FALSE)*0.6)),"")</f>
      </c>
      <c r="G6027" s="2">
        <f>IFERROR(IF(ISBLANK($A6027),"",IF($A6027="Ūdeņraža jonu koncentrācija",VLOOKUP(Dati!$A6027,Normas!$A:$D,3,FALSE),VLOOKUP(Dati!$A6027,Normas!$A:$D,3,FALSE)*0.6)),"")</f>
      </c>
      <c r="H6027" s="2">
        <f>IFERROR(IF(ISBLANK($A6027),"",IF($A6027="Ūdeņraža jonu koncentrācija",VLOOKUP(Dati!$A6027,Normas!$A:$D,2,FALSE),VLOOKUP(Dati!$A6027,Normas!$A:$D,2,FALSE)*0.3)),"")</f>
      </c>
      <c r="I6027" s="2">
        <f>IFERROR(IF(ISBLANK($A6027),"",IF($A6027="Ūdeņraža jonu koncentrācija",VLOOKUP(Dati!$A6027,Normas!$A:$D,3,FALSE),VLOOKUP(Dati!$A6027,Normas!$A:$D,3,FALSE)*0.3)),"")</f>
      </c>
    </row>
    <row r="6028" spans="2:9" x14ac:dyDescent="0.2">
      <c r="B6028">
        <f>IF(ISBLANK(A6028),"",VLOOKUP(A6028,Normas!A:D,4,FALSE))</f>
      </c>
      <c r="E6028" s="2">
        <f>IF(ISBLANK(D6028),"",INT(YEARFRAC(D6028,'Vispārīga informācija'!$B$2)))</f>
      </c>
      <c r="F6028" s="2">
        <f>IFERROR(IF(ISBLANK($A6028),"",IF($A6028="Ūdeņraža jonu koncentrācija",VLOOKUP(Dati!$A6028,Normas!$A:$D,2,FALSE),VLOOKUP(Dati!$A6028,Normas!$A:$D,2,FALSE)*0.6)),"")</f>
      </c>
      <c r="G6028" s="2">
        <f>IFERROR(IF(ISBLANK($A6028),"",IF($A6028="Ūdeņraža jonu koncentrācija",VLOOKUP(Dati!$A6028,Normas!$A:$D,3,FALSE),VLOOKUP(Dati!$A6028,Normas!$A:$D,3,FALSE)*0.6)),"")</f>
      </c>
      <c r="H6028" s="2">
        <f>IFERROR(IF(ISBLANK($A6028),"",IF($A6028="Ūdeņraža jonu koncentrācija",VLOOKUP(Dati!$A6028,Normas!$A:$D,2,FALSE),VLOOKUP(Dati!$A6028,Normas!$A:$D,2,FALSE)*0.3)),"")</f>
      </c>
      <c r="I6028" s="2">
        <f>IFERROR(IF(ISBLANK($A6028),"",IF($A6028="Ūdeņraža jonu koncentrācija",VLOOKUP(Dati!$A6028,Normas!$A:$D,3,FALSE),VLOOKUP(Dati!$A6028,Normas!$A:$D,3,FALSE)*0.3)),"")</f>
      </c>
    </row>
    <row r="6029" spans="2:9" x14ac:dyDescent="0.2">
      <c r="B6029">
        <f>IF(ISBLANK(A6029),"",VLOOKUP(A6029,Normas!A:D,4,FALSE))</f>
      </c>
      <c r="E6029" s="2">
        <f>IF(ISBLANK(D6029),"",INT(YEARFRAC(D6029,'Vispārīga informācija'!$B$2)))</f>
      </c>
      <c r="F6029" s="2">
        <f>IFERROR(IF(ISBLANK($A6029),"",IF($A6029="Ūdeņraža jonu koncentrācija",VLOOKUP(Dati!$A6029,Normas!$A:$D,2,FALSE),VLOOKUP(Dati!$A6029,Normas!$A:$D,2,FALSE)*0.6)),"")</f>
      </c>
      <c r="G6029" s="2">
        <f>IFERROR(IF(ISBLANK($A6029),"",IF($A6029="Ūdeņraža jonu koncentrācija",VLOOKUP(Dati!$A6029,Normas!$A:$D,3,FALSE),VLOOKUP(Dati!$A6029,Normas!$A:$D,3,FALSE)*0.6)),"")</f>
      </c>
      <c r="H6029" s="2">
        <f>IFERROR(IF(ISBLANK($A6029),"",IF($A6029="Ūdeņraža jonu koncentrācija",VLOOKUP(Dati!$A6029,Normas!$A:$D,2,FALSE),VLOOKUP(Dati!$A6029,Normas!$A:$D,2,FALSE)*0.3)),"")</f>
      </c>
      <c r="I6029" s="2">
        <f>IFERROR(IF(ISBLANK($A6029),"",IF($A6029="Ūdeņraža jonu koncentrācija",VLOOKUP(Dati!$A6029,Normas!$A:$D,3,FALSE),VLOOKUP(Dati!$A6029,Normas!$A:$D,3,FALSE)*0.3)),"")</f>
      </c>
    </row>
    <row r="6030" spans="2:9" x14ac:dyDescent="0.2">
      <c r="B6030">
        <f>IF(ISBLANK(A6030),"",VLOOKUP(A6030,Normas!A:D,4,FALSE))</f>
      </c>
      <c r="E6030" s="2">
        <f>IF(ISBLANK(D6030),"",INT(YEARFRAC(D6030,'Vispārīga informācija'!$B$2)))</f>
      </c>
      <c r="F6030" s="2">
        <f>IFERROR(IF(ISBLANK($A6030),"",IF($A6030="Ūdeņraža jonu koncentrācija",VLOOKUP(Dati!$A6030,Normas!$A:$D,2,FALSE),VLOOKUP(Dati!$A6030,Normas!$A:$D,2,FALSE)*0.6)),"")</f>
      </c>
      <c r="G6030" s="2">
        <f>IFERROR(IF(ISBLANK($A6030),"",IF($A6030="Ūdeņraža jonu koncentrācija",VLOOKUP(Dati!$A6030,Normas!$A:$D,3,FALSE),VLOOKUP(Dati!$A6030,Normas!$A:$D,3,FALSE)*0.6)),"")</f>
      </c>
      <c r="H6030" s="2">
        <f>IFERROR(IF(ISBLANK($A6030),"",IF($A6030="Ūdeņraža jonu koncentrācija",VLOOKUP(Dati!$A6030,Normas!$A:$D,2,FALSE),VLOOKUP(Dati!$A6030,Normas!$A:$D,2,FALSE)*0.3)),"")</f>
      </c>
      <c r="I6030" s="2">
        <f>IFERROR(IF(ISBLANK($A6030),"",IF($A6030="Ūdeņraža jonu koncentrācija",VLOOKUP(Dati!$A6030,Normas!$A:$D,3,FALSE),VLOOKUP(Dati!$A6030,Normas!$A:$D,3,FALSE)*0.3)),"")</f>
      </c>
    </row>
    <row r="6031" spans="2:9" x14ac:dyDescent="0.2">
      <c r="B6031">
        <f>IF(ISBLANK(A6031),"",VLOOKUP(A6031,Normas!A:D,4,FALSE))</f>
      </c>
      <c r="E6031" s="2">
        <f>IF(ISBLANK(D6031),"",INT(YEARFRAC(D6031,'Vispārīga informācija'!$B$2)))</f>
      </c>
      <c r="F6031" s="2">
        <f>IFERROR(IF(ISBLANK($A6031),"",IF($A6031="Ūdeņraža jonu koncentrācija",VLOOKUP(Dati!$A6031,Normas!$A:$D,2,FALSE),VLOOKUP(Dati!$A6031,Normas!$A:$D,2,FALSE)*0.6)),"")</f>
      </c>
      <c r="G6031" s="2">
        <f>IFERROR(IF(ISBLANK($A6031),"",IF($A6031="Ūdeņraža jonu koncentrācija",VLOOKUP(Dati!$A6031,Normas!$A:$D,3,FALSE),VLOOKUP(Dati!$A6031,Normas!$A:$D,3,FALSE)*0.6)),"")</f>
      </c>
      <c r="H6031" s="2">
        <f>IFERROR(IF(ISBLANK($A6031),"",IF($A6031="Ūdeņraža jonu koncentrācija",VLOOKUP(Dati!$A6031,Normas!$A:$D,2,FALSE),VLOOKUP(Dati!$A6031,Normas!$A:$D,2,FALSE)*0.3)),"")</f>
      </c>
      <c r="I6031" s="2">
        <f>IFERROR(IF(ISBLANK($A6031),"",IF($A6031="Ūdeņraža jonu koncentrācija",VLOOKUP(Dati!$A6031,Normas!$A:$D,3,FALSE),VLOOKUP(Dati!$A6031,Normas!$A:$D,3,FALSE)*0.3)),"")</f>
      </c>
    </row>
    <row r="6032" spans="2:9" x14ac:dyDescent="0.2">
      <c r="B6032">
        <f>IF(ISBLANK(A6032),"",VLOOKUP(A6032,Normas!A:D,4,FALSE))</f>
      </c>
      <c r="E6032" s="2">
        <f>IF(ISBLANK(D6032),"",INT(YEARFRAC(D6032,'Vispārīga informācija'!$B$2)))</f>
      </c>
      <c r="F6032" s="2">
        <f>IFERROR(IF(ISBLANK($A6032),"",IF($A6032="Ūdeņraža jonu koncentrācija",VLOOKUP(Dati!$A6032,Normas!$A:$D,2,FALSE),VLOOKUP(Dati!$A6032,Normas!$A:$D,2,FALSE)*0.6)),"")</f>
      </c>
      <c r="G6032" s="2">
        <f>IFERROR(IF(ISBLANK($A6032),"",IF($A6032="Ūdeņraža jonu koncentrācija",VLOOKUP(Dati!$A6032,Normas!$A:$D,3,FALSE),VLOOKUP(Dati!$A6032,Normas!$A:$D,3,FALSE)*0.6)),"")</f>
      </c>
      <c r="H6032" s="2">
        <f>IFERROR(IF(ISBLANK($A6032),"",IF($A6032="Ūdeņraža jonu koncentrācija",VLOOKUP(Dati!$A6032,Normas!$A:$D,2,FALSE),VLOOKUP(Dati!$A6032,Normas!$A:$D,2,FALSE)*0.3)),"")</f>
      </c>
      <c r="I6032" s="2">
        <f>IFERROR(IF(ISBLANK($A6032),"",IF($A6032="Ūdeņraža jonu koncentrācija",VLOOKUP(Dati!$A6032,Normas!$A:$D,3,FALSE),VLOOKUP(Dati!$A6032,Normas!$A:$D,3,FALSE)*0.3)),"")</f>
      </c>
    </row>
    <row r="6033" spans="2:9" x14ac:dyDescent="0.2">
      <c r="B6033">
        <f>IF(ISBLANK(A6033),"",VLOOKUP(A6033,Normas!A:D,4,FALSE))</f>
      </c>
      <c r="E6033" s="2">
        <f>IF(ISBLANK(D6033),"",INT(YEARFRAC(D6033,'Vispārīga informācija'!$B$2)))</f>
      </c>
      <c r="F6033" s="2">
        <f>IFERROR(IF(ISBLANK($A6033),"",IF($A6033="Ūdeņraža jonu koncentrācija",VLOOKUP(Dati!$A6033,Normas!$A:$D,2,FALSE),VLOOKUP(Dati!$A6033,Normas!$A:$D,2,FALSE)*0.6)),"")</f>
      </c>
      <c r="G6033" s="2">
        <f>IFERROR(IF(ISBLANK($A6033),"",IF($A6033="Ūdeņraža jonu koncentrācija",VLOOKUP(Dati!$A6033,Normas!$A:$D,3,FALSE),VLOOKUP(Dati!$A6033,Normas!$A:$D,3,FALSE)*0.6)),"")</f>
      </c>
      <c r="H6033" s="2">
        <f>IFERROR(IF(ISBLANK($A6033),"",IF($A6033="Ūdeņraža jonu koncentrācija",VLOOKUP(Dati!$A6033,Normas!$A:$D,2,FALSE),VLOOKUP(Dati!$A6033,Normas!$A:$D,2,FALSE)*0.3)),"")</f>
      </c>
      <c r="I6033" s="2">
        <f>IFERROR(IF(ISBLANK($A6033),"",IF($A6033="Ūdeņraža jonu koncentrācija",VLOOKUP(Dati!$A6033,Normas!$A:$D,3,FALSE),VLOOKUP(Dati!$A6033,Normas!$A:$D,3,FALSE)*0.3)),"")</f>
      </c>
    </row>
    <row r="6034" spans="2:9" x14ac:dyDescent="0.2">
      <c r="B6034">
        <f>IF(ISBLANK(A6034),"",VLOOKUP(A6034,Normas!A:D,4,FALSE))</f>
      </c>
      <c r="E6034" s="2">
        <f>IF(ISBLANK(D6034),"",INT(YEARFRAC(D6034,'Vispārīga informācija'!$B$2)))</f>
      </c>
      <c r="F6034" s="2">
        <f>IFERROR(IF(ISBLANK($A6034),"",IF($A6034="Ūdeņraža jonu koncentrācija",VLOOKUP(Dati!$A6034,Normas!$A:$D,2,FALSE),VLOOKUP(Dati!$A6034,Normas!$A:$D,2,FALSE)*0.6)),"")</f>
      </c>
      <c r="G6034" s="2">
        <f>IFERROR(IF(ISBLANK($A6034),"",IF($A6034="Ūdeņraža jonu koncentrācija",VLOOKUP(Dati!$A6034,Normas!$A:$D,3,FALSE),VLOOKUP(Dati!$A6034,Normas!$A:$D,3,FALSE)*0.6)),"")</f>
      </c>
      <c r="H6034" s="2">
        <f>IFERROR(IF(ISBLANK($A6034),"",IF($A6034="Ūdeņraža jonu koncentrācija",VLOOKUP(Dati!$A6034,Normas!$A:$D,2,FALSE),VLOOKUP(Dati!$A6034,Normas!$A:$D,2,FALSE)*0.3)),"")</f>
      </c>
      <c r="I6034" s="2">
        <f>IFERROR(IF(ISBLANK($A6034),"",IF($A6034="Ūdeņraža jonu koncentrācija",VLOOKUP(Dati!$A6034,Normas!$A:$D,3,FALSE),VLOOKUP(Dati!$A6034,Normas!$A:$D,3,FALSE)*0.3)),"")</f>
      </c>
    </row>
    <row r="6035" spans="2:9" x14ac:dyDescent="0.2">
      <c r="B6035">
        <f>IF(ISBLANK(A6035),"",VLOOKUP(A6035,Normas!A:D,4,FALSE))</f>
      </c>
      <c r="E6035" s="2">
        <f>IF(ISBLANK(D6035),"",INT(YEARFRAC(D6035,'Vispārīga informācija'!$B$2)))</f>
      </c>
      <c r="F6035" s="2">
        <f>IFERROR(IF(ISBLANK($A6035),"",IF($A6035="Ūdeņraža jonu koncentrācija",VLOOKUP(Dati!$A6035,Normas!$A:$D,2,FALSE),VLOOKUP(Dati!$A6035,Normas!$A:$D,2,FALSE)*0.6)),"")</f>
      </c>
      <c r="G6035" s="2">
        <f>IFERROR(IF(ISBLANK($A6035),"",IF($A6035="Ūdeņraža jonu koncentrācija",VLOOKUP(Dati!$A6035,Normas!$A:$D,3,FALSE),VLOOKUP(Dati!$A6035,Normas!$A:$D,3,FALSE)*0.6)),"")</f>
      </c>
      <c r="H6035" s="2">
        <f>IFERROR(IF(ISBLANK($A6035),"",IF($A6035="Ūdeņraža jonu koncentrācija",VLOOKUP(Dati!$A6035,Normas!$A:$D,2,FALSE),VLOOKUP(Dati!$A6035,Normas!$A:$D,2,FALSE)*0.3)),"")</f>
      </c>
      <c r="I6035" s="2">
        <f>IFERROR(IF(ISBLANK($A6035),"",IF($A6035="Ūdeņraža jonu koncentrācija",VLOOKUP(Dati!$A6035,Normas!$A:$D,3,FALSE),VLOOKUP(Dati!$A6035,Normas!$A:$D,3,FALSE)*0.3)),"")</f>
      </c>
    </row>
    <row r="6036" spans="2:9" x14ac:dyDescent="0.2">
      <c r="B6036">
        <f>IF(ISBLANK(A6036),"",VLOOKUP(A6036,Normas!A:D,4,FALSE))</f>
      </c>
      <c r="E6036" s="2">
        <f>IF(ISBLANK(D6036),"",INT(YEARFRAC(D6036,'Vispārīga informācija'!$B$2)))</f>
      </c>
      <c r="F6036" s="2">
        <f>IFERROR(IF(ISBLANK($A6036),"",IF($A6036="Ūdeņraža jonu koncentrācija",VLOOKUP(Dati!$A6036,Normas!$A:$D,2,FALSE),VLOOKUP(Dati!$A6036,Normas!$A:$D,2,FALSE)*0.6)),"")</f>
      </c>
      <c r="G6036" s="2">
        <f>IFERROR(IF(ISBLANK($A6036),"",IF($A6036="Ūdeņraža jonu koncentrācija",VLOOKUP(Dati!$A6036,Normas!$A:$D,3,FALSE),VLOOKUP(Dati!$A6036,Normas!$A:$D,3,FALSE)*0.6)),"")</f>
      </c>
      <c r="H6036" s="2">
        <f>IFERROR(IF(ISBLANK($A6036),"",IF($A6036="Ūdeņraža jonu koncentrācija",VLOOKUP(Dati!$A6036,Normas!$A:$D,2,FALSE),VLOOKUP(Dati!$A6036,Normas!$A:$D,2,FALSE)*0.3)),"")</f>
      </c>
      <c r="I6036" s="2">
        <f>IFERROR(IF(ISBLANK($A6036),"",IF($A6036="Ūdeņraža jonu koncentrācija",VLOOKUP(Dati!$A6036,Normas!$A:$D,3,FALSE),VLOOKUP(Dati!$A6036,Normas!$A:$D,3,FALSE)*0.3)),"")</f>
      </c>
    </row>
    <row r="6037" spans="2:9" x14ac:dyDescent="0.2">
      <c r="B6037">
        <f>IF(ISBLANK(A6037),"",VLOOKUP(A6037,Normas!A:D,4,FALSE))</f>
      </c>
      <c r="E6037" s="2">
        <f>IF(ISBLANK(D6037),"",INT(YEARFRAC(D6037,'Vispārīga informācija'!$B$2)))</f>
      </c>
      <c r="F6037" s="2">
        <f>IFERROR(IF(ISBLANK($A6037),"",IF($A6037="Ūdeņraža jonu koncentrācija",VLOOKUP(Dati!$A6037,Normas!$A:$D,2,FALSE),VLOOKUP(Dati!$A6037,Normas!$A:$D,2,FALSE)*0.6)),"")</f>
      </c>
      <c r="G6037" s="2">
        <f>IFERROR(IF(ISBLANK($A6037),"",IF($A6037="Ūdeņraža jonu koncentrācija",VLOOKUP(Dati!$A6037,Normas!$A:$D,3,FALSE),VLOOKUP(Dati!$A6037,Normas!$A:$D,3,FALSE)*0.6)),"")</f>
      </c>
      <c r="H6037" s="2">
        <f>IFERROR(IF(ISBLANK($A6037),"",IF($A6037="Ūdeņraža jonu koncentrācija",VLOOKUP(Dati!$A6037,Normas!$A:$D,2,FALSE),VLOOKUP(Dati!$A6037,Normas!$A:$D,2,FALSE)*0.3)),"")</f>
      </c>
      <c r="I6037" s="2">
        <f>IFERROR(IF(ISBLANK($A6037),"",IF($A6037="Ūdeņraža jonu koncentrācija",VLOOKUP(Dati!$A6037,Normas!$A:$D,3,FALSE),VLOOKUP(Dati!$A6037,Normas!$A:$D,3,FALSE)*0.3)),"")</f>
      </c>
    </row>
    <row r="6038" spans="2:9" x14ac:dyDescent="0.2">
      <c r="B6038">
        <f>IF(ISBLANK(A6038),"",VLOOKUP(A6038,Normas!A:D,4,FALSE))</f>
      </c>
      <c r="E6038" s="2">
        <f>IF(ISBLANK(D6038),"",INT(YEARFRAC(D6038,'Vispārīga informācija'!$B$2)))</f>
      </c>
      <c r="F6038" s="2">
        <f>IFERROR(IF(ISBLANK($A6038),"",IF($A6038="Ūdeņraža jonu koncentrācija",VLOOKUP(Dati!$A6038,Normas!$A:$D,2,FALSE),VLOOKUP(Dati!$A6038,Normas!$A:$D,2,FALSE)*0.6)),"")</f>
      </c>
      <c r="G6038" s="2">
        <f>IFERROR(IF(ISBLANK($A6038),"",IF($A6038="Ūdeņraža jonu koncentrācija",VLOOKUP(Dati!$A6038,Normas!$A:$D,3,FALSE),VLOOKUP(Dati!$A6038,Normas!$A:$D,3,FALSE)*0.6)),"")</f>
      </c>
      <c r="H6038" s="2">
        <f>IFERROR(IF(ISBLANK($A6038),"",IF($A6038="Ūdeņraža jonu koncentrācija",VLOOKUP(Dati!$A6038,Normas!$A:$D,2,FALSE),VLOOKUP(Dati!$A6038,Normas!$A:$D,2,FALSE)*0.3)),"")</f>
      </c>
      <c r="I6038" s="2">
        <f>IFERROR(IF(ISBLANK($A6038),"",IF($A6038="Ūdeņraža jonu koncentrācija",VLOOKUP(Dati!$A6038,Normas!$A:$D,3,FALSE),VLOOKUP(Dati!$A6038,Normas!$A:$D,3,FALSE)*0.3)),"")</f>
      </c>
    </row>
    <row r="6039" spans="2:9" x14ac:dyDescent="0.2">
      <c r="B6039">
        <f>IF(ISBLANK(A6039),"",VLOOKUP(A6039,Normas!A:D,4,FALSE))</f>
      </c>
      <c r="E6039" s="2">
        <f>IF(ISBLANK(D6039),"",INT(YEARFRAC(D6039,'Vispārīga informācija'!$B$2)))</f>
      </c>
      <c r="F6039" s="2">
        <f>IFERROR(IF(ISBLANK($A6039),"",IF($A6039="Ūdeņraža jonu koncentrācija",VLOOKUP(Dati!$A6039,Normas!$A:$D,2,FALSE),VLOOKUP(Dati!$A6039,Normas!$A:$D,2,FALSE)*0.6)),"")</f>
      </c>
      <c r="G6039" s="2">
        <f>IFERROR(IF(ISBLANK($A6039),"",IF($A6039="Ūdeņraža jonu koncentrācija",VLOOKUP(Dati!$A6039,Normas!$A:$D,3,FALSE),VLOOKUP(Dati!$A6039,Normas!$A:$D,3,FALSE)*0.6)),"")</f>
      </c>
      <c r="H6039" s="2">
        <f>IFERROR(IF(ISBLANK($A6039),"",IF($A6039="Ūdeņraža jonu koncentrācija",VLOOKUP(Dati!$A6039,Normas!$A:$D,2,FALSE),VLOOKUP(Dati!$A6039,Normas!$A:$D,2,FALSE)*0.3)),"")</f>
      </c>
      <c r="I6039" s="2">
        <f>IFERROR(IF(ISBLANK($A6039),"",IF($A6039="Ūdeņraža jonu koncentrācija",VLOOKUP(Dati!$A6039,Normas!$A:$D,3,FALSE),VLOOKUP(Dati!$A6039,Normas!$A:$D,3,FALSE)*0.3)),"")</f>
      </c>
    </row>
    <row r="6040" spans="2:9" x14ac:dyDescent="0.2">
      <c r="B6040">
        <f>IF(ISBLANK(A6040),"",VLOOKUP(A6040,Normas!A:D,4,FALSE))</f>
      </c>
      <c r="E6040" s="2">
        <f>IF(ISBLANK(D6040),"",INT(YEARFRAC(D6040,'Vispārīga informācija'!$B$2)))</f>
      </c>
      <c r="F6040" s="2">
        <f>IFERROR(IF(ISBLANK($A6040),"",IF($A6040="Ūdeņraža jonu koncentrācija",VLOOKUP(Dati!$A6040,Normas!$A:$D,2,FALSE),VLOOKUP(Dati!$A6040,Normas!$A:$D,2,FALSE)*0.6)),"")</f>
      </c>
      <c r="G6040" s="2">
        <f>IFERROR(IF(ISBLANK($A6040),"",IF($A6040="Ūdeņraža jonu koncentrācija",VLOOKUP(Dati!$A6040,Normas!$A:$D,3,FALSE),VLOOKUP(Dati!$A6040,Normas!$A:$D,3,FALSE)*0.6)),"")</f>
      </c>
      <c r="H6040" s="2">
        <f>IFERROR(IF(ISBLANK($A6040),"",IF($A6040="Ūdeņraža jonu koncentrācija",VLOOKUP(Dati!$A6040,Normas!$A:$D,2,FALSE),VLOOKUP(Dati!$A6040,Normas!$A:$D,2,FALSE)*0.3)),"")</f>
      </c>
      <c r="I6040" s="2">
        <f>IFERROR(IF(ISBLANK($A6040),"",IF($A6040="Ūdeņraža jonu koncentrācija",VLOOKUP(Dati!$A6040,Normas!$A:$D,3,FALSE),VLOOKUP(Dati!$A6040,Normas!$A:$D,3,FALSE)*0.3)),"")</f>
      </c>
    </row>
    <row r="6041" spans="2:9" x14ac:dyDescent="0.2">
      <c r="B6041">
        <f>IF(ISBLANK(A6041),"",VLOOKUP(A6041,Normas!A:D,4,FALSE))</f>
      </c>
      <c r="E6041" s="2">
        <f>IF(ISBLANK(D6041),"",INT(YEARFRAC(D6041,'Vispārīga informācija'!$B$2)))</f>
      </c>
      <c r="F6041" s="2">
        <f>IFERROR(IF(ISBLANK($A6041),"",IF($A6041="Ūdeņraža jonu koncentrācija",VLOOKUP(Dati!$A6041,Normas!$A:$D,2,FALSE),VLOOKUP(Dati!$A6041,Normas!$A:$D,2,FALSE)*0.6)),"")</f>
      </c>
      <c r="G6041" s="2">
        <f>IFERROR(IF(ISBLANK($A6041),"",IF($A6041="Ūdeņraža jonu koncentrācija",VLOOKUP(Dati!$A6041,Normas!$A:$D,3,FALSE),VLOOKUP(Dati!$A6041,Normas!$A:$D,3,FALSE)*0.6)),"")</f>
      </c>
      <c r="H6041" s="2">
        <f>IFERROR(IF(ISBLANK($A6041),"",IF($A6041="Ūdeņraža jonu koncentrācija",VLOOKUP(Dati!$A6041,Normas!$A:$D,2,FALSE),VLOOKUP(Dati!$A6041,Normas!$A:$D,2,FALSE)*0.3)),"")</f>
      </c>
      <c r="I6041" s="2">
        <f>IFERROR(IF(ISBLANK($A6041),"",IF($A6041="Ūdeņraža jonu koncentrācija",VLOOKUP(Dati!$A6041,Normas!$A:$D,3,FALSE),VLOOKUP(Dati!$A6041,Normas!$A:$D,3,FALSE)*0.3)),"")</f>
      </c>
    </row>
    <row r="6042" spans="2:9" x14ac:dyDescent="0.2">
      <c r="B6042">
        <f>IF(ISBLANK(A6042),"",VLOOKUP(A6042,Normas!A:D,4,FALSE))</f>
      </c>
      <c r="E6042" s="2">
        <f>IF(ISBLANK(D6042),"",INT(YEARFRAC(D6042,'Vispārīga informācija'!$B$2)))</f>
      </c>
      <c r="F6042" s="2">
        <f>IFERROR(IF(ISBLANK($A6042),"",IF($A6042="Ūdeņraža jonu koncentrācija",VLOOKUP(Dati!$A6042,Normas!$A:$D,2,FALSE),VLOOKUP(Dati!$A6042,Normas!$A:$D,2,FALSE)*0.6)),"")</f>
      </c>
      <c r="G6042" s="2">
        <f>IFERROR(IF(ISBLANK($A6042),"",IF($A6042="Ūdeņraža jonu koncentrācija",VLOOKUP(Dati!$A6042,Normas!$A:$D,3,FALSE),VLOOKUP(Dati!$A6042,Normas!$A:$D,3,FALSE)*0.6)),"")</f>
      </c>
      <c r="H6042" s="2">
        <f>IFERROR(IF(ISBLANK($A6042),"",IF($A6042="Ūdeņraža jonu koncentrācija",VLOOKUP(Dati!$A6042,Normas!$A:$D,2,FALSE),VLOOKUP(Dati!$A6042,Normas!$A:$D,2,FALSE)*0.3)),"")</f>
      </c>
      <c r="I6042" s="2">
        <f>IFERROR(IF(ISBLANK($A6042),"",IF($A6042="Ūdeņraža jonu koncentrācija",VLOOKUP(Dati!$A6042,Normas!$A:$D,3,FALSE),VLOOKUP(Dati!$A6042,Normas!$A:$D,3,FALSE)*0.3)),"")</f>
      </c>
    </row>
    <row r="6043" spans="2:9" x14ac:dyDescent="0.2">
      <c r="B6043">
        <f>IF(ISBLANK(A6043),"",VLOOKUP(A6043,Normas!A:D,4,FALSE))</f>
      </c>
      <c r="E6043" s="2">
        <f>IF(ISBLANK(D6043),"",INT(YEARFRAC(D6043,'Vispārīga informācija'!$B$2)))</f>
      </c>
      <c r="F6043" s="2">
        <f>IFERROR(IF(ISBLANK($A6043),"",IF($A6043="Ūdeņraža jonu koncentrācija",VLOOKUP(Dati!$A6043,Normas!$A:$D,2,FALSE),VLOOKUP(Dati!$A6043,Normas!$A:$D,2,FALSE)*0.6)),"")</f>
      </c>
      <c r="G6043" s="2">
        <f>IFERROR(IF(ISBLANK($A6043),"",IF($A6043="Ūdeņraža jonu koncentrācija",VLOOKUP(Dati!$A6043,Normas!$A:$D,3,FALSE),VLOOKUP(Dati!$A6043,Normas!$A:$D,3,FALSE)*0.6)),"")</f>
      </c>
      <c r="H6043" s="2">
        <f>IFERROR(IF(ISBLANK($A6043),"",IF($A6043="Ūdeņraža jonu koncentrācija",VLOOKUP(Dati!$A6043,Normas!$A:$D,2,FALSE),VLOOKUP(Dati!$A6043,Normas!$A:$D,2,FALSE)*0.3)),"")</f>
      </c>
      <c r="I6043" s="2">
        <f>IFERROR(IF(ISBLANK($A6043),"",IF($A6043="Ūdeņraža jonu koncentrācija",VLOOKUP(Dati!$A6043,Normas!$A:$D,3,FALSE),VLOOKUP(Dati!$A6043,Normas!$A:$D,3,FALSE)*0.3)),"")</f>
      </c>
    </row>
    <row r="6044" spans="2:9" x14ac:dyDescent="0.2">
      <c r="B6044">
        <f>IF(ISBLANK(A6044),"",VLOOKUP(A6044,Normas!A:D,4,FALSE))</f>
      </c>
      <c r="E6044" s="2">
        <f>IF(ISBLANK(D6044),"",INT(YEARFRAC(D6044,'Vispārīga informācija'!$B$2)))</f>
      </c>
      <c r="F6044" s="2">
        <f>IFERROR(IF(ISBLANK($A6044),"",IF($A6044="Ūdeņraža jonu koncentrācija",VLOOKUP(Dati!$A6044,Normas!$A:$D,2,FALSE),VLOOKUP(Dati!$A6044,Normas!$A:$D,2,FALSE)*0.6)),"")</f>
      </c>
      <c r="G6044" s="2">
        <f>IFERROR(IF(ISBLANK($A6044),"",IF($A6044="Ūdeņraža jonu koncentrācija",VLOOKUP(Dati!$A6044,Normas!$A:$D,3,FALSE),VLOOKUP(Dati!$A6044,Normas!$A:$D,3,FALSE)*0.6)),"")</f>
      </c>
      <c r="H6044" s="2">
        <f>IFERROR(IF(ISBLANK($A6044),"",IF($A6044="Ūdeņraža jonu koncentrācija",VLOOKUP(Dati!$A6044,Normas!$A:$D,2,FALSE),VLOOKUP(Dati!$A6044,Normas!$A:$D,2,FALSE)*0.3)),"")</f>
      </c>
      <c r="I6044" s="2">
        <f>IFERROR(IF(ISBLANK($A6044),"",IF($A6044="Ūdeņraža jonu koncentrācija",VLOOKUP(Dati!$A6044,Normas!$A:$D,3,FALSE),VLOOKUP(Dati!$A6044,Normas!$A:$D,3,FALSE)*0.3)),"")</f>
      </c>
    </row>
    <row r="6045" spans="2:9" x14ac:dyDescent="0.2">
      <c r="B6045">
        <f>IF(ISBLANK(A6045),"",VLOOKUP(A6045,Normas!A:D,4,FALSE))</f>
      </c>
      <c r="E6045" s="2">
        <f>IF(ISBLANK(D6045),"",INT(YEARFRAC(D6045,'Vispārīga informācija'!$B$2)))</f>
      </c>
      <c r="F6045" s="2">
        <f>IFERROR(IF(ISBLANK($A6045),"",IF($A6045="Ūdeņraža jonu koncentrācija",VLOOKUP(Dati!$A6045,Normas!$A:$D,2,FALSE),VLOOKUP(Dati!$A6045,Normas!$A:$D,2,FALSE)*0.6)),"")</f>
      </c>
      <c r="G6045" s="2">
        <f>IFERROR(IF(ISBLANK($A6045),"",IF($A6045="Ūdeņraža jonu koncentrācija",VLOOKUP(Dati!$A6045,Normas!$A:$D,3,FALSE),VLOOKUP(Dati!$A6045,Normas!$A:$D,3,FALSE)*0.6)),"")</f>
      </c>
      <c r="H6045" s="2">
        <f>IFERROR(IF(ISBLANK($A6045),"",IF($A6045="Ūdeņraža jonu koncentrācija",VLOOKUP(Dati!$A6045,Normas!$A:$D,2,FALSE),VLOOKUP(Dati!$A6045,Normas!$A:$D,2,FALSE)*0.3)),"")</f>
      </c>
      <c r="I6045" s="2">
        <f>IFERROR(IF(ISBLANK($A6045),"",IF($A6045="Ūdeņraža jonu koncentrācija",VLOOKUP(Dati!$A6045,Normas!$A:$D,3,FALSE),VLOOKUP(Dati!$A6045,Normas!$A:$D,3,FALSE)*0.3)),"")</f>
      </c>
    </row>
    <row r="6046" spans="2:9" x14ac:dyDescent="0.2">
      <c r="B6046">
        <f>IF(ISBLANK(A6046),"",VLOOKUP(A6046,Normas!A:D,4,FALSE))</f>
      </c>
      <c r="E6046" s="2">
        <f>IF(ISBLANK(D6046),"",INT(YEARFRAC(D6046,'Vispārīga informācija'!$B$2)))</f>
      </c>
      <c r="F6046" s="2">
        <f>IFERROR(IF(ISBLANK($A6046),"",IF($A6046="Ūdeņraža jonu koncentrācija",VLOOKUP(Dati!$A6046,Normas!$A:$D,2,FALSE),VLOOKUP(Dati!$A6046,Normas!$A:$D,2,FALSE)*0.6)),"")</f>
      </c>
      <c r="G6046" s="2">
        <f>IFERROR(IF(ISBLANK($A6046),"",IF($A6046="Ūdeņraža jonu koncentrācija",VLOOKUP(Dati!$A6046,Normas!$A:$D,3,FALSE),VLOOKUP(Dati!$A6046,Normas!$A:$D,3,FALSE)*0.6)),"")</f>
      </c>
      <c r="H6046" s="2">
        <f>IFERROR(IF(ISBLANK($A6046),"",IF($A6046="Ūdeņraža jonu koncentrācija",VLOOKUP(Dati!$A6046,Normas!$A:$D,2,FALSE),VLOOKUP(Dati!$A6046,Normas!$A:$D,2,FALSE)*0.3)),"")</f>
      </c>
      <c r="I6046" s="2">
        <f>IFERROR(IF(ISBLANK($A6046),"",IF($A6046="Ūdeņraža jonu koncentrācija",VLOOKUP(Dati!$A6046,Normas!$A:$D,3,FALSE),VLOOKUP(Dati!$A6046,Normas!$A:$D,3,FALSE)*0.3)),"")</f>
      </c>
    </row>
    <row r="6047" spans="2:9" x14ac:dyDescent="0.2">
      <c r="B6047">
        <f>IF(ISBLANK(A6047),"",VLOOKUP(A6047,Normas!A:D,4,FALSE))</f>
      </c>
      <c r="E6047" s="2">
        <f>IF(ISBLANK(D6047),"",INT(YEARFRAC(D6047,'Vispārīga informācija'!$B$2)))</f>
      </c>
      <c r="F6047" s="2">
        <f>IFERROR(IF(ISBLANK($A6047),"",IF($A6047="Ūdeņraža jonu koncentrācija",VLOOKUP(Dati!$A6047,Normas!$A:$D,2,FALSE),VLOOKUP(Dati!$A6047,Normas!$A:$D,2,FALSE)*0.6)),"")</f>
      </c>
      <c r="G6047" s="2">
        <f>IFERROR(IF(ISBLANK($A6047),"",IF($A6047="Ūdeņraža jonu koncentrācija",VLOOKUP(Dati!$A6047,Normas!$A:$D,3,FALSE),VLOOKUP(Dati!$A6047,Normas!$A:$D,3,FALSE)*0.6)),"")</f>
      </c>
      <c r="H6047" s="2">
        <f>IFERROR(IF(ISBLANK($A6047),"",IF($A6047="Ūdeņraža jonu koncentrācija",VLOOKUP(Dati!$A6047,Normas!$A:$D,2,FALSE),VLOOKUP(Dati!$A6047,Normas!$A:$D,2,FALSE)*0.3)),"")</f>
      </c>
      <c r="I6047" s="2">
        <f>IFERROR(IF(ISBLANK($A6047),"",IF($A6047="Ūdeņraža jonu koncentrācija",VLOOKUP(Dati!$A6047,Normas!$A:$D,3,FALSE),VLOOKUP(Dati!$A6047,Normas!$A:$D,3,FALSE)*0.3)),"")</f>
      </c>
    </row>
    <row r="6048" spans="2:9" x14ac:dyDescent="0.2">
      <c r="B6048">
        <f>IF(ISBLANK(A6048),"",VLOOKUP(A6048,Normas!A:D,4,FALSE))</f>
      </c>
      <c r="E6048" s="2">
        <f>IF(ISBLANK(D6048),"",INT(YEARFRAC(D6048,'Vispārīga informācija'!$B$2)))</f>
      </c>
      <c r="F6048" s="2">
        <f>IFERROR(IF(ISBLANK($A6048),"",IF($A6048="Ūdeņraža jonu koncentrācija",VLOOKUP(Dati!$A6048,Normas!$A:$D,2,FALSE),VLOOKUP(Dati!$A6048,Normas!$A:$D,2,FALSE)*0.6)),"")</f>
      </c>
      <c r="G6048" s="2">
        <f>IFERROR(IF(ISBLANK($A6048),"",IF($A6048="Ūdeņraža jonu koncentrācija",VLOOKUP(Dati!$A6048,Normas!$A:$D,3,FALSE),VLOOKUP(Dati!$A6048,Normas!$A:$D,3,FALSE)*0.6)),"")</f>
      </c>
      <c r="H6048" s="2">
        <f>IFERROR(IF(ISBLANK($A6048),"",IF($A6048="Ūdeņraža jonu koncentrācija",VLOOKUP(Dati!$A6048,Normas!$A:$D,2,FALSE),VLOOKUP(Dati!$A6048,Normas!$A:$D,2,FALSE)*0.3)),"")</f>
      </c>
      <c r="I6048" s="2">
        <f>IFERROR(IF(ISBLANK($A6048),"",IF($A6048="Ūdeņraža jonu koncentrācija",VLOOKUP(Dati!$A6048,Normas!$A:$D,3,FALSE),VLOOKUP(Dati!$A6048,Normas!$A:$D,3,FALSE)*0.3)),"")</f>
      </c>
    </row>
    <row r="6049" spans="2:9" x14ac:dyDescent="0.2">
      <c r="B6049">
        <f>IF(ISBLANK(A6049),"",VLOOKUP(A6049,Normas!A:D,4,FALSE))</f>
      </c>
      <c r="E6049" s="2">
        <f>IF(ISBLANK(D6049),"",INT(YEARFRAC(D6049,'Vispārīga informācija'!$B$2)))</f>
      </c>
      <c r="F6049" s="2">
        <f>IFERROR(IF(ISBLANK($A6049),"",IF($A6049="Ūdeņraža jonu koncentrācija",VLOOKUP(Dati!$A6049,Normas!$A:$D,2,FALSE),VLOOKUP(Dati!$A6049,Normas!$A:$D,2,FALSE)*0.6)),"")</f>
      </c>
      <c r="G6049" s="2">
        <f>IFERROR(IF(ISBLANK($A6049),"",IF($A6049="Ūdeņraža jonu koncentrācija",VLOOKUP(Dati!$A6049,Normas!$A:$D,3,FALSE),VLOOKUP(Dati!$A6049,Normas!$A:$D,3,FALSE)*0.6)),"")</f>
      </c>
      <c r="H6049" s="2">
        <f>IFERROR(IF(ISBLANK($A6049),"",IF($A6049="Ūdeņraža jonu koncentrācija",VLOOKUP(Dati!$A6049,Normas!$A:$D,2,FALSE),VLOOKUP(Dati!$A6049,Normas!$A:$D,2,FALSE)*0.3)),"")</f>
      </c>
      <c r="I6049" s="2">
        <f>IFERROR(IF(ISBLANK($A6049),"",IF($A6049="Ūdeņraža jonu koncentrācija",VLOOKUP(Dati!$A6049,Normas!$A:$D,3,FALSE),VLOOKUP(Dati!$A6049,Normas!$A:$D,3,FALSE)*0.3)),"")</f>
      </c>
    </row>
    <row r="6050" spans="2:9" x14ac:dyDescent="0.2">
      <c r="B6050">
        <f>IF(ISBLANK(A6050),"",VLOOKUP(A6050,Normas!A:D,4,FALSE))</f>
      </c>
      <c r="E6050" s="2">
        <f>IF(ISBLANK(D6050),"",INT(YEARFRAC(D6050,'Vispārīga informācija'!$B$2)))</f>
      </c>
      <c r="F6050" s="2">
        <f>IFERROR(IF(ISBLANK($A6050),"",IF($A6050="Ūdeņraža jonu koncentrācija",VLOOKUP(Dati!$A6050,Normas!$A:$D,2,FALSE),VLOOKUP(Dati!$A6050,Normas!$A:$D,2,FALSE)*0.6)),"")</f>
      </c>
      <c r="G6050" s="2">
        <f>IFERROR(IF(ISBLANK($A6050),"",IF($A6050="Ūdeņraža jonu koncentrācija",VLOOKUP(Dati!$A6050,Normas!$A:$D,3,FALSE),VLOOKUP(Dati!$A6050,Normas!$A:$D,3,FALSE)*0.6)),"")</f>
      </c>
      <c r="H6050" s="2">
        <f>IFERROR(IF(ISBLANK($A6050),"",IF($A6050="Ūdeņraža jonu koncentrācija",VLOOKUP(Dati!$A6050,Normas!$A:$D,2,FALSE),VLOOKUP(Dati!$A6050,Normas!$A:$D,2,FALSE)*0.3)),"")</f>
      </c>
      <c r="I6050" s="2">
        <f>IFERROR(IF(ISBLANK($A6050),"",IF($A6050="Ūdeņraža jonu koncentrācija",VLOOKUP(Dati!$A6050,Normas!$A:$D,3,FALSE),VLOOKUP(Dati!$A6050,Normas!$A:$D,3,FALSE)*0.3)),"")</f>
      </c>
    </row>
    <row r="6051" spans="2:9" x14ac:dyDescent="0.2">
      <c r="B6051">
        <f>IF(ISBLANK(A6051),"",VLOOKUP(A6051,Normas!A:D,4,FALSE))</f>
      </c>
      <c r="E6051" s="2">
        <f>IF(ISBLANK(D6051),"",INT(YEARFRAC(D6051,'Vispārīga informācija'!$B$2)))</f>
      </c>
      <c r="F6051" s="2">
        <f>IFERROR(IF(ISBLANK($A6051),"",IF($A6051="Ūdeņraža jonu koncentrācija",VLOOKUP(Dati!$A6051,Normas!$A:$D,2,FALSE),VLOOKUP(Dati!$A6051,Normas!$A:$D,2,FALSE)*0.6)),"")</f>
      </c>
      <c r="G6051" s="2">
        <f>IFERROR(IF(ISBLANK($A6051),"",IF($A6051="Ūdeņraža jonu koncentrācija",VLOOKUP(Dati!$A6051,Normas!$A:$D,3,FALSE),VLOOKUP(Dati!$A6051,Normas!$A:$D,3,FALSE)*0.6)),"")</f>
      </c>
      <c r="H6051" s="2">
        <f>IFERROR(IF(ISBLANK($A6051),"",IF($A6051="Ūdeņraža jonu koncentrācija",VLOOKUP(Dati!$A6051,Normas!$A:$D,2,FALSE),VLOOKUP(Dati!$A6051,Normas!$A:$D,2,FALSE)*0.3)),"")</f>
      </c>
      <c r="I6051" s="2">
        <f>IFERROR(IF(ISBLANK($A6051),"",IF($A6051="Ūdeņraža jonu koncentrācija",VLOOKUP(Dati!$A6051,Normas!$A:$D,3,FALSE),VLOOKUP(Dati!$A6051,Normas!$A:$D,3,FALSE)*0.3)),"")</f>
      </c>
    </row>
    <row r="6052" spans="2:9" x14ac:dyDescent="0.2">
      <c r="B6052">
        <f>IF(ISBLANK(A6052),"",VLOOKUP(A6052,Normas!A:D,4,FALSE))</f>
      </c>
      <c r="E6052" s="2">
        <f>IF(ISBLANK(D6052),"",INT(YEARFRAC(D6052,'Vispārīga informācija'!$B$2)))</f>
      </c>
      <c r="F6052" s="2">
        <f>IFERROR(IF(ISBLANK($A6052),"",IF($A6052="Ūdeņraža jonu koncentrācija",VLOOKUP(Dati!$A6052,Normas!$A:$D,2,FALSE),VLOOKUP(Dati!$A6052,Normas!$A:$D,2,FALSE)*0.6)),"")</f>
      </c>
      <c r="G6052" s="2">
        <f>IFERROR(IF(ISBLANK($A6052),"",IF($A6052="Ūdeņraža jonu koncentrācija",VLOOKUP(Dati!$A6052,Normas!$A:$D,3,FALSE),VLOOKUP(Dati!$A6052,Normas!$A:$D,3,FALSE)*0.6)),"")</f>
      </c>
      <c r="H6052" s="2">
        <f>IFERROR(IF(ISBLANK($A6052),"",IF($A6052="Ūdeņraža jonu koncentrācija",VLOOKUP(Dati!$A6052,Normas!$A:$D,2,FALSE),VLOOKUP(Dati!$A6052,Normas!$A:$D,2,FALSE)*0.3)),"")</f>
      </c>
      <c r="I6052" s="2">
        <f>IFERROR(IF(ISBLANK($A6052),"",IF($A6052="Ūdeņraža jonu koncentrācija",VLOOKUP(Dati!$A6052,Normas!$A:$D,3,FALSE),VLOOKUP(Dati!$A6052,Normas!$A:$D,3,FALSE)*0.3)),"")</f>
      </c>
    </row>
    <row r="6053" spans="2:9" x14ac:dyDescent="0.2">
      <c r="B6053">
        <f>IF(ISBLANK(A6053),"",VLOOKUP(A6053,Normas!A:D,4,FALSE))</f>
      </c>
      <c r="E6053" s="2">
        <f>IF(ISBLANK(D6053),"",INT(YEARFRAC(D6053,'Vispārīga informācija'!$B$2)))</f>
      </c>
      <c r="F6053" s="2">
        <f>IFERROR(IF(ISBLANK($A6053),"",IF($A6053="Ūdeņraža jonu koncentrācija",VLOOKUP(Dati!$A6053,Normas!$A:$D,2,FALSE),VLOOKUP(Dati!$A6053,Normas!$A:$D,2,FALSE)*0.6)),"")</f>
      </c>
      <c r="G6053" s="2">
        <f>IFERROR(IF(ISBLANK($A6053),"",IF($A6053="Ūdeņraža jonu koncentrācija",VLOOKUP(Dati!$A6053,Normas!$A:$D,3,FALSE),VLOOKUP(Dati!$A6053,Normas!$A:$D,3,FALSE)*0.6)),"")</f>
      </c>
      <c r="H6053" s="2">
        <f>IFERROR(IF(ISBLANK($A6053),"",IF($A6053="Ūdeņraža jonu koncentrācija",VLOOKUP(Dati!$A6053,Normas!$A:$D,2,FALSE),VLOOKUP(Dati!$A6053,Normas!$A:$D,2,FALSE)*0.3)),"")</f>
      </c>
      <c r="I6053" s="2">
        <f>IFERROR(IF(ISBLANK($A6053),"",IF($A6053="Ūdeņraža jonu koncentrācija",VLOOKUP(Dati!$A6053,Normas!$A:$D,3,FALSE),VLOOKUP(Dati!$A6053,Normas!$A:$D,3,FALSE)*0.3)),"")</f>
      </c>
    </row>
    <row r="6054" spans="2:9" x14ac:dyDescent="0.2">
      <c r="B6054">
        <f>IF(ISBLANK(A6054),"",VLOOKUP(A6054,Normas!A:D,4,FALSE))</f>
      </c>
      <c r="E6054" s="2">
        <f>IF(ISBLANK(D6054),"",INT(YEARFRAC(D6054,'Vispārīga informācija'!$B$2)))</f>
      </c>
      <c r="F6054" s="2">
        <f>IFERROR(IF(ISBLANK($A6054),"",IF($A6054="Ūdeņraža jonu koncentrācija",VLOOKUP(Dati!$A6054,Normas!$A:$D,2,FALSE),VLOOKUP(Dati!$A6054,Normas!$A:$D,2,FALSE)*0.6)),"")</f>
      </c>
      <c r="G6054" s="2">
        <f>IFERROR(IF(ISBLANK($A6054),"",IF($A6054="Ūdeņraža jonu koncentrācija",VLOOKUP(Dati!$A6054,Normas!$A:$D,3,FALSE),VLOOKUP(Dati!$A6054,Normas!$A:$D,3,FALSE)*0.6)),"")</f>
      </c>
      <c r="H6054" s="2">
        <f>IFERROR(IF(ISBLANK($A6054),"",IF($A6054="Ūdeņraža jonu koncentrācija",VLOOKUP(Dati!$A6054,Normas!$A:$D,2,FALSE),VLOOKUP(Dati!$A6054,Normas!$A:$D,2,FALSE)*0.3)),"")</f>
      </c>
      <c r="I6054" s="2">
        <f>IFERROR(IF(ISBLANK($A6054),"",IF($A6054="Ūdeņraža jonu koncentrācija",VLOOKUP(Dati!$A6054,Normas!$A:$D,3,FALSE),VLOOKUP(Dati!$A6054,Normas!$A:$D,3,FALSE)*0.3)),"")</f>
      </c>
    </row>
    <row r="6055" spans="2:9" x14ac:dyDescent="0.2">
      <c r="B6055">
        <f>IF(ISBLANK(A6055),"",VLOOKUP(A6055,Normas!A:D,4,FALSE))</f>
      </c>
      <c r="E6055" s="2">
        <f>IF(ISBLANK(D6055),"",INT(YEARFRAC(D6055,'Vispārīga informācija'!$B$2)))</f>
      </c>
      <c r="F6055" s="2">
        <f>IFERROR(IF(ISBLANK($A6055),"",IF($A6055="Ūdeņraža jonu koncentrācija",VLOOKUP(Dati!$A6055,Normas!$A:$D,2,FALSE),VLOOKUP(Dati!$A6055,Normas!$A:$D,2,FALSE)*0.6)),"")</f>
      </c>
      <c r="G6055" s="2">
        <f>IFERROR(IF(ISBLANK($A6055),"",IF($A6055="Ūdeņraža jonu koncentrācija",VLOOKUP(Dati!$A6055,Normas!$A:$D,3,FALSE),VLOOKUP(Dati!$A6055,Normas!$A:$D,3,FALSE)*0.6)),"")</f>
      </c>
      <c r="H6055" s="2">
        <f>IFERROR(IF(ISBLANK($A6055),"",IF($A6055="Ūdeņraža jonu koncentrācija",VLOOKUP(Dati!$A6055,Normas!$A:$D,2,FALSE),VLOOKUP(Dati!$A6055,Normas!$A:$D,2,FALSE)*0.3)),"")</f>
      </c>
      <c r="I6055" s="2">
        <f>IFERROR(IF(ISBLANK($A6055),"",IF($A6055="Ūdeņraža jonu koncentrācija",VLOOKUP(Dati!$A6055,Normas!$A:$D,3,FALSE),VLOOKUP(Dati!$A6055,Normas!$A:$D,3,FALSE)*0.3)),"")</f>
      </c>
    </row>
    <row r="6056" spans="2:9" x14ac:dyDescent="0.2">
      <c r="B6056">
        <f>IF(ISBLANK(A6056),"",VLOOKUP(A6056,Normas!A:D,4,FALSE))</f>
      </c>
      <c r="E6056" s="2">
        <f>IF(ISBLANK(D6056),"",INT(YEARFRAC(D6056,'Vispārīga informācija'!$B$2)))</f>
      </c>
      <c r="F6056" s="2">
        <f>IFERROR(IF(ISBLANK($A6056),"",IF($A6056="Ūdeņraža jonu koncentrācija",VLOOKUP(Dati!$A6056,Normas!$A:$D,2,FALSE),VLOOKUP(Dati!$A6056,Normas!$A:$D,2,FALSE)*0.6)),"")</f>
      </c>
      <c r="G6056" s="2">
        <f>IFERROR(IF(ISBLANK($A6056),"",IF($A6056="Ūdeņraža jonu koncentrācija",VLOOKUP(Dati!$A6056,Normas!$A:$D,3,FALSE),VLOOKUP(Dati!$A6056,Normas!$A:$D,3,FALSE)*0.6)),"")</f>
      </c>
      <c r="H6056" s="2">
        <f>IFERROR(IF(ISBLANK($A6056),"",IF($A6056="Ūdeņraža jonu koncentrācija",VLOOKUP(Dati!$A6056,Normas!$A:$D,2,FALSE),VLOOKUP(Dati!$A6056,Normas!$A:$D,2,FALSE)*0.3)),"")</f>
      </c>
      <c r="I6056" s="2">
        <f>IFERROR(IF(ISBLANK($A6056),"",IF($A6056="Ūdeņraža jonu koncentrācija",VLOOKUP(Dati!$A6056,Normas!$A:$D,3,FALSE),VLOOKUP(Dati!$A6056,Normas!$A:$D,3,FALSE)*0.3)),"")</f>
      </c>
    </row>
    <row r="6057" spans="2:9" x14ac:dyDescent="0.2">
      <c r="B6057">
        <f>IF(ISBLANK(A6057),"",VLOOKUP(A6057,Normas!A:D,4,FALSE))</f>
      </c>
      <c r="E6057" s="2">
        <f>IF(ISBLANK(D6057),"",INT(YEARFRAC(D6057,'Vispārīga informācija'!$B$2)))</f>
      </c>
      <c r="F6057" s="2">
        <f>IFERROR(IF(ISBLANK($A6057),"",IF($A6057="Ūdeņraža jonu koncentrācija",VLOOKUP(Dati!$A6057,Normas!$A:$D,2,FALSE),VLOOKUP(Dati!$A6057,Normas!$A:$D,2,FALSE)*0.6)),"")</f>
      </c>
      <c r="G6057" s="2">
        <f>IFERROR(IF(ISBLANK($A6057),"",IF($A6057="Ūdeņraža jonu koncentrācija",VLOOKUP(Dati!$A6057,Normas!$A:$D,3,FALSE),VLOOKUP(Dati!$A6057,Normas!$A:$D,3,FALSE)*0.6)),"")</f>
      </c>
      <c r="H6057" s="2">
        <f>IFERROR(IF(ISBLANK($A6057),"",IF($A6057="Ūdeņraža jonu koncentrācija",VLOOKUP(Dati!$A6057,Normas!$A:$D,2,FALSE),VLOOKUP(Dati!$A6057,Normas!$A:$D,2,FALSE)*0.3)),"")</f>
      </c>
      <c r="I6057" s="2">
        <f>IFERROR(IF(ISBLANK($A6057),"",IF($A6057="Ūdeņraža jonu koncentrācija",VLOOKUP(Dati!$A6057,Normas!$A:$D,3,FALSE),VLOOKUP(Dati!$A6057,Normas!$A:$D,3,FALSE)*0.3)),"")</f>
      </c>
    </row>
    <row r="6058" spans="2:9" x14ac:dyDescent="0.2">
      <c r="B6058">
        <f>IF(ISBLANK(A6058),"",VLOOKUP(A6058,Normas!A:D,4,FALSE))</f>
      </c>
      <c r="E6058" s="2">
        <f>IF(ISBLANK(D6058),"",INT(YEARFRAC(D6058,'Vispārīga informācija'!$B$2)))</f>
      </c>
      <c r="F6058" s="2">
        <f>IFERROR(IF(ISBLANK($A6058),"",IF($A6058="Ūdeņraža jonu koncentrācija",VLOOKUP(Dati!$A6058,Normas!$A:$D,2,FALSE),VLOOKUP(Dati!$A6058,Normas!$A:$D,2,FALSE)*0.6)),"")</f>
      </c>
      <c r="G6058" s="2">
        <f>IFERROR(IF(ISBLANK($A6058),"",IF($A6058="Ūdeņraža jonu koncentrācija",VLOOKUP(Dati!$A6058,Normas!$A:$D,3,FALSE),VLOOKUP(Dati!$A6058,Normas!$A:$D,3,FALSE)*0.6)),"")</f>
      </c>
      <c r="H6058" s="2">
        <f>IFERROR(IF(ISBLANK($A6058),"",IF($A6058="Ūdeņraža jonu koncentrācija",VLOOKUP(Dati!$A6058,Normas!$A:$D,2,FALSE),VLOOKUP(Dati!$A6058,Normas!$A:$D,2,FALSE)*0.3)),"")</f>
      </c>
      <c r="I6058" s="2">
        <f>IFERROR(IF(ISBLANK($A6058),"",IF($A6058="Ūdeņraža jonu koncentrācija",VLOOKUP(Dati!$A6058,Normas!$A:$D,3,FALSE),VLOOKUP(Dati!$A6058,Normas!$A:$D,3,FALSE)*0.3)),"")</f>
      </c>
    </row>
    <row r="6059" spans="2:9" x14ac:dyDescent="0.2">
      <c r="B6059">
        <f>IF(ISBLANK(A6059),"",VLOOKUP(A6059,Normas!A:D,4,FALSE))</f>
      </c>
      <c r="E6059" s="2">
        <f>IF(ISBLANK(D6059),"",INT(YEARFRAC(D6059,'Vispārīga informācija'!$B$2)))</f>
      </c>
      <c r="F6059" s="2">
        <f>IFERROR(IF(ISBLANK($A6059),"",IF($A6059="Ūdeņraža jonu koncentrācija",VLOOKUP(Dati!$A6059,Normas!$A:$D,2,FALSE),VLOOKUP(Dati!$A6059,Normas!$A:$D,2,FALSE)*0.6)),"")</f>
      </c>
      <c r="G6059" s="2">
        <f>IFERROR(IF(ISBLANK($A6059),"",IF($A6059="Ūdeņraža jonu koncentrācija",VLOOKUP(Dati!$A6059,Normas!$A:$D,3,FALSE),VLOOKUP(Dati!$A6059,Normas!$A:$D,3,FALSE)*0.6)),"")</f>
      </c>
      <c r="H6059" s="2">
        <f>IFERROR(IF(ISBLANK($A6059),"",IF($A6059="Ūdeņraža jonu koncentrācija",VLOOKUP(Dati!$A6059,Normas!$A:$D,2,FALSE),VLOOKUP(Dati!$A6059,Normas!$A:$D,2,FALSE)*0.3)),"")</f>
      </c>
      <c r="I6059" s="2">
        <f>IFERROR(IF(ISBLANK($A6059),"",IF($A6059="Ūdeņraža jonu koncentrācija",VLOOKUP(Dati!$A6059,Normas!$A:$D,3,FALSE),VLOOKUP(Dati!$A6059,Normas!$A:$D,3,FALSE)*0.3)),"")</f>
      </c>
    </row>
    <row r="6060" spans="2:9" x14ac:dyDescent="0.2">
      <c r="B6060">
        <f>IF(ISBLANK(A6060),"",VLOOKUP(A6060,Normas!A:D,4,FALSE))</f>
      </c>
      <c r="E6060" s="2">
        <f>IF(ISBLANK(D6060),"",INT(YEARFRAC(D6060,'Vispārīga informācija'!$B$2)))</f>
      </c>
      <c r="F6060" s="2">
        <f>IFERROR(IF(ISBLANK($A6060),"",IF($A6060="Ūdeņraža jonu koncentrācija",VLOOKUP(Dati!$A6060,Normas!$A:$D,2,FALSE),VLOOKUP(Dati!$A6060,Normas!$A:$D,2,FALSE)*0.6)),"")</f>
      </c>
      <c r="G6060" s="2">
        <f>IFERROR(IF(ISBLANK($A6060),"",IF($A6060="Ūdeņraža jonu koncentrācija",VLOOKUP(Dati!$A6060,Normas!$A:$D,3,FALSE),VLOOKUP(Dati!$A6060,Normas!$A:$D,3,FALSE)*0.6)),"")</f>
      </c>
      <c r="H6060" s="2">
        <f>IFERROR(IF(ISBLANK($A6060),"",IF($A6060="Ūdeņraža jonu koncentrācija",VLOOKUP(Dati!$A6060,Normas!$A:$D,2,FALSE),VLOOKUP(Dati!$A6060,Normas!$A:$D,2,FALSE)*0.3)),"")</f>
      </c>
      <c r="I6060" s="2">
        <f>IFERROR(IF(ISBLANK($A6060),"",IF($A6060="Ūdeņraža jonu koncentrācija",VLOOKUP(Dati!$A6060,Normas!$A:$D,3,FALSE),VLOOKUP(Dati!$A6060,Normas!$A:$D,3,FALSE)*0.3)),"")</f>
      </c>
    </row>
    <row r="6061" spans="2:9" x14ac:dyDescent="0.2">
      <c r="B6061">
        <f>IF(ISBLANK(A6061),"",VLOOKUP(A6061,Normas!A:D,4,FALSE))</f>
      </c>
      <c r="E6061" s="2">
        <f>IF(ISBLANK(D6061),"",INT(YEARFRAC(D6061,'Vispārīga informācija'!$B$2)))</f>
      </c>
      <c r="F6061" s="2">
        <f>IFERROR(IF(ISBLANK($A6061),"",IF($A6061="Ūdeņraža jonu koncentrācija",VLOOKUP(Dati!$A6061,Normas!$A:$D,2,FALSE),VLOOKUP(Dati!$A6061,Normas!$A:$D,2,FALSE)*0.6)),"")</f>
      </c>
      <c r="G6061" s="2">
        <f>IFERROR(IF(ISBLANK($A6061),"",IF($A6061="Ūdeņraža jonu koncentrācija",VLOOKUP(Dati!$A6061,Normas!$A:$D,3,FALSE),VLOOKUP(Dati!$A6061,Normas!$A:$D,3,FALSE)*0.6)),"")</f>
      </c>
      <c r="H6061" s="2">
        <f>IFERROR(IF(ISBLANK($A6061),"",IF($A6061="Ūdeņraža jonu koncentrācija",VLOOKUP(Dati!$A6061,Normas!$A:$D,2,FALSE),VLOOKUP(Dati!$A6061,Normas!$A:$D,2,FALSE)*0.3)),"")</f>
      </c>
      <c r="I6061" s="2">
        <f>IFERROR(IF(ISBLANK($A6061),"",IF($A6061="Ūdeņraža jonu koncentrācija",VLOOKUP(Dati!$A6061,Normas!$A:$D,3,FALSE),VLOOKUP(Dati!$A6061,Normas!$A:$D,3,FALSE)*0.3)),"")</f>
      </c>
    </row>
    <row r="6062" spans="2:9" x14ac:dyDescent="0.2">
      <c r="B6062">
        <f>IF(ISBLANK(A6062),"",VLOOKUP(A6062,Normas!A:D,4,FALSE))</f>
      </c>
      <c r="E6062" s="2">
        <f>IF(ISBLANK(D6062),"",INT(YEARFRAC(D6062,'Vispārīga informācija'!$B$2)))</f>
      </c>
      <c r="F6062" s="2">
        <f>IFERROR(IF(ISBLANK($A6062),"",IF($A6062="Ūdeņraža jonu koncentrācija",VLOOKUP(Dati!$A6062,Normas!$A:$D,2,FALSE),VLOOKUP(Dati!$A6062,Normas!$A:$D,2,FALSE)*0.6)),"")</f>
      </c>
      <c r="G6062" s="2">
        <f>IFERROR(IF(ISBLANK($A6062),"",IF($A6062="Ūdeņraža jonu koncentrācija",VLOOKUP(Dati!$A6062,Normas!$A:$D,3,FALSE),VLOOKUP(Dati!$A6062,Normas!$A:$D,3,FALSE)*0.6)),"")</f>
      </c>
      <c r="H6062" s="2">
        <f>IFERROR(IF(ISBLANK($A6062),"",IF($A6062="Ūdeņraža jonu koncentrācija",VLOOKUP(Dati!$A6062,Normas!$A:$D,2,FALSE),VLOOKUP(Dati!$A6062,Normas!$A:$D,2,FALSE)*0.3)),"")</f>
      </c>
      <c r="I6062" s="2">
        <f>IFERROR(IF(ISBLANK($A6062),"",IF($A6062="Ūdeņraža jonu koncentrācija",VLOOKUP(Dati!$A6062,Normas!$A:$D,3,FALSE),VLOOKUP(Dati!$A6062,Normas!$A:$D,3,FALSE)*0.3)),"")</f>
      </c>
    </row>
    <row r="6063" spans="2:9" x14ac:dyDescent="0.2">
      <c r="B6063">
        <f>IF(ISBLANK(A6063),"",VLOOKUP(A6063,Normas!A:D,4,FALSE))</f>
      </c>
      <c r="E6063" s="2">
        <f>IF(ISBLANK(D6063),"",INT(YEARFRAC(D6063,'Vispārīga informācija'!$B$2)))</f>
      </c>
      <c r="F6063" s="2">
        <f>IFERROR(IF(ISBLANK($A6063),"",IF($A6063="Ūdeņraža jonu koncentrācija",VLOOKUP(Dati!$A6063,Normas!$A:$D,2,FALSE),VLOOKUP(Dati!$A6063,Normas!$A:$D,2,FALSE)*0.6)),"")</f>
      </c>
      <c r="G6063" s="2">
        <f>IFERROR(IF(ISBLANK($A6063),"",IF($A6063="Ūdeņraža jonu koncentrācija",VLOOKUP(Dati!$A6063,Normas!$A:$D,3,FALSE),VLOOKUP(Dati!$A6063,Normas!$A:$D,3,FALSE)*0.6)),"")</f>
      </c>
      <c r="H6063" s="2">
        <f>IFERROR(IF(ISBLANK($A6063),"",IF($A6063="Ūdeņraža jonu koncentrācija",VLOOKUP(Dati!$A6063,Normas!$A:$D,2,FALSE),VLOOKUP(Dati!$A6063,Normas!$A:$D,2,FALSE)*0.3)),"")</f>
      </c>
      <c r="I6063" s="2">
        <f>IFERROR(IF(ISBLANK($A6063),"",IF($A6063="Ūdeņraža jonu koncentrācija",VLOOKUP(Dati!$A6063,Normas!$A:$D,3,FALSE),VLOOKUP(Dati!$A6063,Normas!$A:$D,3,FALSE)*0.3)),"")</f>
      </c>
    </row>
    <row r="6064" spans="2:9" x14ac:dyDescent="0.2">
      <c r="B6064">
        <f>IF(ISBLANK(A6064),"",VLOOKUP(A6064,Normas!A:D,4,FALSE))</f>
      </c>
      <c r="E6064" s="2">
        <f>IF(ISBLANK(D6064),"",INT(YEARFRAC(D6064,'Vispārīga informācija'!$B$2)))</f>
      </c>
      <c r="F6064" s="2">
        <f>IFERROR(IF(ISBLANK($A6064),"",IF($A6064="Ūdeņraža jonu koncentrācija",VLOOKUP(Dati!$A6064,Normas!$A:$D,2,FALSE),VLOOKUP(Dati!$A6064,Normas!$A:$D,2,FALSE)*0.6)),"")</f>
      </c>
      <c r="G6064" s="2">
        <f>IFERROR(IF(ISBLANK($A6064),"",IF($A6064="Ūdeņraža jonu koncentrācija",VLOOKUP(Dati!$A6064,Normas!$A:$D,3,FALSE),VLOOKUP(Dati!$A6064,Normas!$A:$D,3,FALSE)*0.6)),"")</f>
      </c>
      <c r="H6064" s="2">
        <f>IFERROR(IF(ISBLANK($A6064),"",IF($A6064="Ūdeņraža jonu koncentrācija",VLOOKUP(Dati!$A6064,Normas!$A:$D,2,FALSE),VLOOKUP(Dati!$A6064,Normas!$A:$D,2,FALSE)*0.3)),"")</f>
      </c>
      <c r="I6064" s="2">
        <f>IFERROR(IF(ISBLANK($A6064),"",IF($A6064="Ūdeņraža jonu koncentrācija",VLOOKUP(Dati!$A6064,Normas!$A:$D,3,FALSE),VLOOKUP(Dati!$A6064,Normas!$A:$D,3,FALSE)*0.3)),"")</f>
      </c>
    </row>
    <row r="6065" spans="2:9" x14ac:dyDescent="0.2">
      <c r="B6065">
        <f>IF(ISBLANK(A6065),"",VLOOKUP(A6065,Normas!A:D,4,FALSE))</f>
      </c>
      <c r="E6065" s="2">
        <f>IF(ISBLANK(D6065),"",INT(YEARFRAC(D6065,'Vispārīga informācija'!$B$2)))</f>
      </c>
      <c r="F6065" s="2">
        <f>IFERROR(IF(ISBLANK($A6065),"",IF($A6065="Ūdeņraža jonu koncentrācija",VLOOKUP(Dati!$A6065,Normas!$A:$D,2,FALSE),VLOOKUP(Dati!$A6065,Normas!$A:$D,2,FALSE)*0.6)),"")</f>
      </c>
      <c r="G6065" s="2">
        <f>IFERROR(IF(ISBLANK($A6065),"",IF($A6065="Ūdeņraža jonu koncentrācija",VLOOKUP(Dati!$A6065,Normas!$A:$D,3,FALSE),VLOOKUP(Dati!$A6065,Normas!$A:$D,3,FALSE)*0.6)),"")</f>
      </c>
      <c r="H6065" s="2">
        <f>IFERROR(IF(ISBLANK($A6065),"",IF($A6065="Ūdeņraža jonu koncentrācija",VLOOKUP(Dati!$A6065,Normas!$A:$D,2,FALSE),VLOOKUP(Dati!$A6065,Normas!$A:$D,2,FALSE)*0.3)),"")</f>
      </c>
      <c r="I6065" s="2">
        <f>IFERROR(IF(ISBLANK($A6065),"",IF($A6065="Ūdeņraža jonu koncentrācija",VLOOKUP(Dati!$A6065,Normas!$A:$D,3,FALSE),VLOOKUP(Dati!$A6065,Normas!$A:$D,3,FALSE)*0.3)),"")</f>
      </c>
    </row>
    <row r="6066" spans="2:9" x14ac:dyDescent="0.2">
      <c r="B6066">
        <f>IF(ISBLANK(A6066),"",VLOOKUP(A6066,Normas!A:D,4,FALSE))</f>
      </c>
      <c r="E6066" s="2">
        <f>IF(ISBLANK(D6066),"",INT(YEARFRAC(D6066,'Vispārīga informācija'!$B$2)))</f>
      </c>
      <c r="F6066" s="2">
        <f>IFERROR(IF(ISBLANK($A6066),"",IF($A6066="Ūdeņraža jonu koncentrācija",VLOOKUP(Dati!$A6066,Normas!$A:$D,2,FALSE),VLOOKUP(Dati!$A6066,Normas!$A:$D,2,FALSE)*0.6)),"")</f>
      </c>
      <c r="G6066" s="2">
        <f>IFERROR(IF(ISBLANK($A6066),"",IF($A6066="Ūdeņraža jonu koncentrācija",VLOOKUP(Dati!$A6066,Normas!$A:$D,3,FALSE),VLOOKUP(Dati!$A6066,Normas!$A:$D,3,FALSE)*0.6)),"")</f>
      </c>
      <c r="H6066" s="2">
        <f>IFERROR(IF(ISBLANK($A6066),"",IF($A6066="Ūdeņraža jonu koncentrācija",VLOOKUP(Dati!$A6066,Normas!$A:$D,2,FALSE),VLOOKUP(Dati!$A6066,Normas!$A:$D,2,FALSE)*0.3)),"")</f>
      </c>
      <c r="I6066" s="2">
        <f>IFERROR(IF(ISBLANK($A6066),"",IF($A6066="Ūdeņraža jonu koncentrācija",VLOOKUP(Dati!$A6066,Normas!$A:$D,3,FALSE),VLOOKUP(Dati!$A6066,Normas!$A:$D,3,FALSE)*0.3)),"")</f>
      </c>
    </row>
    <row r="6067" spans="2:9" x14ac:dyDescent="0.2">
      <c r="B6067">
        <f>IF(ISBLANK(A6067),"",VLOOKUP(A6067,Normas!A:D,4,FALSE))</f>
      </c>
      <c r="E6067" s="2">
        <f>IF(ISBLANK(D6067),"",INT(YEARFRAC(D6067,'Vispārīga informācija'!$B$2)))</f>
      </c>
      <c r="F6067" s="2">
        <f>IFERROR(IF(ISBLANK($A6067),"",IF($A6067="Ūdeņraža jonu koncentrācija",VLOOKUP(Dati!$A6067,Normas!$A:$D,2,FALSE),VLOOKUP(Dati!$A6067,Normas!$A:$D,2,FALSE)*0.6)),"")</f>
      </c>
      <c r="G6067" s="2">
        <f>IFERROR(IF(ISBLANK($A6067),"",IF($A6067="Ūdeņraža jonu koncentrācija",VLOOKUP(Dati!$A6067,Normas!$A:$D,3,FALSE),VLOOKUP(Dati!$A6067,Normas!$A:$D,3,FALSE)*0.6)),"")</f>
      </c>
      <c r="H6067" s="2">
        <f>IFERROR(IF(ISBLANK($A6067),"",IF($A6067="Ūdeņraža jonu koncentrācija",VLOOKUP(Dati!$A6067,Normas!$A:$D,2,FALSE),VLOOKUP(Dati!$A6067,Normas!$A:$D,2,FALSE)*0.3)),"")</f>
      </c>
      <c r="I6067" s="2">
        <f>IFERROR(IF(ISBLANK($A6067),"",IF($A6067="Ūdeņraža jonu koncentrācija",VLOOKUP(Dati!$A6067,Normas!$A:$D,3,FALSE),VLOOKUP(Dati!$A6067,Normas!$A:$D,3,FALSE)*0.3)),"")</f>
      </c>
    </row>
    <row r="6068" spans="2:9" x14ac:dyDescent="0.2">
      <c r="B6068">
        <f>IF(ISBLANK(A6068),"",VLOOKUP(A6068,Normas!A:D,4,FALSE))</f>
      </c>
      <c r="E6068" s="2">
        <f>IF(ISBLANK(D6068),"",INT(YEARFRAC(D6068,'Vispārīga informācija'!$B$2)))</f>
      </c>
      <c r="F6068" s="2">
        <f>IFERROR(IF(ISBLANK($A6068),"",IF($A6068="Ūdeņraža jonu koncentrācija",VLOOKUP(Dati!$A6068,Normas!$A:$D,2,FALSE),VLOOKUP(Dati!$A6068,Normas!$A:$D,2,FALSE)*0.6)),"")</f>
      </c>
      <c r="G6068" s="2">
        <f>IFERROR(IF(ISBLANK($A6068),"",IF($A6068="Ūdeņraža jonu koncentrācija",VLOOKUP(Dati!$A6068,Normas!$A:$D,3,FALSE),VLOOKUP(Dati!$A6068,Normas!$A:$D,3,FALSE)*0.6)),"")</f>
      </c>
      <c r="H6068" s="2">
        <f>IFERROR(IF(ISBLANK($A6068),"",IF($A6068="Ūdeņraža jonu koncentrācija",VLOOKUP(Dati!$A6068,Normas!$A:$D,2,FALSE),VLOOKUP(Dati!$A6068,Normas!$A:$D,2,FALSE)*0.3)),"")</f>
      </c>
      <c r="I6068" s="2">
        <f>IFERROR(IF(ISBLANK($A6068),"",IF($A6068="Ūdeņraža jonu koncentrācija",VLOOKUP(Dati!$A6068,Normas!$A:$D,3,FALSE),VLOOKUP(Dati!$A6068,Normas!$A:$D,3,FALSE)*0.3)),"")</f>
      </c>
    </row>
    <row r="6069" spans="2:9" x14ac:dyDescent="0.2">
      <c r="B6069">
        <f>IF(ISBLANK(A6069),"",VLOOKUP(A6069,Normas!A:D,4,FALSE))</f>
      </c>
      <c r="E6069" s="2">
        <f>IF(ISBLANK(D6069),"",INT(YEARFRAC(D6069,'Vispārīga informācija'!$B$2)))</f>
      </c>
      <c r="F6069" s="2">
        <f>IFERROR(IF(ISBLANK($A6069),"",IF($A6069="Ūdeņraža jonu koncentrācija",VLOOKUP(Dati!$A6069,Normas!$A:$D,2,FALSE),VLOOKUP(Dati!$A6069,Normas!$A:$D,2,FALSE)*0.6)),"")</f>
      </c>
      <c r="G6069" s="2">
        <f>IFERROR(IF(ISBLANK($A6069),"",IF($A6069="Ūdeņraža jonu koncentrācija",VLOOKUP(Dati!$A6069,Normas!$A:$D,3,FALSE),VLOOKUP(Dati!$A6069,Normas!$A:$D,3,FALSE)*0.6)),"")</f>
      </c>
      <c r="H6069" s="2">
        <f>IFERROR(IF(ISBLANK($A6069),"",IF($A6069="Ūdeņraža jonu koncentrācija",VLOOKUP(Dati!$A6069,Normas!$A:$D,2,FALSE),VLOOKUP(Dati!$A6069,Normas!$A:$D,2,FALSE)*0.3)),"")</f>
      </c>
      <c r="I6069" s="2">
        <f>IFERROR(IF(ISBLANK($A6069),"",IF($A6069="Ūdeņraža jonu koncentrācija",VLOOKUP(Dati!$A6069,Normas!$A:$D,3,FALSE),VLOOKUP(Dati!$A6069,Normas!$A:$D,3,FALSE)*0.3)),"")</f>
      </c>
    </row>
    <row r="6070" spans="2:9" x14ac:dyDescent="0.2">
      <c r="B6070">
        <f>IF(ISBLANK(A6070),"",VLOOKUP(A6070,Normas!A:D,4,FALSE))</f>
      </c>
      <c r="E6070" s="2">
        <f>IF(ISBLANK(D6070),"",INT(YEARFRAC(D6070,'Vispārīga informācija'!$B$2)))</f>
      </c>
      <c r="F6070" s="2">
        <f>IFERROR(IF(ISBLANK($A6070),"",IF($A6070="Ūdeņraža jonu koncentrācija",VLOOKUP(Dati!$A6070,Normas!$A:$D,2,FALSE),VLOOKUP(Dati!$A6070,Normas!$A:$D,2,FALSE)*0.6)),"")</f>
      </c>
      <c r="G6070" s="2">
        <f>IFERROR(IF(ISBLANK($A6070),"",IF($A6070="Ūdeņraža jonu koncentrācija",VLOOKUP(Dati!$A6070,Normas!$A:$D,3,FALSE),VLOOKUP(Dati!$A6070,Normas!$A:$D,3,FALSE)*0.6)),"")</f>
      </c>
      <c r="H6070" s="2">
        <f>IFERROR(IF(ISBLANK($A6070),"",IF($A6070="Ūdeņraža jonu koncentrācija",VLOOKUP(Dati!$A6070,Normas!$A:$D,2,FALSE),VLOOKUP(Dati!$A6070,Normas!$A:$D,2,FALSE)*0.3)),"")</f>
      </c>
      <c r="I6070" s="2">
        <f>IFERROR(IF(ISBLANK($A6070),"",IF($A6070="Ūdeņraža jonu koncentrācija",VLOOKUP(Dati!$A6070,Normas!$A:$D,3,FALSE),VLOOKUP(Dati!$A6070,Normas!$A:$D,3,FALSE)*0.3)),"")</f>
      </c>
    </row>
    <row r="6071" spans="2:9" x14ac:dyDescent="0.2">
      <c r="B6071">
        <f>IF(ISBLANK(A6071),"",VLOOKUP(A6071,Normas!A:D,4,FALSE))</f>
      </c>
      <c r="E6071" s="2">
        <f>IF(ISBLANK(D6071),"",INT(YEARFRAC(D6071,'Vispārīga informācija'!$B$2)))</f>
      </c>
      <c r="F6071" s="2">
        <f>IFERROR(IF(ISBLANK($A6071),"",IF($A6071="Ūdeņraža jonu koncentrācija",VLOOKUP(Dati!$A6071,Normas!$A:$D,2,FALSE),VLOOKUP(Dati!$A6071,Normas!$A:$D,2,FALSE)*0.6)),"")</f>
      </c>
      <c r="G6071" s="2">
        <f>IFERROR(IF(ISBLANK($A6071),"",IF($A6071="Ūdeņraža jonu koncentrācija",VLOOKUP(Dati!$A6071,Normas!$A:$D,3,FALSE),VLOOKUP(Dati!$A6071,Normas!$A:$D,3,FALSE)*0.6)),"")</f>
      </c>
      <c r="H6071" s="2">
        <f>IFERROR(IF(ISBLANK($A6071),"",IF($A6071="Ūdeņraža jonu koncentrācija",VLOOKUP(Dati!$A6071,Normas!$A:$D,2,FALSE),VLOOKUP(Dati!$A6071,Normas!$A:$D,2,FALSE)*0.3)),"")</f>
      </c>
      <c r="I6071" s="2">
        <f>IFERROR(IF(ISBLANK($A6071),"",IF($A6071="Ūdeņraža jonu koncentrācija",VLOOKUP(Dati!$A6071,Normas!$A:$D,3,FALSE),VLOOKUP(Dati!$A6071,Normas!$A:$D,3,FALSE)*0.3)),"")</f>
      </c>
    </row>
    <row r="6072" spans="2:9" x14ac:dyDescent="0.2">
      <c r="B6072">
        <f>IF(ISBLANK(A6072),"",VLOOKUP(A6072,Normas!A:D,4,FALSE))</f>
      </c>
      <c r="E6072" s="2">
        <f>IF(ISBLANK(D6072),"",INT(YEARFRAC(D6072,'Vispārīga informācija'!$B$2)))</f>
      </c>
      <c r="F6072" s="2">
        <f>IFERROR(IF(ISBLANK($A6072),"",IF($A6072="Ūdeņraža jonu koncentrācija",VLOOKUP(Dati!$A6072,Normas!$A:$D,2,FALSE),VLOOKUP(Dati!$A6072,Normas!$A:$D,2,FALSE)*0.6)),"")</f>
      </c>
      <c r="G6072" s="2">
        <f>IFERROR(IF(ISBLANK($A6072),"",IF($A6072="Ūdeņraža jonu koncentrācija",VLOOKUP(Dati!$A6072,Normas!$A:$D,3,FALSE),VLOOKUP(Dati!$A6072,Normas!$A:$D,3,FALSE)*0.6)),"")</f>
      </c>
      <c r="H6072" s="2">
        <f>IFERROR(IF(ISBLANK($A6072),"",IF($A6072="Ūdeņraža jonu koncentrācija",VLOOKUP(Dati!$A6072,Normas!$A:$D,2,FALSE),VLOOKUP(Dati!$A6072,Normas!$A:$D,2,FALSE)*0.3)),"")</f>
      </c>
      <c r="I6072" s="2">
        <f>IFERROR(IF(ISBLANK($A6072),"",IF($A6072="Ūdeņraža jonu koncentrācija",VLOOKUP(Dati!$A6072,Normas!$A:$D,3,FALSE),VLOOKUP(Dati!$A6072,Normas!$A:$D,3,FALSE)*0.3)),"")</f>
      </c>
    </row>
    <row r="6073" spans="2:9" x14ac:dyDescent="0.2">
      <c r="B6073">
        <f>IF(ISBLANK(A6073),"",VLOOKUP(A6073,Normas!A:D,4,FALSE))</f>
      </c>
      <c r="E6073" s="2">
        <f>IF(ISBLANK(D6073),"",INT(YEARFRAC(D6073,'Vispārīga informācija'!$B$2)))</f>
      </c>
      <c r="F6073" s="2">
        <f>IFERROR(IF(ISBLANK($A6073),"",IF($A6073="Ūdeņraža jonu koncentrācija",VLOOKUP(Dati!$A6073,Normas!$A:$D,2,FALSE),VLOOKUP(Dati!$A6073,Normas!$A:$D,2,FALSE)*0.6)),"")</f>
      </c>
      <c r="G6073" s="2">
        <f>IFERROR(IF(ISBLANK($A6073),"",IF($A6073="Ūdeņraža jonu koncentrācija",VLOOKUP(Dati!$A6073,Normas!$A:$D,3,FALSE),VLOOKUP(Dati!$A6073,Normas!$A:$D,3,FALSE)*0.6)),"")</f>
      </c>
      <c r="H6073" s="2">
        <f>IFERROR(IF(ISBLANK($A6073),"",IF($A6073="Ūdeņraža jonu koncentrācija",VLOOKUP(Dati!$A6073,Normas!$A:$D,2,FALSE),VLOOKUP(Dati!$A6073,Normas!$A:$D,2,FALSE)*0.3)),"")</f>
      </c>
      <c r="I6073" s="2">
        <f>IFERROR(IF(ISBLANK($A6073),"",IF($A6073="Ūdeņraža jonu koncentrācija",VLOOKUP(Dati!$A6073,Normas!$A:$D,3,FALSE),VLOOKUP(Dati!$A6073,Normas!$A:$D,3,FALSE)*0.3)),"")</f>
      </c>
    </row>
    <row r="6074" spans="2:9" x14ac:dyDescent="0.2">
      <c r="B6074">
        <f>IF(ISBLANK(A6074),"",VLOOKUP(A6074,Normas!A:D,4,FALSE))</f>
      </c>
      <c r="E6074" s="2">
        <f>IF(ISBLANK(D6074),"",INT(YEARFRAC(D6074,'Vispārīga informācija'!$B$2)))</f>
      </c>
      <c r="F6074" s="2">
        <f>IFERROR(IF(ISBLANK($A6074),"",IF($A6074="Ūdeņraža jonu koncentrācija",VLOOKUP(Dati!$A6074,Normas!$A:$D,2,FALSE),VLOOKUP(Dati!$A6074,Normas!$A:$D,2,FALSE)*0.6)),"")</f>
      </c>
      <c r="G6074" s="2">
        <f>IFERROR(IF(ISBLANK($A6074),"",IF($A6074="Ūdeņraža jonu koncentrācija",VLOOKUP(Dati!$A6074,Normas!$A:$D,3,FALSE),VLOOKUP(Dati!$A6074,Normas!$A:$D,3,FALSE)*0.6)),"")</f>
      </c>
      <c r="H6074" s="2">
        <f>IFERROR(IF(ISBLANK($A6074),"",IF($A6074="Ūdeņraža jonu koncentrācija",VLOOKUP(Dati!$A6074,Normas!$A:$D,2,FALSE),VLOOKUP(Dati!$A6074,Normas!$A:$D,2,FALSE)*0.3)),"")</f>
      </c>
      <c r="I6074" s="2">
        <f>IFERROR(IF(ISBLANK($A6074),"",IF($A6074="Ūdeņraža jonu koncentrācija",VLOOKUP(Dati!$A6074,Normas!$A:$D,3,FALSE),VLOOKUP(Dati!$A6074,Normas!$A:$D,3,FALSE)*0.3)),"")</f>
      </c>
    </row>
    <row r="6075" spans="2:9" x14ac:dyDescent="0.2">
      <c r="B6075">
        <f>IF(ISBLANK(A6075),"",VLOOKUP(A6075,Normas!A:D,4,FALSE))</f>
      </c>
      <c r="E6075" s="2">
        <f>IF(ISBLANK(D6075),"",INT(YEARFRAC(D6075,'Vispārīga informācija'!$B$2)))</f>
      </c>
      <c r="F6075" s="2">
        <f>IFERROR(IF(ISBLANK($A6075),"",IF($A6075="Ūdeņraža jonu koncentrācija",VLOOKUP(Dati!$A6075,Normas!$A:$D,2,FALSE),VLOOKUP(Dati!$A6075,Normas!$A:$D,2,FALSE)*0.6)),"")</f>
      </c>
      <c r="G6075" s="2">
        <f>IFERROR(IF(ISBLANK($A6075),"",IF($A6075="Ūdeņraža jonu koncentrācija",VLOOKUP(Dati!$A6075,Normas!$A:$D,3,FALSE),VLOOKUP(Dati!$A6075,Normas!$A:$D,3,FALSE)*0.6)),"")</f>
      </c>
      <c r="H6075" s="2">
        <f>IFERROR(IF(ISBLANK($A6075),"",IF($A6075="Ūdeņraža jonu koncentrācija",VLOOKUP(Dati!$A6075,Normas!$A:$D,2,FALSE),VLOOKUP(Dati!$A6075,Normas!$A:$D,2,FALSE)*0.3)),"")</f>
      </c>
      <c r="I6075" s="2">
        <f>IFERROR(IF(ISBLANK($A6075),"",IF($A6075="Ūdeņraža jonu koncentrācija",VLOOKUP(Dati!$A6075,Normas!$A:$D,3,FALSE),VLOOKUP(Dati!$A6075,Normas!$A:$D,3,FALSE)*0.3)),"")</f>
      </c>
    </row>
    <row r="6076" spans="2:9" x14ac:dyDescent="0.2">
      <c r="B6076">
        <f>IF(ISBLANK(A6076),"",VLOOKUP(A6076,Normas!A:D,4,FALSE))</f>
      </c>
      <c r="E6076" s="2">
        <f>IF(ISBLANK(D6076),"",INT(YEARFRAC(D6076,'Vispārīga informācija'!$B$2)))</f>
      </c>
      <c r="F6076" s="2">
        <f>IFERROR(IF(ISBLANK($A6076),"",IF($A6076="Ūdeņraža jonu koncentrācija",VLOOKUP(Dati!$A6076,Normas!$A:$D,2,FALSE),VLOOKUP(Dati!$A6076,Normas!$A:$D,2,FALSE)*0.6)),"")</f>
      </c>
      <c r="G6076" s="2">
        <f>IFERROR(IF(ISBLANK($A6076),"",IF($A6076="Ūdeņraža jonu koncentrācija",VLOOKUP(Dati!$A6076,Normas!$A:$D,3,FALSE),VLOOKUP(Dati!$A6076,Normas!$A:$D,3,FALSE)*0.6)),"")</f>
      </c>
      <c r="H6076" s="2">
        <f>IFERROR(IF(ISBLANK($A6076),"",IF($A6076="Ūdeņraža jonu koncentrācija",VLOOKUP(Dati!$A6076,Normas!$A:$D,2,FALSE),VLOOKUP(Dati!$A6076,Normas!$A:$D,2,FALSE)*0.3)),"")</f>
      </c>
      <c r="I6076" s="2">
        <f>IFERROR(IF(ISBLANK($A6076),"",IF($A6076="Ūdeņraža jonu koncentrācija",VLOOKUP(Dati!$A6076,Normas!$A:$D,3,FALSE),VLOOKUP(Dati!$A6076,Normas!$A:$D,3,FALSE)*0.3)),"")</f>
      </c>
    </row>
    <row r="6077" spans="2:9" x14ac:dyDescent="0.2">
      <c r="B6077">
        <f>IF(ISBLANK(A6077),"",VLOOKUP(A6077,Normas!A:D,4,FALSE))</f>
      </c>
      <c r="E6077" s="2">
        <f>IF(ISBLANK(D6077),"",INT(YEARFRAC(D6077,'Vispārīga informācija'!$B$2)))</f>
      </c>
      <c r="F6077" s="2">
        <f>IFERROR(IF(ISBLANK($A6077),"",IF($A6077="Ūdeņraža jonu koncentrācija",VLOOKUP(Dati!$A6077,Normas!$A:$D,2,FALSE),VLOOKUP(Dati!$A6077,Normas!$A:$D,2,FALSE)*0.6)),"")</f>
      </c>
      <c r="G6077" s="2">
        <f>IFERROR(IF(ISBLANK($A6077),"",IF($A6077="Ūdeņraža jonu koncentrācija",VLOOKUP(Dati!$A6077,Normas!$A:$D,3,FALSE),VLOOKUP(Dati!$A6077,Normas!$A:$D,3,FALSE)*0.6)),"")</f>
      </c>
      <c r="H6077" s="2">
        <f>IFERROR(IF(ISBLANK($A6077),"",IF($A6077="Ūdeņraža jonu koncentrācija",VLOOKUP(Dati!$A6077,Normas!$A:$D,2,FALSE),VLOOKUP(Dati!$A6077,Normas!$A:$D,2,FALSE)*0.3)),"")</f>
      </c>
      <c r="I6077" s="2">
        <f>IFERROR(IF(ISBLANK($A6077),"",IF($A6077="Ūdeņraža jonu koncentrācija",VLOOKUP(Dati!$A6077,Normas!$A:$D,3,FALSE),VLOOKUP(Dati!$A6077,Normas!$A:$D,3,FALSE)*0.3)),"")</f>
      </c>
    </row>
    <row r="6078" spans="2:9" x14ac:dyDescent="0.2">
      <c r="B6078">
        <f>IF(ISBLANK(A6078),"",VLOOKUP(A6078,Normas!A:D,4,FALSE))</f>
      </c>
      <c r="E6078" s="2">
        <f>IF(ISBLANK(D6078),"",INT(YEARFRAC(D6078,'Vispārīga informācija'!$B$2)))</f>
      </c>
      <c r="F6078" s="2">
        <f>IFERROR(IF(ISBLANK($A6078),"",IF($A6078="Ūdeņraža jonu koncentrācija",VLOOKUP(Dati!$A6078,Normas!$A:$D,2,FALSE),VLOOKUP(Dati!$A6078,Normas!$A:$D,2,FALSE)*0.6)),"")</f>
      </c>
      <c r="G6078" s="2">
        <f>IFERROR(IF(ISBLANK($A6078),"",IF($A6078="Ūdeņraža jonu koncentrācija",VLOOKUP(Dati!$A6078,Normas!$A:$D,3,FALSE),VLOOKUP(Dati!$A6078,Normas!$A:$D,3,FALSE)*0.6)),"")</f>
      </c>
      <c r="H6078" s="2">
        <f>IFERROR(IF(ISBLANK($A6078),"",IF($A6078="Ūdeņraža jonu koncentrācija",VLOOKUP(Dati!$A6078,Normas!$A:$D,2,FALSE),VLOOKUP(Dati!$A6078,Normas!$A:$D,2,FALSE)*0.3)),"")</f>
      </c>
      <c r="I6078" s="2">
        <f>IFERROR(IF(ISBLANK($A6078),"",IF($A6078="Ūdeņraža jonu koncentrācija",VLOOKUP(Dati!$A6078,Normas!$A:$D,3,FALSE),VLOOKUP(Dati!$A6078,Normas!$A:$D,3,FALSE)*0.3)),"")</f>
      </c>
    </row>
    <row r="6079" spans="2:9" x14ac:dyDescent="0.2">
      <c r="B6079">
        <f>IF(ISBLANK(A6079),"",VLOOKUP(A6079,Normas!A:D,4,FALSE))</f>
      </c>
      <c r="E6079" s="2">
        <f>IF(ISBLANK(D6079),"",INT(YEARFRAC(D6079,'Vispārīga informācija'!$B$2)))</f>
      </c>
      <c r="F6079" s="2">
        <f>IFERROR(IF(ISBLANK($A6079),"",IF($A6079="Ūdeņraža jonu koncentrācija",VLOOKUP(Dati!$A6079,Normas!$A:$D,2,FALSE),VLOOKUP(Dati!$A6079,Normas!$A:$D,2,FALSE)*0.6)),"")</f>
      </c>
      <c r="G6079" s="2">
        <f>IFERROR(IF(ISBLANK($A6079),"",IF($A6079="Ūdeņraža jonu koncentrācija",VLOOKUP(Dati!$A6079,Normas!$A:$D,3,FALSE),VLOOKUP(Dati!$A6079,Normas!$A:$D,3,FALSE)*0.6)),"")</f>
      </c>
      <c r="H6079" s="2">
        <f>IFERROR(IF(ISBLANK($A6079),"",IF($A6079="Ūdeņraža jonu koncentrācija",VLOOKUP(Dati!$A6079,Normas!$A:$D,2,FALSE),VLOOKUP(Dati!$A6079,Normas!$A:$D,2,FALSE)*0.3)),"")</f>
      </c>
      <c r="I6079" s="2">
        <f>IFERROR(IF(ISBLANK($A6079),"",IF($A6079="Ūdeņraža jonu koncentrācija",VLOOKUP(Dati!$A6079,Normas!$A:$D,3,FALSE),VLOOKUP(Dati!$A6079,Normas!$A:$D,3,FALSE)*0.3)),"")</f>
      </c>
    </row>
    <row r="6080" spans="2:9" x14ac:dyDescent="0.2">
      <c r="B6080">
        <f>IF(ISBLANK(A6080),"",VLOOKUP(A6080,Normas!A:D,4,FALSE))</f>
      </c>
      <c r="E6080" s="2">
        <f>IF(ISBLANK(D6080),"",INT(YEARFRAC(D6080,'Vispārīga informācija'!$B$2)))</f>
      </c>
      <c r="F6080" s="2">
        <f>IFERROR(IF(ISBLANK($A6080),"",IF($A6080="Ūdeņraža jonu koncentrācija",VLOOKUP(Dati!$A6080,Normas!$A:$D,2,FALSE),VLOOKUP(Dati!$A6080,Normas!$A:$D,2,FALSE)*0.6)),"")</f>
      </c>
      <c r="G6080" s="2">
        <f>IFERROR(IF(ISBLANK($A6080),"",IF($A6080="Ūdeņraža jonu koncentrācija",VLOOKUP(Dati!$A6080,Normas!$A:$D,3,FALSE),VLOOKUP(Dati!$A6080,Normas!$A:$D,3,FALSE)*0.6)),"")</f>
      </c>
      <c r="H6080" s="2">
        <f>IFERROR(IF(ISBLANK($A6080),"",IF($A6080="Ūdeņraža jonu koncentrācija",VLOOKUP(Dati!$A6080,Normas!$A:$D,2,FALSE),VLOOKUP(Dati!$A6080,Normas!$A:$D,2,FALSE)*0.3)),"")</f>
      </c>
      <c r="I6080" s="2">
        <f>IFERROR(IF(ISBLANK($A6080),"",IF($A6080="Ūdeņraža jonu koncentrācija",VLOOKUP(Dati!$A6080,Normas!$A:$D,3,FALSE),VLOOKUP(Dati!$A6080,Normas!$A:$D,3,FALSE)*0.3)),"")</f>
      </c>
    </row>
    <row r="6081" spans="2:9" x14ac:dyDescent="0.2">
      <c r="B6081">
        <f>IF(ISBLANK(A6081),"",VLOOKUP(A6081,Normas!A:D,4,FALSE))</f>
      </c>
      <c r="E6081" s="2">
        <f>IF(ISBLANK(D6081),"",INT(YEARFRAC(D6081,'Vispārīga informācija'!$B$2)))</f>
      </c>
      <c r="F6081" s="2">
        <f>IFERROR(IF(ISBLANK($A6081),"",IF($A6081="Ūdeņraža jonu koncentrācija",VLOOKUP(Dati!$A6081,Normas!$A:$D,2,FALSE),VLOOKUP(Dati!$A6081,Normas!$A:$D,2,FALSE)*0.6)),"")</f>
      </c>
      <c r="G6081" s="2">
        <f>IFERROR(IF(ISBLANK($A6081),"",IF($A6081="Ūdeņraža jonu koncentrācija",VLOOKUP(Dati!$A6081,Normas!$A:$D,3,FALSE),VLOOKUP(Dati!$A6081,Normas!$A:$D,3,FALSE)*0.6)),"")</f>
      </c>
      <c r="H6081" s="2">
        <f>IFERROR(IF(ISBLANK($A6081),"",IF($A6081="Ūdeņraža jonu koncentrācija",VLOOKUP(Dati!$A6081,Normas!$A:$D,2,FALSE),VLOOKUP(Dati!$A6081,Normas!$A:$D,2,FALSE)*0.3)),"")</f>
      </c>
      <c r="I6081" s="2">
        <f>IFERROR(IF(ISBLANK($A6081),"",IF($A6081="Ūdeņraža jonu koncentrācija",VLOOKUP(Dati!$A6081,Normas!$A:$D,3,FALSE),VLOOKUP(Dati!$A6081,Normas!$A:$D,3,FALSE)*0.3)),"")</f>
      </c>
    </row>
    <row r="6082" spans="2:9" x14ac:dyDescent="0.2">
      <c r="B6082">
        <f>IF(ISBLANK(A6082),"",VLOOKUP(A6082,Normas!A:D,4,FALSE))</f>
      </c>
      <c r="E6082" s="2">
        <f>IF(ISBLANK(D6082),"",INT(YEARFRAC(D6082,'Vispārīga informācija'!$B$2)))</f>
      </c>
      <c r="F6082" s="2">
        <f>IFERROR(IF(ISBLANK($A6082),"",IF($A6082="Ūdeņraža jonu koncentrācija",VLOOKUP(Dati!$A6082,Normas!$A:$D,2,FALSE),VLOOKUP(Dati!$A6082,Normas!$A:$D,2,FALSE)*0.6)),"")</f>
      </c>
      <c r="G6082" s="2">
        <f>IFERROR(IF(ISBLANK($A6082),"",IF($A6082="Ūdeņraža jonu koncentrācija",VLOOKUP(Dati!$A6082,Normas!$A:$D,3,FALSE),VLOOKUP(Dati!$A6082,Normas!$A:$D,3,FALSE)*0.6)),"")</f>
      </c>
      <c r="H6082" s="2">
        <f>IFERROR(IF(ISBLANK($A6082),"",IF($A6082="Ūdeņraža jonu koncentrācija",VLOOKUP(Dati!$A6082,Normas!$A:$D,2,FALSE),VLOOKUP(Dati!$A6082,Normas!$A:$D,2,FALSE)*0.3)),"")</f>
      </c>
      <c r="I6082" s="2">
        <f>IFERROR(IF(ISBLANK($A6082),"",IF($A6082="Ūdeņraža jonu koncentrācija",VLOOKUP(Dati!$A6082,Normas!$A:$D,3,FALSE),VLOOKUP(Dati!$A6082,Normas!$A:$D,3,FALSE)*0.3)),"")</f>
      </c>
    </row>
    <row r="6083" spans="2:9" x14ac:dyDescent="0.2">
      <c r="B6083">
        <f>IF(ISBLANK(A6083),"",VLOOKUP(A6083,Normas!A:D,4,FALSE))</f>
      </c>
      <c r="E6083" s="2">
        <f>IF(ISBLANK(D6083),"",INT(YEARFRAC(D6083,'Vispārīga informācija'!$B$2)))</f>
      </c>
      <c r="F6083" s="2">
        <f>IFERROR(IF(ISBLANK($A6083),"",IF($A6083="Ūdeņraža jonu koncentrācija",VLOOKUP(Dati!$A6083,Normas!$A:$D,2,FALSE),VLOOKUP(Dati!$A6083,Normas!$A:$D,2,FALSE)*0.6)),"")</f>
      </c>
      <c r="G6083" s="2">
        <f>IFERROR(IF(ISBLANK($A6083),"",IF($A6083="Ūdeņraža jonu koncentrācija",VLOOKUP(Dati!$A6083,Normas!$A:$D,3,FALSE),VLOOKUP(Dati!$A6083,Normas!$A:$D,3,FALSE)*0.6)),"")</f>
      </c>
      <c r="H6083" s="2">
        <f>IFERROR(IF(ISBLANK($A6083),"",IF($A6083="Ūdeņraža jonu koncentrācija",VLOOKUP(Dati!$A6083,Normas!$A:$D,2,FALSE),VLOOKUP(Dati!$A6083,Normas!$A:$D,2,FALSE)*0.3)),"")</f>
      </c>
      <c r="I6083" s="2">
        <f>IFERROR(IF(ISBLANK($A6083),"",IF($A6083="Ūdeņraža jonu koncentrācija",VLOOKUP(Dati!$A6083,Normas!$A:$D,3,FALSE),VLOOKUP(Dati!$A6083,Normas!$A:$D,3,FALSE)*0.3)),"")</f>
      </c>
    </row>
    <row r="6084" spans="2:9" x14ac:dyDescent="0.2">
      <c r="B6084">
        <f>IF(ISBLANK(A6084),"",VLOOKUP(A6084,Normas!A:D,4,FALSE))</f>
      </c>
      <c r="E6084" s="2">
        <f>IF(ISBLANK(D6084),"",INT(YEARFRAC(D6084,'Vispārīga informācija'!$B$2)))</f>
      </c>
      <c r="F6084" s="2">
        <f>IFERROR(IF(ISBLANK($A6084),"",IF($A6084="Ūdeņraža jonu koncentrācija",VLOOKUP(Dati!$A6084,Normas!$A:$D,2,FALSE),VLOOKUP(Dati!$A6084,Normas!$A:$D,2,FALSE)*0.6)),"")</f>
      </c>
      <c r="G6084" s="2">
        <f>IFERROR(IF(ISBLANK($A6084),"",IF($A6084="Ūdeņraža jonu koncentrācija",VLOOKUP(Dati!$A6084,Normas!$A:$D,3,FALSE),VLOOKUP(Dati!$A6084,Normas!$A:$D,3,FALSE)*0.6)),"")</f>
      </c>
      <c r="H6084" s="2">
        <f>IFERROR(IF(ISBLANK($A6084),"",IF($A6084="Ūdeņraža jonu koncentrācija",VLOOKUP(Dati!$A6084,Normas!$A:$D,2,FALSE),VLOOKUP(Dati!$A6084,Normas!$A:$D,2,FALSE)*0.3)),"")</f>
      </c>
      <c r="I6084" s="2">
        <f>IFERROR(IF(ISBLANK($A6084),"",IF($A6084="Ūdeņraža jonu koncentrācija",VLOOKUP(Dati!$A6084,Normas!$A:$D,3,FALSE),VLOOKUP(Dati!$A6084,Normas!$A:$D,3,FALSE)*0.3)),"")</f>
      </c>
    </row>
    <row r="6085" spans="2:9" x14ac:dyDescent="0.2">
      <c r="B6085">
        <f>IF(ISBLANK(A6085),"",VLOOKUP(A6085,Normas!A:D,4,FALSE))</f>
      </c>
      <c r="E6085" s="2">
        <f>IF(ISBLANK(D6085),"",INT(YEARFRAC(D6085,'Vispārīga informācija'!$B$2)))</f>
      </c>
      <c r="F6085" s="2">
        <f>IFERROR(IF(ISBLANK($A6085),"",IF($A6085="Ūdeņraža jonu koncentrācija",VLOOKUP(Dati!$A6085,Normas!$A:$D,2,FALSE),VLOOKUP(Dati!$A6085,Normas!$A:$D,2,FALSE)*0.6)),"")</f>
      </c>
      <c r="G6085" s="2">
        <f>IFERROR(IF(ISBLANK($A6085),"",IF($A6085="Ūdeņraža jonu koncentrācija",VLOOKUP(Dati!$A6085,Normas!$A:$D,3,FALSE),VLOOKUP(Dati!$A6085,Normas!$A:$D,3,FALSE)*0.6)),"")</f>
      </c>
      <c r="H6085" s="2">
        <f>IFERROR(IF(ISBLANK($A6085),"",IF($A6085="Ūdeņraža jonu koncentrācija",VLOOKUP(Dati!$A6085,Normas!$A:$D,2,FALSE),VLOOKUP(Dati!$A6085,Normas!$A:$D,2,FALSE)*0.3)),"")</f>
      </c>
      <c r="I6085" s="2">
        <f>IFERROR(IF(ISBLANK($A6085),"",IF($A6085="Ūdeņraža jonu koncentrācija",VLOOKUP(Dati!$A6085,Normas!$A:$D,3,FALSE),VLOOKUP(Dati!$A6085,Normas!$A:$D,3,FALSE)*0.3)),"")</f>
      </c>
    </row>
    <row r="6086" spans="2:9" x14ac:dyDescent="0.2">
      <c r="B6086">
        <f>IF(ISBLANK(A6086),"",VLOOKUP(A6086,Normas!A:D,4,FALSE))</f>
      </c>
      <c r="E6086" s="2">
        <f>IF(ISBLANK(D6086),"",INT(YEARFRAC(D6086,'Vispārīga informācija'!$B$2)))</f>
      </c>
      <c r="F6086" s="2">
        <f>IFERROR(IF(ISBLANK($A6086),"",IF($A6086="Ūdeņraža jonu koncentrācija",VLOOKUP(Dati!$A6086,Normas!$A:$D,2,FALSE),VLOOKUP(Dati!$A6086,Normas!$A:$D,2,FALSE)*0.6)),"")</f>
      </c>
      <c r="G6086" s="2">
        <f>IFERROR(IF(ISBLANK($A6086),"",IF($A6086="Ūdeņraža jonu koncentrācija",VLOOKUP(Dati!$A6086,Normas!$A:$D,3,FALSE),VLOOKUP(Dati!$A6086,Normas!$A:$D,3,FALSE)*0.6)),"")</f>
      </c>
      <c r="H6086" s="2">
        <f>IFERROR(IF(ISBLANK($A6086),"",IF($A6086="Ūdeņraža jonu koncentrācija",VLOOKUP(Dati!$A6086,Normas!$A:$D,2,FALSE),VLOOKUP(Dati!$A6086,Normas!$A:$D,2,FALSE)*0.3)),"")</f>
      </c>
      <c r="I6086" s="2">
        <f>IFERROR(IF(ISBLANK($A6086),"",IF($A6086="Ūdeņraža jonu koncentrācija",VLOOKUP(Dati!$A6086,Normas!$A:$D,3,FALSE),VLOOKUP(Dati!$A6086,Normas!$A:$D,3,FALSE)*0.3)),"")</f>
      </c>
    </row>
    <row r="6087" spans="2:9" x14ac:dyDescent="0.2">
      <c r="B6087">
        <f>IF(ISBLANK(A6087),"",VLOOKUP(A6087,Normas!A:D,4,FALSE))</f>
      </c>
      <c r="E6087" s="2">
        <f>IF(ISBLANK(D6087),"",INT(YEARFRAC(D6087,'Vispārīga informācija'!$B$2)))</f>
      </c>
      <c r="F6087" s="2">
        <f>IFERROR(IF(ISBLANK($A6087),"",IF($A6087="Ūdeņraža jonu koncentrācija",VLOOKUP(Dati!$A6087,Normas!$A:$D,2,FALSE),VLOOKUP(Dati!$A6087,Normas!$A:$D,2,FALSE)*0.6)),"")</f>
      </c>
      <c r="G6087" s="2">
        <f>IFERROR(IF(ISBLANK($A6087),"",IF($A6087="Ūdeņraža jonu koncentrācija",VLOOKUP(Dati!$A6087,Normas!$A:$D,3,FALSE),VLOOKUP(Dati!$A6087,Normas!$A:$D,3,FALSE)*0.6)),"")</f>
      </c>
      <c r="H6087" s="2">
        <f>IFERROR(IF(ISBLANK($A6087),"",IF($A6087="Ūdeņraža jonu koncentrācija",VLOOKUP(Dati!$A6087,Normas!$A:$D,2,FALSE),VLOOKUP(Dati!$A6087,Normas!$A:$D,2,FALSE)*0.3)),"")</f>
      </c>
      <c r="I6087" s="2">
        <f>IFERROR(IF(ISBLANK($A6087),"",IF($A6087="Ūdeņraža jonu koncentrācija",VLOOKUP(Dati!$A6087,Normas!$A:$D,3,FALSE),VLOOKUP(Dati!$A6087,Normas!$A:$D,3,FALSE)*0.3)),"")</f>
      </c>
    </row>
    <row r="6088" spans="2:9" x14ac:dyDescent="0.2">
      <c r="B6088">
        <f>IF(ISBLANK(A6088),"",VLOOKUP(A6088,Normas!A:D,4,FALSE))</f>
      </c>
      <c r="E6088" s="2">
        <f>IF(ISBLANK(D6088),"",INT(YEARFRAC(D6088,'Vispārīga informācija'!$B$2)))</f>
      </c>
      <c r="F6088" s="2">
        <f>IFERROR(IF(ISBLANK($A6088),"",IF($A6088="Ūdeņraža jonu koncentrācija",VLOOKUP(Dati!$A6088,Normas!$A:$D,2,FALSE),VLOOKUP(Dati!$A6088,Normas!$A:$D,2,FALSE)*0.6)),"")</f>
      </c>
      <c r="G6088" s="2">
        <f>IFERROR(IF(ISBLANK($A6088),"",IF($A6088="Ūdeņraža jonu koncentrācija",VLOOKUP(Dati!$A6088,Normas!$A:$D,3,FALSE),VLOOKUP(Dati!$A6088,Normas!$A:$D,3,FALSE)*0.6)),"")</f>
      </c>
      <c r="H6088" s="2">
        <f>IFERROR(IF(ISBLANK($A6088),"",IF($A6088="Ūdeņraža jonu koncentrācija",VLOOKUP(Dati!$A6088,Normas!$A:$D,2,FALSE),VLOOKUP(Dati!$A6088,Normas!$A:$D,2,FALSE)*0.3)),"")</f>
      </c>
      <c r="I6088" s="2">
        <f>IFERROR(IF(ISBLANK($A6088),"",IF($A6088="Ūdeņraža jonu koncentrācija",VLOOKUP(Dati!$A6088,Normas!$A:$D,3,FALSE),VLOOKUP(Dati!$A6088,Normas!$A:$D,3,FALSE)*0.3)),"")</f>
      </c>
    </row>
    <row r="6089" spans="2:9" x14ac:dyDescent="0.2">
      <c r="B6089">
        <f>IF(ISBLANK(A6089),"",VLOOKUP(A6089,Normas!A:D,4,FALSE))</f>
      </c>
      <c r="E6089" s="2">
        <f>IF(ISBLANK(D6089),"",INT(YEARFRAC(D6089,'Vispārīga informācija'!$B$2)))</f>
      </c>
      <c r="F6089" s="2">
        <f>IFERROR(IF(ISBLANK($A6089),"",IF($A6089="Ūdeņraža jonu koncentrācija",VLOOKUP(Dati!$A6089,Normas!$A:$D,2,FALSE),VLOOKUP(Dati!$A6089,Normas!$A:$D,2,FALSE)*0.6)),"")</f>
      </c>
      <c r="G6089" s="2">
        <f>IFERROR(IF(ISBLANK($A6089),"",IF($A6089="Ūdeņraža jonu koncentrācija",VLOOKUP(Dati!$A6089,Normas!$A:$D,3,FALSE),VLOOKUP(Dati!$A6089,Normas!$A:$D,3,FALSE)*0.6)),"")</f>
      </c>
      <c r="H6089" s="2">
        <f>IFERROR(IF(ISBLANK($A6089),"",IF($A6089="Ūdeņraža jonu koncentrācija",VLOOKUP(Dati!$A6089,Normas!$A:$D,2,FALSE),VLOOKUP(Dati!$A6089,Normas!$A:$D,2,FALSE)*0.3)),"")</f>
      </c>
      <c r="I6089" s="2">
        <f>IFERROR(IF(ISBLANK($A6089),"",IF($A6089="Ūdeņraža jonu koncentrācija",VLOOKUP(Dati!$A6089,Normas!$A:$D,3,FALSE),VLOOKUP(Dati!$A6089,Normas!$A:$D,3,FALSE)*0.3)),"")</f>
      </c>
    </row>
    <row r="6090" spans="2:9" x14ac:dyDescent="0.2">
      <c r="B6090">
        <f>IF(ISBLANK(A6090),"",VLOOKUP(A6090,Normas!A:D,4,FALSE))</f>
      </c>
      <c r="E6090" s="2">
        <f>IF(ISBLANK(D6090),"",INT(YEARFRAC(D6090,'Vispārīga informācija'!$B$2)))</f>
      </c>
      <c r="F6090" s="2">
        <f>IFERROR(IF(ISBLANK($A6090),"",IF($A6090="Ūdeņraža jonu koncentrācija",VLOOKUP(Dati!$A6090,Normas!$A:$D,2,FALSE),VLOOKUP(Dati!$A6090,Normas!$A:$D,2,FALSE)*0.6)),"")</f>
      </c>
      <c r="G6090" s="2">
        <f>IFERROR(IF(ISBLANK($A6090),"",IF($A6090="Ūdeņraža jonu koncentrācija",VLOOKUP(Dati!$A6090,Normas!$A:$D,3,FALSE),VLOOKUP(Dati!$A6090,Normas!$A:$D,3,FALSE)*0.6)),"")</f>
      </c>
      <c r="H6090" s="2">
        <f>IFERROR(IF(ISBLANK($A6090),"",IF($A6090="Ūdeņraža jonu koncentrācija",VLOOKUP(Dati!$A6090,Normas!$A:$D,2,FALSE),VLOOKUP(Dati!$A6090,Normas!$A:$D,2,FALSE)*0.3)),"")</f>
      </c>
      <c r="I6090" s="2">
        <f>IFERROR(IF(ISBLANK($A6090),"",IF($A6090="Ūdeņraža jonu koncentrācija",VLOOKUP(Dati!$A6090,Normas!$A:$D,3,FALSE),VLOOKUP(Dati!$A6090,Normas!$A:$D,3,FALSE)*0.3)),"")</f>
      </c>
    </row>
    <row r="6091" spans="2:9" x14ac:dyDescent="0.2">
      <c r="B6091">
        <f>IF(ISBLANK(A6091),"",VLOOKUP(A6091,Normas!A:D,4,FALSE))</f>
      </c>
      <c r="E6091" s="2">
        <f>IF(ISBLANK(D6091),"",INT(YEARFRAC(D6091,'Vispārīga informācija'!$B$2)))</f>
      </c>
      <c r="F6091" s="2">
        <f>IFERROR(IF(ISBLANK($A6091),"",IF($A6091="Ūdeņraža jonu koncentrācija",VLOOKUP(Dati!$A6091,Normas!$A:$D,2,FALSE),VLOOKUP(Dati!$A6091,Normas!$A:$D,2,FALSE)*0.6)),"")</f>
      </c>
      <c r="G6091" s="2">
        <f>IFERROR(IF(ISBLANK($A6091),"",IF($A6091="Ūdeņraža jonu koncentrācija",VLOOKUP(Dati!$A6091,Normas!$A:$D,3,FALSE),VLOOKUP(Dati!$A6091,Normas!$A:$D,3,FALSE)*0.6)),"")</f>
      </c>
      <c r="H6091" s="2">
        <f>IFERROR(IF(ISBLANK($A6091),"",IF($A6091="Ūdeņraža jonu koncentrācija",VLOOKUP(Dati!$A6091,Normas!$A:$D,2,FALSE),VLOOKUP(Dati!$A6091,Normas!$A:$D,2,FALSE)*0.3)),"")</f>
      </c>
      <c r="I6091" s="2">
        <f>IFERROR(IF(ISBLANK($A6091),"",IF($A6091="Ūdeņraža jonu koncentrācija",VLOOKUP(Dati!$A6091,Normas!$A:$D,3,FALSE),VLOOKUP(Dati!$A6091,Normas!$A:$D,3,FALSE)*0.3)),"")</f>
      </c>
    </row>
    <row r="6092" spans="2:9" x14ac:dyDescent="0.2">
      <c r="B6092">
        <f>IF(ISBLANK(A6092),"",VLOOKUP(A6092,Normas!A:D,4,FALSE))</f>
      </c>
      <c r="E6092" s="2">
        <f>IF(ISBLANK(D6092),"",INT(YEARFRAC(D6092,'Vispārīga informācija'!$B$2)))</f>
      </c>
      <c r="F6092" s="2">
        <f>IFERROR(IF(ISBLANK($A6092),"",IF($A6092="Ūdeņraža jonu koncentrācija",VLOOKUP(Dati!$A6092,Normas!$A:$D,2,FALSE),VLOOKUP(Dati!$A6092,Normas!$A:$D,2,FALSE)*0.6)),"")</f>
      </c>
      <c r="G6092" s="2">
        <f>IFERROR(IF(ISBLANK($A6092),"",IF($A6092="Ūdeņraža jonu koncentrācija",VLOOKUP(Dati!$A6092,Normas!$A:$D,3,FALSE),VLOOKUP(Dati!$A6092,Normas!$A:$D,3,FALSE)*0.6)),"")</f>
      </c>
      <c r="H6092" s="2">
        <f>IFERROR(IF(ISBLANK($A6092),"",IF($A6092="Ūdeņraža jonu koncentrācija",VLOOKUP(Dati!$A6092,Normas!$A:$D,2,FALSE),VLOOKUP(Dati!$A6092,Normas!$A:$D,2,FALSE)*0.3)),"")</f>
      </c>
      <c r="I6092" s="2">
        <f>IFERROR(IF(ISBLANK($A6092),"",IF($A6092="Ūdeņraža jonu koncentrācija",VLOOKUP(Dati!$A6092,Normas!$A:$D,3,FALSE),VLOOKUP(Dati!$A6092,Normas!$A:$D,3,FALSE)*0.3)),"")</f>
      </c>
    </row>
    <row r="6093" spans="2:9" x14ac:dyDescent="0.2">
      <c r="B6093">
        <f>IF(ISBLANK(A6093),"",VLOOKUP(A6093,Normas!A:D,4,FALSE))</f>
      </c>
      <c r="E6093" s="2">
        <f>IF(ISBLANK(D6093),"",INT(YEARFRAC(D6093,'Vispārīga informācija'!$B$2)))</f>
      </c>
      <c r="F6093" s="2">
        <f>IFERROR(IF(ISBLANK($A6093),"",IF($A6093="Ūdeņraža jonu koncentrācija",VLOOKUP(Dati!$A6093,Normas!$A:$D,2,FALSE),VLOOKUP(Dati!$A6093,Normas!$A:$D,2,FALSE)*0.6)),"")</f>
      </c>
      <c r="G6093" s="2">
        <f>IFERROR(IF(ISBLANK($A6093),"",IF($A6093="Ūdeņraža jonu koncentrācija",VLOOKUP(Dati!$A6093,Normas!$A:$D,3,FALSE),VLOOKUP(Dati!$A6093,Normas!$A:$D,3,FALSE)*0.6)),"")</f>
      </c>
      <c r="H6093" s="2">
        <f>IFERROR(IF(ISBLANK($A6093),"",IF($A6093="Ūdeņraža jonu koncentrācija",VLOOKUP(Dati!$A6093,Normas!$A:$D,2,FALSE),VLOOKUP(Dati!$A6093,Normas!$A:$D,2,FALSE)*0.3)),"")</f>
      </c>
      <c r="I6093" s="2">
        <f>IFERROR(IF(ISBLANK($A6093),"",IF($A6093="Ūdeņraža jonu koncentrācija",VLOOKUP(Dati!$A6093,Normas!$A:$D,3,FALSE),VLOOKUP(Dati!$A6093,Normas!$A:$D,3,FALSE)*0.3)),"")</f>
      </c>
    </row>
    <row r="6094" spans="2:9" x14ac:dyDescent="0.2">
      <c r="B6094">
        <f>IF(ISBLANK(A6094),"",VLOOKUP(A6094,Normas!A:D,4,FALSE))</f>
      </c>
      <c r="E6094" s="2">
        <f>IF(ISBLANK(D6094),"",INT(YEARFRAC(D6094,'Vispārīga informācija'!$B$2)))</f>
      </c>
      <c r="F6094" s="2">
        <f>IFERROR(IF(ISBLANK($A6094),"",IF($A6094="Ūdeņraža jonu koncentrācija",VLOOKUP(Dati!$A6094,Normas!$A:$D,2,FALSE),VLOOKUP(Dati!$A6094,Normas!$A:$D,2,FALSE)*0.6)),"")</f>
      </c>
      <c r="G6094" s="2">
        <f>IFERROR(IF(ISBLANK($A6094),"",IF($A6094="Ūdeņraža jonu koncentrācija",VLOOKUP(Dati!$A6094,Normas!$A:$D,3,FALSE),VLOOKUP(Dati!$A6094,Normas!$A:$D,3,FALSE)*0.6)),"")</f>
      </c>
      <c r="H6094" s="2">
        <f>IFERROR(IF(ISBLANK($A6094),"",IF($A6094="Ūdeņraža jonu koncentrācija",VLOOKUP(Dati!$A6094,Normas!$A:$D,2,FALSE),VLOOKUP(Dati!$A6094,Normas!$A:$D,2,FALSE)*0.3)),"")</f>
      </c>
      <c r="I6094" s="2">
        <f>IFERROR(IF(ISBLANK($A6094),"",IF($A6094="Ūdeņraža jonu koncentrācija",VLOOKUP(Dati!$A6094,Normas!$A:$D,3,FALSE),VLOOKUP(Dati!$A6094,Normas!$A:$D,3,FALSE)*0.3)),"")</f>
      </c>
    </row>
    <row r="6095" spans="2:9" x14ac:dyDescent="0.2">
      <c r="B6095">
        <f>IF(ISBLANK(A6095),"",VLOOKUP(A6095,Normas!A:D,4,FALSE))</f>
      </c>
      <c r="E6095" s="2">
        <f>IF(ISBLANK(D6095),"",INT(YEARFRAC(D6095,'Vispārīga informācija'!$B$2)))</f>
      </c>
      <c r="F6095" s="2">
        <f>IFERROR(IF(ISBLANK($A6095),"",IF($A6095="Ūdeņraža jonu koncentrācija",VLOOKUP(Dati!$A6095,Normas!$A:$D,2,FALSE),VLOOKUP(Dati!$A6095,Normas!$A:$D,2,FALSE)*0.6)),"")</f>
      </c>
      <c r="G6095" s="2">
        <f>IFERROR(IF(ISBLANK($A6095),"",IF($A6095="Ūdeņraža jonu koncentrācija",VLOOKUP(Dati!$A6095,Normas!$A:$D,3,FALSE),VLOOKUP(Dati!$A6095,Normas!$A:$D,3,FALSE)*0.6)),"")</f>
      </c>
      <c r="H6095" s="2">
        <f>IFERROR(IF(ISBLANK($A6095),"",IF($A6095="Ūdeņraža jonu koncentrācija",VLOOKUP(Dati!$A6095,Normas!$A:$D,2,FALSE),VLOOKUP(Dati!$A6095,Normas!$A:$D,2,FALSE)*0.3)),"")</f>
      </c>
      <c r="I6095" s="2">
        <f>IFERROR(IF(ISBLANK($A6095),"",IF($A6095="Ūdeņraža jonu koncentrācija",VLOOKUP(Dati!$A6095,Normas!$A:$D,3,FALSE),VLOOKUP(Dati!$A6095,Normas!$A:$D,3,FALSE)*0.3)),"")</f>
      </c>
    </row>
    <row r="6096" spans="2:9" x14ac:dyDescent="0.2">
      <c r="B6096">
        <f>IF(ISBLANK(A6096),"",VLOOKUP(A6096,Normas!A:D,4,FALSE))</f>
      </c>
      <c r="E6096" s="2">
        <f>IF(ISBLANK(D6096),"",INT(YEARFRAC(D6096,'Vispārīga informācija'!$B$2)))</f>
      </c>
      <c r="F6096" s="2">
        <f>IFERROR(IF(ISBLANK($A6096),"",IF($A6096="Ūdeņraža jonu koncentrācija",VLOOKUP(Dati!$A6096,Normas!$A:$D,2,FALSE),VLOOKUP(Dati!$A6096,Normas!$A:$D,2,FALSE)*0.6)),"")</f>
      </c>
      <c r="G6096" s="2">
        <f>IFERROR(IF(ISBLANK($A6096),"",IF($A6096="Ūdeņraža jonu koncentrācija",VLOOKUP(Dati!$A6096,Normas!$A:$D,3,FALSE),VLOOKUP(Dati!$A6096,Normas!$A:$D,3,FALSE)*0.6)),"")</f>
      </c>
      <c r="H6096" s="2">
        <f>IFERROR(IF(ISBLANK($A6096),"",IF($A6096="Ūdeņraža jonu koncentrācija",VLOOKUP(Dati!$A6096,Normas!$A:$D,2,FALSE),VLOOKUP(Dati!$A6096,Normas!$A:$D,2,FALSE)*0.3)),"")</f>
      </c>
      <c r="I6096" s="2">
        <f>IFERROR(IF(ISBLANK($A6096),"",IF($A6096="Ūdeņraža jonu koncentrācija",VLOOKUP(Dati!$A6096,Normas!$A:$D,3,FALSE),VLOOKUP(Dati!$A6096,Normas!$A:$D,3,FALSE)*0.3)),"")</f>
      </c>
    </row>
    <row r="6097" spans="2:9" x14ac:dyDescent="0.2">
      <c r="B6097">
        <f>IF(ISBLANK(A6097),"",VLOOKUP(A6097,Normas!A:D,4,FALSE))</f>
      </c>
      <c r="E6097" s="2">
        <f>IF(ISBLANK(D6097),"",INT(YEARFRAC(D6097,'Vispārīga informācija'!$B$2)))</f>
      </c>
      <c r="F6097" s="2">
        <f>IFERROR(IF(ISBLANK($A6097),"",IF($A6097="Ūdeņraža jonu koncentrācija",VLOOKUP(Dati!$A6097,Normas!$A:$D,2,FALSE),VLOOKUP(Dati!$A6097,Normas!$A:$D,2,FALSE)*0.6)),"")</f>
      </c>
      <c r="G6097" s="2">
        <f>IFERROR(IF(ISBLANK($A6097),"",IF($A6097="Ūdeņraža jonu koncentrācija",VLOOKUP(Dati!$A6097,Normas!$A:$D,3,FALSE),VLOOKUP(Dati!$A6097,Normas!$A:$D,3,FALSE)*0.6)),"")</f>
      </c>
      <c r="H6097" s="2">
        <f>IFERROR(IF(ISBLANK($A6097),"",IF($A6097="Ūdeņraža jonu koncentrācija",VLOOKUP(Dati!$A6097,Normas!$A:$D,2,FALSE),VLOOKUP(Dati!$A6097,Normas!$A:$D,2,FALSE)*0.3)),"")</f>
      </c>
      <c r="I6097" s="2">
        <f>IFERROR(IF(ISBLANK($A6097),"",IF($A6097="Ūdeņraža jonu koncentrācija",VLOOKUP(Dati!$A6097,Normas!$A:$D,3,FALSE),VLOOKUP(Dati!$A6097,Normas!$A:$D,3,FALSE)*0.3)),"")</f>
      </c>
    </row>
    <row r="6098" spans="2:9" x14ac:dyDescent="0.2">
      <c r="B6098">
        <f>IF(ISBLANK(A6098),"",VLOOKUP(A6098,Normas!A:D,4,FALSE))</f>
      </c>
      <c r="E6098" s="2">
        <f>IF(ISBLANK(D6098),"",INT(YEARFRAC(D6098,'Vispārīga informācija'!$B$2)))</f>
      </c>
      <c r="F6098" s="2">
        <f>IFERROR(IF(ISBLANK($A6098),"",IF($A6098="Ūdeņraža jonu koncentrācija",VLOOKUP(Dati!$A6098,Normas!$A:$D,2,FALSE),VLOOKUP(Dati!$A6098,Normas!$A:$D,2,FALSE)*0.6)),"")</f>
      </c>
      <c r="G6098" s="2">
        <f>IFERROR(IF(ISBLANK($A6098),"",IF($A6098="Ūdeņraža jonu koncentrācija",VLOOKUP(Dati!$A6098,Normas!$A:$D,3,FALSE),VLOOKUP(Dati!$A6098,Normas!$A:$D,3,FALSE)*0.6)),"")</f>
      </c>
      <c r="H6098" s="2">
        <f>IFERROR(IF(ISBLANK($A6098),"",IF($A6098="Ūdeņraža jonu koncentrācija",VLOOKUP(Dati!$A6098,Normas!$A:$D,2,FALSE),VLOOKUP(Dati!$A6098,Normas!$A:$D,2,FALSE)*0.3)),"")</f>
      </c>
      <c r="I6098" s="2">
        <f>IFERROR(IF(ISBLANK($A6098),"",IF($A6098="Ūdeņraža jonu koncentrācija",VLOOKUP(Dati!$A6098,Normas!$A:$D,3,FALSE),VLOOKUP(Dati!$A6098,Normas!$A:$D,3,FALSE)*0.3)),"")</f>
      </c>
    </row>
    <row r="6099" spans="2:9" x14ac:dyDescent="0.2">
      <c r="B6099">
        <f>IF(ISBLANK(A6099),"",VLOOKUP(A6099,Normas!A:D,4,FALSE))</f>
      </c>
      <c r="E6099" s="2">
        <f>IF(ISBLANK(D6099),"",INT(YEARFRAC(D6099,'Vispārīga informācija'!$B$2)))</f>
      </c>
      <c r="F6099" s="2">
        <f>IFERROR(IF(ISBLANK($A6099),"",IF($A6099="Ūdeņraža jonu koncentrācija",VLOOKUP(Dati!$A6099,Normas!$A:$D,2,FALSE),VLOOKUP(Dati!$A6099,Normas!$A:$D,2,FALSE)*0.6)),"")</f>
      </c>
      <c r="G6099" s="2">
        <f>IFERROR(IF(ISBLANK($A6099),"",IF($A6099="Ūdeņraža jonu koncentrācija",VLOOKUP(Dati!$A6099,Normas!$A:$D,3,FALSE),VLOOKUP(Dati!$A6099,Normas!$A:$D,3,FALSE)*0.6)),"")</f>
      </c>
      <c r="H6099" s="2">
        <f>IFERROR(IF(ISBLANK($A6099),"",IF($A6099="Ūdeņraža jonu koncentrācija",VLOOKUP(Dati!$A6099,Normas!$A:$D,2,FALSE),VLOOKUP(Dati!$A6099,Normas!$A:$D,2,FALSE)*0.3)),"")</f>
      </c>
      <c r="I6099" s="2">
        <f>IFERROR(IF(ISBLANK($A6099),"",IF($A6099="Ūdeņraža jonu koncentrācija",VLOOKUP(Dati!$A6099,Normas!$A:$D,3,FALSE),VLOOKUP(Dati!$A6099,Normas!$A:$D,3,FALSE)*0.3)),"")</f>
      </c>
    </row>
    <row r="6100" spans="2:9" x14ac:dyDescent="0.2">
      <c r="B6100">
        <f>IF(ISBLANK(A6100),"",VLOOKUP(A6100,Normas!A:D,4,FALSE))</f>
      </c>
      <c r="E6100" s="2">
        <f>IF(ISBLANK(D6100),"",INT(YEARFRAC(D6100,'Vispārīga informācija'!$B$2)))</f>
      </c>
      <c r="F6100" s="2">
        <f>IFERROR(IF(ISBLANK($A6100),"",IF($A6100="Ūdeņraža jonu koncentrācija",VLOOKUP(Dati!$A6100,Normas!$A:$D,2,FALSE),VLOOKUP(Dati!$A6100,Normas!$A:$D,2,FALSE)*0.6)),"")</f>
      </c>
      <c r="G6100" s="2">
        <f>IFERROR(IF(ISBLANK($A6100),"",IF($A6100="Ūdeņraža jonu koncentrācija",VLOOKUP(Dati!$A6100,Normas!$A:$D,3,FALSE),VLOOKUP(Dati!$A6100,Normas!$A:$D,3,FALSE)*0.6)),"")</f>
      </c>
      <c r="H6100" s="2">
        <f>IFERROR(IF(ISBLANK($A6100),"",IF($A6100="Ūdeņraža jonu koncentrācija",VLOOKUP(Dati!$A6100,Normas!$A:$D,2,FALSE),VLOOKUP(Dati!$A6100,Normas!$A:$D,2,FALSE)*0.3)),"")</f>
      </c>
      <c r="I6100" s="2">
        <f>IFERROR(IF(ISBLANK($A6100),"",IF($A6100="Ūdeņraža jonu koncentrācija",VLOOKUP(Dati!$A6100,Normas!$A:$D,3,FALSE),VLOOKUP(Dati!$A6100,Normas!$A:$D,3,FALSE)*0.3)),"")</f>
      </c>
    </row>
    <row r="6101" spans="2:9" x14ac:dyDescent="0.2">
      <c r="B6101">
        <f>IF(ISBLANK(A6101),"",VLOOKUP(A6101,Normas!A:D,4,FALSE))</f>
      </c>
      <c r="E6101" s="2">
        <f>IF(ISBLANK(D6101),"",INT(YEARFRAC(D6101,'Vispārīga informācija'!$B$2)))</f>
      </c>
      <c r="F6101" s="2">
        <f>IFERROR(IF(ISBLANK($A6101),"",IF($A6101="Ūdeņraža jonu koncentrācija",VLOOKUP(Dati!$A6101,Normas!$A:$D,2,FALSE),VLOOKUP(Dati!$A6101,Normas!$A:$D,2,FALSE)*0.6)),"")</f>
      </c>
      <c r="G6101" s="2">
        <f>IFERROR(IF(ISBLANK($A6101),"",IF($A6101="Ūdeņraža jonu koncentrācija",VLOOKUP(Dati!$A6101,Normas!$A:$D,3,FALSE),VLOOKUP(Dati!$A6101,Normas!$A:$D,3,FALSE)*0.6)),"")</f>
      </c>
      <c r="H6101" s="2">
        <f>IFERROR(IF(ISBLANK($A6101),"",IF($A6101="Ūdeņraža jonu koncentrācija",VLOOKUP(Dati!$A6101,Normas!$A:$D,2,FALSE),VLOOKUP(Dati!$A6101,Normas!$A:$D,2,FALSE)*0.3)),"")</f>
      </c>
      <c r="I6101" s="2">
        <f>IFERROR(IF(ISBLANK($A6101),"",IF($A6101="Ūdeņraža jonu koncentrācija",VLOOKUP(Dati!$A6101,Normas!$A:$D,3,FALSE),VLOOKUP(Dati!$A6101,Normas!$A:$D,3,FALSE)*0.3)),"")</f>
      </c>
    </row>
    <row r="6102" spans="2:9" x14ac:dyDescent="0.2">
      <c r="B6102">
        <f>IF(ISBLANK(A6102),"",VLOOKUP(A6102,Normas!A:D,4,FALSE))</f>
      </c>
      <c r="E6102" s="2">
        <f>IF(ISBLANK(D6102),"",INT(YEARFRAC(D6102,'Vispārīga informācija'!$B$2)))</f>
      </c>
      <c r="F6102" s="2">
        <f>IFERROR(IF(ISBLANK($A6102),"",IF($A6102="Ūdeņraža jonu koncentrācija",VLOOKUP(Dati!$A6102,Normas!$A:$D,2,FALSE),VLOOKUP(Dati!$A6102,Normas!$A:$D,2,FALSE)*0.6)),"")</f>
      </c>
      <c r="G6102" s="2">
        <f>IFERROR(IF(ISBLANK($A6102),"",IF($A6102="Ūdeņraža jonu koncentrācija",VLOOKUP(Dati!$A6102,Normas!$A:$D,3,FALSE),VLOOKUP(Dati!$A6102,Normas!$A:$D,3,FALSE)*0.6)),"")</f>
      </c>
      <c r="H6102" s="2">
        <f>IFERROR(IF(ISBLANK($A6102),"",IF($A6102="Ūdeņraža jonu koncentrācija",VLOOKUP(Dati!$A6102,Normas!$A:$D,2,FALSE),VLOOKUP(Dati!$A6102,Normas!$A:$D,2,FALSE)*0.3)),"")</f>
      </c>
      <c r="I6102" s="2">
        <f>IFERROR(IF(ISBLANK($A6102),"",IF($A6102="Ūdeņraža jonu koncentrācija",VLOOKUP(Dati!$A6102,Normas!$A:$D,3,FALSE),VLOOKUP(Dati!$A6102,Normas!$A:$D,3,FALSE)*0.3)),"")</f>
      </c>
    </row>
    <row r="6103" spans="2:9" x14ac:dyDescent="0.2">
      <c r="B6103">
        <f>IF(ISBLANK(A6103),"",VLOOKUP(A6103,Normas!A:D,4,FALSE))</f>
      </c>
      <c r="E6103" s="2">
        <f>IF(ISBLANK(D6103),"",INT(YEARFRAC(D6103,'Vispārīga informācija'!$B$2)))</f>
      </c>
      <c r="F6103" s="2">
        <f>IFERROR(IF(ISBLANK($A6103),"",IF($A6103="Ūdeņraža jonu koncentrācija",VLOOKUP(Dati!$A6103,Normas!$A:$D,2,FALSE),VLOOKUP(Dati!$A6103,Normas!$A:$D,2,FALSE)*0.6)),"")</f>
      </c>
      <c r="G6103" s="2">
        <f>IFERROR(IF(ISBLANK($A6103),"",IF($A6103="Ūdeņraža jonu koncentrācija",VLOOKUP(Dati!$A6103,Normas!$A:$D,3,FALSE),VLOOKUP(Dati!$A6103,Normas!$A:$D,3,FALSE)*0.6)),"")</f>
      </c>
      <c r="H6103" s="2">
        <f>IFERROR(IF(ISBLANK($A6103),"",IF($A6103="Ūdeņraža jonu koncentrācija",VLOOKUP(Dati!$A6103,Normas!$A:$D,2,FALSE),VLOOKUP(Dati!$A6103,Normas!$A:$D,2,FALSE)*0.3)),"")</f>
      </c>
      <c r="I6103" s="2">
        <f>IFERROR(IF(ISBLANK($A6103),"",IF($A6103="Ūdeņraža jonu koncentrācija",VLOOKUP(Dati!$A6103,Normas!$A:$D,3,FALSE),VLOOKUP(Dati!$A6103,Normas!$A:$D,3,FALSE)*0.3)),"")</f>
      </c>
    </row>
    <row r="6104" spans="2:9" x14ac:dyDescent="0.2">
      <c r="B6104">
        <f>IF(ISBLANK(A6104),"",VLOOKUP(A6104,Normas!A:D,4,FALSE))</f>
      </c>
      <c r="E6104" s="2">
        <f>IF(ISBLANK(D6104),"",INT(YEARFRAC(D6104,'Vispārīga informācija'!$B$2)))</f>
      </c>
      <c r="F6104" s="2">
        <f>IFERROR(IF(ISBLANK($A6104),"",IF($A6104="Ūdeņraža jonu koncentrācija",VLOOKUP(Dati!$A6104,Normas!$A:$D,2,FALSE),VLOOKUP(Dati!$A6104,Normas!$A:$D,2,FALSE)*0.6)),"")</f>
      </c>
      <c r="G6104" s="2">
        <f>IFERROR(IF(ISBLANK($A6104),"",IF($A6104="Ūdeņraža jonu koncentrācija",VLOOKUP(Dati!$A6104,Normas!$A:$D,3,FALSE),VLOOKUP(Dati!$A6104,Normas!$A:$D,3,FALSE)*0.6)),"")</f>
      </c>
      <c r="H6104" s="2">
        <f>IFERROR(IF(ISBLANK($A6104),"",IF($A6104="Ūdeņraža jonu koncentrācija",VLOOKUP(Dati!$A6104,Normas!$A:$D,2,FALSE),VLOOKUP(Dati!$A6104,Normas!$A:$D,2,FALSE)*0.3)),"")</f>
      </c>
      <c r="I6104" s="2">
        <f>IFERROR(IF(ISBLANK($A6104),"",IF($A6104="Ūdeņraža jonu koncentrācija",VLOOKUP(Dati!$A6104,Normas!$A:$D,3,FALSE),VLOOKUP(Dati!$A6104,Normas!$A:$D,3,FALSE)*0.3)),"")</f>
      </c>
    </row>
    <row r="6105" spans="2:9" x14ac:dyDescent="0.2">
      <c r="B6105">
        <f>IF(ISBLANK(A6105),"",VLOOKUP(A6105,Normas!A:D,4,FALSE))</f>
      </c>
      <c r="E6105" s="2">
        <f>IF(ISBLANK(D6105),"",INT(YEARFRAC(D6105,'Vispārīga informācija'!$B$2)))</f>
      </c>
      <c r="F6105" s="2">
        <f>IFERROR(IF(ISBLANK($A6105),"",IF($A6105="Ūdeņraža jonu koncentrācija",VLOOKUP(Dati!$A6105,Normas!$A:$D,2,FALSE),VLOOKUP(Dati!$A6105,Normas!$A:$D,2,FALSE)*0.6)),"")</f>
      </c>
      <c r="G6105" s="2">
        <f>IFERROR(IF(ISBLANK($A6105),"",IF($A6105="Ūdeņraža jonu koncentrācija",VLOOKUP(Dati!$A6105,Normas!$A:$D,3,FALSE),VLOOKUP(Dati!$A6105,Normas!$A:$D,3,FALSE)*0.6)),"")</f>
      </c>
      <c r="H6105" s="2">
        <f>IFERROR(IF(ISBLANK($A6105),"",IF($A6105="Ūdeņraža jonu koncentrācija",VLOOKUP(Dati!$A6105,Normas!$A:$D,2,FALSE),VLOOKUP(Dati!$A6105,Normas!$A:$D,2,FALSE)*0.3)),"")</f>
      </c>
      <c r="I6105" s="2">
        <f>IFERROR(IF(ISBLANK($A6105),"",IF($A6105="Ūdeņraža jonu koncentrācija",VLOOKUP(Dati!$A6105,Normas!$A:$D,3,FALSE),VLOOKUP(Dati!$A6105,Normas!$A:$D,3,FALSE)*0.3)),"")</f>
      </c>
    </row>
    <row r="6106" spans="2:9" x14ac:dyDescent="0.2">
      <c r="B6106">
        <f>IF(ISBLANK(A6106),"",VLOOKUP(A6106,Normas!A:D,4,FALSE))</f>
      </c>
      <c r="E6106" s="2">
        <f>IF(ISBLANK(D6106),"",INT(YEARFRAC(D6106,'Vispārīga informācija'!$B$2)))</f>
      </c>
      <c r="F6106" s="2">
        <f>IFERROR(IF(ISBLANK($A6106),"",IF($A6106="Ūdeņraža jonu koncentrācija",VLOOKUP(Dati!$A6106,Normas!$A:$D,2,FALSE),VLOOKUP(Dati!$A6106,Normas!$A:$D,2,FALSE)*0.6)),"")</f>
      </c>
      <c r="G6106" s="2">
        <f>IFERROR(IF(ISBLANK($A6106),"",IF($A6106="Ūdeņraža jonu koncentrācija",VLOOKUP(Dati!$A6106,Normas!$A:$D,3,FALSE),VLOOKUP(Dati!$A6106,Normas!$A:$D,3,FALSE)*0.6)),"")</f>
      </c>
      <c r="H6106" s="2">
        <f>IFERROR(IF(ISBLANK($A6106),"",IF($A6106="Ūdeņraža jonu koncentrācija",VLOOKUP(Dati!$A6106,Normas!$A:$D,2,FALSE),VLOOKUP(Dati!$A6106,Normas!$A:$D,2,FALSE)*0.3)),"")</f>
      </c>
      <c r="I6106" s="2">
        <f>IFERROR(IF(ISBLANK($A6106),"",IF($A6106="Ūdeņraža jonu koncentrācija",VLOOKUP(Dati!$A6106,Normas!$A:$D,3,FALSE),VLOOKUP(Dati!$A6106,Normas!$A:$D,3,FALSE)*0.3)),"")</f>
      </c>
    </row>
    <row r="6107" spans="2:9" x14ac:dyDescent="0.2">
      <c r="B6107">
        <f>IF(ISBLANK(A6107),"",VLOOKUP(A6107,Normas!A:D,4,FALSE))</f>
      </c>
      <c r="E6107" s="2">
        <f>IF(ISBLANK(D6107),"",INT(YEARFRAC(D6107,'Vispārīga informācija'!$B$2)))</f>
      </c>
      <c r="F6107" s="2">
        <f>IFERROR(IF(ISBLANK($A6107),"",IF($A6107="Ūdeņraža jonu koncentrācija",VLOOKUP(Dati!$A6107,Normas!$A:$D,2,FALSE),VLOOKUP(Dati!$A6107,Normas!$A:$D,2,FALSE)*0.6)),"")</f>
      </c>
      <c r="G6107" s="2">
        <f>IFERROR(IF(ISBLANK($A6107),"",IF($A6107="Ūdeņraža jonu koncentrācija",VLOOKUP(Dati!$A6107,Normas!$A:$D,3,FALSE),VLOOKUP(Dati!$A6107,Normas!$A:$D,3,FALSE)*0.6)),"")</f>
      </c>
      <c r="H6107" s="2">
        <f>IFERROR(IF(ISBLANK($A6107),"",IF($A6107="Ūdeņraža jonu koncentrācija",VLOOKUP(Dati!$A6107,Normas!$A:$D,2,FALSE),VLOOKUP(Dati!$A6107,Normas!$A:$D,2,FALSE)*0.3)),"")</f>
      </c>
      <c r="I6107" s="2">
        <f>IFERROR(IF(ISBLANK($A6107),"",IF($A6107="Ūdeņraža jonu koncentrācija",VLOOKUP(Dati!$A6107,Normas!$A:$D,3,FALSE),VLOOKUP(Dati!$A6107,Normas!$A:$D,3,FALSE)*0.3)),"")</f>
      </c>
    </row>
    <row r="6108" spans="2:9" x14ac:dyDescent="0.2">
      <c r="B6108">
        <f>IF(ISBLANK(A6108),"",VLOOKUP(A6108,Normas!A:D,4,FALSE))</f>
      </c>
      <c r="E6108" s="2">
        <f>IF(ISBLANK(D6108),"",INT(YEARFRAC(D6108,'Vispārīga informācija'!$B$2)))</f>
      </c>
      <c r="F6108" s="2">
        <f>IFERROR(IF(ISBLANK($A6108),"",IF($A6108="Ūdeņraža jonu koncentrācija",VLOOKUP(Dati!$A6108,Normas!$A:$D,2,FALSE),VLOOKUP(Dati!$A6108,Normas!$A:$D,2,FALSE)*0.6)),"")</f>
      </c>
      <c r="G6108" s="2">
        <f>IFERROR(IF(ISBLANK($A6108),"",IF($A6108="Ūdeņraža jonu koncentrācija",VLOOKUP(Dati!$A6108,Normas!$A:$D,3,FALSE),VLOOKUP(Dati!$A6108,Normas!$A:$D,3,FALSE)*0.6)),"")</f>
      </c>
      <c r="H6108" s="2">
        <f>IFERROR(IF(ISBLANK($A6108),"",IF($A6108="Ūdeņraža jonu koncentrācija",VLOOKUP(Dati!$A6108,Normas!$A:$D,2,FALSE),VLOOKUP(Dati!$A6108,Normas!$A:$D,2,FALSE)*0.3)),"")</f>
      </c>
      <c r="I6108" s="2">
        <f>IFERROR(IF(ISBLANK($A6108),"",IF($A6108="Ūdeņraža jonu koncentrācija",VLOOKUP(Dati!$A6108,Normas!$A:$D,3,FALSE),VLOOKUP(Dati!$A6108,Normas!$A:$D,3,FALSE)*0.3)),"")</f>
      </c>
    </row>
    <row r="6109" spans="2:9" x14ac:dyDescent="0.2">
      <c r="B6109">
        <f>IF(ISBLANK(A6109),"",VLOOKUP(A6109,Normas!A:D,4,FALSE))</f>
      </c>
      <c r="E6109" s="2">
        <f>IF(ISBLANK(D6109),"",INT(YEARFRAC(D6109,'Vispārīga informācija'!$B$2)))</f>
      </c>
      <c r="F6109" s="2">
        <f>IFERROR(IF(ISBLANK($A6109),"",IF($A6109="Ūdeņraža jonu koncentrācija",VLOOKUP(Dati!$A6109,Normas!$A:$D,2,FALSE),VLOOKUP(Dati!$A6109,Normas!$A:$D,2,FALSE)*0.6)),"")</f>
      </c>
      <c r="G6109" s="2">
        <f>IFERROR(IF(ISBLANK($A6109),"",IF($A6109="Ūdeņraža jonu koncentrācija",VLOOKUP(Dati!$A6109,Normas!$A:$D,3,FALSE),VLOOKUP(Dati!$A6109,Normas!$A:$D,3,FALSE)*0.6)),"")</f>
      </c>
      <c r="H6109" s="2">
        <f>IFERROR(IF(ISBLANK($A6109),"",IF($A6109="Ūdeņraža jonu koncentrācija",VLOOKUP(Dati!$A6109,Normas!$A:$D,2,FALSE),VLOOKUP(Dati!$A6109,Normas!$A:$D,2,FALSE)*0.3)),"")</f>
      </c>
      <c r="I6109" s="2">
        <f>IFERROR(IF(ISBLANK($A6109),"",IF($A6109="Ūdeņraža jonu koncentrācija",VLOOKUP(Dati!$A6109,Normas!$A:$D,3,FALSE),VLOOKUP(Dati!$A6109,Normas!$A:$D,3,FALSE)*0.3)),"")</f>
      </c>
    </row>
    <row r="6110" spans="2:9" x14ac:dyDescent="0.2">
      <c r="B6110">
        <f>IF(ISBLANK(A6110),"",VLOOKUP(A6110,Normas!A:D,4,FALSE))</f>
      </c>
      <c r="E6110" s="2">
        <f>IF(ISBLANK(D6110),"",INT(YEARFRAC(D6110,'Vispārīga informācija'!$B$2)))</f>
      </c>
      <c r="F6110" s="2">
        <f>IFERROR(IF(ISBLANK($A6110),"",IF($A6110="Ūdeņraža jonu koncentrācija",VLOOKUP(Dati!$A6110,Normas!$A:$D,2,FALSE),VLOOKUP(Dati!$A6110,Normas!$A:$D,2,FALSE)*0.6)),"")</f>
      </c>
      <c r="G6110" s="2">
        <f>IFERROR(IF(ISBLANK($A6110),"",IF($A6110="Ūdeņraža jonu koncentrācija",VLOOKUP(Dati!$A6110,Normas!$A:$D,3,FALSE),VLOOKUP(Dati!$A6110,Normas!$A:$D,3,FALSE)*0.6)),"")</f>
      </c>
      <c r="H6110" s="2">
        <f>IFERROR(IF(ISBLANK($A6110),"",IF($A6110="Ūdeņraža jonu koncentrācija",VLOOKUP(Dati!$A6110,Normas!$A:$D,2,FALSE),VLOOKUP(Dati!$A6110,Normas!$A:$D,2,FALSE)*0.3)),"")</f>
      </c>
      <c r="I6110" s="2">
        <f>IFERROR(IF(ISBLANK($A6110),"",IF($A6110="Ūdeņraža jonu koncentrācija",VLOOKUP(Dati!$A6110,Normas!$A:$D,3,FALSE),VLOOKUP(Dati!$A6110,Normas!$A:$D,3,FALSE)*0.3)),"")</f>
      </c>
    </row>
    <row r="6111" spans="2:9" x14ac:dyDescent="0.2">
      <c r="B6111">
        <f>IF(ISBLANK(A6111),"",VLOOKUP(A6111,Normas!A:D,4,FALSE))</f>
      </c>
      <c r="E6111" s="2">
        <f>IF(ISBLANK(D6111),"",INT(YEARFRAC(D6111,'Vispārīga informācija'!$B$2)))</f>
      </c>
      <c r="F6111" s="2">
        <f>IFERROR(IF(ISBLANK($A6111),"",IF($A6111="Ūdeņraža jonu koncentrācija",VLOOKUP(Dati!$A6111,Normas!$A:$D,2,FALSE),VLOOKUP(Dati!$A6111,Normas!$A:$D,2,FALSE)*0.6)),"")</f>
      </c>
      <c r="G6111" s="2">
        <f>IFERROR(IF(ISBLANK($A6111),"",IF($A6111="Ūdeņraža jonu koncentrācija",VLOOKUP(Dati!$A6111,Normas!$A:$D,3,FALSE),VLOOKUP(Dati!$A6111,Normas!$A:$D,3,FALSE)*0.6)),"")</f>
      </c>
      <c r="H6111" s="2">
        <f>IFERROR(IF(ISBLANK($A6111),"",IF($A6111="Ūdeņraža jonu koncentrācija",VLOOKUP(Dati!$A6111,Normas!$A:$D,2,FALSE),VLOOKUP(Dati!$A6111,Normas!$A:$D,2,FALSE)*0.3)),"")</f>
      </c>
      <c r="I6111" s="2">
        <f>IFERROR(IF(ISBLANK($A6111),"",IF($A6111="Ūdeņraža jonu koncentrācija",VLOOKUP(Dati!$A6111,Normas!$A:$D,3,FALSE),VLOOKUP(Dati!$A6111,Normas!$A:$D,3,FALSE)*0.3)),"")</f>
      </c>
    </row>
    <row r="6112" spans="2:9" x14ac:dyDescent="0.2">
      <c r="B6112">
        <f>IF(ISBLANK(A6112),"",VLOOKUP(A6112,Normas!A:D,4,FALSE))</f>
      </c>
      <c r="E6112" s="2">
        <f>IF(ISBLANK(D6112),"",INT(YEARFRAC(D6112,'Vispārīga informācija'!$B$2)))</f>
      </c>
      <c r="F6112" s="2">
        <f>IFERROR(IF(ISBLANK($A6112),"",IF($A6112="Ūdeņraža jonu koncentrācija",VLOOKUP(Dati!$A6112,Normas!$A:$D,2,FALSE),VLOOKUP(Dati!$A6112,Normas!$A:$D,2,FALSE)*0.6)),"")</f>
      </c>
      <c r="G6112" s="2">
        <f>IFERROR(IF(ISBLANK($A6112),"",IF($A6112="Ūdeņraža jonu koncentrācija",VLOOKUP(Dati!$A6112,Normas!$A:$D,3,FALSE),VLOOKUP(Dati!$A6112,Normas!$A:$D,3,FALSE)*0.6)),"")</f>
      </c>
      <c r="H6112" s="2">
        <f>IFERROR(IF(ISBLANK($A6112),"",IF($A6112="Ūdeņraža jonu koncentrācija",VLOOKUP(Dati!$A6112,Normas!$A:$D,2,FALSE),VLOOKUP(Dati!$A6112,Normas!$A:$D,2,FALSE)*0.3)),"")</f>
      </c>
      <c r="I6112" s="2">
        <f>IFERROR(IF(ISBLANK($A6112),"",IF($A6112="Ūdeņraža jonu koncentrācija",VLOOKUP(Dati!$A6112,Normas!$A:$D,3,FALSE),VLOOKUP(Dati!$A6112,Normas!$A:$D,3,FALSE)*0.3)),"")</f>
      </c>
    </row>
    <row r="6113" spans="2:9" x14ac:dyDescent="0.2">
      <c r="B6113">
        <f>IF(ISBLANK(A6113),"",VLOOKUP(A6113,Normas!A:D,4,FALSE))</f>
      </c>
      <c r="E6113" s="2">
        <f>IF(ISBLANK(D6113),"",INT(YEARFRAC(D6113,'Vispārīga informācija'!$B$2)))</f>
      </c>
      <c r="F6113" s="2">
        <f>IFERROR(IF(ISBLANK($A6113),"",IF($A6113="Ūdeņraža jonu koncentrācija",VLOOKUP(Dati!$A6113,Normas!$A:$D,2,FALSE),VLOOKUP(Dati!$A6113,Normas!$A:$D,2,FALSE)*0.6)),"")</f>
      </c>
      <c r="G6113" s="2">
        <f>IFERROR(IF(ISBLANK($A6113),"",IF($A6113="Ūdeņraža jonu koncentrācija",VLOOKUP(Dati!$A6113,Normas!$A:$D,3,FALSE),VLOOKUP(Dati!$A6113,Normas!$A:$D,3,FALSE)*0.6)),"")</f>
      </c>
      <c r="H6113" s="2">
        <f>IFERROR(IF(ISBLANK($A6113),"",IF($A6113="Ūdeņraža jonu koncentrācija",VLOOKUP(Dati!$A6113,Normas!$A:$D,2,FALSE),VLOOKUP(Dati!$A6113,Normas!$A:$D,2,FALSE)*0.3)),"")</f>
      </c>
      <c r="I6113" s="2">
        <f>IFERROR(IF(ISBLANK($A6113),"",IF($A6113="Ūdeņraža jonu koncentrācija",VLOOKUP(Dati!$A6113,Normas!$A:$D,3,FALSE),VLOOKUP(Dati!$A6113,Normas!$A:$D,3,FALSE)*0.3)),"")</f>
      </c>
    </row>
    <row r="6114" spans="2:9" x14ac:dyDescent="0.2">
      <c r="B6114">
        <f>IF(ISBLANK(A6114),"",VLOOKUP(A6114,Normas!A:D,4,FALSE))</f>
      </c>
      <c r="E6114" s="2">
        <f>IF(ISBLANK(D6114),"",INT(YEARFRAC(D6114,'Vispārīga informācija'!$B$2)))</f>
      </c>
      <c r="F6114" s="2">
        <f>IFERROR(IF(ISBLANK($A6114),"",IF($A6114="Ūdeņraža jonu koncentrācija",VLOOKUP(Dati!$A6114,Normas!$A:$D,2,FALSE),VLOOKUP(Dati!$A6114,Normas!$A:$D,2,FALSE)*0.6)),"")</f>
      </c>
      <c r="G6114" s="2">
        <f>IFERROR(IF(ISBLANK($A6114),"",IF($A6114="Ūdeņraža jonu koncentrācija",VLOOKUP(Dati!$A6114,Normas!$A:$D,3,FALSE),VLOOKUP(Dati!$A6114,Normas!$A:$D,3,FALSE)*0.6)),"")</f>
      </c>
      <c r="H6114" s="2">
        <f>IFERROR(IF(ISBLANK($A6114),"",IF($A6114="Ūdeņraža jonu koncentrācija",VLOOKUP(Dati!$A6114,Normas!$A:$D,2,FALSE),VLOOKUP(Dati!$A6114,Normas!$A:$D,2,FALSE)*0.3)),"")</f>
      </c>
      <c r="I6114" s="2">
        <f>IFERROR(IF(ISBLANK($A6114),"",IF($A6114="Ūdeņraža jonu koncentrācija",VLOOKUP(Dati!$A6114,Normas!$A:$D,3,FALSE),VLOOKUP(Dati!$A6114,Normas!$A:$D,3,FALSE)*0.3)),"")</f>
      </c>
    </row>
    <row r="6115" spans="2:9" x14ac:dyDescent="0.2">
      <c r="B6115">
        <f>IF(ISBLANK(A6115),"",VLOOKUP(A6115,Normas!A:D,4,FALSE))</f>
      </c>
      <c r="E6115" s="2">
        <f>IF(ISBLANK(D6115),"",INT(YEARFRAC(D6115,'Vispārīga informācija'!$B$2)))</f>
      </c>
      <c r="F6115" s="2">
        <f>IFERROR(IF(ISBLANK($A6115),"",IF($A6115="Ūdeņraža jonu koncentrācija",VLOOKUP(Dati!$A6115,Normas!$A:$D,2,FALSE),VLOOKUP(Dati!$A6115,Normas!$A:$D,2,FALSE)*0.6)),"")</f>
      </c>
      <c r="G6115" s="2">
        <f>IFERROR(IF(ISBLANK($A6115),"",IF($A6115="Ūdeņraža jonu koncentrācija",VLOOKUP(Dati!$A6115,Normas!$A:$D,3,FALSE),VLOOKUP(Dati!$A6115,Normas!$A:$D,3,FALSE)*0.6)),"")</f>
      </c>
      <c r="H6115" s="2">
        <f>IFERROR(IF(ISBLANK($A6115),"",IF($A6115="Ūdeņraža jonu koncentrācija",VLOOKUP(Dati!$A6115,Normas!$A:$D,2,FALSE),VLOOKUP(Dati!$A6115,Normas!$A:$D,2,FALSE)*0.3)),"")</f>
      </c>
      <c r="I6115" s="2">
        <f>IFERROR(IF(ISBLANK($A6115),"",IF($A6115="Ūdeņraža jonu koncentrācija",VLOOKUP(Dati!$A6115,Normas!$A:$D,3,FALSE),VLOOKUP(Dati!$A6115,Normas!$A:$D,3,FALSE)*0.3)),"")</f>
      </c>
    </row>
    <row r="6116" spans="2:9" x14ac:dyDescent="0.2">
      <c r="B6116">
        <f>IF(ISBLANK(A6116),"",VLOOKUP(A6116,Normas!A:D,4,FALSE))</f>
      </c>
      <c r="E6116" s="2">
        <f>IF(ISBLANK(D6116),"",INT(YEARFRAC(D6116,'Vispārīga informācija'!$B$2)))</f>
      </c>
      <c r="F6116" s="2">
        <f>IFERROR(IF(ISBLANK($A6116),"",IF($A6116="Ūdeņraža jonu koncentrācija",VLOOKUP(Dati!$A6116,Normas!$A:$D,2,FALSE),VLOOKUP(Dati!$A6116,Normas!$A:$D,2,FALSE)*0.6)),"")</f>
      </c>
      <c r="G6116" s="2">
        <f>IFERROR(IF(ISBLANK($A6116),"",IF($A6116="Ūdeņraža jonu koncentrācija",VLOOKUP(Dati!$A6116,Normas!$A:$D,3,FALSE),VLOOKUP(Dati!$A6116,Normas!$A:$D,3,FALSE)*0.6)),"")</f>
      </c>
      <c r="H6116" s="2">
        <f>IFERROR(IF(ISBLANK($A6116),"",IF($A6116="Ūdeņraža jonu koncentrācija",VLOOKUP(Dati!$A6116,Normas!$A:$D,2,FALSE),VLOOKUP(Dati!$A6116,Normas!$A:$D,2,FALSE)*0.3)),"")</f>
      </c>
      <c r="I6116" s="2">
        <f>IFERROR(IF(ISBLANK($A6116),"",IF($A6116="Ūdeņraža jonu koncentrācija",VLOOKUP(Dati!$A6116,Normas!$A:$D,3,FALSE),VLOOKUP(Dati!$A6116,Normas!$A:$D,3,FALSE)*0.3)),"")</f>
      </c>
    </row>
    <row r="6117" spans="2:9" x14ac:dyDescent="0.2">
      <c r="B6117">
        <f>IF(ISBLANK(A6117),"",VLOOKUP(A6117,Normas!A:D,4,FALSE))</f>
      </c>
      <c r="E6117" s="2">
        <f>IF(ISBLANK(D6117),"",INT(YEARFRAC(D6117,'Vispārīga informācija'!$B$2)))</f>
      </c>
      <c r="F6117" s="2">
        <f>IFERROR(IF(ISBLANK($A6117),"",IF($A6117="Ūdeņraža jonu koncentrācija",VLOOKUP(Dati!$A6117,Normas!$A:$D,2,FALSE),VLOOKUP(Dati!$A6117,Normas!$A:$D,2,FALSE)*0.6)),"")</f>
      </c>
      <c r="G6117" s="2">
        <f>IFERROR(IF(ISBLANK($A6117),"",IF($A6117="Ūdeņraža jonu koncentrācija",VLOOKUP(Dati!$A6117,Normas!$A:$D,3,FALSE),VLOOKUP(Dati!$A6117,Normas!$A:$D,3,FALSE)*0.6)),"")</f>
      </c>
      <c r="H6117" s="2">
        <f>IFERROR(IF(ISBLANK($A6117),"",IF($A6117="Ūdeņraža jonu koncentrācija",VLOOKUP(Dati!$A6117,Normas!$A:$D,2,FALSE),VLOOKUP(Dati!$A6117,Normas!$A:$D,2,FALSE)*0.3)),"")</f>
      </c>
      <c r="I6117" s="2">
        <f>IFERROR(IF(ISBLANK($A6117),"",IF($A6117="Ūdeņraža jonu koncentrācija",VLOOKUP(Dati!$A6117,Normas!$A:$D,3,FALSE),VLOOKUP(Dati!$A6117,Normas!$A:$D,3,FALSE)*0.3)),"")</f>
      </c>
    </row>
    <row r="6118" spans="2:9" x14ac:dyDescent="0.2">
      <c r="B6118">
        <f>IF(ISBLANK(A6118),"",VLOOKUP(A6118,Normas!A:D,4,FALSE))</f>
      </c>
      <c r="E6118" s="2">
        <f>IF(ISBLANK(D6118),"",INT(YEARFRAC(D6118,'Vispārīga informācija'!$B$2)))</f>
      </c>
      <c r="F6118" s="2">
        <f>IFERROR(IF(ISBLANK($A6118),"",IF($A6118="Ūdeņraža jonu koncentrācija",VLOOKUP(Dati!$A6118,Normas!$A:$D,2,FALSE),VLOOKUP(Dati!$A6118,Normas!$A:$D,2,FALSE)*0.6)),"")</f>
      </c>
      <c r="G6118" s="2">
        <f>IFERROR(IF(ISBLANK($A6118),"",IF($A6118="Ūdeņraža jonu koncentrācija",VLOOKUP(Dati!$A6118,Normas!$A:$D,3,FALSE),VLOOKUP(Dati!$A6118,Normas!$A:$D,3,FALSE)*0.6)),"")</f>
      </c>
      <c r="H6118" s="2">
        <f>IFERROR(IF(ISBLANK($A6118),"",IF($A6118="Ūdeņraža jonu koncentrācija",VLOOKUP(Dati!$A6118,Normas!$A:$D,2,FALSE),VLOOKUP(Dati!$A6118,Normas!$A:$D,2,FALSE)*0.3)),"")</f>
      </c>
      <c r="I6118" s="2">
        <f>IFERROR(IF(ISBLANK($A6118),"",IF($A6118="Ūdeņraža jonu koncentrācija",VLOOKUP(Dati!$A6118,Normas!$A:$D,3,FALSE),VLOOKUP(Dati!$A6118,Normas!$A:$D,3,FALSE)*0.3)),"")</f>
      </c>
    </row>
    <row r="6119" spans="2:9" x14ac:dyDescent="0.2">
      <c r="B6119">
        <f>IF(ISBLANK(A6119),"",VLOOKUP(A6119,Normas!A:D,4,FALSE))</f>
      </c>
      <c r="E6119" s="2">
        <f>IF(ISBLANK(D6119),"",INT(YEARFRAC(D6119,'Vispārīga informācija'!$B$2)))</f>
      </c>
      <c r="F6119" s="2">
        <f>IFERROR(IF(ISBLANK($A6119),"",IF($A6119="Ūdeņraža jonu koncentrācija",VLOOKUP(Dati!$A6119,Normas!$A:$D,2,FALSE),VLOOKUP(Dati!$A6119,Normas!$A:$D,2,FALSE)*0.6)),"")</f>
      </c>
      <c r="G6119" s="2">
        <f>IFERROR(IF(ISBLANK($A6119),"",IF($A6119="Ūdeņraža jonu koncentrācija",VLOOKUP(Dati!$A6119,Normas!$A:$D,3,FALSE),VLOOKUP(Dati!$A6119,Normas!$A:$D,3,FALSE)*0.6)),"")</f>
      </c>
      <c r="H6119" s="2">
        <f>IFERROR(IF(ISBLANK($A6119),"",IF($A6119="Ūdeņraža jonu koncentrācija",VLOOKUP(Dati!$A6119,Normas!$A:$D,2,FALSE),VLOOKUP(Dati!$A6119,Normas!$A:$D,2,FALSE)*0.3)),"")</f>
      </c>
      <c r="I6119" s="2">
        <f>IFERROR(IF(ISBLANK($A6119),"",IF($A6119="Ūdeņraža jonu koncentrācija",VLOOKUP(Dati!$A6119,Normas!$A:$D,3,FALSE),VLOOKUP(Dati!$A6119,Normas!$A:$D,3,FALSE)*0.3)),"")</f>
      </c>
    </row>
    <row r="6120" spans="2:9" x14ac:dyDescent="0.2">
      <c r="B6120">
        <f>IF(ISBLANK(A6120),"",VLOOKUP(A6120,Normas!A:D,4,FALSE))</f>
      </c>
      <c r="E6120" s="2">
        <f>IF(ISBLANK(D6120),"",INT(YEARFRAC(D6120,'Vispārīga informācija'!$B$2)))</f>
      </c>
      <c r="F6120" s="2">
        <f>IFERROR(IF(ISBLANK($A6120),"",IF($A6120="Ūdeņraža jonu koncentrācija",VLOOKUP(Dati!$A6120,Normas!$A:$D,2,FALSE),VLOOKUP(Dati!$A6120,Normas!$A:$D,2,FALSE)*0.6)),"")</f>
      </c>
      <c r="G6120" s="2">
        <f>IFERROR(IF(ISBLANK($A6120),"",IF($A6120="Ūdeņraža jonu koncentrācija",VLOOKUP(Dati!$A6120,Normas!$A:$D,3,FALSE),VLOOKUP(Dati!$A6120,Normas!$A:$D,3,FALSE)*0.6)),"")</f>
      </c>
      <c r="H6120" s="2">
        <f>IFERROR(IF(ISBLANK($A6120),"",IF($A6120="Ūdeņraža jonu koncentrācija",VLOOKUP(Dati!$A6120,Normas!$A:$D,2,FALSE),VLOOKUP(Dati!$A6120,Normas!$A:$D,2,FALSE)*0.3)),"")</f>
      </c>
      <c r="I6120" s="2">
        <f>IFERROR(IF(ISBLANK($A6120),"",IF($A6120="Ūdeņraža jonu koncentrācija",VLOOKUP(Dati!$A6120,Normas!$A:$D,3,FALSE),VLOOKUP(Dati!$A6120,Normas!$A:$D,3,FALSE)*0.3)),"")</f>
      </c>
    </row>
    <row r="6121" spans="2:9" x14ac:dyDescent="0.2">
      <c r="B6121">
        <f>IF(ISBLANK(A6121),"",VLOOKUP(A6121,Normas!A:D,4,FALSE))</f>
      </c>
      <c r="E6121" s="2">
        <f>IF(ISBLANK(D6121),"",INT(YEARFRAC(D6121,'Vispārīga informācija'!$B$2)))</f>
      </c>
      <c r="F6121" s="2">
        <f>IFERROR(IF(ISBLANK($A6121),"",IF($A6121="Ūdeņraža jonu koncentrācija",VLOOKUP(Dati!$A6121,Normas!$A:$D,2,FALSE),VLOOKUP(Dati!$A6121,Normas!$A:$D,2,FALSE)*0.6)),"")</f>
      </c>
      <c r="G6121" s="2">
        <f>IFERROR(IF(ISBLANK($A6121),"",IF($A6121="Ūdeņraža jonu koncentrācija",VLOOKUP(Dati!$A6121,Normas!$A:$D,3,FALSE),VLOOKUP(Dati!$A6121,Normas!$A:$D,3,FALSE)*0.6)),"")</f>
      </c>
      <c r="H6121" s="2">
        <f>IFERROR(IF(ISBLANK($A6121),"",IF($A6121="Ūdeņraža jonu koncentrācija",VLOOKUP(Dati!$A6121,Normas!$A:$D,2,FALSE),VLOOKUP(Dati!$A6121,Normas!$A:$D,2,FALSE)*0.3)),"")</f>
      </c>
      <c r="I6121" s="2">
        <f>IFERROR(IF(ISBLANK($A6121),"",IF($A6121="Ūdeņraža jonu koncentrācija",VLOOKUP(Dati!$A6121,Normas!$A:$D,3,FALSE),VLOOKUP(Dati!$A6121,Normas!$A:$D,3,FALSE)*0.3)),"")</f>
      </c>
    </row>
    <row r="6122" spans="2:9" x14ac:dyDescent="0.2">
      <c r="B6122">
        <f>IF(ISBLANK(A6122),"",VLOOKUP(A6122,Normas!A:D,4,FALSE))</f>
      </c>
      <c r="E6122" s="2">
        <f>IF(ISBLANK(D6122),"",INT(YEARFRAC(D6122,'Vispārīga informācija'!$B$2)))</f>
      </c>
      <c r="F6122" s="2">
        <f>IFERROR(IF(ISBLANK($A6122),"",IF($A6122="Ūdeņraža jonu koncentrācija",VLOOKUP(Dati!$A6122,Normas!$A:$D,2,FALSE),VLOOKUP(Dati!$A6122,Normas!$A:$D,2,FALSE)*0.6)),"")</f>
      </c>
      <c r="G6122" s="2">
        <f>IFERROR(IF(ISBLANK($A6122),"",IF($A6122="Ūdeņraža jonu koncentrācija",VLOOKUP(Dati!$A6122,Normas!$A:$D,3,FALSE),VLOOKUP(Dati!$A6122,Normas!$A:$D,3,FALSE)*0.6)),"")</f>
      </c>
      <c r="H6122" s="2">
        <f>IFERROR(IF(ISBLANK($A6122),"",IF($A6122="Ūdeņraža jonu koncentrācija",VLOOKUP(Dati!$A6122,Normas!$A:$D,2,FALSE),VLOOKUP(Dati!$A6122,Normas!$A:$D,2,FALSE)*0.3)),"")</f>
      </c>
      <c r="I6122" s="2">
        <f>IFERROR(IF(ISBLANK($A6122),"",IF($A6122="Ūdeņraža jonu koncentrācija",VLOOKUP(Dati!$A6122,Normas!$A:$D,3,FALSE),VLOOKUP(Dati!$A6122,Normas!$A:$D,3,FALSE)*0.3)),"")</f>
      </c>
    </row>
    <row r="6123" spans="2:9" x14ac:dyDescent="0.2">
      <c r="B6123">
        <f>IF(ISBLANK(A6123),"",VLOOKUP(A6123,Normas!A:D,4,FALSE))</f>
      </c>
      <c r="E6123" s="2">
        <f>IF(ISBLANK(D6123),"",INT(YEARFRAC(D6123,'Vispārīga informācija'!$B$2)))</f>
      </c>
      <c r="F6123" s="2">
        <f>IFERROR(IF(ISBLANK($A6123),"",IF($A6123="Ūdeņraža jonu koncentrācija",VLOOKUP(Dati!$A6123,Normas!$A:$D,2,FALSE),VLOOKUP(Dati!$A6123,Normas!$A:$D,2,FALSE)*0.6)),"")</f>
      </c>
      <c r="G6123" s="2">
        <f>IFERROR(IF(ISBLANK($A6123),"",IF($A6123="Ūdeņraža jonu koncentrācija",VLOOKUP(Dati!$A6123,Normas!$A:$D,3,FALSE),VLOOKUP(Dati!$A6123,Normas!$A:$D,3,FALSE)*0.6)),"")</f>
      </c>
      <c r="H6123" s="2">
        <f>IFERROR(IF(ISBLANK($A6123),"",IF($A6123="Ūdeņraža jonu koncentrācija",VLOOKUP(Dati!$A6123,Normas!$A:$D,2,FALSE),VLOOKUP(Dati!$A6123,Normas!$A:$D,2,FALSE)*0.3)),"")</f>
      </c>
      <c r="I6123" s="2">
        <f>IFERROR(IF(ISBLANK($A6123),"",IF($A6123="Ūdeņraža jonu koncentrācija",VLOOKUP(Dati!$A6123,Normas!$A:$D,3,FALSE),VLOOKUP(Dati!$A6123,Normas!$A:$D,3,FALSE)*0.3)),"")</f>
      </c>
    </row>
    <row r="6124" spans="2:9" x14ac:dyDescent="0.2">
      <c r="B6124">
        <f>IF(ISBLANK(A6124),"",VLOOKUP(A6124,Normas!A:D,4,FALSE))</f>
      </c>
      <c r="E6124" s="2">
        <f>IF(ISBLANK(D6124),"",INT(YEARFRAC(D6124,'Vispārīga informācija'!$B$2)))</f>
      </c>
      <c r="F6124" s="2">
        <f>IFERROR(IF(ISBLANK($A6124),"",IF($A6124="Ūdeņraža jonu koncentrācija",VLOOKUP(Dati!$A6124,Normas!$A:$D,2,FALSE),VLOOKUP(Dati!$A6124,Normas!$A:$D,2,FALSE)*0.6)),"")</f>
      </c>
      <c r="G6124" s="2">
        <f>IFERROR(IF(ISBLANK($A6124),"",IF($A6124="Ūdeņraža jonu koncentrācija",VLOOKUP(Dati!$A6124,Normas!$A:$D,3,FALSE),VLOOKUP(Dati!$A6124,Normas!$A:$D,3,FALSE)*0.6)),"")</f>
      </c>
      <c r="H6124" s="2">
        <f>IFERROR(IF(ISBLANK($A6124),"",IF($A6124="Ūdeņraža jonu koncentrācija",VLOOKUP(Dati!$A6124,Normas!$A:$D,2,FALSE),VLOOKUP(Dati!$A6124,Normas!$A:$D,2,FALSE)*0.3)),"")</f>
      </c>
      <c r="I6124" s="2">
        <f>IFERROR(IF(ISBLANK($A6124),"",IF($A6124="Ūdeņraža jonu koncentrācija",VLOOKUP(Dati!$A6124,Normas!$A:$D,3,FALSE),VLOOKUP(Dati!$A6124,Normas!$A:$D,3,FALSE)*0.3)),"")</f>
      </c>
    </row>
    <row r="6125" spans="2:9" x14ac:dyDescent="0.2">
      <c r="B6125">
        <f>IF(ISBLANK(A6125),"",VLOOKUP(A6125,Normas!A:D,4,FALSE))</f>
      </c>
      <c r="E6125" s="2">
        <f>IF(ISBLANK(D6125),"",INT(YEARFRAC(D6125,'Vispārīga informācija'!$B$2)))</f>
      </c>
      <c r="F6125" s="2">
        <f>IFERROR(IF(ISBLANK($A6125),"",IF($A6125="Ūdeņraža jonu koncentrācija",VLOOKUP(Dati!$A6125,Normas!$A:$D,2,FALSE),VLOOKUP(Dati!$A6125,Normas!$A:$D,2,FALSE)*0.6)),"")</f>
      </c>
      <c r="G6125" s="2">
        <f>IFERROR(IF(ISBLANK($A6125),"",IF($A6125="Ūdeņraža jonu koncentrācija",VLOOKUP(Dati!$A6125,Normas!$A:$D,3,FALSE),VLOOKUP(Dati!$A6125,Normas!$A:$D,3,FALSE)*0.6)),"")</f>
      </c>
      <c r="H6125" s="2">
        <f>IFERROR(IF(ISBLANK($A6125),"",IF($A6125="Ūdeņraža jonu koncentrācija",VLOOKUP(Dati!$A6125,Normas!$A:$D,2,FALSE),VLOOKUP(Dati!$A6125,Normas!$A:$D,2,FALSE)*0.3)),"")</f>
      </c>
      <c r="I6125" s="2">
        <f>IFERROR(IF(ISBLANK($A6125),"",IF($A6125="Ūdeņraža jonu koncentrācija",VLOOKUP(Dati!$A6125,Normas!$A:$D,3,FALSE),VLOOKUP(Dati!$A6125,Normas!$A:$D,3,FALSE)*0.3)),"")</f>
      </c>
    </row>
    <row r="6126" spans="2:9" x14ac:dyDescent="0.2">
      <c r="B6126">
        <f>IF(ISBLANK(A6126),"",VLOOKUP(A6126,Normas!A:D,4,FALSE))</f>
      </c>
      <c r="E6126" s="2">
        <f>IF(ISBLANK(D6126),"",INT(YEARFRAC(D6126,'Vispārīga informācija'!$B$2)))</f>
      </c>
      <c r="F6126" s="2">
        <f>IFERROR(IF(ISBLANK($A6126),"",IF($A6126="Ūdeņraža jonu koncentrācija",VLOOKUP(Dati!$A6126,Normas!$A:$D,2,FALSE),VLOOKUP(Dati!$A6126,Normas!$A:$D,2,FALSE)*0.6)),"")</f>
      </c>
      <c r="G6126" s="2">
        <f>IFERROR(IF(ISBLANK($A6126),"",IF($A6126="Ūdeņraža jonu koncentrācija",VLOOKUP(Dati!$A6126,Normas!$A:$D,3,FALSE),VLOOKUP(Dati!$A6126,Normas!$A:$D,3,FALSE)*0.6)),"")</f>
      </c>
      <c r="H6126" s="2">
        <f>IFERROR(IF(ISBLANK($A6126),"",IF($A6126="Ūdeņraža jonu koncentrācija",VLOOKUP(Dati!$A6126,Normas!$A:$D,2,FALSE),VLOOKUP(Dati!$A6126,Normas!$A:$D,2,FALSE)*0.3)),"")</f>
      </c>
      <c r="I6126" s="2">
        <f>IFERROR(IF(ISBLANK($A6126),"",IF($A6126="Ūdeņraža jonu koncentrācija",VLOOKUP(Dati!$A6126,Normas!$A:$D,3,FALSE),VLOOKUP(Dati!$A6126,Normas!$A:$D,3,FALSE)*0.3)),"")</f>
      </c>
    </row>
    <row r="6127" spans="2:9" x14ac:dyDescent="0.2">
      <c r="B6127">
        <f>IF(ISBLANK(A6127),"",VLOOKUP(A6127,Normas!A:D,4,FALSE))</f>
      </c>
      <c r="E6127" s="2">
        <f>IF(ISBLANK(D6127),"",INT(YEARFRAC(D6127,'Vispārīga informācija'!$B$2)))</f>
      </c>
      <c r="F6127" s="2">
        <f>IFERROR(IF(ISBLANK($A6127),"",IF($A6127="Ūdeņraža jonu koncentrācija",VLOOKUP(Dati!$A6127,Normas!$A:$D,2,FALSE),VLOOKUP(Dati!$A6127,Normas!$A:$D,2,FALSE)*0.6)),"")</f>
      </c>
      <c r="G6127" s="2">
        <f>IFERROR(IF(ISBLANK($A6127),"",IF($A6127="Ūdeņraža jonu koncentrācija",VLOOKUP(Dati!$A6127,Normas!$A:$D,3,FALSE),VLOOKUP(Dati!$A6127,Normas!$A:$D,3,FALSE)*0.6)),"")</f>
      </c>
      <c r="H6127" s="2">
        <f>IFERROR(IF(ISBLANK($A6127),"",IF($A6127="Ūdeņraža jonu koncentrācija",VLOOKUP(Dati!$A6127,Normas!$A:$D,2,FALSE),VLOOKUP(Dati!$A6127,Normas!$A:$D,2,FALSE)*0.3)),"")</f>
      </c>
      <c r="I6127" s="2">
        <f>IFERROR(IF(ISBLANK($A6127),"",IF($A6127="Ūdeņraža jonu koncentrācija",VLOOKUP(Dati!$A6127,Normas!$A:$D,3,FALSE),VLOOKUP(Dati!$A6127,Normas!$A:$D,3,FALSE)*0.3)),"")</f>
      </c>
    </row>
    <row r="6128" spans="2:9" x14ac:dyDescent="0.2">
      <c r="B6128">
        <f>IF(ISBLANK(A6128),"",VLOOKUP(A6128,Normas!A:D,4,FALSE))</f>
      </c>
      <c r="E6128" s="2">
        <f>IF(ISBLANK(D6128),"",INT(YEARFRAC(D6128,'Vispārīga informācija'!$B$2)))</f>
      </c>
      <c r="F6128" s="2">
        <f>IFERROR(IF(ISBLANK($A6128),"",IF($A6128="Ūdeņraža jonu koncentrācija",VLOOKUP(Dati!$A6128,Normas!$A:$D,2,FALSE),VLOOKUP(Dati!$A6128,Normas!$A:$D,2,FALSE)*0.6)),"")</f>
      </c>
      <c r="G6128" s="2">
        <f>IFERROR(IF(ISBLANK($A6128),"",IF($A6128="Ūdeņraža jonu koncentrācija",VLOOKUP(Dati!$A6128,Normas!$A:$D,3,FALSE),VLOOKUP(Dati!$A6128,Normas!$A:$D,3,FALSE)*0.6)),"")</f>
      </c>
      <c r="H6128" s="2">
        <f>IFERROR(IF(ISBLANK($A6128),"",IF($A6128="Ūdeņraža jonu koncentrācija",VLOOKUP(Dati!$A6128,Normas!$A:$D,2,FALSE),VLOOKUP(Dati!$A6128,Normas!$A:$D,2,FALSE)*0.3)),"")</f>
      </c>
      <c r="I6128" s="2">
        <f>IFERROR(IF(ISBLANK($A6128),"",IF($A6128="Ūdeņraža jonu koncentrācija",VLOOKUP(Dati!$A6128,Normas!$A:$D,3,FALSE),VLOOKUP(Dati!$A6128,Normas!$A:$D,3,FALSE)*0.3)),"")</f>
      </c>
    </row>
    <row r="6129" spans="2:9" x14ac:dyDescent="0.2">
      <c r="B6129">
        <f>IF(ISBLANK(A6129),"",VLOOKUP(A6129,Normas!A:D,4,FALSE))</f>
      </c>
      <c r="E6129" s="2">
        <f>IF(ISBLANK(D6129),"",INT(YEARFRAC(D6129,'Vispārīga informācija'!$B$2)))</f>
      </c>
      <c r="F6129" s="2">
        <f>IFERROR(IF(ISBLANK($A6129),"",IF($A6129="Ūdeņraža jonu koncentrācija",VLOOKUP(Dati!$A6129,Normas!$A:$D,2,FALSE),VLOOKUP(Dati!$A6129,Normas!$A:$D,2,FALSE)*0.6)),"")</f>
      </c>
      <c r="G6129" s="2">
        <f>IFERROR(IF(ISBLANK($A6129),"",IF($A6129="Ūdeņraža jonu koncentrācija",VLOOKUP(Dati!$A6129,Normas!$A:$D,3,FALSE),VLOOKUP(Dati!$A6129,Normas!$A:$D,3,FALSE)*0.6)),"")</f>
      </c>
      <c r="H6129" s="2">
        <f>IFERROR(IF(ISBLANK($A6129),"",IF($A6129="Ūdeņraža jonu koncentrācija",VLOOKUP(Dati!$A6129,Normas!$A:$D,2,FALSE),VLOOKUP(Dati!$A6129,Normas!$A:$D,2,FALSE)*0.3)),"")</f>
      </c>
      <c r="I6129" s="2">
        <f>IFERROR(IF(ISBLANK($A6129),"",IF($A6129="Ūdeņraža jonu koncentrācija",VLOOKUP(Dati!$A6129,Normas!$A:$D,3,FALSE),VLOOKUP(Dati!$A6129,Normas!$A:$D,3,FALSE)*0.3)),"")</f>
      </c>
    </row>
    <row r="6130" spans="2:9" x14ac:dyDescent="0.2">
      <c r="B6130">
        <f>IF(ISBLANK(A6130),"",VLOOKUP(A6130,Normas!A:D,4,FALSE))</f>
      </c>
      <c r="E6130" s="2">
        <f>IF(ISBLANK(D6130),"",INT(YEARFRAC(D6130,'Vispārīga informācija'!$B$2)))</f>
      </c>
      <c r="F6130" s="2">
        <f>IFERROR(IF(ISBLANK($A6130),"",IF($A6130="Ūdeņraža jonu koncentrācija",VLOOKUP(Dati!$A6130,Normas!$A:$D,2,FALSE),VLOOKUP(Dati!$A6130,Normas!$A:$D,2,FALSE)*0.6)),"")</f>
      </c>
      <c r="G6130" s="2">
        <f>IFERROR(IF(ISBLANK($A6130),"",IF($A6130="Ūdeņraža jonu koncentrācija",VLOOKUP(Dati!$A6130,Normas!$A:$D,3,FALSE),VLOOKUP(Dati!$A6130,Normas!$A:$D,3,FALSE)*0.6)),"")</f>
      </c>
      <c r="H6130" s="2">
        <f>IFERROR(IF(ISBLANK($A6130),"",IF($A6130="Ūdeņraža jonu koncentrācija",VLOOKUP(Dati!$A6130,Normas!$A:$D,2,FALSE),VLOOKUP(Dati!$A6130,Normas!$A:$D,2,FALSE)*0.3)),"")</f>
      </c>
      <c r="I6130" s="2">
        <f>IFERROR(IF(ISBLANK($A6130),"",IF($A6130="Ūdeņraža jonu koncentrācija",VLOOKUP(Dati!$A6130,Normas!$A:$D,3,FALSE),VLOOKUP(Dati!$A6130,Normas!$A:$D,3,FALSE)*0.3)),"")</f>
      </c>
    </row>
    <row r="6131" spans="2:9" x14ac:dyDescent="0.2">
      <c r="B6131">
        <f>IF(ISBLANK(A6131),"",VLOOKUP(A6131,Normas!A:D,4,FALSE))</f>
      </c>
      <c r="E6131" s="2">
        <f>IF(ISBLANK(D6131),"",INT(YEARFRAC(D6131,'Vispārīga informācija'!$B$2)))</f>
      </c>
      <c r="F6131" s="2">
        <f>IFERROR(IF(ISBLANK($A6131),"",IF($A6131="Ūdeņraža jonu koncentrācija",VLOOKUP(Dati!$A6131,Normas!$A:$D,2,FALSE),VLOOKUP(Dati!$A6131,Normas!$A:$D,2,FALSE)*0.6)),"")</f>
      </c>
      <c r="G6131" s="2">
        <f>IFERROR(IF(ISBLANK($A6131),"",IF($A6131="Ūdeņraža jonu koncentrācija",VLOOKUP(Dati!$A6131,Normas!$A:$D,3,FALSE),VLOOKUP(Dati!$A6131,Normas!$A:$D,3,FALSE)*0.6)),"")</f>
      </c>
      <c r="H6131" s="2">
        <f>IFERROR(IF(ISBLANK($A6131),"",IF($A6131="Ūdeņraža jonu koncentrācija",VLOOKUP(Dati!$A6131,Normas!$A:$D,2,FALSE),VLOOKUP(Dati!$A6131,Normas!$A:$D,2,FALSE)*0.3)),"")</f>
      </c>
      <c r="I6131" s="2">
        <f>IFERROR(IF(ISBLANK($A6131),"",IF($A6131="Ūdeņraža jonu koncentrācija",VLOOKUP(Dati!$A6131,Normas!$A:$D,3,FALSE),VLOOKUP(Dati!$A6131,Normas!$A:$D,3,FALSE)*0.3)),"")</f>
      </c>
    </row>
    <row r="6132" spans="2:9" x14ac:dyDescent="0.2">
      <c r="B6132">
        <f>IF(ISBLANK(A6132),"",VLOOKUP(A6132,Normas!A:D,4,FALSE))</f>
      </c>
      <c r="E6132" s="2">
        <f>IF(ISBLANK(D6132),"",INT(YEARFRAC(D6132,'Vispārīga informācija'!$B$2)))</f>
      </c>
      <c r="F6132" s="2">
        <f>IFERROR(IF(ISBLANK($A6132),"",IF($A6132="Ūdeņraža jonu koncentrācija",VLOOKUP(Dati!$A6132,Normas!$A:$D,2,FALSE),VLOOKUP(Dati!$A6132,Normas!$A:$D,2,FALSE)*0.6)),"")</f>
      </c>
      <c r="G6132" s="2">
        <f>IFERROR(IF(ISBLANK($A6132),"",IF($A6132="Ūdeņraža jonu koncentrācija",VLOOKUP(Dati!$A6132,Normas!$A:$D,3,FALSE),VLOOKUP(Dati!$A6132,Normas!$A:$D,3,FALSE)*0.6)),"")</f>
      </c>
      <c r="H6132" s="2">
        <f>IFERROR(IF(ISBLANK($A6132),"",IF($A6132="Ūdeņraža jonu koncentrācija",VLOOKUP(Dati!$A6132,Normas!$A:$D,2,FALSE),VLOOKUP(Dati!$A6132,Normas!$A:$D,2,FALSE)*0.3)),"")</f>
      </c>
      <c r="I6132" s="2">
        <f>IFERROR(IF(ISBLANK($A6132),"",IF($A6132="Ūdeņraža jonu koncentrācija",VLOOKUP(Dati!$A6132,Normas!$A:$D,3,FALSE),VLOOKUP(Dati!$A6132,Normas!$A:$D,3,FALSE)*0.3)),"")</f>
      </c>
    </row>
    <row r="6133" spans="2:9" x14ac:dyDescent="0.2">
      <c r="B6133">
        <f>IF(ISBLANK(A6133),"",VLOOKUP(A6133,Normas!A:D,4,FALSE))</f>
      </c>
      <c r="E6133" s="2">
        <f>IF(ISBLANK(D6133),"",INT(YEARFRAC(D6133,'Vispārīga informācija'!$B$2)))</f>
      </c>
      <c r="F6133" s="2">
        <f>IFERROR(IF(ISBLANK($A6133),"",IF($A6133="Ūdeņraža jonu koncentrācija",VLOOKUP(Dati!$A6133,Normas!$A:$D,2,FALSE),VLOOKUP(Dati!$A6133,Normas!$A:$D,2,FALSE)*0.6)),"")</f>
      </c>
      <c r="G6133" s="2">
        <f>IFERROR(IF(ISBLANK($A6133),"",IF($A6133="Ūdeņraža jonu koncentrācija",VLOOKUP(Dati!$A6133,Normas!$A:$D,3,FALSE),VLOOKUP(Dati!$A6133,Normas!$A:$D,3,FALSE)*0.6)),"")</f>
      </c>
      <c r="H6133" s="2">
        <f>IFERROR(IF(ISBLANK($A6133),"",IF($A6133="Ūdeņraža jonu koncentrācija",VLOOKUP(Dati!$A6133,Normas!$A:$D,2,FALSE),VLOOKUP(Dati!$A6133,Normas!$A:$D,2,FALSE)*0.3)),"")</f>
      </c>
      <c r="I6133" s="2">
        <f>IFERROR(IF(ISBLANK($A6133),"",IF($A6133="Ūdeņraža jonu koncentrācija",VLOOKUP(Dati!$A6133,Normas!$A:$D,3,FALSE),VLOOKUP(Dati!$A6133,Normas!$A:$D,3,FALSE)*0.3)),"")</f>
      </c>
    </row>
    <row r="6134" spans="2:9" x14ac:dyDescent="0.2">
      <c r="B6134">
        <f>IF(ISBLANK(A6134),"",VLOOKUP(A6134,Normas!A:D,4,FALSE))</f>
      </c>
      <c r="E6134" s="2">
        <f>IF(ISBLANK(D6134),"",INT(YEARFRAC(D6134,'Vispārīga informācija'!$B$2)))</f>
      </c>
      <c r="F6134" s="2">
        <f>IFERROR(IF(ISBLANK($A6134),"",IF($A6134="Ūdeņraža jonu koncentrācija",VLOOKUP(Dati!$A6134,Normas!$A:$D,2,FALSE),VLOOKUP(Dati!$A6134,Normas!$A:$D,2,FALSE)*0.6)),"")</f>
      </c>
      <c r="G6134" s="2">
        <f>IFERROR(IF(ISBLANK($A6134),"",IF($A6134="Ūdeņraža jonu koncentrācija",VLOOKUP(Dati!$A6134,Normas!$A:$D,3,FALSE),VLOOKUP(Dati!$A6134,Normas!$A:$D,3,FALSE)*0.6)),"")</f>
      </c>
      <c r="H6134" s="2">
        <f>IFERROR(IF(ISBLANK($A6134),"",IF($A6134="Ūdeņraža jonu koncentrācija",VLOOKUP(Dati!$A6134,Normas!$A:$D,2,FALSE),VLOOKUP(Dati!$A6134,Normas!$A:$D,2,FALSE)*0.3)),"")</f>
      </c>
      <c r="I6134" s="2">
        <f>IFERROR(IF(ISBLANK($A6134),"",IF($A6134="Ūdeņraža jonu koncentrācija",VLOOKUP(Dati!$A6134,Normas!$A:$D,3,FALSE),VLOOKUP(Dati!$A6134,Normas!$A:$D,3,FALSE)*0.3)),"")</f>
      </c>
    </row>
    <row r="6135" spans="2:9" x14ac:dyDescent="0.2">
      <c r="B6135">
        <f>IF(ISBLANK(A6135),"",VLOOKUP(A6135,Normas!A:D,4,FALSE))</f>
      </c>
      <c r="E6135" s="2">
        <f>IF(ISBLANK(D6135),"",INT(YEARFRAC(D6135,'Vispārīga informācija'!$B$2)))</f>
      </c>
      <c r="F6135" s="2">
        <f>IFERROR(IF(ISBLANK($A6135),"",IF($A6135="Ūdeņraža jonu koncentrācija",VLOOKUP(Dati!$A6135,Normas!$A:$D,2,FALSE),VLOOKUP(Dati!$A6135,Normas!$A:$D,2,FALSE)*0.6)),"")</f>
      </c>
      <c r="G6135" s="2">
        <f>IFERROR(IF(ISBLANK($A6135),"",IF($A6135="Ūdeņraža jonu koncentrācija",VLOOKUP(Dati!$A6135,Normas!$A:$D,3,FALSE),VLOOKUP(Dati!$A6135,Normas!$A:$D,3,FALSE)*0.6)),"")</f>
      </c>
      <c r="H6135" s="2">
        <f>IFERROR(IF(ISBLANK($A6135),"",IF($A6135="Ūdeņraža jonu koncentrācija",VLOOKUP(Dati!$A6135,Normas!$A:$D,2,FALSE),VLOOKUP(Dati!$A6135,Normas!$A:$D,2,FALSE)*0.3)),"")</f>
      </c>
      <c r="I6135" s="2">
        <f>IFERROR(IF(ISBLANK($A6135),"",IF($A6135="Ūdeņraža jonu koncentrācija",VLOOKUP(Dati!$A6135,Normas!$A:$D,3,FALSE),VLOOKUP(Dati!$A6135,Normas!$A:$D,3,FALSE)*0.3)),"")</f>
      </c>
    </row>
    <row r="6136" spans="2:9" x14ac:dyDescent="0.2">
      <c r="B6136">
        <f>IF(ISBLANK(A6136),"",VLOOKUP(A6136,Normas!A:D,4,FALSE))</f>
      </c>
      <c r="E6136" s="2">
        <f>IF(ISBLANK(D6136),"",INT(YEARFRAC(D6136,'Vispārīga informācija'!$B$2)))</f>
      </c>
      <c r="F6136" s="2">
        <f>IFERROR(IF(ISBLANK($A6136),"",IF($A6136="Ūdeņraža jonu koncentrācija",VLOOKUP(Dati!$A6136,Normas!$A:$D,2,FALSE),VLOOKUP(Dati!$A6136,Normas!$A:$D,2,FALSE)*0.6)),"")</f>
      </c>
      <c r="G6136" s="2">
        <f>IFERROR(IF(ISBLANK($A6136),"",IF($A6136="Ūdeņraža jonu koncentrācija",VLOOKUP(Dati!$A6136,Normas!$A:$D,3,FALSE),VLOOKUP(Dati!$A6136,Normas!$A:$D,3,FALSE)*0.6)),"")</f>
      </c>
      <c r="H6136" s="2">
        <f>IFERROR(IF(ISBLANK($A6136),"",IF($A6136="Ūdeņraža jonu koncentrācija",VLOOKUP(Dati!$A6136,Normas!$A:$D,2,FALSE),VLOOKUP(Dati!$A6136,Normas!$A:$D,2,FALSE)*0.3)),"")</f>
      </c>
      <c r="I6136" s="2">
        <f>IFERROR(IF(ISBLANK($A6136),"",IF($A6136="Ūdeņraža jonu koncentrācija",VLOOKUP(Dati!$A6136,Normas!$A:$D,3,FALSE),VLOOKUP(Dati!$A6136,Normas!$A:$D,3,FALSE)*0.3)),"")</f>
      </c>
    </row>
    <row r="6137" spans="2:9" x14ac:dyDescent="0.2">
      <c r="B6137">
        <f>IF(ISBLANK(A6137),"",VLOOKUP(A6137,Normas!A:D,4,FALSE))</f>
      </c>
      <c r="E6137" s="2">
        <f>IF(ISBLANK(D6137),"",INT(YEARFRAC(D6137,'Vispārīga informācija'!$B$2)))</f>
      </c>
      <c r="F6137" s="2">
        <f>IFERROR(IF(ISBLANK($A6137),"",IF($A6137="Ūdeņraža jonu koncentrācija",VLOOKUP(Dati!$A6137,Normas!$A:$D,2,FALSE),VLOOKUP(Dati!$A6137,Normas!$A:$D,2,FALSE)*0.6)),"")</f>
      </c>
      <c r="G6137" s="2">
        <f>IFERROR(IF(ISBLANK($A6137),"",IF($A6137="Ūdeņraža jonu koncentrācija",VLOOKUP(Dati!$A6137,Normas!$A:$D,3,FALSE),VLOOKUP(Dati!$A6137,Normas!$A:$D,3,FALSE)*0.6)),"")</f>
      </c>
      <c r="H6137" s="2">
        <f>IFERROR(IF(ISBLANK($A6137),"",IF($A6137="Ūdeņraža jonu koncentrācija",VLOOKUP(Dati!$A6137,Normas!$A:$D,2,FALSE),VLOOKUP(Dati!$A6137,Normas!$A:$D,2,FALSE)*0.3)),"")</f>
      </c>
      <c r="I6137" s="2">
        <f>IFERROR(IF(ISBLANK($A6137),"",IF($A6137="Ūdeņraža jonu koncentrācija",VLOOKUP(Dati!$A6137,Normas!$A:$D,3,FALSE),VLOOKUP(Dati!$A6137,Normas!$A:$D,3,FALSE)*0.3)),"")</f>
      </c>
    </row>
    <row r="6138" spans="2:9" x14ac:dyDescent="0.2">
      <c r="B6138">
        <f>IF(ISBLANK(A6138),"",VLOOKUP(A6138,Normas!A:D,4,FALSE))</f>
      </c>
      <c r="E6138" s="2">
        <f>IF(ISBLANK(D6138),"",INT(YEARFRAC(D6138,'Vispārīga informācija'!$B$2)))</f>
      </c>
      <c r="F6138" s="2">
        <f>IFERROR(IF(ISBLANK($A6138),"",IF($A6138="Ūdeņraža jonu koncentrācija",VLOOKUP(Dati!$A6138,Normas!$A:$D,2,FALSE),VLOOKUP(Dati!$A6138,Normas!$A:$D,2,FALSE)*0.6)),"")</f>
      </c>
      <c r="G6138" s="2">
        <f>IFERROR(IF(ISBLANK($A6138),"",IF($A6138="Ūdeņraža jonu koncentrācija",VLOOKUP(Dati!$A6138,Normas!$A:$D,3,FALSE),VLOOKUP(Dati!$A6138,Normas!$A:$D,3,FALSE)*0.6)),"")</f>
      </c>
      <c r="H6138" s="2">
        <f>IFERROR(IF(ISBLANK($A6138),"",IF($A6138="Ūdeņraža jonu koncentrācija",VLOOKUP(Dati!$A6138,Normas!$A:$D,2,FALSE),VLOOKUP(Dati!$A6138,Normas!$A:$D,2,FALSE)*0.3)),"")</f>
      </c>
      <c r="I6138" s="2">
        <f>IFERROR(IF(ISBLANK($A6138),"",IF($A6138="Ūdeņraža jonu koncentrācija",VLOOKUP(Dati!$A6138,Normas!$A:$D,3,FALSE),VLOOKUP(Dati!$A6138,Normas!$A:$D,3,FALSE)*0.3)),"")</f>
      </c>
    </row>
    <row r="6139" spans="2:9" x14ac:dyDescent="0.2">
      <c r="B6139">
        <f>IF(ISBLANK(A6139),"",VLOOKUP(A6139,Normas!A:D,4,FALSE))</f>
      </c>
      <c r="E6139" s="2">
        <f>IF(ISBLANK(D6139),"",INT(YEARFRAC(D6139,'Vispārīga informācija'!$B$2)))</f>
      </c>
      <c r="F6139" s="2">
        <f>IFERROR(IF(ISBLANK($A6139),"",IF($A6139="Ūdeņraža jonu koncentrācija",VLOOKUP(Dati!$A6139,Normas!$A:$D,2,FALSE),VLOOKUP(Dati!$A6139,Normas!$A:$D,2,FALSE)*0.6)),"")</f>
      </c>
      <c r="G6139" s="2">
        <f>IFERROR(IF(ISBLANK($A6139),"",IF($A6139="Ūdeņraža jonu koncentrācija",VLOOKUP(Dati!$A6139,Normas!$A:$D,3,FALSE),VLOOKUP(Dati!$A6139,Normas!$A:$D,3,FALSE)*0.6)),"")</f>
      </c>
      <c r="H6139" s="2">
        <f>IFERROR(IF(ISBLANK($A6139),"",IF($A6139="Ūdeņraža jonu koncentrācija",VLOOKUP(Dati!$A6139,Normas!$A:$D,2,FALSE),VLOOKUP(Dati!$A6139,Normas!$A:$D,2,FALSE)*0.3)),"")</f>
      </c>
      <c r="I6139" s="2">
        <f>IFERROR(IF(ISBLANK($A6139),"",IF($A6139="Ūdeņraža jonu koncentrācija",VLOOKUP(Dati!$A6139,Normas!$A:$D,3,FALSE),VLOOKUP(Dati!$A6139,Normas!$A:$D,3,FALSE)*0.3)),"")</f>
      </c>
    </row>
    <row r="6140" spans="2:9" x14ac:dyDescent="0.2">
      <c r="B6140">
        <f>IF(ISBLANK(A6140),"",VLOOKUP(A6140,Normas!A:D,4,FALSE))</f>
      </c>
      <c r="E6140" s="2">
        <f>IF(ISBLANK(D6140),"",INT(YEARFRAC(D6140,'Vispārīga informācija'!$B$2)))</f>
      </c>
      <c r="F6140" s="2">
        <f>IFERROR(IF(ISBLANK($A6140),"",IF($A6140="Ūdeņraža jonu koncentrācija",VLOOKUP(Dati!$A6140,Normas!$A:$D,2,FALSE),VLOOKUP(Dati!$A6140,Normas!$A:$D,2,FALSE)*0.6)),"")</f>
      </c>
      <c r="G6140" s="2">
        <f>IFERROR(IF(ISBLANK($A6140),"",IF($A6140="Ūdeņraža jonu koncentrācija",VLOOKUP(Dati!$A6140,Normas!$A:$D,3,FALSE),VLOOKUP(Dati!$A6140,Normas!$A:$D,3,FALSE)*0.6)),"")</f>
      </c>
      <c r="H6140" s="2">
        <f>IFERROR(IF(ISBLANK($A6140),"",IF($A6140="Ūdeņraža jonu koncentrācija",VLOOKUP(Dati!$A6140,Normas!$A:$D,2,FALSE),VLOOKUP(Dati!$A6140,Normas!$A:$D,2,FALSE)*0.3)),"")</f>
      </c>
      <c r="I6140" s="2">
        <f>IFERROR(IF(ISBLANK($A6140),"",IF($A6140="Ūdeņraža jonu koncentrācija",VLOOKUP(Dati!$A6140,Normas!$A:$D,3,FALSE),VLOOKUP(Dati!$A6140,Normas!$A:$D,3,FALSE)*0.3)),"")</f>
      </c>
    </row>
    <row r="6141" spans="2:9" x14ac:dyDescent="0.2">
      <c r="B6141">
        <f>IF(ISBLANK(A6141),"",VLOOKUP(A6141,Normas!A:D,4,FALSE))</f>
      </c>
      <c r="E6141" s="2">
        <f>IF(ISBLANK(D6141),"",INT(YEARFRAC(D6141,'Vispārīga informācija'!$B$2)))</f>
      </c>
      <c r="F6141" s="2">
        <f>IFERROR(IF(ISBLANK($A6141),"",IF($A6141="Ūdeņraža jonu koncentrācija",VLOOKUP(Dati!$A6141,Normas!$A:$D,2,FALSE),VLOOKUP(Dati!$A6141,Normas!$A:$D,2,FALSE)*0.6)),"")</f>
      </c>
      <c r="G6141" s="2">
        <f>IFERROR(IF(ISBLANK($A6141),"",IF($A6141="Ūdeņraža jonu koncentrācija",VLOOKUP(Dati!$A6141,Normas!$A:$D,3,FALSE),VLOOKUP(Dati!$A6141,Normas!$A:$D,3,FALSE)*0.6)),"")</f>
      </c>
      <c r="H6141" s="2">
        <f>IFERROR(IF(ISBLANK($A6141),"",IF($A6141="Ūdeņraža jonu koncentrācija",VLOOKUP(Dati!$A6141,Normas!$A:$D,2,FALSE),VLOOKUP(Dati!$A6141,Normas!$A:$D,2,FALSE)*0.3)),"")</f>
      </c>
      <c r="I6141" s="2">
        <f>IFERROR(IF(ISBLANK($A6141),"",IF($A6141="Ūdeņraža jonu koncentrācija",VLOOKUP(Dati!$A6141,Normas!$A:$D,3,FALSE),VLOOKUP(Dati!$A6141,Normas!$A:$D,3,FALSE)*0.3)),"")</f>
      </c>
    </row>
    <row r="6142" spans="2:9" x14ac:dyDescent="0.2">
      <c r="B6142">
        <f>IF(ISBLANK(A6142),"",VLOOKUP(A6142,Normas!A:D,4,FALSE))</f>
      </c>
      <c r="E6142" s="2">
        <f>IF(ISBLANK(D6142),"",INT(YEARFRAC(D6142,'Vispārīga informācija'!$B$2)))</f>
      </c>
      <c r="F6142" s="2">
        <f>IFERROR(IF(ISBLANK($A6142),"",IF($A6142="Ūdeņraža jonu koncentrācija",VLOOKUP(Dati!$A6142,Normas!$A:$D,2,FALSE),VLOOKUP(Dati!$A6142,Normas!$A:$D,2,FALSE)*0.6)),"")</f>
      </c>
      <c r="G6142" s="2">
        <f>IFERROR(IF(ISBLANK($A6142),"",IF($A6142="Ūdeņraža jonu koncentrācija",VLOOKUP(Dati!$A6142,Normas!$A:$D,3,FALSE),VLOOKUP(Dati!$A6142,Normas!$A:$D,3,FALSE)*0.6)),"")</f>
      </c>
      <c r="H6142" s="2">
        <f>IFERROR(IF(ISBLANK($A6142),"",IF($A6142="Ūdeņraža jonu koncentrācija",VLOOKUP(Dati!$A6142,Normas!$A:$D,2,FALSE),VLOOKUP(Dati!$A6142,Normas!$A:$D,2,FALSE)*0.3)),"")</f>
      </c>
      <c r="I6142" s="2">
        <f>IFERROR(IF(ISBLANK($A6142),"",IF($A6142="Ūdeņraža jonu koncentrācija",VLOOKUP(Dati!$A6142,Normas!$A:$D,3,FALSE),VLOOKUP(Dati!$A6142,Normas!$A:$D,3,FALSE)*0.3)),"")</f>
      </c>
    </row>
    <row r="6143" spans="2:9" x14ac:dyDescent="0.2">
      <c r="B6143">
        <f>IF(ISBLANK(A6143),"",VLOOKUP(A6143,Normas!A:D,4,FALSE))</f>
      </c>
      <c r="E6143" s="2">
        <f>IF(ISBLANK(D6143),"",INT(YEARFRAC(D6143,'Vispārīga informācija'!$B$2)))</f>
      </c>
      <c r="F6143" s="2">
        <f>IFERROR(IF(ISBLANK($A6143),"",IF($A6143="Ūdeņraža jonu koncentrācija",VLOOKUP(Dati!$A6143,Normas!$A:$D,2,FALSE),VLOOKUP(Dati!$A6143,Normas!$A:$D,2,FALSE)*0.6)),"")</f>
      </c>
      <c r="G6143" s="2">
        <f>IFERROR(IF(ISBLANK($A6143),"",IF($A6143="Ūdeņraža jonu koncentrācija",VLOOKUP(Dati!$A6143,Normas!$A:$D,3,FALSE),VLOOKUP(Dati!$A6143,Normas!$A:$D,3,FALSE)*0.6)),"")</f>
      </c>
      <c r="H6143" s="2">
        <f>IFERROR(IF(ISBLANK($A6143),"",IF($A6143="Ūdeņraža jonu koncentrācija",VLOOKUP(Dati!$A6143,Normas!$A:$D,2,FALSE),VLOOKUP(Dati!$A6143,Normas!$A:$D,2,FALSE)*0.3)),"")</f>
      </c>
      <c r="I6143" s="2">
        <f>IFERROR(IF(ISBLANK($A6143),"",IF($A6143="Ūdeņraža jonu koncentrācija",VLOOKUP(Dati!$A6143,Normas!$A:$D,3,FALSE),VLOOKUP(Dati!$A6143,Normas!$A:$D,3,FALSE)*0.3)),"")</f>
      </c>
    </row>
    <row r="6144" spans="2:9" x14ac:dyDescent="0.2">
      <c r="B6144">
        <f>IF(ISBLANK(A6144),"",VLOOKUP(A6144,Normas!A:D,4,FALSE))</f>
      </c>
      <c r="E6144" s="2">
        <f>IF(ISBLANK(D6144),"",INT(YEARFRAC(D6144,'Vispārīga informācija'!$B$2)))</f>
      </c>
      <c r="F6144" s="2">
        <f>IFERROR(IF(ISBLANK($A6144),"",IF($A6144="Ūdeņraža jonu koncentrācija",VLOOKUP(Dati!$A6144,Normas!$A:$D,2,FALSE),VLOOKUP(Dati!$A6144,Normas!$A:$D,2,FALSE)*0.6)),"")</f>
      </c>
      <c r="G6144" s="2">
        <f>IFERROR(IF(ISBLANK($A6144),"",IF($A6144="Ūdeņraža jonu koncentrācija",VLOOKUP(Dati!$A6144,Normas!$A:$D,3,FALSE),VLOOKUP(Dati!$A6144,Normas!$A:$D,3,FALSE)*0.6)),"")</f>
      </c>
      <c r="H6144" s="2">
        <f>IFERROR(IF(ISBLANK($A6144),"",IF($A6144="Ūdeņraža jonu koncentrācija",VLOOKUP(Dati!$A6144,Normas!$A:$D,2,FALSE),VLOOKUP(Dati!$A6144,Normas!$A:$D,2,FALSE)*0.3)),"")</f>
      </c>
      <c r="I6144" s="2">
        <f>IFERROR(IF(ISBLANK($A6144),"",IF($A6144="Ūdeņraža jonu koncentrācija",VLOOKUP(Dati!$A6144,Normas!$A:$D,3,FALSE),VLOOKUP(Dati!$A6144,Normas!$A:$D,3,FALSE)*0.3)),"")</f>
      </c>
    </row>
    <row r="6145" spans="2:9" x14ac:dyDescent="0.2">
      <c r="B6145">
        <f>IF(ISBLANK(A6145),"",VLOOKUP(A6145,Normas!A:D,4,FALSE))</f>
      </c>
      <c r="E6145" s="2">
        <f>IF(ISBLANK(D6145),"",INT(YEARFRAC(D6145,'Vispārīga informācija'!$B$2)))</f>
      </c>
      <c r="F6145" s="2">
        <f>IFERROR(IF(ISBLANK($A6145),"",IF($A6145="Ūdeņraža jonu koncentrācija",VLOOKUP(Dati!$A6145,Normas!$A:$D,2,FALSE),VLOOKUP(Dati!$A6145,Normas!$A:$D,2,FALSE)*0.6)),"")</f>
      </c>
      <c r="G6145" s="2">
        <f>IFERROR(IF(ISBLANK($A6145),"",IF($A6145="Ūdeņraža jonu koncentrācija",VLOOKUP(Dati!$A6145,Normas!$A:$D,3,FALSE),VLOOKUP(Dati!$A6145,Normas!$A:$D,3,FALSE)*0.6)),"")</f>
      </c>
      <c r="H6145" s="2">
        <f>IFERROR(IF(ISBLANK($A6145),"",IF($A6145="Ūdeņraža jonu koncentrācija",VLOOKUP(Dati!$A6145,Normas!$A:$D,2,FALSE),VLOOKUP(Dati!$A6145,Normas!$A:$D,2,FALSE)*0.3)),"")</f>
      </c>
      <c r="I6145" s="2">
        <f>IFERROR(IF(ISBLANK($A6145),"",IF($A6145="Ūdeņraža jonu koncentrācija",VLOOKUP(Dati!$A6145,Normas!$A:$D,3,FALSE),VLOOKUP(Dati!$A6145,Normas!$A:$D,3,FALSE)*0.3)),"")</f>
      </c>
    </row>
    <row r="6146" spans="2:9" x14ac:dyDescent="0.2">
      <c r="B6146">
        <f>IF(ISBLANK(A6146),"",VLOOKUP(A6146,Normas!A:D,4,FALSE))</f>
      </c>
      <c r="E6146" s="2">
        <f>IF(ISBLANK(D6146),"",INT(YEARFRAC(D6146,'Vispārīga informācija'!$B$2)))</f>
      </c>
      <c r="F6146" s="2">
        <f>IFERROR(IF(ISBLANK($A6146),"",IF($A6146="Ūdeņraža jonu koncentrācija",VLOOKUP(Dati!$A6146,Normas!$A:$D,2,FALSE),VLOOKUP(Dati!$A6146,Normas!$A:$D,2,FALSE)*0.6)),"")</f>
      </c>
      <c r="G6146" s="2">
        <f>IFERROR(IF(ISBLANK($A6146),"",IF($A6146="Ūdeņraža jonu koncentrācija",VLOOKUP(Dati!$A6146,Normas!$A:$D,3,FALSE),VLOOKUP(Dati!$A6146,Normas!$A:$D,3,FALSE)*0.6)),"")</f>
      </c>
      <c r="H6146" s="2">
        <f>IFERROR(IF(ISBLANK($A6146),"",IF($A6146="Ūdeņraža jonu koncentrācija",VLOOKUP(Dati!$A6146,Normas!$A:$D,2,FALSE),VLOOKUP(Dati!$A6146,Normas!$A:$D,2,FALSE)*0.3)),"")</f>
      </c>
      <c r="I6146" s="2">
        <f>IFERROR(IF(ISBLANK($A6146),"",IF($A6146="Ūdeņraža jonu koncentrācija",VLOOKUP(Dati!$A6146,Normas!$A:$D,3,FALSE),VLOOKUP(Dati!$A6146,Normas!$A:$D,3,FALSE)*0.3)),"")</f>
      </c>
    </row>
    <row r="6147" spans="2:9" x14ac:dyDescent="0.2">
      <c r="B6147">
        <f>IF(ISBLANK(A6147),"",VLOOKUP(A6147,Normas!A:D,4,FALSE))</f>
      </c>
      <c r="E6147" s="2">
        <f>IF(ISBLANK(D6147),"",INT(YEARFRAC(D6147,'Vispārīga informācija'!$B$2)))</f>
      </c>
      <c r="F6147" s="2">
        <f>IFERROR(IF(ISBLANK($A6147),"",IF($A6147="Ūdeņraža jonu koncentrācija",VLOOKUP(Dati!$A6147,Normas!$A:$D,2,FALSE),VLOOKUP(Dati!$A6147,Normas!$A:$D,2,FALSE)*0.6)),"")</f>
      </c>
      <c r="G6147" s="2">
        <f>IFERROR(IF(ISBLANK($A6147),"",IF($A6147="Ūdeņraža jonu koncentrācija",VLOOKUP(Dati!$A6147,Normas!$A:$D,3,FALSE),VLOOKUP(Dati!$A6147,Normas!$A:$D,3,FALSE)*0.6)),"")</f>
      </c>
      <c r="H6147" s="2">
        <f>IFERROR(IF(ISBLANK($A6147),"",IF($A6147="Ūdeņraža jonu koncentrācija",VLOOKUP(Dati!$A6147,Normas!$A:$D,2,FALSE),VLOOKUP(Dati!$A6147,Normas!$A:$D,2,FALSE)*0.3)),"")</f>
      </c>
      <c r="I6147" s="2">
        <f>IFERROR(IF(ISBLANK($A6147),"",IF($A6147="Ūdeņraža jonu koncentrācija",VLOOKUP(Dati!$A6147,Normas!$A:$D,3,FALSE),VLOOKUP(Dati!$A6147,Normas!$A:$D,3,FALSE)*0.3)),"")</f>
      </c>
    </row>
    <row r="6148" spans="2:9" x14ac:dyDescent="0.2">
      <c r="B6148">
        <f>IF(ISBLANK(A6148),"",VLOOKUP(A6148,Normas!A:D,4,FALSE))</f>
      </c>
      <c r="E6148" s="2">
        <f>IF(ISBLANK(D6148),"",INT(YEARFRAC(D6148,'Vispārīga informācija'!$B$2)))</f>
      </c>
      <c r="F6148" s="2">
        <f>IFERROR(IF(ISBLANK($A6148),"",IF($A6148="Ūdeņraža jonu koncentrācija",VLOOKUP(Dati!$A6148,Normas!$A:$D,2,FALSE),VLOOKUP(Dati!$A6148,Normas!$A:$D,2,FALSE)*0.6)),"")</f>
      </c>
      <c r="G6148" s="2">
        <f>IFERROR(IF(ISBLANK($A6148),"",IF($A6148="Ūdeņraža jonu koncentrācija",VLOOKUP(Dati!$A6148,Normas!$A:$D,3,FALSE),VLOOKUP(Dati!$A6148,Normas!$A:$D,3,FALSE)*0.6)),"")</f>
      </c>
      <c r="H6148" s="2">
        <f>IFERROR(IF(ISBLANK($A6148),"",IF($A6148="Ūdeņraža jonu koncentrācija",VLOOKUP(Dati!$A6148,Normas!$A:$D,2,FALSE),VLOOKUP(Dati!$A6148,Normas!$A:$D,2,FALSE)*0.3)),"")</f>
      </c>
      <c r="I6148" s="2">
        <f>IFERROR(IF(ISBLANK($A6148),"",IF($A6148="Ūdeņraža jonu koncentrācija",VLOOKUP(Dati!$A6148,Normas!$A:$D,3,FALSE),VLOOKUP(Dati!$A6148,Normas!$A:$D,3,FALSE)*0.3)),"")</f>
      </c>
    </row>
    <row r="6149" spans="2:9" x14ac:dyDescent="0.2">
      <c r="B6149">
        <f>IF(ISBLANK(A6149),"",VLOOKUP(A6149,Normas!A:D,4,FALSE))</f>
      </c>
      <c r="E6149" s="2">
        <f>IF(ISBLANK(D6149),"",INT(YEARFRAC(D6149,'Vispārīga informācija'!$B$2)))</f>
      </c>
      <c r="F6149" s="2">
        <f>IFERROR(IF(ISBLANK($A6149),"",IF($A6149="Ūdeņraža jonu koncentrācija",VLOOKUP(Dati!$A6149,Normas!$A:$D,2,FALSE),VLOOKUP(Dati!$A6149,Normas!$A:$D,2,FALSE)*0.6)),"")</f>
      </c>
      <c r="G6149" s="2">
        <f>IFERROR(IF(ISBLANK($A6149),"",IF($A6149="Ūdeņraža jonu koncentrācija",VLOOKUP(Dati!$A6149,Normas!$A:$D,3,FALSE),VLOOKUP(Dati!$A6149,Normas!$A:$D,3,FALSE)*0.6)),"")</f>
      </c>
      <c r="H6149" s="2">
        <f>IFERROR(IF(ISBLANK($A6149),"",IF($A6149="Ūdeņraža jonu koncentrācija",VLOOKUP(Dati!$A6149,Normas!$A:$D,2,FALSE),VLOOKUP(Dati!$A6149,Normas!$A:$D,2,FALSE)*0.3)),"")</f>
      </c>
      <c r="I6149" s="2">
        <f>IFERROR(IF(ISBLANK($A6149),"",IF($A6149="Ūdeņraža jonu koncentrācija",VLOOKUP(Dati!$A6149,Normas!$A:$D,3,FALSE),VLOOKUP(Dati!$A6149,Normas!$A:$D,3,FALSE)*0.3)),"")</f>
      </c>
    </row>
    <row r="6150" spans="2:9" x14ac:dyDescent="0.2">
      <c r="B6150">
        <f>IF(ISBLANK(A6150),"",VLOOKUP(A6150,Normas!A:D,4,FALSE))</f>
      </c>
      <c r="E6150" s="2">
        <f>IF(ISBLANK(D6150),"",INT(YEARFRAC(D6150,'Vispārīga informācija'!$B$2)))</f>
      </c>
      <c r="F6150" s="2">
        <f>IFERROR(IF(ISBLANK($A6150),"",IF($A6150="Ūdeņraža jonu koncentrācija",VLOOKUP(Dati!$A6150,Normas!$A:$D,2,FALSE),VLOOKUP(Dati!$A6150,Normas!$A:$D,2,FALSE)*0.6)),"")</f>
      </c>
      <c r="G6150" s="2">
        <f>IFERROR(IF(ISBLANK($A6150),"",IF($A6150="Ūdeņraža jonu koncentrācija",VLOOKUP(Dati!$A6150,Normas!$A:$D,3,FALSE),VLOOKUP(Dati!$A6150,Normas!$A:$D,3,FALSE)*0.6)),"")</f>
      </c>
      <c r="H6150" s="2">
        <f>IFERROR(IF(ISBLANK($A6150),"",IF($A6150="Ūdeņraža jonu koncentrācija",VLOOKUP(Dati!$A6150,Normas!$A:$D,2,FALSE),VLOOKUP(Dati!$A6150,Normas!$A:$D,2,FALSE)*0.3)),"")</f>
      </c>
      <c r="I6150" s="2">
        <f>IFERROR(IF(ISBLANK($A6150),"",IF($A6150="Ūdeņraža jonu koncentrācija",VLOOKUP(Dati!$A6150,Normas!$A:$D,3,FALSE),VLOOKUP(Dati!$A6150,Normas!$A:$D,3,FALSE)*0.3)),"")</f>
      </c>
    </row>
    <row r="6151" spans="2:9" x14ac:dyDescent="0.2">
      <c r="B6151">
        <f>IF(ISBLANK(A6151),"",VLOOKUP(A6151,Normas!A:D,4,FALSE))</f>
      </c>
      <c r="E6151" s="2">
        <f>IF(ISBLANK(D6151),"",INT(YEARFRAC(D6151,'Vispārīga informācija'!$B$2)))</f>
      </c>
      <c r="F6151" s="2">
        <f>IFERROR(IF(ISBLANK($A6151),"",IF($A6151="Ūdeņraža jonu koncentrācija",VLOOKUP(Dati!$A6151,Normas!$A:$D,2,FALSE),VLOOKUP(Dati!$A6151,Normas!$A:$D,2,FALSE)*0.6)),"")</f>
      </c>
      <c r="G6151" s="2">
        <f>IFERROR(IF(ISBLANK($A6151),"",IF($A6151="Ūdeņraža jonu koncentrācija",VLOOKUP(Dati!$A6151,Normas!$A:$D,3,FALSE),VLOOKUP(Dati!$A6151,Normas!$A:$D,3,FALSE)*0.6)),"")</f>
      </c>
      <c r="H6151" s="2">
        <f>IFERROR(IF(ISBLANK($A6151),"",IF($A6151="Ūdeņraža jonu koncentrācija",VLOOKUP(Dati!$A6151,Normas!$A:$D,2,FALSE),VLOOKUP(Dati!$A6151,Normas!$A:$D,2,FALSE)*0.3)),"")</f>
      </c>
      <c r="I6151" s="2">
        <f>IFERROR(IF(ISBLANK($A6151),"",IF($A6151="Ūdeņraža jonu koncentrācija",VLOOKUP(Dati!$A6151,Normas!$A:$D,3,FALSE),VLOOKUP(Dati!$A6151,Normas!$A:$D,3,FALSE)*0.3)),"")</f>
      </c>
    </row>
    <row r="6152" spans="2:9" x14ac:dyDescent="0.2">
      <c r="B6152">
        <f>IF(ISBLANK(A6152),"",VLOOKUP(A6152,Normas!A:D,4,FALSE))</f>
      </c>
      <c r="E6152" s="2">
        <f>IF(ISBLANK(D6152),"",INT(YEARFRAC(D6152,'Vispārīga informācija'!$B$2)))</f>
      </c>
      <c r="F6152" s="2">
        <f>IFERROR(IF(ISBLANK($A6152),"",IF($A6152="Ūdeņraža jonu koncentrācija",VLOOKUP(Dati!$A6152,Normas!$A:$D,2,FALSE),VLOOKUP(Dati!$A6152,Normas!$A:$D,2,FALSE)*0.6)),"")</f>
      </c>
      <c r="G6152" s="2">
        <f>IFERROR(IF(ISBLANK($A6152),"",IF($A6152="Ūdeņraža jonu koncentrācija",VLOOKUP(Dati!$A6152,Normas!$A:$D,3,FALSE),VLOOKUP(Dati!$A6152,Normas!$A:$D,3,FALSE)*0.6)),"")</f>
      </c>
      <c r="H6152" s="2">
        <f>IFERROR(IF(ISBLANK($A6152),"",IF($A6152="Ūdeņraža jonu koncentrācija",VLOOKUP(Dati!$A6152,Normas!$A:$D,2,FALSE),VLOOKUP(Dati!$A6152,Normas!$A:$D,2,FALSE)*0.3)),"")</f>
      </c>
      <c r="I6152" s="2">
        <f>IFERROR(IF(ISBLANK($A6152),"",IF($A6152="Ūdeņraža jonu koncentrācija",VLOOKUP(Dati!$A6152,Normas!$A:$D,3,FALSE),VLOOKUP(Dati!$A6152,Normas!$A:$D,3,FALSE)*0.3)),"")</f>
      </c>
    </row>
    <row r="6153" spans="2:9" x14ac:dyDescent="0.2">
      <c r="B6153">
        <f>IF(ISBLANK(A6153),"",VLOOKUP(A6153,Normas!A:D,4,FALSE))</f>
      </c>
      <c r="E6153" s="2">
        <f>IF(ISBLANK(D6153),"",INT(YEARFRAC(D6153,'Vispārīga informācija'!$B$2)))</f>
      </c>
      <c r="F6153" s="2">
        <f>IFERROR(IF(ISBLANK($A6153),"",IF($A6153="Ūdeņraža jonu koncentrācija",VLOOKUP(Dati!$A6153,Normas!$A:$D,2,FALSE),VLOOKUP(Dati!$A6153,Normas!$A:$D,2,FALSE)*0.6)),"")</f>
      </c>
      <c r="G6153" s="2">
        <f>IFERROR(IF(ISBLANK($A6153),"",IF($A6153="Ūdeņraža jonu koncentrācija",VLOOKUP(Dati!$A6153,Normas!$A:$D,3,FALSE),VLOOKUP(Dati!$A6153,Normas!$A:$D,3,FALSE)*0.6)),"")</f>
      </c>
      <c r="H6153" s="2">
        <f>IFERROR(IF(ISBLANK($A6153),"",IF($A6153="Ūdeņraža jonu koncentrācija",VLOOKUP(Dati!$A6153,Normas!$A:$D,2,FALSE),VLOOKUP(Dati!$A6153,Normas!$A:$D,2,FALSE)*0.3)),"")</f>
      </c>
      <c r="I6153" s="2">
        <f>IFERROR(IF(ISBLANK($A6153),"",IF($A6153="Ūdeņraža jonu koncentrācija",VLOOKUP(Dati!$A6153,Normas!$A:$D,3,FALSE),VLOOKUP(Dati!$A6153,Normas!$A:$D,3,FALSE)*0.3)),"")</f>
      </c>
    </row>
    <row r="6154" spans="2:9" x14ac:dyDescent="0.2">
      <c r="B6154">
        <f>IF(ISBLANK(A6154),"",VLOOKUP(A6154,Normas!A:D,4,FALSE))</f>
      </c>
      <c r="E6154" s="2">
        <f>IF(ISBLANK(D6154),"",INT(YEARFRAC(D6154,'Vispārīga informācija'!$B$2)))</f>
      </c>
      <c r="F6154" s="2">
        <f>IFERROR(IF(ISBLANK($A6154),"",IF($A6154="Ūdeņraža jonu koncentrācija",VLOOKUP(Dati!$A6154,Normas!$A:$D,2,FALSE),VLOOKUP(Dati!$A6154,Normas!$A:$D,2,FALSE)*0.6)),"")</f>
      </c>
      <c r="G6154" s="2">
        <f>IFERROR(IF(ISBLANK($A6154),"",IF($A6154="Ūdeņraža jonu koncentrācija",VLOOKUP(Dati!$A6154,Normas!$A:$D,3,FALSE),VLOOKUP(Dati!$A6154,Normas!$A:$D,3,FALSE)*0.6)),"")</f>
      </c>
      <c r="H6154" s="2">
        <f>IFERROR(IF(ISBLANK($A6154),"",IF($A6154="Ūdeņraža jonu koncentrācija",VLOOKUP(Dati!$A6154,Normas!$A:$D,2,FALSE),VLOOKUP(Dati!$A6154,Normas!$A:$D,2,FALSE)*0.3)),"")</f>
      </c>
      <c r="I6154" s="2">
        <f>IFERROR(IF(ISBLANK($A6154),"",IF($A6154="Ūdeņraža jonu koncentrācija",VLOOKUP(Dati!$A6154,Normas!$A:$D,3,FALSE),VLOOKUP(Dati!$A6154,Normas!$A:$D,3,FALSE)*0.3)),"")</f>
      </c>
    </row>
    <row r="6155" spans="2:9" x14ac:dyDescent="0.2">
      <c r="B6155">
        <f>IF(ISBLANK(A6155),"",VLOOKUP(A6155,Normas!A:D,4,FALSE))</f>
      </c>
      <c r="E6155" s="2">
        <f>IF(ISBLANK(D6155),"",INT(YEARFRAC(D6155,'Vispārīga informācija'!$B$2)))</f>
      </c>
      <c r="F6155" s="2">
        <f>IFERROR(IF(ISBLANK($A6155),"",IF($A6155="Ūdeņraža jonu koncentrācija",VLOOKUP(Dati!$A6155,Normas!$A:$D,2,FALSE),VLOOKUP(Dati!$A6155,Normas!$A:$D,2,FALSE)*0.6)),"")</f>
      </c>
      <c r="G6155" s="2">
        <f>IFERROR(IF(ISBLANK($A6155),"",IF($A6155="Ūdeņraža jonu koncentrācija",VLOOKUP(Dati!$A6155,Normas!$A:$D,3,FALSE),VLOOKUP(Dati!$A6155,Normas!$A:$D,3,FALSE)*0.6)),"")</f>
      </c>
      <c r="H6155" s="2">
        <f>IFERROR(IF(ISBLANK($A6155),"",IF($A6155="Ūdeņraža jonu koncentrācija",VLOOKUP(Dati!$A6155,Normas!$A:$D,2,FALSE),VLOOKUP(Dati!$A6155,Normas!$A:$D,2,FALSE)*0.3)),"")</f>
      </c>
      <c r="I6155" s="2">
        <f>IFERROR(IF(ISBLANK($A6155),"",IF($A6155="Ūdeņraža jonu koncentrācija",VLOOKUP(Dati!$A6155,Normas!$A:$D,3,FALSE),VLOOKUP(Dati!$A6155,Normas!$A:$D,3,FALSE)*0.3)),"")</f>
      </c>
    </row>
    <row r="6156" spans="2:9" x14ac:dyDescent="0.2">
      <c r="B6156">
        <f>IF(ISBLANK(A6156),"",VLOOKUP(A6156,Normas!A:D,4,FALSE))</f>
      </c>
      <c r="E6156" s="2">
        <f>IF(ISBLANK(D6156),"",INT(YEARFRAC(D6156,'Vispārīga informācija'!$B$2)))</f>
      </c>
      <c r="F6156" s="2">
        <f>IFERROR(IF(ISBLANK($A6156),"",IF($A6156="Ūdeņraža jonu koncentrācija",VLOOKUP(Dati!$A6156,Normas!$A:$D,2,FALSE),VLOOKUP(Dati!$A6156,Normas!$A:$D,2,FALSE)*0.6)),"")</f>
      </c>
      <c r="G6156" s="2">
        <f>IFERROR(IF(ISBLANK($A6156),"",IF($A6156="Ūdeņraža jonu koncentrācija",VLOOKUP(Dati!$A6156,Normas!$A:$D,3,FALSE),VLOOKUP(Dati!$A6156,Normas!$A:$D,3,FALSE)*0.6)),"")</f>
      </c>
      <c r="H6156" s="2">
        <f>IFERROR(IF(ISBLANK($A6156),"",IF($A6156="Ūdeņraža jonu koncentrācija",VLOOKUP(Dati!$A6156,Normas!$A:$D,2,FALSE),VLOOKUP(Dati!$A6156,Normas!$A:$D,2,FALSE)*0.3)),"")</f>
      </c>
      <c r="I6156" s="2">
        <f>IFERROR(IF(ISBLANK($A6156),"",IF($A6156="Ūdeņraža jonu koncentrācija",VLOOKUP(Dati!$A6156,Normas!$A:$D,3,FALSE),VLOOKUP(Dati!$A6156,Normas!$A:$D,3,FALSE)*0.3)),"")</f>
      </c>
    </row>
    <row r="6157" spans="2:9" x14ac:dyDescent="0.2">
      <c r="B6157">
        <f>IF(ISBLANK(A6157),"",VLOOKUP(A6157,Normas!A:D,4,FALSE))</f>
      </c>
      <c r="E6157" s="2">
        <f>IF(ISBLANK(D6157),"",INT(YEARFRAC(D6157,'Vispārīga informācija'!$B$2)))</f>
      </c>
      <c r="F6157" s="2">
        <f>IFERROR(IF(ISBLANK($A6157),"",IF($A6157="Ūdeņraža jonu koncentrācija",VLOOKUP(Dati!$A6157,Normas!$A:$D,2,FALSE),VLOOKUP(Dati!$A6157,Normas!$A:$D,2,FALSE)*0.6)),"")</f>
      </c>
      <c r="G6157" s="2">
        <f>IFERROR(IF(ISBLANK($A6157),"",IF($A6157="Ūdeņraža jonu koncentrācija",VLOOKUP(Dati!$A6157,Normas!$A:$D,3,FALSE),VLOOKUP(Dati!$A6157,Normas!$A:$D,3,FALSE)*0.6)),"")</f>
      </c>
      <c r="H6157" s="2">
        <f>IFERROR(IF(ISBLANK($A6157),"",IF($A6157="Ūdeņraža jonu koncentrācija",VLOOKUP(Dati!$A6157,Normas!$A:$D,2,FALSE),VLOOKUP(Dati!$A6157,Normas!$A:$D,2,FALSE)*0.3)),"")</f>
      </c>
      <c r="I6157" s="2">
        <f>IFERROR(IF(ISBLANK($A6157),"",IF($A6157="Ūdeņraža jonu koncentrācija",VLOOKUP(Dati!$A6157,Normas!$A:$D,3,FALSE),VLOOKUP(Dati!$A6157,Normas!$A:$D,3,FALSE)*0.3)),"")</f>
      </c>
    </row>
    <row r="6158" spans="2:9" x14ac:dyDescent="0.2">
      <c r="B6158">
        <f>IF(ISBLANK(A6158),"",VLOOKUP(A6158,Normas!A:D,4,FALSE))</f>
      </c>
      <c r="E6158" s="2">
        <f>IF(ISBLANK(D6158),"",INT(YEARFRAC(D6158,'Vispārīga informācija'!$B$2)))</f>
      </c>
      <c r="F6158" s="2">
        <f>IFERROR(IF(ISBLANK($A6158),"",IF($A6158="Ūdeņraža jonu koncentrācija",VLOOKUP(Dati!$A6158,Normas!$A:$D,2,FALSE),VLOOKUP(Dati!$A6158,Normas!$A:$D,2,FALSE)*0.6)),"")</f>
      </c>
      <c r="G6158" s="2">
        <f>IFERROR(IF(ISBLANK($A6158),"",IF($A6158="Ūdeņraža jonu koncentrācija",VLOOKUP(Dati!$A6158,Normas!$A:$D,3,FALSE),VLOOKUP(Dati!$A6158,Normas!$A:$D,3,FALSE)*0.6)),"")</f>
      </c>
      <c r="H6158" s="2">
        <f>IFERROR(IF(ISBLANK($A6158),"",IF($A6158="Ūdeņraža jonu koncentrācija",VLOOKUP(Dati!$A6158,Normas!$A:$D,2,FALSE),VLOOKUP(Dati!$A6158,Normas!$A:$D,2,FALSE)*0.3)),"")</f>
      </c>
      <c r="I6158" s="2">
        <f>IFERROR(IF(ISBLANK($A6158),"",IF($A6158="Ūdeņraža jonu koncentrācija",VLOOKUP(Dati!$A6158,Normas!$A:$D,3,FALSE),VLOOKUP(Dati!$A6158,Normas!$A:$D,3,FALSE)*0.3)),"")</f>
      </c>
    </row>
    <row r="6159" spans="2:9" x14ac:dyDescent="0.2">
      <c r="B6159">
        <f>IF(ISBLANK(A6159),"",VLOOKUP(A6159,Normas!A:D,4,FALSE))</f>
      </c>
      <c r="E6159" s="2">
        <f>IF(ISBLANK(D6159),"",INT(YEARFRAC(D6159,'Vispārīga informācija'!$B$2)))</f>
      </c>
      <c r="F6159" s="2">
        <f>IFERROR(IF(ISBLANK($A6159),"",IF($A6159="Ūdeņraža jonu koncentrācija",VLOOKUP(Dati!$A6159,Normas!$A:$D,2,FALSE),VLOOKUP(Dati!$A6159,Normas!$A:$D,2,FALSE)*0.6)),"")</f>
      </c>
      <c r="G6159" s="2">
        <f>IFERROR(IF(ISBLANK($A6159),"",IF($A6159="Ūdeņraža jonu koncentrācija",VLOOKUP(Dati!$A6159,Normas!$A:$D,3,FALSE),VLOOKUP(Dati!$A6159,Normas!$A:$D,3,FALSE)*0.6)),"")</f>
      </c>
      <c r="H6159" s="2">
        <f>IFERROR(IF(ISBLANK($A6159),"",IF($A6159="Ūdeņraža jonu koncentrācija",VLOOKUP(Dati!$A6159,Normas!$A:$D,2,FALSE),VLOOKUP(Dati!$A6159,Normas!$A:$D,2,FALSE)*0.3)),"")</f>
      </c>
      <c r="I6159" s="2">
        <f>IFERROR(IF(ISBLANK($A6159),"",IF($A6159="Ūdeņraža jonu koncentrācija",VLOOKUP(Dati!$A6159,Normas!$A:$D,3,FALSE),VLOOKUP(Dati!$A6159,Normas!$A:$D,3,FALSE)*0.3)),"")</f>
      </c>
    </row>
    <row r="6160" spans="2:9" x14ac:dyDescent="0.2">
      <c r="B6160">
        <f>IF(ISBLANK(A6160),"",VLOOKUP(A6160,Normas!A:D,4,FALSE))</f>
      </c>
      <c r="E6160" s="2">
        <f>IF(ISBLANK(D6160),"",INT(YEARFRAC(D6160,'Vispārīga informācija'!$B$2)))</f>
      </c>
      <c r="F6160" s="2">
        <f>IFERROR(IF(ISBLANK($A6160),"",IF($A6160="Ūdeņraža jonu koncentrācija",VLOOKUP(Dati!$A6160,Normas!$A:$D,2,FALSE),VLOOKUP(Dati!$A6160,Normas!$A:$D,2,FALSE)*0.6)),"")</f>
      </c>
      <c r="G6160" s="2">
        <f>IFERROR(IF(ISBLANK($A6160),"",IF($A6160="Ūdeņraža jonu koncentrācija",VLOOKUP(Dati!$A6160,Normas!$A:$D,3,FALSE),VLOOKUP(Dati!$A6160,Normas!$A:$D,3,FALSE)*0.6)),"")</f>
      </c>
      <c r="H6160" s="2">
        <f>IFERROR(IF(ISBLANK($A6160),"",IF($A6160="Ūdeņraža jonu koncentrācija",VLOOKUP(Dati!$A6160,Normas!$A:$D,2,FALSE),VLOOKUP(Dati!$A6160,Normas!$A:$D,2,FALSE)*0.3)),"")</f>
      </c>
      <c r="I6160" s="2">
        <f>IFERROR(IF(ISBLANK($A6160),"",IF($A6160="Ūdeņraža jonu koncentrācija",VLOOKUP(Dati!$A6160,Normas!$A:$D,3,FALSE),VLOOKUP(Dati!$A6160,Normas!$A:$D,3,FALSE)*0.3)),"")</f>
      </c>
    </row>
    <row r="6161" spans="2:9" x14ac:dyDescent="0.2">
      <c r="B6161">
        <f>IF(ISBLANK(A6161),"",VLOOKUP(A6161,Normas!A:D,4,FALSE))</f>
      </c>
      <c r="E6161" s="2">
        <f>IF(ISBLANK(D6161),"",INT(YEARFRAC(D6161,'Vispārīga informācija'!$B$2)))</f>
      </c>
      <c r="F6161" s="2">
        <f>IFERROR(IF(ISBLANK($A6161),"",IF($A6161="Ūdeņraža jonu koncentrācija",VLOOKUP(Dati!$A6161,Normas!$A:$D,2,FALSE),VLOOKUP(Dati!$A6161,Normas!$A:$D,2,FALSE)*0.6)),"")</f>
      </c>
      <c r="G6161" s="2">
        <f>IFERROR(IF(ISBLANK($A6161),"",IF($A6161="Ūdeņraža jonu koncentrācija",VLOOKUP(Dati!$A6161,Normas!$A:$D,3,FALSE),VLOOKUP(Dati!$A6161,Normas!$A:$D,3,FALSE)*0.6)),"")</f>
      </c>
      <c r="H6161" s="2">
        <f>IFERROR(IF(ISBLANK($A6161),"",IF($A6161="Ūdeņraža jonu koncentrācija",VLOOKUP(Dati!$A6161,Normas!$A:$D,2,FALSE),VLOOKUP(Dati!$A6161,Normas!$A:$D,2,FALSE)*0.3)),"")</f>
      </c>
      <c r="I6161" s="2">
        <f>IFERROR(IF(ISBLANK($A6161),"",IF($A6161="Ūdeņraža jonu koncentrācija",VLOOKUP(Dati!$A6161,Normas!$A:$D,3,FALSE),VLOOKUP(Dati!$A6161,Normas!$A:$D,3,FALSE)*0.3)),"")</f>
      </c>
    </row>
    <row r="6162" spans="2:9" x14ac:dyDescent="0.2">
      <c r="B6162">
        <f>IF(ISBLANK(A6162),"",VLOOKUP(A6162,Normas!A:D,4,FALSE))</f>
      </c>
      <c r="E6162" s="2">
        <f>IF(ISBLANK(D6162),"",INT(YEARFRAC(D6162,'Vispārīga informācija'!$B$2)))</f>
      </c>
      <c r="F6162" s="2">
        <f>IFERROR(IF(ISBLANK($A6162),"",IF($A6162="Ūdeņraža jonu koncentrācija",VLOOKUP(Dati!$A6162,Normas!$A:$D,2,FALSE),VLOOKUP(Dati!$A6162,Normas!$A:$D,2,FALSE)*0.6)),"")</f>
      </c>
      <c r="G6162" s="2">
        <f>IFERROR(IF(ISBLANK($A6162),"",IF($A6162="Ūdeņraža jonu koncentrācija",VLOOKUP(Dati!$A6162,Normas!$A:$D,3,FALSE),VLOOKUP(Dati!$A6162,Normas!$A:$D,3,FALSE)*0.6)),"")</f>
      </c>
      <c r="H6162" s="2">
        <f>IFERROR(IF(ISBLANK($A6162),"",IF($A6162="Ūdeņraža jonu koncentrācija",VLOOKUP(Dati!$A6162,Normas!$A:$D,2,FALSE),VLOOKUP(Dati!$A6162,Normas!$A:$D,2,FALSE)*0.3)),"")</f>
      </c>
      <c r="I6162" s="2">
        <f>IFERROR(IF(ISBLANK($A6162),"",IF($A6162="Ūdeņraža jonu koncentrācija",VLOOKUP(Dati!$A6162,Normas!$A:$D,3,FALSE),VLOOKUP(Dati!$A6162,Normas!$A:$D,3,FALSE)*0.3)),"")</f>
      </c>
    </row>
    <row r="6163" spans="2:9" x14ac:dyDescent="0.2">
      <c r="B6163">
        <f>IF(ISBLANK(A6163),"",VLOOKUP(A6163,Normas!A:D,4,FALSE))</f>
      </c>
      <c r="E6163" s="2">
        <f>IF(ISBLANK(D6163),"",INT(YEARFRAC(D6163,'Vispārīga informācija'!$B$2)))</f>
      </c>
      <c r="F6163" s="2">
        <f>IFERROR(IF(ISBLANK($A6163),"",IF($A6163="Ūdeņraža jonu koncentrācija",VLOOKUP(Dati!$A6163,Normas!$A:$D,2,FALSE),VLOOKUP(Dati!$A6163,Normas!$A:$D,2,FALSE)*0.6)),"")</f>
      </c>
      <c r="G6163" s="2">
        <f>IFERROR(IF(ISBLANK($A6163),"",IF($A6163="Ūdeņraža jonu koncentrācija",VLOOKUP(Dati!$A6163,Normas!$A:$D,3,FALSE),VLOOKUP(Dati!$A6163,Normas!$A:$D,3,FALSE)*0.6)),"")</f>
      </c>
      <c r="H6163" s="2">
        <f>IFERROR(IF(ISBLANK($A6163),"",IF($A6163="Ūdeņraža jonu koncentrācija",VLOOKUP(Dati!$A6163,Normas!$A:$D,2,FALSE),VLOOKUP(Dati!$A6163,Normas!$A:$D,2,FALSE)*0.3)),"")</f>
      </c>
      <c r="I6163" s="2">
        <f>IFERROR(IF(ISBLANK($A6163),"",IF($A6163="Ūdeņraža jonu koncentrācija",VLOOKUP(Dati!$A6163,Normas!$A:$D,3,FALSE),VLOOKUP(Dati!$A6163,Normas!$A:$D,3,FALSE)*0.3)),"")</f>
      </c>
    </row>
    <row r="6164" spans="2:9" x14ac:dyDescent="0.2">
      <c r="B6164">
        <f>IF(ISBLANK(A6164),"",VLOOKUP(A6164,Normas!A:D,4,FALSE))</f>
      </c>
      <c r="E6164" s="2">
        <f>IF(ISBLANK(D6164),"",INT(YEARFRAC(D6164,'Vispārīga informācija'!$B$2)))</f>
      </c>
      <c r="F6164" s="2">
        <f>IFERROR(IF(ISBLANK($A6164),"",IF($A6164="Ūdeņraža jonu koncentrācija",VLOOKUP(Dati!$A6164,Normas!$A:$D,2,FALSE),VLOOKUP(Dati!$A6164,Normas!$A:$D,2,FALSE)*0.6)),"")</f>
      </c>
      <c r="G6164" s="2">
        <f>IFERROR(IF(ISBLANK($A6164),"",IF($A6164="Ūdeņraža jonu koncentrācija",VLOOKUP(Dati!$A6164,Normas!$A:$D,3,FALSE),VLOOKUP(Dati!$A6164,Normas!$A:$D,3,FALSE)*0.6)),"")</f>
      </c>
      <c r="H6164" s="2">
        <f>IFERROR(IF(ISBLANK($A6164),"",IF($A6164="Ūdeņraža jonu koncentrācija",VLOOKUP(Dati!$A6164,Normas!$A:$D,2,FALSE),VLOOKUP(Dati!$A6164,Normas!$A:$D,2,FALSE)*0.3)),"")</f>
      </c>
      <c r="I6164" s="2">
        <f>IFERROR(IF(ISBLANK($A6164),"",IF($A6164="Ūdeņraža jonu koncentrācija",VLOOKUP(Dati!$A6164,Normas!$A:$D,3,FALSE),VLOOKUP(Dati!$A6164,Normas!$A:$D,3,FALSE)*0.3)),"")</f>
      </c>
    </row>
    <row r="6165" spans="2:9" x14ac:dyDescent="0.2">
      <c r="B6165">
        <f>IF(ISBLANK(A6165),"",VLOOKUP(A6165,Normas!A:D,4,FALSE))</f>
      </c>
      <c r="E6165" s="2">
        <f>IF(ISBLANK(D6165),"",INT(YEARFRAC(D6165,'Vispārīga informācija'!$B$2)))</f>
      </c>
      <c r="F6165" s="2">
        <f>IFERROR(IF(ISBLANK($A6165),"",IF($A6165="Ūdeņraža jonu koncentrācija",VLOOKUP(Dati!$A6165,Normas!$A:$D,2,FALSE),VLOOKUP(Dati!$A6165,Normas!$A:$D,2,FALSE)*0.6)),"")</f>
      </c>
      <c r="G6165" s="2">
        <f>IFERROR(IF(ISBLANK($A6165),"",IF($A6165="Ūdeņraža jonu koncentrācija",VLOOKUP(Dati!$A6165,Normas!$A:$D,3,FALSE),VLOOKUP(Dati!$A6165,Normas!$A:$D,3,FALSE)*0.6)),"")</f>
      </c>
      <c r="H6165" s="2">
        <f>IFERROR(IF(ISBLANK($A6165),"",IF($A6165="Ūdeņraža jonu koncentrācija",VLOOKUP(Dati!$A6165,Normas!$A:$D,2,FALSE),VLOOKUP(Dati!$A6165,Normas!$A:$D,2,FALSE)*0.3)),"")</f>
      </c>
      <c r="I6165" s="2">
        <f>IFERROR(IF(ISBLANK($A6165),"",IF($A6165="Ūdeņraža jonu koncentrācija",VLOOKUP(Dati!$A6165,Normas!$A:$D,3,FALSE),VLOOKUP(Dati!$A6165,Normas!$A:$D,3,FALSE)*0.3)),"")</f>
      </c>
    </row>
    <row r="6166" spans="2:9" x14ac:dyDescent="0.2">
      <c r="B6166">
        <f>IF(ISBLANK(A6166),"",VLOOKUP(A6166,Normas!A:D,4,FALSE))</f>
      </c>
      <c r="E6166" s="2">
        <f>IF(ISBLANK(D6166),"",INT(YEARFRAC(D6166,'Vispārīga informācija'!$B$2)))</f>
      </c>
      <c r="F6166" s="2">
        <f>IFERROR(IF(ISBLANK($A6166),"",IF($A6166="Ūdeņraža jonu koncentrācija",VLOOKUP(Dati!$A6166,Normas!$A:$D,2,FALSE),VLOOKUP(Dati!$A6166,Normas!$A:$D,2,FALSE)*0.6)),"")</f>
      </c>
      <c r="G6166" s="2">
        <f>IFERROR(IF(ISBLANK($A6166),"",IF($A6166="Ūdeņraža jonu koncentrācija",VLOOKUP(Dati!$A6166,Normas!$A:$D,3,FALSE),VLOOKUP(Dati!$A6166,Normas!$A:$D,3,FALSE)*0.6)),"")</f>
      </c>
      <c r="H6166" s="2">
        <f>IFERROR(IF(ISBLANK($A6166),"",IF($A6166="Ūdeņraža jonu koncentrācija",VLOOKUP(Dati!$A6166,Normas!$A:$D,2,FALSE),VLOOKUP(Dati!$A6166,Normas!$A:$D,2,FALSE)*0.3)),"")</f>
      </c>
      <c r="I6166" s="2">
        <f>IFERROR(IF(ISBLANK($A6166),"",IF($A6166="Ūdeņraža jonu koncentrācija",VLOOKUP(Dati!$A6166,Normas!$A:$D,3,FALSE),VLOOKUP(Dati!$A6166,Normas!$A:$D,3,FALSE)*0.3)),"")</f>
      </c>
    </row>
    <row r="6167" spans="2:9" x14ac:dyDescent="0.2">
      <c r="B6167">
        <f>IF(ISBLANK(A6167),"",VLOOKUP(A6167,Normas!A:D,4,FALSE))</f>
      </c>
      <c r="E6167" s="2">
        <f>IF(ISBLANK(D6167),"",INT(YEARFRAC(D6167,'Vispārīga informācija'!$B$2)))</f>
      </c>
      <c r="F6167" s="2">
        <f>IFERROR(IF(ISBLANK($A6167),"",IF($A6167="Ūdeņraža jonu koncentrācija",VLOOKUP(Dati!$A6167,Normas!$A:$D,2,FALSE),VLOOKUP(Dati!$A6167,Normas!$A:$D,2,FALSE)*0.6)),"")</f>
      </c>
      <c r="G6167" s="2">
        <f>IFERROR(IF(ISBLANK($A6167),"",IF($A6167="Ūdeņraža jonu koncentrācija",VLOOKUP(Dati!$A6167,Normas!$A:$D,3,FALSE),VLOOKUP(Dati!$A6167,Normas!$A:$D,3,FALSE)*0.6)),"")</f>
      </c>
      <c r="H6167" s="2">
        <f>IFERROR(IF(ISBLANK($A6167),"",IF($A6167="Ūdeņraža jonu koncentrācija",VLOOKUP(Dati!$A6167,Normas!$A:$D,2,FALSE),VLOOKUP(Dati!$A6167,Normas!$A:$D,2,FALSE)*0.3)),"")</f>
      </c>
      <c r="I6167" s="2">
        <f>IFERROR(IF(ISBLANK($A6167),"",IF($A6167="Ūdeņraža jonu koncentrācija",VLOOKUP(Dati!$A6167,Normas!$A:$D,3,FALSE),VLOOKUP(Dati!$A6167,Normas!$A:$D,3,FALSE)*0.3)),"")</f>
      </c>
    </row>
    <row r="6168" spans="2:9" x14ac:dyDescent="0.2">
      <c r="B6168">
        <f>IF(ISBLANK(A6168),"",VLOOKUP(A6168,Normas!A:D,4,FALSE))</f>
      </c>
      <c r="E6168" s="2">
        <f>IF(ISBLANK(D6168),"",INT(YEARFRAC(D6168,'Vispārīga informācija'!$B$2)))</f>
      </c>
      <c r="F6168" s="2">
        <f>IFERROR(IF(ISBLANK($A6168),"",IF($A6168="Ūdeņraža jonu koncentrācija",VLOOKUP(Dati!$A6168,Normas!$A:$D,2,FALSE),VLOOKUP(Dati!$A6168,Normas!$A:$D,2,FALSE)*0.6)),"")</f>
      </c>
      <c r="G6168" s="2">
        <f>IFERROR(IF(ISBLANK($A6168),"",IF($A6168="Ūdeņraža jonu koncentrācija",VLOOKUP(Dati!$A6168,Normas!$A:$D,3,FALSE),VLOOKUP(Dati!$A6168,Normas!$A:$D,3,FALSE)*0.6)),"")</f>
      </c>
      <c r="H6168" s="2">
        <f>IFERROR(IF(ISBLANK($A6168),"",IF($A6168="Ūdeņraža jonu koncentrācija",VLOOKUP(Dati!$A6168,Normas!$A:$D,2,FALSE),VLOOKUP(Dati!$A6168,Normas!$A:$D,2,FALSE)*0.3)),"")</f>
      </c>
      <c r="I6168" s="2">
        <f>IFERROR(IF(ISBLANK($A6168),"",IF($A6168="Ūdeņraža jonu koncentrācija",VLOOKUP(Dati!$A6168,Normas!$A:$D,3,FALSE),VLOOKUP(Dati!$A6168,Normas!$A:$D,3,FALSE)*0.3)),"")</f>
      </c>
    </row>
    <row r="6169" spans="2:9" x14ac:dyDescent="0.2">
      <c r="B6169">
        <f>IF(ISBLANK(A6169),"",VLOOKUP(A6169,Normas!A:D,4,FALSE))</f>
      </c>
      <c r="E6169" s="2">
        <f>IF(ISBLANK(D6169),"",INT(YEARFRAC(D6169,'Vispārīga informācija'!$B$2)))</f>
      </c>
      <c r="F6169" s="2">
        <f>IFERROR(IF(ISBLANK($A6169),"",IF($A6169="Ūdeņraža jonu koncentrācija",VLOOKUP(Dati!$A6169,Normas!$A:$D,2,FALSE),VLOOKUP(Dati!$A6169,Normas!$A:$D,2,FALSE)*0.6)),"")</f>
      </c>
      <c r="G6169" s="2">
        <f>IFERROR(IF(ISBLANK($A6169),"",IF($A6169="Ūdeņraža jonu koncentrācija",VLOOKUP(Dati!$A6169,Normas!$A:$D,3,FALSE),VLOOKUP(Dati!$A6169,Normas!$A:$D,3,FALSE)*0.6)),"")</f>
      </c>
      <c r="H6169" s="2">
        <f>IFERROR(IF(ISBLANK($A6169),"",IF($A6169="Ūdeņraža jonu koncentrācija",VLOOKUP(Dati!$A6169,Normas!$A:$D,2,FALSE),VLOOKUP(Dati!$A6169,Normas!$A:$D,2,FALSE)*0.3)),"")</f>
      </c>
      <c r="I6169" s="2">
        <f>IFERROR(IF(ISBLANK($A6169),"",IF($A6169="Ūdeņraža jonu koncentrācija",VLOOKUP(Dati!$A6169,Normas!$A:$D,3,FALSE),VLOOKUP(Dati!$A6169,Normas!$A:$D,3,FALSE)*0.3)),"")</f>
      </c>
    </row>
    <row r="6170" spans="2:9" x14ac:dyDescent="0.2">
      <c r="B6170">
        <f>IF(ISBLANK(A6170),"",VLOOKUP(A6170,Normas!A:D,4,FALSE))</f>
      </c>
      <c r="E6170" s="2">
        <f>IF(ISBLANK(D6170),"",INT(YEARFRAC(D6170,'Vispārīga informācija'!$B$2)))</f>
      </c>
      <c r="F6170" s="2">
        <f>IFERROR(IF(ISBLANK($A6170),"",IF($A6170="Ūdeņraža jonu koncentrācija",VLOOKUP(Dati!$A6170,Normas!$A:$D,2,FALSE),VLOOKUP(Dati!$A6170,Normas!$A:$D,2,FALSE)*0.6)),"")</f>
      </c>
      <c r="G6170" s="2">
        <f>IFERROR(IF(ISBLANK($A6170),"",IF($A6170="Ūdeņraža jonu koncentrācija",VLOOKUP(Dati!$A6170,Normas!$A:$D,3,FALSE),VLOOKUP(Dati!$A6170,Normas!$A:$D,3,FALSE)*0.6)),"")</f>
      </c>
      <c r="H6170" s="2">
        <f>IFERROR(IF(ISBLANK($A6170),"",IF($A6170="Ūdeņraža jonu koncentrācija",VLOOKUP(Dati!$A6170,Normas!$A:$D,2,FALSE),VLOOKUP(Dati!$A6170,Normas!$A:$D,2,FALSE)*0.3)),"")</f>
      </c>
      <c r="I6170" s="2">
        <f>IFERROR(IF(ISBLANK($A6170),"",IF($A6170="Ūdeņraža jonu koncentrācija",VLOOKUP(Dati!$A6170,Normas!$A:$D,3,FALSE),VLOOKUP(Dati!$A6170,Normas!$A:$D,3,FALSE)*0.3)),"")</f>
      </c>
    </row>
    <row r="6171" spans="2:9" x14ac:dyDescent="0.2">
      <c r="B6171">
        <f>IF(ISBLANK(A6171),"",VLOOKUP(A6171,Normas!A:D,4,FALSE))</f>
      </c>
      <c r="E6171" s="2">
        <f>IF(ISBLANK(D6171),"",INT(YEARFRAC(D6171,'Vispārīga informācija'!$B$2)))</f>
      </c>
      <c r="F6171" s="2">
        <f>IFERROR(IF(ISBLANK($A6171),"",IF($A6171="Ūdeņraža jonu koncentrācija",VLOOKUP(Dati!$A6171,Normas!$A:$D,2,FALSE),VLOOKUP(Dati!$A6171,Normas!$A:$D,2,FALSE)*0.6)),"")</f>
      </c>
      <c r="G6171" s="2">
        <f>IFERROR(IF(ISBLANK($A6171),"",IF($A6171="Ūdeņraža jonu koncentrācija",VLOOKUP(Dati!$A6171,Normas!$A:$D,3,FALSE),VLOOKUP(Dati!$A6171,Normas!$A:$D,3,FALSE)*0.6)),"")</f>
      </c>
      <c r="H6171" s="2">
        <f>IFERROR(IF(ISBLANK($A6171),"",IF($A6171="Ūdeņraža jonu koncentrācija",VLOOKUP(Dati!$A6171,Normas!$A:$D,2,FALSE),VLOOKUP(Dati!$A6171,Normas!$A:$D,2,FALSE)*0.3)),"")</f>
      </c>
      <c r="I6171" s="2">
        <f>IFERROR(IF(ISBLANK($A6171),"",IF($A6171="Ūdeņraža jonu koncentrācija",VLOOKUP(Dati!$A6171,Normas!$A:$D,3,FALSE),VLOOKUP(Dati!$A6171,Normas!$A:$D,3,FALSE)*0.3)),"")</f>
      </c>
    </row>
    <row r="6172" spans="2:9" x14ac:dyDescent="0.2">
      <c r="B6172">
        <f>IF(ISBLANK(A6172),"",VLOOKUP(A6172,Normas!A:D,4,FALSE))</f>
      </c>
      <c r="E6172" s="2">
        <f>IF(ISBLANK(D6172),"",INT(YEARFRAC(D6172,'Vispārīga informācija'!$B$2)))</f>
      </c>
      <c r="F6172" s="2">
        <f>IFERROR(IF(ISBLANK($A6172),"",IF($A6172="Ūdeņraža jonu koncentrācija",VLOOKUP(Dati!$A6172,Normas!$A:$D,2,FALSE),VLOOKUP(Dati!$A6172,Normas!$A:$D,2,FALSE)*0.6)),"")</f>
      </c>
      <c r="G6172" s="2">
        <f>IFERROR(IF(ISBLANK($A6172),"",IF($A6172="Ūdeņraža jonu koncentrācija",VLOOKUP(Dati!$A6172,Normas!$A:$D,3,FALSE),VLOOKUP(Dati!$A6172,Normas!$A:$D,3,FALSE)*0.6)),"")</f>
      </c>
      <c r="H6172" s="2">
        <f>IFERROR(IF(ISBLANK($A6172),"",IF($A6172="Ūdeņraža jonu koncentrācija",VLOOKUP(Dati!$A6172,Normas!$A:$D,2,FALSE),VLOOKUP(Dati!$A6172,Normas!$A:$D,2,FALSE)*0.3)),"")</f>
      </c>
      <c r="I6172" s="2">
        <f>IFERROR(IF(ISBLANK($A6172),"",IF($A6172="Ūdeņraža jonu koncentrācija",VLOOKUP(Dati!$A6172,Normas!$A:$D,3,FALSE),VLOOKUP(Dati!$A6172,Normas!$A:$D,3,FALSE)*0.3)),"")</f>
      </c>
    </row>
    <row r="6173" spans="2:9" x14ac:dyDescent="0.2">
      <c r="B6173">
        <f>IF(ISBLANK(A6173),"",VLOOKUP(A6173,Normas!A:D,4,FALSE))</f>
      </c>
      <c r="E6173" s="2">
        <f>IF(ISBLANK(D6173),"",INT(YEARFRAC(D6173,'Vispārīga informācija'!$B$2)))</f>
      </c>
      <c r="F6173" s="2">
        <f>IFERROR(IF(ISBLANK($A6173),"",IF($A6173="Ūdeņraža jonu koncentrācija",VLOOKUP(Dati!$A6173,Normas!$A:$D,2,FALSE),VLOOKUP(Dati!$A6173,Normas!$A:$D,2,FALSE)*0.6)),"")</f>
      </c>
      <c r="G6173" s="2">
        <f>IFERROR(IF(ISBLANK($A6173),"",IF($A6173="Ūdeņraža jonu koncentrācija",VLOOKUP(Dati!$A6173,Normas!$A:$D,3,FALSE),VLOOKUP(Dati!$A6173,Normas!$A:$D,3,FALSE)*0.6)),"")</f>
      </c>
      <c r="H6173" s="2">
        <f>IFERROR(IF(ISBLANK($A6173),"",IF($A6173="Ūdeņraža jonu koncentrācija",VLOOKUP(Dati!$A6173,Normas!$A:$D,2,FALSE),VLOOKUP(Dati!$A6173,Normas!$A:$D,2,FALSE)*0.3)),"")</f>
      </c>
      <c r="I6173" s="2">
        <f>IFERROR(IF(ISBLANK($A6173),"",IF($A6173="Ūdeņraža jonu koncentrācija",VLOOKUP(Dati!$A6173,Normas!$A:$D,3,FALSE),VLOOKUP(Dati!$A6173,Normas!$A:$D,3,FALSE)*0.3)),"")</f>
      </c>
    </row>
    <row r="6174" spans="2:9" x14ac:dyDescent="0.2">
      <c r="B6174">
        <f>IF(ISBLANK(A6174),"",VLOOKUP(A6174,Normas!A:D,4,FALSE))</f>
      </c>
      <c r="E6174" s="2">
        <f>IF(ISBLANK(D6174),"",INT(YEARFRAC(D6174,'Vispārīga informācija'!$B$2)))</f>
      </c>
      <c r="F6174" s="2">
        <f>IFERROR(IF(ISBLANK($A6174),"",IF($A6174="Ūdeņraža jonu koncentrācija",VLOOKUP(Dati!$A6174,Normas!$A:$D,2,FALSE),VLOOKUP(Dati!$A6174,Normas!$A:$D,2,FALSE)*0.6)),"")</f>
      </c>
      <c r="G6174" s="2">
        <f>IFERROR(IF(ISBLANK($A6174),"",IF($A6174="Ūdeņraža jonu koncentrācija",VLOOKUP(Dati!$A6174,Normas!$A:$D,3,FALSE),VLOOKUP(Dati!$A6174,Normas!$A:$D,3,FALSE)*0.6)),"")</f>
      </c>
      <c r="H6174" s="2">
        <f>IFERROR(IF(ISBLANK($A6174),"",IF($A6174="Ūdeņraža jonu koncentrācija",VLOOKUP(Dati!$A6174,Normas!$A:$D,2,FALSE),VLOOKUP(Dati!$A6174,Normas!$A:$D,2,FALSE)*0.3)),"")</f>
      </c>
      <c r="I6174" s="2">
        <f>IFERROR(IF(ISBLANK($A6174),"",IF($A6174="Ūdeņraža jonu koncentrācija",VLOOKUP(Dati!$A6174,Normas!$A:$D,3,FALSE),VLOOKUP(Dati!$A6174,Normas!$A:$D,3,FALSE)*0.3)),"")</f>
      </c>
    </row>
    <row r="6175" spans="2:9" x14ac:dyDescent="0.2">
      <c r="B6175">
        <f>IF(ISBLANK(A6175),"",VLOOKUP(A6175,Normas!A:D,4,FALSE))</f>
      </c>
      <c r="E6175" s="2">
        <f>IF(ISBLANK(D6175),"",INT(YEARFRAC(D6175,'Vispārīga informācija'!$B$2)))</f>
      </c>
      <c r="F6175" s="2">
        <f>IFERROR(IF(ISBLANK($A6175),"",IF($A6175="Ūdeņraža jonu koncentrācija",VLOOKUP(Dati!$A6175,Normas!$A:$D,2,FALSE),VLOOKUP(Dati!$A6175,Normas!$A:$D,2,FALSE)*0.6)),"")</f>
      </c>
      <c r="G6175" s="2">
        <f>IFERROR(IF(ISBLANK($A6175),"",IF($A6175="Ūdeņraža jonu koncentrācija",VLOOKUP(Dati!$A6175,Normas!$A:$D,3,FALSE),VLOOKUP(Dati!$A6175,Normas!$A:$D,3,FALSE)*0.6)),"")</f>
      </c>
      <c r="H6175" s="2">
        <f>IFERROR(IF(ISBLANK($A6175),"",IF($A6175="Ūdeņraža jonu koncentrācija",VLOOKUP(Dati!$A6175,Normas!$A:$D,2,FALSE),VLOOKUP(Dati!$A6175,Normas!$A:$D,2,FALSE)*0.3)),"")</f>
      </c>
      <c r="I6175" s="2">
        <f>IFERROR(IF(ISBLANK($A6175),"",IF($A6175="Ūdeņraža jonu koncentrācija",VLOOKUP(Dati!$A6175,Normas!$A:$D,3,FALSE),VLOOKUP(Dati!$A6175,Normas!$A:$D,3,FALSE)*0.3)),"")</f>
      </c>
    </row>
    <row r="6176" spans="2:9" x14ac:dyDescent="0.2">
      <c r="B6176">
        <f>IF(ISBLANK(A6176),"",VLOOKUP(A6176,Normas!A:D,4,FALSE))</f>
      </c>
      <c r="E6176" s="2">
        <f>IF(ISBLANK(D6176),"",INT(YEARFRAC(D6176,'Vispārīga informācija'!$B$2)))</f>
      </c>
      <c r="F6176" s="2">
        <f>IFERROR(IF(ISBLANK($A6176),"",IF($A6176="Ūdeņraža jonu koncentrācija",VLOOKUP(Dati!$A6176,Normas!$A:$D,2,FALSE),VLOOKUP(Dati!$A6176,Normas!$A:$D,2,FALSE)*0.6)),"")</f>
      </c>
      <c r="G6176" s="2">
        <f>IFERROR(IF(ISBLANK($A6176),"",IF($A6176="Ūdeņraža jonu koncentrācija",VLOOKUP(Dati!$A6176,Normas!$A:$D,3,FALSE),VLOOKUP(Dati!$A6176,Normas!$A:$D,3,FALSE)*0.6)),"")</f>
      </c>
      <c r="H6176" s="2">
        <f>IFERROR(IF(ISBLANK($A6176),"",IF($A6176="Ūdeņraža jonu koncentrācija",VLOOKUP(Dati!$A6176,Normas!$A:$D,2,FALSE),VLOOKUP(Dati!$A6176,Normas!$A:$D,2,FALSE)*0.3)),"")</f>
      </c>
      <c r="I6176" s="2">
        <f>IFERROR(IF(ISBLANK($A6176),"",IF($A6176="Ūdeņraža jonu koncentrācija",VLOOKUP(Dati!$A6176,Normas!$A:$D,3,FALSE),VLOOKUP(Dati!$A6176,Normas!$A:$D,3,FALSE)*0.3)),"")</f>
      </c>
    </row>
    <row r="6177" spans="2:9" x14ac:dyDescent="0.2">
      <c r="B6177">
        <f>IF(ISBLANK(A6177),"",VLOOKUP(A6177,Normas!A:D,4,FALSE))</f>
      </c>
      <c r="E6177" s="2">
        <f>IF(ISBLANK(D6177),"",INT(YEARFRAC(D6177,'Vispārīga informācija'!$B$2)))</f>
      </c>
      <c r="F6177" s="2">
        <f>IFERROR(IF(ISBLANK($A6177),"",IF($A6177="Ūdeņraža jonu koncentrācija",VLOOKUP(Dati!$A6177,Normas!$A:$D,2,FALSE),VLOOKUP(Dati!$A6177,Normas!$A:$D,2,FALSE)*0.6)),"")</f>
      </c>
      <c r="G6177" s="2">
        <f>IFERROR(IF(ISBLANK($A6177),"",IF($A6177="Ūdeņraža jonu koncentrācija",VLOOKUP(Dati!$A6177,Normas!$A:$D,3,FALSE),VLOOKUP(Dati!$A6177,Normas!$A:$D,3,FALSE)*0.6)),"")</f>
      </c>
      <c r="H6177" s="2">
        <f>IFERROR(IF(ISBLANK($A6177),"",IF($A6177="Ūdeņraža jonu koncentrācija",VLOOKUP(Dati!$A6177,Normas!$A:$D,2,FALSE),VLOOKUP(Dati!$A6177,Normas!$A:$D,2,FALSE)*0.3)),"")</f>
      </c>
      <c r="I6177" s="2">
        <f>IFERROR(IF(ISBLANK($A6177),"",IF($A6177="Ūdeņraža jonu koncentrācija",VLOOKUP(Dati!$A6177,Normas!$A:$D,3,FALSE),VLOOKUP(Dati!$A6177,Normas!$A:$D,3,FALSE)*0.3)),"")</f>
      </c>
    </row>
    <row r="6178" spans="2:9" x14ac:dyDescent="0.2">
      <c r="B6178">
        <f>IF(ISBLANK(A6178),"",VLOOKUP(A6178,Normas!A:D,4,FALSE))</f>
      </c>
      <c r="E6178" s="2">
        <f>IF(ISBLANK(D6178),"",INT(YEARFRAC(D6178,'Vispārīga informācija'!$B$2)))</f>
      </c>
      <c r="F6178" s="2">
        <f>IFERROR(IF(ISBLANK($A6178),"",IF($A6178="Ūdeņraža jonu koncentrācija",VLOOKUP(Dati!$A6178,Normas!$A:$D,2,FALSE),VLOOKUP(Dati!$A6178,Normas!$A:$D,2,FALSE)*0.6)),"")</f>
      </c>
      <c r="G6178" s="2">
        <f>IFERROR(IF(ISBLANK($A6178),"",IF($A6178="Ūdeņraža jonu koncentrācija",VLOOKUP(Dati!$A6178,Normas!$A:$D,3,FALSE),VLOOKUP(Dati!$A6178,Normas!$A:$D,3,FALSE)*0.6)),"")</f>
      </c>
      <c r="H6178" s="2">
        <f>IFERROR(IF(ISBLANK($A6178),"",IF($A6178="Ūdeņraža jonu koncentrācija",VLOOKUP(Dati!$A6178,Normas!$A:$D,2,FALSE),VLOOKUP(Dati!$A6178,Normas!$A:$D,2,FALSE)*0.3)),"")</f>
      </c>
      <c r="I6178" s="2">
        <f>IFERROR(IF(ISBLANK($A6178),"",IF($A6178="Ūdeņraža jonu koncentrācija",VLOOKUP(Dati!$A6178,Normas!$A:$D,3,FALSE),VLOOKUP(Dati!$A6178,Normas!$A:$D,3,FALSE)*0.3)),"")</f>
      </c>
    </row>
    <row r="6179" spans="2:9" x14ac:dyDescent="0.2">
      <c r="B6179">
        <f>IF(ISBLANK(A6179),"",VLOOKUP(A6179,Normas!A:D,4,FALSE))</f>
      </c>
      <c r="E6179" s="2">
        <f>IF(ISBLANK(D6179),"",INT(YEARFRAC(D6179,'Vispārīga informācija'!$B$2)))</f>
      </c>
      <c r="F6179" s="2">
        <f>IFERROR(IF(ISBLANK($A6179),"",IF($A6179="Ūdeņraža jonu koncentrācija",VLOOKUP(Dati!$A6179,Normas!$A:$D,2,FALSE),VLOOKUP(Dati!$A6179,Normas!$A:$D,2,FALSE)*0.6)),"")</f>
      </c>
      <c r="G6179" s="2">
        <f>IFERROR(IF(ISBLANK($A6179),"",IF($A6179="Ūdeņraža jonu koncentrācija",VLOOKUP(Dati!$A6179,Normas!$A:$D,3,FALSE),VLOOKUP(Dati!$A6179,Normas!$A:$D,3,FALSE)*0.6)),"")</f>
      </c>
      <c r="H6179" s="2">
        <f>IFERROR(IF(ISBLANK($A6179),"",IF($A6179="Ūdeņraža jonu koncentrācija",VLOOKUP(Dati!$A6179,Normas!$A:$D,2,FALSE),VLOOKUP(Dati!$A6179,Normas!$A:$D,2,FALSE)*0.3)),"")</f>
      </c>
      <c r="I6179" s="2">
        <f>IFERROR(IF(ISBLANK($A6179),"",IF($A6179="Ūdeņraža jonu koncentrācija",VLOOKUP(Dati!$A6179,Normas!$A:$D,3,FALSE),VLOOKUP(Dati!$A6179,Normas!$A:$D,3,FALSE)*0.3)),"")</f>
      </c>
    </row>
    <row r="6180" spans="2:9" x14ac:dyDescent="0.2">
      <c r="B6180">
        <f>IF(ISBLANK(A6180),"",VLOOKUP(A6180,Normas!A:D,4,FALSE))</f>
      </c>
      <c r="E6180" s="2">
        <f>IF(ISBLANK(D6180),"",INT(YEARFRAC(D6180,'Vispārīga informācija'!$B$2)))</f>
      </c>
      <c r="F6180" s="2">
        <f>IFERROR(IF(ISBLANK($A6180),"",IF($A6180="Ūdeņraža jonu koncentrācija",VLOOKUP(Dati!$A6180,Normas!$A:$D,2,FALSE),VLOOKUP(Dati!$A6180,Normas!$A:$D,2,FALSE)*0.6)),"")</f>
      </c>
      <c r="G6180" s="2">
        <f>IFERROR(IF(ISBLANK($A6180),"",IF($A6180="Ūdeņraža jonu koncentrācija",VLOOKUP(Dati!$A6180,Normas!$A:$D,3,FALSE),VLOOKUP(Dati!$A6180,Normas!$A:$D,3,FALSE)*0.6)),"")</f>
      </c>
      <c r="H6180" s="2">
        <f>IFERROR(IF(ISBLANK($A6180),"",IF($A6180="Ūdeņraža jonu koncentrācija",VLOOKUP(Dati!$A6180,Normas!$A:$D,2,FALSE),VLOOKUP(Dati!$A6180,Normas!$A:$D,2,FALSE)*0.3)),"")</f>
      </c>
      <c r="I6180" s="2">
        <f>IFERROR(IF(ISBLANK($A6180),"",IF($A6180="Ūdeņraža jonu koncentrācija",VLOOKUP(Dati!$A6180,Normas!$A:$D,3,FALSE),VLOOKUP(Dati!$A6180,Normas!$A:$D,3,FALSE)*0.3)),"")</f>
      </c>
    </row>
    <row r="6181" spans="2:9" x14ac:dyDescent="0.2">
      <c r="B6181">
        <f>IF(ISBLANK(A6181),"",VLOOKUP(A6181,Normas!A:D,4,FALSE))</f>
      </c>
      <c r="E6181" s="2">
        <f>IF(ISBLANK(D6181),"",INT(YEARFRAC(D6181,'Vispārīga informācija'!$B$2)))</f>
      </c>
      <c r="F6181" s="2">
        <f>IFERROR(IF(ISBLANK($A6181),"",IF($A6181="Ūdeņraža jonu koncentrācija",VLOOKUP(Dati!$A6181,Normas!$A:$D,2,FALSE),VLOOKUP(Dati!$A6181,Normas!$A:$D,2,FALSE)*0.6)),"")</f>
      </c>
      <c r="G6181" s="2">
        <f>IFERROR(IF(ISBLANK($A6181),"",IF($A6181="Ūdeņraža jonu koncentrācija",VLOOKUP(Dati!$A6181,Normas!$A:$D,3,FALSE),VLOOKUP(Dati!$A6181,Normas!$A:$D,3,FALSE)*0.6)),"")</f>
      </c>
      <c r="H6181" s="2">
        <f>IFERROR(IF(ISBLANK($A6181),"",IF($A6181="Ūdeņraža jonu koncentrācija",VLOOKUP(Dati!$A6181,Normas!$A:$D,2,FALSE),VLOOKUP(Dati!$A6181,Normas!$A:$D,2,FALSE)*0.3)),"")</f>
      </c>
      <c r="I6181" s="2">
        <f>IFERROR(IF(ISBLANK($A6181),"",IF($A6181="Ūdeņraža jonu koncentrācija",VLOOKUP(Dati!$A6181,Normas!$A:$D,3,FALSE),VLOOKUP(Dati!$A6181,Normas!$A:$D,3,FALSE)*0.3)),"")</f>
      </c>
    </row>
    <row r="6182" spans="2:9" x14ac:dyDescent="0.2">
      <c r="B6182">
        <f>IF(ISBLANK(A6182),"",VLOOKUP(A6182,Normas!A:D,4,FALSE))</f>
      </c>
      <c r="E6182" s="2">
        <f>IF(ISBLANK(D6182),"",INT(YEARFRAC(D6182,'Vispārīga informācija'!$B$2)))</f>
      </c>
      <c r="F6182" s="2">
        <f>IFERROR(IF(ISBLANK($A6182),"",IF($A6182="Ūdeņraža jonu koncentrācija",VLOOKUP(Dati!$A6182,Normas!$A:$D,2,FALSE),VLOOKUP(Dati!$A6182,Normas!$A:$D,2,FALSE)*0.6)),"")</f>
      </c>
      <c r="G6182" s="2">
        <f>IFERROR(IF(ISBLANK($A6182),"",IF($A6182="Ūdeņraža jonu koncentrācija",VLOOKUP(Dati!$A6182,Normas!$A:$D,3,FALSE),VLOOKUP(Dati!$A6182,Normas!$A:$D,3,FALSE)*0.6)),"")</f>
      </c>
      <c r="H6182" s="2">
        <f>IFERROR(IF(ISBLANK($A6182),"",IF($A6182="Ūdeņraža jonu koncentrācija",VLOOKUP(Dati!$A6182,Normas!$A:$D,2,FALSE),VLOOKUP(Dati!$A6182,Normas!$A:$D,2,FALSE)*0.3)),"")</f>
      </c>
      <c r="I6182" s="2">
        <f>IFERROR(IF(ISBLANK($A6182),"",IF($A6182="Ūdeņraža jonu koncentrācija",VLOOKUP(Dati!$A6182,Normas!$A:$D,3,FALSE),VLOOKUP(Dati!$A6182,Normas!$A:$D,3,FALSE)*0.3)),"")</f>
      </c>
    </row>
    <row r="6183" spans="2:9" x14ac:dyDescent="0.2">
      <c r="B6183">
        <f>IF(ISBLANK(A6183),"",VLOOKUP(A6183,Normas!A:D,4,FALSE))</f>
      </c>
      <c r="E6183" s="2">
        <f>IF(ISBLANK(D6183),"",INT(YEARFRAC(D6183,'Vispārīga informācija'!$B$2)))</f>
      </c>
      <c r="F6183" s="2">
        <f>IFERROR(IF(ISBLANK($A6183),"",IF($A6183="Ūdeņraža jonu koncentrācija",VLOOKUP(Dati!$A6183,Normas!$A:$D,2,FALSE),VLOOKUP(Dati!$A6183,Normas!$A:$D,2,FALSE)*0.6)),"")</f>
      </c>
      <c r="G6183" s="2">
        <f>IFERROR(IF(ISBLANK($A6183),"",IF($A6183="Ūdeņraža jonu koncentrācija",VLOOKUP(Dati!$A6183,Normas!$A:$D,3,FALSE),VLOOKUP(Dati!$A6183,Normas!$A:$D,3,FALSE)*0.6)),"")</f>
      </c>
      <c r="H6183" s="2">
        <f>IFERROR(IF(ISBLANK($A6183),"",IF($A6183="Ūdeņraža jonu koncentrācija",VLOOKUP(Dati!$A6183,Normas!$A:$D,2,FALSE),VLOOKUP(Dati!$A6183,Normas!$A:$D,2,FALSE)*0.3)),"")</f>
      </c>
      <c r="I6183" s="2">
        <f>IFERROR(IF(ISBLANK($A6183),"",IF($A6183="Ūdeņraža jonu koncentrācija",VLOOKUP(Dati!$A6183,Normas!$A:$D,3,FALSE),VLOOKUP(Dati!$A6183,Normas!$A:$D,3,FALSE)*0.3)),"")</f>
      </c>
    </row>
    <row r="6184" spans="2:9" x14ac:dyDescent="0.2">
      <c r="B6184">
        <f>IF(ISBLANK(A6184),"",VLOOKUP(A6184,Normas!A:D,4,FALSE))</f>
      </c>
      <c r="E6184" s="2">
        <f>IF(ISBLANK(D6184),"",INT(YEARFRAC(D6184,'Vispārīga informācija'!$B$2)))</f>
      </c>
      <c r="F6184" s="2">
        <f>IFERROR(IF(ISBLANK($A6184),"",IF($A6184="Ūdeņraža jonu koncentrācija",VLOOKUP(Dati!$A6184,Normas!$A:$D,2,FALSE),VLOOKUP(Dati!$A6184,Normas!$A:$D,2,FALSE)*0.6)),"")</f>
      </c>
      <c r="G6184" s="2">
        <f>IFERROR(IF(ISBLANK($A6184),"",IF($A6184="Ūdeņraža jonu koncentrācija",VLOOKUP(Dati!$A6184,Normas!$A:$D,3,FALSE),VLOOKUP(Dati!$A6184,Normas!$A:$D,3,FALSE)*0.6)),"")</f>
      </c>
      <c r="H6184" s="2">
        <f>IFERROR(IF(ISBLANK($A6184),"",IF($A6184="Ūdeņraža jonu koncentrācija",VLOOKUP(Dati!$A6184,Normas!$A:$D,2,FALSE),VLOOKUP(Dati!$A6184,Normas!$A:$D,2,FALSE)*0.3)),"")</f>
      </c>
      <c r="I6184" s="2">
        <f>IFERROR(IF(ISBLANK($A6184),"",IF($A6184="Ūdeņraža jonu koncentrācija",VLOOKUP(Dati!$A6184,Normas!$A:$D,3,FALSE),VLOOKUP(Dati!$A6184,Normas!$A:$D,3,FALSE)*0.3)),"")</f>
      </c>
    </row>
    <row r="6185" spans="2:9" x14ac:dyDescent="0.2">
      <c r="B6185">
        <f>IF(ISBLANK(A6185),"",VLOOKUP(A6185,Normas!A:D,4,FALSE))</f>
      </c>
      <c r="E6185" s="2">
        <f>IF(ISBLANK(D6185),"",INT(YEARFRAC(D6185,'Vispārīga informācija'!$B$2)))</f>
      </c>
      <c r="F6185" s="2">
        <f>IFERROR(IF(ISBLANK($A6185),"",IF($A6185="Ūdeņraža jonu koncentrācija",VLOOKUP(Dati!$A6185,Normas!$A:$D,2,FALSE),VLOOKUP(Dati!$A6185,Normas!$A:$D,2,FALSE)*0.6)),"")</f>
      </c>
      <c r="G6185" s="2">
        <f>IFERROR(IF(ISBLANK($A6185),"",IF($A6185="Ūdeņraža jonu koncentrācija",VLOOKUP(Dati!$A6185,Normas!$A:$D,3,FALSE),VLOOKUP(Dati!$A6185,Normas!$A:$D,3,FALSE)*0.6)),"")</f>
      </c>
      <c r="H6185" s="2">
        <f>IFERROR(IF(ISBLANK($A6185),"",IF($A6185="Ūdeņraža jonu koncentrācija",VLOOKUP(Dati!$A6185,Normas!$A:$D,2,FALSE),VLOOKUP(Dati!$A6185,Normas!$A:$D,2,FALSE)*0.3)),"")</f>
      </c>
      <c r="I6185" s="2">
        <f>IFERROR(IF(ISBLANK($A6185),"",IF($A6185="Ūdeņraža jonu koncentrācija",VLOOKUP(Dati!$A6185,Normas!$A:$D,3,FALSE),VLOOKUP(Dati!$A6185,Normas!$A:$D,3,FALSE)*0.3)),"")</f>
      </c>
    </row>
    <row r="6186" spans="2:9" x14ac:dyDescent="0.2">
      <c r="B6186">
        <f>IF(ISBLANK(A6186),"",VLOOKUP(A6186,Normas!A:D,4,FALSE))</f>
      </c>
      <c r="E6186" s="2">
        <f>IF(ISBLANK(D6186),"",INT(YEARFRAC(D6186,'Vispārīga informācija'!$B$2)))</f>
      </c>
      <c r="F6186" s="2">
        <f>IFERROR(IF(ISBLANK($A6186),"",IF($A6186="Ūdeņraža jonu koncentrācija",VLOOKUP(Dati!$A6186,Normas!$A:$D,2,FALSE),VLOOKUP(Dati!$A6186,Normas!$A:$D,2,FALSE)*0.6)),"")</f>
      </c>
      <c r="G6186" s="2">
        <f>IFERROR(IF(ISBLANK($A6186),"",IF($A6186="Ūdeņraža jonu koncentrācija",VLOOKUP(Dati!$A6186,Normas!$A:$D,3,FALSE),VLOOKUP(Dati!$A6186,Normas!$A:$D,3,FALSE)*0.6)),"")</f>
      </c>
      <c r="H6186" s="2">
        <f>IFERROR(IF(ISBLANK($A6186),"",IF($A6186="Ūdeņraža jonu koncentrācija",VLOOKUP(Dati!$A6186,Normas!$A:$D,2,FALSE),VLOOKUP(Dati!$A6186,Normas!$A:$D,2,FALSE)*0.3)),"")</f>
      </c>
      <c r="I6186" s="2">
        <f>IFERROR(IF(ISBLANK($A6186),"",IF($A6186="Ūdeņraža jonu koncentrācija",VLOOKUP(Dati!$A6186,Normas!$A:$D,3,FALSE),VLOOKUP(Dati!$A6186,Normas!$A:$D,3,FALSE)*0.3)),"")</f>
      </c>
    </row>
    <row r="6187" spans="2:9" x14ac:dyDescent="0.2">
      <c r="B6187">
        <f>IF(ISBLANK(A6187),"",VLOOKUP(A6187,Normas!A:D,4,FALSE))</f>
      </c>
      <c r="E6187" s="2">
        <f>IF(ISBLANK(D6187),"",INT(YEARFRAC(D6187,'Vispārīga informācija'!$B$2)))</f>
      </c>
      <c r="F6187" s="2">
        <f>IFERROR(IF(ISBLANK($A6187),"",IF($A6187="Ūdeņraža jonu koncentrācija",VLOOKUP(Dati!$A6187,Normas!$A:$D,2,FALSE),VLOOKUP(Dati!$A6187,Normas!$A:$D,2,FALSE)*0.6)),"")</f>
      </c>
      <c r="G6187" s="2">
        <f>IFERROR(IF(ISBLANK($A6187),"",IF($A6187="Ūdeņraža jonu koncentrācija",VLOOKUP(Dati!$A6187,Normas!$A:$D,3,FALSE),VLOOKUP(Dati!$A6187,Normas!$A:$D,3,FALSE)*0.6)),"")</f>
      </c>
      <c r="H6187" s="2">
        <f>IFERROR(IF(ISBLANK($A6187),"",IF($A6187="Ūdeņraža jonu koncentrācija",VLOOKUP(Dati!$A6187,Normas!$A:$D,2,FALSE),VLOOKUP(Dati!$A6187,Normas!$A:$D,2,FALSE)*0.3)),"")</f>
      </c>
      <c r="I6187" s="2">
        <f>IFERROR(IF(ISBLANK($A6187),"",IF($A6187="Ūdeņraža jonu koncentrācija",VLOOKUP(Dati!$A6187,Normas!$A:$D,3,FALSE),VLOOKUP(Dati!$A6187,Normas!$A:$D,3,FALSE)*0.3)),"")</f>
      </c>
    </row>
    <row r="6188" spans="2:9" x14ac:dyDescent="0.2">
      <c r="B6188">
        <f>IF(ISBLANK(A6188),"",VLOOKUP(A6188,Normas!A:D,4,FALSE))</f>
      </c>
      <c r="E6188" s="2">
        <f>IF(ISBLANK(D6188),"",INT(YEARFRAC(D6188,'Vispārīga informācija'!$B$2)))</f>
      </c>
      <c r="F6188" s="2">
        <f>IFERROR(IF(ISBLANK($A6188),"",IF($A6188="Ūdeņraža jonu koncentrācija",VLOOKUP(Dati!$A6188,Normas!$A:$D,2,FALSE),VLOOKUP(Dati!$A6188,Normas!$A:$D,2,FALSE)*0.6)),"")</f>
      </c>
      <c r="G6188" s="2">
        <f>IFERROR(IF(ISBLANK($A6188),"",IF($A6188="Ūdeņraža jonu koncentrācija",VLOOKUP(Dati!$A6188,Normas!$A:$D,3,FALSE),VLOOKUP(Dati!$A6188,Normas!$A:$D,3,FALSE)*0.6)),"")</f>
      </c>
      <c r="H6188" s="2">
        <f>IFERROR(IF(ISBLANK($A6188),"",IF($A6188="Ūdeņraža jonu koncentrācija",VLOOKUP(Dati!$A6188,Normas!$A:$D,2,FALSE),VLOOKUP(Dati!$A6188,Normas!$A:$D,2,FALSE)*0.3)),"")</f>
      </c>
      <c r="I6188" s="2">
        <f>IFERROR(IF(ISBLANK($A6188),"",IF($A6188="Ūdeņraža jonu koncentrācija",VLOOKUP(Dati!$A6188,Normas!$A:$D,3,FALSE),VLOOKUP(Dati!$A6188,Normas!$A:$D,3,FALSE)*0.3)),"")</f>
      </c>
    </row>
    <row r="6189" spans="2:9" x14ac:dyDescent="0.2">
      <c r="B6189">
        <f>IF(ISBLANK(A6189),"",VLOOKUP(A6189,Normas!A:D,4,FALSE))</f>
      </c>
      <c r="E6189" s="2">
        <f>IF(ISBLANK(D6189),"",INT(YEARFRAC(D6189,'Vispārīga informācija'!$B$2)))</f>
      </c>
      <c r="F6189" s="2">
        <f>IFERROR(IF(ISBLANK($A6189),"",IF($A6189="Ūdeņraža jonu koncentrācija",VLOOKUP(Dati!$A6189,Normas!$A:$D,2,FALSE),VLOOKUP(Dati!$A6189,Normas!$A:$D,2,FALSE)*0.6)),"")</f>
      </c>
      <c r="G6189" s="2">
        <f>IFERROR(IF(ISBLANK($A6189),"",IF($A6189="Ūdeņraža jonu koncentrācija",VLOOKUP(Dati!$A6189,Normas!$A:$D,3,FALSE),VLOOKUP(Dati!$A6189,Normas!$A:$D,3,FALSE)*0.6)),"")</f>
      </c>
      <c r="H6189" s="2">
        <f>IFERROR(IF(ISBLANK($A6189),"",IF($A6189="Ūdeņraža jonu koncentrācija",VLOOKUP(Dati!$A6189,Normas!$A:$D,2,FALSE),VLOOKUP(Dati!$A6189,Normas!$A:$D,2,FALSE)*0.3)),"")</f>
      </c>
      <c r="I6189" s="2">
        <f>IFERROR(IF(ISBLANK($A6189),"",IF($A6189="Ūdeņraža jonu koncentrācija",VLOOKUP(Dati!$A6189,Normas!$A:$D,3,FALSE),VLOOKUP(Dati!$A6189,Normas!$A:$D,3,FALSE)*0.3)),"")</f>
      </c>
    </row>
    <row r="6190" spans="2:9" x14ac:dyDescent="0.2">
      <c r="B6190">
        <f>IF(ISBLANK(A6190),"",VLOOKUP(A6190,Normas!A:D,4,FALSE))</f>
      </c>
      <c r="E6190" s="2">
        <f>IF(ISBLANK(D6190),"",INT(YEARFRAC(D6190,'Vispārīga informācija'!$B$2)))</f>
      </c>
      <c r="F6190" s="2">
        <f>IFERROR(IF(ISBLANK($A6190),"",IF($A6190="Ūdeņraža jonu koncentrācija",VLOOKUP(Dati!$A6190,Normas!$A:$D,2,FALSE),VLOOKUP(Dati!$A6190,Normas!$A:$D,2,FALSE)*0.6)),"")</f>
      </c>
      <c r="G6190" s="2">
        <f>IFERROR(IF(ISBLANK($A6190),"",IF($A6190="Ūdeņraža jonu koncentrācija",VLOOKUP(Dati!$A6190,Normas!$A:$D,3,FALSE),VLOOKUP(Dati!$A6190,Normas!$A:$D,3,FALSE)*0.6)),"")</f>
      </c>
      <c r="H6190" s="2">
        <f>IFERROR(IF(ISBLANK($A6190),"",IF($A6190="Ūdeņraža jonu koncentrācija",VLOOKUP(Dati!$A6190,Normas!$A:$D,2,FALSE),VLOOKUP(Dati!$A6190,Normas!$A:$D,2,FALSE)*0.3)),"")</f>
      </c>
      <c r="I6190" s="2">
        <f>IFERROR(IF(ISBLANK($A6190),"",IF($A6190="Ūdeņraža jonu koncentrācija",VLOOKUP(Dati!$A6190,Normas!$A:$D,3,FALSE),VLOOKUP(Dati!$A6190,Normas!$A:$D,3,FALSE)*0.3)),"")</f>
      </c>
    </row>
    <row r="6191" spans="2:9" x14ac:dyDescent="0.2">
      <c r="B6191">
        <f>IF(ISBLANK(A6191),"",VLOOKUP(A6191,Normas!A:D,4,FALSE))</f>
      </c>
      <c r="E6191" s="2">
        <f>IF(ISBLANK(D6191),"",INT(YEARFRAC(D6191,'Vispārīga informācija'!$B$2)))</f>
      </c>
      <c r="F6191" s="2">
        <f>IFERROR(IF(ISBLANK($A6191),"",IF($A6191="Ūdeņraža jonu koncentrācija",VLOOKUP(Dati!$A6191,Normas!$A:$D,2,FALSE),VLOOKUP(Dati!$A6191,Normas!$A:$D,2,FALSE)*0.6)),"")</f>
      </c>
      <c r="G6191" s="2">
        <f>IFERROR(IF(ISBLANK($A6191),"",IF($A6191="Ūdeņraža jonu koncentrācija",VLOOKUP(Dati!$A6191,Normas!$A:$D,3,FALSE),VLOOKUP(Dati!$A6191,Normas!$A:$D,3,FALSE)*0.6)),"")</f>
      </c>
      <c r="H6191" s="2">
        <f>IFERROR(IF(ISBLANK($A6191),"",IF($A6191="Ūdeņraža jonu koncentrācija",VLOOKUP(Dati!$A6191,Normas!$A:$D,2,FALSE),VLOOKUP(Dati!$A6191,Normas!$A:$D,2,FALSE)*0.3)),"")</f>
      </c>
      <c r="I6191" s="2">
        <f>IFERROR(IF(ISBLANK($A6191),"",IF($A6191="Ūdeņraža jonu koncentrācija",VLOOKUP(Dati!$A6191,Normas!$A:$D,3,FALSE),VLOOKUP(Dati!$A6191,Normas!$A:$D,3,FALSE)*0.3)),"")</f>
      </c>
    </row>
    <row r="6192" spans="2:9" x14ac:dyDescent="0.2">
      <c r="B6192">
        <f>IF(ISBLANK(A6192),"",VLOOKUP(A6192,Normas!A:D,4,FALSE))</f>
      </c>
      <c r="E6192" s="2">
        <f>IF(ISBLANK(D6192),"",INT(YEARFRAC(D6192,'Vispārīga informācija'!$B$2)))</f>
      </c>
      <c r="F6192" s="2">
        <f>IFERROR(IF(ISBLANK($A6192),"",IF($A6192="Ūdeņraža jonu koncentrācija",VLOOKUP(Dati!$A6192,Normas!$A:$D,2,FALSE),VLOOKUP(Dati!$A6192,Normas!$A:$D,2,FALSE)*0.6)),"")</f>
      </c>
      <c r="G6192" s="2">
        <f>IFERROR(IF(ISBLANK($A6192),"",IF($A6192="Ūdeņraža jonu koncentrācija",VLOOKUP(Dati!$A6192,Normas!$A:$D,3,FALSE),VLOOKUP(Dati!$A6192,Normas!$A:$D,3,FALSE)*0.6)),"")</f>
      </c>
      <c r="H6192" s="2">
        <f>IFERROR(IF(ISBLANK($A6192),"",IF($A6192="Ūdeņraža jonu koncentrācija",VLOOKUP(Dati!$A6192,Normas!$A:$D,2,FALSE),VLOOKUP(Dati!$A6192,Normas!$A:$D,2,FALSE)*0.3)),"")</f>
      </c>
      <c r="I6192" s="2">
        <f>IFERROR(IF(ISBLANK($A6192),"",IF($A6192="Ūdeņraža jonu koncentrācija",VLOOKUP(Dati!$A6192,Normas!$A:$D,3,FALSE),VLOOKUP(Dati!$A6192,Normas!$A:$D,3,FALSE)*0.3)),"")</f>
      </c>
    </row>
    <row r="6193" spans="2:9" x14ac:dyDescent="0.2">
      <c r="B6193">
        <f>IF(ISBLANK(A6193),"",VLOOKUP(A6193,Normas!A:D,4,FALSE))</f>
      </c>
      <c r="E6193" s="2">
        <f>IF(ISBLANK(D6193),"",INT(YEARFRAC(D6193,'Vispārīga informācija'!$B$2)))</f>
      </c>
      <c r="F6193" s="2">
        <f>IFERROR(IF(ISBLANK($A6193),"",IF($A6193="Ūdeņraža jonu koncentrācija",VLOOKUP(Dati!$A6193,Normas!$A:$D,2,FALSE),VLOOKUP(Dati!$A6193,Normas!$A:$D,2,FALSE)*0.6)),"")</f>
      </c>
      <c r="G6193" s="2">
        <f>IFERROR(IF(ISBLANK($A6193),"",IF($A6193="Ūdeņraža jonu koncentrācija",VLOOKUP(Dati!$A6193,Normas!$A:$D,3,FALSE),VLOOKUP(Dati!$A6193,Normas!$A:$D,3,FALSE)*0.6)),"")</f>
      </c>
      <c r="H6193" s="2">
        <f>IFERROR(IF(ISBLANK($A6193),"",IF($A6193="Ūdeņraža jonu koncentrācija",VLOOKUP(Dati!$A6193,Normas!$A:$D,2,FALSE),VLOOKUP(Dati!$A6193,Normas!$A:$D,2,FALSE)*0.3)),"")</f>
      </c>
      <c r="I6193" s="2">
        <f>IFERROR(IF(ISBLANK($A6193),"",IF($A6193="Ūdeņraža jonu koncentrācija",VLOOKUP(Dati!$A6193,Normas!$A:$D,3,FALSE),VLOOKUP(Dati!$A6193,Normas!$A:$D,3,FALSE)*0.3)),"")</f>
      </c>
    </row>
    <row r="6194" spans="2:9" x14ac:dyDescent="0.2">
      <c r="B6194">
        <f>IF(ISBLANK(A6194),"",VLOOKUP(A6194,Normas!A:D,4,FALSE))</f>
      </c>
      <c r="E6194" s="2">
        <f>IF(ISBLANK(D6194),"",INT(YEARFRAC(D6194,'Vispārīga informācija'!$B$2)))</f>
      </c>
      <c r="F6194" s="2">
        <f>IFERROR(IF(ISBLANK($A6194),"",IF($A6194="Ūdeņraža jonu koncentrācija",VLOOKUP(Dati!$A6194,Normas!$A:$D,2,FALSE),VLOOKUP(Dati!$A6194,Normas!$A:$D,2,FALSE)*0.6)),"")</f>
      </c>
      <c r="G6194" s="2">
        <f>IFERROR(IF(ISBLANK($A6194),"",IF($A6194="Ūdeņraža jonu koncentrācija",VLOOKUP(Dati!$A6194,Normas!$A:$D,3,FALSE),VLOOKUP(Dati!$A6194,Normas!$A:$D,3,FALSE)*0.6)),"")</f>
      </c>
      <c r="H6194" s="2">
        <f>IFERROR(IF(ISBLANK($A6194),"",IF($A6194="Ūdeņraža jonu koncentrācija",VLOOKUP(Dati!$A6194,Normas!$A:$D,2,FALSE),VLOOKUP(Dati!$A6194,Normas!$A:$D,2,FALSE)*0.3)),"")</f>
      </c>
      <c r="I6194" s="2">
        <f>IFERROR(IF(ISBLANK($A6194),"",IF($A6194="Ūdeņraža jonu koncentrācija",VLOOKUP(Dati!$A6194,Normas!$A:$D,3,FALSE),VLOOKUP(Dati!$A6194,Normas!$A:$D,3,FALSE)*0.3)),"")</f>
      </c>
    </row>
    <row r="6195" spans="2:9" x14ac:dyDescent="0.2">
      <c r="B6195">
        <f>IF(ISBLANK(A6195),"",VLOOKUP(A6195,Normas!A:D,4,FALSE))</f>
      </c>
      <c r="E6195" s="2">
        <f>IF(ISBLANK(D6195),"",INT(YEARFRAC(D6195,'Vispārīga informācija'!$B$2)))</f>
      </c>
      <c r="F6195" s="2">
        <f>IFERROR(IF(ISBLANK($A6195),"",IF($A6195="Ūdeņraža jonu koncentrācija",VLOOKUP(Dati!$A6195,Normas!$A:$D,2,FALSE),VLOOKUP(Dati!$A6195,Normas!$A:$D,2,FALSE)*0.6)),"")</f>
      </c>
      <c r="G6195" s="2">
        <f>IFERROR(IF(ISBLANK($A6195),"",IF($A6195="Ūdeņraža jonu koncentrācija",VLOOKUP(Dati!$A6195,Normas!$A:$D,3,FALSE),VLOOKUP(Dati!$A6195,Normas!$A:$D,3,FALSE)*0.6)),"")</f>
      </c>
      <c r="H6195" s="2">
        <f>IFERROR(IF(ISBLANK($A6195),"",IF($A6195="Ūdeņraža jonu koncentrācija",VLOOKUP(Dati!$A6195,Normas!$A:$D,2,FALSE),VLOOKUP(Dati!$A6195,Normas!$A:$D,2,FALSE)*0.3)),"")</f>
      </c>
      <c r="I6195" s="2">
        <f>IFERROR(IF(ISBLANK($A6195),"",IF($A6195="Ūdeņraža jonu koncentrācija",VLOOKUP(Dati!$A6195,Normas!$A:$D,3,FALSE),VLOOKUP(Dati!$A6195,Normas!$A:$D,3,FALSE)*0.3)),"")</f>
      </c>
    </row>
    <row r="6196" spans="2:9" x14ac:dyDescent="0.2">
      <c r="B6196">
        <f>IF(ISBLANK(A6196),"",VLOOKUP(A6196,Normas!A:D,4,FALSE))</f>
      </c>
      <c r="E6196" s="2">
        <f>IF(ISBLANK(D6196),"",INT(YEARFRAC(D6196,'Vispārīga informācija'!$B$2)))</f>
      </c>
      <c r="F6196" s="2">
        <f>IFERROR(IF(ISBLANK($A6196),"",IF($A6196="Ūdeņraža jonu koncentrācija",VLOOKUP(Dati!$A6196,Normas!$A:$D,2,FALSE),VLOOKUP(Dati!$A6196,Normas!$A:$D,2,FALSE)*0.6)),"")</f>
      </c>
      <c r="G6196" s="2">
        <f>IFERROR(IF(ISBLANK($A6196),"",IF($A6196="Ūdeņraža jonu koncentrācija",VLOOKUP(Dati!$A6196,Normas!$A:$D,3,FALSE),VLOOKUP(Dati!$A6196,Normas!$A:$D,3,FALSE)*0.6)),"")</f>
      </c>
      <c r="H6196" s="2">
        <f>IFERROR(IF(ISBLANK($A6196),"",IF($A6196="Ūdeņraža jonu koncentrācija",VLOOKUP(Dati!$A6196,Normas!$A:$D,2,FALSE),VLOOKUP(Dati!$A6196,Normas!$A:$D,2,FALSE)*0.3)),"")</f>
      </c>
      <c r="I6196" s="2">
        <f>IFERROR(IF(ISBLANK($A6196),"",IF($A6196="Ūdeņraža jonu koncentrācija",VLOOKUP(Dati!$A6196,Normas!$A:$D,3,FALSE),VLOOKUP(Dati!$A6196,Normas!$A:$D,3,FALSE)*0.3)),"")</f>
      </c>
    </row>
    <row r="6197" spans="2:9" x14ac:dyDescent="0.2">
      <c r="B6197">
        <f>IF(ISBLANK(A6197),"",VLOOKUP(A6197,Normas!A:D,4,FALSE))</f>
      </c>
      <c r="E6197" s="2">
        <f>IF(ISBLANK(D6197),"",INT(YEARFRAC(D6197,'Vispārīga informācija'!$B$2)))</f>
      </c>
      <c r="F6197" s="2">
        <f>IFERROR(IF(ISBLANK($A6197),"",IF($A6197="Ūdeņraža jonu koncentrācija",VLOOKUP(Dati!$A6197,Normas!$A:$D,2,FALSE),VLOOKUP(Dati!$A6197,Normas!$A:$D,2,FALSE)*0.6)),"")</f>
      </c>
      <c r="G6197" s="2">
        <f>IFERROR(IF(ISBLANK($A6197),"",IF($A6197="Ūdeņraža jonu koncentrācija",VLOOKUP(Dati!$A6197,Normas!$A:$D,3,FALSE),VLOOKUP(Dati!$A6197,Normas!$A:$D,3,FALSE)*0.6)),"")</f>
      </c>
      <c r="H6197" s="2">
        <f>IFERROR(IF(ISBLANK($A6197),"",IF($A6197="Ūdeņraža jonu koncentrācija",VLOOKUP(Dati!$A6197,Normas!$A:$D,2,FALSE),VLOOKUP(Dati!$A6197,Normas!$A:$D,2,FALSE)*0.3)),"")</f>
      </c>
      <c r="I6197" s="2">
        <f>IFERROR(IF(ISBLANK($A6197),"",IF($A6197="Ūdeņraža jonu koncentrācija",VLOOKUP(Dati!$A6197,Normas!$A:$D,3,FALSE),VLOOKUP(Dati!$A6197,Normas!$A:$D,3,FALSE)*0.3)),"")</f>
      </c>
    </row>
    <row r="6198" spans="2:9" x14ac:dyDescent="0.2">
      <c r="B6198">
        <f>IF(ISBLANK(A6198),"",VLOOKUP(A6198,Normas!A:D,4,FALSE))</f>
      </c>
      <c r="E6198" s="2">
        <f>IF(ISBLANK(D6198),"",INT(YEARFRAC(D6198,'Vispārīga informācija'!$B$2)))</f>
      </c>
      <c r="F6198" s="2">
        <f>IFERROR(IF(ISBLANK($A6198),"",IF($A6198="Ūdeņraža jonu koncentrācija",VLOOKUP(Dati!$A6198,Normas!$A:$D,2,FALSE),VLOOKUP(Dati!$A6198,Normas!$A:$D,2,FALSE)*0.6)),"")</f>
      </c>
      <c r="G6198" s="2">
        <f>IFERROR(IF(ISBLANK($A6198),"",IF($A6198="Ūdeņraža jonu koncentrācija",VLOOKUP(Dati!$A6198,Normas!$A:$D,3,FALSE),VLOOKUP(Dati!$A6198,Normas!$A:$D,3,FALSE)*0.6)),"")</f>
      </c>
      <c r="H6198" s="2">
        <f>IFERROR(IF(ISBLANK($A6198),"",IF($A6198="Ūdeņraža jonu koncentrācija",VLOOKUP(Dati!$A6198,Normas!$A:$D,2,FALSE),VLOOKUP(Dati!$A6198,Normas!$A:$D,2,FALSE)*0.3)),"")</f>
      </c>
      <c r="I6198" s="2">
        <f>IFERROR(IF(ISBLANK($A6198),"",IF($A6198="Ūdeņraža jonu koncentrācija",VLOOKUP(Dati!$A6198,Normas!$A:$D,3,FALSE),VLOOKUP(Dati!$A6198,Normas!$A:$D,3,FALSE)*0.3)),"")</f>
      </c>
    </row>
    <row r="6199" spans="2:9" x14ac:dyDescent="0.2">
      <c r="B6199">
        <f>IF(ISBLANK(A6199),"",VLOOKUP(A6199,Normas!A:D,4,FALSE))</f>
      </c>
      <c r="E6199" s="2">
        <f>IF(ISBLANK(D6199),"",INT(YEARFRAC(D6199,'Vispārīga informācija'!$B$2)))</f>
      </c>
      <c r="F6199" s="2">
        <f>IFERROR(IF(ISBLANK($A6199),"",IF($A6199="Ūdeņraža jonu koncentrācija",VLOOKUP(Dati!$A6199,Normas!$A:$D,2,FALSE),VLOOKUP(Dati!$A6199,Normas!$A:$D,2,FALSE)*0.6)),"")</f>
      </c>
      <c r="G6199" s="2">
        <f>IFERROR(IF(ISBLANK($A6199),"",IF($A6199="Ūdeņraža jonu koncentrācija",VLOOKUP(Dati!$A6199,Normas!$A:$D,3,FALSE),VLOOKUP(Dati!$A6199,Normas!$A:$D,3,FALSE)*0.6)),"")</f>
      </c>
      <c r="H6199" s="2">
        <f>IFERROR(IF(ISBLANK($A6199),"",IF($A6199="Ūdeņraža jonu koncentrācija",VLOOKUP(Dati!$A6199,Normas!$A:$D,2,FALSE),VLOOKUP(Dati!$A6199,Normas!$A:$D,2,FALSE)*0.3)),"")</f>
      </c>
      <c r="I6199" s="2">
        <f>IFERROR(IF(ISBLANK($A6199),"",IF($A6199="Ūdeņraža jonu koncentrācija",VLOOKUP(Dati!$A6199,Normas!$A:$D,3,FALSE),VLOOKUP(Dati!$A6199,Normas!$A:$D,3,FALSE)*0.3)),"")</f>
      </c>
    </row>
    <row r="6200" spans="2:9" x14ac:dyDescent="0.2">
      <c r="B6200">
        <f>IF(ISBLANK(A6200),"",VLOOKUP(A6200,Normas!A:D,4,FALSE))</f>
      </c>
      <c r="E6200" s="2">
        <f>IF(ISBLANK(D6200),"",INT(YEARFRAC(D6200,'Vispārīga informācija'!$B$2)))</f>
      </c>
      <c r="F6200" s="2">
        <f>IFERROR(IF(ISBLANK($A6200),"",IF($A6200="Ūdeņraža jonu koncentrācija",VLOOKUP(Dati!$A6200,Normas!$A:$D,2,FALSE),VLOOKUP(Dati!$A6200,Normas!$A:$D,2,FALSE)*0.6)),"")</f>
      </c>
      <c r="G6200" s="2">
        <f>IFERROR(IF(ISBLANK($A6200),"",IF($A6200="Ūdeņraža jonu koncentrācija",VLOOKUP(Dati!$A6200,Normas!$A:$D,3,FALSE),VLOOKUP(Dati!$A6200,Normas!$A:$D,3,FALSE)*0.6)),"")</f>
      </c>
      <c r="H6200" s="2">
        <f>IFERROR(IF(ISBLANK($A6200),"",IF($A6200="Ūdeņraža jonu koncentrācija",VLOOKUP(Dati!$A6200,Normas!$A:$D,2,FALSE),VLOOKUP(Dati!$A6200,Normas!$A:$D,2,FALSE)*0.3)),"")</f>
      </c>
      <c r="I6200" s="2">
        <f>IFERROR(IF(ISBLANK($A6200),"",IF($A6200="Ūdeņraža jonu koncentrācija",VLOOKUP(Dati!$A6200,Normas!$A:$D,3,FALSE),VLOOKUP(Dati!$A6200,Normas!$A:$D,3,FALSE)*0.3)),"")</f>
      </c>
    </row>
    <row r="6201" spans="2:9" x14ac:dyDescent="0.2">
      <c r="B6201">
        <f>IF(ISBLANK(A6201),"",VLOOKUP(A6201,Normas!A:D,4,FALSE))</f>
      </c>
      <c r="E6201" s="2">
        <f>IF(ISBLANK(D6201),"",INT(YEARFRAC(D6201,'Vispārīga informācija'!$B$2)))</f>
      </c>
      <c r="F6201" s="2">
        <f>IFERROR(IF(ISBLANK($A6201),"",IF($A6201="Ūdeņraža jonu koncentrācija",VLOOKUP(Dati!$A6201,Normas!$A:$D,2,FALSE),VLOOKUP(Dati!$A6201,Normas!$A:$D,2,FALSE)*0.6)),"")</f>
      </c>
      <c r="G6201" s="2">
        <f>IFERROR(IF(ISBLANK($A6201),"",IF($A6201="Ūdeņraža jonu koncentrācija",VLOOKUP(Dati!$A6201,Normas!$A:$D,3,FALSE),VLOOKUP(Dati!$A6201,Normas!$A:$D,3,FALSE)*0.6)),"")</f>
      </c>
      <c r="H6201" s="2">
        <f>IFERROR(IF(ISBLANK($A6201),"",IF($A6201="Ūdeņraža jonu koncentrācija",VLOOKUP(Dati!$A6201,Normas!$A:$D,2,FALSE),VLOOKUP(Dati!$A6201,Normas!$A:$D,2,FALSE)*0.3)),"")</f>
      </c>
      <c r="I6201" s="2">
        <f>IFERROR(IF(ISBLANK($A6201),"",IF($A6201="Ūdeņraža jonu koncentrācija",VLOOKUP(Dati!$A6201,Normas!$A:$D,3,FALSE),VLOOKUP(Dati!$A6201,Normas!$A:$D,3,FALSE)*0.3)),"")</f>
      </c>
    </row>
    <row r="6202" spans="2:9" x14ac:dyDescent="0.2">
      <c r="B6202">
        <f>IF(ISBLANK(A6202),"",VLOOKUP(A6202,Normas!A:D,4,FALSE))</f>
      </c>
      <c r="E6202" s="2">
        <f>IF(ISBLANK(D6202),"",INT(YEARFRAC(D6202,'Vispārīga informācija'!$B$2)))</f>
      </c>
      <c r="F6202" s="2">
        <f>IFERROR(IF(ISBLANK($A6202),"",IF($A6202="Ūdeņraža jonu koncentrācija",VLOOKUP(Dati!$A6202,Normas!$A:$D,2,FALSE),VLOOKUP(Dati!$A6202,Normas!$A:$D,2,FALSE)*0.6)),"")</f>
      </c>
      <c r="G6202" s="2">
        <f>IFERROR(IF(ISBLANK($A6202),"",IF($A6202="Ūdeņraža jonu koncentrācija",VLOOKUP(Dati!$A6202,Normas!$A:$D,3,FALSE),VLOOKUP(Dati!$A6202,Normas!$A:$D,3,FALSE)*0.6)),"")</f>
      </c>
      <c r="H6202" s="2">
        <f>IFERROR(IF(ISBLANK($A6202),"",IF($A6202="Ūdeņraža jonu koncentrācija",VLOOKUP(Dati!$A6202,Normas!$A:$D,2,FALSE),VLOOKUP(Dati!$A6202,Normas!$A:$D,2,FALSE)*0.3)),"")</f>
      </c>
      <c r="I6202" s="2">
        <f>IFERROR(IF(ISBLANK($A6202),"",IF($A6202="Ūdeņraža jonu koncentrācija",VLOOKUP(Dati!$A6202,Normas!$A:$D,3,FALSE),VLOOKUP(Dati!$A6202,Normas!$A:$D,3,FALSE)*0.3)),"")</f>
      </c>
    </row>
    <row r="6203" spans="2:9" x14ac:dyDescent="0.2">
      <c r="B6203">
        <f>IF(ISBLANK(A6203),"",VLOOKUP(A6203,Normas!A:D,4,FALSE))</f>
      </c>
      <c r="E6203" s="2">
        <f>IF(ISBLANK(D6203),"",INT(YEARFRAC(D6203,'Vispārīga informācija'!$B$2)))</f>
      </c>
      <c r="F6203" s="2">
        <f>IFERROR(IF(ISBLANK($A6203),"",IF($A6203="Ūdeņraža jonu koncentrācija",VLOOKUP(Dati!$A6203,Normas!$A:$D,2,FALSE),VLOOKUP(Dati!$A6203,Normas!$A:$D,2,FALSE)*0.6)),"")</f>
      </c>
      <c r="G6203" s="2">
        <f>IFERROR(IF(ISBLANK($A6203),"",IF($A6203="Ūdeņraža jonu koncentrācija",VLOOKUP(Dati!$A6203,Normas!$A:$D,3,FALSE),VLOOKUP(Dati!$A6203,Normas!$A:$D,3,FALSE)*0.6)),"")</f>
      </c>
      <c r="H6203" s="2">
        <f>IFERROR(IF(ISBLANK($A6203),"",IF($A6203="Ūdeņraža jonu koncentrācija",VLOOKUP(Dati!$A6203,Normas!$A:$D,2,FALSE),VLOOKUP(Dati!$A6203,Normas!$A:$D,2,FALSE)*0.3)),"")</f>
      </c>
      <c r="I6203" s="2">
        <f>IFERROR(IF(ISBLANK($A6203),"",IF($A6203="Ūdeņraža jonu koncentrācija",VLOOKUP(Dati!$A6203,Normas!$A:$D,3,FALSE),VLOOKUP(Dati!$A6203,Normas!$A:$D,3,FALSE)*0.3)),"")</f>
      </c>
    </row>
    <row r="6204" spans="2:9" x14ac:dyDescent="0.2">
      <c r="B6204">
        <f>IF(ISBLANK(A6204),"",VLOOKUP(A6204,Normas!A:D,4,FALSE))</f>
      </c>
      <c r="E6204" s="2">
        <f>IF(ISBLANK(D6204),"",INT(YEARFRAC(D6204,'Vispārīga informācija'!$B$2)))</f>
      </c>
      <c r="F6204" s="2">
        <f>IFERROR(IF(ISBLANK($A6204),"",IF($A6204="Ūdeņraža jonu koncentrācija",VLOOKUP(Dati!$A6204,Normas!$A:$D,2,FALSE),VLOOKUP(Dati!$A6204,Normas!$A:$D,2,FALSE)*0.6)),"")</f>
      </c>
      <c r="G6204" s="2">
        <f>IFERROR(IF(ISBLANK($A6204),"",IF($A6204="Ūdeņraža jonu koncentrācija",VLOOKUP(Dati!$A6204,Normas!$A:$D,3,FALSE),VLOOKUP(Dati!$A6204,Normas!$A:$D,3,FALSE)*0.6)),"")</f>
      </c>
      <c r="H6204" s="2">
        <f>IFERROR(IF(ISBLANK($A6204),"",IF($A6204="Ūdeņraža jonu koncentrācija",VLOOKUP(Dati!$A6204,Normas!$A:$D,2,FALSE),VLOOKUP(Dati!$A6204,Normas!$A:$D,2,FALSE)*0.3)),"")</f>
      </c>
      <c r="I6204" s="2">
        <f>IFERROR(IF(ISBLANK($A6204),"",IF($A6204="Ūdeņraža jonu koncentrācija",VLOOKUP(Dati!$A6204,Normas!$A:$D,3,FALSE),VLOOKUP(Dati!$A6204,Normas!$A:$D,3,FALSE)*0.3)),"")</f>
      </c>
    </row>
    <row r="6205" spans="2:9" x14ac:dyDescent="0.2">
      <c r="B6205">
        <f>IF(ISBLANK(A6205),"",VLOOKUP(A6205,Normas!A:D,4,FALSE))</f>
      </c>
      <c r="E6205" s="2">
        <f>IF(ISBLANK(D6205),"",INT(YEARFRAC(D6205,'Vispārīga informācija'!$B$2)))</f>
      </c>
      <c r="F6205" s="2">
        <f>IFERROR(IF(ISBLANK($A6205),"",IF($A6205="Ūdeņraža jonu koncentrācija",VLOOKUP(Dati!$A6205,Normas!$A:$D,2,FALSE),VLOOKUP(Dati!$A6205,Normas!$A:$D,2,FALSE)*0.6)),"")</f>
      </c>
      <c r="G6205" s="2">
        <f>IFERROR(IF(ISBLANK($A6205),"",IF($A6205="Ūdeņraža jonu koncentrācija",VLOOKUP(Dati!$A6205,Normas!$A:$D,3,FALSE),VLOOKUP(Dati!$A6205,Normas!$A:$D,3,FALSE)*0.6)),"")</f>
      </c>
      <c r="H6205" s="2">
        <f>IFERROR(IF(ISBLANK($A6205),"",IF($A6205="Ūdeņraža jonu koncentrācija",VLOOKUP(Dati!$A6205,Normas!$A:$D,2,FALSE),VLOOKUP(Dati!$A6205,Normas!$A:$D,2,FALSE)*0.3)),"")</f>
      </c>
      <c r="I6205" s="2">
        <f>IFERROR(IF(ISBLANK($A6205),"",IF($A6205="Ūdeņraža jonu koncentrācija",VLOOKUP(Dati!$A6205,Normas!$A:$D,3,FALSE),VLOOKUP(Dati!$A6205,Normas!$A:$D,3,FALSE)*0.3)),"")</f>
      </c>
    </row>
    <row r="6206" spans="2:9" x14ac:dyDescent="0.2">
      <c r="B6206">
        <f>IF(ISBLANK(A6206),"",VLOOKUP(A6206,Normas!A:D,4,FALSE))</f>
      </c>
      <c r="E6206" s="2">
        <f>IF(ISBLANK(D6206),"",INT(YEARFRAC(D6206,'Vispārīga informācija'!$B$2)))</f>
      </c>
      <c r="F6206" s="2">
        <f>IFERROR(IF(ISBLANK($A6206),"",IF($A6206="Ūdeņraža jonu koncentrācija",VLOOKUP(Dati!$A6206,Normas!$A:$D,2,FALSE),VLOOKUP(Dati!$A6206,Normas!$A:$D,2,FALSE)*0.6)),"")</f>
      </c>
      <c r="G6206" s="2">
        <f>IFERROR(IF(ISBLANK($A6206),"",IF($A6206="Ūdeņraža jonu koncentrācija",VLOOKUP(Dati!$A6206,Normas!$A:$D,3,FALSE),VLOOKUP(Dati!$A6206,Normas!$A:$D,3,FALSE)*0.6)),"")</f>
      </c>
      <c r="H6206" s="2">
        <f>IFERROR(IF(ISBLANK($A6206),"",IF($A6206="Ūdeņraža jonu koncentrācija",VLOOKUP(Dati!$A6206,Normas!$A:$D,2,FALSE),VLOOKUP(Dati!$A6206,Normas!$A:$D,2,FALSE)*0.3)),"")</f>
      </c>
      <c r="I6206" s="2">
        <f>IFERROR(IF(ISBLANK($A6206),"",IF($A6206="Ūdeņraža jonu koncentrācija",VLOOKUP(Dati!$A6206,Normas!$A:$D,3,FALSE),VLOOKUP(Dati!$A6206,Normas!$A:$D,3,FALSE)*0.3)),"")</f>
      </c>
    </row>
    <row r="6207" spans="2:9" x14ac:dyDescent="0.2">
      <c r="B6207">
        <f>IF(ISBLANK(A6207),"",VLOOKUP(A6207,Normas!A:D,4,FALSE))</f>
      </c>
      <c r="E6207" s="2">
        <f>IF(ISBLANK(D6207),"",INT(YEARFRAC(D6207,'Vispārīga informācija'!$B$2)))</f>
      </c>
      <c r="F6207" s="2">
        <f>IFERROR(IF(ISBLANK($A6207),"",IF($A6207="Ūdeņraža jonu koncentrācija",VLOOKUP(Dati!$A6207,Normas!$A:$D,2,FALSE),VLOOKUP(Dati!$A6207,Normas!$A:$D,2,FALSE)*0.6)),"")</f>
      </c>
      <c r="G6207" s="2">
        <f>IFERROR(IF(ISBLANK($A6207),"",IF($A6207="Ūdeņraža jonu koncentrācija",VLOOKUP(Dati!$A6207,Normas!$A:$D,3,FALSE),VLOOKUP(Dati!$A6207,Normas!$A:$D,3,FALSE)*0.6)),"")</f>
      </c>
      <c r="H6207" s="2">
        <f>IFERROR(IF(ISBLANK($A6207),"",IF($A6207="Ūdeņraža jonu koncentrācija",VLOOKUP(Dati!$A6207,Normas!$A:$D,2,FALSE),VLOOKUP(Dati!$A6207,Normas!$A:$D,2,FALSE)*0.3)),"")</f>
      </c>
      <c r="I6207" s="2">
        <f>IFERROR(IF(ISBLANK($A6207),"",IF($A6207="Ūdeņraža jonu koncentrācija",VLOOKUP(Dati!$A6207,Normas!$A:$D,3,FALSE),VLOOKUP(Dati!$A6207,Normas!$A:$D,3,FALSE)*0.3)),"")</f>
      </c>
    </row>
    <row r="6208" spans="2:9" x14ac:dyDescent="0.2">
      <c r="B6208">
        <f>IF(ISBLANK(A6208),"",VLOOKUP(A6208,Normas!A:D,4,FALSE))</f>
      </c>
      <c r="E6208" s="2">
        <f>IF(ISBLANK(D6208),"",INT(YEARFRAC(D6208,'Vispārīga informācija'!$B$2)))</f>
      </c>
      <c r="F6208" s="2">
        <f>IFERROR(IF(ISBLANK($A6208),"",IF($A6208="Ūdeņraža jonu koncentrācija",VLOOKUP(Dati!$A6208,Normas!$A:$D,2,FALSE),VLOOKUP(Dati!$A6208,Normas!$A:$D,2,FALSE)*0.6)),"")</f>
      </c>
      <c r="G6208" s="2">
        <f>IFERROR(IF(ISBLANK($A6208),"",IF($A6208="Ūdeņraža jonu koncentrācija",VLOOKUP(Dati!$A6208,Normas!$A:$D,3,FALSE),VLOOKUP(Dati!$A6208,Normas!$A:$D,3,FALSE)*0.6)),"")</f>
      </c>
      <c r="H6208" s="2">
        <f>IFERROR(IF(ISBLANK($A6208),"",IF($A6208="Ūdeņraža jonu koncentrācija",VLOOKUP(Dati!$A6208,Normas!$A:$D,2,FALSE),VLOOKUP(Dati!$A6208,Normas!$A:$D,2,FALSE)*0.3)),"")</f>
      </c>
      <c r="I6208" s="2">
        <f>IFERROR(IF(ISBLANK($A6208),"",IF($A6208="Ūdeņraža jonu koncentrācija",VLOOKUP(Dati!$A6208,Normas!$A:$D,3,FALSE),VLOOKUP(Dati!$A6208,Normas!$A:$D,3,FALSE)*0.3)),"")</f>
      </c>
    </row>
    <row r="6209" spans="2:9" x14ac:dyDescent="0.2">
      <c r="B6209">
        <f>IF(ISBLANK(A6209),"",VLOOKUP(A6209,Normas!A:D,4,FALSE))</f>
      </c>
      <c r="E6209" s="2">
        <f>IF(ISBLANK(D6209),"",INT(YEARFRAC(D6209,'Vispārīga informācija'!$B$2)))</f>
      </c>
      <c r="F6209" s="2">
        <f>IFERROR(IF(ISBLANK($A6209),"",IF($A6209="Ūdeņraža jonu koncentrācija",VLOOKUP(Dati!$A6209,Normas!$A:$D,2,FALSE),VLOOKUP(Dati!$A6209,Normas!$A:$D,2,FALSE)*0.6)),"")</f>
      </c>
      <c r="G6209" s="2">
        <f>IFERROR(IF(ISBLANK($A6209),"",IF($A6209="Ūdeņraža jonu koncentrācija",VLOOKUP(Dati!$A6209,Normas!$A:$D,3,FALSE),VLOOKUP(Dati!$A6209,Normas!$A:$D,3,FALSE)*0.6)),"")</f>
      </c>
      <c r="H6209" s="2">
        <f>IFERROR(IF(ISBLANK($A6209),"",IF($A6209="Ūdeņraža jonu koncentrācija",VLOOKUP(Dati!$A6209,Normas!$A:$D,2,FALSE),VLOOKUP(Dati!$A6209,Normas!$A:$D,2,FALSE)*0.3)),"")</f>
      </c>
      <c r="I6209" s="2">
        <f>IFERROR(IF(ISBLANK($A6209),"",IF($A6209="Ūdeņraža jonu koncentrācija",VLOOKUP(Dati!$A6209,Normas!$A:$D,3,FALSE),VLOOKUP(Dati!$A6209,Normas!$A:$D,3,FALSE)*0.3)),"")</f>
      </c>
    </row>
    <row r="6210" spans="2:9" x14ac:dyDescent="0.2">
      <c r="B6210">
        <f>IF(ISBLANK(A6210),"",VLOOKUP(A6210,Normas!A:D,4,FALSE))</f>
      </c>
      <c r="E6210" s="2">
        <f>IF(ISBLANK(D6210),"",INT(YEARFRAC(D6210,'Vispārīga informācija'!$B$2)))</f>
      </c>
      <c r="F6210" s="2">
        <f>IFERROR(IF(ISBLANK($A6210),"",IF($A6210="Ūdeņraža jonu koncentrācija",VLOOKUP(Dati!$A6210,Normas!$A:$D,2,FALSE),VLOOKUP(Dati!$A6210,Normas!$A:$D,2,FALSE)*0.6)),"")</f>
      </c>
      <c r="G6210" s="2">
        <f>IFERROR(IF(ISBLANK($A6210),"",IF($A6210="Ūdeņraža jonu koncentrācija",VLOOKUP(Dati!$A6210,Normas!$A:$D,3,FALSE),VLOOKUP(Dati!$A6210,Normas!$A:$D,3,FALSE)*0.6)),"")</f>
      </c>
      <c r="H6210" s="2">
        <f>IFERROR(IF(ISBLANK($A6210),"",IF($A6210="Ūdeņraža jonu koncentrācija",VLOOKUP(Dati!$A6210,Normas!$A:$D,2,FALSE),VLOOKUP(Dati!$A6210,Normas!$A:$D,2,FALSE)*0.3)),"")</f>
      </c>
      <c r="I6210" s="2">
        <f>IFERROR(IF(ISBLANK($A6210),"",IF($A6210="Ūdeņraža jonu koncentrācija",VLOOKUP(Dati!$A6210,Normas!$A:$D,3,FALSE),VLOOKUP(Dati!$A6210,Normas!$A:$D,3,FALSE)*0.3)),"")</f>
      </c>
    </row>
    <row r="6211" spans="2:9" x14ac:dyDescent="0.2">
      <c r="B6211">
        <f>IF(ISBLANK(A6211),"",VLOOKUP(A6211,Normas!A:D,4,FALSE))</f>
      </c>
      <c r="E6211" s="2">
        <f>IF(ISBLANK(D6211),"",INT(YEARFRAC(D6211,'Vispārīga informācija'!$B$2)))</f>
      </c>
      <c r="F6211" s="2">
        <f>IFERROR(IF(ISBLANK($A6211),"",IF($A6211="Ūdeņraža jonu koncentrācija",VLOOKUP(Dati!$A6211,Normas!$A:$D,2,FALSE),VLOOKUP(Dati!$A6211,Normas!$A:$D,2,FALSE)*0.6)),"")</f>
      </c>
      <c r="G6211" s="2">
        <f>IFERROR(IF(ISBLANK($A6211),"",IF($A6211="Ūdeņraža jonu koncentrācija",VLOOKUP(Dati!$A6211,Normas!$A:$D,3,FALSE),VLOOKUP(Dati!$A6211,Normas!$A:$D,3,FALSE)*0.6)),"")</f>
      </c>
      <c r="H6211" s="2">
        <f>IFERROR(IF(ISBLANK($A6211),"",IF($A6211="Ūdeņraža jonu koncentrācija",VLOOKUP(Dati!$A6211,Normas!$A:$D,2,FALSE),VLOOKUP(Dati!$A6211,Normas!$A:$D,2,FALSE)*0.3)),"")</f>
      </c>
      <c r="I6211" s="2">
        <f>IFERROR(IF(ISBLANK($A6211),"",IF($A6211="Ūdeņraža jonu koncentrācija",VLOOKUP(Dati!$A6211,Normas!$A:$D,3,FALSE),VLOOKUP(Dati!$A6211,Normas!$A:$D,3,FALSE)*0.3)),"")</f>
      </c>
    </row>
    <row r="6212" spans="2:9" x14ac:dyDescent="0.2">
      <c r="B6212">
        <f>IF(ISBLANK(A6212),"",VLOOKUP(A6212,Normas!A:D,4,FALSE))</f>
      </c>
      <c r="E6212" s="2">
        <f>IF(ISBLANK(D6212),"",INT(YEARFRAC(D6212,'Vispārīga informācija'!$B$2)))</f>
      </c>
      <c r="F6212" s="2">
        <f>IFERROR(IF(ISBLANK($A6212),"",IF($A6212="Ūdeņraža jonu koncentrācija",VLOOKUP(Dati!$A6212,Normas!$A:$D,2,FALSE),VLOOKUP(Dati!$A6212,Normas!$A:$D,2,FALSE)*0.6)),"")</f>
      </c>
      <c r="G6212" s="2">
        <f>IFERROR(IF(ISBLANK($A6212),"",IF($A6212="Ūdeņraža jonu koncentrācija",VLOOKUP(Dati!$A6212,Normas!$A:$D,3,FALSE),VLOOKUP(Dati!$A6212,Normas!$A:$D,3,FALSE)*0.6)),"")</f>
      </c>
      <c r="H6212" s="2">
        <f>IFERROR(IF(ISBLANK($A6212),"",IF($A6212="Ūdeņraža jonu koncentrācija",VLOOKUP(Dati!$A6212,Normas!$A:$D,2,FALSE),VLOOKUP(Dati!$A6212,Normas!$A:$D,2,FALSE)*0.3)),"")</f>
      </c>
      <c r="I6212" s="2">
        <f>IFERROR(IF(ISBLANK($A6212),"",IF($A6212="Ūdeņraža jonu koncentrācija",VLOOKUP(Dati!$A6212,Normas!$A:$D,3,FALSE),VLOOKUP(Dati!$A6212,Normas!$A:$D,3,FALSE)*0.3)),"")</f>
      </c>
    </row>
    <row r="6213" spans="2:9" x14ac:dyDescent="0.2">
      <c r="B6213">
        <f>IF(ISBLANK(A6213),"",VLOOKUP(A6213,Normas!A:D,4,FALSE))</f>
      </c>
      <c r="E6213" s="2">
        <f>IF(ISBLANK(D6213),"",INT(YEARFRAC(D6213,'Vispārīga informācija'!$B$2)))</f>
      </c>
      <c r="F6213" s="2">
        <f>IFERROR(IF(ISBLANK($A6213),"",IF($A6213="Ūdeņraža jonu koncentrācija",VLOOKUP(Dati!$A6213,Normas!$A:$D,2,FALSE),VLOOKUP(Dati!$A6213,Normas!$A:$D,2,FALSE)*0.6)),"")</f>
      </c>
      <c r="G6213" s="2">
        <f>IFERROR(IF(ISBLANK($A6213),"",IF($A6213="Ūdeņraža jonu koncentrācija",VLOOKUP(Dati!$A6213,Normas!$A:$D,3,FALSE),VLOOKUP(Dati!$A6213,Normas!$A:$D,3,FALSE)*0.6)),"")</f>
      </c>
      <c r="H6213" s="2">
        <f>IFERROR(IF(ISBLANK($A6213),"",IF($A6213="Ūdeņraža jonu koncentrācija",VLOOKUP(Dati!$A6213,Normas!$A:$D,2,FALSE),VLOOKUP(Dati!$A6213,Normas!$A:$D,2,FALSE)*0.3)),"")</f>
      </c>
      <c r="I6213" s="2">
        <f>IFERROR(IF(ISBLANK($A6213),"",IF($A6213="Ūdeņraža jonu koncentrācija",VLOOKUP(Dati!$A6213,Normas!$A:$D,3,FALSE),VLOOKUP(Dati!$A6213,Normas!$A:$D,3,FALSE)*0.3)),"")</f>
      </c>
    </row>
    <row r="6214" spans="2:9" x14ac:dyDescent="0.2">
      <c r="B6214">
        <f>IF(ISBLANK(A6214),"",VLOOKUP(A6214,Normas!A:D,4,FALSE))</f>
      </c>
      <c r="E6214" s="2">
        <f>IF(ISBLANK(D6214),"",INT(YEARFRAC(D6214,'Vispārīga informācija'!$B$2)))</f>
      </c>
      <c r="F6214" s="2">
        <f>IFERROR(IF(ISBLANK($A6214),"",IF($A6214="Ūdeņraža jonu koncentrācija",VLOOKUP(Dati!$A6214,Normas!$A:$D,2,FALSE),VLOOKUP(Dati!$A6214,Normas!$A:$D,2,FALSE)*0.6)),"")</f>
      </c>
      <c r="G6214" s="2">
        <f>IFERROR(IF(ISBLANK($A6214),"",IF($A6214="Ūdeņraža jonu koncentrācija",VLOOKUP(Dati!$A6214,Normas!$A:$D,3,FALSE),VLOOKUP(Dati!$A6214,Normas!$A:$D,3,FALSE)*0.6)),"")</f>
      </c>
      <c r="H6214" s="2">
        <f>IFERROR(IF(ISBLANK($A6214),"",IF($A6214="Ūdeņraža jonu koncentrācija",VLOOKUP(Dati!$A6214,Normas!$A:$D,2,FALSE),VLOOKUP(Dati!$A6214,Normas!$A:$D,2,FALSE)*0.3)),"")</f>
      </c>
      <c r="I6214" s="2">
        <f>IFERROR(IF(ISBLANK($A6214),"",IF($A6214="Ūdeņraža jonu koncentrācija",VLOOKUP(Dati!$A6214,Normas!$A:$D,3,FALSE),VLOOKUP(Dati!$A6214,Normas!$A:$D,3,FALSE)*0.3)),"")</f>
      </c>
    </row>
    <row r="6215" spans="2:9" x14ac:dyDescent="0.2">
      <c r="B6215">
        <f>IF(ISBLANK(A6215),"",VLOOKUP(A6215,Normas!A:D,4,FALSE))</f>
      </c>
      <c r="E6215" s="2">
        <f>IF(ISBLANK(D6215),"",INT(YEARFRAC(D6215,'Vispārīga informācija'!$B$2)))</f>
      </c>
      <c r="F6215" s="2">
        <f>IFERROR(IF(ISBLANK($A6215),"",IF($A6215="Ūdeņraža jonu koncentrācija",VLOOKUP(Dati!$A6215,Normas!$A:$D,2,FALSE),VLOOKUP(Dati!$A6215,Normas!$A:$D,2,FALSE)*0.6)),"")</f>
      </c>
      <c r="G6215" s="2">
        <f>IFERROR(IF(ISBLANK($A6215),"",IF($A6215="Ūdeņraža jonu koncentrācija",VLOOKUP(Dati!$A6215,Normas!$A:$D,3,FALSE),VLOOKUP(Dati!$A6215,Normas!$A:$D,3,FALSE)*0.6)),"")</f>
      </c>
      <c r="H6215" s="2">
        <f>IFERROR(IF(ISBLANK($A6215),"",IF($A6215="Ūdeņraža jonu koncentrācija",VLOOKUP(Dati!$A6215,Normas!$A:$D,2,FALSE),VLOOKUP(Dati!$A6215,Normas!$A:$D,2,FALSE)*0.3)),"")</f>
      </c>
      <c r="I6215" s="2">
        <f>IFERROR(IF(ISBLANK($A6215),"",IF($A6215="Ūdeņraža jonu koncentrācija",VLOOKUP(Dati!$A6215,Normas!$A:$D,3,FALSE),VLOOKUP(Dati!$A6215,Normas!$A:$D,3,FALSE)*0.3)),"")</f>
      </c>
    </row>
    <row r="6216" spans="2:9" x14ac:dyDescent="0.2">
      <c r="B6216">
        <f>IF(ISBLANK(A6216),"",VLOOKUP(A6216,Normas!A:D,4,FALSE))</f>
      </c>
      <c r="E6216" s="2">
        <f>IF(ISBLANK(D6216),"",INT(YEARFRAC(D6216,'Vispārīga informācija'!$B$2)))</f>
      </c>
      <c r="F6216" s="2">
        <f>IFERROR(IF(ISBLANK($A6216),"",IF($A6216="Ūdeņraža jonu koncentrācija",VLOOKUP(Dati!$A6216,Normas!$A:$D,2,FALSE),VLOOKUP(Dati!$A6216,Normas!$A:$D,2,FALSE)*0.6)),"")</f>
      </c>
      <c r="G6216" s="2">
        <f>IFERROR(IF(ISBLANK($A6216),"",IF($A6216="Ūdeņraža jonu koncentrācija",VLOOKUP(Dati!$A6216,Normas!$A:$D,3,FALSE),VLOOKUP(Dati!$A6216,Normas!$A:$D,3,FALSE)*0.6)),"")</f>
      </c>
      <c r="H6216" s="2">
        <f>IFERROR(IF(ISBLANK($A6216),"",IF($A6216="Ūdeņraža jonu koncentrācija",VLOOKUP(Dati!$A6216,Normas!$A:$D,2,FALSE),VLOOKUP(Dati!$A6216,Normas!$A:$D,2,FALSE)*0.3)),"")</f>
      </c>
      <c r="I6216" s="2">
        <f>IFERROR(IF(ISBLANK($A6216),"",IF($A6216="Ūdeņraža jonu koncentrācija",VLOOKUP(Dati!$A6216,Normas!$A:$D,3,FALSE),VLOOKUP(Dati!$A6216,Normas!$A:$D,3,FALSE)*0.3)),"")</f>
      </c>
    </row>
    <row r="6217" spans="2:9" x14ac:dyDescent="0.2">
      <c r="B6217">
        <f>IF(ISBLANK(A6217),"",VLOOKUP(A6217,Normas!A:D,4,FALSE))</f>
      </c>
      <c r="E6217" s="2">
        <f>IF(ISBLANK(D6217),"",INT(YEARFRAC(D6217,'Vispārīga informācija'!$B$2)))</f>
      </c>
      <c r="F6217" s="2">
        <f>IFERROR(IF(ISBLANK($A6217),"",IF($A6217="Ūdeņraža jonu koncentrācija",VLOOKUP(Dati!$A6217,Normas!$A:$D,2,FALSE),VLOOKUP(Dati!$A6217,Normas!$A:$D,2,FALSE)*0.6)),"")</f>
      </c>
      <c r="G6217" s="2">
        <f>IFERROR(IF(ISBLANK($A6217),"",IF($A6217="Ūdeņraža jonu koncentrācija",VLOOKUP(Dati!$A6217,Normas!$A:$D,3,FALSE),VLOOKUP(Dati!$A6217,Normas!$A:$D,3,FALSE)*0.6)),"")</f>
      </c>
      <c r="H6217" s="2">
        <f>IFERROR(IF(ISBLANK($A6217),"",IF($A6217="Ūdeņraža jonu koncentrācija",VLOOKUP(Dati!$A6217,Normas!$A:$D,2,FALSE),VLOOKUP(Dati!$A6217,Normas!$A:$D,2,FALSE)*0.3)),"")</f>
      </c>
      <c r="I6217" s="2">
        <f>IFERROR(IF(ISBLANK($A6217),"",IF($A6217="Ūdeņraža jonu koncentrācija",VLOOKUP(Dati!$A6217,Normas!$A:$D,3,FALSE),VLOOKUP(Dati!$A6217,Normas!$A:$D,3,FALSE)*0.3)),"")</f>
      </c>
    </row>
    <row r="6218" spans="2:9" x14ac:dyDescent="0.2">
      <c r="B6218">
        <f>IF(ISBLANK(A6218),"",VLOOKUP(A6218,Normas!A:D,4,FALSE))</f>
      </c>
      <c r="E6218" s="2">
        <f>IF(ISBLANK(D6218),"",INT(YEARFRAC(D6218,'Vispārīga informācija'!$B$2)))</f>
      </c>
      <c r="F6218" s="2">
        <f>IFERROR(IF(ISBLANK($A6218),"",IF($A6218="Ūdeņraža jonu koncentrācija",VLOOKUP(Dati!$A6218,Normas!$A:$D,2,FALSE),VLOOKUP(Dati!$A6218,Normas!$A:$D,2,FALSE)*0.6)),"")</f>
      </c>
      <c r="G6218" s="2">
        <f>IFERROR(IF(ISBLANK($A6218),"",IF($A6218="Ūdeņraža jonu koncentrācija",VLOOKUP(Dati!$A6218,Normas!$A:$D,3,FALSE),VLOOKUP(Dati!$A6218,Normas!$A:$D,3,FALSE)*0.6)),"")</f>
      </c>
      <c r="H6218" s="2">
        <f>IFERROR(IF(ISBLANK($A6218),"",IF($A6218="Ūdeņraža jonu koncentrācija",VLOOKUP(Dati!$A6218,Normas!$A:$D,2,FALSE),VLOOKUP(Dati!$A6218,Normas!$A:$D,2,FALSE)*0.3)),"")</f>
      </c>
      <c r="I6218" s="2">
        <f>IFERROR(IF(ISBLANK($A6218),"",IF($A6218="Ūdeņraža jonu koncentrācija",VLOOKUP(Dati!$A6218,Normas!$A:$D,3,FALSE),VLOOKUP(Dati!$A6218,Normas!$A:$D,3,FALSE)*0.3)),"")</f>
      </c>
    </row>
    <row r="6219" spans="2:9" x14ac:dyDescent="0.2">
      <c r="B6219">
        <f>IF(ISBLANK(A6219),"",VLOOKUP(A6219,Normas!A:D,4,FALSE))</f>
      </c>
      <c r="E6219" s="2">
        <f>IF(ISBLANK(D6219),"",INT(YEARFRAC(D6219,'Vispārīga informācija'!$B$2)))</f>
      </c>
      <c r="F6219" s="2">
        <f>IFERROR(IF(ISBLANK($A6219),"",IF($A6219="Ūdeņraža jonu koncentrācija",VLOOKUP(Dati!$A6219,Normas!$A:$D,2,FALSE),VLOOKUP(Dati!$A6219,Normas!$A:$D,2,FALSE)*0.6)),"")</f>
      </c>
      <c r="G6219" s="2">
        <f>IFERROR(IF(ISBLANK($A6219),"",IF($A6219="Ūdeņraža jonu koncentrācija",VLOOKUP(Dati!$A6219,Normas!$A:$D,3,FALSE),VLOOKUP(Dati!$A6219,Normas!$A:$D,3,FALSE)*0.6)),"")</f>
      </c>
      <c r="H6219" s="2">
        <f>IFERROR(IF(ISBLANK($A6219),"",IF($A6219="Ūdeņraža jonu koncentrācija",VLOOKUP(Dati!$A6219,Normas!$A:$D,2,FALSE),VLOOKUP(Dati!$A6219,Normas!$A:$D,2,FALSE)*0.3)),"")</f>
      </c>
      <c r="I6219" s="2">
        <f>IFERROR(IF(ISBLANK($A6219),"",IF($A6219="Ūdeņraža jonu koncentrācija",VLOOKUP(Dati!$A6219,Normas!$A:$D,3,FALSE),VLOOKUP(Dati!$A6219,Normas!$A:$D,3,FALSE)*0.3)),"")</f>
      </c>
    </row>
    <row r="6220" spans="2:9" x14ac:dyDescent="0.2">
      <c r="B6220">
        <f>IF(ISBLANK(A6220),"",VLOOKUP(A6220,Normas!A:D,4,FALSE))</f>
      </c>
      <c r="E6220" s="2">
        <f>IF(ISBLANK(D6220),"",INT(YEARFRAC(D6220,'Vispārīga informācija'!$B$2)))</f>
      </c>
      <c r="F6220" s="2">
        <f>IFERROR(IF(ISBLANK($A6220),"",IF($A6220="Ūdeņraža jonu koncentrācija",VLOOKUP(Dati!$A6220,Normas!$A:$D,2,FALSE),VLOOKUP(Dati!$A6220,Normas!$A:$D,2,FALSE)*0.6)),"")</f>
      </c>
      <c r="G6220" s="2">
        <f>IFERROR(IF(ISBLANK($A6220),"",IF($A6220="Ūdeņraža jonu koncentrācija",VLOOKUP(Dati!$A6220,Normas!$A:$D,3,FALSE),VLOOKUP(Dati!$A6220,Normas!$A:$D,3,FALSE)*0.6)),"")</f>
      </c>
      <c r="H6220" s="2">
        <f>IFERROR(IF(ISBLANK($A6220),"",IF($A6220="Ūdeņraža jonu koncentrācija",VLOOKUP(Dati!$A6220,Normas!$A:$D,2,FALSE),VLOOKUP(Dati!$A6220,Normas!$A:$D,2,FALSE)*0.3)),"")</f>
      </c>
      <c r="I6220" s="2">
        <f>IFERROR(IF(ISBLANK($A6220),"",IF($A6220="Ūdeņraža jonu koncentrācija",VLOOKUP(Dati!$A6220,Normas!$A:$D,3,FALSE),VLOOKUP(Dati!$A6220,Normas!$A:$D,3,FALSE)*0.3)),"")</f>
      </c>
    </row>
    <row r="6221" spans="2:9" x14ac:dyDescent="0.2">
      <c r="B6221">
        <f>IF(ISBLANK(A6221),"",VLOOKUP(A6221,Normas!A:D,4,FALSE))</f>
      </c>
      <c r="E6221" s="2">
        <f>IF(ISBLANK(D6221),"",INT(YEARFRAC(D6221,'Vispārīga informācija'!$B$2)))</f>
      </c>
      <c r="F6221" s="2">
        <f>IFERROR(IF(ISBLANK($A6221),"",IF($A6221="Ūdeņraža jonu koncentrācija",VLOOKUP(Dati!$A6221,Normas!$A:$D,2,FALSE),VLOOKUP(Dati!$A6221,Normas!$A:$D,2,FALSE)*0.6)),"")</f>
      </c>
      <c r="G6221" s="2">
        <f>IFERROR(IF(ISBLANK($A6221),"",IF($A6221="Ūdeņraža jonu koncentrācija",VLOOKUP(Dati!$A6221,Normas!$A:$D,3,FALSE),VLOOKUP(Dati!$A6221,Normas!$A:$D,3,FALSE)*0.6)),"")</f>
      </c>
      <c r="H6221" s="2">
        <f>IFERROR(IF(ISBLANK($A6221),"",IF($A6221="Ūdeņraža jonu koncentrācija",VLOOKUP(Dati!$A6221,Normas!$A:$D,2,FALSE),VLOOKUP(Dati!$A6221,Normas!$A:$D,2,FALSE)*0.3)),"")</f>
      </c>
      <c r="I6221" s="2">
        <f>IFERROR(IF(ISBLANK($A6221),"",IF($A6221="Ūdeņraža jonu koncentrācija",VLOOKUP(Dati!$A6221,Normas!$A:$D,3,FALSE),VLOOKUP(Dati!$A6221,Normas!$A:$D,3,FALSE)*0.3)),"")</f>
      </c>
    </row>
    <row r="6222" spans="2:9" x14ac:dyDescent="0.2">
      <c r="B6222">
        <f>IF(ISBLANK(A6222),"",VLOOKUP(A6222,Normas!A:D,4,FALSE))</f>
      </c>
      <c r="E6222" s="2">
        <f>IF(ISBLANK(D6222),"",INT(YEARFRAC(D6222,'Vispārīga informācija'!$B$2)))</f>
      </c>
      <c r="F6222" s="2">
        <f>IFERROR(IF(ISBLANK($A6222),"",IF($A6222="Ūdeņraža jonu koncentrācija",VLOOKUP(Dati!$A6222,Normas!$A:$D,2,FALSE),VLOOKUP(Dati!$A6222,Normas!$A:$D,2,FALSE)*0.6)),"")</f>
      </c>
      <c r="G6222" s="2">
        <f>IFERROR(IF(ISBLANK($A6222),"",IF($A6222="Ūdeņraža jonu koncentrācija",VLOOKUP(Dati!$A6222,Normas!$A:$D,3,FALSE),VLOOKUP(Dati!$A6222,Normas!$A:$D,3,FALSE)*0.6)),"")</f>
      </c>
      <c r="H6222" s="2">
        <f>IFERROR(IF(ISBLANK($A6222),"",IF($A6222="Ūdeņraža jonu koncentrācija",VLOOKUP(Dati!$A6222,Normas!$A:$D,2,FALSE),VLOOKUP(Dati!$A6222,Normas!$A:$D,2,FALSE)*0.3)),"")</f>
      </c>
      <c r="I6222" s="2">
        <f>IFERROR(IF(ISBLANK($A6222),"",IF($A6222="Ūdeņraža jonu koncentrācija",VLOOKUP(Dati!$A6222,Normas!$A:$D,3,FALSE),VLOOKUP(Dati!$A6222,Normas!$A:$D,3,FALSE)*0.3)),"")</f>
      </c>
    </row>
    <row r="6223" spans="2:9" x14ac:dyDescent="0.2">
      <c r="B6223">
        <f>IF(ISBLANK(A6223),"",VLOOKUP(A6223,Normas!A:D,4,FALSE))</f>
      </c>
      <c r="E6223" s="2">
        <f>IF(ISBLANK(D6223),"",INT(YEARFRAC(D6223,'Vispārīga informācija'!$B$2)))</f>
      </c>
      <c r="F6223" s="2">
        <f>IFERROR(IF(ISBLANK($A6223),"",IF($A6223="Ūdeņraža jonu koncentrācija",VLOOKUP(Dati!$A6223,Normas!$A:$D,2,FALSE),VLOOKUP(Dati!$A6223,Normas!$A:$D,2,FALSE)*0.6)),"")</f>
      </c>
      <c r="G6223" s="2">
        <f>IFERROR(IF(ISBLANK($A6223),"",IF($A6223="Ūdeņraža jonu koncentrācija",VLOOKUP(Dati!$A6223,Normas!$A:$D,3,FALSE),VLOOKUP(Dati!$A6223,Normas!$A:$D,3,FALSE)*0.6)),"")</f>
      </c>
      <c r="H6223" s="2">
        <f>IFERROR(IF(ISBLANK($A6223),"",IF($A6223="Ūdeņraža jonu koncentrācija",VLOOKUP(Dati!$A6223,Normas!$A:$D,2,FALSE),VLOOKUP(Dati!$A6223,Normas!$A:$D,2,FALSE)*0.3)),"")</f>
      </c>
      <c r="I6223" s="2">
        <f>IFERROR(IF(ISBLANK($A6223),"",IF($A6223="Ūdeņraža jonu koncentrācija",VLOOKUP(Dati!$A6223,Normas!$A:$D,3,FALSE),VLOOKUP(Dati!$A6223,Normas!$A:$D,3,FALSE)*0.3)),"")</f>
      </c>
    </row>
    <row r="6224" spans="2:9" x14ac:dyDescent="0.2">
      <c r="B6224">
        <f>IF(ISBLANK(A6224),"",VLOOKUP(A6224,Normas!A:D,4,FALSE))</f>
      </c>
      <c r="E6224" s="2">
        <f>IF(ISBLANK(D6224),"",INT(YEARFRAC(D6224,'Vispārīga informācija'!$B$2)))</f>
      </c>
      <c r="F6224" s="2">
        <f>IFERROR(IF(ISBLANK($A6224),"",IF($A6224="Ūdeņraža jonu koncentrācija",VLOOKUP(Dati!$A6224,Normas!$A:$D,2,FALSE),VLOOKUP(Dati!$A6224,Normas!$A:$D,2,FALSE)*0.6)),"")</f>
      </c>
      <c r="G6224" s="2">
        <f>IFERROR(IF(ISBLANK($A6224),"",IF($A6224="Ūdeņraža jonu koncentrācija",VLOOKUP(Dati!$A6224,Normas!$A:$D,3,FALSE),VLOOKUP(Dati!$A6224,Normas!$A:$D,3,FALSE)*0.6)),"")</f>
      </c>
      <c r="H6224" s="2">
        <f>IFERROR(IF(ISBLANK($A6224),"",IF($A6224="Ūdeņraža jonu koncentrācija",VLOOKUP(Dati!$A6224,Normas!$A:$D,2,FALSE),VLOOKUP(Dati!$A6224,Normas!$A:$D,2,FALSE)*0.3)),"")</f>
      </c>
      <c r="I6224" s="2">
        <f>IFERROR(IF(ISBLANK($A6224),"",IF($A6224="Ūdeņraža jonu koncentrācija",VLOOKUP(Dati!$A6224,Normas!$A:$D,3,FALSE),VLOOKUP(Dati!$A6224,Normas!$A:$D,3,FALSE)*0.3)),"")</f>
      </c>
    </row>
    <row r="6225" spans="2:9" x14ac:dyDescent="0.2">
      <c r="B6225">
        <f>IF(ISBLANK(A6225),"",VLOOKUP(A6225,Normas!A:D,4,FALSE))</f>
      </c>
      <c r="E6225" s="2">
        <f>IF(ISBLANK(D6225),"",INT(YEARFRAC(D6225,'Vispārīga informācija'!$B$2)))</f>
      </c>
      <c r="F6225" s="2">
        <f>IFERROR(IF(ISBLANK($A6225),"",IF($A6225="Ūdeņraža jonu koncentrācija",VLOOKUP(Dati!$A6225,Normas!$A:$D,2,FALSE),VLOOKUP(Dati!$A6225,Normas!$A:$D,2,FALSE)*0.6)),"")</f>
      </c>
      <c r="G6225" s="2">
        <f>IFERROR(IF(ISBLANK($A6225),"",IF($A6225="Ūdeņraža jonu koncentrācija",VLOOKUP(Dati!$A6225,Normas!$A:$D,3,FALSE),VLOOKUP(Dati!$A6225,Normas!$A:$D,3,FALSE)*0.6)),"")</f>
      </c>
      <c r="H6225" s="2">
        <f>IFERROR(IF(ISBLANK($A6225),"",IF($A6225="Ūdeņraža jonu koncentrācija",VLOOKUP(Dati!$A6225,Normas!$A:$D,2,FALSE),VLOOKUP(Dati!$A6225,Normas!$A:$D,2,FALSE)*0.3)),"")</f>
      </c>
      <c r="I6225" s="2">
        <f>IFERROR(IF(ISBLANK($A6225),"",IF($A6225="Ūdeņraža jonu koncentrācija",VLOOKUP(Dati!$A6225,Normas!$A:$D,3,FALSE),VLOOKUP(Dati!$A6225,Normas!$A:$D,3,FALSE)*0.3)),"")</f>
      </c>
    </row>
    <row r="6226" spans="2:9" x14ac:dyDescent="0.2">
      <c r="B6226">
        <f>IF(ISBLANK(A6226),"",VLOOKUP(A6226,Normas!A:D,4,FALSE))</f>
      </c>
      <c r="E6226" s="2">
        <f>IF(ISBLANK(D6226),"",INT(YEARFRAC(D6226,'Vispārīga informācija'!$B$2)))</f>
      </c>
      <c r="F6226" s="2">
        <f>IFERROR(IF(ISBLANK($A6226),"",IF($A6226="Ūdeņraža jonu koncentrācija",VLOOKUP(Dati!$A6226,Normas!$A:$D,2,FALSE),VLOOKUP(Dati!$A6226,Normas!$A:$D,2,FALSE)*0.6)),"")</f>
      </c>
      <c r="G6226" s="2">
        <f>IFERROR(IF(ISBLANK($A6226),"",IF($A6226="Ūdeņraža jonu koncentrācija",VLOOKUP(Dati!$A6226,Normas!$A:$D,3,FALSE),VLOOKUP(Dati!$A6226,Normas!$A:$D,3,FALSE)*0.6)),"")</f>
      </c>
      <c r="H6226" s="2">
        <f>IFERROR(IF(ISBLANK($A6226),"",IF($A6226="Ūdeņraža jonu koncentrācija",VLOOKUP(Dati!$A6226,Normas!$A:$D,2,FALSE),VLOOKUP(Dati!$A6226,Normas!$A:$D,2,FALSE)*0.3)),"")</f>
      </c>
      <c r="I6226" s="2">
        <f>IFERROR(IF(ISBLANK($A6226),"",IF($A6226="Ūdeņraža jonu koncentrācija",VLOOKUP(Dati!$A6226,Normas!$A:$D,3,FALSE),VLOOKUP(Dati!$A6226,Normas!$A:$D,3,FALSE)*0.3)),"")</f>
      </c>
    </row>
    <row r="6227" spans="2:9" x14ac:dyDescent="0.2">
      <c r="B6227">
        <f>IF(ISBLANK(A6227),"",VLOOKUP(A6227,Normas!A:D,4,FALSE))</f>
      </c>
      <c r="E6227" s="2">
        <f>IF(ISBLANK(D6227),"",INT(YEARFRAC(D6227,'Vispārīga informācija'!$B$2)))</f>
      </c>
      <c r="F6227" s="2">
        <f>IFERROR(IF(ISBLANK($A6227),"",IF($A6227="Ūdeņraža jonu koncentrācija",VLOOKUP(Dati!$A6227,Normas!$A:$D,2,FALSE),VLOOKUP(Dati!$A6227,Normas!$A:$D,2,FALSE)*0.6)),"")</f>
      </c>
      <c r="G6227" s="2">
        <f>IFERROR(IF(ISBLANK($A6227),"",IF($A6227="Ūdeņraža jonu koncentrācija",VLOOKUP(Dati!$A6227,Normas!$A:$D,3,FALSE),VLOOKUP(Dati!$A6227,Normas!$A:$D,3,FALSE)*0.6)),"")</f>
      </c>
      <c r="H6227" s="2">
        <f>IFERROR(IF(ISBLANK($A6227),"",IF($A6227="Ūdeņraža jonu koncentrācija",VLOOKUP(Dati!$A6227,Normas!$A:$D,2,FALSE),VLOOKUP(Dati!$A6227,Normas!$A:$D,2,FALSE)*0.3)),"")</f>
      </c>
      <c r="I6227" s="2">
        <f>IFERROR(IF(ISBLANK($A6227),"",IF($A6227="Ūdeņraža jonu koncentrācija",VLOOKUP(Dati!$A6227,Normas!$A:$D,3,FALSE),VLOOKUP(Dati!$A6227,Normas!$A:$D,3,FALSE)*0.3)),"")</f>
      </c>
    </row>
    <row r="6228" spans="2:9" x14ac:dyDescent="0.2">
      <c r="B6228">
        <f>IF(ISBLANK(A6228),"",VLOOKUP(A6228,Normas!A:D,4,FALSE))</f>
      </c>
      <c r="E6228" s="2">
        <f>IF(ISBLANK(D6228),"",INT(YEARFRAC(D6228,'Vispārīga informācija'!$B$2)))</f>
      </c>
      <c r="F6228" s="2">
        <f>IFERROR(IF(ISBLANK($A6228),"",IF($A6228="Ūdeņraža jonu koncentrācija",VLOOKUP(Dati!$A6228,Normas!$A:$D,2,FALSE),VLOOKUP(Dati!$A6228,Normas!$A:$D,2,FALSE)*0.6)),"")</f>
      </c>
      <c r="G6228" s="2">
        <f>IFERROR(IF(ISBLANK($A6228),"",IF($A6228="Ūdeņraža jonu koncentrācija",VLOOKUP(Dati!$A6228,Normas!$A:$D,3,FALSE),VLOOKUP(Dati!$A6228,Normas!$A:$D,3,FALSE)*0.6)),"")</f>
      </c>
      <c r="H6228" s="2">
        <f>IFERROR(IF(ISBLANK($A6228),"",IF($A6228="Ūdeņraža jonu koncentrācija",VLOOKUP(Dati!$A6228,Normas!$A:$D,2,FALSE),VLOOKUP(Dati!$A6228,Normas!$A:$D,2,FALSE)*0.3)),"")</f>
      </c>
      <c r="I6228" s="2">
        <f>IFERROR(IF(ISBLANK($A6228),"",IF($A6228="Ūdeņraža jonu koncentrācija",VLOOKUP(Dati!$A6228,Normas!$A:$D,3,FALSE),VLOOKUP(Dati!$A6228,Normas!$A:$D,3,FALSE)*0.3)),"")</f>
      </c>
    </row>
    <row r="6229" spans="2:9" x14ac:dyDescent="0.2">
      <c r="B6229">
        <f>IF(ISBLANK(A6229),"",VLOOKUP(A6229,Normas!A:D,4,FALSE))</f>
      </c>
      <c r="E6229" s="2">
        <f>IF(ISBLANK(D6229),"",INT(YEARFRAC(D6229,'Vispārīga informācija'!$B$2)))</f>
      </c>
      <c r="F6229" s="2">
        <f>IFERROR(IF(ISBLANK($A6229),"",IF($A6229="Ūdeņraža jonu koncentrācija",VLOOKUP(Dati!$A6229,Normas!$A:$D,2,FALSE),VLOOKUP(Dati!$A6229,Normas!$A:$D,2,FALSE)*0.6)),"")</f>
      </c>
      <c r="G6229" s="2">
        <f>IFERROR(IF(ISBLANK($A6229),"",IF($A6229="Ūdeņraža jonu koncentrācija",VLOOKUP(Dati!$A6229,Normas!$A:$D,3,FALSE),VLOOKUP(Dati!$A6229,Normas!$A:$D,3,FALSE)*0.6)),"")</f>
      </c>
      <c r="H6229" s="2">
        <f>IFERROR(IF(ISBLANK($A6229),"",IF($A6229="Ūdeņraža jonu koncentrācija",VLOOKUP(Dati!$A6229,Normas!$A:$D,2,FALSE),VLOOKUP(Dati!$A6229,Normas!$A:$D,2,FALSE)*0.3)),"")</f>
      </c>
      <c r="I6229" s="2">
        <f>IFERROR(IF(ISBLANK($A6229),"",IF($A6229="Ūdeņraža jonu koncentrācija",VLOOKUP(Dati!$A6229,Normas!$A:$D,3,FALSE),VLOOKUP(Dati!$A6229,Normas!$A:$D,3,FALSE)*0.3)),"")</f>
      </c>
    </row>
    <row r="6230" spans="2:9" x14ac:dyDescent="0.2">
      <c r="B6230">
        <f>IF(ISBLANK(A6230),"",VLOOKUP(A6230,Normas!A:D,4,FALSE))</f>
      </c>
      <c r="E6230" s="2">
        <f>IF(ISBLANK(D6230),"",INT(YEARFRAC(D6230,'Vispārīga informācija'!$B$2)))</f>
      </c>
      <c r="F6230" s="2">
        <f>IFERROR(IF(ISBLANK($A6230),"",IF($A6230="Ūdeņraža jonu koncentrācija",VLOOKUP(Dati!$A6230,Normas!$A:$D,2,FALSE),VLOOKUP(Dati!$A6230,Normas!$A:$D,2,FALSE)*0.6)),"")</f>
      </c>
      <c r="G6230" s="2">
        <f>IFERROR(IF(ISBLANK($A6230),"",IF($A6230="Ūdeņraža jonu koncentrācija",VLOOKUP(Dati!$A6230,Normas!$A:$D,3,FALSE),VLOOKUP(Dati!$A6230,Normas!$A:$D,3,FALSE)*0.6)),"")</f>
      </c>
      <c r="H6230" s="2">
        <f>IFERROR(IF(ISBLANK($A6230),"",IF($A6230="Ūdeņraža jonu koncentrācija",VLOOKUP(Dati!$A6230,Normas!$A:$D,2,FALSE),VLOOKUP(Dati!$A6230,Normas!$A:$D,2,FALSE)*0.3)),"")</f>
      </c>
      <c r="I6230" s="2">
        <f>IFERROR(IF(ISBLANK($A6230),"",IF($A6230="Ūdeņraža jonu koncentrācija",VLOOKUP(Dati!$A6230,Normas!$A:$D,3,FALSE),VLOOKUP(Dati!$A6230,Normas!$A:$D,3,FALSE)*0.3)),"")</f>
      </c>
    </row>
    <row r="6231" spans="2:9" x14ac:dyDescent="0.2">
      <c r="B6231">
        <f>IF(ISBLANK(A6231),"",VLOOKUP(A6231,Normas!A:D,4,FALSE))</f>
      </c>
      <c r="E6231" s="2">
        <f>IF(ISBLANK(D6231),"",INT(YEARFRAC(D6231,'Vispārīga informācija'!$B$2)))</f>
      </c>
      <c r="F6231" s="2">
        <f>IFERROR(IF(ISBLANK($A6231),"",IF($A6231="Ūdeņraža jonu koncentrācija",VLOOKUP(Dati!$A6231,Normas!$A:$D,2,FALSE),VLOOKUP(Dati!$A6231,Normas!$A:$D,2,FALSE)*0.6)),"")</f>
      </c>
      <c r="G6231" s="2">
        <f>IFERROR(IF(ISBLANK($A6231),"",IF($A6231="Ūdeņraža jonu koncentrācija",VLOOKUP(Dati!$A6231,Normas!$A:$D,3,FALSE),VLOOKUP(Dati!$A6231,Normas!$A:$D,3,FALSE)*0.6)),"")</f>
      </c>
      <c r="H6231" s="2">
        <f>IFERROR(IF(ISBLANK($A6231),"",IF($A6231="Ūdeņraža jonu koncentrācija",VLOOKUP(Dati!$A6231,Normas!$A:$D,2,FALSE),VLOOKUP(Dati!$A6231,Normas!$A:$D,2,FALSE)*0.3)),"")</f>
      </c>
      <c r="I6231" s="2">
        <f>IFERROR(IF(ISBLANK($A6231),"",IF($A6231="Ūdeņraža jonu koncentrācija",VLOOKUP(Dati!$A6231,Normas!$A:$D,3,FALSE),VLOOKUP(Dati!$A6231,Normas!$A:$D,3,FALSE)*0.3)),"")</f>
      </c>
    </row>
    <row r="6232" spans="2:9" x14ac:dyDescent="0.2">
      <c r="B6232">
        <f>IF(ISBLANK(A6232),"",VLOOKUP(A6232,Normas!A:D,4,FALSE))</f>
      </c>
      <c r="E6232" s="2">
        <f>IF(ISBLANK(D6232),"",INT(YEARFRAC(D6232,'Vispārīga informācija'!$B$2)))</f>
      </c>
      <c r="F6232" s="2">
        <f>IFERROR(IF(ISBLANK($A6232),"",IF($A6232="Ūdeņraža jonu koncentrācija",VLOOKUP(Dati!$A6232,Normas!$A:$D,2,FALSE),VLOOKUP(Dati!$A6232,Normas!$A:$D,2,FALSE)*0.6)),"")</f>
      </c>
      <c r="G6232" s="2">
        <f>IFERROR(IF(ISBLANK($A6232),"",IF($A6232="Ūdeņraža jonu koncentrācija",VLOOKUP(Dati!$A6232,Normas!$A:$D,3,FALSE),VLOOKUP(Dati!$A6232,Normas!$A:$D,3,FALSE)*0.6)),"")</f>
      </c>
      <c r="H6232" s="2">
        <f>IFERROR(IF(ISBLANK($A6232),"",IF($A6232="Ūdeņraža jonu koncentrācija",VLOOKUP(Dati!$A6232,Normas!$A:$D,2,FALSE),VLOOKUP(Dati!$A6232,Normas!$A:$D,2,FALSE)*0.3)),"")</f>
      </c>
      <c r="I6232" s="2">
        <f>IFERROR(IF(ISBLANK($A6232),"",IF($A6232="Ūdeņraža jonu koncentrācija",VLOOKUP(Dati!$A6232,Normas!$A:$D,3,FALSE),VLOOKUP(Dati!$A6232,Normas!$A:$D,3,FALSE)*0.3)),"")</f>
      </c>
    </row>
    <row r="6233" spans="2:9" x14ac:dyDescent="0.2">
      <c r="B6233">
        <f>IF(ISBLANK(A6233),"",VLOOKUP(A6233,Normas!A:D,4,FALSE))</f>
      </c>
      <c r="E6233" s="2">
        <f>IF(ISBLANK(D6233),"",INT(YEARFRAC(D6233,'Vispārīga informācija'!$B$2)))</f>
      </c>
      <c r="F6233" s="2">
        <f>IFERROR(IF(ISBLANK($A6233),"",IF($A6233="Ūdeņraža jonu koncentrācija",VLOOKUP(Dati!$A6233,Normas!$A:$D,2,FALSE),VLOOKUP(Dati!$A6233,Normas!$A:$D,2,FALSE)*0.6)),"")</f>
      </c>
      <c r="G6233" s="2">
        <f>IFERROR(IF(ISBLANK($A6233),"",IF($A6233="Ūdeņraža jonu koncentrācija",VLOOKUP(Dati!$A6233,Normas!$A:$D,3,FALSE),VLOOKUP(Dati!$A6233,Normas!$A:$D,3,FALSE)*0.6)),"")</f>
      </c>
      <c r="H6233" s="2">
        <f>IFERROR(IF(ISBLANK($A6233),"",IF($A6233="Ūdeņraža jonu koncentrācija",VLOOKUP(Dati!$A6233,Normas!$A:$D,2,FALSE),VLOOKUP(Dati!$A6233,Normas!$A:$D,2,FALSE)*0.3)),"")</f>
      </c>
      <c r="I6233" s="2">
        <f>IFERROR(IF(ISBLANK($A6233),"",IF($A6233="Ūdeņraža jonu koncentrācija",VLOOKUP(Dati!$A6233,Normas!$A:$D,3,FALSE),VLOOKUP(Dati!$A6233,Normas!$A:$D,3,FALSE)*0.3)),"")</f>
      </c>
    </row>
    <row r="6234" spans="2:9" x14ac:dyDescent="0.2">
      <c r="B6234">
        <f>IF(ISBLANK(A6234),"",VLOOKUP(A6234,Normas!A:D,4,FALSE))</f>
      </c>
      <c r="E6234" s="2">
        <f>IF(ISBLANK(D6234),"",INT(YEARFRAC(D6234,'Vispārīga informācija'!$B$2)))</f>
      </c>
      <c r="F6234" s="2">
        <f>IFERROR(IF(ISBLANK($A6234),"",IF($A6234="Ūdeņraža jonu koncentrācija",VLOOKUP(Dati!$A6234,Normas!$A:$D,2,FALSE),VLOOKUP(Dati!$A6234,Normas!$A:$D,2,FALSE)*0.6)),"")</f>
      </c>
      <c r="G6234" s="2">
        <f>IFERROR(IF(ISBLANK($A6234),"",IF($A6234="Ūdeņraža jonu koncentrācija",VLOOKUP(Dati!$A6234,Normas!$A:$D,3,FALSE),VLOOKUP(Dati!$A6234,Normas!$A:$D,3,FALSE)*0.6)),"")</f>
      </c>
      <c r="H6234" s="2">
        <f>IFERROR(IF(ISBLANK($A6234),"",IF($A6234="Ūdeņraža jonu koncentrācija",VLOOKUP(Dati!$A6234,Normas!$A:$D,2,FALSE),VLOOKUP(Dati!$A6234,Normas!$A:$D,2,FALSE)*0.3)),"")</f>
      </c>
      <c r="I6234" s="2">
        <f>IFERROR(IF(ISBLANK($A6234),"",IF($A6234="Ūdeņraža jonu koncentrācija",VLOOKUP(Dati!$A6234,Normas!$A:$D,3,FALSE),VLOOKUP(Dati!$A6234,Normas!$A:$D,3,FALSE)*0.3)),"")</f>
      </c>
    </row>
    <row r="6235" spans="2:9" x14ac:dyDescent="0.2">
      <c r="B6235">
        <f>IF(ISBLANK(A6235),"",VLOOKUP(A6235,Normas!A:D,4,FALSE))</f>
      </c>
      <c r="E6235" s="2">
        <f>IF(ISBLANK(D6235),"",INT(YEARFRAC(D6235,'Vispārīga informācija'!$B$2)))</f>
      </c>
      <c r="F6235" s="2">
        <f>IFERROR(IF(ISBLANK($A6235),"",IF($A6235="Ūdeņraža jonu koncentrācija",VLOOKUP(Dati!$A6235,Normas!$A:$D,2,FALSE),VLOOKUP(Dati!$A6235,Normas!$A:$D,2,FALSE)*0.6)),"")</f>
      </c>
      <c r="G6235" s="2">
        <f>IFERROR(IF(ISBLANK($A6235),"",IF($A6235="Ūdeņraža jonu koncentrācija",VLOOKUP(Dati!$A6235,Normas!$A:$D,3,FALSE),VLOOKUP(Dati!$A6235,Normas!$A:$D,3,FALSE)*0.6)),"")</f>
      </c>
      <c r="H6235" s="2">
        <f>IFERROR(IF(ISBLANK($A6235),"",IF($A6235="Ūdeņraža jonu koncentrācija",VLOOKUP(Dati!$A6235,Normas!$A:$D,2,FALSE),VLOOKUP(Dati!$A6235,Normas!$A:$D,2,FALSE)*0.3)),"")</f>
      </c>
      <c r="I6235" s="2">
        <f>IFERROR(IF(ISBLANK($A6235),"",IF($A6235="Ūdeņraža jonu koncentrācija",VLOOKUP(Dati!$A6235,Normas!$A:$D,3,FALSE),VLOOKUP(Dati!$A6235,Normas!$A:$D,3,FALSE)*0.3)),"")</f>
      </c>
    </row>
    <row r="6236" spans="2:9" x14ac:dyDescent="0.2">
      <c r="B6236">
        <f>IF(ISBLANK(A6236),"",VLOOKUP(A6236,Normas!A:D,4,FALSE))</f>
      </c>
      <c r="E6236" s="2">
        <f>IF(ISBLANK(D6236),"",INT(YEARFRAC(D6236,'Vispārīga informācija'!$B$2)))</f>
      </c>
      <c r="F6236" s="2">
        <f>IFERROR(IF(ISBLANK($A6236),"",IF($A6236="Ūdeņraža jonu koncentrācija",VLOOKUP(Dati!$A6236,Normas!$A:$D,2,FALSE),VLOOKUP(Dati!$A6236,Normas!$A:$D,2,FALSE)*0.6)),"")</f>
      </c>
      <c r="G6236" s="2">
        <f>IFERROR(IF(ISBLANK($A6236),"",IF($A6236="Ūdeņraža jonu koncentrācija",VLOOKUP(Dati!$A6236,Normas!$A:$D,3,FALSE),VLOOKUP(Dati!$A6236,Normas!$A:$D,3,FALSE)*0.6)),"")</f>
      </c>
      <c r="H6236" s="2">
        <f>IFERROR(IF(ISBLANK($A6236),"",IF($A6236="Ūdeņraža jonu koncentrācija",VLOOKUP(Dati!$A6236,Normas!$A:$D,2,FALSE),VLOOKUP(Dati!$A6236,Normas!$A:$D,2,FALSE)*0.3)),"")</f>
      </c>
      <c r="I6236" s="2">
        <f>IFERROR(IF(ISBLANK($A6236),"",IF($A6236="Ūdeņraža jonu koncentrācija",VLOOKUP(Dati!$A6236,Normas!$A:$D,3,FALSE),VLOOKUP(Dati!$A6236,Normas!$A:$D,3,FALSE)*0.3)),"")</f>
      </c>
    </row>
    <row r="6237" spans="2:9" x14ac:dyDescent="0.2">
      <c r="B6237">
        <f>IF(ISBLANK(A6237),"",VLOOKUP(A6237,Normas!A:D,4,FALSE))</f>
      </c>
      <c r="E6237" s="2">
        <f>IF(ISBLANK(D6237),"",INT(YEARFRAC(D6237,'Vispārīga informācija'!$B$2)))</f>
      </c>
      <c r="F6237" s="2">
        <f>IFERROR(IF(ISBLANK($A6237),"",IF($A6237="Ūdeņraža jonu koncentrācija",VLOOKUP(Dati!$A6237,Normas!$A:$D,2,FALSE),VLOOKUP(Dati!$A6237,Normas!$A:$D,2,FALSE)*0.6)),"")</f>
      </c>
      <c r="G6237" s="2">
        <f>IFERROR(IF(ISBLANK($A6237),"",IF($A6237="Ūdeņraža jonu koncentrācija",VLOOKUP(Dati!$A6237,Normas!$A:$D,3,FALSE),VLOOKUP(Dati!$A6237,Normas!$A:$D,3,FALSE)*0.6)),"")</f>
      </c>
      <c r="H6237" s="2">
        <f>IFERROR(IF(ISBLANK($A6237),"",IF($A6237="Ūdeņraža jonu koncentrācija",VLOOKUP(Dati!$A6237,Normas!$A:$D,2,FALSE),VLOOKUP(Dati!$A6237,Normas!$A:$D,2,FALSE)*0.3)),"")</f>
      </c>
      <c r="I6237" s="2">
        <f>IFERROR(IF(ISBLANK($A6237),"",IF($A6237="Ūdeņraža jonu koncentrācija",VLOOKUP(Dati!$A6237,Normas!$A:$D,3,FALSE),VLOOKUP(Dati!$A6237,Normas!$A:$D,3,FALSE)*0.3)),"")</f>
      </c>
    </row>
    <row r="6238" spans="2:9" x14ac:dyDescent="0.2">
      <c r="B6238">
        <f>IF(ISBLANK(A6238),"",VLOOKUP(A6238,Normas!A:D,4,FALSE))</f>
      </c>
      <c r="E6238" s="2">
        <f>IF(ISBLANK(D6238),"",INT(YEARFRAC(D6238,'Vispārīga informācija'!$B$2)))</f>
      </c>
      <c r="F6238" s="2">
        <f>IFERROR(IF(ISBLANK($A6238),"",IF($A6238="Ūdeņraža jonu koncentrācija",VLOOKUP(Dati!$A6238,Normas!$A:$D,2,FALSE),VLOOKUP(Dati!$A6238,Normas!$A:$D,2,FALSE)*0.6)),"")</f>
      </c>
      <c r="G6238" s="2">
        <f>IFERROR(IF(ISBLANK($A6238),"",IF($A6238="Ūdeņraža jonu koncentrācija",VLOOKUP(Dati!$A6238,Normas!$A:$D,3,FALSE),VLOOKUP(Dati!$A6238,Normas!$A:$D,3,FALSE)*0.6)),"")</f>
      </c>
      <c r="H6238" s="2">
        <f>IFERROR(IF(ISBLANK($A6238),"",IF($A6238="Ūdeņraža jonu koncentrācija",VLOOKUP(Dati!$A6238,Normas!$A:$D,2,FALSE),VLOOKUP(Dati!$A6238,Normas!$A:$D,2,FALSE)*0.3)),"")</f>
      </c>
      <c r="I6238" s="2">
        <f>IFERROR(IF(ISBLANK($A6238),"",IF($A6238="Ūdeņraža jonu koncentrācija",VLOOKUP(Dati!$A6238,Normas!$A:$D,3,FALSE),VLOOKUP(Dati!$A6238,Normas!$A:$D,3,FALSE)*0.3)),"")</f>
      </c>
    </row>
    <row r="6239" spans="2:9" x14ac:dyDescent="0.2">
      <c r="B6239">
        <f>IF(ISBLANK(A6239),"",VLOOKUP(A6239,Normas!A:D,4,FALSE))</f>
      </c>
      <c r="E6239" s="2">
        <f>IF(ISBLANK(D6239),"",INT(YEARFRAC(D6239,'Vispārīga informācija'!$B$2)))</f>
      </c>
      <c r="F6239" s="2">
        <f>IFERROR(IF(ISBLANK($A6239),"",IF($A6239="Ūdeņraža jonu koncentrācija",VLOOKUP(Dati!$A6239,Normas!$A:$D,2,FALSE),VLOOKUP(Dati!$A6239,Normas!$A:$D,2,FALSE)*0.6)),"")</f>
      </c>
      <c r="G6239" s="2">
        <f>IFERROR(IF(ISBLANK($A6239),"",IF($A6239="Ūdeņraža jonu koncentrācija",VLOOKUP(Dati!$A6239,Normas!$A:$D,3,FALSE),VLOOKUP(Dati!$A6239,Normas!$A:$D,3,FALSE)*0.6)),"")</f>
      </c>
      <c r="H6239" s="2">
        <f>IFERROR(IF(ISBLANK($A6239),"",IF($A6239="Ūdeņraža jonu koncentrācija",VLOOKUP(Dati!$A6239,Normas!$A:$D,2,FALSE),VLOOKUP(Dati!$A6239,Normas!$A:$D,2,FALSE)*0.3)),"")</f>
      </c>
      <c r="I6239" s="2">
        <f>IFERROR(IF(ISBLANK($A6239),"",IF($A6239="Ūdeņraža jonu koncentrācija",VLOOKUP(Dati!$A6239,Normas!$A:$D,3,FALSE),VLOOKUP(Dati!$A6239,Normas!$A:$D,3,FALSE)*0.3)),"")</f>
      </c>
    </row>
    <row r="6240" spans="2:9" x14ac:dyDescent="0.2">
      <c r="B6240">
        <f>IF(ISBLANK(A6240),"",VLOOKUP(A6240,Normas!A:D,4,FALSE))</f>
      </c>
      <c r="E6240" s="2">
        <f>IF(ISBLANK(D6240),"",INT(YEARFRAC(D6240,'Vispārīga informācija'!$B$2)))</f>
      </c>
      <c r="F6240" s="2">
        <f>IFERROR(IF(ISBLANK($A6240),"",IF($A6240="Ūdeņraža jonu koncentrācija",VLOOKUP(Dati!$A6240,Normas!$A:$D,2,FALSE),VLOOKUP(Dati!$A6240,Normas!$A:$D,2,FALSE)*0.6)),"")</f>
      </c>
      <c r="G6240" s="2">
        <f>IFERROR(IF(ISBLANK($A6240),"",IF($A6240="Ūdeņraža jonu koncentrācija",VLOOKUP(Dati!$A6240,Normas!$A:$D,3,FALSE),VLOOKUP(Dati!$A6240,Normas!$A:$D,3,FALSE)*0.6)),"")</f>
      </c>
      <c r="H6240" s="2">
        <f>IFERROR(IF(ISBLANK($A6240),"",IF($A6240="Ūdeņraža jonu koncentrācija",VLOOKUP(Dati!$A6240,Normas!$A:$D,2,FALSE),VLOOKUP(Dati!$A6240,Normas!$A:$D,2,FALSE)*0.3)),"")</f>
      </c>
      <c r="I6240" s="2">
        <f>IFERROR(IF(ISBLANK($A6240),"",IF($A6240="Ūdeņraža jonu koncentrācija",VLOOKUP(Dati!$A6240,Normas!$A:$D,3,FALSE),VLOOKUP(Dati!$A6240,Normas!$A:$D,3,FALSE)*0.3)),"")</f>
      </c>
    </row>
    <row r="6241" spans="2:9" x14ac:dyDescent="0.2">
      <c r="B6241">
        <f>IF(ISBLANK(A6241),"",VLOOKUP(A6241,Normas!A:D,4,FALSE))</f>
      </c>
      <c r="E6241" s="2">
        <f>IF(ISBLANK(D6241),"",INT(YEARFRAC(D6241,'Vispārīga informācija'!$B$2)))</f>
      </c>
      <c r="F6241" s="2">
        <f>IFERROR(IF(ISBLANK($A6241),"",IF($A6241="Ūdeņraža jonu koncentrācija",VLOOKUP(Dati!$A6241,Normas!$A:$D,2,FALSE),VLOOKUP(Dati!$A6241,Normas!$A:$D,2,FALSE)*0.6)),"")</f>
      </c>
      <c r="G6241" s="2">
        <f>IFERROR(IF(ISBLANK($A6241),"",IF($A6241="Ūdeņraža jonu koncentrācija",VLOOKUP(Dati!$A6241,Normas!$A:$D,3,FALSE),VLOOKUP(Dati!$A6241,Normas!$A:$D,3,FALSE)*0.6)),"")</f>
      </c>
      <c r="H6241" s="2">
        <f>IFERROR(IF(ISBLANK($A6241),"",IF($A6241="Ūdeņraža jonu koncentrācija",VLOOKUP(Dati!$A6241,Normas!$A:$D,2,FALSE),VLOOKUP(Dati!$A6241,Normas!$A:$D,2,FALSE)*0.3)),"")</f>
      </c>
      <c r="I6241" s="2">
        <f>IFERROR(IF(ISBLANK($A6241),"",IF($A6241="Ūdeņraža jonu koncentrācija",VLOOKUP(Dati!$A6241,Normas!$A:$D,3,FALSE),VLOOKUP(Dati!$A6241,Normas!$A:$D,3,FALSE)*0.3)),"")</f>
      </c>
    </row>
    <row r="6242" spans="2:9" x14ac:dyDescent="0.2">
      <c r="B6242">
        <f>IF(ISBLANK(A6242),"",VLOOKUP(A6242,Normas!A:D,4,FALSE))</f>
      </c>
      <c r="E6242" s="2">
        <f>IF(ISBLANK(D6242),"",INT(YEARFRAC(D6242,'Vispārīga informācija'!$B$2)))</f>
      </c>
      <c r="F6242" s="2">
        <f>IFERROR(IF(ISBLANK($A6242),"",IF($A6242="Ūdeņraža jonu koncentrācija",VLOOKUP(Dati!$A6242,Normas!$A:$D,2,FALSE),VLOOKUP(Dati!$A6242,Normas!$A:$D,2,FALSE)*0.6)),"")</f>
      </c>
      <c r="G6242" s="2">
        <f>IFERROR(IF(ISBLANK($A6242),"",IF($A6242="Ūdeņraža jonu koncentrācija",VLOOKUP(Dati!$A6242,Normas!$A:$D,3,FALSE),VLOOKUP(Dati!$A6242,Normas!$A:$D,3,FALSE)*0.6)),"")</f>
      </c>
      <c r="H6242" s="2">
        <f>IFERROR(IF(ISBLANK($A6242),"",IF($A6242="Ūdeņraža jonu koncentrācija",VLOOKUP(Dati!$A6242,Normas!$A:$D,2,FALSE),VLOOKUP(Dati!$A6242,Normas!$A:$D,2,FALSE)*0.3)),"")</f>
      </c>
      <c r="I6242" s="2">
        <f>IFERROR(IF(ISBLANK($A6242),"",IF($A6242="Ūdeņraža jonu koncentrācija",VLOOKUP(Dati!$A6242,Normas!$A:$D,3,FALSE),VLOOKUP(Dati!$A6242,Normas!$A:$D,3,FALSE)*0.3)),"")</f>
      </c>
    </row>
    <row r="6243" spans="2:9" x14ac:dyDescent="0.2">
      <c r="B6243">
        <f>IF(ISBLANK(A6243),"",VLOOKUP(A6243,Normas!A:D,4,FALSE))</f>
      </c>
      <c r="E6243" s="2">
        <f>IF(ISBLANK(D6243),"",INT(YEARFRAC(D6243,'Vispārīga informācija'!$B$2)))</f>
      </c>
      <c r="F6243" s="2">
        <f>IFERROR(IF(ISBLANK($A6243),"",IF($A6243="Ūdeņraža jonu koncentrācija",VLOOKUP(Dati!$A6243,Normas!$A:$D,2,FALSE),VLOOKUP(Dati!$A6243,Normas!$A:$D,2,FALSE)*0.6)),"")</f>
      </c>
      <c r="G6243" s="2">
        <f>IFERROR(IF(ISBLANK($A6243),"",IF($A6243="Ūdeņraža jonu koncentrācija",VLOOKUP(Dati!$A6243,Normas!$A:$D,3,FALSE),VLOOKUP(Dati!$A6243,Normas!$A:$D,3,FALSE)*0.6)),"")</f>
      </c>
      <c r="H6243" s="2">
        <f>IFERROR(IF(ISBLANK($A6243),"",IF($A6243="Ūdeņraža jonu koncentrācija",VLOOKUP(Dati!$A6243,Normas!$A:$D,2,FALSE),VLOOKUP(Dati!$A6243,Normas!$A:$D,2,FALSE)*0.3)),"")</f>
      </c>
      <c r="I6243" s="2">
        <f>IFERROR(IF(ISBLANK($A6243),"",IF($A6243="Ūdeņraža jonu koncentrācija",VLOOKUP(Dati!$A6243,Normas!$A:$D,3,FALSE),VLOOKUP(Dati!$A6243,Normas!$A:$D,3,FALSE)*0.3)),"")</f>
      </c>
    </row>
    <row r="6244" spans="2:9" x14ac:dyDescent="0.2">
      <c r="B6244">
        <f>IF(ISBLANK(A6244),"",VLOOKUP(A6244,Normas!A:D,4,FALSE))</f>
      </c>
      <c r="E6244" s="2">
        <f>IF(ISBLANK(D6244),"",INT(YEARFRAC(D6244,'Vispārīga informācija'!$B$2)))</f>
      </c>
      <c r="F6244" s="2">
        <f>IFERROR(IF(ISBLANK($A6244),"",IF($A6244="Ūdeņraža jonu koncentrācija",VLOOKUP(Dati!$A6244,Normas!$A:$D,2,FALSE),VLOOKUP(Dati!$A6244,Normas!$A:$D,2,FALSE)*0.6)),"")</f>
      </c>
      <c r="G6244" s="2">
        <f>IFERROR(IF(ISBLANK($A6244),"",IF($A6244="Ūdeņraža jonu koncentrācija",VLOOKUP(Dati!$A6244,Normas!$A:$D,3,FALSE),VLOOKUP(Dati!$A6244,Normas!$A:$D,3,FALSE)*0.6)),"")</f>
      </c>
      <c r="H6244" s="2">
        <f>IFERROR(IF(ISBLANK($A6244),"",IF($A6244="Ūdeņraža jonu koncentrācija",VLOOKUP(Dati!$A6244,Normas!$A:$D,2,FALSE),VLOOKUP(Dati!$A6244,Normas!$A:$D,2,FALSE)*0.3)),"")</f>
      </c>
      <c r="I6244" s="2">
        <f>IFERROR(IF(ISBLANK($A6244),"",IF($A6244="Ūdeņraža jonu koncentrācija",VLOOKUP(Dati!$A6244,Normas!$A:$D,3,FALSE),VLOOKUP(Dati!$A6244,Normas!$A:$D,3,FALSE)*0.3)),"")</f>
      </c>
    </row>
    <row r="6245" spans="2:9" x14ac:dyDescent="0.2">
      <c r="B6245">
        <f>IF(ISBLANK(A6245),"",VLOOKUP(A6245,Normas!A:D,4,FALSE))</f>
      </c>
      <c r="E6245" s="2">
        <f>IF(ISBLANK(D6245),"",INT(YEARFRAC(D6245,'Vispārīga informācija'!$B$2)))</f>
      </c>
      <c r="F6245" s="2">
        <f>IFERROR(IF(ISBLANK($A6245),"",IF($A6245="Ūdeņraža jonu koncentrācija",VLOOKUP(Dati!$A6245,Normas!$A:$D,2,FALSE),VLOOKUP(Dati!$A6245,Normas!$A:$D,2,FALSE)*0.6)),"")</f>
      </c>
      <c r="G6245" s="2">
        <f>IFERROR(IF(ISBLANK($A6245),"",IF($A6245="Ūdeņraža jonu koncentrācija",VLOOKUP(Dati!$A6245,Normas!$A:$D,3,FALSE),VLOOKUP(Dati!$A6245,Normas!$A:$D,3,FALSE)*0.6)),"")</f>
      </c>
      <c r="H6245" s="2">
        <f>IFERROR(IF(ISBLANK($A6245),"",IF($A6245="Ūdeņraža jonu koncentrācija",VLOOKUP(Dati!$A6245,Normas!$A:$D,2,FALSE),VLOOKUP(Dati!$A6245,Normas!$A:$D,2,FALSE)*0.3)),"")</f>
      </c>
      <c r="I6245" s="2">
        <f>IFERROR(IF(ISBLANK($A6245),"",IF($A6245="Ūdeņraža jonu koncentrācija",VLOOKUP(Dati!$A6245,Normas!$A:$D,3,FALSE),VLOOKUP(Dati!$A6245,Normas!$A:$D,3,FALSE)*0.3)),"")</f>
      </c>
    </row>
    <row r="6246" spans="2:9" x14ac:dyDescent="0.2">
      <c r="B6246">
        <f>IF(ISBLANK(A6246),"",VLOOKUP(A6246,Normas!A:D,4,FALSE))</f>
      </c>
      <c r="E6246" s="2">
        <f>IF(ISBLANK(D6246),"",INT(YEARFRAC(D6246,'Vispārīga informācija'!$B$2)))</f>
      </c>
      <c r="F6246" s="2">
        <f>IFERROR(IF(ISBLANK($A6246),"",IF($A6246="Ūdeņraža jonu koncentrācija",VLOOKUP(Dati!$A6246,Normas!$A:$D,2,FALSE),VLOOKUP(Dati!$A6246,Normas!$A:$D,2,FALSE)*0.6)),"")</f>
      </c>
      <c r="G6246" s="2">
        <f>IFERROR(IF(ISBLANK($A6246),"",IF($A6246="Ūdeņraža jonu koncentrācija",VLOOKUP(Dati!$A6246,Normas!$A:$D,3,FALSE),VLOOKUP(Dati!$A6246,Normas!$A:$D,3,FALSE)*0.6)),"")</f>
      </c>
      <c r="H6246" s="2">
        <f>IFERROR(IF(ISBLANK($A6246),"",IF($A6246="Ūdeņraža jonu koncentrācija",VLOOKUP(Dati!$A6246,Normas!$A:$D,2,FALSE),VLOOKUP(Dati!$A6246,Normas!$A:$D,2,FALSE)*0.3)),"")</f>
      </c>
      <c r="I6246" s="2">
        <f>IFERROR(IF(ISBLANK($A6246),"",IF($A6246="Ūdeņraža jonu koncentrācija",VLOOKUP(Dati!$A6246,Normas!$A:$D,3,FALSE),VLOOKUP(Dati!$A6246,Normas!$A:$D,3,FALSE)*0.3)),"")</f>
      </c>
    </row>
    <row r="6247" spans="2:9" x14ac:dyDescent="0.2">
      <c r="B6247">
        <f>IF(ISBLANK(A6247),"",VLOOKUP(A6247,Normas!A:D,4,FALSE))</f>
      </c>
      <c r="E6247" s="2">
        <f>IF(ISBLANK(D6247),"",INT(YEARFRAC(D6247,'Vispārīga informācija'!$B$2)))</f>
      </c>
      <c r="F6247" s="2">
        <f>IFERROR(IF(ISBLANK($A6247),"",IF($A6247="Ūdeņraža jonu koncentrācija",VLOOKUP(Dati!$A6247,Normas!$A:$D,2,FALSE),VLOOKUP(Dati!$A6247,Normas!$A:$D,2,FALSE)*0.6)),"")</f>
      </c>
      <c r="G6247" s="2">
        <f>IFERROR(IF(ISBLANK($A6247),"",IF($A6247="Ūdeņraža jonu koncentrācija",VLOOKUP(Dati!$A6247,Normas!$A:$D,3,FALSE),VLOOKUP(Dati!$A6247,Normas!$A:$D,3,FALSE)*0.6)),"")</f>
      </c>
      <c r="H6247" s="2">
        <f>IFERROR(IF(ISBLANK($A6247),"",IF($A6247="Ūdeņraža jonu koncentrācija",VLOOKUP(Dati!$A6247,Normas!$A:$D,2,FALSE),VLOOKUP(Dati!$A6247,Normas!$A:$D,2,FALSE)*0.3)),"")</f>
      </c>
      <c r="I6247" s="2">
        <f>IFERROR(IF(ISBLANK($A6247),"",IF($A6247="Ūdeņraža jonu koncentrācija",VLOOKUP(Dati!$A6247,Normas!$A:$D,3,FALSE),VLOOKUP(Dati!$A6247,Normas!$A:$D,3,FALSE)*0.3)),"")</f>
      </c>
    </row>
    <row r="6248" spans="2:9" x14ac:dyDescent="0.2">
      <c r="B6248">
        <f>IF(ISBLANK(A6248),"",VLOOKUP(A6248,Normas!A:D,4,FALSE))</f>
      </c>
      <c r="E6248" s="2">
        <f>IF(ISBLANK(D6248),"",INT(YEARFRAC(D6248,'Vispārīga informācija'!$B$2)))</f>
      </c>
      <c r="F6248" s="2">
        <f>IFERROR(IF(ISBLANK($A6248),"",IF($A6248="Ūdeņraža jonu koncentrācija",VLOOKUP(Dati!$A6248,Normas!$A:$D,2,FALSE),VLOOKUP(Dati!$A6248,Normas!$A:$D,2,FALSE)*0.6)),"")</f>
      </c>
      <c r="G6248" s="2">
        <f>IFERROR(IF(ISBLANK($A6248),"",IF($A6248="Ūdeņraža jonu koncentrācija",VLOOKUP(Dati!$A6248,Normas!$A:$D,3,FALSE),VLOOKUP(Dati!$A6248,Normas!$A:$D,3,FALSE)*0.6)),"")</f>
      </c>
      <c r="H6248" s="2">
        <f>IFERROR(IF(ISBLANK($A6248),"",IF($A6248="Ūdeņraža jonu koncentrācija",VLOOKUP(Dati!$A6248,Normas!$A:$D,2,FALSE),VLOOKUP(Dati!$A6248,Normas!$A:$D,2,FALSE)*0.3)),"")</f>
      </c>
      <c r="I6248" s="2">
        <f>IFERROR(IF(ISBLANK($A6248),"",IF($A6248="Ūdeņraža jonu koncentrācija",VLOOKUP(Dati!$A6248,Normas!$A:$D,3,FALSE),VLOOKUP(Dati!$A6248,Normas!$A:$D,3,FALSE)*0.3)),"")</f>
      </c>
    </row>
    <row r="6249" spans="2:9" x14ac:dyDescent="0.2">
      <c r="B6249">
        <f>IF(ISBLANK(A6249),"",VLOOKUP(A6249,Normas!A:D,4,FALSE))</f>
      </c>
      <c r="E6249" s="2">
        <f>IF(ISBLANK(D6249),"",INT(YEARFRAC(D6249,'Vispārīga informācija'!$B$2)))</f>
      </c>
      <c r="F6249" s="2">
        <f>IFERROR(IF(ISBLANK($A6249),"",IF($A6249="Ūdeņraža jonu koncentrācija",VLOOKUP(Dati!$A6249,Normas!$A:$D,2,FALSE),VLOOKUP(Dati!$A6249,Normas!$A:$D,2,FALSE)*0.6)),"")</f>
      </c>
      <c r="G6249" s="2">
        <f>IFERROR(IF(ISBLANK($A6249),"",IF($A6249="Ūdeņraža jonu koncentrācija",VLOOKUP(Dati!$A6249,Normas!$A:$D,3,FALSE),VLOOKUP(Dati!$A6249,Normas!$A:$D,3,FALSE)*0.6)),"")</f>
      </c>
      <c r="H6249" s="2">
        <f>IFERROR(IF(ISBLANK($A6249),"",IF($A6249="Ūdeņraža jonu koncentrācija",VLOOKUP(Dati!$A6249,Normas!$A:$D,2,FALSE),VLOOKUP(Dati!$A6249,Normas!$A:$D,2,FALSE)*0.3)),"")</f>
      </c>
      <c r="I6249" s="2">
        <f>IFERROR(IF(ISBLANK($A6249),"",IF($A6249="Ūdeņraža jonu koncentrācija",VLOOKUP(Dati!$A6249,Normas!$A:$D,3,FALSE),VLOOKUP(Dati!$A6249,Normas!$A:$D,3,FALSE)*0.3)),"")</f>
      </c>
    </row>
    <row r="6250" spans="2:9" x14ac:dyDescent="0.2">
      <c r="B6250">
        <f>IF(ISBLANK(A6250),"",VLOOKUP(A6250,Normas!A:D,4,FALSE))</f>
      </c>
      <c r="E6250" s="2">
        <f>IF(ISBLANK(D6250),"",INT(YEARFRAC(D6250,'Vispārīga informācija'!$B$2)))</f>
      </c>
      <c r="F6250" s="2">
        <f>IFERROR(IF(ISBLANK($A6250),"",IF($A6250="Ūdeņraža jonu koncentrācija",VLOOKUP(Dati!$A6250,Normas!$A:$D,2,FALSE),VLOOKUP(Dati!$A6250,Normas!$A:$D,2,FALSE)*0.6)),"")</f>
      </c>
      <c r="G6250" s="2">
        <f>IFERROR(IF(ISBLANK($A6250),"",IF($A6250="Ūdeņraža jonu koncentrācija",VLOOKUP(Dati!$A6250,Normas!$A:$D,3,FALSE),VLOOKUP(Dati!$A6250,Normas!$A:$D,3,FALSE)*0.6)),"")</f>
      </c>
      <c r="H6250" s="2">
        <f>IFERROR(IF(ISBLANK($A6250),"",IF($A6250="Ūdeņraža jonu koncentrācija",VLOOKUP(Dati!$A6250,Normas!$A:$D,2,FALSE),VLOOKUP(Dati!$A6250,Normas!$A:$D,2,FALSE)*0.3)),"")</f>
      </c>
      <c r="I6250" s="2">
        <f>IFERROR(IF(ISBLANK($A6250),"",IF($A6250="Ūdeņraža jonu koncentrācija",VLOOKUP(Dati!$A6250,Normas!$A:$D,3,FALSE),VLOOKUP(Dati!$A6250,Normas!$A:$D,3,FALSE)*0.3)),"")</f>
      </c>
    </row>
    <row r="6251" spans="2:9" x14ac:dyDescent="0.2">
      <c r="B6251">
        <f>IF(ISBLANK(A6251),"",VLOOKUP(A6251,Normas!A:D,4,FALSE))</f>
      </c>
      <c r="E6251" s="2">
        <f>IF(ISBLANK(D6251),"",INT(YEARFRAC(D6251,'Vispārīga informācija'!$B$2)))</f>
      </c>
      <c r="F6251" s="2">
        <f>IFERROR(IF(ISBLANK($A6251),"",IF($A6251="Ūdeņraža jonu koncentrācija",VLOOKUP(Dati!$A6251,Normas!$A:$D,2,FALSE),VLOOKUP(Dati!$A6251,Normas!$A:$D,2,FALSE)*0.6)),"")</f>
      </c>
      <c r="G6251" s="2">
        <f>IFERROR(IF(ISBLANK($A6251),"",IF($A6251="Ūdeņraža jonu koncentrācija",VLOOKUP(Dati!$A6251,Normas!$A:$D,3,FALSE),VLOOKUP(Dati!$A6251,Normas!$A:$D,3,FALSE)*0.6)),"")</f>
      </c>
      <c r="H6251" s="2">
        <f>IFERROR(IF(ISBLANK($A6251),"",IF($A6251="Ūdeņraža jonu koncentrācija",VLOOKUP(Dati!$A6251,Normas!$A:$D,2,FALSE),VLOOKUP(Dati!$A6251,Normas!$A:$D,2,FALSE)*0.3)),"")</f>
      </c>
      <c r="I6251" s="2">
        <f>IFERROR(IF(ISBLANK($A6251),"",IF($A6251="Ūdeņraža jonu koncentrācija",VLOOKUP(Dati!$A6251,Normas!$A:$D,3,FALSE),VLOOKUP(Dati!$A6251,Normas!$A:$D,3,FALSE)*0.3)),"")</f>
      </c>
    </row>
    <row r="6252" spans="2:9" x14ac:dyDescent="0.2">
      <c r="B6252">
        <f>IF(ISBLANK(A6252),"",VLOOKUP(A6252,Normas!A:D,4,FALSE))</f>
      </c>
      <c r="E6252" s="2">
        <f>IF(ISBLANK(D6252),"",INT(YEARFRAC(D6252,'Vispārīga informācija'!$B$2)))</f>
      </c>
      <c r="F6252" s="2">
        <f>IFERROR(IF(ISBLANK($A6252),"",IF($A6252="Ūdeņraža jonu koncentrācija",VLOOKUP(Dati!$A6252,Normas!$A:$D,2,FALSE),VLOOKUP(Dati!$A6252,Normas!$A:$D,2,FALSE)*0.6)),"")</f>
      </c>
      <c r="G6252" s="2">
        <f>IFERROR(IF(ISBLANK($A6252),"",IF($A6252="Ūdeņraža jonu koncentrācija",VLOOKUP(Dati!$A6252,Normas!$A:$D,3,FALSE),VLOOKUP(Dati!$A6252,Normas!$A:$D,3,FALSE)*0.6)),"")</f>
      </c>
      <c r="H6252" s="2">
        <f>IFERROR(IF(ISBLANK($A6252),"",IF($A6252="Ūdeņraža jonu koncentrācija",VLOOKUP(Dati!$A6252,Normas!$A:$D,2,FALSE),VLOOKUP(Dati!$A6252,Normas!$A:$D,2,FALSE)*0.3)),"")</f>
      </c>
      <c r="I6252" s="2">
        <f>IFERROR(IF(ISBLANK($A6252),"",IF($A6252="Ūdeņraža jonu koncentrācija",VLOOKUP(Dati!$A6252,Normas!$A:$D,3,FALSE),VLOOKUP(Dati!$A6252,Normas!$A:$D,3,FALSE)*0.3)),"")</f>
      </c>
    </row>
    <row r="6253" spans="2:9" x14ac:dyDescent="0.2">
      <c r="B6253">
        <f>IF(ISBLANK(A6253),"",VLOOKUP(A6253,Normas!A:D,4,FALSE))</f>
      </c>
      <c r="E6253" s="2">
        <f>IF(ISBLANK(D6253),"",INT(YEARFRAC(D6253,'Vispārīga informācija'!$B$2)))</f>
      </c>
      <c r="F6253" s="2">
        <f>IFERROR(IF(ISBLANK($A6253),"",IF($A6253="Ūdeņraža jonu koncentrācija",VLOOKUP(Dati!$A6253,Normas!$A:$D,2,FALSE),VLOOKUP(Dati!$A6253,Normas!$A:$D,2,FALSE)*0.6)),"")</f>
      </c>
      <c r="G6253" s="2">
        <f>IFERROR(IF(ISBLANK($A6253),"",IF($A6253="Ūdeņraža jonu koncentrācija",VLOOKUP(Dati!$A6253,Normas!$A:$D,3,FALSE),VLOOKUP(Dati!$A6253,Normas!$A:$D,3,FALSE)*0.6)),"")</f>
      </c>
      <c r="H6253" s="2">
        <f>IFERROR(IF(ISBLANK($A6253),"",IF($A6253="Ūdeņraža jonu koncentrācija",VLOOKUP(Dati!$A6253,Normas!$A:$D,2,FALSE),VLOOKUP(Dati!$A6253,Normas!$A:$D,2,FALSE)*0.3)),"")</f>
      </c>
      <c r="I6253" s="2">
        <f>IFERROR(IF(ISBLANK($A6253),"",IF($A6253="Ūdeņraža jonu koncentrācija",VLOOKUP(Dati!$A6253,Normas!$A:$D,3,FALSE),VLOOKUP(Dati!$A6253,Normas!$A:$D,3,FALSE)*0.3)),"")</f>
      </c>
    </row>
    <row r="6254" spans="2:9" x14ac:dyDescent="0.2">
      <c r="B6254">
        <f>IF(ISBLANK(A6254),"",VLOOKUP(A6254,Normas!A:D,4,FALSE))</f>
      </c>
      <c r="E6254" s="2">
        <f>IF(ISBLANK(D6254),"",INT(YEARFRAC(D6254,'Vispārīga informācija'!$B$2)))</f>
      </c>
      <c r="F6254" s="2">
        <f>IFERROR(IF(ISBLANK($A6254),"",IF($A6254="Ūdeņraža jonu koncentrācija",VLOOKUP(Dati!$A6254,Normas!$A:$D,2,FALSE),VLOOKUP(Dati!$A6254,Normas!$A:$D,2,FALSE)*0.6)),"")</f>
      </c>
      <c r="G6254" s="2">
        <f>IFERROR(IF(ISBLANK($A6254),"",IF($A6254="Ūdeņraža jonu koncentrācija",VLOOKUP(Dati!$A6254,Normas!$A:$D,3,FALSE),VLOOKUP(Dati!$A6254,Normas!$A:$D,3,FALSE)*0.6)),"")</f>
      </c>
      <c r="H6254" s="2">
        <f>IFERROR(IF(ISBLANK($A6254),"",IF($A6254="Ūdeņraža jonu koncentrācija",VLOOKUP(Dati!$A6254,Normas!$A:$D,2,FALSE),VLOOKUP(Dati!$A6254,Normas!$A:$D,2,FALSE)*0.3)),"")</f>
      </c>
      <c r="I6254" s="2">
        <f>IFERROR(IF(ISBLANK($A6254),"",IF($A6254="Ūdeņraža jonu koncentrācija",VLOOKUP(Dati!$A6254,Normas!$A:$D,3,FALSE),VLOOKUP(Dati!$A6254,Normas!$A:$D,3,FALSE)*0.3)),"")</f>
      </c>
    </row>
    <row r="6255" spans="2:9" x14ac:dyDescent="0.2">
      <c r="B6255">
        <f>IF(ISBLANK(A6255),"",VLOOKUP(A6255,Normas!A:D,4,FALSE))</f>
      </c>
      <c r="E6255" s="2">
        <f>IF(ISBLANK(D6255),"",INT(YEARFRAC(D6255,'Vispārīga informācija'!$B$2)))</f>
      </c>
      <c r="F6255" s="2">
        <f>IFERROR(IF(ISBLANK($A6255),"",IF($A6255="Ūdeņraža jonu koncentrācija",VLOOKUP(Dati!$A6255,Normas!$A:$D,2,FALSE),VLOOKUP(Dati!$A6255,Normas!$A:$D,2,FALSE)*0.6)),"")</f>
      </c>
      <c r="G6255" s="2">
        <f>IFERROR(IF(ISBLANK($A6255),"",IF($A6255="Ūdeņraža jonu koncentrācija",VLOOKUP(Dati!$A6255,Normas!$A:$D,3,FALSE),VLOOKUP(Dati!$A6255,Normas!$A:$D,3,FALSE)*0.6)),"")</f>
      </c>
      <c r="H6255" s="2">
        <f>IFERROR(IF(ISBLANK($A6255),"",IF($A6255="Ūdeņraža jonu koncentrācija",VLOOKUP(Dati!$A6255,Normas!$A:$D,2,FALSE),VLOOKUP(Dati!$A6255,Normas!$A:$D,2,FALSE)*0.3)),"")</f>
      </c>
      <c r="I6255" s="2">
        <f>IFERROR(IF(ISBLANK($A6255),"",IF($A6255="Ūdeņraža jonu koncentrācija",VLOOKUP(Dati!$A6255,Normas!$A:$D,3,FALSE),VLOOKUP(Dati!$A6255,Normas!$A:$D,3,FALSE)*0.3)),"")</f>
      </c>
    </row>
    <row r="6256" spans="2:9" x14ac:dyDescent="0.2">
      <c r="B6256">
        <f>IF(ISBLANK(A6256),"",VLOOKUP(A6256,Normas!A:D,4,FALSE))</f>
      </c>
      <c r="E6256" s="2">
        <f>IF(ISBLANK(D6256),"",INT(YEARFRAC(D6256,'Vispārīga informācija'!$B$2)))</f>
      </c>
      <c r="F6256" s="2">
        <f>IFERROR(IF(ISBLANK($A6256),"",IF($A6256="Ūdeņraža jonu koncentrācija",VLOOKUP(Dati!$A6256,Normas!$A:$D,2,FALSE),VLOOKUP(Dati!$A6256,Normas!$A:$D,2,FALSE)*0.6)),"")</f>
      </c>
      <c r="G6256" s="2">
        <f>IFERROR(IF(ISBLANK($A6256),"",IF($A6256="Ūdeņraža jonu koncentrācija",VLOOKUP(Dati!$A6256,Normas!$A:$D,3,FALSE),VLOOKUP(Dati!$A6256,Normas!$A:$D,3,FALSE)*0.6)),"")</f>
      </c>
      <c r="H6256" s="2">
        <f>IFERROR(IF(ISBLANK($A6256),"",IF($A6256="Ūdeņraža jonu koncentrācija",VLOOKUP(Dati!$A6256,Normas!$A:$D,2,FALSE),VLOOKUP(Dati!$A6256,Normas!$A:$D,2,FALSE)*0.3)),"")</f>
      </c>
      <c r="I6256" s="2">
        <f>IFERROR(IF(ISBLANK($A6256),"",IF($A6256="Ūdeņraža jonu koncentrācija",VLOOKUP(Dati!$A6256,Normas!$A:$D,3,FALSE),VLOOKUP(Dati!$A6256,Normas!$A:$D,3,FALSE)*0.3)),"")</f>
      </c>
    </row>
    <row r="6257" spans="2:9" x14ac:dyDescent="0.2">
      <c r="B6257">
        <f>IF(ISBLANK(A6257),"",VLOOKUP(A6257,Normas!A:D,4,FALSE))</f>
      </c>
      <c r="E6257" s="2">
        <f>IF(ISBLANK(D6257),"",INT(YEARFRAC(D6257,'Vispārīga informācija'!$B$2)))</f>
      </c>
      <c r="F6257" s="2">
        <f>IFERROR(IF(ISBLANK($A6257),"",IF($A6257="Ūdeņraža jonu koncentrācija",VLOOKUP(Dati!$A6257,Normas!$A:$D,2,FALSE),VLOOKUP(Dati!$A6257,Normas!$A:$D,2,FALSE)*0.6)),"")</f>
      </c>
      <c r="G6257" s="2">
        <f>IFERROR(IF(ISBLANK($A6257),"",IF($A6257="Ūdeņraža jonu koncentrācija",VLOOKUP(Dati!$A6257,Normas!$A:$D,3,FALSE),VLOOKUP(Dati!$A6257,Normas!$A:$D,3,FALSE)*0.6)),"")</f>
      </c>
      <c r="H6257" s="2">
        <f>IFERROR(IF(ISBLANK($A6257),"",IF($A6257="Ūdeņraža jonu koncentrācija",VLOOKUP(Dati!$A6257,Normas!$A:$D,2,FALSE),VLOOKUP(Dati!$A6257,Normas!$A:$D,2,FALSE)*0.3)),"")</f>
      </c>
      <c r="I6257" s="2">
        <f>IFERROR(IF(ISBLANK($A6257),"",IF($A6257="Ūdeņraža jonu koncentrācija",VLOOKUP(Dati!$A6257,Normas!$A:$D,3,FALSE),VLOOKUP(Dati!$A6257,Normas!$A:$D,3,FALSE)*0.3)),"")</f>
      </c>
    </row>
    <row r="6258" spans="2:9" x14ac:dyDescent="0.2">
      <c r="B6258">
        <f>IF(ISBLANK(A6258),"",VLOOKUP(A6258,Normas!A:D,4,FALSE))</f>
      </c>
      <c r="E6258" s="2">
        <f>IF(ISBLANK(D6258),"",INT(YEARFRAC(D6258,'Vispārīga informācija'!$B$2)))</f>
      </c>
      <c r="F6258" s="2">
        <f>IFERROR(IF(ISBLANK($A6258),"",IF($A6258="Ūdeņraža jonu koncentrācija",VLOOKUP(Dati!$A6258,Normas!$A:$D,2,FALSE),VLOOKUP(Dati!$A6258,Normas!$A:$D,2,FALSE)*0.6)),"")</f>
      </c>
      <c r="G6258" s="2">
        <f>IFERROR(IF(ISBLANK($A6258),"",IF($A6258="Ūdeņraža jonu koncentrācija",VLOOKUP(Dati!$A6258,Normas!$A:$D,3,FALSE),VLOOKUP(Dati!$A6258,Normas!$A:$D,3,FALSE)*0.6)),"")</f>
      </c>
      <c r="H6258" s="2">
        <f>IFERROR(IF(ISBLANK($A6258),"",IF($A6258="Ūdeņraža jonu koncentrācija",VLOOKUP(Dati!$A6258,Normas!$A:$D,2,FALSE),VLOOKUP(Dati!$A6258,Normas!$A:$D,2,FALSE)*0.3)),"")</f>
      </c>
      <c r="I6258" s="2">
        <f>IFERROR(IF(ISBLANK($A6258),"",IF($A6258="Ūdeņraža jonu koncentrācija",VLOOKUP(Dati!$A6258,Normas!$A:$D,3,FALSE),VLOOKUP(Dati!$A6258,Normas!$A:$D,3,FALSE)*0.3)),"")</f>
      </c>
    </row>
    <row r="6259" spans="2:9" x14ac:dyDescent="0.2">
      <c r="B6259">
        <f>IF(ISBLANK(A6259),"",VLOOKUP(A6259,Normas!A:D,4,FALSE))</f>
      </c>
      <c r="E6259" s="2">
        <f>IF(ISBLANK(D6259),"",INT(YEARFRAC(D6259,'Vispārīga informācija'!$B$2)))</f>
      </c>
      <c r="F6259" s="2">
        <f>IFERROR(IF(ISBLANK($A6259),"",IF($A6259="Ūdeņraža jonu koncentrācija",VLOOKUP(Dati!$A6259,Normas!$A:$D,2,FALSE),VLOOKUP(Dati!$A6259,Normas!$A:$D,2,FALSE)*0.6)),"")</f>
      </c>
      <c r="G6259" s="2">
        <f>IFERROR(IF(ISBLANK($A6259),"",IF($A6259="Ūdeņraža jonu koncentrācija",VLOOKUP(Dati!$A6259,Normas!$A:$D,3,FALSE),VLOOKUP(Dati!$A6259,Normas!$A:$D,3,FALSE)*0.6)),"")</f>
      </c>
      <c r="H6259" s="2">
        <f>IFERROR(IF(ISBLANK($A6259),"",IF($A6259="Ūdeņraža jonu koncentrācija",VLOOKUP(Dati!$A6259,Normas!$A:$D,2,FALSE),VLOOKUP(Dati!$A6259,Normas!$A:$D,2,FALSE)*0.3)),"")</f>
      </c>
      <c r="I6259" s="2">
        <f>IFERROR(IF(ISBLANK($A6259),"",IF($A6259="Ūdeņraža jonu koncentrācija",VLOOKUP(Dati!$A6259,Normas!$A:$D,3,FALSE),VLOOKUP(Dati!$A6259,Normas!$A:$D,3,FALSE)*0.3)),"")</f>
      </c>
    </row>
    <row r="6260" spans="2:9" x14ac:dyDescent="0.2">
      <c r="B6260">
        <f>IF(ISBLANK(A6260),"",VLOOKUP(A6260,Normas!A:D,4,FALSE))</f>
      </c>
      <c r="E6260" s="2">
        <f>IF(ISBLANK(D6260),"",INT(YEARFRAC(D6260,'Vispārīga informācija'!$B$2)))</f>
      </c>
      <c r="F6260" s="2">
        <f>IFERROR(IF(ISBLANK($A6260),"",IF($A6260="Ūdeņraža jonu koncentrācija",VLOOKUP(Dati!$A6260,Normas!$A:$D,2,FALSE),VLOOKUP(Dati!$A6260,Normas!$A:$D,2,FALSE)*0.6)),"")</f>
      </c>
      <c r="G6260" s="2">
        <f>IFERROR(IF(ISBLANK($A6260),"",IF($A6260="Ūdeņraža jonu koncentrācija",VLOOKUP(Dati!$A6260,Normas!$A:$D,3,FALSE),VLOOKUP(Dati!$A6260,Normas!$A:$D,3,FALSE)*0.6)),"")</f>
      </c>
      <c r="H6260" s="2">
        <f>IFERROR(IF(ISBLANK($A6260),"",IF($A6260="Ūdeņraža jonu koncentrācija",VLOOKUP(Dati!$A6260,Normas!$A:$D,2,FALSE),VLOOKUP(Dati!$A6260,Normas!$A:$D,2,FALSE)*0.3)),"")</f>
      </c>
      <c r="I6260" s="2">
        <f>IFERROR(IF(ISBLANK($A6260),"",IF($A6260="Ūdeņraža jonu koncentrācija",VLOOKUP(Dati!$A6260,Normas!$A:$D,3,FALSE),VLOOKUP(Dati!$A6260,Normas!$A:$D,3,FALSE)*0.3)),"")</f>
      </c>
    </row>
    <row r="6261" spans="2:9" x14ac:dyDescent="0.2">
      <c r="B6261">
        <f>IF(ISBLANK(A6261),"",VLOOKUP(A6261,Normas!A:D,4,FALSE))</f>
      </c>
      <c r="E6261" s="2">
        <f>IF(ISBLANK(D6261),"",INT(YEARFRAC(D6261,'Vispārīga informācija'!$B$2)))</f>
      </c>
      <c r="F6261" s="2">
        <f>IFERROR(IF(ISBLANK($A6261),"",IF($A6261="Ūdeņraža jonu koncentrācija",VLOOKUP(Dati!$A6261,Normas!$A:$D,2,FALSE),VLOOKUP(Dati!$A6261,Normas!$A:$D,2,FALSE)*0.6)),"")</f>
      </c>
      <c r="G6261" s="2">
        <f>IFERROR(IF(ISBLANK($A6261),"",IF($A6261="Ūdeņraža jonu koncentrācija",VLOOKUP(Dati!$A6261,Normas!$A:$D,3,FALSE),VLOOKUP(Dati!$A6261,Normas!$A:$D,3,FALSE)*0.6)),"")</f>
      </c>
      <c r="H6261" s="2">
        <f>IFERROR(IF(ISBLANK($A6261),"",IF($A6261="Ūdeņraža jonu koncentrācija",VLOOKUP(Dati!$A6261,Normas!$A:$D,2,FALSE),VLOOKUP(Dati!$A6261,Normas!$A:$D,2,FALSE)*0.3)),"")</f>
      </c>
      <c r="I6261" s="2">
        <f>IFERROR(IF(ISBLANK($A6261),"",IF($A6261="Ūdeņraža jonu koncentrācija",VLOOKUP(Dati!$A6261,Normas!$A:$D,3,FALSE),VLOOKUP(Dati!$A6261,Normas!$A:$D,3,FALSE)*0.3)),"")</f>
      </c>
    </row>
    <row r="6262" spans="2:9" x14ac:dyDescent="0.2">
      <c r="B6262">
        <f>IF(ISBLANK(A6262),"",VLOOKUP(A6262,Normas!A:D,4,FALSE))</f>
      </c>
      <c r="E6262" s="2">
        <f>IF(ISBLANK(D6262),"",INT(YEARFRAC(D6262,'Vispārīga informācija'!$B$2)))</f>
      </c>
      <c r="F6262" s="2">
        <f>IFERROR(IF(ISBLANK($A6262),"",IF($A6262="Ūdeņraža jonu koncentrācija",VLOOKUP(Dati!$A6262,Normas!$A:$D,2,FALSE),VLOOKUP(Dati!$A6262,Normas!$A:$D,2,FALSE)*0.6)),"")</f>
      </c>
      <c r="G6262" s="2">
        <f>IFERROR(IF(ISBLANK($A6262),"",IF($A6262="Ūdeņraža jonu koncentrācija",VLOOKUP(Dati!$A6262,Normas!$A:$D,3,FALSE),VLOOKUP(Dati!$A6262,Normas!$A:$D,3,FALSE)*0.6)),"")</f>
      </c>
      <c r="H6262" s="2">
        <f>IFERROR(IF(ISBLANK($A6262),"",IF($A6262="Ūdeņraža jonu koncentrācija",VLOOKUP(Dati!$A6262,Normas!$A:$D,2,FALSE),VLOOKUP(Dati!$A6262,Normas!$A:$D,2,FALSE)*0.3)),"")</f>
      </c>
      <c r="I6262" s="2">
        <f>IFERROR(IF(ISBLANK($A6262),"",IF($A6262="Ūdeņraža jonu koncentrācija",VLOOKUP(Dati!$A6262,Normas!$A:$D,3,FALSE),VLOOKUP(Dati!$A6262,Normas!$A:$D,3,FALSE)*0.3)),"")</f>
      </c>
    </row>
    <row r="6263" spans="2:9" x14ac:dyDescent="0.2">
      <c r="B6263">
        <f>IF(ISBLANK(A6263),"",VLOOKUP(A6263,Normas!A:D,4,FALSE))</f>
      </c>
      <c r="E6263" s="2">
        <f>IF(ISBLANK(D6263),"",INT(YEARFRAC(D6263,'Vispārīga informācija'!$B$2)))</f>
      </c>
      <c r="F6263" s="2">
        <f>IFERROR(IF(ISBLANK($A6263),"",IF($A6263="Ūdeņraža jonu koncentrācija",VLOOKUP(Dati!$A6263,Normas!$A:$D,2,FALSE),VLOOKUP(Dati!$A6263,Normas!$A:$D,2,FALSE)*0.6)),"")</f>
      </c>
      <c r="G6263" s="2">
        <f>IFERROR(IF(ISBLANK($A6263),"",IF($A6263="Ūdeņraža jonu koncentrācija",VLOOKUP(Dati!$A6263,Normas!$A:$D,3,FALSE),VLOOKUP(Dati!$A6263,Normas!$A:$D,3,FALSE)*0.6)),"")</f>
      </c>
      <c r="H6263" s="2">
        <f>IFERROR(IF(ISBLANK($A6263),"",IF($A6263="Ūdeņraža jonu koncentrācija",VLOOKUP(Dati!$A6263,Normas!$A:$D,2,FALSE),VLOOKUP(Dati!$A6263,Normas!$A:$D,2,FALSE)*0.3)),"")</f>
      </c>
      <c r="I6263" s="2">
        <f>IFERROR(IF(ISBLANK($A6263),"",IF($A6263="Ūdeņraža jonu koncentrācija",VLOOKUP(Dati!$A6263,Normas!$A:$D,3,FALSE),VLOOKUP(Dati!$A6263,Normas!$A:$D,3,FALSE)*0.3)),"")</f>
      </c>
    </row>
    <row r="6264" spans="2:9" x14ac:dyDescent="0.2">
      <c r="B6264">
        <f>IF(ISBLANK(A6264),"",VLOOKUP(A6264,Normas!A:D,4,FALSE))</f>
      </c>
      <c r="E6264" s="2">
        <f>IF(ISBLANK(D6264),"",INT(YEARFRAC(D6264,'Vispārīga informācija'!$B$2)))</f>
      </c>
      <c r="F6264" s="2">
        <f>IFERROR(IF(ISBLANK($A6264),"",IF($A6264="Ūdeņraža jonu koncentrācija",VLOOKUP(Dati!$A6264,Normas!$A:$D,2,FALSE),VLOOKUP(Dati!$A6264,Normas!$A:$D,2,FALSE)*0.6)),"")</f>
      </c>
      <c r="G6264" s="2">
        <f>IFERROR(IF(ISBLANK($A6264),"",IF($A6264="Ūdeņraža jonu koncentrācija",VLOOKUP(Dati!$A6264,Normas!$A:$D,3,FALSE),VLOOKUP(Dati!$A6264,Normas!$A:$D,3,FALSE)*0.6)),"")</f>
      </c>
      <c r="H6264" s="2">
        <f>IFERROR(IF(ISBLANK($A6264),"",IF($A6264="Ūdeņraža jonu koncentrācija",VLOOKUP(Dati!$A6264,Normas!$A:$D,2,FALSE),VLOOKUP(Dati!$A6264,Normas!$A:$D,2,FALSE)*0.3)),"")</f>
      </c>
      <c r="I6264" s="2">
        <f>IFERROR(IF(ISBLANK($A6264),"",IF($A6264="Ūdeņraža jonu koncentrācija",VLOOKUP(Dati!$A6264,Normas!$A:$D,3,FALSE),VLOOKUP(Dati!$A6264,Normas!$A:$D,3,FALSE)*0.3)),"")</f>
      </c>
    </row>
    <row r="6265" spans="2:9" x14ac:dyDescent="0.2">
      <c r="B6265">
        <f>IF(ISBLANK(A6265),"",VLOOKUP(A6265,Normas!A:D,4,FALSE))</f>
      </c>
      <c r="E6265" s="2">
        <f>IF(ISBLANK(D6265),"",INT(YEARFRAC(D6265,'Vispārīga informācija'!$B$2)))</f>
      </c>
      <c r="F6265" s="2">
        <f>IFERROR(IF(ISBLANK($A6265),"",IF($A6265="Ūdeņraža jonu koncentrācija",VLOOKUP(Dati!$A6265,Normas!$A:$D,2,FALSE),VLOOKUP(Dati!$A6265,Normas!$A:$D,2,FALSE)*0.6)),"")</f>
      </c>
      <c r="G6265" s="2">
        <f>IFERROR(IF(ISBLANK($A6265),"",IF($A6265="Ūdeņraža jonu koncentrācija",VLOOKUP(Dati!$A6265,Normas!$A:$D,3,FALSE),VLOOKUP(Dati!$A6265,Normas!$A:$D,3,FALSE)*0.6)),"")</f>
      </c>
      <c r="H6265" s="2">
        <f>IFERROR(IF(ISBLANK($A6265),"",IF($A6265="Ūdeņraža jonu koncentrācija",VLOOKUP(Dati!$A6265,Normas!$A:$D,2,FALSE),VLOOKUP(Dati!$A6265,Normas!$A:$D,2,FALSE)*0.3)),"")</f>
      </c>
      <c r="I6265" s="2">
        <f>IFERROR(IF(ISBLANK($A6265),"",IF($A6265="Ūdeņraža jonu koncentrācija",VLOOKUP(Dati!$A6265,Normas!$A:$D,3,FALSE),VLOOKUP(Dati!$A6265,Normas!$A:$D,3,FALSE)*0.3)),"")</f>
      </c>
    </row>
    <row r="6266" spans="2:9" x14ac:dyDescent="0.2">
      <c r="B6266">
        <f>IF(ISBLANK(A6266),"",VLOOKUP(A6266,Normas!A:D,4,FALSE))</f>
      </c>
      <c r="E6266" s="2">
        <f>IF(ISBLANK(D6266),"",INT(YEARFRAC(D6266,'Vispārīga informācija'!$B$2)))</f>
      </c>
      <c r="F6266" s="2">
        <f>IFERROR(IF(ISBLANK($A6266),"",IF($A6266="Ūdeņraža jonu koncentrācija",VLOOKUP(Dati!$A6266,Normas!$A:$D,2,FALSE),VLOOKUP(Dati!$A6266,Normas!$A:$D,2,FALSE)*0.6)),"")</f>
      </c>
      <c r="G6266" s="2">
        <f>IFERROR(IF(ISBLANK($A6266),"",IF($A6266="Ūdeņraža jonu koncentrācija",VLOOKUP(Dati!$A6266,Normas!$A:$D,3,FALSE),VLOOKUP(Dati!$A6266,Normas!$A:$D,3,FALSE)*0.6)),"")</f>
      </c>
      <c r="H6266" s="2">
        <f>IFERROR(IF(ISBLANK($A6266),"",IF($A6266="Ūdeņraža jonu koncentrācija",VLOOKUP(Dati!$A6266,Normas!$A:$D,2,FALSE),VLOOKUP(Dati!$A6266,Normas!$A:$D,2,FALSE)*0.3)),"")</f>
      </c>
      <c r="I6266" s="2">
        <f>IFERROR(IF(ISBLANK($A6266),"",IF($A6266="Ūdeņraža jonu koncentrācija",VLOOKUP(Dati!$A6266,Normas!$A:$D,3,FALSE),VLOOKUP(Dati!$A6266,Normas!$A:$D,3,FALSE)*0.3)),"")</f>
      </c>
    </row>
    <row r="6267" spans="2:9" x14ac:dyDescent="0.2">
      <c r="B6267">
        <f>IF(ISBLANK(A6267),"",VLOOKUP(A6267,Normas!A:D,4,FALSE))</f>
      </c>
      <c r="E6267" s="2">
        <f>IF(ISBLANK(D6267),"",INT(YEARFRAC(D6267,'Vispārīga informācija'!$B$2)))</f>
      </c>
      <c r="F6267" s="2">
        <f>IFERROR(IF(ISBLANK($A6267),"",IF($A6267="Ūdeņraža jonu koncentrācija",VLOOKUP(Dati!$A6267,Normas!$A:$D,2,FALSE),VLOOKUP(Dati!$A6267,Normas!$A:$D,2,FALSE)*0.6)),"")</f>
      </c>
      <c r="G6267" s="2">
        <f>IFERROR(IF(ISBLANK($A6267),"",IF($A6267="Ūdeņraža jonu koncentrācija",VLOOKUP(Dati!$A6267,Normas!$A:$D,3,FALSE),VLOOKUP(Dati!$A6267,Normas!$A:$D,3,FALSE)*0.6)),"")</f>
      </c>
      <c r="H6267" s="2">
        <f>IFERROR(IF(ISBLANK($A6267),"",IF($A6267="Ūdeņraža jonu koncentrācija",VLOOKUP(Dati!$A6267,Normas!$A:$D,2,FALSE),VLOOKUP(Dati!$A6267,Normas!$A:$D,2,FALSE)*0.3)),"")</f>
      </c>
      <c r="I6267" s="2">
        <f>IFERROR(IF(ISBLANK($A6267),"",IF($A6267="Ūdeņraža jonu koncentrācija",VLOOKUP(Dati!$A6267,Normas!$A:$D,3,FALSE),VLOOKUP(Dati!$A6267,Normas!$A:$D,3,FALSE)*0.3)),"")</f>
      </c>
    </row>
    <row r="6268" spans="2:9" x14ac:dyDescent="0.2">
      <c r="B6268">
        <f>IF(ISBLANK(A6268),"",VLOOKUP(A6268,Normas!A:D,4,FALSE))</f>
      </c>
      <c r="E6268" s="2">
        <f>IF(ISBLANK(D6268),"",INT(YEARFRAC(D6268,'Vispārīga informācija'!$B$2)))</f>
      </c>
      <c r="F6268" s="2">
        <f>IFERROR(IF(ISBLANK($A6268),"",IF($A6268="Ūdeņraža jonu koncentrācija",VLOOKUP(Dati!$A6268,Normas!$A:$D,2,FALSE),VLOOKUP(Dati!$A6268,Normas!$A:$D,2,FALSE)*0.6)),"")</f>
      </c>
      <c r="G6268" s="2">
        <f>IFERROR(IF(ISBLANK($A6268),"",IF($A6268="Ūdeņraža jonu koncentrācija",VLOOKUP(Dati!$A6268,Normas!$A:$D,3,FALSE),VLOOKUP(Dati!$A6268,Normas!$A:$D,3,FALSE)*0.6)),"")</f>
      </c>
      <c r="H6268" s="2">
        <f>IFERROR(IF(ISBLANK($A6268),"",IF($A6268="Ūdeņraža jonu koncentrācija",VLOOKUP(Dati!$A6268,Normas!$A:$D,2,FALSE),VLOOKUP(Dati!$A6268,Normas!$A:$D,2,FALSE)*0.3)),"")</f>
      </c>
      <c r="I6268" s="2">
        <f>IFERROR(IF(ISBLANK($A6268),"",IF($A6268="Ūdeņraža jonu koncentrācija",VLOOKUP(Dati!$A6268,Normas!$A:$D,3,FALSE),VLOOKUP(Dati!$A6268,Normas!$A:$D,3,FALSE)*0.3)),"")</f>
      </c>
    </row>
    <row r="6269" spans="2:9" x14ac:dyDescent="0.2">
      <c r="B6269">
        <f>IF(ISBLANK(A6269),"",VLOOKUP(A6269,Normas!A:D,4,FALSE))</f>
      </c>
      <c r="E6269" s="2">
        <f>IF(ISBLANK(D6269),"",INT(YEARFRAC(D6269,'Vispārīga informācija'!$B$2)))</f>
      </c>
      <c r="F6269" s="2">
        <f>IFERROR(IF(ISBLANK($A6269),"",IF($A6269="Ūdeņraža jonu koncentrācija",VLOOKUP(Dati!$A6269,Normas!$A:$D,2,FALSE),VLOOKUP(Dati!$A6269,Normas!$A:$D,2,FALSE)*0.6)),"")</f>
      </c>
      <c r="G6269" s="2">
        <f>IFERROR(IF(ISBLANK($A6269),"",IF($A6269="Ūdeņraža jonu koncentrācija",VLOOKUP(Dati!$A6269,Normas!$A:$D,3,FALSE),VLOOKUP(Dati!$A6269,Normas!$A:$D,3,FALSE)*0.6)),"")</f>
      </c>
      <c r="H6269" s="2">
        <f>IFERROR(IF(ISBLANK($A6269),"",IF($A6269="Ūdeņraža jonu koncentrācija",VLOOKUP(Dati!$A6269,Normas!$A:$D,2,FALSE),VLOOKUP(Dati!$A6269,Normas!$A:$D,2,FALSE)*0.3)),"")</f>
      </c>
      <c r="I6269" s="2">
        <f>IFERROR(IF(ISBLANK($A6269),"",IF($A6269="Ūdeņraža jonu koncentrācija",VLOOKUP(Dati!$A6269,Normas!$A:$D,3,FALSE),VLOOKUP(Dati!$A6269,Normas!$A:$D,3,FALSE)*0.3)),"")</f>
      </c>
    </row>
    <row r="6270" spans="2:9" x14ac:dyDescent="0.2">
      <c r="B6270">
        <f>IF(ISBLANK(A6270),"",VLOOKUP(A6270,Normas!A:D,4,FALSE))</f>
      </c>
      <c r="E6270" s="2">
        <f>IF(ISBLANK(D6270),"",INT(YEARFRAC(D6270,'Vispārīga informācija'!$B$2)))</f>
      </c>
      <c r="F6270" s="2">
        <f>IFERROR(IF(ISBLANK($A6270),"",IF($A6270="Ūdeņraža jonu koncentrācija",VLOOKUP(Dati!$A6270,Normas!$A:$D,2,FALSE),VLOOKUP(Dati!$A6270,Normas!$A:$D,2,FALSE)*0.6)),"")</f>
      </c>
      <c r="G6270" s="2">
        <f>IFERROR(IF(ISBLANK($A6270),"",IF($A6270="Ūdeņraža jonu koncentrācija",VLOOKUP(Dati!$A6270,Normas!$A:$D,3,FALSE),VLOOKUP(Dati!$A6270,Normas!$A:$D,3,FALSE)*0.6)),"")</f>
      </c>
      <c r="H6270" s="2">
        <f>IFERROR(IF(ISBLANK($A6270),"",IF($A6270="Ūdeņraža jonu koncentrācija",VLOOKUP(Dati!$A6270,Normas!$A:$D,2,FALSE),VLOOKUP(Dati!$A6270,Normas!$A:$D,2,FALSE)*0.3)),"")</f>
      </c>
      <c r="I6270" s="2">
        <f>IFERROR(IF(ISBLANK($A6270),"",IF($A6270="Ūdeņraža jonu koncentrācija",VLOOKUP(Dati!$A6270,Normas!$A:$D,3,FALSE),VLOOKUP(Dati!$A6270,Normas!$A:$D,3,FALSE)*0.3)),"")</f>
      </c>
    </row>
    <row r="6271" spans="2:9" x14ac:dyDescent="0.2">
      <c r="B6271">
        <f>IF(ISBLANK(A6271),"",VLOOKUP(A6271,Normas!A:D,4,FALSE))</f>
      </c>
      <c r="E6271" s="2">
        <f>IF(ISBLANK(D6271),"",INT(YEARFRAC(D6271,'Vispārīga informācija'!$B$2)))</f>
      </c>
      <c r="F6271" s="2">
        <f>IFERROR(IF(ISBLANK($A6271),"",IF($A6271="Ūdeņraža jonu koncentrācija",VLOOKUP(Dati!$A6271,Normas!$A:$D,2,FALSE),VLOOKUP(Dati!$A6271,Normas!$A:$D,2,FALSE)*0.6)),"")</f>
      </c>
      <c r="G6271" s="2">
        <f>IFERROR(IF(ISBLANK($A6271),"",IF($A6271="Ūdeņraža jonu koncentrācija",VLOOKUP(Dati!$A6271,Normas!$A:$D,3,FALSE),VLOOKUP(Dati!$A6271,Normas!$A:$D,3,FALSE)*0.6)),"")</f>
      </c>
      <c r="H6271" s="2">
        <f>IFERROR(IF(ISBLANK($A6271),"",IF($A6271="Ūdeņraža jonu koncentrācija",VLOOKUP(Dati!$A6271,Normas!$A:$D,2,FALSE),VLOOKUP(Dati!$A6271,Normas!$A:$D,2,FALSE)*0.3)),"")</f>
      </c>
      <c r="I6271" s="2">
        <f>IFERROR(IF(ISBLANK($A6271),"",IF($A6271="Ūdeņraža jonu koncentrācija",VLOOKUP(Dati!$A6271,Normas!$A:$D,3,FALSE),VLOOKUP(Dati!$A6271,Normas!$A:$D,3,FALSE)*0.3)),"")</f>
      </c>
    </row>
    <row r="6272" spans="2:9" x14ac:dyDescent="0.2">
      <c r="B6272">
        <f>IF(ISBLANK(A6272),"",VLOOKUP(A6272,Normas!A:D,4,FALSE))</f>
      </c>
      <c r="E6272" s="2">
        <f>IF(ISBLANK(D6272),"",INT(YEARFRAC(D6272,'Vispārīga informācija'!$B$2)))</f>
      </c>
      <c r="F6272" s="2">
        <f>IFERROR(IF(ISBLANK($A6272),"",IF($A6272="Ūdeņraža jonu koncentrācija",VLOOKUP(Dati!$A6272,Normas!$A:$D,2,FALSE),VLOOKUP(Dati!$A6272,Normas!$A:$D,2,FALSE)*0.6)),"")</f>
      </c>
      <c r="G6272" s="2">
        <f>IFERROR(IF(ISBLANK($A6272),"",IF($A6272="Ūdeņraža jonu koncentrācija",VLOOKUP(Dati!$A6272,Normas!$A:$D,3,FALSE),VLOOKUP(Dati!$A6272,Normas!$A:$D,3,FALSE)*0.6)),"")</f>
      </c>
      <c r="H6272" s="2">
        <f>IFERROR(IF(ISBLANK($A6272),"",IF($A6272="Ūdeņraža jonu koncentrācija",VLOOKUP(Dati!$A6272,Normas!$A:$D,2,FALSE),VLOOKUP(Dati!$A6272,Normas!$A:$D,2,FALSE)*0.3)),"")</f>
      </c>
      <c r="I6272" s="2">
        <f>IFERROR(IF(ISBLANK($A6272),"",IF($A6272="Ūdeņraža jonu koncentrācija",VLOOKUP(Dati!$A6272,Normas!$A:$D,3,FALSE),VLOOKUP(Dati!$A6272,Normas!$A:$D,3,FALSE)*0.3)),"")</f>
      </c>
    </row>
    <row r="6273" spans="2:9" x14ac:dyDescent="0.2">
      <c r="B6273">
        <f>IF(ISBLANK(A6273),"",VLOOKUP(A6273,Normas!A:D,4,FALSE))</f>
      </c>
      <c r="E6273" s="2">
        <f>IF(ISBLANK(D6273),"",INT(YEARFRAC(D6273,'Vispārīga informācija'!$B$2)))</f>
      </c>
      <c r="F6273" s="2">
        <f>IFERROR(IF(ISBLANK($A6273),"",IF($A6273="Ūdeņraža jonu koncentrācija",VLOOKUP(Dati!$A6273,Normas!$A:$D,2,FALSE),VLOOKUP(Dati!$A6273,Normas!$A:$D,2,FALSE)*0.6)),"")</f>
      </c>
      <c r="G6273" s="2">
        <f>IFERROR(IF(ISBLANK($A6273),"",IF($A6273="Ūdeņraža jonu koncentrācija",VLOOKUP(Dati!$A6273,Normas!$A:$D,3,FALSE),VLOOKUP(Dati!$A6273,Normas!$A:$D,3,FALSE)*0.6)),"")</f>
      </c>
      <c r="H6273" s="2">
        <f>IFERROR(IF(ISBLANK($A6273),"",IF($A6273="Ūdeņraža jonu koncentrācija",VLOOKUP(Dati!$A6273,Normas!$A:$D,2,FALSE),VLOOKUP(Dati!$A6273,Normas!$A:$D,2,FALSE)*0.3)),"")</f>
      </c>
      <c r="I6273" s="2">
        <f>IFERROR(IF(ISBLANK($A6273),"",IF($A6273="Ūdeņraža jonu koncentrācija",VLOOKUP(Dati!$A6273,Normas!$A:$D,3,FALSE),VLOOKUP(Dati!$A6273,Normas!$A:$D,3,FALSE)*0.3)),"")</f>
      </c>
    </row>
    <row r="6274" spans="2:9" x14ac:dyDescent="0.2">
      <c r="B6274">
        <f>IF(ISBLANK(A6274),"",VLOOKUP(A6274,Normas!A:D,4,FALSE))</f>
      </c>
      <c r="E6274" s="2">
        <f>IF(ISBLANK(D6274),"",INT(YEARFRAC(D6274,'Vispārīga informācija'!$B$2)))</f>
      </c>
      <c r="F6274" s="2">
        <f>IFERROR(IF(ISBLANK($A6274),"",IF($A6274="Ūdeņraža jonu koncentrācija",VLOOKUP(Dati!$A6274,Normas!$A:$D,2,FALSE),VLOOKUP(Dati!$A6274,Normas!$A:$D,2,FALSE)*0.6)),"")</f>
      </c>
      <c r="G6274" s="2">
        <f>IFERROR(IF(ISBLANK($A6274),"",IF($A6274="Ūdeņraža jonu koncentrācija",VLOOKUP(Dati!$A6274,Normas!$A:$D,3,FALSE),VLOOKUP(Dati!$A6274,Normas!$A:$D,3,FALSE)*0.6)),"")</f>
      </c>
      <c r="H6274" s="2">
        <f>IFERROR(IF(ISBLANK($A6274),"",IF($A6274="Ūdeņraža jonu koncentrācija",VLOOKUP(Dati!$A6274,Normas!$A:$D,2,FALSE),VLOOKUP(Dati!$A6274,Normas!$A:$D,2,FALSE)*0.3)),"")</f>
      </c>
      <c r="I6274" s="2">
        <f>IFERROR(IF(ISBLANK($A6274),"",IF($A6274="Ūdeņraža jonu koncentrācija",VLOOKUP(Dati!$A6274,Normas!$A:$D,3,FALSE),VLOOKUP(Dati!$A6274,Normas!$A:$D,3,FALSE)*0.3)),"")</f>
      </c>
    </row>
    <row r="6275" spans="2:9" x14ac:dyDescent="0.2">
      <c r="B6275">
        <f>IF(ISBLANK(A6275),"",VLOOKUP(A6275,Normas!A:D,4,FALSE))</f>
      </c>
      <c r="E6275" s="2">
        <f>IF(ISBLANK(D6275),"",INT(YEARFRAC(D6275,'Vispārīga informācija'!$B$2)))</f>
      </c>
      <c r="F6275" s="2">
        <f>IFERROR(IF(ISBLANK($A6275),"",IF($A6275="Ūdeņraža jonu koncentrācija",VLOOKUP(Dati!$A6275,Normas!$A:$D,2,FALSE),VLOOKUP(Dati!$A6275,Normas!$A:$D,2,FALSE)*0.6)),"")</f>
      </c>
      <c r="G6275" s="2">
        <f>IFERROR(IF(ISBLANK($A6275),"",IF($A6275="Ūdeņraža jonu koncentrācija",VLOOKUP(Dati!$A6275,Normas!$A:$D,3,FALSE),VLOOKUP(Dati!$A6275,Normas!$A:$D,3,FALSE)*0.6)),"")</f>
      </c>
      <c r="H6275" s="2">
        <f>IFERROR(IF(ISBLANK($A6275),"",IF($A6275="Ūdeņraža jonu koncentrācija",VLOOKUP(Dati!$A6275,Normas!$A:$D,2,FALSE),VLOOKUP(Dati!$A6275,Normas!$A:$D,2,FALSE)*0.3)),"")</f>
      </c>
      <c r="I6275" s="2">
        <f>IFERROR(IF(ISBLANK($A6275),"",IF($A6275="Ūdeņraža jonu koncentrācija",VLOOKUP(Dati!$A6275,Normas!$A:$D,3,FALSE),VLOOKUP(Dati!$A6275,Normas!$A:$D,3,FALSE)*0.3)),"")</f>
      </c>
    </row>
    <row r="6276" spans="2:9" x14ac:dyDescent="0.2">
      <c r="B6276">
        <f>IF(ISBLANK(A6276),"",VLOOKUP(A6276,Normas!A:D,4,FALSE))</f>
      </c>
      <c r="E6276" s="2">
        <f>IF(ISBLANK(D6276),"",INT(YEARFRAC(D6276,'Vispārīga informācija'!$B$2)))</f>
      </c>
      <c r="F6276" s="2">
        <f>IFERROR(IF(ISBLANK($A6276),"",IF($A6276="Ūdeņraža jonu koncentrācija",VLOOKUP(Dati!$A6276,Normas!$A:$D,2,FALSE),VLOOKUP(Dati!$A6276,Normas!$A:$D,2,FALSE)*0.6)),"")</f>
      </c>
      <c r="G6276" s="2">
        <f>IFERROR(IF(ISBLANK($A6276),"",IF($A6276="Ūdeņraža jonu koncentrācija",VLOOKUP(Dati!$A6276,Normas!$A:$D,3,FALSE),VLOOKUP(Dati!$A6276,Normas!$A:$D,3,FALSE)*0.6)),"")</f>
      </c>
      <c r="H6276" s="2">
        <f>IFERROR(IF(ISBLANK($A6276),"",IF($A6276="Ūdeņraža jonu koncentrācija",VLOOKUP(Dati!$A6276,Normas!$A:$D,2,FALSE),VLOOKUP(Dati!$A6276,Normas!$A:$D,2,FALSE)*0.3)),"")</f>
      </c>
      <c r="I6276" s="2">
        <f>IFERROR(IF(ISBLANK($A6276),"",IF($A6276="Ūdeņraža jonu koncentrācija",VLOOKUP(Dati!$A6276,Normas!$A:$D,3,FALSE),VLOOKUP(Dati!$A6276,Normas!$A:$D,3,FALSE)*0.3)),"")</f>
      </c>
    </row>
    <row r="6277" spans="2:9" x14ac:dyDescent="0.2">
      <c r="B6277">
        <f>IF(ISBLANK(A6277),"",VLOOKUP(A6277,Normas!A:D,4,FALSE))</f>
      </c>
      <c r="E6277" s="2">
        <f>IF(ISBLANK(D6277),"",INT(YEARFRAC(D6277,'Vispārīga informācija'!$B$2)))</f>
      </c>
      <c r="F6277" s="2">
        <f>IFERROR(IF(ISBLANK($A6277),"",IF($A6277="Ūdeņraža jonu koncentrācija",VLOOKUP(Dati!$A6277,Normas!$A:$D,2,FALSE),VLOOKUP(Dati!$A6277,Normas!$A:$D,2,FALSE)*0.6)),"")</f>
      </c>
      <c r="G6277" s="2">
        <f>IFERROR(IF(ISBLANK($A6277),"",IF($A6277="Ūdeņraža jonu koncentrācija",VLOOKUP(Dati!$A6277,Normas!$A:$D,3,FALSE),VLOOKUP(Dati!$A6277,Normas!$A:$D,3,FALSE)*0.6)),"")</f>
      </c>
      <c r="H6277" s="2">
        <f>IFERROR(IF(ISBLANK($A6277),"",IF($A6277="Ūdeņraža jonu koncentrācija",VLOOKUP(Dati!$A6277,Normas!$A:$D,2,FALSE),VLOOKUP(Dati!$A6277,Normas!$A:$D,2,FALSE)*0.3)),"")</f>
      </c>
      <c r="I6277" s="2">
        <f>IFERROR(IF(ISBLANK($A6277),"",IF($A6277="Ūdeņraža jonu koncentrācija",VLOOKUP(Dati!$A6277,Normas!$A:$D,3,FALSE),VLOOKUP(Dati!$A6277,Normas!$A:$D,3,FALSE)*0.3)),"")</f>
      </c>
    </row>
    <row r="6278" spans="2:9" x14ac:dyDescent="0.2">
      <c r="B6278">
        <f>IF(ISBLANK(A6278),"",VLOOKUP(A6278,Normas!A:D,4,FALSE))</f>
      </c>
      <c r="E6278" s="2">
        <f>IF(ISBLANK(D6278),"",INT(YEARFRAC(D6278,'Vispārīga informācija'!$B$2)))</f>
      </c>
      <c r="F6278" s="2">
        <f>IFERROR(IF(ISBLANK($A6278),"",IF($A6278="Ūdeņraža jonu koncentrācija",VLOOKUP(Dati!$A6278,Normas!$A:$D,2,FALSE),VLOOKUP(Dati!$A6278,Normas!$A:$D,2,FALSE)*0.6)),"")</f>
      </c>
      <c r="G6278" s="2">
        <f>IFERROR(IF(ISBLANK($A6278),"",IF($A6278="Ūdeņraža jonu koncentrācija",VLOOKUP(Dati!$A6278,Normas!$A:$D,3,FALSE),VLOOKUP(Dati!$A6278,Normas!$A:$D,3,FALSE)*0.6)),"")</f>
      </c>
      <c r="H6278" s="2">
        <f>IFERROR(IF(ISBLANK($A6278),"",IF($A6278="Ūdeņraža jonu koncentrācija",VLOOKUP(Dati!$A6278,Normas!$A:$D,2,FALSE),VLOOKUP(Dati!$A6278,Normas!$A:$D,2,FALSE)*0.3)),"")</f>
      </c>
      <c r="I6278" s="2">
        <f>IFERROR(IF(ISBLANK($A6278),"",IF($A6278="Ūdeņraža jonu koncentrācija",VLOOKUP(Dati!$A6278,Normas!$A:$D,3,FALSE),VLOOKUP(Dati!$A6278,Normas!$A:$D,3,FALSE)*0.3)),"")</f>
      </c>
    </row>
    <row r="6279" spans="2:9" x14ac:dyDescent="0.2">
      <c r="B6279">
        <f>IF(ISBLANK(A6279),"",VLOOKUP(A6279,Normas!A:D,4,FALSE))</f>
      </c>
      <c r="E6279" s="2">
        <f>IF(ISBLANK(D6279),"",INT(YEARFRAC(D6279,'Vispārīga informācija'!$B$2)))</f>
      </c>
      <c r="F6279" s="2">
        <f>IFERROR(IF(ISBLANK($A6279),"",IF($A6279="Ūdeņraža jonu koncentrācija",VLOOKUP(Dati!$A6279,Normas!$A:$D,2,FALSE),VLOOKUP(Dati!$A6279,Normas!$A:$D,2,FALSE)*0.6)),"")</f>
      </c>
      <c r="G6279" s="2">
        <f>IFERROR(IF(ISBLANK($A6279),"",IF($A6279="Ūdeņraža jonu koncentrācija",VLOOKUP(Dati!$A6279,Normas!$A:$D,3,FALSE),VLOOKUP(Dati!$A6279,Normas!$A:$D,3,FALSE)*0.6)),"")</f>
      </c>
      <c r="H6279" s="2">
        <f>IFERROR(IF(ISBLANK($A6279),"",IF($A6279="Ūdeņraža jonu koncentrācija",VLOOKUP(Dati!$A6279,Normas!$A:$D,2,FALSE),VLOOKUP(Dati!$A6279,Normas!$A:$D,2,FALSE)*0.3)),"")</f>
      </c>
      <c r="I6279" s="2">
        <f>IFERROR(IF(ISBLANK($A6279),"",IF($A6279="Ūdeņraža jonu koncentrācija",VLOOKUP(Dati!$A6279,Normas!$A:$D,3,FALSE),VLOOKUP(Dati!$A6279,Normas!$A:$D,3,FALSE)*0.3)),"")</f>
      </c>
    </row>
    <row r="6280" spans="2:9" x14ac:dyDescent="0.2">
      <c r="B6280">
        <f>IF(ISBLANK(A6280),"",VLOOKUP(A6280,Normas!A:D,4,FALSE))</f>
      </c>
      <c r="E6280" s="2">
        <f>IF(ISBLANK(D6280),"",INT(YEARFRAC(D6280,'Vispārīga informācija'!$B$2)))</f>
      </c>
      <c r="F6280" s="2">
        <f>IFERROR(IF(ISBLANK($A6280),"",IF($A6280="Ūdeņraža jonu koncentrācija",VLOOKUP(Dati!$A6280,Normas!$A:$D,2,FALSE),VLOOKUP(Dati!$A6280,Normas!$A:$D,2,FALSE)*0.6)),"")</f>
      </c>
      <c r="G6280" s="2">
        <f>IFERROR(IF(ISBLANK($A6280),"",IF($A6280="Ūdeņraža jonu koncentrācija",VLOOKUP(Dati!$A6280,Normas!$A:$D,3,FALSE),VLOOKUP(Dati!$A6280,Normas!$A:$D,3,FALSE)*0.6)),"")</f>
      </c>
      <c r="H6280" s="2">
        <f>IFERROR(IF(ISBLANK($A6280),"",IF($A6280="Ūdeņraža jonu koncentrācija",VLOOKUP(Dati!$A6280,Normas!$A:$D,2,FALSE),VLOOKUP(Dati!$A6280,Normas!$A:$D,2,FALSE)*0.3)),"")</f>
      </c>
      <c r="I6280" s="2">
        <f>IFERROR(IF(ISBLANK($A6280),"",IF($A6280="Ūdeņraža jonu koncentrācija",VLOOKUP(Dati!$A6280,Normas!$A:$D,3,FALSE),VLOOKUP(Dati!$A6280,Normas!$A:$D,3,FALSE)*0.3)),"")</f>
      </c>
    </row>
    <row r="6281" spans="2:9" x14ac:dyDescent="0.2">
      <c r="B6281">
        <f>IF(ISBLANK(A6281),"",VLOOKUP(A6281,Normas!A:D,4,FALSE))</f>
      </c>
      <c r="E6281" s="2">
        <f>IF(ISBLANK(D6281),"",INT(YEARFRAC(D6281,'Vispārīga informācija'!$B$2)))</f>
      </c>
      <c r="F6281" s="2">
        <f>IFERROR(IF(ISBLANK($A6281),"",IF($A6281="Ūdeņraža jonu koncentrācija",VLOOKUP(Dati!$A6281,Normas!$A:$D,2,FALSE),VLOOKUP(Dati!$A6281,Normas!$A:$D,2,FALSE)*0.6)),"")</f>
      </c>
      <c r="G6281" s="2">
        <f>IFERROR(IF(ISBLANK($A6281),"",IF($A6281="Ūdeņraža jonu koncentrācija",VLOOKUP(Dati!$A6281,Normas!$A:$D,3,FALSE),VLOOKUP(Dati!$A6281,Normas!$A:$D,3,FALSE)*0.6)),"")</f>
      </c>
      <c r="H6281" s="2">
        <f>IFERROR(IF(ISBLANK($A6281),"",IF($A6281="Ūdeņraža jonu koncentrācija",VLOOKUP(Dati!$A6281,Normas!$A:$D,2,FALSE),VLOOKUP(Dati!$A6281,Normas!$A:$D,2,FALSE)*0.3)),"")</f>
      </c>
      <c r="I6281" s="2">
        <f>IFERROR(IF(ISBLANK($A6281),"",IF($A6281="Ūdeņraža jonu koncentrācija",VLOOKUP(Dati!$A6281,Normas!$A:$D,3,FALSE),VLOOKUP(Dati!$A6281,Normas!$A:$D,3,FALSE)*0.3)),"")</f>
      </c>
    </row>
    <row r="6282" spans="2:9" x14ac:dyDescent="0.2">
      <c r="B6282">
        <f>IF(ISBLANK(A6282),"",VLOOKUP(A6282,Normas!A:D,4,FALSE))</f>
      </c>
      <c r="E6282" s="2">
        <f>IF(ISBLANK(D6282),"",INT(YEARFRAC(D6282,'Vispārīga informācija'!$B$2)))</f>
      </c>
      <c r="F6282" s="2">
        <f>IFERROR(IF(ISBLANK($A6282),"",IF($A6282="Ūdeņraža jonu koncentrācija",VLOOKUP(Dati!$A6282,Normas!$A:$D,2,FALSE),VLOOKUP(Dati!$A6282,Normas!$A:$D,2,FALSE)*0.6)),"")</f>
      </c>
      <c r="G6282" s="2">
        <f>IFERROR(IF(ISBLANK($A6282),"",IF($A6282="Ūdeņraža jonu koncentrācija",VLOOKUP(Dati!$A6282,Normas!$A:$D,3,FALSE),VLOOKUP(Dati!$A6282,Normas!$A:$D,3,FALSE)*0.6)),"")</f>
      </c>
      <c r="H6282" s="2">
        <f>IFERROR(IF(ISBLANK($A6282),"",IF($A6282="Ūdeņraža jonu koncentrācija",VLOOKUP(Dati!$A6282,Normas!$A:$D,2,FALSE),VLOOKUP(Dati!$A6282,Normas!$A:$D,2,FALSE)*0.3)),"")</f>
      </c>
      <c r="I6282" s="2">
        <f>IFERROR(IF(ISBLANK($A6282),"",IF($A6282="Ūdeņraža jonu koncentrācija",VLOOKUP(Dati!$A6282,Normas!$A:$D,3,FALSE),VLOOKUP(Dati!$A6282,Normas!$A:$D,3,FALSE)*0.3)),"")</f>
      </c>
    </row>
    <row r="6283" spans="2:9" x14ac:dyDescent="0.2">
      <c r="B6283">
        <f>IF(ISBLANK(A6283),"",VLOOKUP(A6283,Normas!A:D,4,FALSE))</f>
      </c>
      <c r="E6283" s="2">
        <f>IF(ISBLANK(D6283),"",INT(YEARFRAC(D6283,'Vispārīga informācija'!$B$2)))</f>
      </c>
      <c r="F6283" s="2">
        <f>IFERROR(IF(ISBLANK($A6283),"",IF($A6283="Ūdeņraža jonu koncentrācija",VLOOKUP(Dati!$A6283,Normas!$A:$D,2,FALSE),VLOOKUP(Dati!$A6283,Normas!$A:$D,2,FALSE)*0.6)),"")</f>
      </c>
      <c r="G6283" s="2">
        <f>IFERROR(IF(ISBLANK($A6283),"",IF($A6283="Ūdeņraža jonu koncentrācija",VLOOKUP(Dati!$A6283,Normas!$A:$D,3,FALSE),VLOOKUP(Dati!$A6283,Normas!$A:$D,3,FALSE)*0.6)),"")</f>
      </c>
      <c r="H6283" s="2">
        <f>IFERROR(IF(ISBLANK($A6283),"",IF($A6283="Ūdeņraža jonu koncentrācija",VLOOKUP(Dati!$A6283,Normas!$A:$D,2,FALSE),VLOOKUP(Dati!$A6283,Normas!$A:$D,2,FALSE)*0.3)),"")</f>
      </c>
      <c r="I6283" s="2">
        <f>IFERROR(IF(ISBLANK($A6283),"",IF($A6283="Ūdeņraža jonu koncentrācija",VLOOKUP(Dati!$A6283,Normas!$A:$D,3,FALSE),VLOOKUP(Dati!$A6283,Normas!$A:$D,3,FALSE)*0.3)),"")</f>
      </c>
    </row>
    <row r="6284" spans="2:9" x14ac:dyDescent="0.2">
      <c r="B6284">
        <f>IF(ISBLANK(A6284),"",VLOOKUP(A6284,Normas!A:D,4,FALSE))</f>
      </c>
      <c r="E6284" s="2">
        <f>IF(ISBLANK(D6284),"",INT(YEARFRAC(D6284,'Vispārīga informācija'!$B$2)))</f>
      </c>
      <c r="F6284" s="2">
        <f>IFERROR(IF(ISBLANK($A6284),"",IF($A6284="Ūdeņraža jonu koncentrācija",VLOOKUP(Dati!$A6284,Normas!$A:$D,2,FALSE),VLOOKUP(Dati!$A6284,Normas!$A:$D,2,FALSE)*0.6)),"")</f>
      </c>
      <c r="G6284" s="2">
        <f>IFERROR(IF(ISBLANK($A6284),"",IF($A6284="Ūdeņraža jonu koncentrācija",VLOOKUP(Dati!$A6284,Normas!$A:$D,3,FALSE),VLOOKUP(Dati!$A6284,Normas!$A:$D,3,FALSE)*0.6)),"")</f>
      </c>
      <c r="H6284" s="2">
        <f>IFERROR(IF(ISBLANK($A6284),"",IF($A6284="Ūdeņraža jonu koncentrācija",VLOOKUP(Dati!$A6284,Normas!$A:$D,2,FALSE),VLOOKUP(Dati!$A6284,Normas!$A:$D,2,FALSE)*0.3)),"")</f>
      </c>
      <c r="I6284" s="2">
        <f>IFERROR(IF(ISBLANK($A6284),"",IF($A6284="Ūdeņraža jonu koncentrācija",VLOOKUP(Dati!$A6284,Normas!$A:$D,3,FALSE),VLOOKUP(Dati!$A6284,Normas!$A:$D,3,FALSE)*0.3)),"")</f>
      </c>
    </row>
    <row r="6285" spans="2:9" x14ac:dyDescent="0.2">
      <c r="B6285">
        <f>IF(ISBLANK(A6285),"",VLOOKUP(A6285,Normas!A:D,4,FALSE))</f>
      </c>
      <c r="E6285" s="2">
        <f>IF(ISBLANK(D6285),"",INT(YEARFRAC(D6285,'Vispārīga informācija'!$B$2)))</f>
      </c>
      <c r="F6285" s="2">
        <f>IFERROR(IF(ISBLANK($A6285),"",IF($A6285="Ūdeņraža jonu koncentrācija",VLOOKUP(Dati!$A6285,Normas!$A:$D,2,FALSE),VLOOKUP(Dati!$A6285,Normas!$A:$D,2,FALSE)*0.6)),"")</f>
      </c>
      <c r="G6285" s="2">
        <f>IFERROR(IF(ISBLANK($A6285),"",IF($A6285="Ūdeņraža jonu koncentrācija",VLOOKUP(Dati!$A6285,Normas!$A:$D,3,FALSE),VLOOKUP(Dati!$A6285,Normas!$A:$D,3,FALSE)*0.6)),"")</f>
      </c>
      <c r="H6285" s="2">
        <f>IFERROR(IF(ISBLANK($A6285),"",IF($A6285="Ūdeņraža jonu koncentrācija",VLOOKUP(Dati!$A6285,Normas!$A:$D,2,FALSE),VLOOKUP(Dati!$A6285,Normas!$A:$D,2,FALSE)*0.3)),"")</f>
      </c>
      <c r="I6285" s="2">
        <f>IFERROR(IF(ISBLANK($A6285),"",IF($A6285="Ūdeņraža jonu koncentrācija",VLOOKUP(Dati!$A6285,Normas!$A:$D,3,FALSE),VLOOKUP(Dati!$A6285,Normas!$A:$D,3,FALSE)*0.3)),"")</f>
      </c>
    </row>
    <row r="6286" spans="2:9" x14ac:dyDescent="0.2">
      <c r="B6286">
        <f>IF(ISBLANK(A6286),"",VLOOKUP(A6286,Normas!A:D,4,FALSE))</f>
      </c>
      <c r="E6286" s="2">
        <f>IF(ISBLANK(D6286),"",INT(YEARFRAC(D6286,'Vispārīga informācija'!$B$2)))</f>
      </c>
      <c r="F6286" s="2">
        <f>IFERROR(IF(ISBLANK($A6286),"",IF($A6286="Ūdeņraža jonu koncentrācija",VLOOKUP(Dati!$A6286,Normas!$A:$D,2,FALSE),VLOOKUP(Dati!$A6286,Normas!$A:$D,2,FALSE)*0.6)),"")</f>
      </c>
      <c r="G6286" s="2">
        <f>IFERROR(IF(ISBLANK($A6286),"",IF($A6286="Ūdeņraža jonu koncentrācija",VLOOKUP(Dati!$A6286,Normas!$A:$D,3,FALSE),VLOOKUP(Dati!$A6286,Normas!$A:$D,3,FALSE)*0.6)),"")</f>
      </c>
      <c r="H6286" s="2">
        <f>IFERROR(IF(ISBLANK($A6286),"",IF($A6286="Ūdeņraža jonu koncentrācija",VLOOKUP(Dati!$A6286,Normas!$A:$D,2,FALSE),VLOOKUP(Dati!$A6286,Normas!$A:$D,2,FALSE)*0.3)),"")</f>
      </c>
      <c r="I6286" s="2">
        <f>IFERROR(IF(ISBLANK($A6286),"",IF($A6286="Ūdeņraža jonu koncentrācija",VLOOKUP(Dati!$A6286,Normas!$A:$D,3,FALSE),VLOOKUP(Dati!$A6286,Normas!$A:$D,3,FALSE)*0.3)),"")</f>
      </c>
    </row>
    <row r="6287" spans="2:9" x14ac:dyDescent="0.2">
      <c r="B6287">
        <f>IF(ISBLANK(A6287),"",VLOOKUP(A6287,Normas!A:D,4,FALSE))</f>
      </c>
      <c r="E6287" s="2">
        <f>IF(ISBLANK(D6287),"",INT(YEARFRAC(D6287,'Vispārīga informācija'!$B$2)))</f>
      </c>
      <c r="F6287" s="2">
        <f>IFERROR(IF(ISBLANK($A6287),"",IF($A6287="Ūdeņraža jonu koncentrācija",VLOOKUP(Dati!$A6287,Normas!$A:$D,2,FALSE),VLOOKUP(Dati!$A6287,Normas!$A:$D,2,FALSE)*0.6)),"")</f>
      </c>
      <c r="G6287" s="2">
        <f>IFERROR(IF(ISBLANK($A6287),"",IF($A6287="Ūdeņraža jonu koncentrācija",VLOOKUP(Dati!$A6287,Normas!$A:$D,3,FALSE),VLOOKUP(Dati!$A6287,Normas!$A:$D,3,FALSE)*0.6)),"")</f>
      </c>
      <c r="H6287" s="2">
        <f>IFERROR(IF(ISBLANK($A6287),"",IF($A6287="Ūdeņraža jonu koncentrācija",VLOOKUP(Dati!$A6287,Normas!$A:$D,2,FALSE),VLOOKUP(Dati!$A6287,Normas!$A:$D,2,FALSE)*0.3)),"")</f>
      </c>
      <c r="I6287" s="2">
        <f>IFERROR(IF(ISBLANK($A6287),"",IF($A6287="Ūdeņraža jonu koncentrācija",VLOOKUP(Dati!$A6287,Normas!$A:$D,3,FALSE),VLOOKUP(Dati!$A6287,Normas!$A:$D,3,FALSE)*0.3)),"")</f>
      </c>
    </row>
    <row r="6288" spans="2:9" x14ac:dyDescent="0.2">
      <c r="B6288">
        <f>IF(ISBLANK(A6288),"",VLOOKUP(A6288,Normas!A:D,4,FALSE))</f>
      </c>
      <c r="E6288" s="2">
        <f>IF(ISBLANK(D6288),"",INT(YEARFRAC(D6288,'Vispārīga informācija'!$B$2)))</f>
      </c>
      <c r="F6288" s="2">
        <f>IFERROR(IF(ISBLANK($A6288),"",IF($A6288="Ūdeņraža jonu koncentrācija",VLOOKUP(Dati!$A6288,Normas!$A:$D,2,FALSE),VLOOKUP(Dati!$A6288,Normas!$A:$D,2,FALSE)*0.6)),"")</f>
      </c>
      <c r="G6288" s="2">
        <f>IFERROR(IF(ISBLANK($A6288),"",IF($A6288="Ūdeņraža jonu koncentrācija",VLOOKUP(Dati!$A6288,Normas!$A:$D,3,FALSE),VLOOKUP(Dati!$A6288,Normas!$A:$D,3,FALSE)*0.6)),"")</f>
      </c>
      <c r="H6288" s="2">
        <f>IFERROR(IF(ISBLANK($A6288),"",IF($A6288="Ūdeņraža jonu koncentrācija",VLOOKUP(Dati!$A6288,Normas!$A:$D,2,FALSE),VLOOKUP(Dati!$A6288,Normas!$A:$D,2,FALSE)*0.3)),"")</f>
      </c>
      <c r="I6288" s="2">
        <f>IFERROR(IF(ISBLANK($A6288),"",IF($A6288="Ūdeņraža jonu koncentrācija",VLOOKUP(Dati!$A6288,Normas!$A:$D,3,FALSE),VLOOKUP(Dati!$A6288,Normas!$A:$D,3,FALSE)*0.3)),"")</f>
      </c>
    </row>
    <row r="6289" spans="2:9" x14ac:dyDescent="0.2">
      <c r="B6289">
        <f>IF(ISBLANK(A6289),"",VLOOKUP(A6289,Normas!A:D,4,FALSE))</f>
      </c>
      <c r="E6289" s="2">
        <f>IF(ISBLANK(D6289),"",INT(YEARFRAC(D6289,'Vispārīga informācija'!$B$2)))</f>
      </c>
      <c r="F6289" s="2">
        <f>IFERROR(IF(ISBLANK($A6289),"",IF($A6289="Ūdeņraža jonu koncentrācija",VLOOKUP(Dati!$A6289,Normas!$A:$D,2,FALSE),VLOOKUP(Dati!$A6289,Normas!$A:$D,2,FALSE)*0.6)),"")</f>
      </c>
      <c r="G6289" s="2">
        <f>IFERROR(IF(ISBLANK($A6289),"",IF($A6289="Ūdeņraža jonu koncentrācija",VLOOKUP(Dati!$A6289,Normas!$A:$D,3,FALSE),VLOOKUP(Dati!$A6289,Normas!$A:$D,3,FALSE)*0.6)),"")</f>
      </c>
      <c r="H6289" s="2">
        <f>IFERROR(IF(ISBLANK($A6289),"",IF($A6289="Ūdeņraža jonu koncentrācija",VLOOKUP(Dati!$A6289,Normas!$A:$D,2,FALSE),VLOOKUP(Dati!$A6289,Normas!$A:$D,2,FALSE)*0.3)),"")</f>
      </c>
      <c r="I6289" s="2">
        <f>IFERROR(IF(ISBLANK($A6289),"",IF($A6289="Ūdeņraža jonu koncentrācija",VLOOKUP(Dati!$A6289,Normas!$A:$D,3,FALSE),VLOOKUP(Dati!$A6289,Normas!$A:$D,3,FALSE)*0.3)),"")</f>
      </c>
    </row>
    <row r="6290" spans="2:9" x14ac:dyDescent="0.2">
      <c r="B6290">
        <f>IF(ISBLANK(A6290),"",VLOOKUP(A6290,Normas!A:D,4,FALSE))</f>
      </c>
      <c r="E6290" s="2">
        <f>IF(ISBLANK(D6290),"",INT(YEARFRAC(D6290,'Vispārīga informācija'!$B$2)))</f>
      </c>
      <c r="F6290" s="2">
        <f>IFERROR(IF(ISBLANK($A6290),"",IF($A6290="Ūdeņraža jonu koncentrācija",VLOOKUP(Dati!$A6290,Normas!$A:$D,2,FALSE),VLOOKUP(Dati!$A6290,Normas!$A:$D,2,FALSE)*0.6)),"")</f>
      </c>
      <c r="G6290" s="2">
        <f>IFERROR(IF(ISBLANK($A6290),"",IF($A6290="Ūdeņraža jonu koncentrācija",VLOOKUP(Dati!$A6290,Normas!$A:$D,3,FALSE),VLOOKUP(Dati!$A6290,Normas!$A:$D,3,FALSE)*0.6)),"")</f>
      </c>
      <c r="H6290" s="2">
        <f>IFERROR(IF(ISBLANK($A6290),"",IF($A6290="Ūdeņraža jonu koncentrācija",VLOOKUP(Dati!$A6290,Normas!$A:$D,2,FALSE),VLOOKUP(Dati!$A6290,Normas!$A:$D,2,FALSE)*0.3)),"")</f>
      </c>
      <c r="I6290" s="2">
        <f>IFERROR(IF(ISBLANK($A6290),"",IF($A6290="Ūdeņraža jonu koncentrācija",VLOOKUP(Dati!$A6290,Normas!$A:$D,3,FALSE),VLOOKUP(Dati!$A6290,Normas!$A:$D,3,FALSE)*0.3)),"")</f>
      </c>
    </row>
    <row r="6291" spans="2:9" x14ac:dyDescent="0.2">
      <c r="B6291">
        <f>IF(ISBLANK(A6291),"",VLOOKUP(A6291,Normas!A:D,4,FALSE))</f>
      </c>
      <c r="E6291" s="2">
        <f>IF(ISBLANK(D6291),"",INT(YEARFRAC(D6291,'Vispārīga informācija'!$B$2)))</f>
      </c>
      <c r="F6291" s="2">
        <f>IFERROR(IF(ISBLANK($A6291),"",IF($A6291="Ūdeņraža jonu koncentrācija",VLOOKUP(Dati!$A6291,Normas!$A:$D,2,FALSE),VLOOKUP(Dati!$A6291,Normas!$A:$D,2,FALSE)*0.6)),"")</f>
      </c>
      <c r="G6291" s="2">
        <f>IFERROR(IF(ISBLANK($A6291),"",IF($A6291="Ūdeņraža jonu koncentrācija",VLOOKUP(Dati!$A6291,Normas!$A:$D,3,FALSE),VLOOKUP(Dati!$A6291,Normas!$A:$D,3,FALSE)*0.6)),"")</f>
      </c>
      <c r="H6291" s="2">
        <f>IFERROR(IF(ISBLANK($A6291),"",IF($A6291="Ūdeņraža jonu koncentrācija",VLOOKUP(Dati!$A6291,Normas!$A:$D,2,FALSE),VLOOKUP(Dati!$A6291,Normas!$A:$D,2,FALSE)*0.3)),"")</f>
      </c>
      <c r="I6291" s="2">
        <f>IFERROR(IF(ISBLANK($A6291),"",IF($A6291="Ūdeņraža jonu koncentrācija",VLOOKUP(Dati!$A6291,Normas!$A:$D,3,FALSE),VLOOKUP(Dati!$A6291,Normas!$A:$D,3,FALSE)*0.3)),"")</f>
      </c>
    </row>
    <row r="6292" spans="2:9" x14ac:dyDescent="0.2">
      <c r="B6292">
        <f>IF(ISBLANK(A6292),"",VLOOKUP(A6292,Normas!A:D,4,FALSE))</f>
      </c>
      <c r="E6292" s="2">
        <f>IF(ISBLANK(D6292),"",INT(YEARFRAC(D6292,'Vispārīga informācija'!$B$2)))</f>
      </c>
      <c r="F6292" s="2">
        <f>IFERROR(IF(ISBLANK($A6292),"",IF($A6292="Ūdeņraža jonu koncentrācija",VLOOKUP(Dati!$A6292,Normas!$A:$D,2,FALSE),VLOOKUP(Dati!$A6292,Normas!$A:$D,2,FALSE)*0.6)),"")</f>
      </c>
      <c r="G6292" s="2">
        <f>IFERROR(IF(ISBLANK($A6292),"",IF($A6292="Ūdeņraža jonu koncentrācija",VLOOKUP(Dati!$A6292,Normas!$A:$D,3,FALSE),VLOOKUP(Dati!$A6292,Normas!$A:$D,3,FALSE)*0.6)),"")</f>
      </c>
      <c r="H6292" s="2">
        <f>IFERROR(IF(ISBLANK($A6292),"",IF($A6292="Ūdeņraža jonu koncentrācija",VLOOKUP(Dati!$A6292,Normas!$A:$D,2,FALSE),VLOOKUP(Dati!$A6292,Normas!$A:$D,2,FALSE)*0.3)),"")</f>
      </c>
      <c r="I6292" s="2">
        <f>IFERROR(IF(ISBLANK($A6292),"",IF($A6292="Ūdeņraža jonu koncentrācija",VLOOKUP(Dati!$A6292,Normas!$A:$D,3,FALSE),VLOOKUP(Dati!$A6292,Normas!$A:$D,3,FALSE)*0.3)),"")</f>
      </c>
    </row>
    <row r="6293" spans="2:9" x14ac:dyDescent="0.2">
      <c r="B6293">
        <f>IF(ISBLANK(A6293),"",VLOOKUP(A6293,Normas!A:D,4,FALSE))</f>
      </c>
      <c r="E6293" s="2">
        <f>IF(ISBLANK(D6293),"",INT(YEARFRAC(D6293,'Vispārīga informācija'!$B$2)))</f>
      </c>
      <c r="F6293" s="2">
        <f>IFERROR(IF(ISBLANK($A6293),"",IF($A6293="Ūdeņraža jonu koncentrācija",VLOOKUP(Dati!$A6293,Normas!$A:$D,2,FALSE),VLOOKUP(Dati!$A6293,Normas!$A:$D,2,FALSE)*0.6)),"")</f>
      </c>
      <c r="G6293" s="2">
        <f>IFERROR(IF(ISBLANK($A6293),"",IF($A6293="Ūdeņraža jonu koncentrācija",VLOOKUP(Dati!$A6293,Normas!$A:$D,3,FALSE),VLOOKUP(Dati!$A6293,Normas!$A:$D,3,FALSE)*0.6)),"")</f>
      </c>
      <c r="H6293" s="2">
        <f>IFERROR(IF(ISBLANK($A6293),"",IF($A6293="Ūdeņraža jonu koncentrācija",VLOOKUP(Dati!$A6293,Normas!$A:$D,2,FALSE),VLOOKUP(Dati!$A6293,Normas!$A:$D,2,FALSE)*0.3)),"")</f>
      </c>
      <c r="I6293" s="2">
        <f>IFERROR(IF(ISBLANK($A6293),"",IF($A6293="Ūdeņraža jonu koncentrācija",VLOOKUP(Dati!$A6293,Normas!$A:$D,3,FALSE),VLOOKUP(Dati!$A6293,Normas!$A:$D,3,FALSE)*0.3)),"")</f>
      </c>
    </row>
    <row r="6294" spans="2:9" x14ac:dyDescent="0.2">
      <c r="B6294">
        <f>IF(ISBLANK(A6294),"",VLOOKUP(A6294,Normas!A:D,4,FALSE))</f>
      </c>
      <c r="E6294" s="2">
        <f>IF(ISBLANK(D6294),"",INT(YEARFRAC(D6294,'Vispārīga informācija'!$B$2)))</f>
      </c>
      <c r="F6294" s="2">
        <f>IFERROR(IF(ISBLANK($A6294),"",IF($A6294="Ūdeņraža jonu koncentrācija",VLOOKUP(Dati!$A6294,Normas!$A:$D,2,FALSE),VLOOKUP(Dati!$A6294,Normas!$A:$D,2,FALSE)*0.6)),"")</f>
      </c>
      <c r="G6294" s="2">
        <f>IFERROR(IF(ISBLANK($A6294),"",IF($A6294="Ūdeņraža jonu koncentrācija",VLOOKUP(Dati!$A6294,Normas!$A:$D,3,FALSE),VLOOKUP(Dati!$A6294,Normas!$A:$D,3,FALSE)*0.6)),"")</f>
      </c>
      <c r="H6294" s="2">
        <f>IFERROR(IF(ISBLANK($A6294),"",IF($A6294="Ūdeņraža jonu koncentrācija",VLOOKUP(Dati!$A6294,Normas!$A:$D,2,FALSE),VLOOKUP(Dati!$A6294,Normas!$A:$D,2,FALSE)*0.3)),"")</f>
      </c>
      <c r="I6294" s="2">
        <f>IFERROR(IF(ISBLANK($A6294),"",IF($A6294="Ūdeņraža jonu koncentrācija",VLOOKUP(Dati!$A6294,Normas!$A:$D,3,FALSE),VLOOKUP(Dati!$A6294,Normas!$A:$D,3,FALSE)*0.3)),"")</f>
      </c>
    </row>
    <row r="6295" spans="2:9" x14ac:dyDescent="0.2">
      <c r="B6295">
        <f>IF(ISBLANK(A6295),"",VLOOKUP(A6295,Normas!A:D,4,FALSE))</f>
      </c>
      <c r="E6295" s="2">
        <f>IF(ISBLANK(D6295),"",INT(YEARFRAC(D6295,'Vispārīga informācija'!$B$2)))</f>
      </c>
      <c r="F6295" s="2">
        <f>IFERROR(IF(ISBLANK($A6295),"",IF($A6295="Ūdeņraža jonu koncentrācija",VLOOKUP(Dati!$A6295,Normas!$A:$D,2,FALSE),VLOOKUP(Dati!$A6295,Normas!$A:$D,2,FALSE)*0.6)),"")</f>
      </c>
      <c r="G6295" s="2">
        <f>IFERROR(IF(ISBLANK($A6295),"",IF($A6295="Ūdeņraža jonu koncentrācija",VLOOKUP(Dati!$A6295,Normas!$A:$D,3,FALSE),VLOOKUP(Dati!$A6295,Normas!$A:$D,3,FALSE)*0.6)),"")</f>
      </c>
      <c r="H6295" s="2">
        <f>IFERROR(IF(ISBLANK($A6295),"",IF($A6295="Ūdeņraža jonu koncentrācija",VLOOKUP(Dati!$A6295,Normas!$A:$D,2,FALSE),VLOOKUP(Dati!$A6295,Normas!$A:$D,2,FALSE)*0.3)),"")</f>
      </c>
      <c r="I6295" s="2">
        <f>IFERROR(IF(ISBLANK($A6295),"",IF($A6295="Ūdeņraža jonu koncentrācija",VLOOKUP(Dati!$A6295,Normas!$A:$D,3,FALSE),VLOOKUP(Dati!$A6295,Normas!$A:$D,3,FALSE)*0.3)),"")</f>
      </c>
    </row>
    <row r="6296" spans="2:9" x14ac:dyDescent="0.2">
      <c r="B6296">
        <f>IF(ISBLANK(A6296),"",VLOOKUP(A6296,Normas!A:D,4,FALSE))</f>
      </c>
      <c r="E6296" s="2">
        <f>IF(ISBLANK(D6296),"",INT(YEARFRAC(D6296,'Vispārīga informācija'!$B$2)))</f>
      </c>
      <c r="F6296" s="2">
        <f>IFERROR(IF(ISBLANK($A6296),"",IF($A6296="Ūdeņraža jonu koncentrācija",VLOOKUP(Dati!$A6296,Normas!$A:$D,2,FALSE),VLOOKUP(Dati!$A6296,Normas!$A:$D,2,FALSE)*0.6)),"")</f>
      </c>
      <c r="G6296" s="2">
        <f>IFERROR(IF(ISBLANK($A6296),"",IF($A6296="Ūdeņraža jonu koncentrācija",VLOOKUP(Dati!$A6296,Normas!$A:$D,3,FALSE),VLOOKUP(Dati!$A6296,Normas!$A:$D,3,FALSE)*0.6)),"")</f>
      </c>
      <c r="H6296" s="2">
        <f>IFERROR(IF(ISBLANK($A6296),"",IF($A6296="Ūdeņraža jonu koncentrācija",VLOOKUP(Dati!$A6296,Normas!$A:$D,2,FALSE),VLOOKUP(Dati!$A6296,Normas!$A:$D,2,FALSE)*0.3)),"")</f>
      </c>
      <c r="I6296" s="2">
        <f>IFERROR(IF(ISBLANK($A6296),"",IF($A6296="Ūdeņraža jonu koncentrācija",VLOOKUP(Dati!$A6296,Normas!$A:$D,3,FALSE),VLOOKUP(Dati!$A6296,Normas!$A:$D,3,FALSE)*0.3)),"")</f>
      </c>
    </row>
    <row r="6297" spans="2:9" x14ac:dyDescent="0.2">
      <c r="B6297">
        <f>IF(ISBLANK(A6297),"",VLOOKUP(A6297,Normas!A:D,4,FALSE))</f>
      </c>
      <c r="E6297" s="2">
        <f>IF(ISBLANK(D6297),"",INT(YEARFRAC(D6297,'Vispārīga informācija'!$B$2)))</f>
      </c>
      <c r="F6297" s="2">
        <f>IFERROR(IF(ISBLANK($A6297),"",IF($A6297="Ūdeņraža jonu koncentrācija",VLOOKUP(Dati!$A6297,Normas!$A:$D,2,FALSE),VLOOKUP(Dati!$A6297,Normas!$A:$D,2,FALSE)*0.6)),"")</f>
      </c>
      <c r="G6297" s="2">
        <f>IFERROR(IF(ISBLANK($A6297),"",IF($A6297="Ūdeņraža jonu koncentrācija",VLOOKUP(Dati!$A6297,Normas!$A:$D,3,FALSE),VLOOKUP(Dati!$A6297,Normas!$A:$D,3,FALSE)*0.6)),"")</f>
      </c>
      <c r="H6297" s="2">
        <f>IFERROR(IF(ISBLANK($A6297),"",IF($A6297="Ūdeņraža jonu koncentrācija",VLOOKUP(Dati!$A6297,Normas!$A:$D,2,FALSE),VLOOKUP(Dati!$A6297,Normas!$A:$D,2,FALSE)*0.3)),"")</f>
      </c>
      <c r="I6297" s="2">
        <f>IFERROR(IF(ISBLANK($A6297),"",IF($A6297="Ūdeņraža jonu koncentrācija",VLOOKUP(Dati!$A6297,Normas!$A:$D,3,FALSE),VLOOKUP(Dati!$A6297,Normas!$A:$D,3,FALSE)*0.3)),"")</f>
      </c>
    </row>
    <row r="6298" spans="2:9" x14ac:dyDescent="0.2">
      <c r="B6298">
        <f>IF(ISBLANK(A6298),"",VLOOKUP(A6298,Normas!A:D,4,FALSE))</f>
      </c>
      <c r="E6298" s="2">
        <f>IF(ISBLANK(D6298),"",INT(YEARFRAC(D6298,'Vispārīga informācija'!$B$2)))</f>
      </c>
      <c r="F6298" s="2">
        <f>IFERROR(IF(ISBLANK($A6298),"",IF($A6298="Ūdeņraža jonu koncentrācija",VLOOKUP(Dati!$A6298,Normas!$A:$D,2,FALSE),VLOOKUP(Dati!$A6298,Normas!$A:$D,2,FALSE)*0.6)),"")</f>
      </c>
      <c r="G6298" s="2">
        <f>IFERROR(IF(ISBLANK($A6298),"",IF($A6298="Ūdeņraža jonu koncentrācija",VLOOKUP(Dati!$A6298,Normas!$A:$D,3,FALSE),VLOOKUP(Dati!$A6298,Normas!$A:$D,3,FALSE)*0.6)),"")</f>
      </c>
      <c r="H6298" s="2">
        <f>IFERROR(IF(ISBLANK($A6298),"",IF($A6298="Ūdeņraža jonu koncentrācija",VLOOKUP(Dati!$A6298,Normas!$A:$D,2,FALSE),VLOOKUP(Dati!$A6298,Normas!$A:$D,2,FALSE)*0.3)),"")</f>
      </c>
      <c r="I6298" s="2">
        <f>IFERROR(IF(ISBLANK($A6298),"",IF($A6298="Ūdeņraža jonu koncentrācija",VLOOKUP(Dati!$A6298,Normas!$A:$D,3,FALSE),VLOOKUP(Dati!$A6298,Normas!$A:$D,3,FALSE)*0.3)),"")</f>
      </c>
    </row>
    <row r="6299" spans="2:9" x14ac:dyDescent="0.2">
      <c r="B6299">
        <f>IF(ISBLANK(A6299),"",VLOOKUP(A6299,Normas!A:D,4,FALSE))</f>
      </c>
      <c r="E6299" s="2">
        <f>IF(ISBLANK(D6299),"",INT(YEARFRAC(D6299,'Vispārīga informācija'!$B$2)))</f>
      </c>
      <c r="F6299" s="2">
        <f>IFERROR(IF(ISBLANK($A6299),"",IF($A6299="Ūdeņraža jonu koncentrācija",VLOOKUP(Dati!$A6299,Normas!$A:$D,2,FALSE),VLOOKUP(Dati!$A6299,Normas!$A:$D,2,FALSE)*0.6)),"")</f>
      </c>
      <c r="G6299" s="2">
        <f>IFERROR(IF(ISBLANK($A6299),"",IF($A6299="Ūdeņraža jonu koncentrācija",VLOOKUP(Dati!$A6299,Normas!$A:$D,3,FALSE),VLOOKUP(Dati!$A6299,Normas!$A:$D,3,FALSE)*0.6)),"")</f>
      </c>
      <c r="H6299" s="2">
        <f>IFERROR(IF(ISBLANK($A6299),"",IF($A6299="Ūdeņraža jonu koncentrācija",VLOOKUP(Dati!$A6299,Normas!$A:$D,2,FALSE),VLOOKUP(Dati!$A6299,Normas!$A:$D,2,FALSE)*0.3)),"")</f>
      </c>
      <c r="I6299" s="2">
        <f>IFERROR(IF(ISBLANK($A6299),"",IF($A6299="Ūdeņraža jonu koncentrācija",VLOOKUP(Dati!$A6299,Normas!$A:$D,3,FALSE),VLOOKUP(Dati!$A6299,Normas!$A:$D,3,FALSE)*0.3)),"")</f>
      </c>
    </row>
    <row r="6300" spans="2:9" x14ac:dyDescent="0.2">
      <c r="B6300">
        <f>IF(ISBLANK(A6300),"",VLOOKUP(A6300,Normas!A:D,4,FALSE))</f>
      </c>
      <c r="E6300" s="2">
        <f>IF(ISBLANK(D6300),"",INT(YEARFRAC(D6300,'Vispārīga informācija'!$B$2)))</f>
      </c>
      <c r="F6300" s="2">
        <f>IFERROR(IF(ISBLANK($A6300),"",IF($A6300="Ūdeņraža jonu koncentrācija",VLOOKUP(Dati!$A6300,Normas!$A:$D,2,FALSE),VLOOKUP(Dati!$A6300,Normas!$A:$D,2,FALSE)*0.6)),"")</f>
      </c>
      <c r="G6300" s="2">
        <f>IFERROR(IF(ISBLANK($A6300),"",IF($A6300="Ūdeņraža jonu koncentrācija",VLOOKUP(Dati!$A6300,Normas!$A:$D,3,FALSE),VLOOKUP(Dati!$A6300,Normas!$A:$D,3,FALSE)*0.6)),"")</f>
      </c>
      <c r="H6300" s="2">
        <f>IFERROR(IF(ISBLANK($A6300),"",IF($A6300="Ūdeņraža jonu koncentrācija",VLOOKUP(Dati!$A6300,Normas!$A:$D,2,FALSE),VLOOKUP(Dati!$A6300,Normas!$A:$D,2,FALSE)*0.3)),"")</f>
      </c>
      <c r="I6300" s="2">
        <f>IFERROR(IF(ISBLANK($A6300),"",IF($A6300="Ūdeņraža jonu koncentrācija",VLOOKUP(Dati!$A6300,Normas!$A:$D,3,FALSE),VLOOKUP(Dati!$A6300,Normas!$A:$D,3,FALSE)*0.3)),"")</f>
      </c>
    </row>
    <row r="6301" spans="2:9" x14ac:dyDescent="0.2">
      <c r="B6301">
        <f>IF(ISBLANK(A6301),"",VLOOKUP(A6301,Normas!A:D,4,FALSE))</f>
      </c>
      <c r="E6301" s="2">
        <f>IF(ISBLANK(D6301),"",INT(YEARFRAC(D6301,'Vispārīga informācija'!$B$2)))</f>
      </c>
      <c r="F6301" s="2">
        <f>IFERROR(IF(ISBLANK($A6301),"",IF($A6301="Ūdeņraža jonu koncentrācija",VLOOKUP(Dati!$A6301,Normas!$A:$D,2,FALSE),VLOOKUP(Dati!$A6301,Normas!$A:$D,2,FALSE)*0.6)),"")</f>
      </c>
      <c r="G6301" s="2">
        <f>IFERROR(IF(ISBLANK($A6301),"",IF($A6301="Ūdeņraža jonu koncentrācija",VLOOKUP(Dati!$A6301,Normas!$A:$D,3,FALSE),VLOOKUP(Dati!$A6301,Normas!$A:$D,3,FALSE)*0.6)),"")</f>
      </c>
      <c r="H6301" s="2">
        <f>IFERROR(IF(ISBLANK($A6301),"",IF($A6301="Ūdeņraža jonu koncentrācija",VLOOKUP(Dati!$A6301,Normas!$A:$D,2,FALSE),VLOOKUP(Dati!$A6301,Normas!$A:$D,2,FALSE)*0.3)),"")</f>
      </c>
      <c r="I6301" s="2">
        <f>IFERROR(IF(ISBLANK($A6301),"",IF($A6301="Ūdeņraža jonu koncentrācija",VLOOKUP(Dati!$A6301,Normas!$A:$D,3,FALSE),VLOOKUP(Dati!$A6301,Normas!$A:$D,3,FALSE)*0.3)),"")</f>
      </c>
    </row>
    <row r="6302" spans="2:9" x14ac:dyDescent="0.2">
      <c r="B6302">
        <f>IF(ISBLANK(A6302),"",VLOOKUP(A6302,Normas!A:D,4,FALSE))</f>
      </c>
      <c r="E6302" s="2">
        <f>IF(ISBLANK(D6302),"",INT(YEARFRAC(D6302,'Vispārīga informācija'!$B$2)))</f>
      </c>
      <c r="F6302" s="2">
        <f>IFERROR(IF(ISBLANK($A6302),"",IF($A6302="Ūdeņraža jonu koncentrācija",VLOOKUP(Dati!$A6302,Normas!$A:$D,2,FALSE),VLOOKUP(Dati!$A6302,Normas!$A:$D,2,FALSE)*0.6)),"")</f>
      </c>
      <c r="G6302" s="2">
        <f>IFERROR(IF(ISBLANK($A6302),"",IF($A6302="Ūdeņraža jonu koncentrācija",VLOOKUP(Dati!$A6302,Normas!$A:$D,3,FALSE),VLOOKUP(Dati!$A6302,Normas!$A:$D,3,FALSE)*0.6)),"")</f>
      </c>
      <c r="H6302" s="2">
        <f>IFERROR(IF(ISBLANK($A6302),"",IF($A6302="Ūdeņraža jonu koncentrācija",VLOOKUP(Dati!$A6302,Normas!$A:$D,2,FALSE),VLOOKUP(Dati!$A6302,Normas!$A:$D,2,FALSE)*0.3)),"")</f>
      </c>
      <c r="I6302" s="2">
        <f>IFERROR(IF(ISBLANK($A6302),"",IF($A6302="Ūdeņraža jonu koncentrācija",VLOOKUP(Dati!$A6302,Normas!$A:$D,3,FALSE),VLOOKUP(Dati!$A6302,Normas!$A:$D,3,FALSE)*0.3)),"")</f>
      </c>
    </row>
    <row r="6303" spans="2:9" x14ac:dyDescent="0.2">
      <c r="B6303">
        <f>IF(ISBLANK(A6303),"",VLOOKUP(A6303,Normas!A:D,4,FALSE))</f>
      </c>
      <c r="E6303" s="2">
        <f>IF(ISBLANK(D6303),"",INT(YEARFRAC(D6303,'Vispārīga informācija'!$B$2)))</f>
      </c>
      <c r="F6303" s="2">
        <f>IFERROR(IF(ISBLANK($A6303),"",IF($A6303="Ūdeņraža jonu koncentrācija",VLOOKUP(Dati!$A6303,Normas!$A:$D,2,FALSE),VLOOKUP(Dati!$A6303,Normas!$A:$D,2,FALSE)*0.6)),"")</f>
      </c>
      <c r="G6303" s="2">
        <f>IFERROR(IF(ISBLANK($A6303),"",IF($A6303="Ūdeņraža jonu koncentrācija",VLOOKUP(Dati!$A6303,Normas!$A:$D,3,FALSE),VLOOKUP(Dati!$A6303,Normas!$A:$D,3,FALSE)*0.6)),"")</f>
      </c>
      <c r="H6303" s="2">
        <f>IFERROR(IF(ISBLANK($A6303),"",IF($A6303="Ūdeņraža jonu koncentrācija",VLOOKUP(Dati!$A6303,Normas!$A:$D,2,FALSE),VLOOKUP(Dati!$A6303,Normas!$A:$D,2,FALSE)*0.3)),"")</f>
      </c>
      <c r="I6303" s="2">
        <f>IFERROR(IF(ISBLANK($A6303),"",IF($A6303="Ūdeņraža jonu koncentrācija",VLOOKUP(Dati!$A6303,Normas!$A:$D,3,FALSE),VLOOKUP(Dati!$A6303,Normas!$A:$D,3,FALSE)*0.3)),"")</f>
      </c>
    </row>
    <row r="6304" spans="2:9" x14ac:dyDescent="0.2">
      <c r="B6304">
        <f>IF(ISBLANK(A6304),"",VLOOKUP(A6304,Normas!A:D,4,FALSE))</f>
      </c>
      <c r="E6304" s="2">
        <f>IF(ISBLANK(D6304),"",INT(YEARFRAC(D6304,'Vispārīga informācija'!$B$2)))</f>
      </c>
      <c r="F6304" s="2">
        <f>IFERROR(IF(ISBLANK($A6304),"",IF($A6304="Ūdeņraža jonu koncentrācija",VLOOKUP(Dati!$A6304,Normas!$A:$D,2,FALSE),VLOOKUP(Dati!$A6304,Normas!$A:$D,2,FALSE)*0.6)),"")</f>
      </c>
      <c r="G6304" s="2">
        <f>IFERROR(IF(ISBLANK($A6304),"",IF($A6304="Ūdeņraža jonu koncentrācija",VLOOKUP(Dati!$A6304,Normas!$A:$D,3,FALSE),VLOOKUP(Dati!$A6304,Normas!$A:$D,3,FALSE)*0.6)),"")</f>
      </c>
      <c r="H6304" s="2">
        <f>IFERROR(IF(ISBLANK($A6304),"",IF($A6304="Ūdeņraža jonu koncentrācija",VLOOKUP(Dati!$A6304,Normas!$A:$D,2,FALSE),VLOOKUP(Dati!$A6304,Normas!$A:$D,2,FALSE)*0.3)),"")</f>
      </c>
      <c r="I6304" s="2">
        <f>IFERROR(IF(ISBLANK($A6304),"",IF($A6304="Ūdeņraža jonu koncentrācija",VLOOKUP(Dati!$A6304,Normas!$A:$D,3,FALSE),VLOOKUP(Dati!$A6304,Normas!$A:$D,3,FALSE)*0.3)),"")</f>
      </c>
    </row>
    <row r="6305" spans="2:9" x14ac:dyDescent="0.2">
      <c r="B6305">
        <f>IF(ISBLANK(A6305),"",VLOOKUP(A6305,Normas!A:D,4,FALSE))</f>
      </c>
      <c r="E6305" s="2">
        <f>IF(ISBLANK(D6305),"",INT(YEARFRAC(D6305,'Vispārīga informācija'!$B$2)))</f>
      </c>
      <c r="F6305" s="2">
        <f>IFERROR(IF(ISBLANK($A6305),"",IF($A6305="Ūdeņraža jonu koncentrācija",VLOOKUP(Dati!$A6305,Normas!$A:$D,2,FALSE),VLOOKUP(Dati!$A6305,Normas!$A:$D,2,FALSE)*0.6)),"")</f>
      </c>
      <c r="G6305" s="2">
        <f>IFERROR(IF(ISBLANK($A6305),"",IF($A6305="Ūdeņraža jonu koncentrācija",VLOOKUP(Dati!$A6305,Normas!$A:$D,3,FALSE),VLOOKUP(Dati!$A6305,Normas!$A:$D,3,FALSE)*0.6)),"")</f>
      </c>
      <c r="H6305" s="2">
        <f>IFERROR(IF(ISBLANK($A6305),"",IF($A6305="Ūdeņraža jonu koncentrācija",VLOOKUP(Dati!$A6305,Normas!$A:$D,2,FALSE),VLOOKUP(Dati!$A6305,Normas!$A:$D,2,FALSE)*0.3)),"")</f>
      </c>
      <c r="I6305" s="2">
        <f>IFERROR(IF(ISBLANK($A6305),"",IF($A6305="Ūdeņraža jonu koncentrācija",VLOOKUP(Dati!$A6305,Normas!$A:$D,3,FALSE),VLOOKUP(Dati!$A6305,Normas!$A:$D,3,FALSE)*0.3)),"")</f>
      </c>
    </row>
    <row r="6306" spans="2:9" x14ac:dyDescent="0.2">
      <c r="B6306">
        <f>IF(ISBLANK(A6306),"",VLOOKUP(A6306,Normas!A:D,4,FALSE))</f>
      </c>
      <c r="E6306" s="2">
        <f>IF(ISBLANK(D6306),"",INT(YEARFRAC(D6306,'Vispārīga informācija'!$B$2)))</f>
      </c>
      <c r="F6306" s="2">
        <f>IFERROR(IF(ISBLANK($A6306),"",IF($A6306="Ūdeņraža jonu koncentrācija",VLOOKUP(Dati!$A6306,Normas!$A:$D,2,FALSE),VLOOKUP(Dati!$A6306,Normas!$A:$D,2,FALSE)*0.6)),"")</f>
      </c>
      <c r="G6306" s="2">
        <f>IFERROR(IF(ISBLANK($A6306),"",IF($A6306="Ūdeņraža jonu koncentrācija",VLOOKUP(Dati!$A6306,Normas!$A:$D,3,FALSE),VLOOKUP(Dati!$A6306,Normas!$A:$D,3,FALSE)*0.6)),"")</f>
      </c>
      <c r="H6306" s="2">
        <f>IFERROR(IF(ISBLANK($A6306),"",IF($A6306="Ūdeņraža jonu koncentrācija",VLOOKUP(Dati!$A6306,Normas!$A:$D,2,FALSE),VLOOKUP(Dati!$A6306,Normas!$A:$D,2,FALSE)*0.3)),"")</f>
      </c>
      <c r="I6306" s="2">
        <f>IFERROR(IF(ISBLANK($A6306),"",IF($A6306="Ūdeņraža jonu koncentrācija",VLOOKUP(Dati!$A6306,Normas!$A:$D,3,FALSE),VLOOKUP(Dati!$A6306,Normas!$A:$D,3,FALSE)*0.3)),"")</f>
      </c>
    </row>
    <row r="6307" spans="2:9" x14ac:dyDescent="0.2">
      <c r="B6307">
        <f>IF(ISBLANK(A6307),"",VLOOKUP(A6307,Normas!A:D,4,FALSE))</f>
      </c>
      <c r="E6307" s="2">
        <f>IF(ISBLANK(D6307),"",INT(YEARFRAC(D6307,'Vispārīga informācija'!$B$2)))</f>
      </c>
      <c r="F6307" s="2">
        <f>IFERROR(IF(ISBLANK($A6307),"",IF($A6307="Ūdeņraža jonu koncentrācija",VLOOKUP(Dati!$A6307,Normas!$A:$D,2,FALSE),VLOOKUP(Dati!$A6307,Normas!$A:$D,2,FALSE)*0.6)),"")</f>
      </c>
      <c r="G6307" s="2">
        <f>IFERROR(IF(ISBLANK($A6307),"",IF($A6307="Ūdeņraža jonu koncentrācija",VLOOKUP(Dati!$A6307,Normas!$A:$D,3,FALSE),VLOOKUP(Dati!$A6307,Normas!$A:$D,3,FALSE)*0.6)),"")</f>
      </c>
      <c r="H6307" s="2">
        <f>IFERROR(IF(ISBLANK($A6307),"",IF($A6307="Ūdeņraža jonu koncentrācija",VLOOKUP(Dati!$A6307,Normas!$A:$D,2,FALSE),VLOOKUP(Dati!$A6307,Normas!$A:$D,2,FALSE)*0.3)),"")</f>
      </c>
      <c r="I6307" s="2">
        <f>IFERROR(IF(ISBLANK($A6307),"",IF($A6307="Ūdeņraža jonu koncentrācija",VLOOKUP(Dati!$A6307,Normas!$A:$D,3,FALSE),VLOOKUP(Dati!$A6307,Normas!$A:$D,3,FALSE)*0.3)),"")</f>
      </c>
    </row>
    <row r="6308" spans="2:9" x14ac:dyDescent="0.2">
      <c r="B6308">
        <f>IF(ISBLANK(A6308),"",VLOOKUP(A6308,Normas!A:D,4,FALSE))</f>
      </c>
      <c r="E6308" s="2">
        <f>IF(ISBLANK(D6308),"",INT(YEARFRAC(D6308,'Vispārīga informācija'!$B$2)))</f>
      </c>
      <c r="F6308" s="2">
        <f>IFERROR(IF(ISBLANK($A6308),"",IF($A6308="Ūdeņraža jonu koncentrācija",VLOOKUP(Dati!$A6308,Normas!$A:$D,2,FALSE),VLOOKUP(Dati!$A6308,Normas!$A:$D,2,FALSE)*0.6)),"")</f>
      </c>
      <c r="G6308" s="2">
        <f>IFERROR(IF(ISBLANK($A6308),"",IF($A6308="Ūdeņraža jonu koncentrācija",VLOOKUP(Dati!$A6308,Normas!$A:$D,3,FALSE),VLOOKUP(Dati!$A6308,Normas!$A:$D,3,FALSE)*0.6)),"")</f>
      </c>
      <c r="H6308" s="2">
        <f>IFERROR(IF(ISBLANK($A6308),"",IF($A6308="Ūdeņraža jonu koncentrācija",VLOOKUP(Dati!$A6308,Normas!$A:$D,2,FALSE),VLOOKUP(Dati!$A6308,Normas!$A:$D,2,FALSE)*0.3)),"")</f>
      </c>
      <c r="I6308" s="2">
        <f>IFERROR(IF(ISBLANK($A6308),"",IF($A6308="Ūdeņraža jonu koncentrācija",VLOOKUP(Dati!$A6308,Normas!$A:$D,3,FALSE),VLOOKUP(Dati!$A6308,Normas!$A:$D,3,FALSE)*0.3)),"")</f>
      </c>
    </row>
    <row r="6309" spans="2:9" x14ac:dyDescent="0.2">
      <c r="B6309">
        <f>IF(ISBLANK(A6309),"",VLOOKUP(A6309,Normas!A:D,4,FALSE))</f>
      </c>
      <c r="E6309" s="2">
        <f>IF(ISBLANK(D6309),"",INT(YEARFRAC(D6309,'Vispārīga informācija'!$B$2)))</f>
      </c>
      <c r="F6309" s="2">
        <f>IFERROR(IF(ISBLANK($A6309),"",IF($A6309="Ūdeņraža jonu koncentrācija",VLOOKUP(Dati!$A6309,Normas!$A:$D,2,FALSE),VLOOKUP(Dati!$A6309,Normas!$A:$D,2,FALSE)*0.6)),"")</f>
      </c>
      <c r="G6309" s="2">
        <f>IFERROR(IF(ISBLANK($A6309),"",IF($A6309="Ūdeņraža jonu koncentrācija",VLOOKUP(Dati!$A6309,Normas!$A:$D,3,FALSE),VLOOKUP(Dati!$A6309,Normas!$A:$D,3,FALSE)*0.6)),"")</f>
      </c>
      <c r="H6309" s="2">
        <f>IFERROR(IF(ISBLANK($A6309),"",IF($A6309="Ūdeņraža jonu koncentrācija",VLOOKUP(Dati!$A6309,Normas!$A:$D,2,FALSE),VLOOKUP(Dati!$A6309,Normas!$A:$D,2,FALSE)*0.3)),"")</f>
      </c>
      <c r="I6309" s="2">
        <f>IFERROR(IF(ISBLANK($A6309),"",IF($A6309="Ūdeņraža jonu koncentrācija",VLOOKUP(Dati!$A6309,Normas!$A:$D,3,FALSE),VLOOKUP(Dati!$A6309,Normas!$A:$D,3,FALSE)*0.3)),"")</f>
      </c>
    </row>
    <row r="6310" spans="2:9" x14ac:dyDescent="0.2">
      <c r="B6310">
        <f>IF(ISBLANK(A6310),"",VLOOKUP(A6310,Normas!A:D,4,FALSE))</f>
      </c>
      <c r="E6310" s="2">
        <f>IF(ISBLANK(D6310),"",INT(YEARFRAC(D6310,'Vispārīga informācija'!$B$2)))</f>
      </c>
      <c r="F6310" s="2">
        <f>IFERROR(IF(ISBLANK($A6310),"",IF($A6310="Ūdeņraža jonu koncentrācija",VLOOKUP(Dati!$A6310,Normas!$A:$D,2,FALSE),VLOOKUP(Dati!$A6310,Normas!$A:$D,2,FALSE)*0.6)),"")</f>
      </c>
      <c r="G6310" s="2">
        <f>IFERROR(IF(ISBLANK($A6310),"",IF($A6310="Ūdeņraža jonu koncentrācija",VLOOKUP(Dati!$A6310,Normas!$A:$D,3,FALSE),VLOOKUP(Dati!$A6310,Normas!$A:$D,3,FALSE)*0.6)),"")</f>
      </c>
      <c r="H6310" s="2">
        <f>IFERROR(IF(ISBLANK($A6310),"",IF($A6310="Ūdeņraža jonu koncentrācija",VLOOKUP(Dati!$A6310,Normas!$A:$D,2,FALSE),VLOOKUP(Dati!$A6310,Normas!$A:$D,2,FALSE)*0.3)),"")</f>
      </c>
      <c r="I6310" s="2">
        <f>IFERROR(IF(ISBLANK($A6310),"",IF($A6310="Ūdeņraža jonu koncentrācija",VLOOKUP(Dati!$A6310,Normas!$A:$D,3,FALSE),VLOOKUP(Dati!$A6310,Normas!$A:$D,3,FALSE)*0.3)),"")</f>
      </c>
    </row>
    <row r="6311" spans="2:9" x14ac:dyDescent="0.2">
      <c r="B6311">
        <f>IF(ISBLANK(A6311),"",VLOOKUP(A6311,Normas!A:D,4,FALSE))</f>
      </c>
      <c r="E6311" s="2">
        <f>IF(ISBLANK(D6311),"",INT(YEARFRAC(D6311,'Vispārīga informācija'!$B$2)))</f>
      </c>
      <c r="F6311" s="2">
        <f>IFERROR(IF(ISBLANK($A6311),"",IF($A6311="Ūdeņraža jonu koncentrācija",VLOOKUP(Dati!$A6311,Normas!$A:$D,2,FALSE),VLOOKUP(Dati!$A6311,Normas!$A:$D,2,FALSE)*0.6)),"")</f>
      </c>
      <c r="G6311" s="2">
        <f>IFERROR(IF(ISBLANK($A6311),"",IF($A6311="Ūdeņraža jonu koncentrācija",VLOOKUP(Dati!$A6311,Normas!$A:$D,3,FALSE),VLOOKUP(Dati!$A6311,Normas!$A:$D,3,FALSE)*0.6)),"")</f>
      </c>
      <c r="H6311" s="2">
        <f>IFERROR(IF(ISBLANK($A6311),"",IF($A6311="Ūdeņraža jonu koncentrācija",VLOOKUP(Dati!$A6311,Normas!$A:$D,2,FALSE),VLOOKUP(Dati!$A6311,Normas!$A:$D,2,FALSE)*0.3)),"")</f>
      </c>
      <c r="I6311" s="2">
        <f>IFERROR(IF(ISBLANK($A6311),"",IF($A6311="Ūdeņraža jonu koncentrācija",VLOOKUP(Dati!$A6311,Normas!$A:$D,3,FALSE),VLOOKUP(Dati!$A6311,Normas!$A:$D,3,FALSE)*0.3)),"")</f>
      </c>
    </row>
    <row r="6312" spans="2:9" x14ac:dyDescent="0.2">
      <c r="B6312">
        <f>IF(ISBLANK(A6312),"",VLOOKUP(A6312,Normas!A:D,4,FALSE))</f>
      </c>
      <c r="E6312" s="2">
        <f>IF(ISBLANK(D6312),"",INT(YEARFRAC(D6312,'Vispārīga informācija'!$B$2)))</f>
      </c>
      <c r="F6312" s="2">
        <f>IFERROR(IF(ISBLANK($A6312),"",IF($A6312="Ūdeņraža jonu koncentrācija",VLOOKUP(Dati!$A6312,Normas!$A:$D,2,FALSE),VLOOKUP(Dati!$A6312,Normas!$A:$D,2,FALSE)*0.6)),"")</f>
      </c>
      <c r="G6312" s="2">
        <f>IFERROR(IF(ISBLANK($A6312),"",IF($A6312="Ūdeņraža jonu koncentrācija",VLOOKUP(Dati!$A6312,Normas!$A:$D,3,FALSE),VLOOKUP(Dati!$A6312,Normas!$A:$D,3,FALSE)*0.6)),"")</f>
      </c>
      <c r="H6312" s="2">
        <f>IFERROR(IF(ISBLANK($A6312),"",IF($A6312="Ūdeņraža jonu koncentrācija",VLOOKUP(Dati!$A6312,Normas!$A:$D,2,FALSE),VLOOKUP(Dati!$A6312,Normas!$A:$D,2,FALSE)*0.3)),"")</f>
      </c>
      <c r="I6312" s="2">
        <f>IFERROR(IF(ISBLANK($A6312),"",IF($A6312="Ūdeņraža jonu koncentrācija",VLOOKUP(Dati!$A6312,Normas!$A:$D,3,FALSE),VLOOKUP(Dati!$A6312,Normas!$A:$D,3,FALSE)*0.3)),"")</f>
      </c>
    </row>
    <row r="6313" spans="2:9" x14ac:dyDescent="0.2">
      <c r="B6313">
        <f>IF(ISBLANK(A6313),"",VLOOKUP(A6313,Normas!A:D,4,FALSE))</f>
      </c>
      <c r="E6313" s="2">
        <f>IF(ISBLANK(D6313),"",INT(YEARFRAC(D6313,'Vispārīga informācija'!$B$2)))</f>
      </c>
      <c r="F6313" s="2">
        <f>IFERROR(IF(ISBLANK($A6313),"",IF($A6313="Ūdeņraža jonu koncentrācija",VLOOKUP(Dati!$A6313,Normas!$A:$D,2,FALSE),VLOOKUP(Dati!$A6313,Normas!$A:$D,2,FALSE)*0.6)),"")</f>
      </c>
      <c r="G6313" s="2">
        <f>IFERROR(IF(ISBLANK($A6313),"",IF($A6313="Ūdeņraža jonu koncentrācija",VLOOKUP(Dati!$A6313,Normas!$A:$D,3,FALSE),VLOOKUP(Dati!$A6313,Normas!$A:$D,3,FALSE)*0.6)),"")</f>
      </c>
      <c r="H6313" s="2">
        <f>IFERROR(IF(ISBLANK($A6313),"",IF($A6313="Ūdeņraža jonu koncentrācija",VLOOKUP(Dati!$A6313,Normas!$A:$D,2,FALSE),VLOOKUP(Dati!$A6313,Normas!$A:$D,2,FALSE)*0.3)),"")</f>
      </c>
      <c r="I6313" s="2">
        <f>IFERROR(IF(ISBLANK($A6313),"",IF($A6313="Ūdeņraža jonu koncentrācija",VLOOKUP(Dati!$A6313,Normas!$A:$D,3,FALSE),VLOOKUP(Dati!$A6313,Normas!$A:$D,3,FALSE)*0.3)),"")</f>
      </c>
    </row>
    <row r="6314" spans="2:9" x14ac:dyDescent="0.2">
      <c r="B6314">
        <f>IF(ISBLANK(A6314),"",VLOOKUP(A6314,Normas!A:D,4,FALSE))</f>
      </c>
      <c r="E6314" s="2">
        <f>IF(ISBLANK(D6314),"",INT(YEARFRAC(D6314,'Vispārīga informācija'!$B$2)))</f>
      </c>
      <c r="F6314" s="2">
        <f>IFERROR(IF(ISBLANK($A6314),"",IF($A6314="Ūdeņraža jonu koncentrācija",VLOOKUP(Dati!$A6314,Normas!$A:$D,2,FALSE),VLOOKUP(Dati!$A6314,Normas!$A:$D,2,FALSE)*0.6)),"")</f>
      </c>
      <c r="G6314" s="2">
        <f>IFERROR(IF(ISBLANK($A6314),"",IF($A6314="Ūdeņraža jonu koncentrācija",VLOOKUP(Dati!$A6314,Normas!$A:$D,3,FALSE),VLOOKUP(Dati!$A6314,Normas!$A:$D,3,FALSE)*0.6)),"")</f>
      </c>
      <c r="H6314" s="2">
        <f>IFERROR(IF(ISBLANK($A6314),"",IF($A6314="Ūdeņraža jonu koncentrācija",VLOOKUP(Dati!$A6314,Normas!$A:$D,2,FALSE),VLOOKUP(Dati!$A6314,Normas!$A:$D,2,FALSE)*0.3)),"")</f>
      </c>
      <c r="I6314" s="2">
        <f>IFERROR(IF(ISBLANK($A6314),"",IF($A6314="Ūdeņraža jonu koncentrācija",VLOOKUP(Dati!$A6314,Normas!$A:$D,3,FALSE),VLOOKUP(Dati!$A6314,Normas!$A:$D,3,FALSE)*0.3)),"")</f>
      </c>
    </row>
    <row r="6315" spans="2:9" x14ac:dyDescent="0.2">
      <c r="B6315">
        <f>IF(ISBLANK(A6315),"",VLOOKUP(A6315,Normas!A:D,4,FALSE))</f>
      </c>
      <c r="E6315" s="2">
        <f>IF(ISBLANK(D6315),"",INT(YEARFRAC(D6315,'Vispārīga informācija'!$B$2)))</f>
      </c>
      <c r="F6315" s="2">
        <f>IFERROR(IF(ISBLANK($A6315),"",IF($A6315="Ūdeņraža jonu koncentrācija",VLOOKUP(Dati!$A6315,Normas!$A:$D,2,FALSE),VLOOKUP(Dati!$A6315,Normas!$A:$D,2,FALSE)*0.6)),"")</f>
      </c>
      <c r="G6315" s="2">
        <f>IFERROR(IF(ISBLANK($A6315),"",IF($A6315="Ūdeņraža jonu koncentrācija",VLOOKUP(Dati!$A6315,Normas!$A:$D,3,FALSE),VLOOKUP(Dati!$A6315,Normas!$A:$D,3,FALSE)*0.6)),"")</f>
      </c>
      <c r="H6315" s="2">
        <f>IFERROR(IF(ISBLANK($A6315),"",IF($A6315="Ūdeņraža jonu koncentrācija",VLOOKUP(Dati!$A6315,Normas!$A:$D,2,FALSE),VLOOKUP(Dati!$A6315,Normas!$A:$D,2,FALSE)*0.3)),"")</f>
      </c>
      <c r="I6315" s="2">
        <f>IFERROR(IF(ISBLANK($A6315),"",IF($A6315="Ūdeņraža jonu koncentrācija",VLOOKUP(Dati!$A6315,Normas!$A:$D,3,FALSE),VLOOKUP(Dati!$A6315,Normas!$A:$D,3,FALSE)*0.3)),"")</f>
      </c>
    </row>
    <row r="6316" spans="2:9" x14ac:dyDescent="0.2">
      <c r="B6316">
        <f>IF(ISBLANK(A6316),"",VLOOKUP(A6316,Normas!A:D,4,FALSE))</f>
      </c>
      <c r="E6316" s="2">
        <f>IF(ISBLANK(D6316),"",INT(YEARFRAC(D6316,'Vispārīga informācija'!$B$2)))</f>
      </c>
      <c r="F6316" s="2">
        <f>IFERROR(IF(ISBLANK($A6316),"",IF($A6316="Ūdeņraža jonu koncentrācija",VLOOKUP(Dati!$A6316,Normas!$A:$D,2,FALSE),VLOOKUP(Dati!$A6316,Normas!$A:$D,2,FALSE)*0.6)),"")</f>
      </c>
      <c r="G6316" s="2">
        <f>IFERROR(IF(ISBLANK($A6316),"",IF($A6316="Ūdeņraža jonu koncentrācija",VLOOKUP(Dati!$A6316,Normas!$A:$D,3,FALSE),VLOOKUP(Dati!$A6316,Normas!$A:$D,3,FALSE)*0.6)),"")</f>
      </c>
      <c r="H6316" s="2">
        <f>IFERROR(IF(ISBLANK($A6316),"",IF($A6316="Ūdeņraža jonu koncentrācija",VLOOKUP(Dati!$A6316,Normas!$A:$D,2,FALSE),VLOOKUP(Dati!$A6316,Normas!$A:$D,2,FALSE)*0.3)),"")</f>
      </c>
      <c r="I6316" s="2">
        <f>IFERROR(IF(ISBLANK($A6316),"",IF($A6316="Ūdeņraža jonu koncentrācija",VLOOKUP(Dati!$A6316,Normas!$A:$D,3,FALSE),VLOOKUP(Dati!$A6316,Normas!$A:$D,3,FALSE)*0.3)),"")</f>
      </c>
    </row>
    <row r="6317" spans="2:9" x14ac:dyDescent="0.2">
      <c r="B6317">
        <f>IF(ISBLANK(A6317),"",VLOOKUP(A6317,Normas!A:D,4,FALSE))</f>
      </c>
      <c r="E6317" s="2">
        <f>IF(ISBLANK(D6317),"",INT(YEARFRAC(D6317,'Vispārīga informācija'!$B$2)))</f>
      </c>
      <c r="F6317" s="2">
        <f>IFERROR(IF(ISBLANK($A6317),"",IF($A6317="Ūdeņraža jonu koncentrācija",VLOOKUP(Dati!$A6317,Normas!$A:$D,2,FALSE),VLOOKUP(Dati!$A6317,Normas!$A:$D,2,FALSE)*0.6)),"")</f>
      </c>
      <c r="G6317" s="2">
        <f>IFERROR(IF(ISBLANK($A6317),"",IF($A6317="Ūdeņraža jonu koncentrācija",VLOOKUP(Dati!$A6317,Normas!$A:$D,3,FALSE),VLOOKUP(Dati!$A6317,Normas!$A:$D,3,FALSE)*0.6)),"")</f>
      </c>
      <c r="H6317" s="2">
        <f>IFERROR(IF(ISBLANK($A6317),"",IF($A6317="Ūdeņraža jonu koncentrācija",VLOOKUP(Dati!$A6317,Normas!$A:$D,2,FALSE),VLOOKUP(Dati!$A6317,Normas!$A:$D,2,FALSE)*0.3)),"")</f>
      </c>
      <c r="I6317" s="2">
        <f>IFERROR(IF(ISBLANK($A6317),"",IF($A6317="Ūdeņraža jonu koncentrācija",VLOOKUP(Dati!$A6317,Normas!$A:$D,3,FALSE),VLOOKUP(Dati!$A6317,Normas!$A:$D,3,FALSE)*0.3)),"")</f>
      </c>
    </row>
    <row r="6318" spans="2:9" x14ac:dyDescent="0.2">
      <c r="B6318">
        <f>IF(ISBLANK(A6318),"",VLOOKUP(A6318,Normas!A:D,4,FALSE))</f>
      </c>
      <c r="E6318" s="2">
        <f>IF(ISBLANK(D6318),"",INT(YEARFRAC(D6318,'Vispārīga informācija'!$B$2)))</f>
      </c>
      <c r="F6318" s="2">
        <f>IFERROR(IF(ISBLANK($A6318),"",IF($A6318="Ūdeņraža jonu koncentrācija",VLOOKUP(Dati!$A6318,Normas!$A:$D,2,FALSE),VLOOKUP(Dati!$A6318,Normas!$A:$D,2,FALSE)*0.6)),"")</f>
      </c>
      <c r="G6318" s="2">
        <f>IFERROR(IF(ISBLANK($A6318),"",IF($A6318="Ūdeņraža jonu koncentrācija",VLOOKUP(Dati!$A6318,Normas!$A:$D,3,FALSE),VLOOKUP(Dati!$A6318,Normas!$A:$D,3,FALSE)*0.6)),"")</f>
      </c>
      <c r="H6318" s="2">
        <f>IFERROR(IF(ISBLANK($A6318),"",IF($A6318="Ūdeņraža jonu koncentrācija",VLOOKUP(Dati!$A6318,Normas!$A:$D,2,FALSE),VLOOKUP(Dati!$A6318,Normas!$A:$D,2,FALSE)*0.3)),"")</f>
      </c>
      <c r="I6318" s="2">
        <f>IFERROR(IF(ISBLANK($A6318),"",IF($A6318="Ūdeņraža jonu koncentrācija",VLOOKUP(Dati!$A6318,Normas!$A:$D,3,FALSE),VLOOKUP(Dati!$A6318,Normas!$A:$D,3,FALSE)*0.3)),"")</f>
      </c>
    </row>
    <row r="6319" spans="2:9" x14ac:dyDescent="0.2">
      <c r="B6319">
        <f>IF(ISBLANK(A6319),"",VLOOKUP(A6319,Normas!A:D,4,FALSE))</f>
      </c>
      <c r="E6319" s="2">
        <f>IF(ISBLANK(D6319),"",INT(YEARFRAC(D6319,'Vispārīga informācija'!$B$2)))</f>
      </c>
      <c r="F6319" s="2">
        <f>IFERROR(IF(ISBLANK($A6319),"",IF($A6319="Ūdeņraža jonu koncentrācija",VLOOKUP(Dati!$A6319,Normas!$A:$D,2,FALSE),VLOOKUP(Dati!$A6319,Normas!$A:$D,2,FALSE)*0.6)),"")</f>
      </c>
      <c r="G6319" s="2">
        <f>IFERROR(IF(ISBLANK($A6319),"",IF($A6319="Ūdeņraža jonu koncentrācija",VLOOKUP(Dati!$A6319,Normas!$A:$D,3,FALSE),VLOOKUP(Dati!$A6319,Normas!$A:$D,3,FALSE)*0.6)),"")</f>
      </c>
      <c r="H6319" s="2">
        <f>IFERROR(IF(ISBLANK($A6319),"",IF($A6319="Ūdeņraža jonu koncentrācija",VLOOKUP(Dati!$A6319,Normas!$A:$D,2,FALSE),VLOOKUP(Dati!$A6319,Normas!$A:$D,2,FALSE)*0.3)),"")</f>
      </c>
      <c r="I6319" s="2">
        <f>IFERROR(IF(ISBLANK($A6319),"",IF($A6319="Ūdeņraža jonu koncentrācija",VLOOKUP(Dati!$A6319,Normas!$A:$D,3,FALSE),VLOOKUP(Dati!$A6319,Normas!$A:$D,3,FALSE)*0.3)),"")</f>
      </c>
    </row>
    <row r="6320" spans="2:9" x14ac:dyDescent="0.2">
      <c r="B6320">
        <f>IF(ISBLANK(A6320),"",VLOOKUP(A6320,Normas!A:D,4,FALSE))</f>
      </c>
      <c r="E6320" s="2">
        <f>IF(ISBLANK(D6320),"",INT(YEARFRAC(D6320,'Vispārīga informācija'!$B$2)))</f>
      </c>
      <c r="F6320" s="2">
        <f>IFERROR(IF(ISBLANK($A6320),"",IF($A6320="Ūdeņraža jonu koncentrācija",VLOOKUP(Dati!$A6320,Normas!$A:$D,2,FALSE),VLOOKUP(Dati!$A6320,Normas!$A:$D,2,FALSE)*0.6)),"")</f>
      </c>
      <c r="G6320" s="2">
        <f>IFERROR(IF(ISBLANK($A6320),"",IF($A6320="Ūdeņraža jonu koncentrācija",VLOOKUP(Dati!$A6320,Normas!$A:$D,3,FALSE),VLOOKUP(Dati!$A6320,Normas!$A:$D,3,FALSE)*0.6)),"")</f>
      </c>
      <c r="H6320" s="2">
        <f>IFERROR(IF(ISBLANK($A6320),"",IF($A6320="Ūdeņraža jonu koncentrācija",VLOOKUP(Dati!$A6320,Normas!$A:$D,2,FALSE),VLOOKUP(Dati!$A6320,Normas!$A:$D,2,FALSE)*0.3)),"")</f>
      </c>
      <c r="I6320" s="2">
        <f>IFERROR(IF(ISBLANK($A6320),"",IF($A6320="Ūdeņraža jonu koncentrācija",VLOOKUP(Dati!$A6320,Normas!$A:$D,3,FALSE),VLOOKUP(Dati!$A6320,Normas!$A:$D,3,FALSE)*0.3)),"")</f>
      </c>
    </row>
    <row r="6321" spans="2:9" x14ac:dyDescent="0.2">
      <c r="B6321">
        <f>IF(ISBLANK(A6321),"",VLOOKUP(A6321,Normas!A:D,4,FALSE))</f>
      </c>
      <c r="E6321" s="2">
        <f>IF(ISBLANK(D6321),"",INT(YEARFRAC(D6321,'Vispārīga informācija'!$B$2)))</f>
      </c>
      <c r="F6321" s="2">
        <f>IFERROR(IF(ISBLANK($A6321),"",IF($A6321="Ūdeņraža jonu koncentrācija",VLOOKUP(Dati!$A6321,Normas!$A:$D,2,FALSE),VLOOKUP(Dati!$A6321,Normas!$A:$D,2,FALSE)*0.6)),"")</f>
      </c>
      <c r="G6321" s="2">
        <f>IFERROR(IF(ISBLANK($A6321),"",IF($A6321="Ūdeņraža jonu koncentrācija",VLOOKUP(Dati!$A6321,Normas!$A:$D,3,FALSE),VLOOKUP(Dati!$A6321,Normas!$A:$D,3,FALSE)*0.6)),"")</f>
      </c>
      <c r="H6321" s="2">
        <f>IFERROR(IF(ISBLANK($A6321),"",IF($A6321="Ūdeņraža jonu koncentrācija",VLOOKUP(Dati!$A6321,Normas!$A:$D,2,FALSE),VLOOKUP(Dati!$A6321,Normas!$A:$D,2,FALSE)*0.3)),"")</f>
      </c>
      <c r="I6321" s="2">
        <f>IFERROR(IF(ISBLANK($A6321),"",IF($A6321="Ūdeņraža jonu koncentrācija",VLOOKUP(Dati!$A6321,Normas!$A:$D,3,FALSE),VLOOKUP(Dati!$A6321,Normas!$A:$D,3,FALSE)*0.3)),"")</f>
      </c>
    </row>
    <row r="6322" spans="2:9" x14ac:dyDescent="0.2">
      <c r="B6322">
        <f>IF(ISBLANK(A6322),"",VLOOKUP(A6322,Normas!A:D,4,FALSE))</f>
      </c>
      <c r="E6322" s="2">
        <f>IF(ISBLANK(D6322),"",INT(YEARFRAC(D6322,'Vispārīga informācija'!$B$2)))</f>
      </c>
      <c r="F6322" s="2">
        <f>IFERROR(IF(ISBLANK($A6322),"",IF($A6322="Ūdeņraža jonu koncentrācija",VLOOKUP(Dati!$A6322,Normas!$A:$D,2,FALSE),VLOOKUP(Dati!$A6322,Normas!$A:$D,2,FALSE)*0.6)),"")</f>
      </c>
      <c r="G6322" s="2">
        <f>IFERROR(IF(ISBLANK($A6322),"",IF($A6322="Ūdeņraža jonu koncentrācija",VLOOKUP(Dati!$A6322,Normas!$A:$D,3,FALSE),VLOOKUP(Dati!$A6322,Normas!$A:$D,3,FALSE)*0.6)),"")</f>
      </c>
      <c r="H6322" s="2">
        <f>IFERROR(IF(ISBLANK($A6322),"",IF($A6322="Ūdeņraža jonu koncentrācija",VLOOKUP(Dati!$A6322,Normas!$A:$D,2,FALSE),VLOOKUP(Dati!$A6322,Normas!$A:$D,2,FALSE)*0.3)),"")</f>
      </c>
      <c r="I6322" s="2">
        <f>IFERROR(IF(ISBLANK($A6322),"",IF($A6322="Ūdeņraža jonu koncentrācija",VLOOKUP(Dati!$A6322,Normas!$A:$D,3,FALSE),VLOOKUP(Dati!$A6322,Normas!$A:$D,3,FALSE)*0.3)),"")</f>
      </c>
    </row>
    <row r="6323" spans="2:9" x14ac:dyDescent="0.2">
      <c r="B6323">
        <f>IF(ISBLANK(A6323),"",VLOOKUP(A6323,Normas!A:D,4,FALSE))</f>
      </c>
      <c r="E6323" s="2">
        <f>IF(ISBLANK(D6323),"",INT(YEARFRAC(D6323,'Vispārīga informācija'!$B$2)))</f>
      </c>
      <c r="F6323" s="2">
        <f>IFERROR(IF(ISBLANK($A6323),"",IF($A6323="Ūdeņraža jonu koncentrācija",VLOOKUP(Dati!$A6323,Normas!$A:$D,2,FALSE),VLOOKUP(Dati!$A6323,Normas!$A:$D,2,FALSE)*0.6)),"")</f>
      </c>
      <c r="G6323" s="2">
        <f>IFERROR(IF(ISBLANK($A6323),"",IF($A6323="Ūdeņraža jonu koncentrācija",VLOOKUP(Dati!$A6323,Normas!$A:$D,3,FALSE),VLOOKUP(Dati!$A6323,Normas!$A:$D,3,FALSE)*0.6)),"")</f>
      </c>
      <c r="H6323" s="2">
        <f>IFERROR(IF(ISBLANK($A6323),"",IF($A6323="Ūdeņraža jonu koncentrācija",VLOOKUP(Dati!$A6323,Normas!$A:$D,2,FALSE),VLOOKUP(Dati!$A6323,Normas!$A:$D,2,FALSE)*0.3)),"")</f>
      </c>
      <c r="I6323" s="2">
        <f>IFERROR(IF(ISBLANK($A6323),"",IF($A6323="Ūdeņraža jonu koncentrācija",VLOOKUP(Dati!$A6323,Normas!$A:$D,3,FALSE),VLOOKUP(Dati!$A6323,Normas!$A:$D,3,FALSE)*0.3)),"")</f>
      </c>
    </row>
    <row r="6324" spans="2:9" x14ac:dyDescent="0.2">
      <c r="B6324">
        <f>IF(ISBLANK(A6324),"",VLOOKUP(A6324,Normas!A:D,4,FALSE))</f>
      </c>
      <c r="E6324" s="2">
        <f>IF(ISBLANK(D6324),"",INT(YEARFRAC(D6324,'Vispārīga informācija'!$B$2)))</f>
      </c>
      <c r="F6324" s="2">
        <f>IFERROR(IF(ISBLANK($A6324),"",IF($A6324="Ūdeņraža jonu koncentrācija",VLOOKUP(Dati!$A6324,Normas!$A:$D,2,FALSE),VLOOKUP(Dati!$A6324,Normas!$A:$D,2,FALSE)*0.6)),"")</f>
      </c>
      <c r="G6324" s="2">
        <f>IFERROR(IF(ISBLANK($A6324),"",IF($A6324="Ūdeņraža jonu koncentrācija",VLOOKUP(Dati!$A6324,Normas!$A:$D,3,FALSE),VLOOKUP(Dati!$A6324,Normas!$A:$D,3,FALSE)*0.6)),"")</f>
      </c>
      <c r="H6324" s="2">
        <f>IFERROR(IF(ISBLANK($A6324),"",IF($A6324="Ūdeņraža jonu koncentrācija",VLOOKUP(Dati!$A6324,Normas!$A:$D,2,FALSE),VLOOKUP(Dati!$A6324,Normas!$A:$D,2,FALSE)*0.3)),"")</f>
      </c>
      <c r="I6324" s="2">
        <f>IFERROR(IF(ISBLANK($A6324),"",IF($A6324="Ūdeņraža jonu koncentrācija",VLOOKUP(Dati!$A6324,Normas!$A:$D,3,FALSE),VLOOKUP(Dati!$A6324,Normas!$A:$D,3,FALSE)*0.3)),"")</f>
      </c>
    </row>
    <row r="6325" spans="2:9" x14ac:dyDescent="0.2">
      <c r="B6325">
        <f>IF(ISBLANK(A6325),"",VLOOKUP(A6325,Normas!A:D,4,FALSE))</f>
      </c>
      <c r="E6325" s="2">
        <f>IF(ISBLANK(D6325),"",INT(YEARFRAC(D6325,'Vispārīga informācija'!$B$2)))</f>
      </c>
      <c r="F6325" s="2">
        <f>IFERROR(IF(ISBLANK($A6325),"",IF($A6325="Ūdeņraža jonu koncentrācija",VLOOKUP(Dati!$A6325,Normas!$A:$D,2,FALSE),VLOOKUP(Dati!$A6325,Normas!$A:$D,2,FALSE)*0.6)),"")</f>
      </c>
      <c r="G6325" s="2">
        <f>IFERROR(IF(ISBLANK($A6325),"",IF($A6325="Ūdeņraža jonu koncentrācija",VLOOKUP(Dati!$A6325,Normas!$A:$D,3,FALSE),VLOOKUP(Dati!$A6325,Normas!$A:$D,3,FALSE)*0.6)),"")</f>
      </c>
      <c r="H6325" s="2">
        <f>IFERROR(IF(ISBLANK($A6325),"",IF($A6325="Ūdeņraža jonu koncentrācija",VLOOKUP(Dati!$A6325,Normas!$A:$D,2,FALSE),VLOOKUP(Dati!$A6325,Normas!$A:$D,2,FALSE)*0.3)),"")</f>
      </c>
      <c r="I6325" s="2">
        <f>IFERROR(IF(ISBLANK($A6325),"",IF($A6325="Ūdeņraža jonu koncentrācija",VLOOKUP(Dati!$A6325,Normas!$A:$D,3,FALSE),VLOOKUP(Dati!$A6325,Normas!$A:$D,3,FALSE)*0.3)),"")</f>
      </c>
    </row>
    <row r="6326" spans="2:9" x14ac:dyDescent="0.2">
      <c r="B6326">
        <f>IF(ISBLANK(A6326),"",VLOOKUP(A6326,Normas!A:D,4,FALSE))</f>
      </c>
      <c r="E6326" s="2">
        <f>IF(ISBLANK(D6326),"",INT(YEARFRAC(D6326,'Vispārīga informācija'!$B$2)))</f>
      </c>
      <c r="F6326" s="2">
        <f>IFERROR(IF(ISBLANK($A6326),"",IF($A6326="Ūdeņraža jonu koncentrācija",VLOOKUP(Dati!$A6326,Normas!$A:$D,2,FALSE),VLOOKUP(Dati!$A6326,Normas!$A:$D,2,FALSE)*0.6)),"")</f>
      </c>
      <c r="G6326" s="2">
        <f>IFERROR(IF(ISBLANK($A6326),"",IF($A6326="Ūdeņraža jonu koncentrācija",VLOOKUP(Dati!$A6326,Normas!$A:$D,3,FALSE),VLOOKUP(Dati!$A6326,Normas!$A:$D,3,FALSE)*0.6)),"")</f>
      </c>
      <c r="H6326" s="2">
        <f>IFERROR(IF(ISBLANK($A6326),"",IF($A6326="Ūdeņraža jonu koncentrācija",VLOOKUP(Dati!$A6326,Normas!$A:$D,2,FALSE),VLOOKUP(Dati!$A6326,Normas!$A:$D,2,FALSE)*0.3)),"")</f>
      </c>
      <c r="I6326" s="2">
        <f>IFERROR(IF(ISBLANK($A6326),"",IF($A6326="Ūdeņraža jonu koncentrācija",VLOOKUP(Dati!$A6326,Normas!$A:$D,3,FALSE),VLOOKUP(Dati!$A6326,Normas!$A:$D,3,FALSE)*0.3)),"")</f>
      </c>
    </row>
    <row r="6327" spans="2:9" x14ac:dyDescent="0.2">
      <c r="B6327">
        <f>IF(ISBLANK(A6327),"",VLOOKUP(A6327,Normas!A:D,4,FALSE))</f>
      </c>
      <c r="E6327" s="2">
        <f>IF(ISBLANK(D6327),"",INT(YEARFRAC(D6327,'Vispārīga informācija'!$B$2)))</f>
      </c>
      <c r="F6327" s="2">
        <f>IFERROR(IF(ISBLANK($A6327),"",IF($A6327="Ūdeņraža jonu koncentrācija",VLOOKUP(Dati!$A6327,Normas!$A:$D,2,FALSE),VLOOKUP(Dati!$A6327,Normas!$A:$D,2,FALSE)*0.6)),"")</f>
      </c>
      <c r="G6327" s="2">
        <f>IFERROR(IF(ISBLANK($A6327),"",IF($A6327="Ūdeņraža jonu koncentrācija",VLOOKUP(Dati!$A6327,Normas!$A:$D,3,FALSE),VLOOKUP(Dati!$A6327,Normas!$A:$D,3,FALSE)*0.6)),"")</f>
      </c>
      <c r="H6327" s="2">
        <f>IFERROR(IF(ISBLANK($A6327),"",IF($A6327="Ūdeņraža jonu koncentrācija",VLOOKUP(Dati!$A6327,Normas!$A:$D,2,FALSE),VLOOKUP(Dati!$A6327,Normas!$A:$D,2,FALSE)*0.3)),"")</f>
      </c>
      <c r="I6327" s="2">
        <f>IFERROR(IF(ISBLANK($A6327),"",IF($A6327="Ūdeņraža jonu koncentrācija",VLOOKUP(Dati!$A6327,Normas!$A:$D,3,FALSE),VLOOKUP(Dati!$A6327,Normas!$A:$D,3,FALSE)*0.3)),"")</f>
      </c>
    </row>
    <row r="6328" spans="2:9" x14ac:dyDescent="0.2">
      <c r="B6328">
        <f>IF(ISBLANK(A6328),"",VLOOKUP(A6328,Normas!A:D,4,FALSE))</f>
      </c>
      <c r="E6328" s="2">
        <f>IF(ISBLANK(D6328),"",INT(YEARFRAC(D6328,'Vispārīga informācija'!$B$2)))</f>
      </c>
      <c r="F6328" s="2">
        <f>IFERROR(IF(ISBLANK($A6328),"",IF($A6328="Ūdeņraža jonu koncentrācija",VLOOKUP(Dati!$A6328,Normas!$A:$D,2,FALSE),VLOOKUP(Dati!$A6328,Normas!$A:$D,2,FALSE)*0.6)),"")</f>
      </c>
      <c r="G6328" s="2">
        <f>IFERROR(IF(ISBLANK($A6328),"",IF($A6328="Ūdeņraža jonu koncentrācija",VLOOKUP(Dati!$A6328,Normas!$A:$D,3,FALSE),VLOOKUP(Dati!$A6328,Normas!$A:$D,3,FALSE)*0.6)),"")</f>
      </c>
      <c r="H6328" s="2">
        <f>IFERROR(IF(ISBLANK($A6328),"",IF($A6328="Ūdeņraža jonu koncentrācija",VLOOKUP(Dati!$A6328,Normas!$A:$D,2,FALSE),VLOOKUP(Dati!$A6328,Normas!$A:$D,2,FALSE)*0.3)),"")</f>
      </c>
      <c r="I6328" s="2">
        <f>IFERROR(IF(ISBLANK($A6328),"",IF($A6328="Ūdeņraža jonu koncentrācija",VLOOKUP(Dati!$A6328,Normas!$A:$D,3,FALSE),VLOOKUP(Dati!$A6328,Normas!$A:$D,3,FALSE)*0.3)),"")</f>
      </c>
    </row>
    <row r="6329" spans="2:9" x14ac:dyDescent="0.2">
      <c r="B6329">
        <f>IF(ISBLANK(A6329),"",VLOOKUP(A6329,Normas!A:D,4,FALSE))</f>
      </c>
      <c r="E6329" s="2">
        <f>IF(ISBLANK(D6329),"",INT(YEARFRAC(D6329,'Vispārīga informācija'!$B$2)))</f>
      </c>
      <c r="F6329" s="2">
        <f>IFERROR(IF(ISBLANK($A6329),"",IF($A6329="Ūdeņraža jonu koncentrācija",VLOOKUP(Dati!$A6329,Normas!$A:$D,2,FALSE),VLOOKUP(Dati!$A6329,Normas!$A:$D,2,FALSE)*0.6)),"")</f>
      </c>
      <c r="G6329" s="2">
        <f>IFERROR(IF(ISBLANK($A6329),"",IF($A6329="Ūdeņraža jonu koncentrācija",VLOOKUP(Dati!$A6329,Normas!$A:$D,3,FALSE),VLOOKUP(Dati!$A6329,Normas!$A:$D,3,FALSE)*0.6)),"")</f>
      </c>
      <c r="H6329" s="2">
        <f>IFERROR(IF(ISBLANK($A6329),"",IF($A6329="Ūdeņraža jonu koncentrācija",VLOOKUP(Dati!$A6329,Normas!$A:$D,2,FALSE),VLOOKUP(Dati!$A6329,Normas!$A:$D,2,FALSE)*0.3)),"")</f>
      </c>
      <c r="I6329" s="2">
        <f>IFERROR(IF(ISBLANK($A6329),"",IF($A6329="Ūdeņraža jonu koncentrācija",VLOOKUP(Dati!$A6329,Normas!$A:$D,3,FALSE),VLOOKUP(Dati!$A6329,Normas!$A:$D,3,FALSE)*0.3)),"")</f>
      </c>
    </row>
    <row r="6330" spans="2:9" x14ac:dyDescent="0.2">
      <c r="B6330">
        <f>IF(ISBLANK(A6330),"",VLOOKUP(A6330,Normas!A:D,4,FALSE))</f>
      </c>
      <c r="E6330" s="2">
        <f>IF(ISBLANK(D6330),"",INT(YEARFRAC(D6330,'Vispārīga informācija'!$B$2)))</f>
      </c>
      <c r="F6330" s="2">
        <f>IFERROR(IF(ISBLANK($A6330),"",IF($A6330="Ūdeņraža jonu koncentrācija",VLOOKUP(Dati!$A6330,Normas!$A:$D,2,FALSE),VLOOKUP(Dati!$A6330,Normas!$A:$D,2,FALSE)*0.6)),"")</f>
      </c>
      <c r="G6330" s="2">
        <f>IFERROR(IF(ISBLANK($A6330),"",IF($A6330="Ūdeņraža jonu koncentrācija",VLOOKUP(Dati!$A6330,Normas!$A:$D,3,FALSE),VLOOKUP(Dati!$A6330,Normas!$A:$D,3,FALSE)*0.6)),"")</f>
      </c>
      <c r="H6330" s="2">
        <f>IFERROR(IF(ISBLANK($A6330),"",IF($A6330="Ūdeņraža jonu koncentrācija",VLOOKUP(Dati!$A6330,Normas!$A:$D,2,FALSE),VLOOKUP(Dati!$A6330,Normas!$A:$D,2,FALSE)*0.3)),"")</f>
      </c>
      <c r="I6330" s="2">
        <f>IFERROR(IF(ISBLANK($A6330),"",IF($A6330="Ūdeņraža jonu koncentrācija",VLOOKUP(Dati!$A6330,Normas!$A:$D,3,FALSE),VLOOKUP(Dati!$A6330,Normas!$A:$D,3,FALSE)*0.3)),"")</f>
      </c>
    </row>
    <row r="6331" spans="2:9" x14ac:dyDescent="0.2">
      <c r="B6331">
        <f>IF(ISBLANK(A6331),"",VLOOKUP(A6331,Normas!A:D,4,FALSE))</f>
      </c>
      <c r="E6331" s="2">
        <f>IF(ISBLANK(D6331),"",INT(YEARFRAC(D6331,'Vispārīga informācija'!$B$2)))</f>
      </c>
      <c r="F6331" s="2">
        <f>IFERROR(IF(ISBLANK($A6331),"",IF($A6331="Ūdeņraža jonu koncentrācija",VLOOKUP(Dati!$A6331,Normas!$A:$D,2,FALSE),VLOOKUP(Dati!$A6331,Normas!$A:$D,2,FALSE)*0.6)),"")</f>
      </c>
      <c r="G6331" s="2">
        <f>IFERROR(IF(ISBLANK($A6331),"",IF($A6331="Ūdeņraža jonu koncentrācija",VLOOKUP(Dati!$A6331,Normas!$A:$D,3,FALSE),VLOOKUP(Dati!$A6331,Normas!$A:$D,3,FALSE)*0.6)),"")</f>
      </c>
      <c r="H6331" s="2">
        <f>IFERROR(IF(ISBLANK($A6331),"",IF($A6331="Ūdeņraža jonu koncentrācija",VLOOKUP(Dati!$A6331,Normas!$A:$D,2,FALSE),VLOOKUP(Dati!$A6331,Normas!$A:$D,2,FALSE)*0.3)),"")</f>
      </c>
      <c r="I6331" s="2">
        <f>IFERROR(IF(ISBLANK($A6331),"",IF($A6331="Ūdeņraža jonu koncentrācija",VLOOKUP(Dati!$A6331,Normas!$A:$D,3,FALSE),VLOOKUP(Dati!$A6331,Normas!$A:$D,3,FALSE)*0.3)),"")</f>
      </c>
    </row>
    <row r="6332" spans="2:9" x14ac:dyDescent="0.2">
      <c r="B6332">
        <f>IF(ISBLANK(A6332),"",VLOOKUP(A6332,Normas!A:D,4,FALSE))</f>
      </c>
      <c r="E6332" s="2">
        <f>IF(ISBLANK(D6332),"",INT(YEARFRAC(D6332,'Vispārīga informācija'!$B$2)))</f>
      </c>
      <c r="F6332" s="2">
        <f>IFERROR(IF(ISBLANK($A6332),"",IF($A6332="Ūdeņraža jonu koncentrācija",VLOOKUP(Dati!$A6332,Normas!$A:$D,2,FALSE),VLOOKUP(Dati!$A6332,Normas!$A:$D,2,FALSE)*0.6)),"")</f>
      </c>
      <c r="G6332" s="2">
        <f>IFERROR(IF(ISBLANK($A6332),"",IF($A6332="Ūdeņraža jonu koncentrācija",VLOOKUP(Dati!$A6332,Normas!$A:$D,3,FALSE),VLOOKUP(Dati!$A6332,Normas!$A:$D,3,FALSE)*0.6)),"")</f>
      </c>
      <c r="H6332" s="2">
        <f>IFERROR(IF(ISBLANK($A6332),"",IF($A6332="Ūdeņraža jonu koncentrācija",VLOOKUP(Dati!$A6332,Normas!$A:$D,2,FALSE),VLOOKUP(Dati!$A6332,Normas!$A:$D,2,FALSE)*0.3)),"")</f>
      </c>
      <c r="I6332" s="2">
        <f>IFERROR(IF(ISBLANK($A6332),"",IF($A6332="Ūdeņraža jonu koncentrācija",VLOOKUP(Dati!$A6332,Normas!$A:$D,3,FALSE),VLOOKUP(Dati!$A6332,Normas!$A:$D,3,FALSE)*0.3)),"")</f>
      </c>
    </row>
    <row r="6333" spans="2:9" x14ac:dyDescent="0.2">
      <c r="B6333">
        <f>IF(ISBLANK(A6333),"",VLOOKUP(A6333,Normas!A:D,4,FALSE))</f>
      </c>
      <c r="E6333" s="2">
        <f>IF(ISBLANK(D6333),"",INT(YEARFRAC(D6333,'Vispārīga informācija'!$B$2)))</f>
      </c>
      <c r="F6333" s="2">
        <f>IFERROR(IF(ISBLANK($A6333),"",IF($A6333="Ūdeņraža jonu koncentrācija",VLOOKUP(Dati!$A6333,Normas!$A:$D,2,FALSE),VLOOKUP(Dati!$A6333,Normas!$A:$D,2,FALSE)*0.6)),"")</f>
      </c>
      <c r="G6333" s="2">
        <f>IFERROR(IF(ISBLANK($A6333),"",IF($A6333="Ūdeņraža jonu koncentrācija",VLOOKUP(Dati!$A6333,Normas!$A:$D,3,FALSE),VLOOKUP(Dati!$A6333,Normas!$A:$D,3,FALSE)*0.6)),"")</f>
      </c>
      <c r="H6333" s="2">
        <f>IFERROR(IF(ISBLANK($A6333),"",IF($A6333="Ūdeņraža jonu koncentrācija",VLOOKUP(Dati!$A6333,Normas!$A:$D,2,FALSE),VLOOKUP(Dati!$A6333,Normas!$A:$D,2,FALSE)*0.3)),"")</f>
      </c>
      <c r="I6333" s="2">
        <f>IFERROR(IF(ISBLANK($A6333),"",IF($A6333="Ūdeņraža jonu koncentrācija",VLOOKUP(Dati!$A6333,Normas!$A:$D,3,FALSE),VLOOKUP(Dati!$A6333,Normas!$A:$D,3,FALSE)*0.3)),"")</f>
      </c>
    </row>
    <row r="6334" spans="2:9" x14ac:dyDescent="0.2">
      <c r="B6334">
        <f>IF(ISBLANK(A6334),"",VLOOKUP(A6334,Normas!A:D,4,FALSE))</f>
      </c>
      <c r="E6334" s="2">
        <f>IF(ISBLANK(D6334),"",INT(YEARFRAC(D6334,'Vispārīga informācija'!$B$2)))</f>
      </c>
      <c r="F6334" s="2">
        <f>IFERROR(IF(ISBLANK($A6334),"",IF($A6334="Ūdeņraža jonu koncentrācija",VLOOKUP(Dati!$A6334,Normas!$A:$D,2,FALSE),VLOOKUP(Dati!$A6334,Normas!$A:$D,2,FALSE)*0.6)),"")</f>
      </c>
      <c r="G6334" s="2">
        <f>IFERROR(IF(ISBLANK($A6334),"",IF($A6334="Ūdeņraža jonu koncentrācija",VLOOKUP(Dati!$A6334,Normas!$A:$D,3,FALSE),VLOOKUP(Dati!$A6334,Normas!$A:$D,3,FALSE)*0.6)),"")</f>
      </c>
      <c r="H6334" s="2">
        <f>IFERROR(IF(ISBLANK($A6334),"",IF($A6334="Ūdeņraža jonu koncentrācija",VLOOKUP(Dati!$A6334,Normas!$A:$D,2,FALSE),VLOOKUP(Dati!$A6334,Normas!$A:$D,2,FALSE)*0.3)),"")</f>
      </c>
      <c r="I6334" s="2">
        <f>IFERROR(IF(ISBLANK($A6334),"",IF($A6334="Ūdeņraža jonu koncentrācija",VLOOKUP(Dati!$A6334,Normas!$A:$D,3,FALSE),VLOOKUP(Dati!$A6334,Normas!$A:$D,3,FALSE)*0.3)),"")</f>
      </c>
    </row>
    <row r="6335" spans="2:9" x14ac:dyDescent="0.2">
      <c r="B6335">
        <f>IF(ISBLANK(A6335),"",VLOOKUP(A6335,Normas!A:D,4,FALSE))</f>
      </c>
      <c r="E6335" s="2">
        <f>IF(ISBLANK(D6335),"",INT(YEARFRAC(D6335,'Vispārīga informācija'!$B$2)))</f>
      </c>
      <c r="F6335" s="2">
        <f>IFERROR(IF(ISBLANK($A6335),"",IF($A6335="Ūdeņraža jonu koncentrācija",VLOOKUP(Dati!$A6335,Normas!$A:$D,2,FALSE),VLOOKUP(Dati!$A6335,Normas!$A:$D,2,FALSE)*0.6)),"")</f>
      </c>
      <c r="G6335" s="2">
        <f>IFERROR(IF(ISBLANK($A6335),"",IF($A6335="Ūdeņraža jonu koncentrācija",VLOOKUP(Dati!$A6335,Normas!$A:$D,3,FALSE),VLOOKUP(Dati!$A6335,Normas!$A:$D,3,FALSE)*0.6)),"")</f>
      </c>
      <c r="H6335" s="2">
        <f>IFERROR(IF(ISBLANK($A6335),"",IF($A6335="Ūdeņraža jonu koncentrācija",VLOOKUP(Dati!$A6335,Normas!$A:$D,2,FALSE),VLOOKUP(Dati!$A6335,Normas!$A:$D,2,FALSE)*0.3)),"")</f>
      </c>
      <c r="I6335" s="2">
        <f>IFERROR(IF(ISBLANK($A6335),"",IF($A6335="Ūdeņraža jonu koncentrācija",VLOOKUP(Dati!$A6335,Normas!$A:$D,3,FALSE),VLOOKUP(Dati!$A6335,Normas!$A:$D,3,FALSE)*0.3)),"")</f>
      </c>
    </row>
    <row r="6336" spans="2:9" x14ac:dyDescent="0.2">
      <c r="B6336">
        <f>IF(ISBLANK(A6336),"",VLOOKUP(A6336,Normas!A:D,4,FALSE))</f>
      </c>
      <c r="E6336" s="2">
        <f>IF(ISBLANK(D6336),"",INT(YEARFRAC(D6336,'Vispārīga informācija'!$B$2)))</f>
      </c>
      <c r="F6336" s="2">
        <f>IFERROR(IF(ISBLANK($A6336),"",IF($A6336="Ūdeņraža jonu koncentrācija",VLOOKUP(Dati!$A6336,Normas!$A:$D,2,FALSE),VLOOKUP(Dati!$A6336,Normas!$A:$D,2,FALSE)*0.6)),"")</f>
      </c>
      <c r="G6336" s="2">
        <f>IFERROR(IF(ISBLANK($A6336),"",IF($A6336="Ūdeņraža jonu koncentrācija",VLOOKUP(Dati!$A6336,Normas!$A:$D,3,FALSE),VLOOKUP(Dati!$A6336,Normas!$A:$D,3,FALSE)*0.6)),"")</f>
      </c>
      <c r="H6336" s="2">
        <f>IFERROR(IF(ISBLANK($A6336),"",IF($A6336="Ūdeņraža jonu koncentrācija",VLOOKUP(Dati!$A6336,Normas!$A:$D,2,FALSE),VLOOKUP(Dati!$A6336,Normas!$A:$D,2,FALSE)*0.3)),"")</f>
      </c>
      <c r="I6336" s="2">
        <f>IFERROR(IF(ISBLANK($A6336),"",IF($A6336="Ūdeņraža jonu koncentrācija",VLOOKUP(Dati!$A6336,Normas!$A:$D,3,FALSE),VLOOKUP(Dati!$A6336,Normas!$A:$D,3,FALSE)*0.3)),"")</f>
      </c>
    </row>
    <row r="6337" spans="2:9" x14ac:dyDescent="0.2">
      <c r="B6337">
        <f>IF(ISBLANK(A6337),"",VLOOKUP(A6337,Normas!A:D,4,FALSE))</f>
      </c>
      <c r="E6337" s="2">
        <f>IF(ISBLANK(D6337),"",INT(YEARFRAC(D6337,'Vispārīga informācija'!$B$2)))</f>
      </c>
      <c r="F6337" s="2">
        <f>IFERROR(IF(ISBLANK($A6337),"",IF($A6337="Ūdeņraža jonu koncentrācija",VLOOKUP(Dati!$A6337,Normas!$A:$D,2,FALSE),VLOOKUP(Dati!$A6337,Normas!$A:$D,2,FALSE)*0.6)),"")</f>
      </c>
      <c r="G6337" s="2">
        <f>IFERROR(IF(ISBLANK($A6337),"",IF($A6337="Ūdeņraža jonu koncentrācija",VLOOKUP(Dati!$A6337,Normas!$A:$D,3,FALSE),VLOOKUP(Dati!$A6337,Normas!$A:$D,3,FALSE)*0.6)),"")</f>
      </c>
      <c r="H6337" s="2">
        <f>IFERROR(IF(ISBLANK($A6337),"",IF($A6337="Ūdeņraža jonu koncentrācija",VLOOKUP(Dati!$A6337,Normas!$A:$D,2,FALSE),VLOOKUP(Dati!$A6337,Normas!$A:$D,2,FALSE)*0.3)),"")</f>
      </c>
      <c r="I6337" s="2">
        <f>IFERROR(IF(ISBLANK($A6337),"",IF($A6337="Ūdeņraža jonu koncentrācija",VLOOKUP(Dati!$A6337,Normas!$A:$D,3,FALSE),VLOOKUP(Dati!$A6337,Normas!$A:$D,3,FALSE)*0.3)),"")</f>
      </c>
    </row>
    <row r="6338" spans="2:9" x14ac:dyDescent="0.2">
      <c r="B6338">
        <f>IF(ISBLANK(A6338),"",VLOOKUP(A6338,Normas!A:D,4,FALSE))</f>
      </c>
      <c r="E6338" s="2">
        <f>IF(ISBLANK(D6338),"",INT(YEARFRAC(D6338,'Vispārīga informācija'!$B$2)))</f>
      </c>
      <c r="F6338" s="2">
        <f>IFERROR(IF(ISBLANK($A6338),"",IF($A6338="Ūdeņraža jonu koncentrācija",VLOOKUP(Dati!$A6338,Normas!$A:$D,2,FALSE),VLOOKUP(Dati!$A6338,Normas!$A:$D,2,FALSE)*0.6)),"")</f>
      </c>
      <c r="G6338" s="2">
        <f>IFERROR(IF(ISBLANK($A6338),"",IF($A6338="Ūdeņraža jonu koncentrācija",VLOOKUP(Dati!$A6338,Normas!$A:$D,3,FALSE),VLOOKUP(Dati!$A6338,Normas!$A:$D,3,FALSE)*0.6)),"")</f>
      </c>
      <c r="H6338" s="2">
        <f>IFERROR(IF(ISBLANK($A6338),"",IF($A6338="Ūdeņraža jonu koncentrācija",VLOOKUP(Dati!$A6338,Normas!$A:$D,2,FALSE),VLOOKUP(Dati!$A6338,Normas!$A:$D,2,FALSE)*0.3)),"")</f>
      </c>
      <c r="I6338" s="2">
        <f>IFERROR(IF(ISBLANK($A6338),"",IF($A6338="Ūdeņraža jonu koncentrācija",VLOOKUP(Dati!$A6338,Normas!$A:$D,3,FALSE),VLOOKUP(Dati!$A6338,Normas!$A:$D,3,FALSE)*0.3)),"")</f>
      </c>
    </row>
    <row r="6339" spans="2:9" x14ac:dyDescent="0.2">
      <c r="B6339">
        <f>IF(ISBLANK(A6339),"",VLOOKUP(A6339,Normas!A:D,4,FALSE))</f>
      </c>
      <c r="E6339" s="2">
        <f>IF(ISBLANK(D6339),"",INT(YEARFRAC(D6339,'Vispārīga informācija'!$B$2)))</f>
      </c>
      <c r="F6339" s="2">
        <f>IFERROR(IF(ISBLANK($A6339),"",IF($A6339="Ūdeņraža jonu koncentrācija",VLOOKUP(Dati!$A6339,Normas!$A:$D,2,FALSE),VLOOKUP(Dati!$A6339,Normas!$A:$D,2,FALSE)*0.6)),"")</f>
      </c>
      <c r="G6339" s="2">
        <f>IFERROR(IF(ISBLANK($A6339),"",IF($A6339="Ūdeņraža jonu koncentrācija",VLOOKUP(Dati!$A6339,Normas!$A:$D,3,FALSE),VLOOKUP(Dati!$A6339,Normas!$A:$D,3,FALSE)*0.6)),"")</f>
      </c>
      <c r="H6339" s="2">
        <f>IFERROR(IF(ISBLANK($A6339),"",IF($A6339="Ūdeņraža jonu koncentrācija",VLOOKUP(Dati!$A6339,Normas!$A:$D,2,FALSE),VLOOKUP(Dati!$A6339,Normas!$A:$D,2,FALSE)*0.3)),"")</f>
      </c>
      <c r="I6339" s="2">
        <f>IFERROR(IF(ISBLANK($A6339),"",IF($A6339="Ūdeņraža jonu koncentrācija",VLOOKUP(Dati!$A6339,Normas!$A:$D,3,FALSE),VLOOKUP(Dati!$A6339,Normas!$A:$D,3,FALSE)*0.3)),"")</f>
      </c>
    </row>
    <row r="6340" spans="2:9" x14ac:dyDescent="0.2">
      <c r="B6340">
        <f>IF(ISBLANK(A6340),"",VLOOKUP(A6340,Normas!A:D,4,FALSE))</f>
      </c>
      <c r="E6340" s="2">
        <f>IF(ISBLANK(D6340),"",INT(YEARFRAC(D6340,'Vispārīga informācija'!$B$2)))</f>
      </c>
      <c r="F6340" s="2">
        <f>IFERROR(IF(ISBLANK($A6340),"",IF($A6340="Ūdeņraža jonu koncentrācija",VLOOKUP(Dati!$A6340,Normas!$A:$D,2,FALSE),VLOOKUP(Dati!$A6340,Normas!$A:$D,2,FALSE)*0.6)),"")</f>
      </c>
      <c r="G6340" s="2">
        <f>IFERROR(IF(ISBLANK($A6340),"",IF($A6340="Ūdeņraža jonu koncentrācija",VLOOKUP(Dati!$A6340,Normas!$A:$D,3,FALSE),VLOOKUP(Dati!$A6340,Normas!$A:$D,3,FALSE)*0.6)),"")</f>
      </c>
      <c r="H6340" s="2">
        <f>IFERROR(IF(ISBLANK($A6340),"",IF($A6340="Ūdeņraža jonu koncentrācija",VLOOKUP(Dati!$A6340,Normas!$A:$D,2,FALSE),VLOOKUP(Dati!$A6340,Normas!$A:$D,2,FALSE)*0.3)),"")</f>
      </c>
      <c r="I6340" s="2">
        <f>IFERROR(IF(ISBLANK($A6340),"",IF($A6340="Ūdeņraža jonu koncentrācija",VLOOKUP(Dati!$A6340,Normas!$A:$D,3,FALSE),VLOOKUP(Dati!$A6340,Normas!$A:$D,3,FALSE)*0.3)),"")</f>
      </c>
    </row>
    <row r="6341" spans="2:9" x14ac:dyDescent="0.2">
      <c r="B6341">
        <f>IF(ISBLANK(A6341),"",VLOOKUP(A6341,Normas!A:D,4,FALSE))</f>
      </c>
      <c r="E6341" s="2">
        <f>IF(ISBLANK(D6341),"",INT(YEARFRAC(D6341,'Vispārīga informācija'!$B$2)))</f>
      </c>
      <c r="F6341" s="2">
        <f>IFERROR(IF(ISBLANK($A6341),"",IF($A6341="Ūdeņraža jonu koncentrācija",VLOOKUP(Dati!$A6341,Normas!$A:$D,2,FALSE),VLOOKUP(Dati!$A6341,Normas!$A:$D,2,FALSE)*0.6)),"")</f>
      </c>
      <c r="G6341" s="2">
        <f>IFERROR(IF(ISBLANK($A6341),"",IF($A6341="Ūdeņraža jonu koncentrācija",VLOOKUP(Dati!$A6341,Normas!$A:$D,3,FALSE),VLOOKUP(Dati!$A6341,Normas!$A:$D,3,FALSE)*0.6)),"")</f>
      </c>
      <c r="H6341" s="2">
        <f>IFERROR(IF(ISBLANK($A6341),"",IF($A6341="Ūdeņraža jonu koncentrācija",VLOOKUP(Dati!$A6341,Normas!$A:$D,2,FALSE),VLOOKUP(Dati!$A6341,Normas!$A:$D,2,FALSE)*0.3)),"")</f>
      </c>
      <c r="I6341" s="2">
        <f>IFERROR(IF(ISBLANK($A6341),"",IF($A6341="Ūdeņraža jonu koncentrācija",VLOOKUP(Dati!$A6341,Normas!$A:$D,3,FALSE),VLOOKUP(Dati!$A6341,Normas!$A:$D,3,FALSE)*0.3)),"")</f>
      </c>
    </row>
    <row r="6342" spans="2:9" x14ac:dyDescent="0.2">
      <c r="B6342">
        <f>IF(ISBLANK(A6342),"",VLOOKUP(A6342,Normas!A:D,4,FALSE))</f>
      </c>
      <c r="E6342" s="2">
        <f>IF(ISBLANK(D6342),"",INT(YEARFRAC(D6342,'Vispārīga informācija'!$B$2)))</f>
      </c>
      <c r="F6342" s="2">
        <f>IFERROR(IF(ISBLANK($A6342),"",IF($A6342="Ūdeņraža jonu koncentrācija",VLOOKUP(Dati!$A6342,Normas!$A:$D,2,FALSE),VLOOKUP(Dati!$A6342,Normas!$A:$D,2,FALSE)*0.6)),"")</f>
      </c>
      <c r="G6342" s="2">
        <f>IFERROR(IF(ISBLANK($A6342),"",IF($A6342="Ūdeņraža jonu koncentrācija",VLOOKUP(Dati!$A6342,Normas!$A:$D,3,FALSE),VLOOKUP(Dati!$A6342,Normas!$A:$D,3,FALSE)*0.6)),"")</f>
      </c>
      <c r="H6342" s="2">
        <f>IFERROR(IF(ISBLANK($A6342),"",IF($A6342="Ūdeņraža jonu koncentrācija",VLOOKUP(Dati!$A6342,Normas!$A:$D,2,FALSE),VLOOKUP(Dati!$A6342,Normas!$A:$D,2,FALSE)*0.3)),"")</f>
      </c>
      <c r="I6342" s="2">
        <f>IFERROR(IF(ISBLANK($A6342),"",IF($A6342="Ūdeņraža jonu koncentrācija",VLOOKUP(Dati!$A6342,Normas!$A:$D,3,FALSE),VLOOKUP(Dati!$A6342,Normas!$A:$D,3,FALSE)*0.3)),"")</f>
      </c>
    </row>
    <row r="6343" spans="2:9" x14ac:dyDescent="0.2">
      <c r="B6343">
        <f>IF(ISBLANK(A6343),"",VLOOKUP(A6343,Normas!A:D,4,FALSE))</f>
      </c>
      <c r="E6343" s="2">
        <f>IF(ISBLANK(D6343),"",INT(YEARFRAC(D6343,'Vispārīga informācija'!$B$2)))</f>
      </c>
      <c r="F6343" s="2">
        <f>IFERROR(IF(ISBLANK($A6343),"",IF($A6343="Ūdeņraža jonu koncentrācija",VLOOKUP(Dati!$A6343,Normas!$A:$D,2,FALSE),VLOOKUP(Dati!$A6343,Normas!$A:$D,2,FALSE)*0.6)),"")</f>
      </c>
      <c r="G6343" s="2">
        <f>IFERROR(IF(ISBLANK($A6343),"",IF($A6343="Ūdeņraža jonu koncentrācija",VLOOKUP(Dati!$A6343,Normas!$A:$D,3,FALSE),VLOOKUP(Dati!$A6343,Normas!$A:$D,3,FALSE)*0.6)),"")</f>
      </c>
      <c r="H6343" s="2">
        <f>IFERROR(IF(ISBLANK($A6343),"",IF($A6343="Ūdeņraža jonu koncentrācija",VLOOKUP(Dati!$A6343,Normas!$A:$D,2,FALSE),VLOOKUP(Dati!$A6343,Normas!$A:$D,2,FALSE)*0.3)),"")</f>
      </c>
      <c r="I6343" s="2">
        <f>IFERROR(IF(ISBLANK($A6343),"",IF($A6343="Ūdeņraža jonu koncentrācija",VLOOKUP(Dati!$A6343,Normas!$A:$D,3,FALSE),VLOOKUP(Dati!$A6343,Normas!$A:$D,3,FALSE)*0.3)),"")</f>
      </c>
    </row>
    <row r="6344" spans="2:9" x14ac:dyDescent="0.2">
      <c r="B6344">
        <f>IF(ISBLANK(A6344),"",VLOOKUP(A6344,Normas!A:D,4,FALSE))</f>
      </c>
      <c r="E6344" s="2">
        <f>IF(ISBLANK(D6344),"",INT(YEARFRAC(D6344,'Vispārīga informācija'!$B$2)))</f>
      </c>
      <c r="F6344" s="2">
        <f>IFERROR(IF(ISBLANK($A6344),"",IF($A6344="Ūdeņraža jonu koncentrācija",VLOOKUP(Dati!$A6344,Normas!$A:$D,2,FALSE),VLOOKUP(Dati!$A6344,Normas!$A:$D,2,FALSE)*0.6)),"")</f>
      </c>
      <c r="G6344" s="2">
        <f>IFERROR(IF(ISBLANK($A6344),"",IF($A6344="Ūdeņraža jonu koncentrācija",VLOOKUP(Dati!$A6344,Normas!$A:$D,3,FALSE),VLOOKUP(Dati!$A6344,Normas!$A:$D,3,FALSE)*0.6)),"")</f>
      </c>
      <c r="H6344" s="2">
        <f>IFERROR(IF(ISBLANK($A6344),"",IF($A6344="Ūdeņraža jonu koncentrācija",VLOOKUP(Dati!$A6344,Normas!$A:$D,2,FALSE),VLOOKUP(Dati!$A6344,Normas!$A:$D,2,FALSE)*0.3)),"")</f>
      </c>
      <c r="I6344" s="2">
        <f>IFERROR(IF(ISBLANK($A6344),"",IF($A6344="Ūdeņraža jonu koncentrācija",VLOOKUP(Dati!$A6344,Normas!$A:$D,3,FALSE),VLOOKUP(Dati!$A6344,Normas!$A:$D,3,FALSE)*0.3)),"")</f>
      </c>
    </row>
    <row r="6345" spans="2:9" x14ac:dyDescent="0.2">
      <c r="B6345">
        <f>IF(ISBLANK(A6345),"",VLOOKUP(A6345,Normas!A:D,4,FALSE))</f>
      </c>
      <c r="E6345" s="2">
        <f>IF(ISBLANK(D6345),"",INT(YEARFRAC(D6345,'Vispārīga informācija'!$B$2)))</f>
      </c>
      <c r="F6345" s="2">
        <f>IFERROR(IF(ISBLANK($A6345),"",IF($A6345="Ūdeņraža jonu koncentrācija",VLOOKUP(Dati!$A6345,Normas!$A:$D,2,FALSE),VLOOKUP(Dati!$A6345,Normas!$A:$D,2,FALSE)*0.6)),"")</f>
      </c>
      <c r="G6345" s="2">
        <f>IFERROR(IF(ISBLANK($A6345),"",IF($A6345="Ūdeņraža jonu koncentrācija",VLOOKUP(Dati!$A6345,Normas!$A:$D,3,FALSE),VLOOKUP(Dati!$A6345,Normas!$A:$D,3,FALSE)*0.6)),"")</f>
      </c>
      <c r="H6345" s="2">
        <f>IFERROR(IF(ISBLANK($A6345),"",IF($A6345="Ūdeņraža jonu koncentrācija",VLOOKUP(Dati!$A6345,Normas!$A:$D,2,FALSE),VLOOKUP(Dati!$A6345,Normas!$A:$D,2,FALSE)*0.3)),"")</f>
      </c>
      <c r="I6345" s="2">
        <f>IFERROR(IF(ISBLANK($A6345),"",IF($A6345="Ūdeņraža jonu koncentrācija",VLOOKUP(Dati!$A6345,Normas!$A:$D,3,FALSE),VLOOKUP(Dati!$A6345,Normas!$A:$D,3,FALSE)*0.3)),"")</f>
      </c>
    </row>
    <row r="6346" spans="2:9" x14ac:dyDescent="0.2">
      <c r="B6346">
        <f>IF(ISBLANK(A6346),"",VLOOKUP(A6346,Normas!A:D,4,FALSE))</f>
      </c>
      <c r="E6346" s="2">
        <f>IF(ISBLANK(D6346),"",INT(YEARFRAC(D6346,'Vispārīga informācija'!$B$2)))</f>
      </c>
      <c r="F6346" s="2">
        <f>IFERROR(IF(ISBLANK($A6346),"",IF($A6346="Ūdeņraža jonu koncentrācija",VLOOKUP(Dati!$A6346,Normas!$A:$D,2,FALSE),VLOOKUP(Dati!$A6346,Normas!$A:$D,2,FALSE)*0.6)),"")</f>
      </c>
      <c r="G6346" s="2">
        <f>IFERROR(IF(ISBLANK($A6346),"",IF($A6346="Ūdeņraža jonu koncentrācija",VLOOKUP(Dati!$A6346,Normas!$A:$D,3,FALSE),VLOOKUP(Dati!$A6346,Normas!$A:$D,3,FALSE)*0.6)),"")</f>
      </c>
      <c r="H6346" s="2">
        <f>IFERROR(IF(ISBLANK($A6346),"",IF($A6346="Ūdeņraža jonu koncentrācija",VLOOKUP(Dati!$A6346,Normas!$A:$D,2,FALSE),VLOOKUP(Dati!$A6346,Normas!$A:$D,2,FALSE)*0.3)),"")</f>
      </c>
      <c r="I6346" s="2">
        <f>IFERROR(IF(ISBLANK($A6346),"",IF($A6346="Ūdeņraža jonu koncentrācija",VLOOKUP(Dati!$A6346,Normas!$A:$D,3,FALSE),VLOOKUP(Dati!$A6346,Normas!$A:$D,3,FALSE)*0.3)),"")</f>
      </c>
    </row>
    <row r="6347" spans="2:9" x14ac:dyDescent="0.2">
      <c r="B6347">
        <f>IF(ISBLANK(A6347),"",VLOOKUP(A6347,Normas!A:D,4,FALSE))</f>
      </c>
      <c r="E6347" s="2">
        <f>IF(ISBLANK(D6347),"",INT(YEARFRAC(D6347,'Vispārīga informācija'!$B$2)))</f>
      </c>
      <c r="F6347" s="2">
        <f>IFERROR(IF(ISBLANK($A6347),"",IF($A6347="Ūdeņraža jonu koncentrācija",VLOOKUP(Dati!$A6347,Normas!$A:$D,2,FALSE),VLOOKUP(Dati!$A6347,Normas!$A:$D,2,FALSE)*0.6)),"")</f>
      </c>
      <c r="G6347" s="2">
        <f>IFERROR(IF(ISBLANK($A6347),"",IF($A6347="Ūdeņraža jonu koncentrācija",VLOOKUP(Dati!$A6347,Normas!$A:$D,3,FALSE),VLOOKUP(Dati!$A6347,Normas!$A:$D,3,FALSE)*0.6)),"")</f>
      </c>
      <c r="H6347" s="2">
        <f>IFERROR(IF(ISBLANK($A6347),"",IF($A6347="Ūdeņraža jonu koncentrācija",VLOOKUP(Dati!$A6347,Normas!$A:$D,2,FALSE),VLOOKUP(Dati!$A6347,Normas!$A:$D,2,FALSE)*0.3)),"")</f>
      </c>
      <c r="I6347" s="2">
        <f>IFERROR(IF(ISBLANK($A6347),"",IF($A6347="Ūdeņraža jonu koncentrācija",VLOOKUP(Dati!$A6347,Normas!$A:$D,3,FALSE),VLOOKUP(Dati!$A6347,Normas!$A:$D,3,FALSE)*0.3)),"")</f>
      </c>
    </row>
    <row r="6348" spans="2:9" x14ac:dyDescent="0.2">
      <c r="B6348">
        <f>IF(ISBLANK(A6348),"",VLOOKUP(A6348,Normas!A:D,4,FALSE))</f>
      </c>
      <c r="E6348" s="2">
        <f>IF(ISBLANK(D6348),"",INT(YEARFRAC(D6348,'Vispārīga informācija'!$B$2)))</f>
      </c>
      <c r="F6348" s="2">
        <f>IFERROR(IF(ISBLANK($A6348),"",IF($A6348="Ūdeņraža jonu koncentrācija",VLOOKUP(Dati!$A6348,Normas!$A:$D,2,FALSE),VLOOKUP(Dati!$A6348,Normas!$A:$D,2,FALSE)*0.6)),"")</f>
      </c>
      <c r="G6348" s="2">
        <f>IFERROR(IF(ISBLANK($A6348),"",IF($A6348="Ūdeņraža jonu koncentrācija",VLOOKUP(Dati!$A6348,Normas!$A:$D,3,FALSE),VLOOKUP(Dati!$A6348,Normas!$A:$D,3,FALSE)*0.6)),"")</f>
      </c>
      <c r="H6348" s="2">
        <f>IFERROR(IF(ISBLANK($A6348),"",IF($A6348="Ūdeņraža jonu koncentrācija",VLOOKUP(Dati!$A6348,Normas!$A:$D,2,FALSE),VLOOKUP(Dati!$A6348,Normas!$A:$D,2,FALSE)*0.3)),"")</f>
      </c>
      <c r="I6348" s="2">
        <f>IFERROR(IF(ISBLANK($A6348),"",IF($A6348="Ūdeņraža jonu koncentrācija",VLOOKUP(Dati!$A6348,Normas!$A:$D,3,FALSE),VLOOKUP(Dati!$A6348,Normas!$A:$D,3,FALSE)*0.3)),"")</f>
      </c>
    </row>
    <row r="6349" spans="2:9" x14ac:dyDescent="0.2">
      <c r="B6349">
        <f>IF(ISBLANK(A6349),"",VLOOKUP(A6349,Normas!A:D,4,FALSE))</f>
      </c>
      <c r="E6349" s="2">
        <f>IF(ISBLANK(D6349),"",INT(YEARFRAC(D6349,'Vispārīga informācija'!$B$2)))</f>
      </c>
      <c r="F6349" s="2">
        <f>IFERROR(IF(ISBLANK($A6349),"",IF($A6349="Ūdeņraža jonu koncentrācija",VLOOKUP(Dati!$A6349,Normas!$A:$D,2,FALSE),VLOOKUP(Dati!$A6349,Normas!$A:$D,2,FALSE)*0.6)),"")</f>
      </c>
      <c r="G6349" s="2">
        <f>IFERROR(IF(ISBLANK($A6349),"",IF($A6349="Ūdeņraža jonu koncentrācija",VLOOKUP(Dati!$A6349,Normas!$A:$D,3,FALSE),VLOOKUP(Dati!$A6349,Normas!$A:$D,3,FALSE)*0.6)),"")</f>
      </c>
      <c r="H6349" s="2">
        <f>IFERROR(IF(ISBLANK($A6349),"",IF($A6349="Ūdeņraža jonu koncentrācija",VLOOKUP(Dati!$A6349,Normas!$A:$D,2,FALSE),VLOOKUP(Dati!$A6349,Normas!$A:$D,2,FALSE)*0.3)),"")</f>
      </c>
      <c r="I6349" s="2">
        <f>IFERROR(IF(ISBLANK($A6349),"",IF($A6349="Ūdeņraža jonu koncentrācija",VLOOKUP(Dati!$A6349,Normas!$A:$D,3,FALSE),VLOOKUP(Dati!$A6349,Normas!$A:$D,3,FALSE)*0.3)),"")</f>
      </c>
    </row>
    <row r="6350" spans="2:9" x14ac:dyDescent="0.2">
      <c r="B6350">
        <f>IF(ISBLANK(A6350),"",VLOOKUP(A6350,Normas!A:D,4,FALSE))</f>
      </c>
      <c r="E6350" s="2">
        <f>IF(ISBLANK(D6350),"",INT(YEARFRAC(D6350,'Vispārīga informācija'!$B$2)))</f>
      </c>
      <c r="F6350" s="2">
        <f>IFERROR(IF(ISBLANK($A6350),"",IF($A6350="Ūdeņraža jonu koncentrācija",VLOOKUP(Dati!$A6350,Normas!$A:$D,2,FALSE),VLOOKUP(Dati!$A6350,Normas!$A:$D,2,FALSE)*0.6)),"")</f>
      </c>
      <c r="G6350" s="2">
        <f>IFERROR(IF(ISBLANK($A6350),"",IF($A6350="Ūdeņraža jonu koncentrācija",VLOOKUP(Dati!$A6350,Normas!$A:$D,3,FALSE),VLOOKUP(Dati!$A6350,Normas!$A:$D,3,FALSE)*0.6)),"")</f>
      </c>
      <c r="H6350" s="2">
        <f>IFERROR(IF(ISBLANK($A6350),"",IF($A6350="Ūdeņraža jonu koncentrācija",VLOOKUP(Dati!$A6350,Normas!$A:$D,2,FALSE),VLOOKUP(Dati!$A6350,Normas!$A:$D,2,FALSE)*0.3)),"")</f>
      </c>
      <c r="I6350" s="2">
        <f>IFERROR(IF(ISBLANK($A6350),"",IF($A6350="Ūdeņraža jonu koncentrācija",VLOOKUP(Dati!$A6350,Normas!$A:$D,3,FALSE),VLOOKUP(Dati!$A6350,Normas!$A:$D,3,FALSE)*0.3)),"")</f>
      </c>
    </row>
    <row r="6351" spans="2:9" x14ac:dyDescent="0.2">
      <c r="B6351">
        <f>IF(ISBLANK(A6351),"",VLOOKUP(A6351,Normas!A:D,4,FALSE))</f>
      </c>
      <c r="E6351" s="2">
        <f>IF(ISBLANK(D6351),"",INT(YEARFRAC(D6351,'Vispārīga informācija'!$B$2)))</f>
      </c>
      <c r="F6351" s="2">
        <f>IFERROR(IF(ISBLANK($A6351),"",IF($A6351="Ūdeņraža jonu koncentrācija",VLOOKUP(Dati!$A6351,Normas!$A:$D,2,FALSE),VLOOKUP(Dati!$A6351,Normas!$A:$D,2,FALSE)*0.6)),"")</f>
      </c>
      <c r="G6351" s="2">
        <f>IFERROR(IF(ISBLANK($A6351),"",IF($A6351="Ūdeņraža jonu koncentrācija",VLOOKUP(Dati!$A6351,Normas!$A:$D,3,FALSE),VLOOKUP(Dati!$A6351,Normas!$A:$D,3,FALSE)*0.6)),"")</f>
      </c>
      <c r="H6351" s="2">
        <f>IFERROR(IF(ISBLANK($A6351),"",IF($A6351="Ūdeņraža jonu koncentrācija",VLOOKUP(Dati!$A6351,Normas!$A:$D,2,FALSE),VLOOKUP(Dati!$A6351,Normas!$A:$D,2,FALSE)*0.3)),"")</f>
      </c>
      <c r="I6351" s="2">
        <f>IFERROR(IF(ISBLANK($A6351),"",IF($A6351="Ūdeņraža jonu koncentrācija",VLOOKUP(Dati!$A6351,Normas!$A:$D,3,FALSE),VLOOKUP(Dati!$A6351,Normas!$A:$D,3,FALSE)*0.3)),"")</f>
      </c>
    </row>
    <row r="6352" spans="2:9" x14ac:dyDescent="0.2">
      <c r="B6352">
        <f>IF(ISBLANK(A6352),"",VLOOKUP(A6352,Normas!A:D,4,FALSE))</f>
      </c>
      <c r="E6352" s="2">
        <f>IF(ISBLANK(D6352),"",INT(YEARFRAC(D6352,'Vispārīga informācija'!$B$2)))</f>
      </c>
      <c r="F6352" s="2">
        <f>IFERROR(IF(ISBLANK($A6352),"",IF($A6352="Ūdeņraža jonu koncentrācija",VLOOKUP(Dati!$A6352,Normas!$A:$D,2,FALSE),VLOOKUP(Dati!$A6352,Normas!$A:$D,2,FALSE)*0.6)),"")</f>
      </c>
      <c r="G6352" s="2">
        <f>IFERROR(IF(ISBLANK($A6352),"",IF($A6352="Ūdeņraža jonu koncentrācija",VLOOKUP(Dati!$A6352,Normas!$A:$D,3,FALSE),VLOOKUP(Dati!$A6352,Normas!$A:$D,3,FALSE)*0.6)),"")</f>
      </c>
      <c r="H6352" s="2">
        <f>IFERROR(IF(ISBLANK($A6352),"",IF($A6352="Ūdeņraža jonu koncentrācija",VLOOKUP(Dati!$A6352,Normas!$A:$D,2,FALSE),VLOOKUP(Dati!$A6352,Normas!$A:$D,2,FALSE)*0.3)),"")</f>
      </c>
      <c r="I6352" s="2">
        <f>IFERROR(IF(ISBLANK($A6352),"",IF($A6352="Ūdeņraža jonu koncentrācija",VLOOKUP(Dati!$A6352,Normas!$A:$D,3,FALSE),VLOOKUP(Dati!$A6352,Normas!$A:$D,3,FALSE)*0.3)),"")</f>
      </c>
    </row>
    <row r="6353" spans="2:9" x14ac:dyDescent="0.2">
      <c r="B6353">
        <f>IF(ISBLANK(A6353),"",VLOOKUP(A6353,Normas!A:D,4,FALSE))</f>
      </c>
      <c r="E6353" s="2">
        <f>IF(ISBLANK(D6353),"",INT(YEARFRAC(D6353,'Vispārīga informācija'!$B$2)))</f>
      </c>
      <c r="F6353" s="2">
        <f>IFERROR(IF(ISBLANK($A6353),"",IF($A6353="Ūdeņraža jonu koncentrācija",VLOOKUP(Dati!$A6353,Normas!$A:$D,2,FALSE),VLOOKUP(Dati!$A6353,Normas!$A:$D,2,FALSE)*0.6)),"")</f>
      </c>
      <c r="G6353" s="2">
        <f>IFERROR(IF(ISBLANK($A6353),"",IF($A6353="Ūdeņraža jonu koncentrācija",VLOOKUP(Dati!$A6353,Normas!$A:$D,3,FALSE),VLOOKUP(Dati!$A6353,Normas!$A:$D,3,FALSE)*0.6)),"")</f>
      </c>
      <c r="H6353" s="2">
        <f>IFERROR(IF(ISBLANK($A6353),"",IF($A6353="Ūdeņraža jonu koncentrācija",VLOOKUP(Dati!$A6353,Normas!$A:$D,2,FALSE),VLOOKUP(Dati!$A6353,Normas!$A:$D,2,FALSE)*0.3)),"")</f>
      </c>
      <c r="I6353" s="2">
        <f>IFERROR(IF(ISBLANK($A6353),"",IF($A6353="Ūdeņraža jonu koncentrācija",VLOOKUP(Dati!$A6353,Normas!$A:$D,3,FALSE),VLOOKUP(Dati!$A6353,Normas!$A:$D,3,FALSE)*0.3)),"")</f>
      </c>
    </row>
    <row r="6354" spans="2:9" x14ac:dyDescent="0.2">
      <c r="B6354">
        <f>IF(ISBLANK(A6354),"",VLOOKUP(A6354,Normas!A:D,4,FALSE))</f>
      </c>
      <c r="E6354" s="2">
        <f>IF(ISBLANK(D6354),"",INT(YEARFRAC(D6354,'Vispārīga informācija'!$B$2)))</f>
      </c>
      <c r="F6354" s="2">
        <f>IFERROR(IF(ISBLANK($A6354),"",IF($A6354="Ūdeņraža jonu koncentrācija",VLOOKUP(Dati!$A6354,Normas!$A:$D,2,FALSE),VLOOKUP(Dati!$A6354,Normas!$A:$D,2,FALSE)*0.6)),"")</f>
      </c>
      <c r="G6354" s="2">
        <f>IFERROR(IF(ISBLANK($A6354),"",IF($A6354="Ūdeņraža jonu koncentrācija",VLOOKUP(Dati!$A6354,Normas!$A:$D,3,FALSE),VLOOKUP(Dati!$A6354,Normas!$A:$D,3,FALSE)*0.6)),"")</f>
      </c>
      <c r="H6354" s="2">
        <f>IFERROR(IF(ISBLANK($A6354),"",IF($A6354="Ūdeņraža jonu koncentrācija",VLOOKUP(Dati!$A6354,Normas!$A:$D,2,FALSE),VLOOKUP(Dati!$A6354,Normas!$A:$D,2,FALSE)*0.3)),"")</f>
      </c>
      <c r="I6354" s="2">
        <f>IFERROR(IF(ISBLANK($A6354),"",IF($A6354="Ūdeņraža jonu koncentrācija",VLOOKUP(Dati!$A6354,Normas!$A:$D,3,FALSE),VLOOKUP(Dati!$A6354,Normas!$A:$D,3,FALSE)*0.3)),"")</f>
      </c>
    </row>
    <row r="6355" spans="2:9" x14ac:dyDescent="0.2">
      <c r="B6355">
        <f>IF(ISBLANK(A6355),"",VLOOKUP(A6355,Normas!A:D,4,FALSE))</f>
      </c>
      <c r="E6355" s="2">
        <f>IF(ISBLANK(D6355),"",INT(YEARFRAC(D6355,'Vispārīga informācija'!$B$2)))</f>
      </c>
      <c r="F6355" s="2">
        <f>IFERROR(IF(ISBLANK($A6355),"",IF($A6355="Ūdeņraža jonu koncentrācija",VLOOKUP(Dati!$A6355,Normas!$A:$D,2,FALSE),VLOOKUP(Dati!$A6355,Normas!$A:$D,2,FALSE)*0.6)),"")</f>
      </c>
      <c r="G6355" s="2">
        <f>IFERROR(IF(ISBLANK($A6355),"",IF($A6355="Ūdeņraža jonu koncentrācija",VLOOKUP(Dati!$A6355,Normas!$A:$D,3,FALSE),VLOOKUP(Dati!$A6355,Normas!$A:$D,3,FALSE)*0.6)),"")</f>
      </c>
      <c r="H6355" s="2">
        <f>IFERROR(IF(ISBLANK($A6355),"",IF($A6355="Ūdeņraža jonu koncentrācija",VLOOKUP(Dati!$A6355,Normas!$A:$D,2,FALSE),VLOOKUP(Dati!$A6355,Normas!$A:$D,2,FALSE)*0.3)),"")</f>
      </c>
      <c r="I6355" s="2">
        <f>IFERROR(IF(ISBLANK($A6355),"",IF($A6355="Ūdeņraža jonu koncentrācija",VLOOKUP(Dati!$A6355,Normas!$A:$D,3,FALSE),VLOOKUP(Dati!$A6355,Normas!$A:$D,3,FALSE)*0.3)),"")</f>
      </c>
    </row>
    <row r="6356" spans="2:9" x14ac:dyDescent="0.2">
      <c r="B6356">
        <f>IF(ISBLANK(A6356),"",VLOOKUP(A6356,Normas!A:D,4,FALSE))</f>
      </c>
      <c r="E6356" s="2">
        <f>IF(ISBLANK(D6356),"",INT(YEARFRAC(D6356,'Vispārīga informācija'!$B$2)))</f>
      </c>
      <c r="F6356" s="2">
        <f>IFERROR(IF(ISBLANK($A6356),"",IF($A6356="Ūdeņraža jonu koncentrācija",VLOOKUP(Dati!$A6356,Normas!$A:$D,2,FALSE),VLOOKUP(Dati!$A6356,Normas!$A:$D,2,FALSE)*0.6)),"")</f>
      </c>
      <c r="G6356" s="2">
        <f>IFERROR(IF(ISBLANK($A6356),"",IF($A6356="Ūdeņraža jonu koncentrācija",VLOOKUP(Dati!$A6356,Normas!$A:$D,3,FALSE),VLOOKUP(Dati!$A6356,Normas!$A:$D,3,FALSE)*0.6)),"")</f>
      </c>
      <c r="H6356" s="2">
        <f>IFERROR(IF(ISBLANK($A6356),"",IF($A6356="Ūdeņraža jonu koncentrācija",VLOOKUP(Dati!$A6356,Normas!$A:$D,2,FALSE),VLOOKUP(Dati!$A6356,Normas!$A:$D,2,FALSE)*0.3)),"")</f>
      </c>
      <c r="I6356" s="2">
        <f>IFERROR(IF(ISBLANK($A6356),"",IF($A6356="Ūdeņraža jonu koncentrācija",VLOOKUP(Dati!$A6356,Normas!$A:$D,3,FALSE),VLOOKUP(Dati!$A6356,Normas!$A:$D,3,FALSE)*0.3)),"")</f>
      </c>
    </row>
    <row r="6357" spans="2:9" x14ac:dyDescent="0.2">
      <c r="B6357">
        <f>IF(ISBLANK(A6357),"",VLOOKUP(A6357,Normas!A:D,4,FALSE))</f>
      </c>
      <c r="E6357" s="2">
        <f>IF(ISBLANK(D6357),"",INT(YEARFRAC(D6357,'Vispārīga informācija'!$B$2)))</f>
      </c>
      <c r="F6357" s="2">
        <f>IFERROR(IF(ISBLANK($A6357),"",IF($A6357="Ūdeņraža jonu koncentrācija",VLOOKUP(Dati!$A6357,Normas!$A:$D,2,FALSE),VLOOKUP(Dati!$A6357,Normas!$A:$D,2,FALSE)*0.6)),"")</f>
      </c>
      <c r="G6357" s="2">
        <f>IFERROR(IF(ISBLANK($A6357),"",IF($A6357="Ūdeņraža jonu koncentrācija",VLOOKUP(Dati!$A6357,Normas!$A:$D,3,FALSE),VLOOKUP(Dati!$A6357,Normas!$A:$D,3,FALSE)*0.6)),"")</f>
      </c>
      <c r="H6357" s="2">
        <f>IFERROR(IF(ISBLANK($A6357),"",IF($A6357="Ūdeņraža jonu koncentrācija",VLOOKUP(Dati!$A6357,Normas!$A:$D,2,FALSE),VLOOKUP(Dati!$A6357,Normas!$A:$D,2,FALSE)*0.3)),"")</f>
      </c>
      <c r="I6357" s="2">
        <f>IFERROR(IF(ISBLANK($A6357),"",IF($A6357="Ūdeņraža jonu koncentrācija",VLOOKUP(Dati!$A6357,Normas!$A:$D,3,FALSE),VLOOKUP(Dati!$A6357,Normas!$A:$D,3,FALSE)*0.3)),"")</f>
      </c>
    </row>
    <row r="6358" spans="2:9" x14ac:dyDescent="0.2">
      <c r="B6358">
        <f>IF(ISBLANK(A6358),"",VLOOKUP(A6358,Normas!A:D,4,FALSE))</f>
      </c>
      <c r="E6358" s="2">
        <f>IF(ISBLANK(D6358),"",INT(YEARFRAC(D6358,'Vispārīga informācija'!$B$2)))</f>
      </c>
      <c r="F6358" s="2">
        <f>IFERROR(IF(ISBLANK($A6358),"",IF($A6358="Ūdeņraža jonu koncentrācija",VLOOKUP(Dati!$A6358,Normas!$A:$D,2,FALSE),VLOOKUP(Dati!$A6358,Normas!$A:$D,2,FALSE)*0.6)),"")</f>
      </c>
      <c r="G6358" s="2">
        <f>IFERROR(IF(ISBLANK($A6358),"",IF($A6358="Ūdeņraža jonu koncentrācija",VLOOKUP(Dati!$A6358,Normas!$A:$D,3,FALSE),VLOOKUP(Dati!$A6358,Normas!$A:$D,3,FALSE)*0.6)),"")</f>
      </c>
      <c r="H6358" s="2">
        <f>IFERROR(IF(ISBLANK($A6358),"",IF($A6358="Ūdeņraža jonu koncentrācija",VLOOKUP(Dati!$A6358,Normas!$A:$D,2,FALSE),VLOOKUP(Dati!$A6358,Normas!$A:$D,2,FALSE)*0.3)),"")</f>
      </c>
      <c r="I6358" s="2">
        <f>IFERROR(IF(ISBLANK($A6358),"",IF($A6358="Ūdeņraža jonu koncentrācija",VLOOKUP(Dati!$A6358,Normas!$A:$D,3,FALSE),VLOOKUP(Dati!$A6358,Normas!$A:$D,3,FALSE)*0.3)),"")</f>
      </c>
    </row>
    <row r="6359" spans="2:9" x14ac:dyDescent="0.2">
      <c r="B6359">
        <f>IF(ISBLANK(A6359),"",VLOOKUP(A6359,Normas!A:D,4,FALSE))</f>
      </c>
      <c r="E6359" s="2">
        <f>IF(ISBLANK(D6359),"",INT(YEARFRAC(D6359,'Vispārīga informācija'!$B$2)))</f>
      </c>
      <c r="F6359" s="2">
        <f>IFERROR(IF(ISBLANK($A6359),"",IF($A6359="Ūdeņraža jonu koncentrācija",VLOOKUP(Dati!$A6359,Normas!$A:$D,2,FALSE),VLOOKUP(Dati!$A6359,Normas!$A:$D,2,FALSE)*0.6)),"")</f>
      </c>
      <c r="G6359" s="2">
        <f>IFERROR(IF(ISBLANK($A6359),"",IF($A6359="Ūdeņraža jonu koncentrācija",VLOOKUP(Dati!$A6359,Normas!$A:$D,3,FALSE),VLOOKUP(Dati!$A6359,Normas!$A:$D,3,FALSE)*0.6)),"")</f>
      </c>
      <c r="H6359" s="2">
        <f>IFERROR(IF(ISBLANK($A6359),"",IF($A6359="Ūdeņraža jonu koncentrācija",VLOOKUP(Dati!$A6359,Normas!$A:$D,2,FALSE),VLOOKUP(Dati!$A6359,Normas!$A:$D,2,FALSE)*0.3)),"")</f>
      </c>
      <c r="I6359" s="2">
        <f>IFERROR(IF(ISBLANK($A6359),"",IF($A6359="Ūdeņraža jonu koncentrācija",VLOOKUP(Dati!$A6359,Normas!$A:$D,3,FALSE),VLOOKUP(Dati!$A6359,Normas!$A:$D,3,FALSE)*0.3)),"")</f>
      </c>
    </row>
    <row r="6360" spans="2:9" x14ac:dyDescent="0.2">
      <c r="B6360">
        <f>IF(ISBLANK(A6360),"",VLOOKUP(A6360,Normas!A:D,4,FALSE))</f>
      </c>
      <c r="E6360" s="2">
        <f>IF(ISBLANK(D6360),"",INT(YEARFRAC(D6360,'Vispārīga informācija'!$B$2)))</f>
      </c>
      <c r="F6360" s="2">
        <f>IFERROR(IF(ISBLANK($A6360),"",IF($A6360="Ūdeņraža jonu koncentrācija",VLOOKUP(Dati!$A6360,Normas!$A:$D,2,FALSE),VLOOKUP(Dati!$A6360,Normas!$A:$D,2,FALSE)*0.6)),"")</f>
      </c>
      <c r="G6360" s="2">
        <f>IFERROR(IF(ISBLANK($A6360),"",IF($A6360="Ūdeņraža jonu koncentrācija",VLOOKUP(Dati!$A6360,Normas!$A:$D,3,FALSE),VLOOKUP(Dati!$A6360,Normas!$A:$D,3,FALSE)*0.6)),"")</f>
      </c>
      <c r="H6360" s="2">
        <f>IFERROR(IF(ISBLANK($A6360),"",IF($A6360="Ūdeņraža jonu koncentrācija",VLOOKUP(Dati!$A6360,Normas!$A:$D,2,FALSE),VLOOKUP(Dati!$A6360,Normas!$A:$D,2,FALSE)*0.3)),"")</f>
      </c>
      <c r="I6360" s="2">
        <f>IFERROR(IF(ISBLANK($A6360),"",IF($A6360="Ūdeņraža jonu koncentrācija",VLOOKUP(Dati!$A6360,Normas!$A:$D,3,FALSE),VLOOKUP(Dati!$A6360,Normas!$A:$D,3,FALSE)*0.3)),"")</f>
      </c>
    </row>
    <row r="6361" spans="2:9" x14ac:dyDescent="0.2">
      <c r="B6361">
        <f>IF(ISBLANK(A6361),"",VLOOKUP(A6361,Normas!A:D,4,FALSE))</f>
      </c>
      <c r="E6361" s="2">
        <f>IF(ISBLANK(D6361),"",INT(YEARFRAC(D6361,'Vispārīga informācija'!$B$2)))</f>
      </c>
      <c r="F6361" s="2">
        <f>IFERROR(IF(ISBLANK($A6361),"",IF($A6361="Ūdeņraža jonu koncentrācija",VLOOKUP(Dati!$A6361,Normas!$A:$D,2,FALSE),VLOOKUP(Dati!$A6361,Normas!$A:$D,2,FALSE)*0.6)),"")</f>
      </c>
      <c r="G6361" s="2">
        <f>IFERROR(IF(ISBLANK($A6361),"",IF($A6361="Ūdeņraža jonu koncentrācija",VLOOKUP(Dati!$A6361,Normas!$A:$D,3,FALSE),VLOOKUP(Dati!$A6361,Normas!$A:$D,3,FALSE)*0.6)),"")</f>
      </c>
      <c r="H6361" s="2">
        <f>IFERROR(IF(ISBLANK($A6361),"",IF($A6361="Ūdeņraža jonu koncentrācija",VLOOKUP(Dati!$A6361,Normas!$A:$D,2,FALSE),VLOOKUP(Dati!$A6361,Normas!$A:$D,2,FALSE)*0.3)),"")</f>
      </c>
      <c r="I6361" s="2">
        <f>IFERROR(IF(ISBLANK($A6361),"",IF($A6361="Ūdeņraža jonu koncentrācija",VLOOKUP(Dati!$A6361,Normas!$A:$D,3,FALSE),VLOOKUP(Dati!$A6361,Normas!$A:$D,3,FALSE)*0.3)),"")</f>
      </c>
    </row>
    <row r="6362" spans="2:9" x14ac:dyDescent="0.2">
      <c r="B6362">
        <f>IF(ISBLANK(A6362),"",VLOOKUP(A6362,Normas!A:D,4,FALSE))</f>
      </c>
      <c r="E6362" s="2">
        <f>IF(ISBLANK(D6362),"",INT(YEARFRAC(D6362,'Vispārīga informācija'!$B$2)))</f>
      </c>
      <c r="F6362" s="2">
        <f>IFERROR(IF(ISBLANK($A6362),"",IF($A6362="Ūdeņraža jonu koncentrācija",VLOOKUP(Dati!$A6362,Normas!$A:$D,2,FALSE),VLOOKUP(Dati!$A6362,Normas!$A:$D,2,FALSE)*0.6)),"")</f>
      </c>
      <c r="G6362" s="2">
        <f>IFERROR(IF(ISBLANK($A6362),"",IF($A6362="Ūdeņraža jonu koncentrācija",VLOOKUP(Dati!$A6362,Normas!$A:$D,3,FALSE),VLOOKUP(Dati!$A6362,Normas!$A:$D,3,FALSE)*0.6)),"")</f>
      </c>
      <c r="H6362" s="2">
        <f>IFERROR(IF(ISBLANK($A6362),"",IF($A6362="Ūdeņraža jonu koncentrācija",VLOOKUP(Dati!$A6362,Normas!$A:$D,2,FALSE),VLOOKUP(Dati!$A6362,Normas!$A:$D,2,FALSE)*0.3)),"")</f>
      </c>
      <c r="I6362" s="2">
        <f>IFERROR(IF(ISBLANK($A6362),"",IF($A6362="Ūdeņraža jonu koncentrācija",VLOOKUP(Dati!$A6362,Normas!$A:$D,3,FALSE),VLOOKUP(Dati!$A6362,Normas!$A:$D,3,FALSE)*0.3)),"")</f>
      </c>
    </row>
    <row r="6363" spans="2:9" x14ac:dyDescent="0.2">
      <c r="B6363">
        <f>IF(ISBLANK(A6363),"",VLOOKUP(A6363,Normas!A:D,4,FALSE))</f>
      </c>
      <c r="E6363" s="2">
        <f>IF(ISBLANK(D6363),"",INT(YEARFRAC(D6363,'Vispārīga informācija'!$B$2)))</f>
      </c>
      <c r="F6363" s="2">
        <f>IFERROR(IF(ISBLANK($A6363),"",IF($A6363="Ūdeņraža jonu koncentrācija",VLOOKUP(Dati!$A6363,Normas!$A:$D,2,FALSE),VLOOKUP(Dati!$A6363,Normas!$A:$D,2,FALSE)*0.6)),"")</f>
      </c>
      <c r="G6363" s="2">
        <f>IFERROR(IF(ISBLANK($A6363),"",IF($A6363="Ūdeņraža jonu koncentrācija",VLOOKUP(Dati!$A6363,Normas!$A:$D,3,FALSE),VLOOKUP(Dati!$A6363,Normas!$A:$D,3,FALSE)*0.6)),"")</f>
      </c>
      <c r="H6363" s="2">
        <f>IFERROR(IF(ISBLANK($A6363),"",IF($A6363="Ūdeņraža jonu koncentrācija",VLOOKUP(Dati!$A6363,Normas!$A:$D,2,FALSE),VLOOKUP(Dati!$A6363,Normas!$A:$D,2,FALSE)*0.3)),"")</f>
      </c>
      <c r="I6363" s="2">
        <f>IFERROR(IF(ISBLANK($A6363),"",IF($A6363="Ūdeņraža jonu koncentrācija",VLOOKUP(Dati!$A6363,Normas!$A:$D,3,FALSE),VLOOKUP(Dati!$A6363,Normas!$A:$D,3,FALSE)*0.3)),"")</f>
      </c>
    </row>
    <row r="6364" spans="2:9" x14ac:dyDescent="0.2">
      <c r="B6364">
        <f>IF(ISBLANK(A6364),"",VLOOKUP(A6364,Normas!A:D,4,FALSE))</f>
      </c>
      <c r="E6364" s="2">
        <f>IF(ISBLANK(D6364),"",INT(YEARFRAC(D6364,'Vispārīga informācija'!$B$2)))</f>
      </c>
      <c r="F6364" s="2">
        <f>IFERROR(IF(ISBLANK($A6364),"",IF($A6364="Ūdeņraža jonu koncentrācija",VLOOKUP(Dati!$A6364,Normas!$A:$D,2,FALSE),VLOOKUP(Dati!$A6364,Normas!$A:$D,2,FALSE)*0.6)),"")</f>
      </c>
      <c r="G6364" s="2">
        <f>IFERROR(IF(ISBLANK($A6364),"",IF($A6364="Ūdeņraža jonu koncentrācija",VLOOKUP(Dati!$A6364,Normas!$A:$D,3,FALSE),VLOOKUP(Dati!$A6364,Normas!$A:$D,3,FALSE)*0.6)),"")</f>
      </c>
      <c r="H6364" s="2">
        <f>IFERROR(IF(ISBLANK($A6364),"",IF($A6364="Ūdeņraža jonu koncentrācija",VLOOKUP(Dati!$A6364,Normas!$A:$D,2,FALSE),VLOOKUP(Dati!$A6364,Normas!$A:$D,2,FALSE)*0.3)),"")</f>
      </c>
      <c r="I6364" s="2">
        <f>IFERROR(IF(ISBLANK($A6364),"",IF($A6364="Ūdeņraža jonu koncentrācija",VLOOKUP(Dati!$A6364,Normas!$A:$D,3,FALSE),VLOOKUP(Dati!$A6364,Normas!$A:$D,3,FALSE)*0.3)),"")</f>
      </c>
    </row>
    <row r="6365" spans="2:9" x14ac:dyDescent="0.2">
      <c r="B6365">
        <f>IF(ISBLANK(A6365),"",VLOOKUP(A6365,Normas!A:D,4,FALSE))</f>
      </c>
      <c r="E6365" s="2">
        <f>IF(ISBLANK(D6365),"",INT(YEARFRAC(D6365,'Vispārīga informācija'!$B$2)))</f>
      </c>
      <c r="F6365" s="2">
        <f>IFERROR(IF(ISBLANK($A6365),"",IF($A6365="Ūdeņraža jonu koncentrācija",VLOOKUP(Dati!$A6365,Normas!$A:$D,2,FALSE),VLOOKUP(Dati!$A6365,Normas!$A:$D,2,FALSE)*0.6)),"")</f>
      </c>
      <c r="G6365" s="2">
        <f>IFERROR(IF(ISBLANK($A6365),"",IF($A6365="Ūdeņraža jonu koncentrācija",VLOOKUP(Dati!$A6365,Normas!$A:$D,3,FALSE),VLOOKUP(Dati!$A6365,Normas!$A:$D,3,FALSE)*0.6)),"")</f>
      </c>
      <c r="H6365" s="2">
        <f>IFERROR(IF(ISBLANK($A6365),"",IF($A6365="Ūdeņraža jonu koncentrācija",VLOOKUP(Dati!$A6365,Normas!$A:$D,2,FALSE),VLOOKUP(Dati!$A6365,Normas!$A:$D,2,FALSE)*0.3)),"")</f>
      </c>
      <c r="I6365" s="2">
        <f>IFERROR(IF(ISBLANK($A6365),"",IF($A6365="Ūdeņraža jonu koncentrācija",VLOOKUP(Dati!$A6365,Normas!$A:$D,3,FALSE),VLOOKUP(Dati!$A6365,Normas!$A:$D,3,FALSE)*0.3)),"")</f>
      </c>
    </row>
    <row r="6366" spans="2:9" x14ac:dyDescent="0.2">
      <c r="B6366">
        <f>IF(ISBLANK(A6366),"",VLOOKUP(A6366,Normas!A:D,4,FALSE))</f>
      </c>
      <c r="E6366" s="2">
        <f>IF(ISBLANK(D6366),"",INT(YEARFRAC(D6366,'Vispārīga informācija'!$B$2)))</f>
      </c>
      <c r="F6366" s="2">
        <f>IFERROR(IF(ISBLANK($A6366),"",IF($A6366="Ūdeņraža jonu koncentrācija",VLOOKUP(Dati!$A6366,Normas!$A:$D,2,FALSE),VLOOKUP(Dati!$A6366,Normas!$A:$D,2,FALSE)*0.6)),"")</f>
      </c>
      <c r="G6366" s="2">
        <f>IFERROR(IF(ISBLANK($A6366),"",IF($A6366="Ūdeņraža jonu koncentrācija",VLOOKUP(Dati!$A6366,Normas!$A:$D,3,FALSE),VLOOKUP(Dati!$A6366,Normas!$A:$D,3,FALSE)*0.6)),"")</f>
      </c>
      <c r="H6366" s="2">
        <f>IFERROR(IF(ISBLANK($A6366),"",IF($A6366="Ūdeņraža jonu koncentrācija",VLOOKUP(Dati!$A6366,Normas!$A:$D,2,FALSE),VLOOKUP(Dati!$A6366,Normas!$A:$D,2,FALSE)*0.3)),"")</f>
      </c>
      <c r="I6366" s="2">
        <f>IFERROR(IF(ISBLANK($A6366),"",IF($A6366="Ūdeņraža jonu koncentrācija",VLOOKUP(Dati!$A6366,Normas!$A:$D,3,FALSE),VLOOKUP(Dati!$A6366,Normas!$A:$D,3,FALSE)*0.3)),"")</f>
      </c>
    </row>
    <row r="6367" spans="2:9" x14ac:dyDescent="0.2">
      <c r="B6367">
        <f>IF(ISBLANK(A6367),"",VLOOKUP(A6367,Normas!A:D,4,FALSE))</f>
      </c>
      <c r="E6367" s="2">
        <f>IF(ISBLANK(D6367),"",INT(YEARFRAC(D6367,'Vispārīga informācija'!$B$2)))</f>
      </c>
      <c r="F6367" s="2">
        <f>IFERROR(IF(ISBLANK($A6367),"",IF($A6367="Ūdeņraža jonu koncentrācija",VLOOKUP(Dati!$A6367,Normas!$A:$D,2,FALSE),VLOOKUP(Dati!$A6367,Normas!$A:$D,2,FALSE)*0.6)),"")</f>
      </c>
      <c r="G6367" s="2">
        <f>IFERROR(IF(ISBLANK($A6367),"",IF($A6367="Ūdeņraža jonu koncentrācija",VLOOKUP(Dati!$A6367,Normas!$A:$D,3,FALSE),VLOOKUP(Dati!$A6367,Normas!$A:$D,3,FALSE)*0.6)),"")</f>
      </c>
      <c r="H6367" s="2">
        <f>IFERROR(IF(ISBLANK($A6367),"",IF($A6367="Ūdeņraža jonu koncentrācija",VLOOKUP(Dati!$A6367,Normas!$A:$D,2,FALSE),VLOOKUP(Dati!$A6367,Normas!$A:$D,2,FALSE)*0.3)),"")</f>
      </c>
      <c r="I6367" s="2">
        <f>IFERROR(IF(ISBLANK($A6367),"",IF($A6367="Ūdeņraža jonu koncentrācija",VLOOKUP(Dati!$A6367,Normas!$A:$D,3,FALSE),VLOOKUP(Dati!$A6367,Normas!$A:$D,3,FALSE)*0.3)),"")</f>
      </c>
    </row>
    <row r="6368" spans="2:9" x14ac:dyDescent="0.2">
      <c r="B6368">
        <f>IF(ISBLANK(A6368),"",VLOOKUP(A6368,Normas!A:D,4,FALSE))</f>
      </c>
      <c r="E6368" s="2">
        <f>IF(ISBLANK(D6368),"",INT(YEARFRAC(D6368,'Vispārīga informācija'!$B$2)))</f>
      </c>
      <c r="F6368" s="2">
        <f>IFERROR(IF(ISBLANK($A6368),"",IF($A6368="Ūdeņraža jonu koncentrācija",VLOOKUP(Dati!$A6368,Normas!$A:$D,2,FALSE),VLOOKUP(Dati!$A6368,Normas!$A:$D,2,FALSE)*0.6)),"")</f>
      </c>
      <c r="G6368" s="2">
        <f>IFERROR(IF(ISBLANK($A6368),"",IF($A6368="Ūdeņraža jonu koncentrācija",VLOOKUP(Dati!$A6368,Normas!$A:$D,3,FALSE),VLOOKUP(Dati!$A6368,Normas!$A:$D,3,FALSE)*0.6)),"")</f>
      </c>
      <c r="H6368" s="2">
        <f>IFERROR(IF(ISBLANK($A6368),"",IF($A6368="Ūdeņraža jonu koncentrācija",VLOOKUP(Dati!$A6368,Normas!$A:$D,2,FALSE),VLOOKUP(Dati!$A6368,Normas!$A:$D,2,FALSE)*0.3)),"")</f>
      </c>
      <c r="I6368" s="2">
        <f>IFERROR(IF(ISBLANK($A6368),"",IF($A6368="Ūdeņraža jonu koncentrācija",VLOOKUP(Dati!$A6368,Normas!$A:$D,3,FALSE),VLOOKUP(Dati!$A6368,Normas!$A:$D,3,FALSE)*0.3)),"")</f>
      </c>
    </row>
    <row r="6369" spans="2:9" x14ac:dyDescent="0.2">
      <c r="B6369">
        <f>IF(ISBLANK(A6369),"",VLOOKUP(A6369,Normas!A:D,4,FALSE))</f>
      </c>
      <c r="E6369" s="2">
        <f>IF(ISBLANK(D6369),"",INT(YEARFRAC(D6369,'Vispārīga informācija'!$B$2)))</f>
      </c>
      <c r="F6369" s="2">
        <f>IFERROR(IF(ISBLANK($A6369),"",IF($A6369="Ūdeņraža jonu koncentrācija",VLOOKUP(Dati!$A6369,Normas!$A:$D,2,FALSE),VLOOKUP(Dati!$A6369,Normas!$A:$D,2,FALSE)*0.6)),"")</f>
      </c>
      <c r="G6369" s="2">
        <f>IFERROR(IF(ISBLANK($A6369),"",IF($A6369="Ūdeņraža jonu koncentrācija",VLOOKUP(Dati!$A6369,Normas!$A:$D,3,FALSE),VLOOKUP(Dati!$A6369,Normas!$A:$D,3,FALSE)*0.6)),"")</f>
      </c>
      <c r="H6369" s="2">
        <f>IFERROR(IF(ISBLANK($A6369),"",IF($A6369="Ūdeņraža jonu koncentrācija",VLOOKUP(Dati!$A6369,Normas!$A:$D,2,FALSE),VLOOKUP(Dati!$A6369,Normas!$A:$D,2,FALSE)*0.3)),"")</f>
      </c>
      <c r="I6369" s="2">
        <f>IFERROR(IF(ISBLANK($A6369),"",IF($A6369="Ūdeņraža jonu koncentrācija",VLOOKUP(Dati!$A6369,Normas!$A:$D,3,FALSE),VLOOKUP(Dati!$A6369,Normas!$A:$D,3,FALSE)*0.3)),"")</f>
      </c>
    </row>
    <row r="6370" spans="2:9" x14ac:dyDescent="0.2">
      <c r="B6370">
        <f>IF(ISBLANK(A6370),"",VLOOKUP(A6370,Normas!A:D,4,FALSE))</f>
      </c>
      <c r="E6370" s="2">
        <f>IF(ISBLANK(D6370),"",INT(YEARFRAC(D6370,'Vispārīga informācija'!$B$2)))</f>
      </c>
      <c r="F6370" s="2">
        <f>IFERROR(IF(ISBLANK($A6370),"",IF($A6370="Ūdeņraža jonu koncentrācija",VLOOKUP(Dati!$A6370,Normas!$A:$D,2,FALSE),VLOOKUP(Dati!$A6370,Normas!$A:$D,2,FALSE)*0.6)),"")</f>
      </c>
      <c r="G6370" s="2">
        <f>IFERROR(IF(ISBLANK($A6370),"",IF($A6370="Ūdeņraža jonu koncentrācija",VLOOKUP(Dati!$A6370,Normas!$A:$D,3,FALSE),VLOOKUP(Dati!$A6370,Normas!$A:$D,3,FALSE)*0.6)),"")</f>
      </c>
      <c r="H6370" s="2">
        <f>IFERROR(IF(ISBLANK($A6370),"",IF($A6370="Ūdeņraža jonu koncentrācija",VLOOKUP(Dati!$A6370,Normas!$A:$D,2,FALSE),VLOOKUP(Dati!$A6370,Normas!$A:$D,2,FALSE)*0.3)),"")</f>
      </c>
      <c r="I6370" s="2">
        <f>IFERROR(IF(ISBLANK($A6370),"",IF($A6370="Ūdeņraža jonu koncentrācija",VLOOKUP(Dati!$A6370,Normas!$A:$D,3,FALSE),VLOOKUP(Dati!$A6370,Normas!$A:$D,3,FALSE)*0.3)),"")</f>
      </c>
    </row>
    <row r="6371" spans="2:9" x14ac:dyDescent="0.2">
      <c r="B6371">
        <f>IF(ISBLANK(A6371),"",VLOOKUP(A6371,Normas!A:D,4,FALSE))</f>
      </c>
      <c r="E6371" s="2">
        <f>IF(ISBLANK(D6371),"",INT(YEARFRAC(D6371,'Vispārīga informācija'!$B$2)))</f>
      </c>
      <c r="F6371" s="2">
        <f>IFERROR(IF(ISBLANK($A6371),"",IF($A6371="Ūdeņraža jonu koncentrācija",VLOOKUP(Dati!$A6371,Normas!$A:$D,2,FALSE),VLOOKUP(Dati!$A6371,Normas!$A:$D,2,FALSE)*0.6)),"")</f>
      </c>
      <c r="G6371" s="2">
        <f>IFERROR(IF(ISBLANK($A6371),"",IF($A6371="Ūdeņraža jonu koncentrācija",VLOOKUP(Dati!$A6371,Normas!$A:$D,3,FALSE),VLOOKUP(Dati!$A6371,Normas!$A:$D,3,FALSE)*0.6)),"")</f>
      </c>
      <c r="H6371" s="2">
        <f>IFERROR(IF(ISBLANK($A6371),"",IF($A6371="Ūdeņraža jonu koncentrācija",VLOOKUP(Dati!$A6371,Normas!$A:$D,2,FALSE),VLOOKUP(Dati!$A6371,Normas!$A:$D,2,FALSE)*0.3)),"")</f>
      </c>
      <c r="I6371" s="2">
        <f>IFERROR(IF(ISBLANK($A6371),"",IF($A6371="Ūdeņraža jonu koncentrācija",VLOOKUP(Dati!$A6371,Normas!$A:$D,3,FALSE),VLOOKUP(Dati!$A6371,Normas!$A:$D,3,FALSE)*0.3)),"")</f>
      </c>
    </row>
    <row r="6372" spans="2:9" x14ac:dyDescent="0.2">
      <c r="B6372">
        <f>IF(ISBLANK(A6372),"",VLOOKUP(A6372,Normas!A:D,4,FALSE))</f>
      </c>
      <c r="E6372" s="2">
        <f>IF(ISBLANK(D6372),"",INT(YEARFRAC(D6372,'Vispārīga informācija'!$B$2)))</f>
      </c>
      <c r="F6372" s="2">
        <f>IFERROR(IF(ISBLANK($A6372),"",IF($A6372="Ūdeņraža jonu koncentrācija",VLOOKUP(Dati!$A6372,Normas!$A:$D,2,FALSE),VLOOKUP(Dati!$A6372,Normas!$A:$D,2,FALSE)*0.6)),"")</f>
      </c>
      <c r="G6372" s="2">
        <f>IFERROR(IF(ISBLANK($A6372),"",IF($A6372="Ūdeņraža jonu koncentrācija",VLOOKUP(Dati!$A6372,Normas!$A:$D,3,FALSE),VLOOKUP(Dati!$A6372,Normas!$A:$D,3,FALSE)*0.6)),"")</f>
      </c>
      <c r="H6372" s="2">
        <f>IFERROR(IF(ISBLANK($A6372),"",IF($A6372="Ūdeņraža jonu koncentrācija",VLOOKUP(Dati!$A6372,Normas!$A:$D,2,FALSE),VLOOKUP(Dati!$A6372,Normas!$A:$D,2,FALSE)*0.3)),"")</f>
      </c>
      <c r="I6372" s="2">
        <f>IFERROR(IF(ISBLANK($A6372),"",IF($A6372="Ūdeņraža jonu koncentrācija",VLOOKUP(Dati!$A6372,Normas!$A:$D,3,FALSE),VLOOKUP(Dati!$A6372,Normas!$A:$D,3,FALSE)*0.3)),"")</f>
      </c>
    </row>
    <row r="6373" spans="2:9" x14ac:dyDescent="0.2">
      <c r="B6373">
        <f>IF(ISBLANK(A6373),"",VLOOKUP(A6373,Normas!A:D,4,FALSE))</f>
      </c>
      <c r="E6373" s="2">
        <f>IF(ISBLANK(D6373),"",INT(YEARFRAC(D6373,'Vispārīga informācija'!$B$2)))</f>
      </c>
      <c r="F6373" s="2">
        <f>IFERROR(IF(ISBLANK($A6373),"",IF($A6373="Ūdeņraža jonu koncentrācija",VLOOKUP(Dati!$A6373,Normas!$A:$D,2,FALSE),VLOOKUP(Dati!$A6373,Normas!$A:$D,2,FALSE)*0.6)),"")</f>
      </c>
      <c r="G6373" s="2">
        <f>IFERROR(IF(ISBLANK($A6373),"",IF($A6373="Ūdeņraža jonu koncentrācija",VLOOKUP(Dati!$A6373,Normas!$A:$D,3,FALSE),VLOOKUP(Dati!$A6373,Normas!$A:$D,3,FALSE)*0.6)),"")</f>
      </c>
      <c r="H6373" s="2">
        <f>IFERROR(IF(ISBLANK($A6373),"",IF($A6373="Ūdeņraža jonu koncentrācija",VLOOKUP(Dati!$A6373,Normas!$A:$D,2,FALSE),VLOOKUP(Dati!$A6373,Normas!$A:$D,2,FALSE)*0.3)),"")</f>
      </c>
      <c r="I6373" s="2">
        <f>IFERROR(IF(ISBLANK($A6373),"",IF($A6373="Ūdeņraža jonu koncentrācija",VLOOKUP(Dati!$A6373,Normas!$A:$D,3,FALSE),VLOOKUP(Dati!$A6373,Normas!$A:$D,3,FALSE)*0.3)),"")</f>
      </c>
    </row>
    <row r="6374" spans="2:9" x14ac:dyDescent="0.2">
      <c r="B6374">
        <f>IF(ISBLANK(A6374),"",VLOOKUP(A6374,Normas!A:D,4,FALSE))</f>
      </c>
      <c r="E6374" s="2">
        <f>IF(ISBLANK(D6374),"",INT(YEARFRAC(D6374,'Vispārīga informācija'!$B$2)))</f>
      </c>
      <c r="F6374" s="2">
        <f>IFERROR(IF(ISBLANK($A6374),"",IF($A6374="Ūdeņraža jonu koncentrācija",VLOOKUP(Dati!$A6374,Normas!$A:$D,2,FALSE),VLOOKUP(Dati!$A6374,Normas!$A:$D,2,FALSE)*0.6)),"")</f>
      </c>
      <c r="G6374" s="2">
        <f>IFERROR(IF(ISBLANK($A6374),"",IF($A6374="Ūdeņraža jonu koncentrācija",VLOOKUP(Dati!$A6374,Normas!$A:$D,3,FALSE),VLOOKUP(Dati!$A6374,Normas!$A:$D,3,FALSE)*0.6)),"")</f>
      </c>
      <c r="H6374" s="2">
        <f>IFERROR(IF(ISBLANK($A6374),"",IF($A6374="Ūdeņraža jonu koncentrācija",VLOOKUP(Dati!$A6374,Normas!$A:$D,2,FALSE),VLOOKUP(Dati!$A6374,Normas!$A:$D,2,FALSE)*0.3)),"")</f>
      </c>
      <c r="I6374" s="2">
        <f>IFERROR(IF(ISBLANK($A6374),"",IF($A6374="Ūdeņraža jonu koncentrācija",VLOOKUP(Dati!$A6374,Normas!$A:$D,3,FALSE),VLOOKUP(Dati!$A6374,Normas!$A:$D,3,FALSE)*0.3)),"")</f>
      </c>
    </row>
    <row r="6375" spans="2:9" x14ac:dyDescent="0.2">
      <c r="B6375">
        <f>IF(ISBLANK(A6375),"",VLOOKUP(A6375,Normas!A:D,4,FALSE))</f>
      </c>
      <c r="E6375" s="2">
        <f>IF(ISBLANK(D6375),"",INT(YEARFRAC(D6375,'Vispārīga informācija'!$B$2)))</f>
      </c>
      <c r="F6375" s="2">
        <f>IFERROR(IF(ISBLANK($A6375),"",IF($A6375="Ūdeņraža jonu koncentrācija",VLOOKUP(Dati!$A6375,Normas!$A:$D,2,FALSE),VLOOKUP(Dati!$A6375,Normas!$A:$D,2,FALSE)*0.6)),"")</f>
      </c>
      <c r="G6375" s="2">
        <f>IFERROR(IF(ISBLANK($A6375),"",IF($A6375="Ūdeņraža jonu koncentrācija",VLOOKUP(Dati!$A6375,Normas!$A:$D,3,FALSE),VLOOKUP(Dati!$A6375,Normas!$A:$D,3,FALSE)*0.6)),"")</f>
      </c>
      <c r="H6375" s="2">
        <f>IFERROR(IF(ISBLANK($A6375),"",IF($A6375="Ūdeņraža jonu koncentrācija",VLOOKUP(Dati!$A6375,Normas!$A:$D,2,FALSE),VLOOKUP(Dati!$A6375,Normas!$A:$D,2,FALSE)*0.3)),"")</f>
      </c>
      <c r="I6375" s="2">
        <f>IFERROR(IF(ISBLANK($A6375),"",IF($A6375="Ūdeņraža jonu koncentrācija",VLOOKUP(Dati!$A6375,Normas!$A:$D,3,FALSE),VLOOKUP(Dati!$A6375,Normas!$A:$D,3,FALSE)*0.3)),"")</f>
      </c>
    </row>
    <row r="6376" spans="2:9" x14ac:dyDescent="0.2">
      <c r="B6376">
        <f>IF(ISBLANK(A6376),"",VLOOKUP(A6376,Normas!A:D,4,FALSE))</f>
      </c>
      <c r="E6376" s="2">
        <f>IF(ISBLANK(D6376),"",INT(YEARFRAC(D6376,'Vispārīga informācija'!$B$2)))</f>
      </c>
      <c r="F6376" s="2">
        <f>IFERROR(IF(ISBLANK($A6376),"",IF($A6376="Ūdeņraža jonu koncentrācija",VLOOKUP(Dati!$A6376,Normas!$A:$D,2,FALSE),VLOOKUP(Dati!$A6376,Normas!$A:$D,2,FALSE)*0.6)),"")</f>
      </c>
      <c r="G6376" s="2">
        <f>IFERROR(IF(ISBLANK($A6376),"",IF($A6376="Ūdeņraža jonu koncentrācija",VLOOKUP(Dati!$A6376,Normas!$A:$D,3,FALSE),VLOOKUP(Dati!$A6376,Normas!$A:$D,3,FALSE)*0.6)),"")</f>
      </c>
      <c r="H6376" s="2">
        <f>IFERROR(IF(ISBLANK($A6376),"",IF($A6376="Ūdeņraža jonu koncentrācija",VLOOKUP(Dati!$A6376,Normas!$A:$D,2,FALSE),VLOOKUP(Dati!$A6376,Normas!$A:$D,2,FALSE)*0.3)),"")</f>
      </c>
      <c r="I6376" s="2">
        <f>IFERROR(IF(ISBLANK($A6376),"",IF($A6376="Ūdeņraža jonu koncentrācija",VLOOKUP(Dati!$A6376,Normas!$A:$D,3,FALSE),VLOOKUP(Dati!$A6376,Normas!$A:$D,3,FALSE)*0.3)),"")</f>
      </c>
    </row>
    <row r="6377" spans="2:9" x14ac:dyDescent="0.2">
      <c r="B6377">
        <f>IF(ISBLANK(A6377),"",VLOOKUP(A6377,Normas!A:D,4,FALSE))</f>
      </c>
      <c r="E6377" s="2">
        <f>IF(ISBLANK(D6377),"",INT(YEARFRAC(D6377,'Vispārīga informācija'!$B$2)))</f>
      </c>
      <c r="F6377" s="2">
        <f>IFERROR(IF(ISBLANK($A6377),"",IF($A6377="Ūdeņraža jonu koncentrācija",VLOOKUP(Dati!$A6377,Normas!$A:$D,2,FALSE),VLOOKUP(Dati!$A6377,Normas!$A:$D,2,FALSE)*0.6)),"")</f>
      </c>
      <c r="G6377" s="2">
        <f>IFERROR(IF(ISBLANK($A6377),"",IF($A6377="Ūdeņraža jonu koncentrācija",VLOOKUP(Dati!$A6377,Normas!$A:$D,3,FALSE),VLOOKUP(Dati!$A6377,Normas!$A:$D,3,FALSE)*0.6)),"")</f>
      </c>
      <c r="H6377" s="2">
        <f>IFERROR(IF(ISBLANK($A6377),"",IF($A6377="Ūdeņraža jonu koncentrācija",VLOOKUP(Dati!$A6377,Normas!$A:$D,2,FALSE),VLOOKUP(Dati!$A6377,Normas!$A:$D,2,FALSE)*0.3)),"")</f>
      </c>
      <c r="I6377" s="2">
        <f>IFERROR(IF(ISBLANK($A6377),"",IF($A6377="Ūdeņraža jonu koncentrācija",VLOOKUP(Dati!$A6377,Normas!$A:$D,3,FALSE),VLOOKUP(Dati!$A6377,Normas!$A:$D,3,FALSE)*0.3)),"")</f>
      </c>
    </row>
    <row r="6378" spans="2:9" x14ac:dyDescent="0.2">
      <c r="B6378">
        <f>IF(ISBLANK(A6378),"",VLOOKUP(A6378,Normas!A:D,4,FALSE))</f>
      </c>
      <c r="E6378" s="2">
        <f>IF(ISBLANK(D6378),"",INT(YEARFRAC(D6378,'Vispārīga informācija'!$B$2)))</f>
      </c>
      <c r="F6378" s="2">
        <f>IFERROR(IF(ISBLANK($A6378),"",IF($A6378="Ūdeņraža jonu koncentrācija",VLOOKUP(Dati!$A6378,Normas!$A:$D,2,FALSE),VLOOKUP(Dati!$A6378,Normas!$A:$D,2,FALSE)*0.6)),"")</f>
      </c>
      <c r="G6378" s="2">
        <f>IFERROR(IF(ISBLANK($A6378),"",IF($A6378="Ūdeņraža jonu koncentrācija",VLOOKUP(Dati!$A6378,Normas!$A:$D,3,FALSE),VLOOKUP(Dati!$A6378,Normas!$A:$D,3,FALSE)*0.6)),"")</f>
      </c>
      <c r="H6378" s="2">
        <f>IFERROR(IF(ISBLANK($A6378),"",IF($A6378="Ūdeņraža jonu koncentrācija",VLOOKUP(Dati!$A6378,Normas!$A:$D,2,FALSE),VLOOKUP(Dati!$A6378,Normas!$A:$D,2,FALSE)*0.3)),"")</f>
      </c>
      <c r="I6378" s="2">
        <f>IFERROR(IF(ISBLANK($A6378),"",IF($A6378="Ūdeņraža jonu koncentrācija",VLOOKUP(Dati!$A6378,Normas!$A:$D,3,FALSE),VLOOKUP(Dati!$A6378,Normas!$A:$D,3,FALSE)*0.3)),"")</f>
      </c>
    </row>
    <row r="6379" spans="2:9" x14ac:dyDescent="0.2">
      <c r="B6379">
        <f>IF(ISBLANK(A6379),"",VLOOKUP(A6379,Normas!A:D,4,FALSE))</f>
      </c>
      <c r="E6379" s="2">
        <f>IF(ISBLANK(D6379),"",INT(YEARFRAC(D6379,'Vispārīga informācija'!$B$2)))</f>
      </c>
      <c r="F6379" s="2">
        <f>IFERROR(IF(ISBLANK($A6379),"",IF($A6379="Ūdeņraža jonu koncentrācija",VLOOKUP(Dati!$A6379,Normas!$A:$D,2,FALSE),VLOOKUP(Dati!$A6379,Normas!$A:$D,2,FALSE)*0.6)),"")</f>
      </c>
      <c r="G6379" s="2">
        <f>IFERROR(IF(ISBLANK($A6379),"",IF($A6379="Ūdeņraža jonu koncentrācija",VLOOKUP(Dati!$A6379,Normas!$A:$D,3,FALSE),VLOOKUP(Dati!$A6379,Normas!$A:$D,3,FALSE)*0.6)),"")</f>
      </c>
      <c r="H6379" s="2">
        <f>IFERROR(IF(ISBLANK($A6379),"",IF($A6379="Ūdeņraža jonu koncentrācija",VLOOKUP(Dati!$A6379,Normas!$A:$D,2,FALSE),VLOOKUP(Dati!$A6379,Normas!$A:$D,2,FALSE)*0.3)),"")</f>
      </c>
      <c r="I6379" s="2">
        <f>IFERROR(IF(ISBLANK($A6379),"",IF($A6379="Ūdeņraža jonu koncentrācija",VLOOKUP(Dati!$A6379,Normas!$A:$D,3,FALSE),VLOOKUP(Dati!$A6379,Normas!$A:$D,3,FALSE)*0.3)),"")</f>
      </c>
    </row>
    <row r="6380" spans="2:9" x14ac:dyDescent="0.2">
      <c r="B6380">
        <f>IF(ISBLANK(A6380),"",VLOOKUP(A6380,Normas!A:D,4,FALSE))</f>
      </c>
      <c r="E6380" s="2">
        <f>IF(ISBLANK(D6380),"",INT(YEARFRAC(D6380,'Vispārīga informācija'!$B$2)))</f>
      </c>
      <c r="F6380" s="2">
        <f>IFERROR(IF(ISBLANK($A6380),"",IF($A6380="Ūdeņraža jonu koncentrācija",VLOOKUP(Dati!$A6380,Normas!$A:$D,2,FALSE),VLOOKUP(Dati!$A6380,Normas!$A:$D,2,FALSE)*0.6)),"")</f>
      </c>
      <c r="G6380" s="2">
        <f>IFERROR(IF(ISBLANK($A6380),"",IF($A6380="Ūdeņraža jonu koncentrācija",VLOOKUP(Dati!$A6380,Normas!$A:$D,3,FALSE),VLOOKUP(Dati!$A6380,Normas!$A:$D,3,FALSE)*0.6)),"")</f>
      </c>
      <c r="H6380" s="2">
        <f>IFERROR(IF(ISBLANK($A6380),"",IF($A6380="Ūdeņraža jonu koncentrācija",VLOOKUP(Dati!$A6380,Normas!$A:$D,2,FALSE),VLOOKUP(Dati!$A6380,Normas!$A:$D,2,FALSE)*0.3)),"")</f>
      </c>
      <c r="I6380" s="2">
        <f>IFERROR(IF(ISBLANK($A6380),"",IF($A6380="Ūdeņraža jonu koncentrācija",VLOOKUP(Dati!$A6380,Normas!$A:$D,3,FALSE),VLOOKUP(Dati!$A6380,Normas!$A:$D,3,FALSE)*0.3)),"")</f>
      </c>
    </row>
    <row r="6381" spans="2:9" x14ac:dyDescent="0.2">
      <c r="B6381">
        <f>IF(ISBLANK(A6381),"",VLOOKUP(A6381,Normas!A:D,4,FALSE))</f>
      </c>
      <c r="E6381" s="2">
        <f>IF(ISBLANK(D6381),"",INT(YEARFRAC(D6381,'Vispārīga informācija'!$B$2)))</f>
      </c>
      <c r="F6381" s="2">
        <f>IFERROR(IF(ISBLANK($A6381),"",IF($A6381="Ūdeņraža jonu koncentrācija",VLOOKUP(Dati!$A6381,Normas!$A:$D,2,FALSE),VLOOKUP(Dati!$A6381,Normas!$A:$D,2,FALSE)*0.6)),"")</f>
      </c>
      <c r="G6381" s="2">
        <f>IFERROR(IF(ISBLANK($A6381),"",IF($A6381="Ūdeņraža jonu koncentrācija",VLOOKUP(Dati!$A6381,Normas!$A:$D,3,FALSE),VLOOKUP(Dati!$A6381,Normas!$A:$D,3,FALSE)*0.6)),"")</f>
      </c>
      <c r="H6381" s="2">
        <f>IFERROR(IF(ISBLANK($A6381),"",IF($A6381="Ūdeņraža jonu koncentrācija",VLOOKUP(Dati!$A6381,Normas!$A:$D,2,FALSE),VLOOKUP(Dati!$A6381,Normas!$A:$D,2,FALSE)*0.3)),"")</f>
      </c>
      <c r="I6381" s="2">
        <f>IFERROR(IF(ISBLANK($A6381),"",IF($A6381="Ūdeņraža jonu koncentrācija",VLOOKUP(Dati!$A6381,Normas!$A:$D,3,FALSE),VLOOKUP(Dati!$A6381,Normas!$A:$D,3,FALSE)*0.3)),"")</f>
      </c>
    </row>
    <row r="6382" spans="2:9" x14ac:dyDescent="0.2">
      <c r="B6382">
        <f>IF(ISBLANK(A6382),"",VLOOKUP(A6382,Normas!A:D,4,FALSE))</f>
      </c>
      <c r="E6382" s="2">
        <f>IF(ISBLANK(D6382),"",INT(YEARFRAC(D6382,'Vispārīga informācija'!$B$2)))</f>
      </c>
      <c r="F6382" s="2">
        <f>IFERROR(IF(ISBLANK($A6382),"",IF($A6382="Ūdeņraža jonu koncentrācija",VLOOKUP(Dati!$A6382,Normas!$A:$D,2,FALSE),VLOOKUP(Dati!$A6382,Normas!$A:$D,2,FALSE)*0.6)),"")</f>
      </c>
      <c r="G6382" s="2">
        <f>IFERROR(IF(ISBLANK($A6382),"",IF($A6382="Ūdeņraža jonu koncentrācija",VLOOKUP(Dati!$A6382,Normas!$A:$D,3,FALSE),VLOOKUP(Dati!$A6382,Normas!$A:$D,3,FALSE)*0.6)),"")</f>
      </c>
      <c r="H6382" s="2">
        <f>IFERROR(IF(ISBLANK($A6382),"",IF($A6382="Ūdeņraža jonu koncentrācija",VLOOKUP(Dati!$A6382,Normas!$A:$D,2,FALSE),VLOOKUP(Dati!$A6382,Normas!$A:$D,2,FALSE)*0.3)),"")</f>
      </c>
      <c r="I6382" s="2">
        <f>IFERROR(IF(ISBLANK($A6382),"",IF($A6382="Ūdeņraža jonu koncentrācija",VLOOKUP(Dati!$A6382,Normas!$A:$D,3,FALSE),VLOOKUP(Dati!$A6382,Normas!$A:$D,3,FALSE)*0.3)),"")</f>
      </c>
    </row>
    <row r="6383" spans="2:9" x14ac:dyDescent="0.2">
      <c r="B6383">
        <f>IF(ISBLANK(A6383),"",VLOOKUP(A6383,Normas!A:D,4,FALSE))</f>
      </c>
      <c r="E6383" s="2">
        <f>IF(ISBLANK(D6383),"",INT(YEARFRAC(D6383,'Vispārīga informācija'!$B$2)))</f>
      </c>
      <c r="F6383" s="2">
        <f>IFERROR(IF(ISBLANK($A6383),"",IF($A6383="Ūdeņraža jonu koncentrācija",VLOOKUP(Dati!$A6383,Normas!$A:$D,2,FALSE),VLOOKUP(Dati!$A6383,Normas!$A:$D,2,FALSE)*0.6)),"")</f>
      </c>
      <c r="G6383" s="2">
        <f>IFERROR(IF(ISBLANK($A6383),"",IF($A6383="Ūdeņraža jonu koncentrācija",VLOOKUP(Dati!$A6383,Normas!$A:$D,3,FALSE),VLOOKUP(Dati!$A6383,Normas!$A:$D,3,FALSE)*0.6)),"")</f>
      </c>
      <c r="H6383" s="2">
        <f>IFERROR(IF(ISBLANK($A6383),"",IF($A6383="Ūdeņraža jonu koncentrācija",VLOOKUP(Dati!$A6383,Normas!$A:$D,2,FALSE),VLOOKUP(Dati!$A6383,Normas!$A:$D,2,FALSE)*0.3)),"")</f>
      </c>
      <c r="I6383" s="2">
        <f>IFERROR(IF(ISBLANK($A6383),"",IF($A6383="Ūdeņraža jonu koncentrācija",VLOOKUP(Dati!$A6383,Normas!$A:$D,3,FALSE),VLOOKUP(Dati!$A6383,Normas!$A:$D,3,FALSE)*0.3)),"")</f>
      </c>
    </row>
    <row r="6384" spans="2:9" x14ac:dyDescent="0.2">
      <c r="B6384">
        <f>IF(ISBLANK(A6384),"",VLOOKUP(A6384,Normas!A:D,4,FALSE))</f>
      </c>
      <c r="E6384" s="2">
        <f>IF(ISBLANK(D6384),"",INT(YEARFRAC(D6384,'Vispārīga informācija'!$B$2)))</f>
      </c>
      <c r="F6384" s="2">
        <f>IFERROR(IF(ISBLANK($A6384),"",IF($A6384="Ūdeņraža jonu koncentrācija",VLOOKUP(Dati!$A6384,Normas!$A:$D,2,FALSE),VLOOKUP(Dati!$A6384,Normas!$A:$D,2,FALSE)*0.6)),"")</f>
      </c>
      <c r="G6384" s="2">
        <f>IFERROR(IF(ISBLANK($A6384),"",IF($A6384="Ūdeņraža jonu koncentrācija",VLOOKUP(Dati!$A6384,Normas!$A:$D,3,FALSE),VLOOKUP(Dati!$A6384,Normas!$A:$D,3,FALSE)*0.6)),"")</f>
      </c>
      <c r="H6384" s="2">
        <f>IFERROR(IF(ISBLANK($A6384),"",IF($A6384="Ūdeņraža jonu koncentrācija",VLOOKUP(Dati!$A6384,Normas!$A:$D,2,FALSE),VLOOKUP(Dati!$A6384,Normas!$A:$D,2,FALSE)*0.3)),"")</f>
      </c>
      <c r="I6384" s="2">
        <f>IFERROR(IF(ISBLANK($A6384),"",IF($A6384="Ūdeņraža jonu koncentrācija",VLOOKUP(Dati!$A6384,Normas!$A:$D,3,FALSE),VLOOKUP(Dati!$A6384,Normas!$A:$D,3,FALSE)*0.3)),"")</f>
      </c>
    </row>
    <row r="6385" spans="2:9" x14ac:dyDescent="0.2">
      <c r="B6385">
        <f>IF(ISBLANK(A6385),"",VLOOKUP(A6385,Normas!A:D,4,FALSE))</f>
      </c>
      <c r="E6385" s="2">
        <f>IF(ISBLANK(D6385),"",INT(YEARFRAC(D6385,'Vispārīga informācija'!$B$2)))</f>
      </c>
      <c r="F6385" s="2">
        <f>IFERROR(IF(ISBLANK($A6385),"",IF($A6385="Ūdeņraža jonu koncentrācija",VLOOKUP(Dati!$A6385,Normas!$A:$D,2,FALSE),VLOOKUP(Dati!$A6385,Normas!$A:$D,2,FALSE)*0.6)),"")</f>
      </c>
      <c r="G6385" s="2">
        <f>IFERROR(IF(ISBLANK($A6385),"",IF($A6385="Ūdeņraža jonu koncentrācija",VLOOKUP(Dati!$A6385,Normas!$A:$D,3,FALSE),VLOOKUP(Dati!$A6385,Normas!$A:$D,3,FALSE)*0.6)),"")</f>
      </c>
      <c r="H6385" s="2">
        <f>IFERROR(IF(ISBLANK($A6385),"",IF($A6385="Ūdeņraža jonu koncentrācija",VLOOKUP(Dati!$A6385,Normas!$A:$D,2,FALSE),VLOOKUP(Dati!$A6385,Normas!$A:$D,2,FALSE)*0.3)),"")</f>
      </c>
      <c r="I6385" s="2">
        <f>IFERROR(IF(ISBLANK($A6385),"",IF($A6385="Ūdeņraža jonu koncentrācija",VLOOKUP(Dati!$A6385,Normas!$A:$D,3,FALSE),VLOOKUP(Dati!$A6385,Normas!$A:$D,3,FALSE)*0.3)),"")</f>
      </c>
    </row>
    <row r="6386" spans="2:9" x14ac:dyDescent="0.2">
      <c r="B6386">
        <f>IF(ISBLANK(A6386),"",VLOOKUP(A6386,Normas!A:D,4,FALSE))</f>
      </c>
      <c r="E6386" s="2">
        <f>IF(ISBLANK(D6386),"",INT(YEARFRAC(D6386,'Vispārīga informācija'!$B$2)))</f>
      </c>
      <c r="F6386" s="2">
        <f>IFERROR(IF(ISBLANK($A6386),"",IF($A6386="Ūdeņraža jonu koncentrācija",VLOOKUP(Dati!$A6386,Normas!$A:$D,2,FALSE),VLOOKUP(Dati!$A6386,Normas!$A:$D,2,FALSE)*0.6)),"")</f>
      </c>
      <c r="G6386" s="2">
        <f>IFERROR(IF(ISBLANK($A6386),"",IF($A6386="Ūdeņraža jonu koncentrācija",VLOOKUP(Dati!$A6386,Normas!$A:$D,3,FALSE),VLOOKUP(Dati!$A6386,Normas!$A:$D,3,FALSE)*0.6)),"")</f>
      </c>
      <c r="H6386" s="2">
        <f>IFERROR(IF(ISBLANK($A6386),"",IF($A6386="Ūdeņraža jonu koncentrācija",VLOOKUP(Dati!$A6386,Normas!$A:$D,2,FALSE),VLOOKUP(Dati!$A6386,Normas!$A:$D,2,FALSE)*0.3)),"")</f>
      </c>
      <c r="I6386" s="2">
        <f>IFERROR(IF(ISBLANK($A6386),"",IF($A6386="Ūdeņraža jonu koncentrācija",VLOOKUP(Dati!$A6386,Normas!$A:$D,3,FALSE),VLOOKUP(Dati!$A6386,Normas!$A:$D,3,FALSE)*0.3)),"")</f>
      </c>
    </row>
    <row r="6387" spans="2:9" x14ac:dyDescent="0.2">
      <c r="B6387">
        <f>IF(ISBLANK(A6387),"",VLOOKUP(A6387,Normas!A:D,4,FALSE))</f>
      </c>
      <c r="E6387" s="2">
        <f>IF(ISBLANK(D6387),"",INT(YEARFRAC(D6387,'Vispārīga informācija'!$B$2)))</f>
      </c>
      <c r="F6387" s="2">
        <f>IFERROR(IF(ISBLANK($A6387),"",IF($A6387="Ūdeņraža jonu koncentrācija",VLOOKUP(Dati!$A6387,Normas!$A:$D,2,FALSE),VLOOKUP(Dati!$A6387,Normas!$A:$D,2,FALSE)*0.6)),"")</f>
      </c>
      <c r="G6387" s="2">
        <f>IFERROR(IF(ISBLANK($A6387),"",IF($A6387="Ūdeņraža jonu koncentrācija",VLOOKUP(Dati!$A6387,Normas!$A:$D,3,FALSE),VLOOKUP(Dati!$A6387,Normas!$A:$D,3,FALSE)*0.6)),"")</f>
      </c>
      <c r="H6387" s="2">
        <f>IFERROR(IF(ISBLANK($A6387),"",IF($A6387="Ūdeņraža jonu koncentrācija",VLOOKUP(Dati!$A6387,Normas!$A:$D,2,FALSE),VLOOKUP(Dati!$A6387,Normas!$A:$D,2,FALSE)*0.3)),"")</f>
      </c>
      <c r="I6387" s="2">
        <f>IFERROR(IF(ISBLANK($A6387),"",IF($A6387="Ūdeņraža jonu koncentrācija",VLOOKUP(Dati!$A6387,Normas!$A:$D,3,FALSE),VLOOKUP(Dati!$A6387,Normas!$A:$D,3,FALSE)*0.3)),"")</f>
      </c>
    </row>
    <row r="6388" spans="2:9" x14ac:dyDescent="0.2">
      <c r="B6388">
        <f>IF(ISBLANK(A6388),"",VLOOKUP(A6388,Normas!A:D,4,FALSE))</f>
      </c>
      <c r="E6388" s="2">
        <f>IF(ISBLANK(D6388),"",INT(YEARFRAC(D6388,'Vispārīga informācija'!$B$2)))</f>
      </c>
      <c r="F6388" s="2">
        <f>IFERROR(IF(ISBLANK($A6388),"",IF($A6388="Ūdeņraža jonu koncentrācija",VLOOKUP(Dati!$A6388,Normas!$A:$D,2,FALSE),VLOOKUP(Dati!$A6388,Normas!$A:$D,2,FALSE)*0.6)),"")</f>
      </c>
      <c r="G6388" s="2">
        <f>IFERROR(IF(ISBLANK($A6388),"",IF($A6388="Ūdeņraža jonu koncentrācija",VLOOKUP(Dati!$A6388,Normas!$A:$D,3,FALSE),VLOOKUP(Dati!$A6388,Normas!$A:$D,3,FALSE)*0.6)),"")</f>
      </c>
      <c r="H6388" s="2">
        <f>IFERROR(IF(ISBLANK($A6388),"",IF($A6388="Ūdeņraža jonu koncentrācija",VLOOKUP(Dati!$A6388,Normas!$A:$D,2,FALSE),VLOOKUP(Dati!$A6388,Normas!$A:$D,2,FALSE)*0.3)),"")</f>
      </c>
      <c r="I6388" s="2">
        <f>IFERROR(IF(ISBLANK($A6388),"",IF($A6388="Ūdeņraža jonu koncentrācija",VLOOKUP(Dati!$A6388,Normas!$A:$D,3,FALSE),VLOOKUP(Dati!$A6388,Normas!$A:$D,3,FALSE)*0.3)),"")</f>
      </c>
    </row>
    <row r="6389" spans="2:9" x14ac:dyDescent="0.2">
      <c r="B6389">
        <f>IF(ISBLANK(A6389),"",VLOOKUP(A6389,Normas!A:D,4,FALSE))</f>
      </c>
      <c r="E6389" s="2">
        <f>IF(ISBLANK(D6389),"",INT(YEARFRAC(D6389,'Vispārīga informācija'!$B$2)))</f>
      </c>
      <c r="F6389" s="2">
        <f>IFERROR(IF(ISBLANK($A6389),"",IF($A6389="Ūdeņraža jonu koncentrācija",VLOOKUP(Dati!$A6389,Normas!$A:$D,2,FALSE),VLOOKUP(Dati!$A6389,Normas!$A:$D,2,FALSE)*0.6)),"")</f>
      </c>
      <c r="G6389" s="2">
        <f>IFERROR(IF(ISBLANK($A6389),"",IF($A6389="Ūdeņraža jonu koncentrācija",VLOOKUP(Dati!$A6389,Normas!$A:$D,3,FALSE),VLOOKUP(Dati!$A6389,Normas!$A:$D,3,FALSE)*0.6)),"")</f>
      </c>
      <c r="H6389" s="2">
        <f>IFERROR(IF(ISBLANK($A6389),"",IF($A6389="Ūdeņraža jonu koncentrācija",VLOOKUP(Dati!$A6389,Normas!$A:$D,2,FALSE),VLOOKUP(Dati!$A6389,Normas!$A:$D,2,FALSE)*0.3)),"")</f>
      </c>
      <c r="I6389" s="2">
        <f>IFERROR(IF(ISBLANK($A6389),"",IF($A6389="Ūdeņraža jonu koncentrācija",VLOOKUP(Dati!$A6389,Normas!$A:$D,3,FALSE),VLOOKUP(Dati!$A6389,Normas!$A:$D,3,FALSE)*0.3)),"")</f>
      </c>
    </row>
    <row r="6390" spans="2:9" x14ac:dyDescent="0.2">
      <c r="B6390">
        <f>IF(ISBLANK(A6390),"",VLOOKUP(A6390,Normas!A:D,4,FALSE))</f>
      </c>
      <c r="E6390" s="2">
        <f>IF(ISBLANK(D6390),"",INT(YEARFRAC(D6390,'Vispārīga informācija'!$B$2)))</f>
      </c>
      <c r="F6390" s="2">
        <f>IFERROR(IF(ISBLANK($A6390),"",IF($A6390="Ūdeņraža jonu koncentrācija",VLOOKUP(Dati!$A6390,Normas!$A:$D,2,FALSE),VLOOKUP(Dati!$A6390,Normas!$A:$D,2,FALSE)*0.6)),"")</f>
      </c>
      <c r="G6390" s="2">
        <f>IFERROR(IF(ISBLANK($A6390),"",IF($A6390="Ūdeņraža jonu koncentrācija",VLOOKUP(Dati!$A6390,Normas!$A:$D,3,FALSE),VLOOKUP(Dati!$A6390,Normas!$A:$D,3,FALSE)*0.6)),"")</f>
      </c>
      <c r="H6390" s="2">
        <f>IFERROR(IF(ISBLANK($A6390),"",IF($A6390="Ūdeņraža jonu koncentrācija",VLOOKUP(Dati!$A6390,Normas!$A:$D,2,FALSE),VLOOKUP(Dati!$A6390,Normas!$A:$D,2,FALSE)*0.3)),"")</f>
      </c>
      <c r="I6390" s="2">
        <f>IFERROR(IF(ISBLANK($A6390),"",IF($A6390="Ūdeņraža jonu koncentrācija",VLOOKUP(Dati!$A6390,Normas!$A:$D,3,FALSE),VLOOKUP(Dati!$A6390,Normas!$A:$D,3,FALSE)*0.3)),"")</f>
      </c>
    </row>
    <row r="6391" spans="2:9" x14ac:dyDescent="0.2">
      <c r="B6391">
        <f>IF(ISBLANK(A6391),"",VLOOKUP(A6391,Normas!A:D,4,FALSE))</f>
      </c>
      <c r="E6391" s="2">
        <f>IF(ISBLANK(D6391),"",INT(YEARFRAC(D6391,'Vispārīga informācija'!$B$2)))</f>
      </c>
      <c r="F6391" s="2">
        <f>IFERROR(IF(ISBLANK($A6391),"",IF($A6391="Ūdeņraža jonu koncentrācija",VLOOKUP(Dati!$A6391,Normas!$A:$D,2,FALSE),VLOOKUP(Dati!$A6391,Normas!$A:$D,2,FALSE)*0.6)),"")</f>
      </c>
      <c r="G6391" s="2">
        <f>IFERROR(IF(ISBLANK($A6391),"",IF($A6391="Ūdeņraža jonu koncentrācija",VLOOKUP(Dati!$A6391,Normas!$A:$D,3,FALSE),VLOOKUP(Dati!$A6391,Normas!$A:$D,3,FALSE)*0.6)),"")</f>
      </c>
      <c r="H6391" s="2">
        <f>IFERROR(IF(ISBLANK($A6391),"",IF($A6391="Ūdeņraža jonu koncentrācija",VLOOKUP(Dati!$A6391,Normas!$A:$D,2,FALSE),VLOOKUP(Dati!$A6391,Normas!$A:$D,2,FALSE)*0.3)),"")</f>
      </c>
      <c r="I6391" s="2">
        <f>IFERROR(IF(ISBLANK($A6391),"",IF($A6391="Ūdeņraža jonu koncentrācija",VLOOKUP(Dati!$A6391,Normas!$A:$D,3,FALSE),VLOOKUP(Dati!$A6391,Normas!$A:$D,3,FALSE)*0.3)),"")</f>
      </c>
    </row>
    <row r="6392" spans="2:9" x14ac:dyDescent="0.2">
      <c r="B6392">
        <f>IF(ISBLANK(A6392),"",VLOOKUP(A6392,Normas!A:D,4,FALSE))</f>
      </c>
      <c r="E6392" s="2">
        <f>IF(ISBLANK(D6392),"",INT(YEARFRAC(D6392,'Vispārīga informācija'!$B$2)))</f>
      </c>
      <c r="F6392" s="2">
        <f>IFERROR(IF(ISBLANK($A6392),"",IF($A6392="Ūdeņraža jonu koncentrācija",VLOOKUP(Dati!$A6392,Normas!$A:$D,2,FALSE),VLOOKUP(Dati!$A6392,Normas!$A:$D,2,FALSE)*0.6)),"")</f>
      </c>
      <c r="G6392" s="2">
        <f>IFERROR(IF(ISBLANK($A6392),"",IF($A6392="Ūdeņraža jonu koncentrācija",VLOOKUP(Dati!$A6392,Normas!$A:$D,3,FALSE),VLOOKUP(Dati!$A6392,Normas!$A:$D,3,FALSE)*0.6)),"")</f>
      </c>
      <c r="H6392" s="2">
        <f>IFERROR(IF(ISBLANK($A6392),"",IF($A6392="Ūdeņraža jonu koncentrācija",VLOOKUP(Dati!$A6392,Normas!$A:$D,2,FALSE),VLOOKUP(Dati!$A6392,Normas!$A:$D,2,FALSE)*0.3)),"")</f>
      </c>
      <c r="I6392" s="2">
        <f>IFERROR(IF(ISBLANK($A6392),"",IF($A6392="Ūdeņraža jonu koncentrācija",VLOOKUP(Dati!$A6392,Normas!$A:$D,3,FALSE),VLOOKUP(Dati!$A6392,Normas!$A:$D,3,FALSE)*0.3)),"")</f>
      </c>
    </row>
    <row r="6393" spans="2:9" x14ac:dyDescent="0.2">
      <c r="B6393">
        <f>IF(ISBLANK(A6393),"",VLOOKUP(A6393,Normas!A:D,4,FALSE))</f>
      </c>
      <c r="E6393" s="2">
        <f>IF(ISBLANK(D6393),"",INT(YEARFRAC(D6393,'Vispārīga informācija'!$B$2)))</f>
      </c>
      <c r="F6393" s="2">
        <f>IFERROR(IF(ISBLANK($A6393),"",IF($A6393="Ūdeņraža jonu koncentrācija",VLOOKUP(Dati!$A6393,Normas!$A:$D,2,FALSE),VLOOKUP(Dati!$A6393,Normas!$A:$D,2,FALSE)*0.6)),"")</f>
      </c>
      <c r="G6393" s="2">
        <f>IFERROR(IF(ISBLANK($A6393),"",IF($A6393="Ūdeņraža jonu koncentrācija",VLOOKUP(Dati!$A6393,Normas!$A:$D,3,FALSE),VLOOKUP(Dati!$A6393,Normas!$A:$D,3,FALSE)*0.6)),"")</f>
      </c>
      <c r="H6393" s="2">
        <f>IFERROR(IF(ISBLANK($A6393),"",IF($A6393="Ūdeņraža jonu koncentrācija",VLOOKUP(Dati!$A6393,Normas!$A:$D,2,FALSE),VLOOKUP(Dati!$A6393,Normas!$A:$D,2,FALSE)*0.3)),"")</f>
      </c>
      <c r="I6393" s="2">
        <f>IFERROR(IF(ISBLANK($A6393),"",IF($A6393="Ūdeņraža jonu koncentrācija",VLOOKUP(Dati!$A6393,Normas!$A:$D,3,FALSE),VLOOKUP(Dati!$A6393,Normas!$A:$D,3,FALSE)*0.3)),"")</f>
      </c>
    </row>
    <row r="6394" spans="2:9" x14ac:dyDescent="0.2">
      <c r="B6394">
        <f>IF(ISBLANK(A6394),"",VLOOKUP(A6394,Normas!A:D,4,FALSE))</f>
      </c>
      <c r="E6394" s="2">
        <f>IF(ISBLANK(D6394),"",INT(YEARFRAC(D6394,'Vispārīga informācija'!$B$2)))</f>
      </c>
      <c r="F6394" s="2">
        <f>IFERROR(IF(ISBLANK($A6394),"",IF($A6394="Ūdeņraža jonu koncentrācija",VLOOKUP(Dati!$A6394,Normas!$A:$D,2,FALSE),VLOOKUP(Dati!$A6394,Normas!$A:$D,2,FALSE)*0.6)),"")</f>
      </c>
      <c r="G6394" s="2">
        <f>IFERROR(IF(ISBLANK($A6394),"",IF($A6394="Ūdeņraža jonu koncentrācija",VLOOKUP(Dati!$A6394,Normas!$A:$D,3,FALSE),VLOOKUP(Dati!$A6394,Normas!$A:$D,3,FALSE)*0.6)),"")</f>
      </c>
      <c r="H6394" s="2">
        <f>IFERROR(IF(ISBLANK($A6394),"",IF($A6394="Ūdeņraža jonu koncentrācija",VLOOKUP(Dati!$A6394,Normas!$A:$D,2,FALSE),VLOOKUP(Dati!$A6394,Normas!$A:$D,2,FALSE)*0.3)),"")</f>
      </c>
      <c r="I6394" s="2">
        <f>IFERROR(IF(ISBLANK($A6394),"",IF($A6394="Ūdeņraža jonu koncentrācija",VLOOKUP(Dati!$A6394,Normas!$A:$D,3,FALSE),VLOOKUP(Dati!$A6394,Normas!$A:$D,3,FALSE)*0.3)),"")</f>
      </c>
    </row>
    <row r="6395" spans="2:9" x14ac:dyDescent="0.2">
      <c r="B6395">
        <f>IF(ISBLANK(A6395),"",VLOOKUP(A6395,Normas!A:D,4,FALSE))</f>
      </c>
      <c r="E6395" s="2">
        <f>IF(ISBLANK(D6395),"",INT(YEARFRAC(D6395,'Vispārīga informācija'!$B$2)))</f>
      </c>
      <c r="F6395" s="2">
        <f>IFERROR(IF(ISBLANK($A6395),"",IF($A6395="Ūdeņraža jonu koncentrācija",VLOOKUP(Dati!$A6395,Normas!$A:$D,2,FALSE),VLOOKUP(Dati!$A6395,Normas!$A:$D,2,FALSE)*0.6)),"")</f>
      </c>
      <c r="G6395" s="2">
        <f>IFERROR(IF(ISBLANK($A6395),"",IF($A6395="Ūdeņraža jonu koncentrācija",VLOOKUP(Dati!$A6395,Normas!$A:$D,3,FALSE),VLOOKUP(Dati!$A6395,Normas!$A:$D,3,FALSE)*0.6)),"")</f>
      </c>
      <c r="H6395" s="2">
        <f>IFERROR(IF(ISBLANK($A6395),"",IF($A6395="Ūdeņraža jonu koncentrācija",VLOOKUP(Dati!$A6395,Normas!$A:$D,2,FALSE),VLOOKUP(Dati!$A6395,Normas!$A:$D,2,FALSE)*0.3)),"")</f>
      </c>
      <c r="I6395" s="2">
        <f>IFERROR(IF(ISBLANK($A6395),"",IF($A6395="Ūdeņraža jonu koncentrācija",VLOOKUP(Dati!$A6395,Normas!$A:$D,3,FALSE),VLOOKUP(Dati!$A6395,Normas!$A:$D,3,FALSE)*0.3)),"")</f>
      </c>
    </row>
    <row r="6396" spans="2:9" x14ac:dyDescent="0.2">
      <c r="B6396">
        <f>IF(ISBLANK(A6396),"",VLOOKUP(A6396,Normas!A:D,4,FALSE))</f>
      </c>
      <c r="E6396" s="2">
        <f>IF(ISBLANK(D6396),"",INT(YEARFRAC(D6396,'Vispārīga informācija'!$B$2)))</f>
      </c>
      <c r="F6396" s="2">
        <f>IFERROR(IF(ISBLANK($A6396),"",IF($A6396="Ūdeņraža jonu koncentrācija",VLOOKUP(Dati!$A6396,Normas!$A:$D,2,FALSE),VLOOKUP(Dati!$A6396,Normas!$A:$D,2,FALSE)*0.6)),"")</f>
      </c>
      <c r="G6396" s="2">
        <f>IFERROR(IF(ISBLANK($A6396),"",IF($A6396="Ūdeņraža jonu koncentrācija",VLOOKUP(Dati!$A6396,Normas!$A:$D,3,FALSE),VLOOKUP(Dati!$A6396,Normas!$A:$D,3,FALSE)*0.6)),"")</f>
      </c>
      <c r="H6396" s="2">
        <f>IFERROR(IF(ISBLANK($A6396),"",IF($A6396="Ūdeņraža jonu koncentrācija",VLOOKUP(Dati!$A6396,Normas!$A:$D,2,FALSE),VLOOKUP(Dati!$A6396,Normas!$A:$D,2,FALSE)*0.3)),"")</f>
      </c>
      <c r="I6396" s="2">
        <f>IFERROR(IF(ISBLANK($A6396),"",IF($A6396="Ūdeņraža jonu koncentrācija",VLOOKUP(Dati!$A6396,Normas!$A:$D,3,FALSE),VLOOKUP(Dati!$A6396,Normas!$A:$D,3,FALSE)*0.3)),"")</f>
      </c>
    </row>
    <row r="6397" spans="2:9" x14ac:dyDescent="0.2">
      <c r="B6397">
        <f>IF(ISBLANK(A6397),"",VLOOKUP(A6397,Normas!A:D,4,FALSE))</f>
      </c>
      <c r="E6397" s="2">
        <f>IF(ISBLANK(D6397),"",INT(YEARFRAC(D6397,'Vispārīga informācija'!$B$2)))</f>
      </c>
      <c r="F6397" s="2">
        <f>IFERROR(IF(ISBLANK($A6397),"",IF($A6397="Ūdeņraža jonu koncentrācija",VLOOKUP(Dati!$A6397,Normas!$A:$D,2,FALSE),VLOOKUP(Dati!$A6397,Normas!$A:$D,2,FALSE)*0.6)),"")</f>
      </c>
      <c r="G6397" s="2">
        <f>IFERROR(IF(ISBLANK($A6397),"",IF($A6397="Ūdeņraža jonu koncentrācija",VLOOKUP(Dati!$A6397,Normas!$A:$D,3,FALSE),VLOOKUP(Dati!$A6397,Normas!$A:$D,3,FALSE)*0.6)),"")</f>
      </c>
      <c r="H6397" s="2">
        <f>IFERROR(IF(ISBLANK($A6397),"",IF($A6397="Ūdeņraža jonu koncentrācija",VLOOKUP(Dati!$A6397,Normas!$A:$D,2,FALSE),VLOOKUP(Dati!$A6397,Normas!$A:$D,2,FALSE)*0.3)),"")</f>
      </c>
      <c r="I6397" s="2">
        <f>IFERROR(IF(ISBLANK($A6397),"",IF($A6397="Ūdeņraža jonu koncentrācija",VLOOKUP(Dati!$A6397,Normas!$A:$D,3,FALSE),VLOOKUP(Dati!$A6397,Normas!$A:$D,3,FALSE)*0.3)),"")</f>
      </c>
    </row>
    <row r="6398" spans="2:9" x14ac:dyDescent="0.2">
      <c r="B6398">
        <f>IF(ISBLANK(A6398),"",VLOOKUP(A6398,Normas!A:D,4,FALSE))</f>
      </c>
      <c r="E6398" s="2">
        <f>IF(ISBLANK(D6398),"",INT(YEARFRAC(D6398,'Vispārīga informācija'!$B$2)))</f>
      </c>
      <c r="F6398" s="2">
        <f>IFERROR(IF(ISBLANK($A6398),"",IF($A6398="Ūdeņraža jonu koncentrācija",VLOOKUP(Dati!$A6398,Normas!$A:$D,2,FALSE),VLOOKUP(Dati!$A6398,Normas!$A:$D,2,FALSE)*0.6)),"")</f>
      </c>
      <c r="G6398" s="2">
        <f>IFERROR(IF(ISBLANK($A6398),"",IF($A6398="Ūdeņraža jonu koncentrācija",VLOOKUP(Dati!$A6398,Normas!$A:$D,3,FALSE),VLOOKUP(Dati!$A6398,Normas!$A:$D,3,FALSE)*0.6)),"")</f>
      </c>
      <c r="H6398" s="2">
        <f>IFERROR(IF(ISBLANK($A6398),"",IF($A6398="Ūdeņraža jonu koncentrācija",VLOOKUP(Dati!$A6398,Normas!$A:$D,2,FALSE),VLOOKUP(Dati!$A6398,Normas!$A:$D,2,FALSE)*0.3)),"")</f>
      </c>
      <c r="I6398" s="2">
        <f>IFERROR(IF(ISBLANK($A6398),"",IF($A6398="Ūdeņraža jonu koncentrācija",VLOOKUP(Dati!$A6398,Normas!$A:$D,3,FALSE),VLOOKUP(Dati!$A6398,Normas!$A:$D,3,FALSE)*0.3)),"")</f>
      </c>
    </row>
    <row r="6399" spans="2:9" x14ac:dyDescent="0.2">
      <c r="B6399">
        <f>IF(ISBLANK(A6399),"",VLOOKUP(A6399,Normas!A:D,4,FALSE))</f>
      </c>
      <c r="E6399" s="2">
        <f>IF(ISBLANK(D6399),"",INT(YEARFRAC(D6399,'Vispārīga informācija'!$B$2)))</f>
      </c>
      <c r="F6399" s="2">
        <f>IFERROR(IF(ISBLANK($A6399),"",IF($A6399="Ūdeņraža jonu koncentrācija",VLOOKUP(Dati!$A6399,Normas!$A:$D,2,FALSE),VLOOKUP(Dati!$A6399,Normas!$A:$D,2,FALSE)*0.6)),"")</f>
      </c>
      <c r="G6399" s="2">
        <f>IFERROR(IF(ISBLANK($A6399),"",IF($A6399="Ūdeņraža jonu koncentrācija",VLOOKUP(Dati!$A6399,Normas!$A:$D,3,FALSE),VLOOKUP(Dati!$A6399,Normas!$A:$D,3,FALSE)*0.6)),"")</f>
      </c>
      <c r="H6399" s="2">
        <f>IFERROR(IF(ISBLANK($A6399),"",IF($A6399="Ūdeņraža jonu koncentrācija",VLOOKUP(Dati!$A6399,Normas!$A:$D,2,FALSE),VLOOKUP(Dati!$A6399,Normas!$A:$D,2,FALSE)*0.3)),"")</f>
      </c>
      <c r="I6399" s="2">
        <f>IFERROR(IF(ISBLANK($A6399),"",IF($A6399="Ūdeņraža jonu koncentrācija",VLOOKUP(Dati!$A6399,Normas!$A:$D,3,FALSE),VLOOKUP(Dati!$A6399,Normas!$A:$D,3,FALSE)*0.3)),"")</f>
      </c>
    </row>
    <row r="6400" spans="2:9" x14ac:dyDescent="0.2">
      <c r="B6400">
        <f>IF(ISBLANK(A6400),"",VLOOKUP(A6400,Normas!A:D,4,FALSE))</f>
      </c>
      <c r="E6400" s="2">
        <f>IF(ISBLANK(D6400),"",INT(YEARFRAC(D6400,'Vispārīga informācija'!$B$2)))</f>
      </c>
      <c r="F6400" s="2">
        <f>IFERROR(IF(ISBLANK($A6400),"",IF($A6400="Ūdeņraža jonu koncentrācija",VLOOKUP(Dati!$A6400,Normas!$A:$D,2,FALSE),VLOOKUP(Dati!$A6400,Normas!$A:$D,2,FALSE)*0.6)),"")</f>
      </c>
      <c r="G6400" s="2">
        <f>IFERROR(IF(ISBLANK($A6400),"",IF($A6400="Ūdeņraža jonu koncentrācija",VLOOKUP(Dati!$A6400,Normas!$A:$D,3,FALSE),VLOOKUP(Dati!$A6400,Normas!$A:$D,3,FALSE)*0.6)),"")</f>
      </c>
      <c r="H6400" s="2">
        <f>IFERROR(IF(ISBLANK($A6400),"",IF($A6400="Ūdeņraža jonu koncentrācija",VLOOKUP(Dati!$A6400,Normas!$A:$D,2,FALSE),VLOOKUP(Dati!$A6400,Normas!$A:$D,2,FALSE)*0.3)),"")</f>
      </c>
      <c r="I6400" s="2">
        <f>IFERROR(IF(ISBLANK($A6400),"",IF($A6400="Ūdeņraža jonu koncentrācija",VLOOKUP(Dati!$A6400,Normas!$A:$D,3,FALSE),VLOOKUP(Dati!$A6400,Normas!$A:$D,3,FALSE)*0.3)),"")</f>
      </c>
    </row>
    <row r="6401" spans="2:9" x14ac:dyDescent="0.2">
      <c r="B6401">
        <f>IF(ISBLANK(A6401),"",VLOOKUP(A6401,Normas!A:D,4,FALSE))</f>
      </c>
      <c r="E6401" s="2">
        <f>IF(ISBLANK(D6401),"",INT(YEARFRAC(D6401,'Vispārīga informācija'!$B$2)))</f>
      </c>
      <c r="F6401" s="2">
        <f>IFERROR(IF(ISBLANK($A6401),"",IF($A6401="Ūdeņraža jonu koncentrācija",VLOOKUP(Dati!$A6401,Normas!$A:$D,2,FALSE),VLOOKUP(Dati!$A6401,Normas!$A:$D,2,FALSE)*0.6)),"")</f>
      </c>
      <c r="G6401" s="2">
        <f>IFERROR(IF(ISBLANK($A6401),"",IF($A6401="Ūdeņraža jonu koncentrācija",VLOOKUP(Dati!$A6401,Normas!$A:$D,3,FALSE),VLOOKUP(Dati!$A6401,Normas!$A:$D,3,FALSE)*0.6)),"")</f>
      </c>
      <c r="H6401" s="2">
        <f>IFERROR(IF(ISBLANK($A6401),"",IF($A6401="Ūdeņraža jonu koncentrācija",VLOOKUP(Dati!$A6401,Normas!$A:$D,2,FALSE),VLOOKUP(Dati!$A6401,Normas!$A:$D,2,FALSE)*0.3)),"")</f>
      </c>
      <c r="I6401" s="2">
        <f>IFERROR(IF(ISBLANK($A6401),"",IF($A6401="Ūdeņraža jonu koncentrācija",VLOOKUP(Dati!$A6401,Normas!$A:$D,3,FALSE),VLOOKUP(Dati!$A6401,Normas!$A:$D,3,FALSE)*0.3)),"")</f>
      </c>
    </row>
    <row r="6402" spans="2:9" x14ac:dyDescent="0.2">
      <c r="B6402">
        <f>IF(ISBLANK(A6402),"",VLOOKUP(A6402,Normas!A:D,4,FALSE))</f>
      </c>
      <c r="E6402" s="2">
        <f>IF(ISBLANK(D6402),"",INT(YEARFRAC(D6402,'Vispārīga informācija'!$B$2)))</f>
      </c>
      <c r="F6402" s="2">
        <f>IFERROR(IF(ISBLANK($A6402),"",IF($A6402="Ūdeņraža jonu koncentrācija",VLOOKUP(Dati!$A6402,Normas!$A:$D,2,FALSE),VLOOKUP(Dati!$A6402,Normas!$A:$D,2,FALSE)*0.6)),"")</f>
      </c>
      <c r="G6402" s="2">
        <f>IFERROR(IF(ISBLANK($A6402),"",IF($A6402="Ūdeņraža jonu koncentrācija",VLOOKUP(Dati!$A6402,Normas!$A:$D,3,FALSE),VLOOKUP(Dati!$A6402,Normas!$A:$D,3,FALSE)*0.6)),"")</f>
      </c>
      <c r="H6402" s="2">
        <f>IFERROR(IF(ISBLANK($A6402),"",IF($A6402="Ūdeņraža jonu koncentrācija",VLOOKUP(Dati!$A6402,Normas!$A:$D,2,FALSE),VLOOKUP(Dati!$A6402,Normas!$A:$D,2,FALSE)*0.3)),"")</f>
      </c>
      <c r="I6402" s="2">
        <f>IFERROR(IF(ISBLANK($A6402),"",IF($A6402="Ūdeņraža jonu koncentrācija",VLOOKUP(Dati!$A6402,Normas!$A:$D,3,FALSE),VLOOKUP(Dati!$A6402,Normas!$A:$D,3,FALSE)*0.3)),"")</f>
      </c>
    </row>
    <row r="6403" spans="2:9" x14ac:dyDescent="0.2">
      <c r="B6403">
        <f>IF(ISBLANK(A6403),"",VLOOKUP(A6403,Normas!A:D,4,FALSE))</f>
      </c>
      <c r="E6403" s="2">
        <f>IF(ISBLANK(D6403),"",INT(YEARFRAC(D6403,'Vispārīga informācija'!$B$2)))</f>
      </c>
      <c r="F6403" s="2">
        <f>IFERROR(IF(ISBLANK($A6403),"",IF($A6403="Ūdeņraža jonu koncentrācija",VLOOKUP(Dati!$A6403,Normas!$A:$D,2,FALSE),VLOOKUP(Dati!$A6403,Normas!$A:$D,2,FALSE)*0.6)),"")</f>
      </c>
      <c r="G6403" s="2">
        <f>IFERROR(IF(ISBLANK($A6403),"",IF($A6403="Ūdeņraža jonu koncentrācija",VLOOKUP(Dati!$A6403,Normas!$A:$D,3,FALSE),VLOOKUP(Dati!$A6403,Normas!$A:$D,3,FALSE)*0.6)),"")</f>
      </c>
      <c r="H6403" s="2">
        <f>IFERROR(IF(ISBLANK($A6403),"",IF($A6403="Ūdeņraža jonu koncentrācija",VLOOKUP(Dati!$A6403,Normas!$A:$D,2,FALSE),VLOOKUP(Dati!$A6403,Normas!$A:$D,2,FALSE)*0.3)),"")</f>
      </c>
      <c r="I6403" s="2">
        <f>IFERROR(IF(ISBLANK($A6403),"",IF($A6403="Ūdeņraža jonu koncentrācija",VLOOKUP(Dati!$A6403,Normas!$A:$D,3,FALSE),VLOOKUP(Dati!$A6403,Normas!$A:$D,3,FALSE)*0.3)),"")</f>
      </c>
    </row>
    <row r="6404" spans="2:9" x14ac:dyDescent="0.2">
      <c r="B6404">
        <f>IF(ISBLANK(A6404),"",VLOOKUP(A6404,Normas!A:D,4,FALSE))</f>
      </c>
      <c r="E6404" s="2">
        <f>IF(ISBLANK(D6404),"",INT(YEARFRAC(D6404,'Vispārīga informācija'!$B$2)))</f>
      </c>
      <c r="F6404" s="2">
        <f>IFERROR(IF(ISBLANK($A6404),"",IF($A6404="Ūdeņraža jonu koncentrācija",VLOOKUP(Dati!$A6404,Normas!$A:$D,2,FALSE),VLOOKUP(Dati!$A6404,Normas!$A:$D,2,FALSE)*0.6)),"")</f>
      </c>
      <c r="G6404" s="2">
        <f>IFERROR(IF(ISBLANK($A6404),"",IF($A6404="Ūdeņraža jonu koncentrācija",VLOOKUP(Dati!$A6404,Normas!$A:$D,3,FALSE),VLOOKUP(Dati!$A6404,Normas!$A:$D,3,FALSE)*0.6)),"")</f>
      </c>
      <c r="H6404" s="2">
        <f>IFERROR(IF(ISBLANK($A6404),"",IF($A6404="Ūdeņraža jonu koncentrācija",VLOOKUP(Dati!$A6404,Normas!$A:$D,2,FALSE),VLOOKUP(Dati!$A6404,Normas!$A:$D,2,FALSE)*0.3)),"")</f>
      </c>
      <c r="I6404" s="2">
        <f>IFERROR(IF(ISBLANK($A6404),"",IF($A6404="Ūdeņraža jonu koncentrācija",VLOOKUP(Dati!$A6404,Normas!$A:$D,3,FALSE),VLOOKUP(Dati!$A6404,Normas!$A:$D,3,FALSE)*0.3)),"")</f>
      </c>
    </row>
    <row r="6405" spans="2:9" x14ac:dyDescent="0.2">
      <c r="B6405">
        <f>IF(ISBLANK(A6405),"",VLOOKUP(A6405,Normas!A:D,4,FALSE))</f>
      </c>
      <c r="E6405" s="2">
        <f>IF(ISBLANK(D6405),"",INT(YEARFRAC(D6405,'Vispārīga informācija'!$B$2)))</f>
      </c>
      <c r="F6405" s="2">
        <f>IFERROR(IF(ISBLANK($A6405),"",IF($A6405="Ūdeņraža jonu koncentrācija",VLOOKUP(Dati!$A6405,Normas!$A:$D,2,FALSE),VLOOKUP(Dati!$A6405,Normas!$A:$D,2,FALSE)*0.6)),"")</f>
      </c>
      <c r="G6405" s="2">
        <f>IFERROR(IF(ISBLANK($A6405),"",IF($A6405="Ūdeņraža jonu koncentrācija",VLOOKUP(Dati!$A6405,Normas!$A:$D,3,FALSE),VLOOKUP(Dati!$A6405,Normas!$A:$D,3,FALSE)*0.6)),"")</f>
      </c>
      <c r="H6405" s="2">
        <f>IFERROR(IF(ISBLANK($A6405),"",IF($A6405="Ūdeņraža jonu koncentrācija",VLOOKUP(Dati!$A6405,Normas!$A:$D,2,FALSE),VLOOKUP(Dati!$A6405,Normas!$A:$D,2,FALSE)*0.3)),"")</f>
      </c>
      <c r="I6405" s="2">
        <f>IFERROR(IF(ISBLANK($A6405),"",IF($A6405="Ūdeņraža jonu koncentrācija",VLOOKUP(Dati!$A6405,Normas!$A:$D,3,FALSE),VLOOKUP(Dati!$A6405,Normas!$A:$D,3,FALSE)*0.3)),"")</f>
      </c>
    </row>
    <row r="6406" spans="2:9" x14ac:dyDescent="0.2">
      <c r="B6406">
        <f>IF(ISBLANK(A6406),"",VLOOKUP(A6406,Normas!A:D,4,FALSE))</f>
      </c>
      <c r="E6406" s="2">
        <f>IF(ISBLANK(D6406),"",INT(YEARFRAC(D6406,'Vispārīga informācija'!$B$2)))</f>
      </c>
      <c r="F6406" s="2">
        <f>IFERROR(IF(ISBLANK($A6406),"",IF($A6406="Ūdeņraža jonu koncentrācija",VLOOKUP(Dati!$A6406,Normas!$A:$D,2,FALSE),VLOOKUP(Dati!$A6406,Normas!$A:$D,2,FALSE)*0.6)),"")</f>
      </c>
      <c r="G6406" s="2">
        <f>IFERROR(IF(ISBLANK($A6406),"",IF($A6406="Ūdeņraža jonu koncentrācija",VLOOKUP(Dati!$A6406,Normas!$A:$D,3,FALSE),VLOOKUP(Dati!$A6406,Normas!$A:$D,3,FALSE)*0.6)),"")</f>
      </c>
      <c r="H6406" s="2">
        <f>IFERROR(IF(ISBLANK($A6406),"",IF($A6406="Ūdeņraža jonu koncentrācija",VLOOKUP(Dati!$A6406,Normas!$A:$D,2,FALSE),VLOOKUP(Dati!$A6406,Normas!$A:$D,2,FALSE)*0.3)),"")</f>
      </c>
      <c r="I6406" s="2">
        <f>IFERROR(IF(ISBLANK($A6406),"",IF($A6406="Ūdeņraža jonu koncentrācija",VLOOKUP(Dati!$A6406,Normas!$A:$D,3,FALSE),VLOOKUP(Dati!$A6406,Normas!$A:$D,3,FALSE)*0.3)),"")</f>
      </c>
    </row>
    <row r="6407" spans="2:9" x14ac:dyDescent="0.2">
      <c r="B6407">
        <f>IF(ISBLANK(A6407),"",VLOOKUP(A6407,Normas!A:D,4,FALSE))</f>
      </c>
      <c r="E6407" s="2">
        <f>IF(ISBLANK(D6407),"",INT(YEARFRAC(D6407,'Vispārīga informācija'!$B$2)))</f>
      </c>
      <c r="F6407" s="2">
        <f>IFERROR(IF(ISBLANK($A6407),"",IF($A6407="Ūdeņraža jonu koncentrācija",VLOOKUP(Dati!$A6407,Normas!$A:$D,2,FALSE),VLOOKUP(Dati!$A6407,Normas!$A:$D,2,FALSE)*0.6)),"")</f>
      </c>
      <c r="G6407" s="2">
        <f>IFERROR(IF(ISBLANK($A6407),"",IF($A6407="Ūdeņraža jonu koncentrācija",VLOOKUP(Dati!$A6407,Normas!$A:$D,3,FALSE),VLOOKUP(Dati!$A6407,Normas!$A:$D,3,FALSE)*0.6)),"")</f>
      </c>
      <c r="H6407" s="2">
        <f>IFERROR(IF(ISBLANK($A6407),"",IF($A6407="Ūdeņraža jonu koncentrācija",VLOOKUP(Dati!$A6407,Normas!$A:$D,2,FALSE),VLOOKUP(Dati!$A6407,Normas!$A:$D,2,FALSE)*0.3)),"")</f>
      </c>
      <c r="I6407" s="2">
        <f>IFERROR(IF(ISBLANK($A6407),"",IF($A6407="Ūdeņraža jonu koncentrācija",VLOOKUP(Dati!$A6407,Normas!$A:$D,3,FALSE),VLOOKUP(Dati!$A6407,Normas!$A:$D,3,FALSE)*0.3)),"")</f>
      </c>
    </row>
    <row r="6408" spans="2:9" x14ac:dyDescent="0.2">
      <c r="B6408">
        <f>IF(ISBLANK(A6408),"",VLOOKUP(A6408,Normas!A:D,4,FALSE))</f>
      </c>
      <c r="E6408" s="2">
        <f>IF(ISBLANK(D6408),"",INT(YEARFRAC(D6408,'Vispārīga informācija'!$B$2)))</f>
      </c>
      <c r="F6408" s="2">
        <f>IFERROR(IF(ISBLANK($A6408),"",IF($A6408="Ūdeņraža jonu koncentrācija",VLOOKUP(Dati!$A6408,Normas!$A:$D,2,FALSE),VLOOKUP(Dati!$A6408,Normas!$A:$D,2,FALSE)*0.6)),"")</f>
      </c>
      <c r="G6408" s="2">
        <f>IFERROR(IF(ISBLANK($A6408),"",IF($A6408="Ūdeņraža jonu koncentrācija",VLOOKUP(Dati!$A6408,Normas!$A:$D,3,FALSE),VLOOKUP(Dati!$A6408,Normas!$A:$D,3,FALSE)*0.6)),"")</f>
      </c>
      <c r="H6408" s="2">
        <f>IFERROR(IF(ISBLANK($A6408),"",IF($A6408="Ūdeņraža jonu koncentrācija",VLOOKUP(Dati!$A6408,Normas!$A:$D,2,FALSE),VLOOKUP(Dati!$A6408,Normas!$A:$D,2,FALSE)*0.3)),"")</f>
      </c>
      <c r="I6408" s="2">
        <f>IFERROR(IF(ISBLANK($A6408),"",IF($A6408="Ūdeņraža jonu koncentrācija",VLOOKUP(Dati!$A6408,Normas!$A:$D,3,FALSE),VLOOKUP(Dati!$A6408,Normas!$A:$D,3,FALSE)*0.3)),"")</f>
      </c>
    </row>
    <row r="6409" spans="2:9" x14ac:dyDescent="0.2">
      <c r="B6409">
        <f>IF(ISBLANK(A6409),"",VLOOKUP(A6409,Normas!A:D,4,FALSE))</f>
      </c>
      <c r="E6409" s="2">
        <f>IF(ISBLANK(D6409),"",INT(YEARFRAC(D6409,'Vispārīga informācija'!$B$2)))</f>
      </c>
      <c r="F6409" s="2">
        <f>IFERROR(IF(ISBLANK($A6409),"",IF($A6409="Ūdeņraža jonu koncentrācija",VLOOKUP(Dati!$A6409,Normas!$A:$D,2,FALSE),VLOOKUP(Dati!$A6409,Normas!$A:$D,2,FALSE)*0.6)),"")</f>
      </c>
      <c r="G6409" s="2">
        <f>IFERROR(IF(ISBLANK($A6409),"",IF($A6409="Ūdeņraža jonu koncentrācija",VLOOKUP(Dati!$A6409,Normas!$A:$D,3,FALSE),VLOOKUP(Dati!$A6409,Normas!$A:$D,3,FALSE)*0.6)),"")</f>
      </c>
      <c r="H6409" s="2">
        <f>IFERROR(IF(ISBLANK($A6409),"",IF($A6409="Ūdeņraža jonu koncentrācija",VLOOKUP(Dati!$A6409,Normas!$A:$D,2,FALSE),VLOOKUP(Dati!$A6409,Normas!$A:$D,2,FALSE)*0.3)),"")</f>
      </c>
      <c r="I6409" s="2">
        <f>IFERROR(IF(ISBLANK($A6409),"",IF($A6409="Ūdeņraža jonu koncentrācija",VLOOKUP(Dati!$A6409,Normas!$A:$D,3,FALSE),VLOOKUP(Dati!$A6409,Normas!$A:$D,3,FALSE)*0.3)),"")</f>
      </c>
    </row>
    <row r="6410" spans="2:9" x14ac:dyDescent="0.2">
      <c r="B6410">
        <f>IF(ISBLANK(A6410),"",VLOOKUP(A6410,Normas!A:D,4,FALSE))</f>
      </c>
      <c r="E6410" s="2">
        <f>IF(ISBLANK(D6410),"",INT(YEARFRAC(D6410,'Vispārīga informācija'!$B$2)))</f>
      </c>
      <c r="F6410" s="2">
        <f>IFERROR(IF(ISBLANK($A6410),"",IF($A6410="Ūdeņraža jonu koncentrācija",VLOOKUP(Dati!$A6410,Normas!$A:$D,2,FALSE),VLOOKUP(Dati!$A6410,Normas!$A:$D,2,FALSE)*0.6)),"")</f>
      </c>
      <c r="G6410" s="2">
        <f>IFERROR(IF(ISBLANK($A6410),"",IF($A6410="Ūdeņraža jonu koncentrācija",VLOOKUP(Dati!$A6410,Normas!$A:$D,3,FALSE),VLOOKUP(Dati!$A6410,Normas!$A:$D,3,FALSE)*0.6)),"")</f>
      </c>
      <c r="H6410" s="2">
        <f>IFERROR(IF(ISBLANK($A6410),"",IF($A6410="Ūdeņraža jonu koncentrācija",VLOOKUP(Dati!$A6410,Normas!$A:$D,2,FALSE),VLOOKUP(Dati!$A6410,Normas!$A:$D,2,FALSE)*0.3)),"")</f>
      </c>
      <c r="I6410" s="2">
        <f>IFERROR(IF(ISBLANK($A6410),"",IF($A6410="Ūdeņraža jonu koncentrācija",VLOOKUP(Dati!$A6410,Normas!$A:$D,3,FALSE),VLOOKUP(Dati!$A6410,Normas!$A:$D,3,FALSE)*0.3)),"")</f>
      </c>
    </row>
    <row r="6411" spans="2:9" x14ac:dyDescent="0.2">
      <c r="B6411">
        <f>IF(ISBLANK(A6411),"",VLOOKUP(A6411,Normas!A:D,4,FALSE))</f>
      </c>
      <c r="E6411" s="2">
        <f>IF(ISBLANK(D6411),"",INT(YEARFRAC(D6411,'Vispārīga informācija'!$B$2)))</f>
      </c>
      <c r="F6411" s="2">
        <f>IFERROR(IF(ISBLANK($A6411),"",IF($A6411="Ūdeņraža jonu koncentrācija",VLOOKUP(Dati!$A6411,Normas!$A:$D,2,FALSE),VLOOKUP(Dati!$A6411,Normas!$A:$D,2,FALSE)*0.6)),"")</f>
      </c>
      <c r="G6411" s="2">
        <f>IFERROR(IF(ISBLANK($A6411),"",IF($A6411="Ūdeņraža jonu koncentrācija",VLOOKUP(Dati!$A6411,Normas!$A:$D,3,FALSE),VLOOKUP(Dati!$A6411,Normas!$A:$D,3,FALSE)*0.6)),"")</f>
      </c>
      <c r="H6411" s="2">
        <f>IFERROR(IF(ISBLANK($A6411),"",IF($A6411="Ūdeņraža jonu koncentrācija",VLOOKUP(Dati!$A6411,Normas!$A:$D,2,FALSE),VLOOKUP(Dati!$A6411,Normas!$A:$D,2,FALSE)*0.3)),"")</f>
      </c>
      <c r="I6411" s="2">
        <f>IFERROR(IF(ISBLANK($A6411),"",IF($A6411="Ūdeņraža jonu koncentrācija",VLOOKUP(Dati!$A6411,Normas!$A:$D,3,FALSE),VLOOKUP(Dati!$A6411,Normas!$A:$D,3,FALSE)*0.3)),"")</f>
      </c>
    </row>
    <row r="6412" spans="2:9" x14ac:dyDescent="0.2">
      <c r="B6412">
        <f>IF(ISBLANK(A6412),"",VLOOKUP(A6412,Normas!A:D,4,FALSE))</f>
      </c>
      <c r="E6412" s="2">
        <f>IF(ISBLANK(D6412),"",INT(YEARFRAC(D6412,'Vispārīga informācija'!$B$2)))</f>
      </c>
      <c r="F6412" s="2">
        <f>IFERROR(IF(ISBLANK($A6412),"",IF($A6412="Ūdeņraža jonu koncentrācija",VLOOKUP(Dati!$A6412,Normas!$A:$D,2,FALSE),VLOOKUP(Dati!$A6412,Normas!$A:$D,2,FALSE)*0.6)),"")</f>
      </c>
      <c r="G6412" s="2">
        <f>IFERROR(IF(ISBLANK($A6412),"",IF($A6412="Ūdeņraža jonu koncentrācija",VLOOKUP(Dati!$A6412,Normas!$A:$D,3,FALSE),VLOOKUP(Dati!$A6412,Normas!$A:$D,3,FALSE)*0.6)),"")</f>
      </c>
      <c r="H6412" s="2">
        <f>IFERROR(IF(ISBLANK($A6412),"",IF($A6412="Ūdeņraža jonu koncentrācija",VLOOKUP(Dati!$A6412,Normas!$A:$D,2,FALSE),VLOOKUP(Dati!$A6412,Normas!$A:$D,2,FALSE)*0.3)),"")</f>
      </c>
      <c r="I6412" s="2">
        <f>IFERROR(IF(ISBLANK($A6412),"",IF($A6412="Ūdeņraža jonu koncentrācija",VLOOKUP(Dati!$A6412,Normas!$A:$D,3,FALSE),VLOOKUP(Dati!$A6412,Normas!$A:$D,3,FALSE)*0.3)),"")</f>
      </c>
    </row>
    <row r="6413" spans="2:9" x14ac:dyDescent="0.2">
      <c r="B6413">
        <f>IF(ISBLANK(A6413),"",VLOOKUP(A6413,Normas!A:D,4,FALSE))</f>
      </c>
      <c r="E6413" s="2">
        <f>IF(ISBLANK(D6413),"",INT(YEARFRAC(D6413,'Vispārīga informācija'!$B$2)))</f>
      </c>
      <c r="F6413" s="2">
        <f>IFERROR(IF(ISBLANK($A6413),"",IF($A6413="Ūdeņraža jonu koncentrācija",VLOOKUP(Dati!$A6413,Normas!$A:$D,2,FALSE),VLOOKUP(Dati!$A6413,Normas!$A:$D,2,FALSE)*0.6)),"")</f>
      </c>
      <c r="G6413" s="2">
        <f>IFERROR(IF(ISBLANK($A6413),"",IF($A6413="Ūdeņraža jonu koncentrācija",VLOOKUP(Dati!$A6413,Normas!$A:$D,3,FALSE),VLOOKUP(Dati!$A6413,Normas!$A:$D,3,FALSE)*0.6)),"")</f>
      </c>
      <c r="H6413" s="2">
        <f>IFERROR(IF(ISBLANK($A6413),"",IF($A6413="Ūdeņraža jonu koncentrācija",VLOOKUP(Dati!$A6413,Normas!$A:$D,2,FALSE),VLOOKUP(Dati!$A6413,Normas!$A:$D,2,FALSE)*0.3)),"")</f>
      </c>
      <c r="I6413" s="2">
        <f>IFERROR(IF(ISBLANK($A6413),"",IF($A6413="Ūdeņraža jonu koncentrācija",VLOOKUP(Dati!$A6413,Normas!$A:$D,3,FALSE),VLOOKUP(Dati!$A6413,Normas!$A:$D,3,FALSE)*0.3)),"")</f>
      </c>
    </row>
    <row r="6414" spans="2:9" x14ac:dyDescent="0.2">
      <c r="B6414">
        <f>IF(ISBLANK(A6414),"",VLOOKUP(A6414,Normas!A:D,4,FALSE))</f>
      </c>
      <c r="E6414" s="2">
        <f>IF(ISBLANK(D6414),"",INT(YEARFRAC(D6414,'Vispārīga informācija'!$B$2)))</f>
      </c>
      <c r="F6414" s="2">
        <f>IFERROR(IF(ISBLANK($A6414),"",IF($A6414="Ūdeņraža jonu koncentrācija",VLOOKUP(Dati!$A6414,Normas!$A:$D,2,FALSE),VLOOKUP(Dati!$A6414,Normas!$A:$D,2,FALSE)*0.6)),"")</f>
      </c>
      <c r="G6414" s="2">
        <f>IFERROR(IF(ISBLANK($A6414),"",IF($A6414="Ūdeņraža jonu koncentrācija",VLOOKUP(Dati!$A6414,Normas!$A:$D,3,FALSE),VLOOKUP(Dati!$A6414,Normas!$A:$D,3,FALSE)*0.6)),"")</f>
      </c>
      <c r="H6414" s="2">
        <f>IFERROR(IF(ISBLANK($A6414),"",IF($A6414="Ūdeņraža jonu koncentrācija",VLOOKUP(Dati!$A6414,Normas!$A:$D,2,FALSE),VLOOKUP(Dati!$A6414,Normas!$A:$D,2,FALSE)*0.3)),"")</f>
      </c>
      <c r="I6414" s="2">
        <f>IFERROR(IF(ISBLANK($A6414),"",IF($A6414="Ūdeņraža jonu koncentrācija",VLOOKUP(Dati!$A6414,Normas!$A:$D,3,FALSE),VLOOKUP(Dati!$A6414,Normas!$A:$D,3,FALSE)*0.3)),"")</f>
      </c>
    </row>
    <row r="6415" spans="2:9" x14ac:dyDescent="0.2">
      <c r="B6415">
        <f>IF(ISBLANK(A6415),"",VLOOKUP(A6415,Normas!A:D,4,FALSE))</f>
      </c>
      <c r="E6415" s="2">
        <f>IF(ISBLANK(D6415),"",INT(YEARFRAC(D6415,'Vispārīga informācija'!$B$2)))</f>
      </c>
      <c r="F6415" s="2">
        <f>IFERROR(IF(ISBLANK($A6415),"",IF($A6415="Ūdeņraža jonu koncentrācija",VLOOKUP(Dati!$A6415,Normas!$A:$D,2,FALSE),VLOOKUP(Dati!$A6415,Normas!$A:$D,2,FALSE)*0.6)),"")</f>
      </c>
      <c r="G6415" s="2">
        <f>IFERROR(IF(ISBLANK($A6415),"",IF($A6415="Ūdeņraža jonu koncentrācija",VLOOKUP(Dati!$A6415,Normas!$A:$D,3,FALSE),VLOOKUP(Dati!$A6415,Normas!$A:$D,3,FALSE)*0.6)),"")</f>
      </c>
      <c r="H6415" s="2">
        <f>IFERROR(IF(ISBLANK($A6415),"",IF($A6415="Ūdeņraža jonu koncentrācija",VLOOKUP(Dati!$A6415,Normas!$A:$D,2,FALSE),VLOOKUP(Dati!$A6415,Normas!$A:$D,2,FALSE)*0.3)),"")</f>
      </c>
      <c r="I6415" s="2">
        <f>IFERROR(IF(ISBLANK($A6415),"",IF($A6415="Ūdeņraža jonu koncentrācija",VLOOKUP(Dati!$A6415,Normas!$A:$D,3,FALSE),VLOOKUP(Dati!$A6415,Normas!$A:$D,3,FALSE)*0.3)),"")</f>
      </c>
    </row>
    <row r="6416" spans="2:9" x14ac:dyDescent="0.2">
      <c r="B6416">
        <f>IF(ISBLANK(A6416),"",VLOOKUP(A6416,Normas!A:D,4,FALSE))</f>
      </c>
      <c r="E6416" s="2">
        <f>IF(ISBLANK(D6416),"",INT(YEARFRAC(D6416,'Vispārīga informācija'!$B$2)))</f>
      </c>
      <c r="F6416" s="2">
        <f>IFERROR(IF(ISBLANK($A6416),"",IF($A6416="Ūdeņraža jonu koncentrācija",VLOOKUP(Dati!$A6416,Normas!$A:$D,2,FALSE),VLOOKUP(Dati!$A6416,Normas!$A:$D,2,FALSE)*0.6)),"")</f>
      </c>
      <c r="G6416" s="2">
        <f>IFERROR(IF(ISBLANK($A6416),"",IF($A6416="Ūdeņraža jonu koncentrācija",VLOOKUP(Dati!$A6416,Normas!$A:$D,3,FALSE),VLOOKUP(Dati!$A6416,Normas!$A:$D,3,FALSE)*0.6)),"")</f>
      </c>
      <c r="H6416" s="2">
        <f>IFERROR(IF(ISBLANK($A6416),"",IF($A6416="Ūdeņraža jonu koncentrācija",VLOOKUP(Dati!$A6416,Normas!$A:$D,2,FALSE),VLOOKUP(Dati!$A6416,Normas!$A:$D,2,FALSE)*0.3)),"")</f>
      </c>
      <c r="I6416" s="2">
        <f>IFERROR(IF(ISBLANK($A6416),"",IF($A6416="Ūdeņraža jonu koncentrācija",VLOOKUP(Dati!$A6416,Normas!$A:$D,3,FALSE),VLOOKUP(Dati!$A6416,Normas!$A:$D,3,FALSE)*0.3)),"")</f>
      </c>
    </row>
    <row r="6417" spans="2:9" x14ac:dyDescent="0.2">
      <c r="B6417">
        <f>IF(ISBLANK(A6417),"",VLOOKUP(A6417,Normas!A:D,4,FALSE))</f>
      </c>
      <c r="E6417" s="2">
        <f>IF(ISBLANK(D6417),"",INT(YEARFRAC(D6417,'Vispārīga informācija'!$B$2)))</f>
      </c>
      <c r="F6417" s="2">
        <f>IFERROR(IF(ISBLANK($A6417),"",IF($A6417="Ūdeņraža jonu koncentrācija",VLOOKUP(Dati!$A6417,Normas!$A:$D,2,FALSE),VLOOKUP(Dati!$A6417,Normas!$A:$D,2,FALSE)*0.6)),"")</f>
      </c>
      <c r="G6417" s="2">
        <f>IFERROR(IF(ISBLANK($A6417),"",IF($A6417="Ūdeņraža jonu koncentrācija",VLOOKUP(Dati!$A6417,Normas!$A:$D,3,FALSE),VLOOKUP(Dati!$A6417,Normas!$A:$D,3,FALSE)*0.6)),"")</f>
      </c>
      <c r="H6417" s="2">
        <f>IFERROR(IF(ISBLANK($A6417),"",IF($A6417="Ūdeņraža jonu koncentrācija",VLOOKUP(Dati!$A6417,Normas!$A:$D,2,FALSE),VLOOKUP(Dati!$A6417,Normas!$A:$D,2,FALSE)*0.3)),"")</f>
      </c>
      <c r="I6417" s="2">
        <f>IFERROR(IF(ISBLANK($A6417),"",IF($A6417="Ūdeņraža jonu koncentrācija",VLOOKUP(Dati!$A6417,Normas!$A:$D,3,FALSE),VLOOKUP(Dati!$A6417,Normas!$A:$D,3,FALSE)*0.3)),"")</f>
      </c>
    </row>
    <row r="6418" spans="2:9" x14ac:dyDescent="0.2">
      <c r="B6418">
        <f>IF(ISBLANK(A6418),"",VLOOKUP(A6418,Normas!A:D,4,FALSE))</f>
      </c>
      <c r="E6418" s="2">
        <f>IF(ISBLANK(D6418),"",INT(YEARFRAC(D6418,'Vispārīga informācija'!$B$2)))</f>
      </c>
      <c r="F6418" s="2">
        <f>IFERROR(IF(ISBLANK($A6418),"",IF($A6418="Ūdeņraža jonu koncentrācija",VLOOKUP(Dati!$A6418,Normas!$A:$D,2,FALSE),VLOOKUP(Dati!$A6418,Normas!$A:$D,2,FALSE)*0.6)),"")</f>
      </c>
      <c r="G6418" s="2">
        <f>IFERROR(IF(ISBLANK($A6418),"",IF($A6418="Ūdeņraža jonu koncentrācija",VLOOKUP(Dati!$A6418,Normas!$A:$D,3,FALSE),VLOOKUP(Dati!$A6418,Normas!$A:$D,3,FALSE)*0.6)),"")</f>
      </c>
      <c r="H6418" s="2">
        <f>IFERROR(IF(ISBLANK($A6418),"",IF($A6418="Ūdeņraža jonu koncentrācija",VLOOKUP(Dati!$A6418,Normas!$A:$D,2,FALSE),VLOOKUP(Dati!$A6418,Normas!$A:$D,2,FALSE)*0.3)),"")</f>
      </c>
      <c r="I6418" s="2">
        <f>IFERROR(IF(ISBLANK($A6418),"",IF($A6418="Ūdeņraža jonu koncentrācija",VLOOKUP(Dati!$A6418,Normas!$A:$D,3,FALSE),VLOOKUP(Dati!$A6418,Normas!$A:$D,3,FALSE)*0.3)),"")</f>
      </c>
    </row>
    <row r="6419" spans="2:9" x14ac:dyDescent="0.2">
      <c r="B6419">
        <f>IF(ISBLANK(A6419),"",VLOOKUP(A6419,Normas!A:D,4,FALSE))</f>
      </c>
      <c r="E6419" s="2">
        <f>IF(ISBLANK(D6419),"",INT(YEARFRAC(D6419,'Vispārīga informācija'!$B$2)))</f>
      </c>
      <c r="F6419" s="2">
        <f>IFERROR(IF(ISBLANK($A6419),"",IF($A6419="Ūdeņraža jonu koncentrācija",VLOOKUP(Dati!$A6419,Normas!$A:$D,2,FALSE),VLOOKUP(Dati!$A6419,Normas!$A:$D,2,FALSE)*0.6)),"")</f>
      </c>
      <c r="G6419" s="2">
        <f>IFERROR(IF(ISBLANK($A6419),"",IF($A6419="Ūdeņraža jonu koncentrācija",VLOOKUP(Dati!$A6419,Normas!$A:$D,3,FALSE),VLOOKUP(Dati!$A6419,Normas!$A:$D,3,FALSE)*0.6)),"")</f>
      </c>
      <c r="H6419" s="2">
        <f>IFERROR(IF(ISBLANK($A6419),"",IF($A6419="Ūdeņraža jonu koncentrācija",VLOOKUP(Dati!$A6419,Normas!$A:$D,2,FALSE),VLOOKUP(Dati!$A6419,Normas!$A:$D,2,FALSE)*0.3)),"")</f>
      </c>
      <c r="I6419" s="2">
        <f>IFERROR(IF(ISBLANK($A6419),"",IF($A6419="Ūdeņraža jonu koncentrācija",VLOOKUP(Dati!$A6419,Normas!$A:$D,3,FALSE),VLOOKUP(Dati!$A6419,Normas!$A:$D,3,FALSE)*0.3)),"")</f>
      </c>
    </row>
    <row r="6420" spans="2:9" x14ac:dyDescent="0.2">
      <c r="B6420">
        <f>IF(ISBLANK(A6420),"",VLOOKUP(A6420,Normas!A:D,4,FALSE))</f>
      </c>
      <c r="E6420" s="2">
        <f>IF(ISBLANK(D6420),"",INT(YEARFRAC(D6420,'Vispārīga informācija'!$B$2)))</f>
      </c>
      <c r="F6420" s="2">
        <f>IFERROR(IF(ISBLANK($A6420),"",IF($A6420="Ūdeņraža jonu koncentrācija",VLOOKUP(Dati!$A6420,Normas!$A:$D,2,FALSE),VLOOKUP(Dati!$A6420,Normas!$A:$D,2,FALSE)*0.6)),"")</f>
      </c>
      <c r="G6420" s="2">
        <f>IFERROR(IF(ISBLANK($A6420),"",IF($A6420="Ūdeņraža jonu koncentrācija",VLOOKUP(Dati!$A6420,Normas!$A:$D,3,FALSE),VLOOKUP(Dati!$A6420,Normas!$A:$D,3,FALSE)*0.6)),"")</f>
      </c>
      <c r="H6420" s="2">
        <f>IFERROR(IF(ISBLANK($A6420),"",IF($A6420="Ūdeņraža jonu koncentrācija",VLOOKUP(Dati!$A6420,Normas!$A:$D,2,FALSE),VLOOKUP(Dati!$A6420,Normas!$A:$D,2,FALSE)*0.3)),"")</f>
      </c>
      <c r="I6420" s="2">
        <f>IFERROR(IF(ISBLANK($A6420),"",IF($A6420="Ūdeņraža jonu koncentrācija",VLOOKUP(Dati!$A6420,Normas!$A:$D,3,FALSE),VLOOKUP(Dati!$A6420,Normas!$A:$D,3,FALSE)*0.3)),"")</f>
      </c>
    </row>
    <row r="6421" spans="2:9" x14ac:dyDescent="0.2">
      <c r="B6421">
        <f>IF(ISBLANK(A6421),"",VLOOKUP(A6421,Normas!A:D,4,FALSE))</f>
      </c>
      <c r="E6421" s="2">
        <f>IF(ISBLANK(D6421),"",INT(YEARFRAC(D6421,'Vispārīga informācija'!$B$2)))</f>
      </c>
      <c r="F6421" s="2">
        <f>IFERROR(IF(ISBLANK($A6421),"",IF($A6421="Ūdeņraža jonu koncentrācija",VLOOKUP(Dati!$A6421,Normas!$A:$D,2,FALSE),VLOOKUP(Dati!$A6421,Normas!$A:$D,2,FALSE)*0.6)),"")</f>
      </c>
      <c r="G6421" s="2">
        <f>IFERROR(IF(ISBLANK($A6421),"",IF($A6421="Ūdeņraža jonu koncentrācija",VLOOKUP(Dati!$A6421,Normas!$A:$D,3,FALSE),VLOOKUP(Dati!$A6421,Normas!$A:$D,3,FALSE)*0.6)),"")</f>
      </c>
      <c r="H6421" s="2">
        <f>IFERROR(IF(ISBLANK($A6421),"",IF($A6421="Ūdeņraža jonu koncentrācija",VLOOKUP(Dati!$A6421,Normas!$A:$D,2,FALSE),VLOOKUP(Dati!$A6421,Normas!$A:$D,2,FALSE)*0.3)),"")</f>
      </c>
      <c r="I6421" s="2">
        <f>IFERROR(IF(ISBLANK($A6421),"",IF($A6421="Ūdeņraža jonu koncentrācija",VLOOKUP(Dati!$A6421,Normas!$A:$D,3,FALSE),VLOOKUP(Dati!$A6421,Normas!$A:$D,3,FALSE)*0.3)),"")</f>
      </c>
    </row>
    <row r="6422" spans="2:9" x14ac:dyDescent="0.2">
      <c r="B6422">
        <f>IF(ISBLANK(A6422),"",VLOOKUP(A6422,Normas!A:D,4,FALSE))</f>
      </c>
      <c r="E6422" s="2">
        <f>IF(ISBLANK(D6422),"",INT(YEARFRAC(D6422,'Vispārīga informācija'!$B$2)))</f>
      </c>
      <c r="F6422" s="2">
        <f>IFERROR(IF(ISBLANK($A6422),"",IF($A6422="Ūdeņraža jonu koncentrācija",VLOOKUP(Dati!$A6422,Normas!$A:$D,2,FALSE),VLOOKUP(Dati!$A6422,Normas!$A:$D,2,FALSE)*0.6)),"")</f>
      </c>
      <c r="G6422" s="2">
        <f>IFERROR(IF(ISBLANK($A6422),"",IF($A6422="Ūdeņraža jonu koncentrācija",VLOOKUP(Dati!$A6422,Normas!$A:$D,3,FALSE),VLOOKUP(Dati!$A6422,Normas!$A:$D,3,FALSE)*0.6)),"")</f>
      </c>
      <c r="H6422" s="2">
        <f>IFERROR(IF(ISBLANK($A6422),"",IF($A6422="Ūdeņraža jonu koncentrācija",VLOOKUP(Dati!$A6422,Normas!$A:$D,2,FALSE),VLOOKUP(Dati!$A6422,Normas!$A:$D,2,FALSE)*0.3)),"")</f>
      </c>
      <c r="I6422" s="2">
        <f>IFERROR(IF(ISBLANK($A6422),"",IF($A6422="Ūdeņraža jonu koncentrācija",VLOOKUP(Dati!$A6422,Normas!$A:$D,3,FALSE),VLOOKUP(Dati!$A6422,Normas!$A:$D,3,FALSE)*0.3)),"")</f>
      </c>
    </row>
    <row r="6423" spans="2:9" x14ac:dyDescent="0.2">
      <c r="B6423">
        <f>IF(ISBLANK(A6423),"",VLOOKUP(A6423,Normas!A:D,4,FALSE))</f>
      </c>
      <c r="E6423" s="2">
        <f>IF(ISBLANK(D6423),"",INT(YEARFRAC(D6423,'Vispārīga informācija'!$B$2)))</f>
      </c>
      <c r="F6423" s="2">
        <f>IFERROR(IF(ISBLANK($A6423),"",IF($A6423="Ūdeņraža jonu koncentrācija",VLOOKUP(Dati!$A6423,Normas!$A:$D,2,FALSE),VLOOKUP(Dati!$A6423,Normas!$A:$D,2,FALSE)*0.6)),"")</f>
      </c>
      <c r="G6423" s="2">
        <f>IFERROR(IF(ISBLANK($A6423),"",IF($A6423="Ūdeņraža jonu koncentrācija",VLOOKUP(Dati!$A6423,Normas!$A:$D,3,FALSE),VLOOKUP(Dati!$A6423,Normas!$A:$D,3,FALSE)*0.6)),"")</f>
      </c>
      <c r="H6423" s="2">
        <f>IFERROR(IF(ISBLANK($A6423),"",IF($A6423="Ūdeņraža jonu koncentrācija",VLOOKUP(Dati!$A6423,Normas!$A:$D,2,FALSE),VLOOKUP(Dati!$A6423,Normas!$A:$D,2,FALSE)*0.3)),"")</f>
      </c>
      <c r="I6423" s="2">
        <f>IFERROR(IF(ISBLANK($A6423),"",IF($A6423="Ūdeņraža jonu koncentrācija",VLOOKUP(Dati!$A6423,Normas!$A:$D,3,FALSE),VLOOKUP(Dati!$A6423,Normas!$A:$D,3,FALSE)*0.3)),"")</f>
      </c>
    </row>
    <row r="6424" spans="2:9" x14ac:dyDescent="0.2">
      <c r="B6424">
        <f>IF(ISBLANK(A6424),"",VLOOKUP(A6424,Normas!A:D,4,FALSE))</f>
      </c>
      <c r="E6424" s="2">
        <f>IF(ISBLANK(D6424),"",INT(YEARFRAC(D6424,'Vispārīga informācija'!$B$2)))</f>
      </c>
      <c r="F6424" s="2">
        <f>IFERROR(IF(ISBLANK($A6424),"",IF($A6424="Ūdeņraža jonu koncentrācija",VLOOKUP(Dati!$A6424,Normas!$A:$D,2,FALSE),VLOOKUP(Dati!$A6424,Normas!$A:$D,2,FALSE)*0.6)),"")</f>
      </c>
      <c r="G6424" s="2">
        <f>IFERROR(IF(ISBLANK($A6424),"",IF($A6424="Ūdeņraža jonu koncentrācija",VLOOKUP(Dati!$A6424,Normas!$A:$D,3,FALSE),VLOOKUP(Dati!$A6424,Normas!$A:$D,3,FALSE)*0.6)),"")</f>
      </c>
      <c r="H6424" s="2">
        <f>IFERROR(IF(ISBLANK($A6424),"",IF($A6424="Ūdeņraža jonu koncentrācija",VLOOKUP(Dati!$A6424,Normas!$A:$D,2,FALSE),VLOOKUP(Dati!$A6424,Normas!$A:$D,2,FALSE)*0.3)),"")</f>
      </c>
      <c r="I6424" s="2">
        <f>IFERROR(IF(ISBLANK($A6424),"",IF($A6424="Ūdeņraža jonu koncentrācija",VLOOKUP(Dati!$A6424,Normas!$A:$D,3,FALSE),VLOOKUP(Dati!$A6424,Normas!$A:$D,3,FALSE)*0.3)),"")</f>
      </c>
    </row>
    <row r="6425" spans="2:9" x14ac:dyDescent="0.2">
      <c r="B6425">
        <f>IF(ISBLANK(A6425),"",VLOOKUP(A6425,Normas!A:D,4,FALSE))</f>
      </c>
      <c r="E6425" s="2">
        <f>IF(ISBLANK(D6425),"",INT(YEARFRAC(D6425,'Vispārīga informācija'!$B$2)))</f>
      </c>
      <c r="F6425" s="2">
        <f>IFERROR(IF(ISBLANK($A6425),"",IF($A6425="Ūdeņraža jonu koncentrācija",VLOOKUP(Dati!$A6425,Normas!$A:$D,2,FALSE),VLOOKUP(Dati!$A6425,Normas!$A:$D,2,FALSE)*0.6)),"")</f>
      </c>
      <c r="G6425" s="2">
        <f>IFERROR(IF(ISBLANK($A6425),"",IF($A6425="Ūdeņraža jonu koncentrācija",VLOOKUP(Dati!$A6425,Normas!$A:$D,3,FALSE),VLOOKUP(Dati!$A6425,Normas!$A:$D,3,FALSE)*0.6)),"")</f>
      </c>
      <c r="H6425" s="2">
        <f>IFERROR(IF(ISBLANK($A6425),"",IF($A6425="Ūdeņraža jonu koncentrācija",VLOOKUP(Dati!$A6425,Normas!$A:$D,2,FALSE),VLOOKUP(Dati!$A6425,Normas!$A:$D,2,FALSE)*0.3)),"")</f>
      </c>
      <c r="I6425" s="2">
        <f>IFERROR(IF(ISBLANK($A6425),"",IF($A6425="Ūdeņraža jonu koncentrācija",VLOOKUP(Dati!$A6425,Normas!$A:$D,3,FALSE),VLOOKUP(Dati!$A6425,Normas!$A:$D,3,FALSE)*0.3)),"")</f>
      </c>
    </row>
    <row r="6426" spans="2:9" x14ac:dyDescent="0.2">
      <c r="B6426">
        <f>IF(ISBLANK(A6426),"",VLOOKUP(A6426,Normas!A:D,4,FALSE))</f>
      </c>
      <c r="E6426" s="2">
        <f>IF(ISBLANK(D6426),"",INT(YEARFRAC(D6426,'Vispārīga informācija'!$B$2)))</f>
      </c>
      <c r="F6426" s="2">
        <f>IFERROR(IF(ISBLANK($A6426),"",IF($A6426="Ūdeņraža jonu koncentrācija",VLOOKUP(Dati!$A6426,Normas!$A:$D,2,FALSE),VLOOKUP(Dati!$A6426,Normas!$A:$D,2,FALSE)*0.6)),"")</f>
      </c>
      <c r="G6426" s="2">
        <f>IFERROR(IF(ISBLANK($A6426),"",IF($A6426="Ūdeņraža jonu koncentrācija",VLOOKUP(Dati!$A6426,Normas!$A:$D,3,FALSE),VLOOKUP(Dati!$A6426,Normas!$A:$D,3,FALSE)*0.6)),"")</f>
      </c>
      <c r="H6426" s="2">
        <f>IFERROR(IF(ISBLANK($A6426),"",IF($A6426="Ūdeņraža jonu koncentrācija",VLOOKUP(Dati!$A6426,Normas!$A:$D,2,FALSE),VLOOKUP(Dati!$A6426,Normas!$A:$D,2,FALSE)*0.3)),"")</f>
      </c>
      <c r="I6426" s="2">
        <f>IFERROR(IF(ISBLANK($A6426),"",IF($A6426="Ūdeņraža jonu koncentrācija",VLOOKUP(Dati!$A6426,Normas!$A:$D,3,FALSE),VLOOKUP(Dati!$A6426,Normas!$A:$D,3,FALSE)*0.3)),"")</f>
      </c>
    </row>
    <row r="6427" spans="2:9" x14ac:dyDescent="0.2">
      <c r="B6427">
        <f>IF(ISBLANK(A6427),"",VLOOKUP(A6427,Normas!A:D,4,FALSE))</f>
      </c>
      <c r="E6427" s="2">
        <f>IF(ISBLANK(D6427),"",INT(YEARFRAC(D6427,'Vispārīga informācija'!$B$2)))</f>
      </c>
      <c r="F6427" s="2">
        <f>IFERROR(IF(ISBLANK($A6427),"",IF($A6427="Ūdeņraža jonu koncentrācija",VLOOKUP(Dati!$A6427,Normas!$A:$D,2,FALSE),VLOOKUP(Dati!$A6427,Normas!$A:$D,2,FALSE)*0.6)),"")</f>
      </c>
      <c r="G6427" s="2">
        <f>IFERROR(IF(ISBLANK($A6427),"",IF($A6427="Ūdeņraža jonu koncentrācija",VLOOKUP(Dati!$A6427,Normas!$A:$D,3,FALSE),VLOOKUP(Dati!$A6427,Normas!$A:$D,3,FALSE)*0.6)),"")</f>
      </c>
      <c r="H6427" s="2">
        <f>IFERROR(IF(ISBLANK($A6427),"",IF($A6427="Ūdeņraža jonu koncentrācija",VLOOKUP(Dati!$A6427,Normas!$A:$D,2,FALSE),VLOOKUP(Dati!$A6427,Normas!$A:$D,2,FALSE)*0.3)),"")</f>
      </c>
      <c r="I6427" s="2">
        <f>IFERROR(IF(ISBLANK($A6427),"",IF($A6427="Ūdeņraža jonu koncentrācija",VLOOKUP(Dati!$A6427,Normas!$A:$D,3,FALSE),VLOOKUP(Dati!$A6427,Normas!$A:$D,3,FALSE)*0.3)),"")</f>
      </c>
    </row>
    <row r="6428" spans="2:9" x14ac:dyDescent="0.2">
      <c r="B6428">
        <f>IF(ISBLANK(A6428),"",VLOOKUP(A6428,Normas!A:D,4,FALSE))</f>
      </c>
      <c r="E6428" s="2">
        <f>IF(ISBLANK(D6428),"",INT(YEARFRAC(D6428,'Vispārīga informācija'!$B$2)))</f>
      </c>
      <c r="F6428" s="2">
        <f>IFERROR(IF(ISBLANK($A6428),"",IF($A6428="Ūdeņraža jonu koncentrācija",VLOOKUP(Dati!$A6428,Normas!$A:$D,2,FALSE),VLOOKUP(Dati!$A6428,Normas!$A:$D,2,FALSE)*0.6)),"")</f>
      </c>
      <c r="G6428" s="2">
        <f>IFERROR(IF(ISBLANK($A6428),"",IF($A6428="Ūdeņraža jonu koncentrācija",VLOOKUP(Dati!$A6428,Normas!$A:$D,3,FALSE),VLOOKUP(Dati!$A6428,Normas!$A:$D,3,FALSE)*0.6)),"")</f>
      </c>
      <c r="H6428" s="2">
        <f>IFERROR(IF(ISBLANK($A6428),"",IF($A6428="Ūdeņraža jonu koncentrācija",VLOOKUP(Dati!$A6428,Normas!$A:$D,2,FALSE),VLOOKUP(Dati!$A6428,Normas!$A:$D,2,FALSE)*0.3)),"")</f>
      </c>
      <c r="I6428" s="2">
        <f>IFERROR(IF(ISBLANK($A6428),"",IF($A6428="Ūdeņraža jonu koncentrācija",VLOOKUP(Dati!$A6428,Normas!$A:$D,3,FALSE),VLOOKUP(Dati!$A6428,Normas!$A:$D,3,FALSE)*0.3)),"")</f>
      </c>
    </row>
    <row r="6429" spans="2:9" x14ac:dyDescent="0.2">
      <c r="B6429">
        <f>IF(ISBLANK(A6429),"",VLOOKUP(A6429,Normas!A:D,4,FALSE))</f>
      </c>
      <c r="E6429" s="2">
        <f>IF(ISBLANK(D6429),"",INT(YEARFRAC(D6429,'Vispārīga informācija'!$B$2)))</f>
      </c>
      <c r="F6429" s="2">
        <f>IFERROR(IF(ISBLANK($A6429),"",IF($A6429="Ūdeņraža jonu koncentrācija",VLOOKUP(Dati!$A6429,Normas!$A:$D,2,FALSE),VLOOKUP(Dati!$A6429,Normas!$A:$D,2,FALSE)*0.6)),"")</f>
      </c>
      <c r="G6429" s="2">
        <f>IFERROR(IF(ISBLANK($A6429),"",IF($A6429="Ūdeņraža jonu koncentrācija",VLOOKUP(Dati!$A6429,Normas!$A:$D,3,FALSE),VLOOKUP(Dati!$A6429,Normas!$A:$D,3,FALSE)*0.6)),"")</f>
      </c>
      <c r="H6429" s="2">
        <f>IFERROR(IF(ISBLANK($A6429),"",IF($A6429="Ūdeņraža jonu koncentrācija",VLOOKUP(Dati!$A6429,Normas!$A:$D,2,FALSE),VLOOKUP(Dati!$A6429,Normas!$A:$D,2,FALSE)*0.3)),"")</f>
      </c>
      <c r="I6429" s="2">
        <f>IFERROR(IF(ISBLANK($A6429),"",IF($A6429="Ūdeņraža jonu koncentrācija",VLOOKUP(Dati!$A6429,Normas!$A:$D,3,FALSE),VLOOKUP(Dati!$A6429,Normas!$A:$D,3,FALSE)*0.3)),"")</f>
      </c>
    </row>
    <row r="6430" spans="2:9" x14ac:dyDescent="0.2">
      <c r="B6430">
        <f>IF(ISBLANK(A6430),"",VLOOKUP(A6430,Normas!A:D,4,FALSE))</f>
      </c>
      <c r="E6430" s="2">
        <f>IF(ISBLANK(D6430),"",INT(YEARFRAC(D6430,'Vispārīga informācija'!$B$2)))</f>
      </c>
      <c r="F6430" s="2">
        <f>IFERROR(IF(ISBLANK($A6430),"",IF($A6430="Ūdeņraža jonu koncentrācija",VLOOKUP(Dati!$A6430,Normas!$A:$D,2,FALSE),VLOOKUP(Dati!$A6430,Normas!$A:$D,2,FALSE)*0.6)),"")</f>
      </c>
      <c r="G6430" s="2">
        <f>IFERROR(IF(ISBLANK($A6430),"",IF($A6430="Ūdeņraža jonu koncentrācija",VLOOKUP(Dati!$A6430,Normas!$A:$D,3,FALSE),VLOOKUP(Dati!$A6430,Normas!$A:$D,3,FALSE)*0.6)),"")</f>
      </c>
      <c r="H6430" s="2">
        <f>IFERROR(IF(ISBLANK($A6430),"",IF($A6430="Ūdeņraža jonu koncentrācija",VLOOKUP(Dati!$A6430,Normas!$A:$D,2,FALSE),VLOOKUP(Dati!$A6430,Normas!$A:$D,2,FALSE)*0.3)),"")</f>
      </c>
      <c r="I6430" s="2">
        <f>IFERROR(IF(ISBLANK($A6430),"",IF($A6430="Ūdeņraža jonu koncentrācija",VLOOKUP(Dati!$A6430,Normas!$A:$D,3,FALSE),VLOOKUP(Dati!$A6430,Normas!$A:$D,3,FALSE)*0.3)),"")</f>
      </c>
    </row>
    <row r="6431" spans="2:9" x14ac:dyDescent="0.2">
      <c r="B6431">
        <f>IF(ISBLANK(A6431),"",VLOOKUP(A6431,Normas!A:D,4,FALSE))</f>
      </c>
      <c r="E6431" s="2">
        <f>IF(ISBLANK(D6431),"",INT(YEARFRAC(D6431,'Vispārīga informācija'!$B$2)))</f>
      </c>
      <c r="F6431" s="2">
        <f>IFERROR(IF(ISBLANK($A6431),"",IF($A6431="Ūdeņraža jonu koncentrācija",VLOOKUP(Dati!$A6431,Normas!$A:$D,2,FALSE),VLOOKUP(Dati!$A6431,Normas!$A:$D,2,FALSE)*0.6)),"")</f>
      </c>
      <c r="G6431" s="2">
        <f>IFERROR(IF(ISBLANK($A6431),"",IF($A6431="Ūdeņraža jonu koncentrācija",VLOOKUP(Dati!$A6431,Normas!$A:$D,3,FALSE),VLOOKUP(Dati!$A6431,Normas!$A:$D,3,FALSE)*0.6)),"")</f>
      </c>
      <c r="H6431" s="2">
        <f>IFERROR(IF(ISBLANK($A6431),"",IF($A6431="Ūdeņraža jonu koncentrācija",VLOOKUP(Dati!$A6431,Normas!$A:$D,2,FALSE),VLOOKUP(Dati!$A6431,Normas!$A:$D,2,FALSE)*0.3)),"")</f>
      </c>
      <c r="I6431" s="2">
        <f>IFERROR(IF(ISBLANK($A6431),"",IF($A6431="Ūdeņraža jonu koncentrācija",VLOOKUP(Dati!$A6431,Normas!$A:$D,3,FALSE),VLOOKUP(Dati!$A6431,Normas!$A:$D,3,FALSE)*0.3)),"")</f>
      </c>
    </row>
    <row r="6432" spans="2:9" x14ac:dyDescent="0.2">
      <c r="B6432">
        <f>IF(ISBLANK(A6432),"",VLOOKUP(A6432,Normas!A:D,4,FALSE))</f>
      </c>
      <c r="E6432" s="2">
        <f>IF(ISBLANK(D6432),"",INT(YEARFRAC(D6432,'Vispārīga informācija'!$B$2)))</f>
      </c>
      <c r="F6432" s="2">
        <f>IFERROR(IF(ISBLANK($A6432),"",IF($A6432="Ūdeņraža jonu koncentrācija",VLOOKUP(Dati!$A6432,Normas!$A:$D,2,FALSE),VLOOKUP(Dati!$A6432,Normas!$A:$D,2,FALSE)*0.6)),"")</f>
      </c>
      <c r="G6432" s="2">
        <f>IFERROR(IF(ISBLANK($A6432),"",IF($A6432="Ūdeņraža jonu koncentrācija",VLOOKUP(Dati!$A6432,Normas!$A:$D,3,FALSE),VLOOKUP(Dati!$A6432,Normas!$A:$D,3,FALSE)*0.6)),"")</f>
      </c>
      <c r="H6432" s="2">
        <f>IFERROR(IF(ISBLANK($A6432),"",IF($A6432="Ūdeņraža jonu koncentrācija",VLOOKUP(Dati!$A6432,Normas!$A:$D,2,FALSE),VLOOKUP(Dati!$A6432,Normas!$A:$D,2,FALSE)*0.3)),"")</f>
      </c>
      <c r="I6432" s="2">
        <f>IFERROR(IF(ISBLANK($A6432),"",IF($A6432="Ūdeņraža jonu koncentrācija",VLOOKUP(Dati!$A6432,Normas!$A:$D,3,FALSE),VLOOKUP(Dati!$A6432,Normas!$A:$D,3,FALSE)*0.3)),"")</f>
      </c>
    </row>
    <row r="6433" spans="2:9" x14ac:dyDescent="0.2">
      <c r="B6433">
        <f>IF(ISBLANK(A6433),"",VLOOKUP(A6433,Normas!A:D,4,FALSE))</f>
      </c>
      <c r="E6433" s="2">
        <f>IF(ISBLANK(D6433),"",INT(YEARFRAC(D6433,'Vispārīga informācija'!$B$2)))</f>
      </c>
      <c r="F6433" s="2">
        <f>IFERROR(IF(ISBLANK($A6433),"",IF($A6433="Ūdeņraža jonu koncentrācija",VLOOKUP(Dati!$A6433,Normas!$A:$D,2,FALSE),VLOOKUP(Dati!$A6433,Normas!$A:$D,2,FALSE)*0.6)),"")</f>
      </c>
      <c r="G6433" s="2">
        <f>IFERROR(IF(ISBLANK($A6433),"",IF($A6433="Ūdeņraža jonu koncentrācija",VLOOKUP(Dati!$A6433,Normas!$A:$D,3,FALSE),VLOOKUP(Dati!$A6433,Normas!$A:$D,3,FALSE)*0.6)),"")</f>
      </c>
      <c r="H6433" s="2">
        <f>IFERROR(IF(ISBLANK($A6433),"",IF($A6433="Ūdeņraža jonu koncentrācija",VLOOKUP(Dati!$A6433,Normas!$A:$D,2,FALSE),VLOOKUP(Dati!$A6433,Normas!$A:$D,2,FALSE)*0.3)),"")</f>
      </c>
      <c r="I6433" s="2">
        <f>IFERROR(IF(ISBLANK($A6433),"",IF($A6433="Ūdeņraža jonu koncentrācija",VLOOKUP(Dati!$A6433,Normas!$A:$D,3,FALSE),VLOOKUP(Dati!$A6433,Normas!$A:$D,3,FALSE)*0.3)),"")</f>
      </c>
    </row>
    <row r="6434" spans="2:9" x14ac:dyDescent="0.2">
      <c r="B6434">
        <f>IF(ISBLANK(A6434),"",VLOOKUP(A6434,Normas!A:D,4,FALSE))</f>
      </c>
      <c r="E6434" s="2">
        <f>IF(ISBLANK(D6434),"",INT(YEARFRAC(D6434,'Vispārīga informācija'!$B$2)))</f>
      </c>
      <c r="F6434" s="2">
        <f>IFERROR(IF(ISBLANK($A6434),"",IF($A6434="Ūdeņraža jonu koncentrācija",VLOOKUP(Dati!$A6434,Normas!$A:$D,2,FALSE),VLOOKUP(Dati!$A6434,Normas!$A:$D,2,FALSE)*0.6)),"")</f>
      </c>
      <c r="G6434" s="2">
        <f>IFERROR(IF(ISBLANK($A6434),"",IF($A6434="Ūdeņraža jonu koncentrācija",VLOOKUP(Dati!$A6434,Normas!$A:$D,3,FALSE),VLOOKUP(Dati!$A6434,Normas!$A:$D,3,FALSE)*0.6)),"")</f>
      </c>
      <c r="H6434" s="2">
        <f>IFERROR(IF(ISBLANK($A6434),"",IF($A6434="Ūdeņraža jonu koncentrācija",VLOOKUP(Dati!$A6434,Normas!$A:$D,2,FALSE),VLOOKUP(Dati!$A6434,Normas!$A:$D,2,FALSE)*0.3)),"")</f>
      </c>
      <c r="I6434" s="2">
        <f>IFERROR(IF(ISBLANK($A6434),"",IF($A6434="Ūdeņraža jonu koncentrācija",VLOOKUP(Dati!$A6434,Normas!$A:$D,3,FALSE),VLOOKUP(Dati!$A6434,Normas!$A:$D,3,FALSE)*0.3)),"")</f>
      </c>
    </row>
    <row r="6435" spans="2:9" x14ac:dyDescent="0.2">
      <c r="B6435">
        <f>IF(ISBLANK(A6435),"",VLOOKUP(A6435,Normas!A:D,4,FALSE))</f>
      </c>
      <c r="E6435" s="2">
        <f>IF(ISBLANK(D6435),"",INT(YEARFRAC(D6435,'Vispārīga informācija'!$B$2)))</f>
      </c>
      <c r="F6435" s="2">
        <f>IFERROR(IF(ISBLANK($A6435),"",IF($A6435="Ūdeņraža jonu koncentrācija",VLOOKUP(Dati!$A6435,Normas!$A:$D,2,FALSE),VLOOKUP(Dati!$A6435,Normas!$A:$D,2,FALSE)*0.6)),"")</f>
      </c>
      <c r="G6435" s="2">
        <f>IFERROR(IF(ISBLANK($A6435),"",IF($A6435="Ūdeņraža jonu koncentrācija",VLOOKUP(Dati!$A6435,Normas!$A:$D,3,FALSE),VLOOKUP(Dati!$A6435,Normas!$A:$D,3,FALSE)*0.6)),"")</f>
      </c>
      <c r="H6435" s="2">
        <f>IFERROR(IF(ISBLANK($A6435),"",IF($A6435="Ūdeņraža jonu koncentrācija",VLOOKUP(Dati!$A6435,Normas!$A:$D,2,FALSE),VLOOKUP(Dati!$A6435,Normas!$A:$D,2,FALSE)*0.3)),"")</f>
      </c>
      <c r="I6435" s="2">
        <f>IFERROR(IF(ISBLANK($A6435),"",IF($A6435="Ūdeņraža jonu koncentrācija",VLOOKUP(Dati!$A6435,Normas!$A:$D,3,FALSE),VLOOKUP(Dati!$A6435,Normas!$A:$D,3,FALSE)*0.3)),"")</f>
      </c>
    </row>
    <row r="6436" spans="2:9" x14ac:dyDescent="0.2">
      <c r="B6436">
        <f>IF(ISBLANK(A6436),"",VLOOKUP(A6436,Normas!A:D,4,FALSE))</f>
      </c>
      <c r="E6436" s="2">
        <f>IF(ISBLANK(D6436),"",INT(YEARFRAC(D6436,'Vispārīga informācija'!$B$2)))</f>
      </c>
      <c r="F6436" s="2">
        <f>IFERROR(IF(ISBLANK($A6436),"",IF($A6436="Ūdeņraža jonu koncentrācija",VLOOKUP(Dati!$A6436,Normas!$A:$D,2,FALSE),VLOOKUP(Dati!$A6436,Normas!$A:$D,2,FALSE)*0.6)),"")</f>
      </c>
      <c r="G6436" s="2">
        <f>IFERROR(IF(ISBLANK($A6436),"",IF($A6436="Ūdeņraža jonu koncentrācija",VLOOKUP(Dati!$A6436,Normas!$A:$D,3,FALSE),VLOOKUP(Dati!$A6436,Normas!$A:$D,3,FALSE)*0.6)),"")</f>
      </c>
      <c r="H6436" s="2">
        <f>IFERROR(IF(ISBLANK($A6436),"",IF($A6436="Ūdeņraža jonu koncentrācija",VLOOKUP(Dati!$A6436,Normas!$A:$D,2,FALSE),VLOOKUP(Dati!$A6436,Normas!$A:$D,2,FALSE)*0.3)),"")</f>
      </c>
      <c r="I6436" s="2">
        <f>IFERROR(IF(ISBLANK($A6436),"",IF($A6436="Ūdeņraža jonu koncentrācija",VLOOKUP(Dati!$A6436,Normas!$A:$D,3,FALSE),VLOOKUP(Dati!$A6436,Normas!$A:$D,3,FALSE)*0.3)),"")</f>
      </c>
    </row>
    <row r="6437" spans="2:9" x14ac:dyDescent="0.2">
      <c r="B6437">
        <f>IF(ISBLANK(A6437),"",VLOOKUP(A6437,Normas!A:D,4,FALSE))</f>
      </c>
      <c r="E6437" s="2">
        <f>IF(ISBLANK(D6437),"",INT(YEARFRAC(D6437,'Vispārīga informācija'!$B$2)))</f>
      </c>
      <c r="F6437" s="2">
        <f>IFERROR(IF(ISBLANK($A6437),"",IF($A6437="Ūdeņraža jonu koncentrācija",VLOOKUP(Dati!$A6437,Normas!$A:$D,2,FALSE),VLOOKUP(Dati!$A6437,Normas!$A:$D,2,FALSE)*0.6)),"")</f>
      </c>
      <c r="G6437" s="2">
        <f>IFERROR(IF(ISBLANK($A6437),"",IF($A6437="Ūdeņraža jonu koncentrācija",VLOOKUP(Dati!$A6437,Normas!$A:$D,3,FALSE),VLOOKUP(Dati!$A6437,Normas!$A:$D,3,FALSE)*0.6)),"")</f>
      </c>
      <c r="H6437" s="2">
        <f>IFERROR(IF(ISBLANK($A6437),"",IF($A6437="Ūdeņraža jonu koncentrācija",VLOOKUP(Dati!$A6437,Normas!$A:$D,2,FALSE),VLOOKUP(Dati!$A6437,Normas!$A:$D,2,FALSE)*0.3)),"")</f>
      </c>
      <c r="I6437" s="2">
        <f>IFERROR(IF(ISBLANK($A6437),"",IF($A6437="Ūdeņraža jonu koncentrācija",VLOOKUP(Dati!$A6437,Normas!$A:$D,3,FALSE),VLOOKUP(Dati!$A6437,Normas!$A:$D,3,FALSE)*0.3)),"")</f>
      </c>
    </row>
    <row r="6438" spans="2:9" x14ac:dyDescent="0.2">
      <c r="B6438">
        <f>IF(ISBLANK(A6438),"",VLOOKUP(A6438,Normas!A:D,4,FALSE))</f>
      </c>
      <c r="E6438" s="2">
        <f>IF(ISBLANK(D6438),"",INT(YEARFRAC(D6438,'Vispārīga informācija'!$B$2)))</f>
      </c>
      <c r="F6438" s="2">
        <f>IFERROR(IF(ISBLANK($A6438),"",IF($A6438="Ūdeņraža jonu koncentrācija",VLOOKUP(Dati!$A6438,Normas!$A:$D,2,FALSE),VLOOKUP(Dati!$A6438,Normas!$A:$D,2,FALSE)*0.6)),"")</f>
      </c>
      <c r="G6438" s="2">
        <f>IFERROR(IF(ISBLANK($A6438),"",IF($A6438="Ūdeņraža jonu koncentrācija",VLOOKUP(Dati!$A6438,Normas!$A:$D,3,FALSE),VLOOKUP(Dati!$A6438,Normas!$A:$D,3,FALSE)*0.6)),"")</f>
      </c>
      <c r="H6438" s="2">
        <f>IFERROR(IF(ISBLANK($A6438),"",IF($A6438="Ūdeņraža jonu koncentrācija",VLOOKUP(Dati!$A6438,Normas!$A:$D,2,FALSE),VLOOKUP(Dati!$A6438,Normas!$A:$D,2,FALSE)*0.3)),"")</f>
      </c>
      <c r="I6438" s="2">
        <f>IFERROR(IF(ISBLANK($A6438),"",IF($A6438="Ūdeņraža jonu koncentrācija",VLOOKUP(Dati!$A6438,Normas!$A:$D,3,FALSE),VLOOKUP(Dati!$A6438,Normas!$A:$D,3,FALSE)*0.3)),"")</f>
      </c>
    </row>
    <row r="6439" spans="2:9" x14ac:dyDescent="0.2">
      <c r="B6439">
        <f>IF(ISBLANK(A6439),"",VLOOKUP(A6439,Normas!A:D,4,FALSE))</f>
      </c>
      <c r="E6439" s="2">
        <f>IF(ISBLANK(D6439),"",INT(YEARFRAC(D6439,'Vispārīga informācija'!$B$2)))</f>
      </c>
      <c r="F6439" s="2">
        <f>IFERROR(IF(ISBLANK($A6439),"",IF($A6439="Ūdeņraža jonu koncentrācija",VLOOKUP(Dati!$A6439,Normas!$A:$D,2,FALSE),VLOOKUP(Dati!$A6439,Normas!$A:$D,2,FALSE)*0.6)),"")</f>
      </c>
      <c r="G6439" s="2">
        <f>IFERROR(IF(ISBLANK($A6439),"",IF($A6439="Ūdeņraža jonu koncentrācija",VLOOKUP(Dati!$A6439,Normas!$A:$D,3,FALSE),VLOOKUP(Dati!$A6439,Normas!$A:$D,3,FALSE)*0.6)),"")</f>
      </c>
      <c r="H6439" s="2">
        <f>IFERROR(IF(ISBLANK($A6439),"",IF($A6439="Ūdeņraža jonu koncentrācija",VLOOKUP(Dati!$A6439,Normas!$A:$D,2,FALSE),VLOOKUP(Dati!$A6439,Normas!$A:$D,2,FALSE)*0.3)),"")</f>
      </c>
      <c r="I6439" s="2">
        <f>IFERROR(IF(ISBLANK($A6439),"",IF($A6439="Ūdeņraža jonu koncentrācija",VLOOKUP(Dati!$A6439,Normas!$A:$D,3,FALSE),VLOOKUP(Dati!$A6439,Normas!$A:$D,3,FALSE)*0.3)),"")</f>
      </c>
    </row>
    <row r="6440" spans="2:9" x14ac:dyDescent="0.2">
      <c r="B6440">
        <f>IF(ISBLANK(A6440),"",VLOOKUP(A6440,Normas!A:D,4,FALSE))</f>
      </c>
      <c r="E6440" s="2">
        <f>IF(ISBLANK(D6440),"",INT(YEARFRAC(D6440,'Vispārīga informācija'!$B$2)))</f>
      </c>
      <c r="F6440" s="2">
        <f>IFERROR(IF(ISBLANK($A6440),"",IF($A6440="Ūdeņraža jonu koncentrācija",VLOOKUP(Dati!$A6440,Normas!$A:$D,2,FALSE),VLOOKUP(Dati!$A6440,Normas!$A:$D,2,FALSE)*0.6)),"")</f>
      </c>
      <c r="G6440" s="2">
        <f>IFERROR(IF(ISBLANK($A6440),"",IF($A6440="Ūdeņraža jonu koncentrācija",VLOOKUP(Dati!$A6440,Normas!$A:$D,3,FALSE),VLOOKUP(Dati!$A6440,Normas!$A:$D,3,FALSE)*0.6)),"")</f>
      </c>
      <c r="H6440" s="2">
        <f>IFERROR(IF(ISBLANK($A6440),"",IF($A6440="Ūdeņraža jonu koncentrācija",VLOOKUP(Dati!$A6440,Normas!$A:$D,2,FALSE),VLOOKUP(Dati!$A6440,Normas!$A:$D,2,FALSE)*0.3)),"")</f>
      </c>
      <c r="I6440" s="2">
        <f>IFERROR(IF(ISBLANK($A6440),"",IF($A6440="Ūdeņraža jonu koncentrācija",VLOOKUP(Dati!$A6440,Normas!$A:$D,3,FALSE),VLOOKUP(Dati!$A6440,Normas!$A:$D,3,FALSE)*0.3)),"")</f>
      </c>
    </row>
    <row r="6441" spans="2:9" x14ac:dyDescent="0.2">
      <c r="B6441">
        <f>IF(ISBLANK(A6441),"",VLOOKUP(A6441,Normas!A:D,4,FALSE))</f>
      </c>
      <c r="E6441" s="2">
        <f>IF(ISBLANK(D6441),"",INT(YEARFRAC(D6441,'Vispārīga informācija'!$B$2)))</f>
      </c>
      <c r="F6441" s="2">
        <f>IFERROR(IF(ISBLANK($A6441),"",IF($A6441="Ūdeņraža jonu koncentrācija",VLOOKUP(Dati!$A6441,Normas!$A:$D,2,FALSE),VLOOKUP(Dati!$A6441,Normas!$A:$D,2,FALSE)*0.6)),"")</f>
      </c>
      <c r="G6441" s="2">
        <f>IFERROR(IF(ISBLANK($A6441),"",IF($A6441="Ūdeņraža jonu koncentrācija",VLOOKUP(Dati!$A6441,Normas!$A:$D,3,FALSE),VLOOKUP(Dati!$A6441,Normas!$A:$D,3,FALSE)*0.6)),"")</f>
      </c>
      <c r="H6441" s="2">
        <f>IFERROR(IF(ISBLANK($A6441),"",IF($A6441="Ūdeņraža jonu koncentrācija",VLOOKUP(Dati!$A6441,Normas!$A:$D,2,FALSE),VLOOKUP(Dati!$A6441,Normas!$A:$D,2,FALSE)*0.3)),"")</f>
      </c>
      <c r="I6441" s="2">
        <f>IFERROR(IF(ISBLANK($A6441),"",IF($A6441="Ūdeņraža jonu koncentrācija",VLOOKUP(Dati!$A6441,Normas!$A:$D,3,FALSE),VLOOKUP(Dati!$A6441,Normas!$A:$D,3,FALSE)*0.3)),"")</f>
      </c>
    </row>
    <row r="6442" spans="2:9" x14ac:dyDescent="0.2">
      <c r="B6442">
        <f>IF(ISBLANK(A6442),"",VLOOKUP(A6442,Normas!A:D,4,FALSE))</f>
      </c>
      <c r="E6442" s="2">
        <f>IF(ISBLANK(D6442),"",INT(YEARFRAC(D6442,'Vispārīga informācija'!$B$2)))</f>
      </c>
      <c r="F6442" s="2">
        <f>IFERROR(IF(ISBLANK($A6442),"",IF($A6442="Ūdeņraža jonu koncentrācija",VLOOKUP(Dati!$A6442,Normas!$A:$D,2,FALSE),VLOOKUP(Dati!$A6442,Normas!$A:$D,2,FALSE)*0.6)),"")</f>
      </c>
      <c r="G6442" s="2">
        <f>IFERROR(IF(ISBLANK($A6442),"",IF($A6442="Ūdeņraža jonu koncentrācija",VLOOKUP(Dati!$A6442,Normas!$A:$D,3,FALSE),VLOOKUP(Dati!$A6442,Normas!$A:$D,3,FALSE)*0.6)),"")</f>
      </c>
      <c r="H6442" s="2">
        <f>IFERROR(IF(ISBLANK($A6442),"",IF($A6442="Ūdeņraža jonu koncentrācija",VLOOKUP(Dati!$A6442,Normas!$A:$D,2,FALSE),VLOOKUP(Dati!$A6442,Normas!$A:$D,2,FALSE)*0.3)),"")</f>
      </c>
      <c r="I6442" s="2">
        <f>IFERROR(IF(ISBLANK($A6442),"",IF($A6442="Ūdeņraža jonu koncentrācija",VLOOKUP(Dati!$A6442,Normas!$A:$D,3,FALSE),VLOOKUP(Dati!$A6442,Normas!$A:$D,3,FALSE)*0.3)),"")</f>
      </c>
    </row>
    <row r="6443" spans="2:9" x14ac:dyDescent="0.2">
      <c r="B6443">
        <f>IF(ISBLANK(A6443),"",VLOOKUP(A6443,Normas!A:D,4,FALSE))</f>
      </c>
      <c r="E6443" s="2">
        <f>IF(ISBLANK(D6443),"",INT(YEARFRAC(D6443,'Vispārīga informācija'!$B$2)))</f>
      </c>
      <c r="F6443" s="2">
        <f>IFERROR(IF(ISBLANK($A6443),"",IF($A6443="Ūdeņraža jonu koncentrācija",VLOOKUP(Dati!$A6443,Normas!$A:$D,2,FALSE),VLOOKUP(Dati!$A6443,Normas!$A:$D,2,FALSE)*0.6)),"")</f>
      </c>
      <c r="G6443" s="2">
        <f>IFERROR(IF(ISBLANK($A6443),"",IF($A6443="Ūdeņraža jonu koncentrācija",VLOOKUP(Dati!$A6443,Normas!$A:$D,3,FALSE),VLOOKUP(Dati!$A6443,Normas!$A:$D,3,FALSE)*0.6)),"")</f>
      </c>
      <c r="H6443" s="2">
        <f>IFERROR(IF(ISBLANK($A6443),"",IF($A6443="Ūdeņraža jonu koncentrācija",VLOOKUP(Dati!$A6443,Normas!$A:$D,2,FALSE),VLOOKUP(Dati!$A6443,Normas!$A:$D,2,FALSE)*0.3)),"")</f>
      </c>
      <c r="I6443" s="2">
        <f>IFERROR(IF(ISBLANK($A6443),"",IF($A6443="Ūdeņraža jonu koncentrācija",VLOOKUP(Dati!$A6443,Normas!$A:$D,3,FALSE),VLOOKUP(Dati!$A6443,Normas!$A:$D,3,FALSE)*0.3)),"")</f>
      </c>
    </row>
    <row r="6444" spans="2:9" x14ac:dyDescent="0.2">
      <c r="B6444">
        <f>IF(ISBLANK(A6444),"",VLOOKUP(A6444,Normas!A:D,4,FALSE))</f>
      </c>
      <c r="E6444" s="2">
        <f>IF(ISBLANK(D6444),"",INT(YEARFRAC(D6444,'Vispārīga informācija'!$B$2)))</f>
      </c>
      <c r="F6444" s="2">
        <f>IFERROR(IF(ISBLANK($A6444),"",IF($A6444="Ūdeņraža jonu koncentrācija",VLOOKUP(Dati!$A6444,Normas!$A:$D,2,FALSE),VLOOKUP(Dati!$A6444,Normas!$A:$D,2,FALSE)*0.6)),"")</f>
      </c>
      <c r="G6444" s="2">
        <f>IFERROR(IF(ISBLANK($A6444),"",IF($A6444="Ūdeņraža jonu koncentrācija",VLOOKUP(Dati!$A6444,Normas!$A:$D,3,FALSE),VLOOKUP(Dati!$A6444,Normas!$A:$D,3,FALSE)*0.6)),"")</f>
      </c>
      <c r="H6444" s="2">
        <f>IFERROR(IF(ISBLANK($A6444),"",IF($A6444="Ūdeņraža jonu koncentrācija",VLOOKUP(Dati!$A6444,Normas!$A:$D,2,FALSE),VLOOKUP(Dati!$A6444,Normas!$A:$D,2,FALSE)*0.3)),"")</f>
      </c>
      <c r="I6444" s="2">
        <f>IFERROR(IF(ISBLANK($A6444),"",IF($A6444="Ūdeņraža jonu koncentrācija",VLOOKUP(Dati!$A6444,Normas!$A:$D,3,FALSE),VLOOKUP(Dati!$A6444,Normas!$A:$D,3,FALSE)*0.3)),"")</f>
      </c>
    </row>
    <row r="6445" spans="2:9" x14ac:dyDescent="0.2">
      <c r="B6445">
        <f>IF(ISBLANK(A6445),"",VLOOKUP(A6445,Normas!A:D,4,FALSE))</f>
      </c>
      <c r="E6445" s="2">
        <f>IF(ISBLANK(D6445),"",INT(YEARFRAC(D6445,'Vispārīga informācija'!$B$2)))</f>
      </c>
      <c r="F6445" s="2">
        <f>IFERROR(IF(ISBLANK($A6445),"",IF($A6445="Ūdeņraža jonu koncentrācija",VLOOKUP(Dati!$A6445,Normas!$A:$D,2,FALSE),VLOOKUP(Dati!$A6445,Normas!$A:$D,2,FALSE)*0.6)),"")</f>
      </c>
      <c r="G6445" s="2">
        <f>IFERROR(IF(ISBLANK($A6445),"",IF($A6445="Ūdeņraža jonu koncentrācija",VLOOKUP(Dati!$A6445,Normas!$A:$D,3,FALSE),VLOOKUP(Dati!$A6445,Normas!$A:$D,3,FALSE)*0.6)),"")</f>
      </c>
      <c r="H6445" s="2">
        <f>IFERROR(IF(ISBLANK($A6445),"",IF($A6445="Ūdeņraža jonu koncentrācija",VLOOKUP(Dati!$A6445,Normas!$A:$D,2,FALSE),VLOOKUP(Dati!$A6445,Normas!$A:$D,2,FALSE)*0.3)),"")</f>
      </c>
      <c r="I6445" s="2">
        <f>IFERROR(IF(ISBLANK($A6445),"",IF($A6445="Ūdeņraža jonu koncentrācija",VLOOKUP(Dati!$A6445,Normas!$A:$D,3,FALSE),VLOOKUP(Dati!$A6445,Normas!$A:$D,3,FALSE)*0.3)),"")</f>
      </c>
    </row>
    <row r="6446" spans="2:9" x14ac:dyDescent="0.2">
      <c r="B6446">
        <f>IF(ISBLANK(A6446),"",VLOOKUP(A6446,Normas!A:D,4,FALSE))</f>
      </c>
      <c r="E6446" s="2">
        <f>IF(ISBLANK(D6446),"",INT(YEARFRAC(D6446,'Vispārīga informācija'!$B$2)))</f>
      </c>
      <c r="F6446" s="2">
        <f>IFERROR(IF(ISBLANK($A6446),"",IF($A6446="Ūdeņraža jonu koncentrācija",VLOOKUP(Dati!$A6446,Normas!$A:$D,2,FALSE),VLOOKUP(Dati!$A6446,Normas!$A:$D,2,FALSE)*0.6)),"")</f>
      </c>
      <c r="G6446" s="2">
        <f>IFERROR(IF(ISBLANK($A6446),"",IF($A6446="Ūdeņraža jonu koncentrācija",VLOOKUP(Dati!$A6446,Normas!$A:$D,3,FALSE),VLOOKUP(Dati!$A6446,Normas!$A:$D,3,FALSE)*0.6)),"")</f>
      </c>
      <c r="H6446" s="2">
        <f>IFERROR(IF(ISBLANK($A6446),"",IF($A6446="Ūdeņraža jonu koncentrācija",VLOOKUP(Dati!$A6446,Normas!$A:$D,2,FALSE),VLOOKUP(Dati!$A6446,Normas!$A:$D,2,FALSE)*0.3)),"")</f>
      </c>
      <c r="I6446" s="2">
        <f>IFERROR(IF(ISBLANK($A6446),"",IF($A6446="Ūdeņraža jonu koncentrācija",VLOOKUP(Dati!$A6446,Normas!$A:$D,3,FALSE),VLOOKUP(Dati!$A6446,Normas!$A:$D,3,FALSE)*0.3)),"")</f>
      </c>
    </row>
    <row r="6447" spans="2:9" x14ac:dyDescent="0.2">
      <c r="B6447">
        <f>IF(ISBLANK(A6447),"",VLOOKUP(A6447,Normas!A:D,4,FALSE))</f>
      </c>
      <c r="E6447" s="2">
        <f>IF(ISBLANK(D6447),"",INT(YEARFRAC(D6447,'Vispārīga informācija'!$B$2)))</f>
      </c>
      <c r="F6447" s="2">
        <f>IFERROR(IF(ISBLANK($A6447),"",IF($A6447="Ūdeņraža jonu koncentrācija",VLOOKUP(Dati!$A6447,Normas!$A:$D,2,FALSE),VLOOKUP(Dati!$A6447,Normas!$A:$D,2,FALSE)*0.6)),"")</f>
      </c>
      <c r="G6447" s="2">
        <f>IFERROR(IF(ISBLANK($A6447),"",IF($A6447="Ūdeņraža jonu koncentrācija",VLOOKUP(Dati!$A6447,Normas!$A:$D,3,FALSE),VLOOKUP(Dati!$A6447,Normas!$A:$D,3,FALSE)*0.6)),"")</f>
      </c>
      <c r="H6447" s="2">
        <f>IFERROR(IF(ISBLANK($A6447),"",IF($A6447="Ūdeņraža jonu koncentrācija",VLOOKUP(Dati!$A6447,Normas!$A:$D,2,FALSE),VLOOKUP(Dati!$A6447,Normas!$A:$D,2,FALSE)*0.3)),"")</f>
      </c>
      <c r="I6447" s="2">
        <f>IFERROR(IF(ISBLANK($A6447),"",IF($A6447="Ūdeņraža jonu koncentrācija",VLOOKUP(Dati!$A6447,Normas!$A:$D,3,FALSE),VLOOKUP(Dati!$A6447,Normas!$A:$D,3,FALSE)*0.3)),"")</f>
      </c>
    </row>
    <row r="6448" spans="2:9" x14ac:dyDescent="0.2">
      <c r="B6448">
        <f>IF(ISBLANK(A6448),"",VLOOKUP(A6448,Normas!A:D,4,FALSE))</f>
      </c>
      <c r="E6448" s="2">
        <f>IF(ISBLANK(D6448),"",INT(YEARFRAC(D6448,'Vispārīga informācija'!$B$2)))</f>
      </c>
      <c r="F6448" s="2">
        <f>IFERROR(IF(ISBLANK($A6448),"",IF($A6448="Ūdeņraža jonu koncentrācija",VLOOKUP(Dati!$A6448,Normas!$A:$D,2,FALSE),VLOOKUP(Dati!$A6448,Normas!$A:$D,2,FALSE)*0.6)),"")</f>
      </c>
      <c r="G6448" s="2">
        <f>IFERROR(IF(ISBLANK($A6448),"",IF($A6448="Ūdeņraža jonu koncentrācija",VLOOKUP(Dati!$A6448,Normas!$A:$D,3,FALSE),VLOOKUP(Dati!$A6448,Normas!$A:$D,3,FALSE)*0.6)),"")</f>
      </c>
      <c r="H6448" s="2">
        <f>IFERROR(IF(ISBLANK($A6448),"",IF($A6448="Ūdeņraža jonu koncentrācija",VLOOKUP(Dati!$A6448,Normas!$A:$D,2,FALSE),VLOOKUP(Dati!$A6448,Normas!$A:$D,2,FALSE)*0.3)),"")</f>
      </c>
      <c r="I6448" s="2">
        <f>IFERROR(IF(ISBLANK($A6448),"",IF($A6448="Ūdeņraža jonu koncentrācija",VLOOKUP(Dati!$A6448,Normas!$A:$D,3,FALSE),VLOOKUP(Dati!$A6448,Normas!$A:$D,3,FALSE)*0.3)),"")</f>
      </c>
    </row>
    <row r="6449" spans="2:9" x14ac:dyDescent="0.2">
      <c r="B6449">
        <f>IF(ISBLANK(A6449),"",VLOOKUP(A6449,Normas!A:D,4,FALSE))</f>
      </c>
      <c r="E6449" s="2">
        <f>IF(ISBLANK(D6449),"",INT(YEARFRAC(D6449,'Vispārīga informācija'!$B$2)))</f>
      </c>
      <c r="F6449" s="2">
        <f>IFERROR(IF(ISBLANK($A6449),"",IF($A6449="Ūdeņraža jonu koncentrācija",VLOOKUP(Dati!$A6449,Normas!$A:$D,2,FALSE),VLOOKUP(Dati!$A6449,Normas!$A:$D,2,FALSE)*0.6)),"")</f>
      </c>
      <c r="G6449" s="2">
        <f>IFERROR(IF(ISBLANK($A6449),"",IF($A6449="Ūdeņraža jonu koncentrācija",VLOOKUP(Dati!$A6449,Normas!$A:$D,3,FALSE),VLOOKUP(Dati!$A6449,Normas!$A:$D,3,FALSE)*0.6)),"")</f>
      </c>
      <c r="H6449" s="2">
        <f>IFERROR(IF(ISBLANK($A6449),"",IF($A6449="Ūdeņraža jonu koncentrācija",VLOOKUP(Dati!$A6449,Normas!$A:$D,2,FALSE),VLOOKUP(Dati!$A6449,Normas!$A:$D,2,FALSE)*0.3)),"")</f>
      </c>
      <c r="I6449" s="2">
        <f>IFERROR(IF(ISBLANK($A6449),"",IF($A6449="Ūdeņraža jonu koncentrācija",VLOOKUP(Dati!$A6449,Normas!$A:$D,3,FALSE),VLOOKUP(Dati!$A6449,Normas!$A:$D,3,FALSE)*0.3)),"")</f>
      </c>
    </row>
    <row r="6450" spans="2:9" x14ac:dyDescent="0.2">
      <c r="B6450">
        <f>IF(ISBLANK(A6450),"",VLOOKUP(A6450,Normas!A:D,4,FALSE))</f>
      </c>
      <c r="E6450" s="2">
        <f>IF(ISBLANK(D6450),"",INT(YEARFRAC(D6450,'Vispārīga informācija'!$B$2)))</f>
      </c>
      <c r="F6450" s="2">
        <f>IFERROR(IF(ISBLANK($A6450),"",IF($A6450="Ūdeņraža jonu koncentrācija",VLOOKUP(Dati!$A6450,Normas!$A:$D,2,FALSE),VLOOKUP(Dati!$A6450,Normas!$A:$D,2,FALSE)*0.6)),"")</f>
      </c>
      <c r="G6450" s="2">
        <f>IFERROR(IF(ISBLANK($A6450),"",IF($A6450="Ūdeņraža jonu koncentrācija",VLOOKUP(Dati!$A6450,Normas!$A:$D,3,FALSE),VLOOKUP(Dati!$A6450,Normas!$A:$D,3,FALSE)*0.6)),"")</f>
      </c>
      <c r="H6450" s="2">
        <f>IFERROR(IF(ISBLANK($A6450),"",IF($A6450="Ūdeņraža jonu koncentrācija",VLOOKUP(Dati!$A6450,Normas!$A:$D,2,FALSE),VLOOKUP(Dati!$A6450,Normas!$A:$D,2,FALSE)*0.3)),"")</f>
      </c>
      <c r="I6450" s="2">
        <f>IFERROR(IF(ISBLANK($A6450),"",IF($A6450="Ūdeņraža jonu koncentrācija",VLOOKUP(Dati!$A6450,Normas!$A:$D,3,FALSE),VLOOKUP(Dati!$A6450,Normas!$A:$D,3,FALSE)*0.3)),"")</f>
      </c>
    </row>
    <row r="6451" spans="2:9" x14ac:dyDescent="0.2">
      <c r="B6451">
        <f>IF(ISBLANK(A6451),"",VLOOKUP(A6451,Normas!A:D,4,FALSE))</f>
      </c>
      <c r="E6451" s="2">
        <f>IF(ISBLANK(D6451),"",INT(YEARFRAC(D6451,'Vispārīga informācija'!$B$2)))</f>
      </c>
      <c r="F6451" s="2">
        <f>IFERROR(IF(ISBLANK($A6451),"",IF($A6451="Ūdeņraža jonu koncentrācija",VLOOKUP(Dati!$A6451,Normas!$A:$D,2,FALSE),VLOOKUP(Dati!$A6451,Normas!$A:$D,2,FALSE)*0.6)),"")</f>
      </c>
      <c r="G6451" s="2">
        <f>IFERROR(IF(ISBLANK($A6451),"",IF($A6451="Ūdeņraža jonu koncentrācija",VLOOKUP(Dati!$A6451,Normas!$A:$D,3,FALSE),VLOOKUP(Dati!$A6451,Normas!$A:$D,3,FALSE)*0.6)),"")</f>
      </c>
      <c r="H6451" s="2">
        <f>IFERROR(IF(ISBLANK($A6451),"",IF($A6451="Ūdeņraža jonu koncentrācija",VLOOKUP(Dati!$A6451,Normas!$A:$D,2,FALSE),VLOOKUP(Dati!$A6451,Normas!$A:$D,2,FALSE)*0.3)),"")</f>
      </c>
      <c r="I6451" s="2">
        <f>IFERROR(IF(ISBLANK($A6451),"",IF($A6451="Ūdeņraža jonu koncentrācija",VLOOKUP(Dati!$A6451,Normas!$A:$D,3,FALSE),VLOOKUP(Dati!$A6451,Normas!$A:$D,3,FALSE)*0.3)),"")</f>
      </c>
    </row>
    <row r="6452" spans="2:9" x14ac:dyDescent="0.2">
      <c r="B6452">
        <f>IF(ISBLANK(A6452),"",VLOOKUP(A6452,Normas!A:D,4,FALSE))</f>
      </c>
      <c r="E6452" s="2">
        <f>IF(ISBLANK(D6452),"",INT(YEARFRAC(D6452,'Vispārīga informācija'!$B$2)))</f>
      </c>
      <c r="F6452" s="2">
        <f>IFERROR(IF(ISBLANK($A6452),"",IF($A6452="Ūdeņraža jonu koncentrācija",VLOOKUP(Dati!$A6452,Normas!$A:$D,2,FALSE),VLOOKUP(Dati!$A6452,Normas!$A:$D,2,FALSE)*0.6)),"")</f>
      </c>
      <c r="G6452" s="2">
        <f>IFERROR(IF(ISBLANK($A6452),"",IF($A6452="Ūdeņraža jonu koncentrācija",VLOOKUP(Dati!$A6452,Normas!$A:$D,3,FALSE),VLOOKUP(Dati!$A6452,Normas!$A:$D,3,FALSE)*0.6)),"")</f>
      </c>
      <c r="H6452" s="2">
        <f>IFERROR(IF(ISBLANK($A6452),"",IF($A6452="Ūdeņraža jonu koncentrācija",VLOOKUP(Dati!$A6452,Normas!$A:$D,2,FALSE),VLOOKUP(Dati!$A6452,Normas!$A:$D,2,FALSE)*0.3)),"")</f>
      </c>
      <c r="I6452" s="2">
        <f>IFERROR(IF(ISBLANK($A6452),"",IF($A6452="Ūdeņraža jonu koncentrācija",VLOOKUP(Dati!$A6452,Normas!$A:$D,3,FALSE),VLOOKUP(Dati!$A6452,Normas!$A:$D,3,FALSE)*0.3)),"")</f>
      </c>
    </row>
    <row r="6453" spans="2:9" x14ac:dyDescent="0.2">
      <c r="B6453">
        <f>IF(ISBLANK(A6453),"",VLOOKUP(A6453,Normas!A:D,4,FALSE))</f>
      </c>
      <c r="E6453" s="2">
        <f>IF(ISBLANK(D6453),"",INT(YEARFRAC(D6453,'Vispārīga informācija'!$B$2)))</f>
      </c>
      <c r="F6453" s="2">
        <f>IFERROR(IF(ISBLANK($A6453),"",IF($A6453="Ūdeņraža jonu koncentrācija",VLOOKUP(Dati!$A6453,Normas!$A:$D,2,FALSE),VLOOKUP(Dati!$A6453,Normas!$A:$D,2,FALSE)*0.6)),"")</f>
      </c>
      <c r="G6453" s="2">
        <f>IFERROR(IF(ISBLANK($A6453),"",IF($A6453="Ūdeņraža jonu koncentrācija",VLOOKUP(Dati!$A6453,Normas!$A:$D,3,FALSE),VLOOKUP(Dati!$A6453,Normas!$A:$D,3,FALSE)*0.6)),"")</f>
      </c>
      <c r="H6453" s="2">
        <f>IFERROR(IF(ISBLANK($A6453),"",IF($A6453="Ūdeņraža jonu koncentrācija",VLOOKUP(Dati!$A6453,Normas!$A:$D,2,FALSE),VLOOKUP(Dati!$A6453,Normas!$A:$D,2,FALSE)*0.3)),"")</f>
      </c>
      <c r="I6453" s="2">
        <f>IFERROR(IF(ISBLANK($A6453),"",IF($A6453="Ūdeņraža jonu koncentrācija",VLOOKUP(Dati!$A6453,Normas!$A:$D,3,FALSE),VLOOKUP(Dati!$A6453,Normas!$A:$D,3,FALSE)*0.3)),"")</f>
      </c>
    </row>
    <row r="6454" spans="2:9" x14ac:dyDescent="0.2">
      <c r="B6454">
        <f>IF(ISBLANK(A6454),"",VLOOKUP(A6454,Normas!A:D,4,FALSE))</f>
      </c>
      <c r="E6454" s="2">
        <f>IF(ISBLANK(D6454),"",INT(YEARFRAC(D6454,'Vispārīga informācija'!$B$2)))</f>
      </c>
      <c r="F6454" s="2">
        <f>IFERROR(IF(ISBLANK($A6454),"",IF($A6454="Ūdeņraža jonu koncentrācija",VLOOKUP(Dati!$A6454,Normas!$A:$D,2,FALSE),VLOOKUP(Dati!$A6454,Normas!$A:$D,2,FALSE)*0.6)),"")</f>
      </c>
      <c r="G6454" s="2">
        <f>IFERROR(IF(ISBLANK($A6454),"",IF($A6454="Ūdeņraža jonu koncentrācija",VLOOKUP(Dati!$A6454,Normas!$A:$D,3,FALSE),VLOOKUP(Dati!$A6454,Normas!$A:$D,3,FALSE)*0.6)),"")</f>
      </c>
      <c r="H6454" s="2">
        <f>IFERROR(IF(ISBLANK($A6454),"",IF($A6454="Ūdeņraža jonu koncentrācija",VLOOKUP(Dati!$A6454,Normas!$A:$D,2,FALSE),VLOOKUP(Dati!$A6454,Normas!$A:$D,2,FALSE)*0.3)),"")</f>
      </c>
      <c r="I6454" s="2">
        <f>IFERROR(IF(ISBLANK($A6454),"",IF($A6454="Ūdeņraža jonu koncentrācija",VLOOKUP(Dati!$A6454,Normas!$A:$D,3,FALSE),VLOOKUP(Dati!$A6454,Normas!$A:$D,3,FALSE)*0.3)),"")</f>
      </c>
    </row>
    <row r="6455" spans="2:9" x14ac:dyDescent="0.2">
      <c r="B6455">
        <f>IF(ISBLANK(A6455),"",VLOOKUP(A6455,Normas!A:D,4,FALSE))</f>
      </c>
      <c r="E6455" s="2">
        <f>IF(ISBLANK(D6455),"",INT(YEARFRAC(D6455,'Vispārīga informācija'!$B$2)))</f>
      </c>
      <c r="F6455" s="2">
        <f>IFERROR(IF(ISBLANK($A6455),"",IF($A6455="Ūdeņraža jonu koncentrācija",VLOOKUP(Dati!$A6455,Normas!$A:$D,2,FALSE),VLOOKUP(Dati!$A6455,Normas!$A:$D,2,FALSE)*0.6)),"")</f>
      </c>
      <c r="G6455" s="2">
        <f>IFERROR(IF(ISBLANK($A6455),"",IF($A6455="Ūdeņraža jonu koncentrācija",VLOOKUP(Dati!$A6455,Normas!$A:$D,3,FALSE),VLOOKUP(Dati!$A6455,Normas!$A:$D,3,FALSE)*0.6)),"")</f>
      </c>
      <c r="H6455" s="2">
        <f>IFERROR(IF(ISBLANK($A6455),"",IF($A6455="Ūdeņraža jonu koncentrācija",VLOOKUP(Dati!$A6455,Normas!$A:$D,2,FALSE),VLOOKUP(Dati!$A6455,Normas!$A:$D,2,FALSE)*0.3)),"")</f>
      </c>
      <c r="I6455" s="2">
        <f>IFERROR(IF(ISBLANK($A6455),"",IF($A6455="Ūdeņraža jonu koncentrācija",VLOOKUP(Dati!$A6455,Normas!$A:$D,3,FALSE),VLOOKUP(Dati!$A6455,Normas!$A:$D,3,FALSE)*0.3)),"")</f>
      </c>
    </row>
    <row r="6456" spans="2:9" x14ac:dyDescent="0.2">
      <c r="B6456">
        <f>IF(ISBLANK(A6456),"",VLOOKUP(A6456,Normas!A:D,4,FALSE))</f>
      </c>
      <c r="E6456" s="2">
        <f>IF(ISBLANK(D6456),"",INT(YEARFRAC(D6456,'Vispārīga informācija'!$B$2)))</f>
      </c>
      <c r="F6456" s="2">
        <f>IFERROR(IF(ISBLANK($A6456),"",IF($A6456="Ūdeņraža jonu koncentrācija",VLOOKUP(Dati!$A6456,Normas!$A:$D,2,FALSE),VLOOKUP(Dati!$A6456,Normas!$A:$D,2,FALSE)*0.6)),"")</f>
      </c>
      <c r="G6456" s="2">
        <f>IFERROR(IF(ISBLANK($A6456),"",IF($A6456="Ūdeņraža jonu koncentrācija",VLOOKUP(Dati!$A6456,Normas!$A:$D,3,FALSE),VLOOKUP(Dati!$A6456,Normas!$A:$D,3,FALSE)*0.6)),"")</f>
      </c>
      <c r="H6456" s="2">
        <f>IFERROR(IF(ISBLANK($A6456),"",IF($A6456="Ūdeņraža jonu koncentrācija",VLOOKUP(Dati!$A6456,Normas!$A:$D,2,FALSE),VLOOKUP(Dati!$A6456,Normas!$A:$D,2,FALSE)*0.3)),"")</f>
      </c>
      <c r="I6456" s="2">
        <f>IFERROR(IF(ISBLANK($A6456),"",IF($A6456="Ūdeņraža jonu koncentrācija",VLOOKUP(Dati!$A6456,Normas!$A:$D,3,FALSE),VLOOKUP(Dati!$A6456,Normas!$A:$D,3,FALSE)*0.3)),"")</f>
      </c>
    </row>
    <row r="6457" spans="2:9" x14ac:dyDescent="0.2">
      <c r="B6457">
        <f>IF(ISBLANK(A6457),"",VLOOKUP(A6457,Normas!A:D,4,FALSE))</f>
      </c>
      <c r="E6457" s="2">
        <f>IF(ISBLANK(D6457),"",INT(YEARFRAC(D6457,'Vispārīga informācija'!$B$2)))</f>
      </c>
      <c r="F6457" s="2">
        <f>IFERROR(IF(ISBLANK($A6457),"",IF($A6457="Ūdeņraža jonu koncentrācija",VLOOKUP(Dati!$A6457,Normas!$A:$D,2,FALSE),VLOOKUP(Dati!$A6457,Normas!$A:$D,2,FALSE)*0.6)),"")</f>
      </c>
      <c r="G6457" s="2">
        <f>IFERROR(IF(ISBLANK($A6457),"",IF($A6457="Ūdeņraža jonu koncentrācija",VLOOKUP(Dati!$A6457,Normas!$A:$D,3,FALSE),VLOOKUP(Dati!$A6457,Normas!$A:$D,3,FALSE)*0.6)),"")</f>
      </c>
      <c r="H6457" s="2">
        <f>IFERROR(IF(ISBLANK($A6457),"",IF($A6457="Ūdeņraža jonu koncentrācija",VLOOKUP(Dati!$A6457,Normas!$A:$D,2,FALSE),VLOOKUP(Dati!$A6457,Normas!$A:$D,2,FALSE)*0.3)),"")</f>
      </c>
      <c r="I6457" s="2">
        <f>IFERROR(IF(ISBLANK($A6457),"",IF($A6457="Ūdeņraža jonu koncentrācija",VLOOKUP(Dati!$A6457,Normas!$A:$D,3,FALSE),VLOOKUP(Dati!$A6457,Normas!$A:$D,3,FALSE)*0.3)),"")</f>
      </c>
    </row>
    <row r="6458" spans="2:9" x14ac:dyDescent="0.2">
      <c r="B6458">
        <f>IF(ISBLANK(A6458),"",VLOOKUP(A6458,Normas!A:D,4,FALSE))</f>
      </c>
      <c r="E6458" s="2">
        <f>IF(ISBLANK(D6458),"",INT(YEARFRAC(D6458,'Vispārīga informācija'!$B$2)))</f>
      </c>
      <c r="F6458" s="2">
        <f>IFERROR(IF(ISBLANK($A6458),"",IF($A6458="Ūdeņraža jonu koncentrācija",VLOOKUP(Dati!$A6458,Normas!$A:$D,2,FALSE),VLOOKUP(Dati!$A6458,Normas!$A:$D,2,FALSE)*0.6)),"")</f>
      </c>
      <c r="G6458" s="2">
        <f>IFERROR(IF(ISBLANK($A6458),"",IF($A6458="Ūdeņraža jonu koncentrācija",VLOOKUP(Dati!$A6458,Normas!$A:$D,3,FALSE),VLOOKUP(Dati!$A6458,Normas!$A:$D,3,FALSE)*0.6)),"")</f>
      </c>
      <c r="H6458" s="2">
        <f>IFERROR(IF(ISBLANK($A6458),"",IF($A6458="Ūdeņraža jonu koncentrācija",VLOOKUP(Dati!$A6458,Normas!$A:$D,2,FALSE),VLOOKUP(Dati!$A6458,Normas!$A:$D,2,FALSE)*0.3)),"")</f>
      </c>
      <c r="I6458" s="2">
        <f>IFERROR(IF(ISBLANK($A6458),"",IF($A6458="Ūdeņraža jonu koncentrācija",VLOOKUP(Dati!$A6458,Normas!$A:$D,3,FALSE),VLOOKUP(Dati!$A6458,Normas!$A:$D,3,FALSE)*0.3)),"")</f>
      </c>
    </row>
    <row r="6459" spans="2:9" x14ac:dyDescent="0.2">
      <c r="B6459">
        <f>IF(ISBLANK(A6459),"",VLOOKUP(A6459,Normas!A:D,4,FALSE))</f>
      </c>
      <c r="E6459" s="2">
        <f>IF(ISBLANK(D6459),"",INT(YEARFRAC(D6459,'Vispārīga informācija'!$B$2)))</f>
      </c>
      <c r="F6459" s="2">
        <f>IFERROR(IF(ISBLANK($A6459),"",IF($A6459="Ūdeņraža jonu koncentrācija",VLOOKUP(Dati!$A6459,Normas!$A:$D,2,FALSE),VLOOKUP(Dati!$A6459,Normas!$A:$D,2,FALSE)*0.6)),"")</f>
      </c>
      <c r="G6459" s="2">
        <f>IFERROR(IF(ISBLANK($A6459),"",IF($A6459="Ūdeņraža jonu koncentrācija",VLOOKUP(Dati!$A6459,Normas!$A:$D,3,FALSE),VLOOKUP(Dati!$A6459,Normas!$A:$D,3,FALSE)*0.6)),"")</f>
      </c>
      <c r="H6459" s="2">
        <f>IFERROR(IF(ISBLANK($A6459),"",IF($A6459="Ūdeņraža jonu koncentrācija",VLOOKUP(Dati!$A6459,Normas!$A:$D,2,FALSE),VLOOKUP(Dati!$A6459,Normas!$A:$D,2,FALSE)*0.3)),"")</f>
      </c>
      <c r="I6459" s="2">
        <f>IFERROR(IF(ISBLANK($A6459),"",IF($A6459="Ūdeņraža jonu koncentrācija",VLOOKUP(Dati!$A6459,Normas!$A:$D,3,FALSE),VLOOKUP(Dati!$A6459,Normas!$A:$D,3,FALSE)*0.3)),"")</f>
      </c>
    </row>
    <row r="6460" spans="2:9" x14ac:dyDescent="0.2">
      <c r="B6460">
        <f>IF(ISBLANK(A6460),"",VLOOKUP(A6460,Normas!A:D,4,FALSE))</f>
      </c>
      <c r="E6460" s="2">
        <f>IF(ISBLANK(D6460),"",INT(YEARFRAC(D6460,'Vispārīga informācija'!$B$2)))</f>
      </c>
      <c r="F6460" s="2">
        <f>IFERROR(IF(ISBLANK($A6460),"",IF($A6460="Ūdeņraža jonu koncentrācija",VLOOKUP(Dati!$A6460,Normas!$A:$D,2,FALSE),VLOOKUP(Dati!$A6460,Normas!$A:$D,2,FALSE)*0.6)),"")</f>
      </c>
      <c r="G6460" s="2">
        <f>IFERROR(IF(ISBLANK($A6460),"",IF($A6460="Ūdeņraža jonu koncentrācija",VLOOKUP(Dati!$A6460,Normas!$A:$D,3,FALSE),VLOOKUP(Dati!$A6460,Normas!$A:$D,3,FALSE)*0.6)),"")</f>
      </c>
      <c r="H6460" s="2">
        <f>IFERROR(IF(ISBLANK($A6460),"",IF($A6460="Ūdeņraža jonu koncentrācija",VLOOKUP(Dati!$A6460,Normas!$A:$D,2,FALSE),VLOOKUP(Dati!$A6460,Normas!$A:$D,2,FALSE)*0.3)),"")</f>
      </c>
      <c r="I6460" s="2">
        <f>IFERROR(IF(ISBLANK($A6460),"",IF($A6460="Ūdeņraža jonu koncentrācija",VLOOKUP(Dati!$A6460,Normas!$A:$D,3,FALSE),VLOOKUP(Dati!$A6460,Normas!$A:$D,3,FALSE)*0.3)),"")</f>
      </c>
    </row>
    <row r="6461" spans="2:9" x14ac:dyDescent="0.2">
      <c r="B6461">
        <f>IF(ISBLANK(A6461),"",VLOOKUP(A6461,Normas!A:D,4,FALSE))</f>
      </c>
      <c r="E6461" s="2">
        <f>IF(ISBLANK(D6461),"",INT(YEARFRAC(D6461,'Vispārīga informācija'!$B$2)))</f>
      </c>
      <c r="F6461" s="2">
        <f>IFERROR(IF(ISBLANK($A6461),"",IF($A6461="Ūdeņraža jonu koncentrācija",VLOOKUP(Dati!$A6461,Normas!$A:$D,2,FALSE),VLOOKUP(Dati!$A6461,Normas!$A:$D,2,FALSE)*0.6)),"")</f>
      </c>
      <c r="G6461" s="2">
        <f>IFERROR(IF(ISBLANK($A6461),"",IF($A6461="Ūdeņraža jonu koncentrācija",VLOOKUP(Dati!$A6461,Normas!$A:$D,3,FALSE),VLOOKUP(Dati!$A6461,Normas!$A:$D,3,FALSE)*0.6)),"")</f>
      </c>
      <c r="H6461" s="2">
        <f>IFERROR(IF(ISBLANK($A6461),"",IF($A6461="Ūdeņraža jonu koncentrācija",VLOOKUP(Dati!$A6461,Normas!$A:$D,2,FALSE),VLOOKUP(Dati!$A6461,Normas!$A:$D,2,FALSE)*0.3)),"")</f>
      </c>
      <c r="I6461" s="2">
        <f>IFERROR(IF(ISBLANK($A6461),"",IF($A6461="Ūdeņraža jonu koncentrācija",VLOOKUP(Dati!$A6461,Normas!$A:$D,3,FALSE),VLOOKUP(Dati!$A6461,Normas!$A:$D,3,FALSE)*0.3)),"")</f>
      </c>
    </row>
    <row r="6462" spans="2:9" x14ac:dyDescent="0.2">
      <c r="B6462">
        <f>IF(ISBLANK(A6462),"",VLOOKUP(A6462,Normas!A:D,4,FALSE))</f>
      </c>
      <c r="E6462" s="2">
        <f>IF(ISBLANK(D6462),"",INT(YEARFRAC(D6462,'Vispārīga informācija'!$B$2)))</f>
      </c>
      <c r="F6462" s="2">
        <f>IFERROR(IF(ISBLANK($A6462),"",IF($A6462="Ūdeņraža jonu koncentrācija",VLOOKUP(Dati!$A6462,Normas!$A:$D,2,FALSE),VLOOKUP(Dati!$A6462,Normas!$A:$D,2,FALSE)*0.6)),"")</f>
      </c>
      <c r="G6462" s="2">
        <f>IFERROR(IF(ISBLANK($A6462),"",IF($A6462="Ūdeņraža jonu koncentrācija",VLOOKUP(Dati!$A6462,Normas!$A:$D,3,FALSE),VLOOKUP(Dati!$A6462,Normas!$A:$D,3,FALSE)*0.6)),"")</f>
      </c>
      <c r="H6462" s="2">
        <f>IFERROR(IF(ISBLANK($A6462),"",IF($A6462="Ūdeņraža jonu koncentrācija",VLOOKUP(Dati!$A6462,Normas!$A:$D,2,FALSE),VLOOKUP(Dati!$A6462,Normas!$A:$D,2,FALSE)*0.3)),"")</f>
      </c>
      <c r="I6462" s="2">
        <f>IFERROR(IF(ISBLANK($A6462),"",IF($A6462="Ūdeņraža jonu koncentrācija",VLOOKUP(Dati!$A6462,Normas!$A:$D,3,FALSE),VLOOKUP(Dati!$A6462,Normas!$A:$D,3,FALSE)*0.3)),"")</f>
      </c>
    </row>
    <row r="6463" spans="2:9" x14ac:dyDescent="0.2">
      <c r="B6463">
        <f>IF(ISBLANK(A6463),"",VLOOKUP(A6463,Normas!A:D,4,FALSE))</f>
      </c>
      <c r="E6463" s="2">
        <f>IF(ISBLANK(D6463),"",INT(YEARFRAC(D6463,'Vispārīga informācija'!$B$2)))</f>
      </c>
      <c r="F6463" s="2">
        <f>IFERROR(IF(ISBLANK($A6463),"",IF($A6463="Ūdeņraža jonu koncentrācija",VLOOKUP(Dati!$A6463,Normas!$A:$D,2,FALSE),VLOOKUP(Dati!$A6463,Normas!$A:$D,2,FALSE)*0.6)),"")</f>
      </c>
      <c r="G6463" s="2">
        <f>IFERROR(IF(ISBLANK($A6463),"",IF($A6463="Ūdeņraža jonu koncentrācija",VLOOKUP(Dati!$A6463,Normas!$A:$D,3,FALSE),VLOOKUP(Dati!$A6463,Normas!$A:$D,3,FALSE)*0.6)),"")</f>
      </c>
      <c r="H6463" s="2">
        <f>IFERROR(IF(ISBLANK($A6463),"",IF($A6463="Ūdeņraža jonu koncentrācija",VLOOKUP(Dati!$A6463,Normas!$A:$D,2,FALSE),VLOOKUP(Dati!$A6463,Normas!$A:$D,2,FALSE)*0.3)),"")</f>
      </c>
      <c r="I6463" s="2">
        <f>IFERROR(IF(ISBLANK($A6463),"",IF($A6463="Ūdeņraža jonu koncentrācija",VLOOKUP(Dati!$A6463,Normas!$A:$D,3,FALSE),VLOOKUP(Dati!$A6463,Normas!$A:$D,3,FALSE)*0.3)),"")</f>
      </c>
    </row>
    <row r="6464" spans="2:9" x14ac:dyDescent="0.2">
      <c r="B6464">
        <f>IF(ISBLANK(A6464),"",VLOOKUP(A6464,Normas!A:D,4,FALSE))</f>
      </c>
      <c r="E6464" s="2">
        <f>IF(ISBLANK(D6464),"",INT(YEARFRAC(D6464,'Vispārīga informācija'!$B$2)))</f>
      </c>
      <c r="F6464" s="2">
        <f>IFERROR(IF(ISBLANK($A6464),"",IF($A6464="Ūdeņraža jonu koncentrācija",VLOOKUP(Dati!$A6464,Normas!$A:$D,2,FALSE),VLOOKUP(Dati!$A6464,Normas!$A:$D,2,FALSE)*0.6)),"")</f>
      </c>
      <c r="G6464" s="2">
        <f>IFERROR(IF(ISBLANK($A6464),"",IF($A6464="Ūdeņraža jonu koncentrācija",VLOOKUP(Dati!$A6464,Normas!$A:$D,3,FALSE),VLOOKUP(Dati!$A6464,Normas!$A:$D,3,FALSE)*0.6)),"")</f>
      </c>
      <c r="H6464" s="2">
        <f>IFERROR(IF(ISBLANK($A6464),"",IF($A6464="Ūdeņraža jonu koncentrācija",VLOOKUP(Dati!$A6464,Normas!$A:$D,2,FALSE),VLOOKUP(Dati!$A6464,Normas!$A:$D,2,FALSE)*0.3)),"")</f>
      </c>
      <c r="I6464" s="2">
        <f>IFERROR(IF(ISBLANK($A6464),"",IF($A6464="Ūdeņraža jonu koncentrācija",VLOOKUP(Dati!$A6464,Normas!$A:$D,3,FALSE),VLOOKUP(Dati!$A6464,Normas!$A:$D,3,FALSE)*0.3)),"")</f>
      </c>
    </row>
    <row r="6465" spans="2:9" x14ac:dyDescent="0.2">
      <c r="B6465">
        <f>IF(ISBLANK(A6465),"",VLOOKUP(A6465,Normas!A:D,4,FALSE))</f>
      </c>
      <c r="E6465" s="2">
        <f>IF(ISBLANK(D6465),"",INT(YEARFRAC(D6465,'Vispārīga informācija'!$B$2)))</f>
      </c>
      <c r="F6465" s="2">
        <f>IFERROR(IF(ISBLANK($A6465),"",IF($A6465="Ūdeņraža jonu koncentrācija",VLOOKUP(Dati!$A6465,Normas!$A:$D,2,FALSE),VLOOKUP(Dati!$A6465,Normas!$A:$D,2,FALSE)*0.6)),"")</f>
      </c>
      <c r="G6465" s="2">
        <f>IFERROR(IF(ISBLANK($A6465),"",IF($A6465="Ūdeņraža jonu koncentrācija",VLOOKUP(Dati!$A6465,Normas!$A:$D,3,FALSE),VLOOKUP(Dati!$A6465,Normas!$A:$D,3,FALSE)*0.6)),"")</f>
      </c>
      <c r="H6465" s="2">
        <f>IFERROR(IF(ISBLANK($A6465),"",IF($A6465="Ūdeņraža jonu koncentrācija",VLOOKUP(Dati!$A6465,Normas!$A:$D,2,FALSE),VLOOKUP(Dati!$A6465,Normas!$A:$D,2,FALSE)*0.3)),"")</f>
      </c>
      <c r="I6465" s="2">
        <f>IFERROR(IF(ISBLANK($A6465),"",IF($A6465="Ūdeņraža jonu koncentrācija",VLOOKUP(Dati!$A6465,Normas!$A:$D,3,FALSE),VLOOKUP(Dati!$A6465,Normas!$A:$D,3,FALSE)*0.3)),"")</f>
      </c>
    </row>
    <row r="6466" spans="2:9" x14ac:dyDescent="0.2">
      <c r="B6466">
        <f>IF(ISBLANK(A6466),"",VLOOKUP(A6466,Normas!A:D,4,FALSE))</f>
      </c>
      <c r="E6466" s="2">
        <f>IF(ISBLANK(D6466),"",INT(YEARFRAC(D6466,'Vispārīga informācija'!$B$2)))</f>
      </c>
      <c r="F6466" s="2">
        <f>IFERROR(IF(ISBLANK($A6466),"",IF($A6466="Ūdeņraža jonu koncentrācija",VLOOKUP(Dati!$A6466,Normas!$A:$D,2,FALSE),VLOOKUP(Dati!$A6466,Normas!$A:$D,2,FALSE)*0.6)),"")</f>
      </c>
      <c r="G6466" s="2">
        <f>IFERROR(IF(ISBLANK($A6466),"",IF($A6466="Ūdeņraža jonu koncentrācija",VLOOKUP(Dati!$A6466,Normas!$A:$D,3,FALSE),VLOOKUP(Dati!$A6466,Normas!$A:$D,3,FALSE)*0.6)),"")</f>
      </c>
      <c r="H6466" s="2">
        <f>IFERROR(IF(ISBLANK($A6466),"",IF($A6466="Ūdeņraža jonu koncentrācija",VLOOKUP(Dati!$A6466,Normas!$A:$D,2,FALSE),VLOOKUP(Dati!$A6466,Normas!$A:$D,2,FALSE)*0.3)),"")</f>
      </c>
      <c r="I6466" s="2">
        <f>IFERROR(IF(ISBLANK($A6466),"",IF($A6466="Ūdeņraža jonu koncentrācija",VLOOKUP(Dati!$A6466,Normas!$A:$D,3,FALSE),VLOOKUP(Dati!$A6466,Normas!$A:$D,3,FALSE)*0.3)),"")</f>
      </c>
    </row>
    <row r="6467" spans="2:9" x14ac:dyDescent="0.2">
      <c r="B6467">
        <f>IF(ISBLANK(A6467),"",VLOOKUP(A6467,Normas!A:D,4,FALSE))</f>
      </c>
      <c r="E6467" s="2">
        <f>IF(ISBLANK(D6467),"",INT(YEARFRAC(D6467,'Vispārīga informācija'!$B$2)))</f>
      </c>
      <c r="F6467" s="2">
        <f>IFERROR(IF(ISBLANK($A6467),"",IF($A6467="Ūdeņraža jonu koncentrācija",VLOOKUP(Dati!$A6467,Normas!$A:$D,2,FALSE),VLOOKUP(Dati!$A6467,Normas!$A:$D,2,FALSE)*0.6)),"")</f>
      </c>
      <c r="G6467" s="2">
        <f>IFERROR(IF(ISBLANK($A6467),"",IF($A6467="Ūdeņraža jonu koncentrācija",VLOOKUP(Dati!$A6467,Normas!$A:$D,3,FALSE),VLOOKUP(Dati!$A6467,Normas!$A:$D,3,FALSE)*0.6)),"")</f>
      </c>
      <c r="H6467" s="2">
        <f>IFERROR(IF(ISBLANK($A6467),"",IF($A6467="Ūdeņraža jonu koncentrācija",VLOOKUP(Dati!$A6467,Normas!$A:$D,2,FALSE),VLOOKUP(Dati!$A6467,Normas!$A:$D,2,FALSE)*0.3)),"")</f>
      </c>
      <c r="I6467" s="2">
        <f>IFERROR(IF(ISBLANK($A6467),"",IF($A6467="Ūdeņraža jonu koncentrācija",VLOOKUP(Dati!$A6467,Normas!$A:$D,3,FALSE),VLOOKUP(Dati!$A6467,Normas!$A:$D,3,FALSE)*0.3)),"")</f>
      </c>
    </row>
    <row r="6468" spans="2:9" x14ac:dyDescent="0.2">
      <c r="B6468">
        <f>IF(ISBLANK(A6468),"",VLOOKUP(A6468,Normas!A:D,4,FALSE))</f>
      </c>
      <c r="E6468" s="2">
        <f>IF(ISBLANK(D6468),"",INT(YEARFRAC(D6468,'Vispārīga informācija'!$B$2)))</f>
      </c>
      <c r="F6468" s="2">
        <f>IFERROR(IF(ISBLANK($A6468),"",IF($A6468="Ūdeņraža jonu koncentrācija",VLOOKUP(Dati!$A6468,Normas!$A:$D,2,FALSE),VLOOKUP(Dati!$A6468,Normas!$A:$D,2,FALSE)*0.6)),"")</f>
      </c>
      <c r="G6468" s="2">
        <f>IFERROR(IF(ISBLANK($A6468),"",IF($A6468="Ūdeņraža jonu koncentrācija",VLOOKUP(Dati!$A6468,Normas!$A:$D,3,FALSE),VLOOKUP(Dati!$A6468,Normas!$A:$D,3,FALSE)*0.6)),"")</f>
      </c>
      <c r="H6468" s="2">
        <f>IFERROR(IF(ISBLANK($A6468),"",IF($A6468="Ūdeņraža jonu koncentrācija",VLOOKUP(Dati!$A6468,Normas!$A:$D,2,FALSE),VLOOKUP(Dati!$A6468,Normas!$A:$D,2,FALSE)*0.3)),"")</f>
      </c>
      <c r="I6468" s="2">
        <f>IFERROR(IF(ISBLANK($A6468),"",IF($A6468="Ūdeņraža jonu koncentrācija",VLOOKUP(Dati!$A6468,Normas!$A:$D,3,FALSE),VLOOKUP(Dati!$A6468,Normas!$A:$D,3,FALSE)*0.3)),"")</f>
      </c>
    </row>
    <row r="6469" spans="2:9" x14ac:dyDescent="0.2">
      <c r="B6469">
        <f>IF(ISBLANK(A6469),"",VLOOKUP(A6469,Normas!A:D,4,FALSE))</f>
      </c>
      <c r="E6469" s="2">
        <f>IF(ISBLANK(D6469),"",INT(YEARFRAC(D6469,'Vispārīga informācija'!$B$2)))</f>
      </c>
      <c r="F6469" s="2">
        <f>IFERROR(IF(ISBLANK($A6469),"",IF($A6469="Ūdeņraža jonu koncentrācija",VLOOKUP(Dati!$A6469,Normas!$A:$D,2,FALSE),VLOOKUP(Dati!$A6469,Normas!$A:$D,2,FALSE)*0.6)),"")</f>
      </c>
      <c r="G6469" s="2">
        <f>IFERROR(IF(ISBLANK($A6469),"",IF($A6469="Ūdeņraža jonu koncentrācija",VLOOKUP(Dati!$A6469,Normas!$A:$D,3,FALSE),VLOOKUP(Dati!$A6469,Normas!$A:$D,3,FALSE)*0.6)),"")</f>
      </c>
      <c r="H6469" s="2">
        <f>IFERROR(IF(ISBLANK($A6469),"",IF($A6469="Ūdeņraža jonu koncentrācija",VLOOKUP(Dati!$A6469,Normas!$A:$D,2,FALSE),VLOOKUP(Dati!$A6469,Normas!$A:$D,2,FALSE)*0.3)),"")</f>
      </c>
      <c r="I6469" s="2">
        <f>IFERROR(IF(ISBLANK($A6469),"",IF($A6469="Ūdeņraža jonu koncentrācija",VLOOKUP(Dati!$A6469,Normas!$A:$D,3,FALSE),VLOOKUP(Dati!$A6469,Normas!$A:$D,3,FALSE)*0.3)),"")</f>
      </c>
    </row>
    <row r="6470" spans="2:9" x14ac:dyDescent="0.2">
      <c r="B6470">
        <f>IF(ISBLANK(A6470),"",VLOOKUP(A6470,Normas!A:D,4,FALSE))</f>
      </c>
      <c r="E6470" s="2">
        <f>IF(ISBLANK(D6470),"",INT(YEARFRAC(D6470,'Vispārīga informācija'!$B$2)))</f>
      </c>
      <c r="F6470" s="2">
        <f>IFERROR(IF(ISBLANK($A6470),"",IF($A6470="Ūdeņraža jonu koncentrācija",VLOOKUP(Dati!$A6470,Normas!$A:$D,2,FALSE),VLOOKUP(Dati!$A6470,Normas!$A:$D,2,FALSE)*0.6)),"")</f>
      </c>
      <c r="G6470" s="2">
        <f>IFERROR(IF(ISBLANK($A6470),"",IF($A6470="Ūdeņraža jonu koncentrācija",VLOOKUP(Dati!$A6470,Normas!$A:$D,3,FALSE),VLOOKUP(Dati!$A6470,Normas!$A:$D,3,FALSE)*0.6)),"")</f>
      </c>
      <c r="H6470" s="2">
        <f>IFERROR(IF(ISBLANK($A6470),"",IF($A6470="Ūdeņraža jonu koncentrācija",VLOOKUP(Dati!$A6470,Normas!$A:$D,2,FALSE),VLOOKUP(Dati!$A6470,Normas!$A:$D,2,FALSE)*0.3)),"")</f>
      </c>
      <c r="I6470" s="2">
        <f>IFERROR(IF(ISBLANK($A6470),"",IF($A6470="Ūdeņraža jonu koncentrācija",VLOOKUP(Dati!$A6470,Normas!$A:$D,3,FALSE),VLOOKUP(Dati!$A6470,Normas!$A:$D,3,FALSE)*0.3)),"")</f>
      </c>
    </row>
    <row r="6471" spans="2:9" x14ac:dyDescent="0.2">
      <c r="B6471">
        <f>IF(ISBLANK(A6471),"",VLOOKUP(A6471,Normas!A:D,4,FALSE))</f>
      </c>
      <c r="E6471" s="2">
        <f>IF(ISBLANK(D6471),"",INT(YEARFRAC(D6471,'Vispārīga informācija'!$B$2)))</f>
      </c>
      <c r="F6471" s="2">
        <f>IFERROR(IF(ISBLANK($A6471),"",IF($A6471="Ūdeņraža jonu koncentrācija",VLOOKUP(Dati!$A6471,Normas!$A:$D,2,FALSE),VLOOKUP(Dati!$A6471,Normas!$A:$D,2,FALSE)*0.6)),"")</f>
      </c>
      <c r="G6471" s="2">
        <f>IFERROR(IF(ISBLANK($A6471),"",IF($A6471="Ūdeņraža jonu koncentrācija",VLOOKUP(Dati!$A6471,Normas!$A:$D,3,FALSE),VLOOKUP(Dati!$A6471,Normas!$A:$D,3,FALSE)*0.6)),"")</f>
      </c>
      <c r="H6471" s="2">
        <f>IFERROR(IF(ISBLANK($A6471),"",IF($A6471="Ūdeņraža jonu koncentrācija",VLOOKUP(Dati!$A6471,Normas!$A:$D,2,FALSE),VLOOKUP(Dati!$A6471,Normas!$A:$D,2,FALSE)*0.3)),"")</f>
      </c>
      <c r="I6471" s="2">
        <f>IFERROR(IF(ISBLANK($A6471),"",IF($A6471="Ūdeņraža jonu koncentrācija",VLOOKUP(Dati!$A6471,Normas!$A:$D,3,FALSE),VLOOKUP(Dati!$A6471,Normas!$A:$D,3,FALSE)*0.3)),"")</f>
      </c>
    </row>
    <row r="6472" spans="2:9" x14ac:dyDescent="0.2">
      <c r="B6472">
        <f>IF(ISBLANK(A6472),"",VLOOKUP(A6472,Normas!A:D,4,FALSE))</f>
      </c>
      <c r="E6472" s="2">
        <f>IF(ISBLANK(D6472),"",INT(YEARFRAC(D6472,'Vispārīga informācija'!$B$2)))</f>
      </c>
      <c r="F6472" s="2">
        <f>IFERROR(IF(ISBLANK($A6472),"",IF($A6472="Ūdeņraža jonu koncentrācija",VLOOKUP(Dati!$A6472,Normas!$A:$D,2,FALSE),VLOOKUP(Dati!$A6472,Normas!$A:$D,2,FALSE)*0.6)),"")</f>
      </c>
      <c r="G6472" s="2">
        <f>IFERROR(IF(ISBLANK($A6472),"",IF($A6472="Ūdeņraža jonu koncentrācija",VLOOKUP(Dati!$A6472,Normas!$A:$D,3,FALSE),VLOOKUP(Dati!$A6472,Normas!$A:$D,3,FALSE)*0.6)),"")</f>
      </c>
      <c r="H6472" s="2">
        <f>IFERROR(IF(ISBLANK($A6472),"",IF($A6472="Ūdeņraža jonu koncentrācija",VLOOKUP(Dati!$A6472,Normas!$A:$D,2,FALSE),VLOOKUP(Dati!$A6472,Normas!$A:$D,2,FALSE)*0.3)),"")</f>
      </c>
      <c r="I6472" s="2">
        <f>IFERROR(IF(ISBLANK($A6472),"",IF($A6472="Ūdeņraža jonu koncentrācija",VLOOKUP(Dati!$A6472,Normas!$A:$D,3,FALSE),VLOOKUP(Dati!$A6472,Normas!$A:$D,3,FALSE)*0.3)),"")</f>
      </c>
    </row>
    <row r="6473" spans="2:9" x14ac:dyDescent="0.2">
      <c r="B6473">
        <f>IF(ISBLANK(A6473),"",VLOOKUP(A6473,Normas!A:D,4,FALSE))</f>
      </c>
      <c r="E6473" s="2">
        <f>IF(ISBLANK(D6473),"",INT(YEARFRAC(D6473,'Vispārīga informācija'!$B$2)))</f>
      </c>
      <c r="F6473" s="2">
        <f>IFERROR(IF(ISBLANK($A6473),"",IF($A6473="Ūdeņraža jonu koncentrācija",VLOOKUP(Dati!$A6473,Normas!$A:$D,2,FALSE),VLOOKUP(Dati!$A6473,Normas!$A:$D,2,FALSE)*0.6)),"")</f>
      </c>
      <c r="G6473" s="2">
        <f>IFERROR(IF(ISBLANK($A6473),"",IF($A6473="Ūdeņraža jonu koncentrācija",VLOOKUP(Dati!$A6473,Normas!$A:$D,3,FALSE),VLOOKUP(Dati!$A6473,Normas!$A:$D,3,FALSE)*0.6)),"")</f>
      </c>
      <c r="H6473" s="2">
        <f>IFERROR(IF(ISBLANK($A6473),"",IF($A6473="Ūdeņraža jonu koncentrācija",VLOOKUP(Dati!$A6473,Normas!$A:$D,2,FALSE),VLOOKUP(Dati!$A6473,Normas!$A:$D,2,FALSE)*0.3)),"")</f>
      </c>
      <c r="I6473" s="2">
        <f>IFERROR(IF(ISBLANK($A6473),"",IF($A6473="Ūdeņraža jonu koncentrācija",VLOOKUP(Dati!$A6473,Normas!$A:$D,3,FALSE),VLOOKUP(Dati!$A6473,Normas!$A:$D,3,FALSE)*0.3)),"")</f>
      </c>
    </row>
    <row r="6474" spans="2:9" x14ac:dyDescent="0.2">
      <c r="B6474">
        <f>IF(ISBLANK(A6474),"",VLOOKUP(A6474,Normas!A:D,4,FALSE))</f>
      </c>
      <c r="E6474" s="2">
        <f>IF(ISBLANK(D6474),"",INT(YEARFRAC(D6474,'Vispārīga informācija'!$B$2)))</f>
      </c>
      <c r="F6474" s="2">
        <f>IFERROR(IF(ISBLANK($A6474),"",IF($A6474="Ūdeņraža jonu koncentrācija",VLOOKUP(Dati!$A6474,Normas!$A:$D,2,FALSE),VLOOKUP(Dati!$A6474,Normas!$A:$D,2,FALSE)*0.6)),"")</f>
      </c>
      <c r="G6474" s="2">
        <f>IFERROR(IF(ISBLANK($A6474),"",IF($A6474="Ūdeņraža jonu koncentrācija",VLOOKUP(Dati!$A6474,Normas!$A:$D,3,FALSE),VLOOKUP(Dati!$A6474,Normas!$A:$D,3,FALSE)*0.6)),"")</f>
      </c>
      <c r="H6474" s="2">
        <f>IFERROR(IF(ISBLANK($A6474),"",IF($A6474="Ūdeņraža jonu koncentrācija",VLOOKUP(Dati!$A6474,Normas!$A:$D,2,FALSE),VLOOKUP(Dati!$A6474,Normas!$A:$D,2,FALSE)*0.3)),"")</f>
      </c>
      <c r="I6474" s="2">
        <f>IFERROR(IF(ISBLANK($A6474),"",IF($A6474="Ūdeņraža jonu koncentrācija",VLOOKUP(Dati!$A6474,Normas!$A:$D,3,FALSE),VLOOKUP(Dati!$A6474,Normas!$A:$D,3,FALSE)*0.3)),"")</f>
      </c>
    </row>
    <row r="6475" spans="2:9" x14ac:dyDescent="0.2">
      <c r="B6475">
        <f>IF(ISBLANK(A6475),"",VLOOKUP(A6475,Normas!A:D,4,FALSE))</f>
      </c>
      <c r="E6475" s="2">
        <f>IF(ISBLANK(D6475),"",INT(YEARFRAC(D6475,'Vispārīga informācija'!$B$2)))</f>
      </c>
      <c r="F6475" s="2">
        <f>IFERROR(IF(ISBLANK($A6475),"",IF($A6475="Ūdeņraža jonu koncentrācija",VLOOKUP(Dati!$A6475,Normas!$A:$D,2,FALSE),VLOOKUP(Dati!$A6475,Normas!$A:$D,2,FALSE)*0.6)),"")</f>
      </c>
      <c r="G6475" s="2">
        <f>IFERROR(IF(ISBLANK($A6475),"",IF($A6475="Ūdeņraža jonu koncentrācija",VLOOKUP(Dati!$A6475,Normas!$A:$D,3,FALSE),VLOOKUP(Dati!$A6475,Normas!$A:$D,3,FALSE)*0.6)),"")</f>
      </c>
      <c r="H6475" s="2">
        <f>IFERROR(IF(ISBLANK($A6475),"",IF($A6475="Ūdeņraža jonu koncentrācija",VLOOKUP(Dati!$A6475,Normas!$A:$D,2,FALSE),VLOOKUP(Dati!$A6475,Normas!$A:$D,2,FALSE)*0.3)),"")</f>
      </c>
      <c r="I6475" s="2">
        <f>IFERROR(IF(ISBLANK($A6475),"",IF($A6475="Ūdeņraža jonu koncentrācija",VLOOKUP(Dati!$A6475,Normas!$A:$D,3,FALSE),VLOOKUP(Dati!$A6475,Normas!$A:$D,3,FALSE)*0.3)),"")</f>
      </c>
    </row>
    <row r="6476" spans="2:9" x14ac:dyDescent="0.2">
      <c r="B6476">
        <f>IF(ISBLANK(A6476),"",VLOOKUP(A6476,Normas!A:D,4,FALSE))</f>
      </c>
      <c r="E6476" s="2">
        <f>IF(ISBLANK(D6476),"",INT(YEARFRAC(D6476,'Vispārīga informācija'!$B$2)))</f>
      </c>
      <c r="F6476" s="2">
        <f>IFERROR(IF(ISBLANK($A6476),"",IF($A6476="Ūdeņraža jonu koncentrācija",VLOOKUP(Dati!$A6476,Normas!$A:$D,2,FALSE),VLOOKUP(Dati!$A6476,Normas!$A:$D,2,FALSE)*0.6)),"")</f>
      </c>
      <c r="G6476" s="2">
        <f>IFERROR(IF(ISBLANK($A6476),"",IF($A6476="Ūdeņraža jonu koncentrācija",VLOOKUP(Dati!$A6476,Normas!$A:$D,3,FALSE),VLOOKUP(Dati!$A6476,Normas!$A:$D,3,FALSE)*0.6)),"")</f>
      </c>
      <c r="H6476" s="2">
        <f>IFERROR(IF(ISBLANK($A6476),"",IF($A6476="Ūdeņraža jonu koncentrācija",VLOOKUP(Dati!$A6476,Normas!$A:$D,2,FALSE),VLOOKUP(Dati!$A6476,Normas!$A:$D,2,FALSE)*0.3)),"")</f>
      </c>
      <c r="I6476" s="2">
        <f>IFERROR(IF(ISBLANK($A6476),"",IF($A6476="Ūdeņraža jonu koncentrācija",VLOOKUP(Dati!$A6476,Normas!$A:$D,3,FALSE),VLOOKUP(Dati!$A6476,Normas!$A:$D,3,FALSE)*0.3)),"")</f>
      </c>
    </row>
    <row r="6477" spans="2:9" x14ac:dyDescent="0.2">
      <c r="B6477">
        <f>IF(ISBLANK(A6477),"",VLOOKUP(A6477,Normas!A:D,4,FALSE))</f>
      </c>
      <c r="E6477" s="2">
        <f>IF(ISBLANK(D6477),"",INT(YEARFRAC(D6477,'Vispārīga informācija'!$B$2)))</f>
      </c>
      <c r="F6477" s="2">
        <f>IFERROR(IF(ISBLANK($A6477),"",IF($A6477="Ūdeņraža jonu koncentrācija",VLOOKUP(Dati!$A6477,Normas!$A:$D,2,FALSE),VLOOKUP(Dati!$A6477,Normas!$A:$D,2,FALSE)*0.6)),"")</f>
      </c>
      <c r="G6477" s="2">
        <f>IFERROR(IF(ISBLANK($A6477),"",IF($A6477="Ūdeņraža jonu koncentrācija",VLOOKUP(Dati!$A6477,Normas!$A:$D,3,FALSE),VLOOKUP(Dati!$A6477,Normas!$A:$D,3,FALSE)*0.6)),"")</f>
      </c>
      <c r="H6477" s="2">
        <f>IFERROR(IF(ISBLANK($A6477),"",IF($A6477="Ūdeņraža jonu koncentrācija",VLOOKUP(Dati!$A6477,Normas!$A:$D,2,FALSE),VLOOKUP(Dati!$A6477,Normas!$A:$D,2,FALSE)*0.3)),"")</f>
      </c>
      <c r="I6477" s="2">
        <f>IFERROR(IF(ISBLANK($A6477),"",IF($A6477="Ūdeņraža jonu koncentrācija",VLOOKUP(Dati!$A6477,Normas!$A:$D,3,FALSE),VLOOKUP(Dati!$A6477,Normas!$A:$D,3,FALSE)*0.3)),"")</f>
      </c>
    </row>
    <row r="6478" spans="2:9" x14ac:dyDescent="0.2">
      <c r="B6478">
        <f>IF(ISBLANK(A6478),"",VLOOKUP(A6478,Normas!A:D,4,FALSE))</f>
      </c>
      <c r="E6478" s="2">
        <f>IF(ISBLANK(D6478),"",INT(YEARFRAC(D6478,'Vispārīga informācija'!$B$2)))</f>
      </c>
      <c r="F6478" s="2">
        <f>IFERROR(IF(ISBLANK($A6478),"",IF($A6478="Ūdeņraža jonu koncentrācija",VLOOKUP(Dati!$A6478,Normas!$A:$D,2,FALSE),VLOOKUP(Dati!$A6478,Normas!$A:$D,2,FALSE)*0.6)),"")</f>
      </c>
      <c r="G6478" s="2">
        <f>IFERROR(IF(ISBLANK($A6478),"",IF($A6478="Ūdeņraža jonu koncentrācija",VLOOKUP(Dati!$A6478,Normas!$A:$D,3,FALSE),VLOOKUP(Dati!$A6478,Normas!$A:$D,3,FALSE)*0.6)),"")</f>
      </c>
      <c r="H6478" s="2">
        <f>IFERROR(IF(ISBLANK($A6478),"",IF($A6478="Ūdeņraža jonu koncentrācija",VLOOKUP(Dati!$A6478,Normas!$A:$D,2,FALSE),VLOOKUP(Dati!$A6478,Normas!$A:$D,2,FALSE)*0.3)),"")</f>
      </c>
      <c r="I6478" s="2">
        <f>IFERROR(IF(ISBLANK($A6478),"",IF($A6478="Ūdeņraža jonu koncentrācija",VLOOKUP(Dati!$A6478,Normas!$A:$D,3,FALSE),VLOOKUP(Dati!$A6478,Normas!$A:$D,3,FALSE)*0.3)),"")</f>
      </c>
    </row>
    <row r="6479" spans="2:9" x14ac:dyDescent="0.2">
      <c r="B6479">
        <f>IF(ISBLANK(A6479),"",VLOOKUP(A6479,Normas!A:D,4,FALSE))</f>
      </c>
      <c r="E6479" s="2">
        <f>IF(ISBLANK(D6479),"",INT(YEARFRAC(D6479,'Vispārīga informācija'!$B$2)))</f>
      </c>
      <c r="F6479" s="2">
        <f>IFERROR(IF(ISBLANK($A6479),"",IF($A6479="Ūdeņraža jonu koncentrācija",VLOOKUP(Dati!$A6479,Normas!$A:$D,2,FALSE),VLOOKUP(Dati!$A6479,Normas!$A:$D,2,FALSE)*0.6)),"")</f>
      </c>
      <c r="G6479" s="2">
        <f>IFERROR(IF(ISBLANK($A6479),"",IF($A6479="Ūdeņraža jonu koncentrācija",VLOOKUP(Dati!$A6479,Normas!$A:$D,3,FALSE),VLOOKUP(Dati!$A6479,Normas!$A:$D,3,FALSE)*0.6)),"")</f>
      </c>
      <c r="H6479" s="2">
        <f>IFERROR(IF(ISBLANK($A6479),"",IF($A6479="Ūdeņraža jonu koncentrācija",VLOOKUP(Dati!$A6479,Normas!$A:$D,2,FALSE),VLOOKUP(Dati!$A6479,Normas!$A:$D,2,FALSE)*0.3)),"")</f>
      </c>
      <c r="I6479" s="2">
        <f>IFERROR(IF(ISBLANK($A6479),"",IF($A6479="Ūdeņraža jonu koncentrācija",VLOOKUP(Dati!$A6479,Normas!$A:$D,3,FALSE),VLOOKUP(Dati!$A6479,Normas!$A:$D,3,FALSE)*0.3)),"")</f>
      </c>
    </row>
    <row r="6480" spans="2:9" x14ac:dyDescent="0.2">
      <c r="B6480">
        <f>IF(ISBLANK(A6480),"",VLOOKUP(A6480,Normas!A:D,4,FALSE))</f>
      </c>
      <c r="E6480" s="2">
        <f>IF(ISBLANK(D6480),"",INT(YEARFRAC(D6480,'Vispārīga informācija'!$B$2)))</f>
      </c>
      <c r="F6480" s="2">
        <f>IFERROR(IF(ISBLANK($A6480),"",IF($A6480="Ūdeņraža jonu koncentrācija",VLOOKUP(Dati!$A6480,Normas!$A:$D,2,FALSE),VLOOKUP(Dati!$A6480,Normas!$A:$D,2,FALSE)*0.6)),"")</f>
      </c>
      <c r="G6480" s="2">
        <f>IFERROR(IF(ISBLANK($A6480),"",IF($A6480="Ūdeņraža jonu koncentrācija",VLOOKUP(Dati!$A6480,Normas!$A:$D,3,FALSE),VLOOKUP(Dati!$A6480,Normas!$A:$D,3,FALSE)*0.6)),"")</f>
      </c>
      <c r="H6480" s="2">
        <f>IFERROR(IF(ISBLANK($A6480),"",IF($A6480="Ūdeņraža jonu koncentrācija",VLOOKUP(Dati!$A6480,Normas!$A:$D,2,FALSE),VLOOKUP(Dati!$A6480,Normas!$A:$D,2,FALSE)*0.3)),"")</f>
      </c>
      <c r="I6480" s="2">
        <f>IFERROR(IF(ISBLANK($A6480),"",IF($A6480="Ūdeņraža jonu koncentrācija",VLOOKUP(Dati!$A6480,Normas!$A:$D,3,FALSE),VLOOKUP(Dati!$A6480,Normas!$A:$D,3,FALSE)*0.3)),"")</f>
      </c>
    </row>
    <row r="6481" spans="2:9" x14ac:dyDescent="0.2">
      <c r="B6481">
        <f>IF(ISBLANK(A6481),"",VLOOKUP(A6481,Normas!A:D,4,FALSE))</f>
      </c>
      <c r="E6481" s="2">
        <f>IF(ISBLANK(D6481),"",INT(YEARFRAC(D6481,'Vispārīga informācija'!$B$2)))</f>
      </c>
      <c r="F6481" s="2">
        <f>IFERROR(IF(ISBLANK($A6481),"",IF($A6481="Ūdeņraža jonu koncentrācija",VLOOKUP(Dati!$A6481,Normas!$A:$D,2,FALSE),VLOOKUP(Dati!$A6481,Normas!$A:$D,2,FALSE)*0.6)),"")</f>
      </c>
      <c r="G6481" s="2">
        <f>IFERROR(IF(ISBLANK($A6481),"",IF($A6481="Ūdeņraža jonu koncentrācija",VLOOKUP(Dati!$A6481,Normas!$A:$D,3,FALSE),VLOOKUP(Dati!$A6481,Normas!$A:$D,3,FALSE)*0.6)),"")</f>
      </c>
      <c r="H6481" s="2">
        <f>IFERROR(IF(ISBLANK($A6481),"",IF($A6481="Ūdeņraža jonu koncentrācija",VLOOKUP(Dati!$A6481,Normas!$A:$D,2,FALSE),VLOOKUP(Dati!$A6481,Normas!$A:$D,2,FALSE)*0.3)),"")</f>
      </c>
      <c r="I6481" s="2">
        <f>IFERROR(IF(ISBLANK($A6481),"",IF($A6481="Ūdeņraža jonu koncentrācija",VLOOKUP(Dati!$A6481,Normas!$A:$D,3,FALSE),VLOOKUP(Dati!$A6481,Normas!$A:$D,3,FALSE)*0.3)),"")</f>
      </c>
    </row>
    <row r="6482" spans="2:9" x14ac:dyDescent="0.2">
      <c r="B6482">
        <f>IF(ISBLANK(A6482),"",VLOOKUP(A6482,Normas!A:D,4,FALSE))</f>
      </c>
      <c r="E6482" s="2">
        <f>IF(ISBLANK(D6482),"",INT(YEARFRAC(D6482,'Vispārīga informācija'!$B$2)))</f>
      </c>
      <c r="F6482" s="2">
        <f>IFERROR(IF(ISBLANK($A6482),"",IF($A6482="Ūdeņraža jonu koncentrācija",VLOOKUP(Dati!$A6482,Normas!$A:$D,2,FALSE),VLOOKUP(Dati!$A6482,Normas!$A:$D,2,FALSE)*0.6)),"")</f>
      </c>
      <c r="G6482" s="2">
        <f>IFERROR(IF(ISBLANK($A6482),"",IF($A6482="Ūdeņraža jonu koncentrācija",VLOOKUP(Dati!$A6482,Normas!$A:$D,3,FALSE),VLOOKUP(Dati!$A6482,Normas!$A:$D,3,FALSE)*0.6)),"")</f>
      </c>
      <c r="H6482" s="2">
        <f>IFERROR(IF(ISBLANK($A6482),"",IF($A6482="Ūdeņraža jonu koncentrācija",VLOOKUP(Dati!$A6482,Normas!$A:$D,2,FALSE),VLOOKUP(Dati!$A6482,Normas!$A:$D,2,FALSE)*0.3)),"")</f>
      </c>
      <c r="I6482" s="2">
        <f>IFERROR(IF(ISBLANK($A6482),"",IF($A6482="Ūdeņraža jonu koncentrācija",VLOOKUP(Dati!$A6482,Normas!$A:$D,3,FALSE),VLOOKUP(Dati!$A6482,Normas!$A:$D,3,FALSE)*0.3)),"")</f>
      </c>
    </row>
    <row r="6483" spans="2:9" x14ac:dyDescent="0.2">
      <c r="B6483">
        <f>IF(ISBLANK(A6483),"",VLOOKUP(A6483,Normas!A:D,4,FALSE))</f>
      </c>
      <c r="E6483" s="2">
        <f>IF(ISBLANK(D6483),"",INT(YEARFRAC(D6483,'Vispārīga informācija'!$B$2)))</f>
      </c>
      <c r="F6483" s="2">
        <f>IFERROR(IF(ISBLANK($A6483),"",IF($A6483="Ūdeņraža jonu koncentrācija",VLOOKUP(Dati!$A6483,Normas!$A:$D,2,FALSE),VLOOKUP(Dati!$A6483,Normas!$A:$D,2,FALSE)*0.6)),"")</f>
      </c>
      <c r="G6483" s="2">
        <f>IFERROR(IF(ISBLANK($A6483),"",IF($A6483="Ūdeņraža jonu koncentrācija",VLOOKUP(Dati!$A6483,Normas!$A:$D,3,FALSE),VLOOKUP(Dati!$A6483,Normas!$A:$D,3,FALSE)*0.6)),"")</f>
      </c>
      <c r="H6483" s="2">
        <f>IFERROR(IF(ISBLANK($A6483),"",IF($A6483="Ūdeņraža jonu koncentrācija",VLOOKUP(Dati!$A6483,Normas!$A:$D,2,FALSE),VLOOKUP(Dati!$A6483,Normas!$A:$D,2,FALSE)*0.3)),"")</f>
      </c>
      <c r="I6483" s="2">
        <f>IFERROR(IF(ISBLANK($A6483),"",IF($A6483="Ūdeņraža jonu koncentrācija",VLOOKUP(Dati!$A6483,Normas!$A:$D,3,FALSE),VLOOKUP(Dati!$A6483,Normas!$A:$D,3,FALSE)*0.3)),"")</f>
      </c>
    </row>
    <row r="6484" spans="2:9" x14ac:dyDescent="0.2">
      <c r="B6484">
        <f>IF(ISBLANK(A6484),"",VLOOKUP(A6484,Normas!A:D,4,FALSE))</f>
      </c>
      <c r="E6484" s="2">
        <f>IF(ISBLANK(D6484),"",INT(YEARFRAC(D6484,'Vispārīga informācija'!$B$2)))</f>
      </c>
      <c r="F6484" s="2">
        <f>IFERROR(IF(ISBLANK($A6484),"",IF($A6484="Ūdeņraža jonu koncentrācija",VLOOKUP(Dati!$A6484,Normas!$A:$D,2,FALSE),VLOOKUP(Dati!$A6484,Normas!$A:$D,2,FALSE)*0.6)),"")</f>
      </c>
      <c r="G6484" s="2">
        <f>IFERROR(IF(ISBLANK($A6484),"",IF($A6484="Ūdeņraža jonu koncentrācija",VLOOKUP(Dati!$A6484,Normas!$A:$D,3,FALSE),VLOOKUP(Dati!$A6484,Normas!$A:$D,3,FALSE)*0.6)),"")</f>
      </c>
      <c r="H6484" s="2">
        <f>IFERROR(IF(ISBLANK($A6484),"",IF($A6484="Ūdeņraža jonu koncentrācija",VLOOKUP(Dati!$A6484,Normas!$A:$D,2,FALSE),VLOOKUP(Dati!$A6484,Normas!$A:$D,2,FALSE)*0.3)),"")</f>
      </c>
      <c r="I6484" s="2">
        <f>IFERROR(IF(ISBLANK($A6484),"",IF($A6484="Ūdeņraža jonu koncentrācija",VLOOKUP(Dati!$A6484,Normas!$A:$D,3,FALSE),VLOOKUP(Dati!$A6484,Normas!$A:$D,3,FALSE)*0.3)),"")</f>
      </c>
    </row>
    <row r="6485" spans="2:9" x14ac:dyDescent="0.2">
      <c r="B6485">
        <f>IF(ISBLANK(A6485),"",VLOOKUP(A6485,Normas!A:D,4,FALSE))</f>
      </c>
      <c r="E6485" s="2">
        <f>IF(ISBLANK(D6485),"",INT(YEARFRAC(D6485,'Vispārīga informācija'!$B$2)))</f>
      </c>
      <c r="F6485" s="2">
        <f>IFERROR(IF(ISBLANK($A6485),"",IF($A6485="Ūdeņraža jonu koncentrācija",VLOOKUP(Dati!$A6485,Normas!$A:$D,2,FALSE),VLOOKUP(Dati!$A6485,Normas!$A:$D,2,FALSE)*0.6)),"")</f>
      </c>
      <c r="G6485" s="2">
        <f>IFERROR(IF(ISBLANK($A6485),"",IF($A6485="Ūdeņraža jonu koncentrācija",VLOOKUP(Dati!$A6485,Normas!$A:$D,3,FALSE),VLOOKUP(Dati!$A6485,Normas!$A:$D,3,FALSE)*0.6)),"")</f>
      </c>
      <c r="H6485" s="2">
        <f>IFERROR(IF(ISBLANK($A6485),"",IF($A6485="Ūdeņraža jonu koncentrācija",VLOOKUP(Dati!$A6485,Normas!$A:$D,2,FALSE),VLOOKUP(Dati!$A6485,Normas!$A:$D,2,FALSE)*0.3)),"")</f>
      </c>
      <c r="I6485" s="2">
        <f>IFERROR(IF(ISBLANK($A6485),"",IF($A6485="Ūdeņraža jonu koncentrācija",VLOOKUP(Dati!$A6485,Normas!$A:$D,3,FALSE),VLOOKUP(Dati!$A6485,Normas!$A:$D,3,FALSE)*0.3)),"")</f>
      </c>
    </row>
    <row r="6486" spans="2:9" x14ac:dyDescent="0.2">
      <c r="B6486">
        <f>IF(ISBLANK(A6486),"",VLOOKUP(A6486,Normas!A:D,4,FALSE))</f>
      </c>
      <c r="E6486" s="2">
        <f>IF(ISBLANK(D6486),"",INT(YEARFRAC(D6486,'Vispārīga informācija'!$B$2)))</f>
      </c>
      <c r="F6486" s="2">
        <f>IFERROR(IF(ISBLANK($A6486),"",IF($A6486="Ūdeņraža jonu koncentrācija",VLOOKUP(Dati!$A6486,Normas!$A:$D,2,FALSE),VLOOKUP(Dati!$A6486,Normas!$A:$D,2,FALSE)*0.6)),"")</f>
      </c>
      <c r="G6486" s="2">
        <f>IFERROR(IF(ISBLANK($A6486),"",IF($A6486="Ūdeņraža jonu koncentrācija",VLOOKUP(Dati!$A6486,Normas!$A:$D,3,FALSE),VLOOKUP(Dati!$A6486,Normas!$A:$D,3,FALSE)*0.6)),"")</f>
      </c>
      <c r="H6486" s="2">
        <f>IFERROR(IF(ISBLANK($A6486),"",IF($A6486="Ūdeņraža jonu koncentrācija",VLOOKUP(Dati!$A6486,Normas!$A:$D,2,FALSE),VLOOKUP(Dati!$A6486,Normas!$A:$D,2,FALSE)*0.3)),"")</f>
      </c>
      <c r="I6486" s="2">
        <f>IFERROR(IF(ISBLANK($A6486),"",IF($A6486="Ūdeņraža jonu koncentrācija",VLOOKUP(Dati!$A6486,Normas!$A:$D,3,FALSE),VLOOKUP(Dati!$A6486,Normas!$A:$D,3,FALSE)*0.3)),"")</f>
      </c>
    </row>
    <row r="6487" spans="2:9" x14ac:dyDescent="0.2">
      <c r="B6487">
        <f>IF(ISBLANK(A6487),"",VLOOKUP(A6487,Normas!A:D,4,FALSE))</f>
      </c>
      <c r="E6487" s="2">
        <f>IF(ISBLANK(D6487),"",INT(YEARFRAC(D6487,'Vispārīga informācija'!$B$2)))</f>
      </c>
      <c r="F6487" s="2">
        <f>IFERROR(IF(ISBLANK($A6487),"",IF($A6487="Ūdeņraža jonu koncentrācija",VLOOKUP(Dati!$A6487,Normas!$A:$D,2,FALSE),VLOOKUP(Dati!$A6487,Normas!$A:$D,2,FALSE)*0.6)),"")</f>
      </c>
      <c r="G6487" s="2">
        <f>IFERROR(IF(ISBLANK($A6487),"",IF($A6487="Ūdeņraža jonu koncentrācija",VLOOKUP(Dati!$A6487,Normas!$A:$D,3,FALSE),VLOOKUP(Dati!$A6487,Normas!$A:$D,3,FALSE)*0.6)),"")</f>
      </c>
      <c r="H6487" s="2">
        <f>IFERROR(IF(ISBLANK($A6487),"",IF($A6487="Ūdeņraža jonu koncentrācija",VLOOKUP(Dati!$A6487,Normas!$A:$D,2,FALSE),VLOOKUP(Dati!$A6487,Normas!$A:$D,2,FALSE)*0.3)),"")</f>
      </c>
      <c r="I6487" s="2">
        <f>IFERROR(IF(ISBLANK($A6487),"",IF($A6487="Ūdeņraža jonu koncentrācija",VLOOKUP(Dati!$A6487,Normas!$A:$D,3,FALSE),VLOOKUP(Dati!$A6487,Normas!$A:$D,3,FALSE)*0.3)),"")</f>
      </c>
    </row>
    <row r="6488" spans="2:9" x14ac:dyDescent="0.2">
      <c r="B6488">
        <f>IF(ISBLANK(A6488),"",VLOOKUP(A6488,Normas!A:D,4,FALSE))</f>
      </c>
      <c r="E6488" s="2">
        <f>IF(ISBLANK(D6488),"",INT(YEARFRAC(D6488,'Vispārīga informācija'!$B$2)))</f>
      </c>
      <c r="F6488" s="2">
        <f>IFERROR(IF(ISBLANK($A6488),"",IF($A6488="Ūdeņraža jonu koncentrācija",VLOOKUP(Dati!$A6488,Normas!$A:$D,2,FALSE),VLOOKUP(Dati!$A6488,Normas!$A:$D,2,FALSE)*0.6)),"")</f>
      </c>
      <c r="G6488" s="2">
        <f>IFERROR(IF(ISBLANK($A6488),"",IF($A6488="Ūdeņraža jonu koncentrācija",VLOOKUP(Dati!$A6488,Normas!$A:$D,3,FALSE),VLOOKUP(Dati!$A6488,Normas!$A:$D,3,FALSE)*0.6)),"")</f>
      </c>
      <c r="H6488" s="2">
        <f>IFERROR(IF(ISBLANK($A6488),"",IF($A6488="Ūdeņraža jonu koncentrācija",VLOOKUP(Dati!$A6488,Normas!$A:$D,2,FALSE),VLOOKUP(Dati!$A6488,Normas!$A:$D,2,FALSE)*0.3)),"")</f>
      </c>
      <c r="I6488" s="2">
        <f>IFERROR(IF(ISBLANK($A6488),"",IF($A6488="Ūdeņraža jonu koncentrācija",VLOOKUP(Dati!$A6488,Normas!$A:$D,3,FALSE),VLOOKUP(Dati!$A6488,Normas!$A:$D,3,FALSE)*0.3)),"")</f>
      </c>
    </row>
    <row r="6489" spans="2:9" x14ac:dyDescent="0.2">
      <c r="B6489">
        <f>IF(ISBLANK(A6489),"",VLOOKUP(A6489,Normas!A:D,4,FALSE))</f>
      </c>
      <c r="E6489" s="2">
        <f>IF(ISBLANK(D6489),"",INT(YEARFRAC(D6489,'Vispārīga informācija'!$B$2)))</f>
      </c>
      <c r="F6489" s="2">
        <f>IFERROR(IF(ISBLANK($A6489),"",IF($A6489="Ūdeņraža jonu koncentrācija",VLOOKUP(Dati!$A6489,Normas!$A:$D,2,FALSE),VLOOKUP(Dati!$A6489,Normas!$A:$D,2,FALSE)*0.6)),"")</f>
      </c>
      <c r="G6489" s="2">
        <f>IFERROR(IF(ISBLANK($A6489),"",IF($A6489="Ūdeņraža jonu koncentrācija",VLOOKUP(Dati!$A6489,Normas!$A:$D,3,FALSE),VLOOKUP(Dati!$A6489,Normas!$A:$D,3,FALSE)*0.6)),"")</f>
      </c>
      <c r="H6489" s="2">
        <f>IFERROR(IF(ISBLANK($A6489),"",IF($A6489="Ūdeņraža jonu koncentrācija",VLOOKUP(Dati!$A6489,Normas!$A:$D,2,FALSE),VLOOKUP(Dati!$A6489,Normas!$A:$D,2,FALSE)*0.3)),"")</f>
      </c>
      <c r="I6489" s="2">
        <f>IFERROR(IF(ISBLANK($A6489),"",IF($A6489="Ūdeņraža jonu koncentrācija",VLOOKUP(Dati!$A6489,Normas!$A:$D,3,FALSE),VLOOKUP(Dati!$A6489,Normas!$A:$D,3,FALSE)*0.3)),"")</f>
      </c>
    </row>
    <row r="6490" spans="2:9" x14ac:dyDescent="0.2">
      <c r="B6490">
        <f>IF(ISBLANK(A6490),"",VLOOKUP(A6490,Normas!A:D,4,FALSE))</f>
      </c>
      <c r="E6490" s="2">
        <f>IF(ISBLANK(D6490),"",INT(YEARFRAC(D6490,'Vispārīga informācija'!$B$2)))</f>
      </c>
      <c r="F6490" s="2">
        <f>IFERROR(IF(ISBLANK($A6490),"",IF($A6490="Ūdeņraža jonu koncentrācija",VLOOKUP(Dati!$A6490,Normas!$A:$D,2,FALSE),VLOOKUP(Dati!$A6490,Normas!$A:$D,2,FALSE)*0.6)),"")</f>
      </c>
      <c r="G6490" s="2">
        <f>IFERROR(IF(ISBLANK($A6490),"",IF($A6490="Ūdeņraža jonu koncentrācija",VLOOKUP(Dati!$A6490,Normas!$A:$D,3,FALSE),VLOOKUP(Dati!$A6490,Normas!$A:$D,3,FALSE)*0.6)),"")</f>
      </c>
      <c r="H6490" s="2">
        <f>IFERROR(IF(ISBLANK($A6490),"",IF($A6490="Ūdeņraža jonu koncentrācija",VLOOKUP(Dati!$A6490,Normas!$A:$D,2,FALSE),VLOOKUP(Dati!$A6490,Normas!$A:$D,2,FALSE)*0.3)),"")</f>
      </c>
      <c r="I6490" s="2">
        <f>IFERROR(IF(ISBLANK($A6490),"",IF($A6490="Ūdeņraža jonu koncentrācija",VLOOKUP(Dati!$A6490,Normas!$A:$D,3,FALSE),VLOOKUP(Dati!$A6490,Normas!$A:$D,3,FALSE)*0.3)),"")</f>
      </c>
    </row>
    <row r="6491" spans="2:9" x14ac:dyDescent="0.2">
      <c r="B6491">
        <f>IF(ISBLANK(A6491),"",VLOOKUP(A6491,Normas!A:D,4,FALSE))</f>
      </c>
      <c r="E6491" s="2">
        <f>IF(ISBLANK(D6491),"",INT(YEARFRAC(D6491,'Vispārīga informācija'!$B$2)))</f>
      </c>
      <c r="F6491" s="2">
        <f>IFERROR(IF(ISBLANK($A6491),"",IF($A6491="Ūdeņraža jonu koncentrācija",VLOOKUP(Dati!$A6491,Normas!$A:$D,2,FALSE),VLOOKUP(Dati!$A6491,Normas!$A:$D,2,FALSE)*0.6)),"")</f>
      </c>
      <c r="G6491" s="2">
        <f>IFERROR(IF(ISBLANK($A6491),"",IF($A6491="Ūdeņraža jonu koncentrācija",VLOOKUP(Dati!$A6491,Normas!$A:$D,3,FALSE),VLOOKUP(Dati!$A6491,Normas!$A:$D,3,FALSE)*0.6)),"")</f>
      </c>
      <c r="H6491" s="2">
        <f>IFERROR(IF(ISBLANK($A6491),"",IF($A6491="Ūdeņraža jonu koncentrācija",VLOOKUP(Dati!$A6491,Normas!$A:$D,2,FALSE),VLOOKUP(Dati!$A6491,Normas!$A:$D,2,FALSE)*0.3)),"")</f>
      </c>
      <c r="I6491" s="2">
        <f>IFERROR(IF(ISBLANK($A6491),"",IF($A6491="Ūdeņraža jonu koncentrācija",VLOOKUP(Dati!$A6491,Normas!$A:$D,3,FALSE),VLOOKUP(Dati!$A6491,Normas!$A:$D,3,FALSE)*0.3)),"")</f>
      </c>
    </row>
    <row r="6492" spans="2:9" x14ac:dyDescent="0.2">
      <c r="B6492">
        <f>IF(ISBLANK(A6492),"",VLOOKUP(A6492,Normas!A:D,4,FALSE))</f>
      </c>
      <c r="E6492" s="2">
        <f>IF(ISBLANK(D6492),"",INT(YEARFRAC(D6492,'Vispārīga informācija'!$B$2)))</f>
      </c>
      <c r="F6492" s="2">
        <f>IFERROR(IF(ISBLANK($A6492),"",IF($A6492="Ūdeņraža jonu koncentrācija",VLOOKUP(Dati!$A6492,Normas!$A:$D,2,FALSE),VLOOKUP(Dati!$A6492,Normas!$A:$D,2,FALSE)*0.6)),"")</f>
      </c>
      <c r="G6492" s="2">
        <f>IFERROR(IF(ISBLANK($A6492),"",IF($A6492="Ūdeņraža jonu koncentrācija",VLOOKUP(Dati!$A6492,Normas!$A:$D,3,FALSE),VLOOKUP(Dati!$A6492,Normas!$A:$D,3,FALSE)*0.6)),"")</f>
      </c>
      <c r="H6492" s="2">
        <f>IFERROR(IF(ISBLANK($A6492),"",IF($A6492="Ūdeņraža jonu koncentrācija",VLOOKUP(Dati!$A6492,Normas!$A:$D,2,FALSE),VLOOKUP(Dati!$A6492,Normas!$A:$D,2,FALSE)*0.3)),"")</f>
      </c>
      <c r="I6492" s="2">
        <f>IFERROR(IF(ISBLANK($A6492),"",IF($A6492="Ūdeņraža jonu koncentrācija",VLOOKUP(Dati!$A6492,Normas!$A:$D,3,FALSE),VLOOKUP(Dati!$A6492,Normas!$A:$D,3,FALSE)*0.3)),"")</f>
      </c>
    </row>
    <row r="6493" spans="2:9" x14ac:dyDescent="0.2">
      <c r="B6493">
        <f>IF(ISBLANK(A6493),"",VLOOKUP(A6493,Normas!A:D,4,FALSE))</f>
      </c>
      <c r="E6493" s="2">
        <f>IF(ISBLANK(D6493),"",INT(YEARFRAC(D6493,'Vispārīga informācija'!$B$2)))</f>
      </c>
      <c r="F6493" s="2">
        <f>IFERROR(IF(ISBLANK($A6493),"",IF($A6493="Ūdeņraža jonu koncentrācija",VLOOKUP(Dati!$A6493,Normas!$A:$D,2,FALSE),VLOOKUP(Dati!$A6493,Normas!$A:$D,2,FALSE)*0.6)),"")</f>
      </c>
      <c r="G6493" s="2">
        <f>IFERROR(IF(ISBLANK($A6493),"",IF($A6493="Ūdeņraža jonu koncentrācija",VLOOKUP(Dati!$A6493,Normas!$A:$D,3,FALSE),VLOOKUP(Dati!$A6493,Normas!$A:$D,3,FALSE)*0.6)),"")</f>
      </c>
      <c r="H6493" s="2">
        <f>IFERROR(IF(ISBLANK($A6493),"",IF($A6493="Ūdeņraža jonu koncentrācija",VLOOKUP(Dati!$A6493,Normas!$A:$D,2,FALSE),VLOOKUP(Dati!$A6493,Normas!$A:$D,2,FALSE)*0.3)),"")</f>
      </c>
      <c r="I6493" s="2">
        <f>IFERROR(IF(ISBLANK($A6493),"",IF($A6493="Ūdeņraža jonu koncentrācija",VLOOKUP(Dati!$A6493,Normas!$A:$D,3,FALSE),VLOOKUP(Dati!$A6493,Normas!$A:$D,3,FALSE)*0.3)),"")</f>
      </c>
    </row>
    <row r="6494" spans="2:9" x14ac:dyDescent="0.2">
      <c r="B6494">
        <f>IF(ISBLANK(A6494),"",VLOOKUP(A6494,Normas!A:D,4,FALSE))</f>
      </c>
      <c r="E6494" s="2">
        <f>IF(ISBLANK(D6494),"",INT(YEARFRAC(D6494,'Vispārīga informācija'!$B$2)))</f>
      </c>
      <c r="F6494" s="2">
        <f>IFERROR(IF(ISBLANK($A6494),"",IF($A6494="Ūdeņraža jonu koncentrācija",VLOOKUP(Dati!$A6494,Normas!$A:$D,2,FALSE),VLOOKUP(Dati!$A6494,Normas!$A:$D,2,FALSE)*0.6)),"")</f>
      </c>
      <c r="G6494" s="2">
        <f>IFERROR(IF(ISBLANK($A6494),"",IF($A6494="Ūdeņraža jonu koncentrācija",VLOOKUP(Dati!$A6494,Normas!$A:$D,3,FALSE),VLOOKUP(Dati!$A6494,Normas!$A:$D,3,FALSE)*0.6)),"")</f>
      </c>
      <c r="H6494" s="2">
        <f>IFERROR(IF(ISBLANK($A6494),"",IF($A6494="Ūdeņraža jonu koncentrācija",VLOOKUP(Dati!$A6494,Normas!$A:$D,2,FALSE),VLOOKUP(Dati!$A6494,Normas!$A:$D,2,FALSE)*0.3)),"")</f>
      </c>
      <c r="I6494" s="2">
        <f>IFERROR(IF(ISBLANK($A6494),"",IF($A6494="Ūdeņraža jonu koncentrācija",VLOOKUP(Dati!$A6494,Normas!$A:$D,3,FALSE),VLOOKUP(Dati!$A6494,Normas!$A:$D,3,FALSE)*0.3)),"")</f>
      </c>
    </row>
    <row r="6495" spans="2:9" x14ac:dyDescent="0.2">
      <c r="B6495">
        <f>IF(ISBLANK(A6495),"",VLOOKUP(A6495,Normas!A:D,4,FALSE))</f>
      </c>
      <c r="E6495" s="2">
        <f>IF(ISBLANK(D6495),"",INT(YEARFRAC(D6495,'Vispārīga informācija'!$B$2)))</f>
      </c>
      <c r="F6495" s="2">
        <f>IFERROR(IF(ISBLANK($A6495),"",IF($A6495="Ūdeņraža jonu koncentrācija",VLOOKUP(Dati!$A6495,Normas!$A:$D,2,FALSE),VLOOKUP(Dati!$A6495,Normas!$A:$D,2,FALSE)*0.6)),"")</f>
      </c>
      <c r="G6495" s="2">
        <f>IFERROR(IF(ISBLANK($A6495),"",IF($A6495="Ūdeņraža jonu koncentrācija",VLOOKUP(Dati!$A6495,Normas!$A:$D,3,FALSE),VLOOKUP(Dati!$A6495,Normas!$A:$D,3,FALSE)*0.6)),"")</f>
      </c>
      <c r="H6495" s="2">
        <f>IFERROR(IF(ISBLANK($A6495),"",IF($A6495="Ūdeņraža jonu koncentrācija",VLOOKUP(Dati!$A6495,Normas!$A:$D,2,FALSE),VLOOKUP(Dati!$A6495,Normas!$A:$D,2,FALSE)*0.3)),"")</f>
      </c>
      <c r="I6495" s="2">
        <f>IFERROR(IF(ISBLANK($A6495),"",IF($A6495="Ūdeņraža jonu koncentrācija",VLOOKUP(Dati!$A6495,Normas!$A:$D,3,FALSE),VLOOKUP(Dati!$A6495,Normas!$A:$D,3,FALSE)*0.3)),"")</f>
      </c>
    </row>
    <row r="6496" spans="2:9" x14ac:dyDescent="0.2">
      <c r="B6496">
        <f>IF(ISBLANK(A6496),"",VLOOKUP(A6496,Normas!A:D,4,FALSE))</f>
      </c>
      <c r="E6496" s="2">
        <f>IF(ISBLANK(D6496),"",INT(YEARFRAC(D6496,'Vispārīga informācija'!$B$2)))</f>
      </c>
      <c r="F6496" s="2">
        <f>IFERROR(IF(ISBLANK($A6496),"",IF($A6496="Ūdeņraža jonu koncentrācija",VLOOKUP(Dati!$A6496,Normas!$A:$D,2,FALSE),VLOOKUP(Dati!$A6496,Normas!$A:$D,2,FALSE)*0.6)),"")</f>
      </c>
      <c r="G6496" s="2">
        <f>IFERROR(IF(ISBLANK($A6496),"",IF($A6496="Ūdeņraža jonu koncentrācija",VLOOKUP(Dati!$A6496,Normas!$A:$D,3,FALSE),VLOOKUP(Dati!$A6496,Normas!$A:$D,3,FALSE)*0.6)),"")</f>
      </c>
      <c r="H6496" s="2">
        <f>IFERROR(IF(ISBLANK($A6496),"",IF($A6496="Ūdeņraža jonu koncentrācija",VLOOKUP(Dati!$A6496,Normas!$A:$D,2,FALSE),VLOOKUP(Dati!$A6496,Normas!$A:$D,2,FALSE)*0.3)),"")</f>
      </c>
      <c r="I6496" s="2">
        <f>IFERROR(IF(ISBLANK($A6496),"",IF($A6496="Ūdeņraža jonu koncentrācija",VLOOKUP(Dati!$A6496,Normas!$A:$D,3,FALSE),VLOOKUP(Dati!$A6496,Normas!$A:$D,3,FALSE)*0.3)),"")</f>
      </c>
    </row>
    <row r="6497" spans="2:9" x14ac:dyDescent="0.2">
      <c r="B6497">
        <f>IF(ISBLANK(A6497),"",VLOOKUP(A6497,Normas!A:D,4,FALSE))</f>
      </c>
      <c r="E6497" s="2">
        <f>IF(ISBLANK(D6497),"",INT(YEARFRAC(D6497,'Vispārīga informācija'!$B$2)))</f>
      </c>
      <c r="F6497" s="2">
        <f>IFERROR(IF(ISBLANK($A6497),"",IF($A6497="Ūdeņraža jonu koncentrācija",VLOOKUP(Dati!$A6497,Normas!$A:$D,2,FALSE),VLOOKUP(Dati!$A6497,Normas!$A:$D,2,FALSE)*0.6)),"")</f>
      </c>
      <c r="G6497" s="2">
        <f>IFERROR(IF(ISBLANK($A6497),"",IF($A6497="Ūdeņraža jonu koncentrācija",VLOOKUP(Dati!$A6497,Normas!$A:$D,3,FALSE),VLOOKUP(Dati!$A6497,Normas!$A:$D,3,FALSE)*0.6)),"")</f>
      </c>
      <c r="H6497" s="2">
        <f>IFERROR(IF(ISBLANK($A6497),"",IF($A6497="Ūdeņraža jonu koncentrācija",VLOOKUP(Dati!$A6497,Normas!$A:$D,2,FALSE),VLOOKUP(Dati!$A6497,Normas!$A:$D,2,FALSE)*0.3)),"")</f>
      </c>
      <c r="I6497" s="2">
        <f>IFERROR(IF(ISBLANK($A6497),"",IF($A6497="Ūdeņraža jonu koncentrācija",VLOOKUP(Dati!$A6497,Normas!$A:$D,3,FALSE),VLOOKUP(Dati!$A6497,Normas!$A:$D,3,FALSE)*0.3)),"")</f>
      </c>
    </row>
    <row r="6498" spans="2:9" x14ac:dyDescent="0.2">
      <c r="B6498">
        <f>IF(ISBLANK(A6498),"",VLOOKUP(A6498,Normas!A:D,4,FALSE))</f>
      </c>
      <c r="E6498" s="2">
        <f>IF(ISBLANK(D6498),"",INT(YEARFRAC(D6498,'Vispārīga informācija'!$B$2)))</f>
      </c>
      <c r="F6498" s="2">
        <f>IFERROR(IF(ISBLANK($A6498),"",IF($A6498="Ūdeņraža jonu koncentrācija",VLOOKUP(Dati!$A6498,Normas!$A:$D,2,FALSE),VLOOKUP(Dati!$A6498,Normas!$A:$D,2,FALSE)*0.6)),"")</f>
      </c>
      <c r="G6498" s="2">
        <f>IFERROR(IF(ISBLANK($A6498),"",IF($A6498="Ūdeņraža jonu koncentrācija",VLOOKUP(Dati!$A6498,Normas!$A:$D,3,FALSE),VLOOKUP(Dati!$A6498,Normas!$A:$D,3,FALSE)*0.6)),"")</f>
      </c>
      <c r="H6498" s="2">
        <f>IFERROR(IF(ISBLANK($A6498),"",IF($A6498="Ūdeņraža jonu koncentrācija",VLOOKUP(Dati!$A6498,Normas!$A:$D,2,FALSE),VLOOKUP(Dati!$A6498,Normas!$A:$D,2,FALSE)*0.3)),"")</f>
      </c>
      <c r="I6498" s="2">
        <f>IFERROR(IF(ISBLANK($A6498),"",IF($A6498="Ūdeņraža jonu koncentrācija",VLOOKUP(Dati!$A6498,Normas!$A:$D,3,FALSE),VLOOKUP(Dati!$A6498,Normas!$A:$D,3,FALSE)*0.3)),"")</f>
      </c>
    </row>
    <row r="6499" spans="2:9" x14ac:dyDescent="0.2">
      <c r="B6499">
        <f>IF(ISBLANK(A6499),"",VLOOKUP(A6499,Normas!A:D,4,FALSE))</f>
      </c>
      <c r="E6499" s="2">
        <f>IF(ISBLANK(D6499),"",INT(YEARFRAC(D6499,'Vispārīga informācija'!$B$2)))</f>
      </c>
      <c r="F6499" s="2">
        <f>IFERROR(IF(ISBLANK($A6499),"",IF($A6499="Ūdeņraža jonu koncentrācija",VLOOKUP(Dati!$A6499,Normas!$A:$D,2,FALSE),VLOOKUP(Dati!$A6499,Normas!$A:$D,2,FALSE)*0.6)),"")</f>
      </c>
      <c r="G6499" s="2">
        <f>IFERROR(IF(ISBLANK($A6499),"",IF($A6499="Ūdeņraža jonu koncentrācija",VLOOKUP(Dati!$A6499,Normas!$A:$D,3,FALSE),VLOOKUP(Dati!$A6499,Normas!$A:$D,3,FALSE)*0.6)),"")</f>
      </c>
      <c r="H6499" s="2">
        <f>IFERROR(IF(ISBLANK($A6499),"",IF($A6499="Ūdeņraža jonu koncentrācija",VLOOKUP(Dati!$A6499,Normas!$A:$D,2,FALSE),VLOOKUP(Dati!$A6499,Normas!$A:$D,2,FALSE)*0.3)),"")</f>
      </c>
      <c r="I6499" s="2">
        <f>IFERROR(IF(ISBLANK($A6499),"",IF($A6499="Ūdeņraža jonu koncentrācija",VLOOKUP(Dati!$A6499,Normas!$A:$D,3,FALSE),VLOOKUP(Dati!$A6499,Normas!$A:$D,3,FALSE)*0.3)),"")</f>
      </c>
    </row>
    <row r="6500" spans="2:9" x14ac:dyDescent="0.2">
      <c r="B6500">
        <f>IF(ISBLANK(A6500),"",VLOOKUP(A6500,Normas!A:D,4,FALSE))</f>
      </c>
      <c r="E6500" s="2">
        <f>IF(ISBLANK(D6500),"",INT(YEARFRAC(D6500,'Vispārīga informācija'!$B$2)))</f>
      </c>
      <c r="F6500" s="2">
        <f>IFERROR(IF(ISBLANK($A6500),"",IF($A6500="Ūdeņraža jonu koncentrācija",VLOOKUP(Dati!$A6500,Normas!$A:$D,2,FALSE),VLOOKUP(Dati!$A6500,Normas!$A:$D,2,FALSE)*0.6)),"")</f>
      </c>
      <c r="G6500" s="2">
        <f>IFERROR(IF(ISBLANK($A6500),"",IF($A6500="Ūdeņraža jonu koncentrācija",VLOOKUP(Dati!$A6500,Normas!$A:$D,3,FALSE),VLOOKUP(Dati!$A6500,Normas!$A:$D,3,FALSE)*0.6)),"")</f>
      </c>
      <c r="H6500" s="2">
        <f>IFERROR(IF(ISBLANK($A6500),"",IF($A6500="Ūdeņraža jonu koncentrācija",VLOOKUP(Dati!$A6500,Normas!$A:$D,2,FALSE),VLOOKUP(Dati!$A6500,Normas!$A:$D,2,FALSE)*0.3)),"")</f>
      </c>
      <c r="I6500" s="2">
        <f>IFERROR(IF(ISBLANK($A6500),"",IF($A6500="Ūdeņraža jonu koncentrācija",VLOOKUP(Dati!$A6500,Normas!$A:$D,3,FALSE),VLOOKUP(Dati!$A6500,Normas!$A:$D,3,FALSE)*0.3)),"")</f>
      </c>
    </row>
    <row r="6501" spans="2:9" x14ac:dyDescent="0.2">
      <c r="B6501">
        <f>IF(ISBLANK(A6501),"",VLOOKUP(A6501,Normas!A:D,4,FALSE))</f>
      </c>
      <c r="E6501" s="2">
        <f>IF(ISBLANK(D6501),"",INT(YEARFRAC(D6501,'Vispārīga informācija'!$B$2)))</f>
      </c>
      <c r="F6501" s="2">
        <f>IFERROR(IF(ISBLANK($A6501),"",IF($A6501="Ūdeņraža jonu koncentrācija",VLOOKUP(Dati!$A6501,Normas!$A:$D,2,FALSE),VLOOKUP(Dati!$A6501,Normas!$A:$D,2,FALSE)*0.6)),"")</f>
      </c>
      <c r="G6501" s="2">
        <f>IFERROR(IF(ISBLANK($A6501),"",IF($A6501="Ūdeņraža jonu koncentrācija",VLOOKUP(Dati!$A6501,Normas!$A:$D,3,FALSE),VLOOKUP(Dati!$A6501,Normas!$A:$D,3,FALSE)*0.6)),"")</f>
      </c>
      <c r="H6501" s="2">
        <f>IFERROR(IF(ISBLANK($A6501),"",IF($A6501="Ūdeņraža jonu koncentrācija",VLOOKUP(Dati!$A6501,Normas!$A:$D,2,FALSE),VLOOKUP(Dati!$A6501,Normas!$A:$D,2,FALSE)*0.3)),"")</f>
      </c>
      <c r="I6501" s="2">
        <f>IFERROR(IF(ISBLANK($A6501),"",IF($A6501="Ūdeņraža jonu koncentrācija",VLOOKUP(Dati!$A6501,Normas!$A:$D,3,FALSE),VLOOKUP(Dati!$A6501,Normas!$A:$D,3,FALSE)*0.3)),"")</f>
      </c>
    </row>
    <row r="6502" spans="2:9" x14ac:dyDescent="0.2">
      <c r="B6502">
        <f>IF(ISBLANK(A6502),"",VLOOKUP(A6502,Normas!A:D,4,FALSE))</f>
      </c>
      <c r="E6502" s="2">
        <f>IF(ISBLANK(D6502),"",INT(YEARFRAC(D6502,'Vispārīga informācija'!$B$2)))</f>
      </c>
      <c r="F6502" s="2">
        <f>IFERROR(IF(ISBLANK($A6502),"",IF($A6502="Ūdeņraža jonu koncentrācija",VLOOKUP(Dati!$A6502,Normas!$A:$D,2,FALSE),VLOOKUP(Dati!$A6502,Normas!$A:$D,2,FALSE)*0.6)),"")</f>
      </c>
      <c r="G6502" s="2">
        <f>IFERROR(IF(ISBLANK($A6502),"",IF($A6502="Ūdeņraža jonu koncentrācija",VLOOKUP(Dati!$A6502,Normas!$A:$D,3,FALSE),VLOOKUP(Dati!$A6502,Normas!$A:$D,3,FALSE)*0.6)),"")</f>
      </c>
      <c r="H6502" s="2">
        <f>IFERROR(IF(ISBLANK($A6502),"",IF($A6502="Ūdeņraža jonu koncentrācija",VLOOKUP(Dati!$A6502,Normas!$A:$D,2,FALSE),VLOOKUP(Dati!$A6502,Normas!$A:$D,2,FALSE)*0.3)),"")</f>
      </c>
      <c r="I6502" s="2">
        <f>IFERROR(IF(ISBLANK($A6502),"",IF($A6502="Ūdeņraža jonu koncentrācija",VLOOKUP(Dati!$A6502,Normas!$A:$D,3,FALSE),VLOOKUP(Dati!$A6502,Normas!$A:$D,3,FALSE)*0.3)),"")</f>
      </c>
    </row>
    <row r="6503" spans="2:9" x14ac:dyDescent="0.2">
      <c r="B6503">
        <f>IF(ISBLANK(A6503),"",VLOOKUP(A6503,Normas!A:D,4,FALSE))</f>
      </c>
      <c r="E6503" s="2">
        <f>IF(ISBLANK(D6503),"",INT(YEARFRAC(D6503,'Vispārīga informācija'!$B$2)))</f>
      </c>
      <c r="F6503" s="2">
        <f>IFERROR(IF(ISBLANK($A6503),"",IF($A6503="Ūdeņraža jonu koncentrācija",VLOOKUP(Dati!$A6503,Normas!$A:$D,2,FALSE),VLOOKUP(Dati!$A6503,Normas!$A:$D,2,FALSE)*0.6)),"")</f>
      </c>
      <c r="G6503" s="2">
        <f>IFERROR(IF(ISBLANK($A6503),"",IF($A6503="Ūdeņraža jonu koncentrācija",VLOOKUP(Dati!$A6503,Normas!$A:$D,3,FALSE),VLOOKUP(Dati!$A6503,Normas!$A:$D,3,FALSE)*0.6)),"")</f>
      </c>
      <c r="H6503" s="2">
        <f>IFERROR(IF(ISBLANK($A6503),"",IF($A6503="Ūdeņraža jonu koncentrācija",VLOOKUP(Dati!$A6503,Normas!$A:$D,2,FALSE),VLOOKUP(Dati!$A6503,Normas!$A:$D,2,FALSE)*0.3)),"")</f>
      </c>
      <c r="I6503" s="2">
        <f>IFERROR(IF(ISBLANK($A6503),"",IF($A6503="Ūdeņraža jonu koncentrācija",VLOOKUP(Dati!$A6503,Normas!$A:$D,3,FALSE),VLOOKUP(Dati!$A6503,Normas!$A:$D,3,FALSE)*0.3)),"")</f>
      </c>
    </row>
    <row r="6504" spans="2:9" x14ac:dyDescent="0.2">
      <c r="B6504">
        <f>IF(ISBLANK(A6504),"",VLOOKUP(A6504,Normas!A:D,4,FALSE))</f>
      </c>
      <c r="E6504" s="2">
        <f>IF(ISBLANK(D6504),"",INT(YEARFRAC(D6504,'Vispārīga informācija'!$B$2)))</f>
      </c>
      <c r="F6504" s="2">
        <f>IFERROR(IF(ISBLANK($A6504),"",IF($A6504="Ūdeņraža jonu koncentrācija",VLOOKUP(Dati!$A6504,Normas!$A:$D,2,FALSE),VLOOKUP(Dati!$A6504,Normas!$A:$D,2,FALSE)*0.6)),"")</f>
      </c>
      <c r="G6504" s="2">
        <f>IFERROR(IF(ISBLANK($A6504),"",IF($A6504="Ūdeņraža jonu koncentrācija",VLOOKUP(Dati!$A6504,Normas!$A:$D,3,FALSE),VLOOKUP(Dati!$A6504,Normas!$A:$D,3,FALSE)*0.6)),"")</f>
      </c>
      <c r="H6504" s="2">
        <f>IFERROR(IF(ISBLANK($A6504),"",IF($A6504="Ūdeņraža jonu koncentrācija",VLOOKUP(Dati!$A6504,Normas!$A:$D,2,FALSE),VLOOKUP(Dati!$A6504,Normas!$A:$D,2,FALSE)*0.3)),"")</f>
      </c>
      <c r="I6504" s="2">
        <f>IFERROR(IF(ISBLANK($A6504),"",IF($A6504="Ūdeņraža jonu koncentrācija",VLOOKUP(Dati!$A6504,Normas!$A:$D,3,FALSE),VLOOKUP(Dati!$A6504,Normas!$A:$D,3,FALSE)*0.3)),"")</f>
      </c>
    </row>
    <row r="6505" spans="2:9" x14ac:dyDescent="0.2">
      <c r="B6505">
        <f>IF(ISBLANK(A6505),"",VLOOKUP(A6505,Normas!A:D,4,FALSE))</f>
      </c>
      <c r="E6505" s="2">
        <f>IF(ISBLANK(D6505),"",INT(YEARFRAC(D6505,'Vispārīga informācija'!$B$2)))</f>
      </c>
      <c r="F6505" s="2">
        <f>IFERROR(IF(ISBLANK($A6505),"",IF($A6505="Ūdeņraža jonu koncentrācija",VLOOKUP(Dati!$A6505,Normas!$A:$D,2,FALSE),VLOOKUP(Dati!$A6505,Normas!$A:$D,2,FALSE)*0.6)),"")</f>
      </c>
      <c r="G6505" s="2">
        <f>IFERROR(IF(ISBLANK($A6505),"",IF($A6505="Ūdeņraža jonu koncentrācija",VLOOKUP(Dati!$A6505,Normas!$A:$D,3,FALSE),VLOOKUP(Dati!$A6505,Normas!$A:$D,3,FALSE)*0.6)),"")</f>
      </c>
      <c r="H6505" s="2">
        <f>IFERROR(IF(ISBLANK($A6505),"",IF($A6505="Ūdeņraža jonu koncentrācija",VLOOKUP(Dati!$A6505,Normas!$A:$D,2,FALSE),VLOOKUP(Dati!$A6505,Normas!$A:$D,2,FALSE)*0.3)),"")</f>
      </c>
      <c r="I6505" s="2">
        <f>IFERROR(IF(ISBLANK($A6505),"",IF($A6505="Ūdeņraža jonu koncentrācija",VLOOKUP(Dati!$A6505,Normas!$A:$D,3,FALSE),VLOOKUP(Dati!$A6505,Normas!$A:$D,3,FALSE)*0.3)),"")</f>
      </c>
    </row>
    <row r="6506" spans="2:9" x14ac:dyDescent="0.2">
      <c r="B6506">
        <f>IF(ISBLANK(A6506),"",VLOOKUP(A6506,Normas!A:D,4,FALSE))</f>
      </c>
      <c r="E6506" s="2">
        <f>IF(ISBLANK(D6506),"",INT(YEARFRAC(D6506,'Vispārīga informācija'!$B$2)))</f>
      </c>
      <c r="F6506" s="2">
        <f>IFERROR(IF(ISBLANK($A6506),"",IF($A6506="Ūdeņraža jonu koncentrācija",VLOOKUP(Dati!$A6506,Normas!$A:$D,2,FALSE),VLOOKUP(Dati!$A6506,Normas!$A:$D,2,FALSE)*0.6)),"")</f>
      </c>
      <c r="G6506" s="2">
        <f>IFERROR(IF(ISBLANK($A6506),"",IF($A6506="Ūdeņraža jonu koncentrācija",VLOOKUP(Dati!$A6506,Normas!$A:$D,3,FALSE),VLOOKUP(Dati!$A6506,Normas!$A:$D,3,FALSE)*0.6)),"")</f>
      </c>
      <c r="H6506" s="2">
        <f>IFERROR(IF(ISBLANK($A6506),"",IF($A6506="Ūdeņraža jonu koncentrācija",VLOOKUP(Dati!$A6506,Normas!$A:$D,2,FALSE),VLOOKUP(Dati!$A6506,Normas!$A:$D,2,FALSE)*0.3)),"")</f>
      </c>
      <c r="I6506" s="2">
        <f>IFERROR(IF(ISBLANK($A6506),"",IF($A6506="Ūdeņraža jonu koncentrācija",VLOOKUP(Dati!$A6506,Normas!$A:$D,3,FALSE),VLOOKUP(Dati!$A6506,Normas!$A:$D,3,FALSE)*0.3)),"")</f>
      </c>
    </row>
    <row r="6507" spans="2:9" x14ac:dyDescent="0.2">
      <c r="B6507">
        <f>IF(ISBLANK(A6507),"",VLOOKUP(A6507,Normas!A:D,4,FALSE))</f>
      </c>
      <c r="E6507" s="2">
        <f>IF(ISBLANK(D6507),"",INT(YEARFRAC(D6507,'Vispārīga informācija'!$B$2)))</f>
      </c>
      <c r="F6507" s="2">
        <f>IFERROR(IF(ISBLANK($A6507),"",IF($A6507="Ūdeņraža jonu koncentrācija",VLOOKUP(Dati!$A6507,Normas!$A:$D,2,FALSE),VLOOKUP(Dati!$A6507,Normas!$A:$D,2,FALSE)*0.6)),"")</f>
      </c>
      <c r="G6507" s="2">
        <f>IFERROR(IF(ISBLANK($A6507),"",IF($A6507="Ūdeņraža jonu koncentrācija",VLOOKUP(Dati!$A6507,Normas!$A:$D,3,FALSE),VLOOKUP(Dati!$A6507,Normas!$A:$D,3,FALSE)*0.6)),"")</f>
      </c>
      <c r="H6507" s="2">
        <f>IFERROR(IF(ISBLANK($A6507),"",IF($A6507="Ūdeņraža jonu koncentrācija",VLOOKUP(Dati!$A6507,Normas!$A:$D,2,FALSE),VLOOKUP(Dati!$A6507,Normas!$A:$D,2,FALSE)*0.3)),"")</f>
      </c>
      <c r="I6507" s="2">
        <f>IFERROR(IF(ISBLANK($A6507),"",IF($A6507="Ūdeņraža jonu koncentrācija",VLOOKUP(Dati!$A6507,Normas!$A:$D,3,FALSE),VLOOKUP(Dati!$A6507,Normas!$A:$D,3,FALSE)*0.3)),"")</f>
      </c>
    </row>
    <row r="6508" spans="2:9" x14ac:dyDescent="0.2">
      <c r="B6508">
        <f>IF(ISBLANK(A6508),"",VLOOKUP(A6508,Normas!A:D,4,FALSE))</f>
      </c>
      <c r="E6508" s="2">
        <f>IF(ISBLANK(D6508),"",INT(YEARFRAC(D6508,'Vispārīga informācija'!$B$2)))</f>
      </c>
      <c r="F6508" s="2">
        <f>IFERROR(IF(ISBLANK($A6508),"",IF($A6508="Ūdeņraža jonu koncentrācija",VLOOKUP(Dati!$A6508,Normas!$A:$D,2,FALSE),VLOOKUP(Dati!$A6508,Normas!$A:$D,2,FALSE)*0.6)),"")</f>
      </c>
      <c r="G6508" s="2">
        <f>IFERROR(IF(ISBLANK($A6508),"",IF($A6508="Ūdeņraža jonu koncentrācija",VLOOKUP(Dati!$A6508,Normas!$A:$D,3,FALSE),VLOOKUP(Dati!$A6508,Normas!$A:$D,3,FALSE)*0.6)),"")</f>
      </c>
      <c r="H6508" s="2">
        <f>IFERROR(IF(ISBLANK($A6508),"",IF($A6508="Ūdeņraža jonu koncentrācija",VLOOKUP(Dati!$A6508,Normas!$A:$D,2,FALSE),VLOOKUP(Dati!$A6508,Normas!$A:$D,2,FALSE)*0.3)),"")</f>
      </c>
      <c r="I6508" s="2">
        <f>IFERROR(IF(ISBLANK($A6508),"",IF($A6508="Ūdeņraža jonu koncentrācija",VLOOKUP(Dati!$A6508,Normas!$A:$D,3,FALSE),VLOOKUP(Dati!$A6508,Normas!$A:$D,3,FALSE)*0.3)),"")</f>
      </c>
    </row>
    <row r="6509" spans="2:9" x14ac:dyDescent="0.2">
      <c r="B6509">
        <f>IF(ISBLANK(A6509),"",VLOOKUP(A6509,Normas!A:D,4,FALSE))</f>
      </c>
      <c r="E6509" s="2">
        <f>IF(ISBLANK(D6509),"",INT(YEARFRAC(D6509,'Vispārīga informācija'!$B$2)))</f>
      </c>
      <c r="F6509" s="2">
        <f>IFERROR(IF(ISBLANK($A6509),"",IF($A6509="Ūdeņraža jonu koncentrācija",VLOOKUP(Dati!$A6509,Normas!$A:$D,2,FALSE),VLOOKUP(Dati!$A6509,Normas!$A:$D,2,FALSE)*0.6)),"")</f>
      </c>
      <c r="G6509" s="2">
        <f>IFERROR(IF(ISBLANK($A6509),"",IF($A6509="Ūdeņraža jonu koncentrācija",VLOOKUP(Dati!$A6509,Normas!$A:$D,3,FALSE),VLOOKUP(Dati!$A6509,Normas!$A:$D,3,FALSE)*0.6)),"")</f>
      </c>
      <c r="H6509" s="2">
        <f>IFERROR(IF(ISBLANK($A6509),"",IF($A6509="Ūdeņraža jonu koncentrācija",VLOOKUP(Dati!$A6509,Normas!$A:$D,2,FALSE),VLOOKUP(Dati!$A6509,Normas!$A:$D,2,FALSE)*0.3)),"")</f>
      </c>
      <c r="I6509" s="2">
        <f>IFERROR(IF(ISBLANK($A6509),"",IF($A6509="Ūdeņraža jonu koncentrācija",VLOOKUP(Dati!$A6509,Normas!$A:$D,3,FALSE),VLOOKUP(Dati!$A6509,Normas!$A:$D,3,FALSE)*0.3)),"")</f>
      </c>
    </row>
    <row r="6510" spans="2:9" x14ac:dyDescent="0.2">
      <c r="B6510">
        <f>IF(ISBLANK(A6510),"",VLOOKUP(A6510,Normas!A:D,4,FALSE))</f>
      </c>
      <c r="E6510" s="2">
        <f>IF(ISBLANK(D6510),"",INT(YEARFRAC(D6510,'Vispārīga informācija'!$B$2)))</f>
      </c>
      <c r="F6510" s="2">
        <f>IFERROR(IF(ISBLANK($A6510),"",IF($A6510="Ūdeņraža jonu koncentrācija",VLOOKUP(Dati!$A6510,Normas!$A:$D,2,FALSE),VLOOKUP(Dati!$A6510,Normas!$A:$D,2,FALSE)*0.6)),"")</f>
      </c>
      <c r="G6510" s="2">
        <f>IFERROR(IF(ISBLANK($A6510),"",IF($A6510="Ūdeņraža jonu koncentrācija",VLOOKUP(Dati!$A6510,Normas!$A:$D,3,FALSE),VLOOKUP(Dati!$A6510,Normas!$A:$D,3,FALSE)*0.6)),"")</f>
      </c>
      <c r="H6510" s="2">
        <f>IFERROR(IF(ISBLANK($A6510),"",IF($A6510="Ūdeņraža jonu koncentrācija",VLOOKUP(Dati!$A6510,Normas!$A:$D,2,FALSE),VLOOKUP(Dati!$A6510,Normas!$A:$D,2,FALSE)*0.3)),"")</f>
      </c>
      <c r="I6510" s="2">
        <f>IFERROR(IF(ISBLANK($A6510),"",IF($A6510="Ūdeņraža jonu koncentrācija",VLOOKUP(Dati!$A6510,Normas!$A:$D,3,FALSE),VLOOKUP(Dati!$A6510,Normas!$A:$D,3,FALSE)*0.3)),"")</f>
      </c>
    </row>
    <row r="6511" spans="2:9" x14ac:dyDescent="0.2">
      <c r="B6511">
        <f>IF(ISBLANK(A6511),"",VLOOKUP(A6511,Normas!A:D,4,FALSE))</f>
      </c>
      <c r="E6511" s="2">
        <f>IF(ISBLANK(D6511),"",INT(YEARFRAC(D6511,'Vispārīga informācija'!$B$2)))</f>
      </c>
      <c r="F6511" s="2">
        <f>IFERROR(IF(ISBLANK($A6511),"",IF($A6511="Ūdeņraža jonu koncentrācija",VLOOKUP(Dati!$A6511,Normas!$A:$D,2,FALSE),VLOOKUP(Dati!$A6511,Normas!$A:$D,2,FALSE)*0.6)),"")</f>
      </c>
      <c r="G6511" s="2">
        <f>IFERROR(IF(ISBLANK($A6511),"",IF($A6511="Ūdeņraža jonu koncentrācija",VLOOKUP(Dati!$A6511,Normas!$A:$D,3,FALSE),VLOOKUP(Dati!$A6511,Normas!$A:$D,3,FALSE)*0.6)),"")</f>
      </c>
      <c r="H6511" s="2">
        <f>IFERROR(IF(ISBLANK($A6511),"",IF($A6511="Ūdeņraža jonu koncentrācija",VLOOKUP(Dati!$A6511,Normas!$A:$D,2,FALSE),VLOOKUP(Dati!$A6511,Normas!$A:$D,2,FALSE)*0.3)),"")</f>
      </c>
      <c r="I6511" s="2">
        <f>IFERROR(IF(ISBLANK($A6511),"",IF($A6511="Ūdeņraža jonu koncentrācija",VLOOKUP(Dati!$A6511,Normas!$A:$D,3,FALSE),VLOOKUP(Dati!$A6511,Normas!$A:$D,3,FALSE)*0.3)),"")</f>
      </c>
    </row>
    <row r="6512" spans="2:9" x14ac:dyDescent="0.2">
      <c r="B6512">
        <f>IF(ISBLANK(A6512),"",VLOOKUP(A6512,Normas!A:D,4,FALSE))</f>
      </c>
      <c r="E6512" s="2">
        <f>IF(ISBLANK(D6512),"",INT(YEARFRAC(D6512,'Vispārīga informācija'!$B$2)))</f>
      </c>
      <c r="F6512" s="2">
        <f>IFERROR(IF(ISBLANK($A6512),"",IF($A6512="Ūdeņraža jonu koncentrācija",VLOOKUP(Dati!$A6512,Normas!$A:$D,2,FALSE),VLOOKUP(Dati!$A6512,Normas!$A:$D,2,FALSE)*0.6)),"")</f>
      </c>
      <c r="G6512" s="2">
        <f>IFERROR(IF(ISBLANK($A6512),"",IF($A6512="Ūdeņraža jonu koncentrācija",VLOOKUP(Dati!$A6512,Normas!$A:$D,3,FALSE),VLOOKUP(Dati!$A6512,Normas!$A:$D,3,FALSE)*0.6)),"")</f>
      </c>
      <c r="H6512" s="2">
        <f>IFERROR(IF(ISBLANK($A6512),"",IF($A6512="Ūdeņraža jonu koncentrācija",VLOOKUP(Dati!$A6512,Normas!$A:$D,2,FALSE),VLOOKUP(Dati!$A6512,Normas!$A:$D,2,FALSE)*0.3)),"")</f>
      </c>
      <c r="I6512" s="2">
        <f>IFERROR(IF(ISBLANK($A6512),"",IF($A6512="Ūdeņraža jonu koncentrācija",VLOOKUP(Dati!$A6512,Normas!$A:$D,3,FALSE),VLOOKUP(Dati!$A6512,Normas!$A:$D,3,FALSE)*0.3)),"")</f>
      </c>
    </row>
    <row r="6513" spans="2:9" x14ac:dyDescent="0.2">
      <c r="B6513">
        <f>IF(ISBLANK(A6513),"",VLOOKUP(A6513,Normas!A:D,4,FALSE))</f>
      </c>
      <c r="E6513" s="2">
        <f>IF(ISBLANK(D6513),"",INT(YEARFRAC(D6513,'Vispārīga informācija'!$B$2)))</f>
      </c>
      <c r="F6513" s="2">
        <f>IFERROR(IF(ISBLANK($A6513),"",IF($A6513="Ūdeņraža jonu koncentrācija",VLOOKUP(Dati!$A6513,Normas!$A:$D,2,FALSE),VLOOKUP(Dati!$A6513,Normas!$A:$D,2,FALSE)*0.6)),"")</f>
      </c>
      <c r="G6513" s="2">
        <f>IFERROR(IF(ISBLANK($A6513),"",IF($A6513="Ūdeņraža jonu koncentrācija",VLOOKUP(Dati!$A6513,Normas!$A:$D,3,FALSE),VLOOKUP(Dati!$A6513,Normas!$A:$D,3,FALSE)*0.6)),"")</f>
      </c>
      <c r="H6513" s="2">
        <f>IFERROR(IF(ISBLANK($A6513),"",IF($A6513="Ūdeņraža jonu koncentrācija",VLOOKUP(Dati!$A6513,Normas!$A:$D,2,FALSE),VLOOKUP(Dati!$A6513,Normas!$A:$D,2,FALSE)*0.3)),"")</f>
      </c>
      <c r="I6513" s="2">
        <f>IFERROR(IF(ISBLANK($A6513),"",IF($A6513="Ūdeņraža jonu koncentrācija",VLOOKUP(Dati!$A6513,Normas!$A:$D,3,FALSE),VLOOKUP(Dati!$A6513,Normas!$A:$D,3,FALSE)*0.3)),"")</f>
      </c>
    </row>
    <row r="6514" spans="2:9" x14ac:dyDescent="0.2">
      <c r="B6514">
        <f>IF(ISBLANK(A6514),"",VLOOKUP(A6514,Normas!A:D,4,FALSE))</f>
      </c>
      <c r="E6514" s="2">
        <f>IF(ISBLANK(D6514),"",INT(YEARFRAC(D6514,'Vispārīga informācija'!$B$2)))</f>
      </c>
      <c r="F6514" s="2">
        <f>IFERROR(IF(ISBLANK($A6514),"",IF($A6514="Ūdeņraža jonu koncentrācija",VLOOKUP(Dati!$A6514,Normas!$A:$D,2,FALSE),VLOOKUP(Dati!$A6514,Normas!$A:$D,2,FALSE)*0.6)),"")</f>
      </c>
      <c r="G6514" s="2">
        <f>IFERROR(IF(ISBLANK($A6514),"",IF($A6514="Ūdeņraža jonu koncentrācija",VLOOKUP(Dati!$A6514,Normas!$A:$D,3,FALSE),VLOOKUP(Dati!$A6514,Normas!$A:$D,3,FALSE)*0.6)),"")</f>
      </c>
      <c r="H6514" s="2">
        <f>IFERROR(IF(ISBLANK($A6514),"",IF($A6514="Ūdeņraža jonu koncentrācija",VLOOKUP(Dati!$A6514,Normas!$A:$D,2,FALSE),VLOOKUP(Dati!$A6514,Normas!$A:$D,2,FALSE)*0.3)),"")</f>
      </c>
      <c r="I6514" s="2">
        <f>IFERROR(IF(ISBLANK($A6514),"",IF($A6514="Ūdeņraža jonu koncentrācija",VLOOKUP(Dati!$A6514,Normas!$A:$D,3,FALSE),VLOOKUP(Dati!$A6514,Normas!$A:$D,3,FALSE)*0.3)),"")</f>
      </c>
    </row>
    <row r="6515" spans="2:9" x14ac:dyDescent="0.2">
      <c r="B6515">
        <f>IF(ISBLANK(A6515),"",VLOOKUP(A6515,Normas!A:D,4,FALSE))</f>
      </c>
      <c r="E6515" s="2">
        <f>IF(ISBLANK(D6515),"",INT(YEARFRAC(D6515,'Vispārīga informācija'!$B$2)))</f>
      </c>
      <c r="F6515" s="2">
        <f>IFERROR(IF(ISBLANK($A6515),"",IF($A6515="Ūdeņraža jonu koncentrācija",VLOOKUP(Dati!$A6515,Normas!$A:$D,2,FALSE),VLOOKUP(Dati!$A6515,Normas!$A:$D,2,FALSE)*0.6)),"")</f>
      </c>
      <c r="G6515" s="2">
        <f>IFERROR(IF(ISBLANK($A6515),"",IF($A6515="Ūdeņraža jonu koncentrācija",VLOOKUP(Dati!$A6515,Normas!$A:$D,3,FALSE),VLOOKUP(Dati!$A6515,Normas!$A:$D,3,FALSE)*0.6)),"")</f>
      </c>
      <c r="H6515" s="2">
        <f>IFERROR(IF(ISBLANK($A6515),"",IF($A6515="Ūdeņraža jonu koncentrācija",VLOOKUP(Dati!$A6515,Normas!$A:$D,2,FALSE),VLOOKUP(Dati!$A6515,Normas!$A:$D,2,FALSE)*0.3)),"")</f>
      </c>
      <c r="I6515" s="2">
        <f>IFERROR(IF(ISBLANK($A6515),"",IF($A6515="Ūdeņraža jonu koncentrācija",VLOOKUP(Dati!$A6515,Normas!$A:$D,3,FALSE),VLOOKUP(Dati!$A6515,Normas!$A:$D,3,FALSE)*0.3)),"")</f>
      </c>
    </row>
    <row r="6516" spans="2:9" x14ac:dyDescent="0.2">
      <c r="B6516">
        <f>IF(ISBLANK(A6516),"",VLOOKUP(A6516,Normas!A:D,4,FALSE))</f>
      </c>
      <c r="E6516" s="2">
        <f>IF(ISBLANK(D6516),"",INT(YEARFRAC(D6516,'Vispārīga informācija'!$B$2)))</f>
      </c>
      <c r="F6516" s="2">
        <f>IFERROR(IF(ISBLANK($A6516),"",IF($A6516="Ūdeņraža jonu koncentrācija",VLOOKUP(Dati!$A6516,Normas!$A:$D,2,FALSE),VLOOKUP(Dati!$A6516,Normas!$A:$D,2,FALSE)*0.6)),"")</f>
      </c>
      <c r="G6516" s="2">
        <f>IFERROR(IF(ISBLANK($A6516),"",IF($A6516="Ūdeņraža jonu koncentrācija",VLOOKUP(Dati!$A6516,Normas!$A:$D,3,FALSE),VLOOKUP(Dati!$A6516,Normas!$A:$D,3,FALSE)*0.6)),"")</f>
      </c>
      <c r="H6516" s="2">
        <f>IFERROR(IF(ISBLANK($A6516),"",IF($A6516="Ūdeņraža jonu koncentrācija",VLOOKUP(Dati!$A6516,Normas!$A:$D,2,FALSE),VLOOKUP(Dati!$A6516,Normas!$A:$D,2,FALSE)*0.3)),"")</f>
      </c>
      <c r="I6516" s="2">
        <f>IFERROR(IF(ISBLANK($A6516),"",IF($A6516="Ūdeņraža jonu koncentrācija",VLOOKUP(Dati!$A6516,Normas!$A:$D,3,FALSE),VLOOKUP(Dati!$A6516,Normas!$A:$D,3,FALSE)*0.3)),"")</f>
      </c>
    </row>
    <row r="6517" spans="2:9" x14ac:dyDescent="0.2">
      <c r="B6517">
        <f>IF(ISBLANK(A6517),"",VLOOKUP(A6517,Normas!A:D,4,FALSE))</f>
      </c>
      <c r="E6517" s="2">
        <f>IF(ISBLANK(D6517),"",INT(YEARFRAC(D6517,'Vispārīga informācija'!$B$2)))</f>
      </c>
      <c r="F6517" s="2">
        <f>IFERROR(IF(ISBLANK($A6517),"",IF($A6517="Ūdeņraža jonu koncentrācija",VLOOKUP(Dati!$A6517,Normas!$A:$D,2,FALSE),VLOOKUP(Dati!$A6517,Normas!$A:$D,2,FALSE)*0.6)),"")</f>
      </c>
      <c r="G6517" s="2">
        <f>IFERROR(IF(ISBLANK($A6517),"",IF($A6517="Ūdeņraža jonu koncentrācija",VLOOKUP(Dati!$A6517,Normas!$A:$D,3,FALSE),VLOOKUP(Dati!$A6517,Normas!$A:$D,3,FALSE)*0.6)),"")</f>
      </c>
      <c r="H6517" s="2">
        <f>IFERROR(IF(ISBLANK($A6517),"",IF($A6517="Ūdeņraža jonu koncentrācija",VLOOKUP(Dati!$A6517,Normas!$A:$D,2,FALSE),VLOOKUP(Dati!$A6517,Normas!$A:$D,2,FALSE)*0.3)),"")</f>
      </c>
      <c r="I6517" s="2">
        <f>IFERROR(IF(ISBLANK($A6517),"",IF($A6517="Ūdeņraža jonu koncentrācija",VLOOKUP(Dati!$A6517,Normas!$A:$D,3,FALSE),VLOOKUP(Dati!$A6517,Normas!$A:$D,3,FALSE)*0.3)),"")</f>
      </c>
    </row>
    <row r="6518" spans="2:9" x14ac:dyDescent="0.2">
      <c r="B6518">
        <f>IF(ISBLANK(A6518),"",VLOOKUP(A6518,Normas!A:D,4,FALSE))</f>
      </c>
      <c r="E6518" s="2">
        <f>IF(ISBLANK(D6518),"",INT(YEARFRAC(D6518,'Vispārīga informācija'!$B$2)))</f>
      </c>
      <c r="F6518" s="2">
        <f>IFERROR(IF(ISBLANK($A6518),"",IF($A6518="Ūdeņraža jonu koncentrācija",VLOOKUP(Dati!$A6518,Normas!$A:$D,2,FALSE),VLOOKUP(Dati!$A6518,Normas!$A:$D,2,FALSE)*0.6)),"")</f>
      </c>
      <c r="G6518" s="2">
        <f>IFERROR(IF(ISBLANK($A6518),"",IF($A6518="Ūdeņraža jonu koncentrācija",VLOOKUP(Dati!$A6518,Normas!$A:$D,3,FALSE),VLOOKUP(Dati!$A6518,Normas!$A:$D,3,FALSE)*0.6)),"")</f>
      </c>
      <c r="H6518" s="2">
        <f>IFERROR(IF(ISBLANK($A6518),"",IF($A6518="Ūdeņraža jonu koncentrācija",VLOOKUP(Dati!$A6518,Normas!$A:$D,2,FALSE),VLOOKUP(Dati!$A6518,Normas!$A:$D,2,FALSE)*0.3)),"")</f>
      </c>
      <c r="I6518" s="2">
        <f>IFERROR(IF(ISBLANK($A6518),"",IF($A6518="Ūdeņraža jonu koncentrācija",VLOOKUP(Dati!$A6518,Normas!$A:$D,3,FALSE),VLOOKUP(Dati!$A6518,Normas!$A:$D,3,FALSE)*0.3)),"")</f>
      </c>
    </row>
    <row r="6519" spans="2:9" x14ac:dyDescent="0.2">
      <c r="B6519">
        <f>IF(ISBLANK(A6519),"",VLOOKUP(A6519,Normas!A:D,4,FALSE))</f>
      </c>
      <c r="E6519" s="2">
        <f>IF(ISBLANK(D6519),"",INT(YEARFRAC(D6519,'Vispārīga informācija'!$B$2)))</f>
      </c>
      <c r="F6519" s="2">
        <f>IFERROR(IF(ISBLANK($A6519),"",IF($A6519="Ūdeņraža jonu koncentrācija",VLOOKUP(Dati!$A6519,Normas!$A:$D,2,FALSE),VLOOKUP(Dati!$A6519,Normas!$A:$D,2,FALSE)*0.6)),"")</f>
      </c>
      <c r="G6519" s="2">
        <f>IFERROR(IF(ISBLANK($A6519),"",IF($A6519="Ūdeņraža jonu koncentrācija",VLOOKUP(Dati!$A6519,Normas!$A:$D,3,FALSE),VLOOKUP(Dati!$A6519,Normas!$A:$D,3,FALSE)*0.6)),"")</f>
      </c>
      <c r="H6519" s="2">
        <f>IFERROR(IF(ISBLANK($A6519),"",IF($A6519="Ūdeņraža jonu koncentrācija",VLOOKUP(Dati!$A6519,Normas!$A:$D,2,FALSE),VLOOKUP(Dati!$A6519,Normas!$A:$D,2,FALSE)*0.3)),"")</f>
      </c>
      <c r="I6519" s="2">
        <f>IFERROR(IF(ISBLANK($A6519),"",IF($A6519="Ūdeņraža jonu koncentrācija",VLOOKUP(Dati!$A6519,Normas!$A:$D,3,FALSE),VLOOKUP(Dati!$A6519,Normas!$A:$D,3,FALSE)*0.3)),"")</f>
      </c>
    </row>
    <row r="6520" spans="2:9" x14ac:dyDescent="0.2">
      <c r="B6520">
        <f>IF(ISBLANK(A6520),"",VLOOKUP(A6520,Normas!A:D,4,FALSE))</f>
      </c>
      <c r="E6520" s="2">
        <f>IF(ISBLANK(D6520),"",INT(YEARFRAC(D6520,'Vispārīga informācija'!$B$2)))</f>
      </c>
      <c r="F6520" s="2">
        <f>IFERROR(IF(ISBLANK($A6520),"",IF($A6520="Ūdeņraža jonu koncentrācija",VLOOKUP(Dati!$A6520,Normas!$A:$D,2,FALSE),VLOOKUP(Dati!$A6520,Normas!$A:$D,2,FALSE)*0.6)),"")</f>
      </c>
      <c r="G6520" s="2">
        <f>IFERROR(IF(ISBLANK($A6520),"",IF($A6520="Ūdeņraža jonu koncentrācija",VLOOKUP(Dati!$A6520,Normas!$A:$D,3,FALSE),VLOOKUP(Dati!$A6520,Normas!$A:$D,3,FALSE)*0.6)),"")</f>
      </c>
      <c r="H6520" s="2">
        <f>IFERROR(IF(ISBLANK($A6520),"",IF($A6520="Ūdeņraža jonu koncentrācija",VLOOKUP(Dati!$A6520,Normas!$A:$D,2,FALSE),VLOOKUP(Dati!$A6520,Normas!$A:$D,2,FALSE)*0.3)),"")</f>
      </c>
      <c r="I6520" s="2">
        <f>IFERROR(IF(ISBLANK($A6520),"",IF($A6520="Ūdeņraža jonu koncentrācija",VLOOKUP(Dati!$A6520,Normas!$A:$D,3,FALSE),VLOOKUP(Dati!$A6520,Normas!$A:$D,3,FALSE)*0.3)),"")</f>
      </c>
    </row>
    <row r="6521" spans="2:9" x14ac:dyDescent="0.2">
      <c r="B6521">
        <f>IF(ISBLANK(A6521),"",VLOOKUP(A6521,Normas!A:D,4,FALSE))</f>
      </c>
      <c r="E6521" s="2">
        <f>IF(ISBLANK(D6521),"",INT(YEARFRAC(D6521,'Vispārīga informācija'!$B$2)))</f>
      </c>
      <c r="F6521" s="2">
        <f>IFERROR(IF(ISBLANK($A6521),"",IF($A6521="Ūdeņraža jonu koncentrācija",VLOOKUP(Dati!$A6521,Normas!$A:$D,2,FALSE),VLOOKUP(Dati!$A6521,Normas!$A:$D,2,FALSE)*0.6)),"")</f>
      </c>
      <c r="G6521" s="2">
        <f>IFERROR(IF(ISBLANK($A6521),"",IF($A6521="Ūdeņraža jonu koncentrācija",VLOOKUP(Dati!$A6521,Normas!$A:$D,3,FALSE),VLOOKUP(Dati!$A6521,Normas!$A:$D,3,FALSE)*0.6)),"")</f>
      </c>
      <c r="H6521" s="2">
        <f>IFERROR(IF(ISBLANK($A6521),"",IF($A6521="Ūdeņraža jonu koncentrācija",VLOOKUP(Dati!$A6521,Normas!$A:$D,2,FALSE),VLOOKUP(Dati!$A6521,Normas!$A:$D,2,FALSE)*0.3)),"")</f>
      </c>
      <c r="I6521" s="2">
        <f>IFERROR(IF(ISBLANK($A6521),"",IF($A6521="Ūdeņraža jonu koncentrācija",VLOOKUP(Dati!$A6521,Normas!$A:$D,3,FALSE),VLOOKUP(Dati!$A6521,Normas!$A:$D,3,FALSE)*0.3)),"")</f>
      </c>
    </row>
    <row r="6522" spans="2:9" x14ac:dyDescent="0.2">
      <c r="B6522">
        <f>IF(ISBLANK(A6522),"",VLOOKUP(A6522,Normas!A:D,4,FALSE))</f>
      </c>
      <c r="E6522" s="2">
        <f>IF(ISBLANK(D6522),"",INT(YEARFRAC(D6522,'Vispārīga informācija'!$B$2)))</f>
      </c>
      <c r="F6522" s="2">
        <f>IFERROR(IF(ISBLANK($A6522),"",IF($A6522="Ūdeņraža jonu koncentrācija",VLOOKUP(Dati!$A6522,Normas!$A:$D,2,FALSE),VLOOKUP(Dati!$A6522,Normas!$A:$D,2,FALSE)*0.6)),"")</f>
      </c>
      <c r="G6522" s="2">
        <f>IFERROR(IF(ISBLANK($A6522),"",IF($A6522="Ūdeņraža jonu koncentrācija",VLOOKUP(Dati!$A6522,Normas!$A:$D,3,FALSE),VLOOKUP(Dati!$A6522,Normas!$A:$D,3,FALSE)*0.6)),"")</f>
      </c>
      <c r="H6522" s="2">
        <f>IFERROR(IF(ISBLANK($A6522),"",IF($A6522="Ūdeņraža jonu koncentrācija",VLOOKUP(Dati!$A6522,Normas!$A:$D,2,FALSE),VLOOKUP(Dati!$A6522,Normas!$A:$D,2,FALSE)*0.3)),"")</f>
      </c>
      <c r="I6522" s="2">
        <f>IFERROR(IF(ISBLANK($A6522),"",IF($A6522="Ūdeņraža jonu koncentrācija",VLOOKUP(Dati!$A6522,Normas!$A:$D,3,FALSE),VLOOKUP(Dati!$A6522,Normas!$A:$D,3,FALSE)*0.3)),"")</f>
      </c>
    </row>
    <row r="6523" spans="2:9" x14ac:dyDescent="0.2">
      <c r="B6523">
        <f>IF(ISBLANK(A6523),"",VLOOKUP(A6523,Normas!A:D,4,FALSE))</f>
      </c>
      <c r="E6523" s="2">
        <f>IF(ISBLANK(D6523),"",INT(YEARFRAC(D6523,'Vispārīga informācija'!$B$2)))</f>
      </c>
      <c r="F6523" s="2">
        <f>IFERROR(IF(ISBLANK($A6523),"",IF($A6523="Ūdeņraža jonu koncentrācija",VLOOKUP(Dati!$A6523,Normas!$A:$D,2,FALSE),VLOOKUP(Dati!$A6523,Normas!$A:$D,2,FALSE)*0.6)),"")</f>
      </c>
      <c r="G6523" s="2">
        <f>IFERROR(IF(ISBLANK($A6523),"",IF($A6523="Ūdeņraža jonu koncentrācija",VLOOKUP(Dati!$A6523,Normas!$A:$D,3,FALSE),VLOOKUP(Dati!$A6523,Normas!$A:$D,3,FALSE)*0.6)),"")</f>
      </c>
      <c r="H6523" s="2">
        <f>IFERROR(IF(ISBLANK($A6523),"",IF($A6523="Ūdeņraža jonu koncentrācija",VLOOKUP(Dati!$A6523,Normas!$A:$D,2,FALSE),VLOOKUP(Dati!$A6523,Normas!$A:$D,2,FALSE)*0.3)),"")</f>
      </c>
      <c r="I6523" s="2">
        <f>IFERROR(IF(ISBLANK($A6523),"",IF($A6523="Ūdeņraža jonu koncentrācija",VLOOKUP(Dati!$A6523,Normas!$A:$D,3,FALSE),VLOOKUP(Dati!$A6523,Normas!$A:$D,3,FALSE)*0.3)),"")</f>
      </c>
    </row>
    <row r="6524" spans="2:9" x14ac:dyDescent="0.2">
      <c r="B6524">
        <f>IF(ISBLANK(A6524),"",VLOOKUP(A6524,Normas!A:D,4,FALSE))</f>
      </c>
      <c r="E6524" s="2">
        <f>IF(ISBLANK(D6524),"",INT(YEARFRAC(D6524,'Vispārīga informācija'!$B$2)))</f>
      </c>
      <c r="F6524" s="2">
        <f>IFERROR(IF(ISBLANK($A6524),"",IF($A6524="Ūdeņraža jonu koncentrācija",VLOOKUP(Dati!$A6524,Normas!$A:$D,2,FALSE),VLOOKUP(Dati!$A6524,Normas!$A:$D,2,FALSE)*0.6)),"")</f>
      </c>
      <c r="G6524" s="2">
        <f>IFERROR(IF(ISBLANK($A6524),"",IF($A6524="Ūdeņraža jonu koncentrācija",VLOOKUP(Dati!$A6524,Normas!$A:$D,3,FALSE),VLOOKUP(Dati!$A6524,Normas!$A:$D,3,FALSE)*0.6)),"")</f>
      </c>
      <c r="H6524" s="2">
        <f>IFERROR(IF(ISBLANK($A6524),"",IF($A6524="Ūdeņraža jonu koncentrācija",VLOOKUP(Dati!$A6524,Normas!$A:$D,2,FALSE),VLOOKUP(Dati!$A6524,Normas!$A:$D,2,FALSE)*0.3)),"")</f>
      </c>
      <c r="I6524" s="2">
        <f>IFERROR(IF(ISBLANK($A6524),"",IF($A6524="Ūdeņraža jonu koncentrācija",VLOOKUP(Dati!$A6524,Normas!$A:$D,3,FALSE),VLOOKUP(Dati!$A6524,Normas!$A:$D,3,FALSE)*0.3)),"")</f>
      </c>
    </row>
    <row r="6525" spans="2:9" x14ac:dyDescent="0.2">
      <c r="B6525">
        <f>IF(ISBLANK(A6525),"",VLOOKUP(A6525,Normas!A:D,4,FALSE))</f>
      </c>
      <c r="E6525" s="2">
        <f>IF(ISBLANK(D6525),"",INT(YEARFRAC(D6525,'Vispārīga informācija'!$B$2)))</f>
      </c>
      <c r="F6525" s="2">
        <f>IFERROR(IF(ISBLANK($A6525),"",IF($A6525="Ūdeņraža jonu koncentrācija",VLOOKUP(Dati!$A6525,Normas!$A:$D,2,FALSE),VLOOKUP(Dati!$A6525,Normas!$A:$D,2,FALSE)*0.6)),"")</f>
      </c>
      <c r="G6525" s="2">
        <f>IFERROR(IF(ISBLANK($A6525),"",IF($A6525="Ūdeņraža jonu koncentrācija",VLOOKUP(Dati!$A6525,Normas!$A:$D,3,FALSE),VLOOKUP(Dati!$A6525,Normas!$A:$D,3,FALSE)*0.6)),"")</f>
      </c>
      <c r="H6525" s="2">
        <f>IFERROR(IF(ISBLANK($A6525),"",IF($A6525="Ūdeņraža jonu koncentrācija",VLOOKUP(Dati!$A6525,Normas!$A:$D,2,FALSE),VLOOKUP(Dati!$A6525,Normas!$A:$D,2,FALSE)*0.3)),"")</f>
      </c>
      <c r="I6525" s="2">
        <f>IFERROR(IF(ISBLANK($A6525),"",IF($A6525="Ūdeņraža jonu koncentrācija",VLOOKUP(Dati!$A6525,Normas!$A:$D,3,FALSE),VLOOKUP(Dati!$A6525,Normas!$A:$D,3,FALSE)*0.3)),"")</f>
      </c>
    </row>
    <row r="6526" spans="2:9" x14ac:dyDescent="0.2">
      <c r="B6526">
        <f>IF(ISBLANK(A6526),"",VLOOKUP(A6526,Normas!A:D,4,FALSE))</f>
      </c>
      <c r="E6526" s="2">
        <f>IF(ISBLANK(D6526),"",INT(YEARFRAC(D6526,'Vispārīga informācija'!$B$2)))</f>
      </c>
      <c r="F6526" s="2">
        <f>IFERROR(IF(ISBLANK($A6526),"",IF($A6526="Ūdeņraža jonu koncentrācija",VLOOKUP(Dati!$A6526,Normas!$A:$D,2,FALSE),VLOOKUP(Dati!$A6526,Normas!$A:$D,2,FALSE)*0.6)),"")</f>
      </c>
      <c r="G6526" s="2">
        <f>IFERROR(IF(ISBLANK($A6526),"",IF($A6526="Ūdeņraža jonu koncentrācija",VLOOKUP(Dati!$A6526,Normas!$A:$D,3,FALSE),VLOOKUP(Dati!$A6526,Normas!$A:$D,3,FALSE)*0.6)),"")</f>
      </c>
      <c r="H6526" s="2">
        <f>IFERROR(IF(ISBLANK($A6526),"",IF($A6526="Ūdeņraža jonu koncentrācija",VLOOKUP(Dati!$A6526,Normas!$A:$D,2,FALSE),VLOOKUP(Dati!$A6526,Normas!$A:$D,2,FALSE)*0.3)),"")</f>
      </c>
      <c r="I6526" s="2">
        <f>IFERROR(IF(ISBLANK($A6526),"",IF($A6526="Ūdeņraža jonu koncentrācija",VLOOKUP(Dati!$A6526,Normas!$A:$D,3,FALSE),VLOOKUP(Dati!$A6526,Normas!$A:$D,3,FALSE)*0.3)),"")</f>
      </c>
    </row>
    <row r="6527" spans="2:9" x14ac:dyDescent="0.2">
      <c r="B6527">
        <f>IF(ISBLANK(A6527),"",VLOOKUP(A6527,Normas!A:D,4,FALSE))</f>
      </c>
      <c r="E6527" s="2">
        <f>IF(ISBLANK(D6527),"",INT(YEARFRAC(D6527,'Vispārīga informācija'!$B$2)))</f>
      </c>
      <c r="F6527" s="2">
        <f>IFERROR(IF(ISBLANK($A6527),"",IF($A6527="Ūdeņraža jonu koncentrācija",VLOOKUP(Dati!$A6527,Normas!$A:$D,2,FALSE),VLOOKUP(Dati!$A6527,Normas!$A:$D,2,FALSE)*0.6)),"")</f>
      </c>
      <c r="G6527" s="2">
        <f>IFERROR(IF(ISBLANK($A6527),"",IF($A6527="Ūdeņraža jonu koncentrācija",VLOOKUP(Dati!$A6527,Normas!$A:$D,3,FALSE),VLOOKUP(Dati!$A6527,Normas!$A:$D,3,FALSE)*0.6)),"")</f>
      </c>
      <c r="H6527" s="2">
        <f>IFERROR(IF(ISBLANK($A6527),"",IF($A6527="Ūdeņraža jonu koncentrācija",VLOOKUP(Dati!$A6527,Normas!$A:$D,2,FALSE),VLOOKUP(Dati!$A6527,Normas!$A:$D,2,FALSE)*0.3)),"")</f>
      </c>
      <c r="I6527" s="2">
        <f>IFERROR(IF(ISBLANK($A6527),"",IF($A6527="Ūdeņraža jonu koncentrācija",VLOOKUP(Dati!$A6527,Normas!$A:$D,3,FALSE),VLOOKUP(Dati!$A6527,Normas!$A:$D,3,FALSE)*0.3)),"")</f>
      </c>
    </row>
    <row r="6528" spans="2:9" x14ac:dyDescent="0.2">
      <c r="B6528">
        <f>IF(ISBLANK(A6528),"",VLOOKUP(A6528,Normas!A:D,4,FALSE))</f>
      </c>
      <c r="E6528" s="2">
        <f>IF(ISBLANK(D6528),"",INT(YEARFRAC(D6528,'Vispārīga informācija'!$B$2)))</f>
      </c>
      <c r="F6528" s="2">
        <f>IFERROR(IF(ISBLANK($A6528),"",IF($A6528="Ūdeņraža jonu koncentrācija",VLOOKUP(Dati!$A6528,Normas!$A:$D,2,FALSE),VLOOKUP(Dati!$A6528,Normas!$A:$D,2,FALSE)*0.6)),"")</f>
      </c>
      <c r="G6528" s="2">
        <f>IFERROR(IF(ISBLANK($A6528),"",IF($A6528="Ūdeņraža jonu koncentrācija",VLOOKUP(Dati!$A6528,Normas!$A:$D,3,FALSE),VLOOKUP(Dati!$A6528,Normas!$A:$D,3,FALSE)*0.6)),"")</f>
      </c>
      <c r="H6528" s="2">
        <f>IFERROR(IF(ISBLANK($A6528),"",IF($A6528="Ūdeņraža jonu koncentrācija",VLOOKUP(Dati!$A6528,Normas!$A:$D,2,FALSE),VLOOKUP(Dati!$A6528,Normas!$A:$D,2,FALSE)*0.3)),"")</f>
      </c>
      <c r="I6528" s="2">
        <f>IFERROR(IF(ISBLANK($A6528),"",IF($A6528="Ūdeņraža jonu koncentrācija",VLOOKUP(Dati!$A6528,Normas!$A:$D,3,FALSE),VLOOKUP(Dati!$A6528,Normas!$A:$D,3,FALSE)*0.3)),"")</f>
      </c>
    </row>
    <row r="6529" spans="2:9" x14ac:dyDescent="0.2">
      <c r="B6529">
        <f>IF(ISBLANK(A6529),"",VLOOKUP(A6529,Normas!A:D,4,FALSE))</f>
      </c>
      <c r="E6529" s="2">
        <f>IF(ISBLANK(D6529),"",INT(YEARFRAC(D6529,'Vispārīga informācija'!$B$2)))</f>
      </c>
      <c r="F6529" s="2">
        <f>IFERROR(IF(ISBLANK($A6529),"",IF($A6529="Ūdeņraža jonu koncentrācija",VLOOKUP(Dati!$A6529,Normas!$A:$D,2,FALSE),VLOOKUP(Dati!$A6529,Normas!$A:$D,2,FALSE)*0.6)),"")</f>
      </c>
      <c r="G6529" s="2">
        <f>IFERROR(IF(ISBLANK($A6529),"",IF($A6529="Ūdeņraža jonu koncentrācija",VLOOKUP(Dati!$A6529,Normas!$A:$D,3,FALSE),VLOOKUP(Dati!$A6529,Normas!$A:$D,3,FALSE)*0.6)),"")</f>
      </c>
      <c r="H6529" s="2">
        <f>IFERROR(IF(ISBLANK($A6529),"",IF($A6529="Ūdeņraža jonu koncentrācija",VLOOKUP(Dati!$A6529,Normas!$A:$D,2,FALSE),VLOOKUP(Dati!$A6529,Normas!$A:$D,2,FALSE)*0.3)),"")</f>
      </c>
      <c r="I6529" s="2">
        <f>IFERROR(IF(ISBLANK($A6529),"",IF($A6529="Ūdeņraža jonu koncentrācija",VLOOKUP(Dati!$A6529,Normas!$A:$D,3,FALSE),VLOOKUP(Dati!$A6529,Normas!$A:$D,3,FALSE)*0.3)),"")</f>
      </c>
    </row>
    <row r="6530" spans="2:9" x14ac:dyDescent="0.2">
      <c r="B6530">
        <f>IF(ISBLANK(A6530),"",VLOOKUP(A6530,Normas!A:D,4,FALSE))</f>
      </c>
      <c r="E6530" s="2">
        <f>IF(ISBLANK(D6530),"",INT(YEARFRAC(D6530,'Vispārīga informācija'!$B$2)))</f>
      </c>
      <c r="F6530" s="2">
        <f>IFERROR(IF(ISBLANK($A6530),"",IF($A6530="Ūdeņraža jonu koncentrācija",VLOOKUP(Dati!$A6530,Normas!$A:$D,2,FALSE),VLOOKUP(Dati!$A6530,Normas!$A:$D,2,FALSE)*0.6)),"")</f>
      </c>
      <c r="G6530" s="2">
        <f>IFERROR(IF(ISBLANK($A6530),"",IF($A6530="Ūdeņraža jonu koncentrācija",VLOOKUP(Dati!$A6530,Normas!$A:$D,3,FALSE),VLOOKUP(Dati!$A6530,Normas!$A:$D,3,FALSE)*0.6)),"")</f>
      </c>
      <c r="H6530" s="2">
        <f>IFERROR(IF(ISBLANK($A6530),"",IF($A6530="Ūdeņraža jonu koncentrācija",VLOOKUP(Dati!$A6530,Normas!$A:$D,2,FALSE),VLOOKUP(Dati!$A6530,Normas!$A:$D,2,FALSE)*0.3)),"")</f>
      </c>
      <c r="I6530" s="2">
        <f>IFERROR(IF(ISBLANK($A6530),"",IF($A6530="Ūdeņraža jonu koncentrācija",VLOOKUP(Dati!$A6530,Normas!$A:$D,3,FALSE),VLOOKUP(Dati!$A6530,Normas!$A:$D,3,FALSE)*0.3)),"")</f>
      </c>
    </row>
    <row r="6531" spans="2:9" x14ac:dyDescent="0.2">
      <c r="B6531">
        <f>IF(ISBLANK(A6531),"",VLOOKUP(A6531,Normas!A:D,4,FALSE))</f>
      </c>
      <c r="E6531" s="2">
        <f>IF(ISBLANK(D6531),"",INT(YEARFRAC(D6531,'Vispārīga informācija'!$B$2)))</f>
      </c>
      <c r="F6531" s="2">
        <f>IFERROR(IF(ISBLANK($A6531),"",IF($A6531="Ūdeņraža jonu koncentrācija",VLOOKUP(Dati!$A6531,Normas!$A:$D,2,FALSE),VLOOKUP(Dati!$A6531,Normas!$A:$D,2,FALSE)*0.6)),"")</f>
      </c>
      <c r="G6531" s="2">
        <f>IFERROR(IF(ISBLANK($A6531),"",IF($A6531="Ūdeņraža jonu koncentrācija",VLOOKUP(Dati!$A6531,Normas!$A:$D,3,FALSE),VLOOKUP(Dati!$A6531,Normas!$A:$D,3,FALSE)*0.6)),"")</f>
      </c>
      <c r="H6531" s="2">
        <f>IFERROR(IF(ISBLANK($A6531),"",IF($A6531="Ūdeņraža jonu koncentrācija",VLOOKUP(Dati!$A6531,Normas!$A:$D,2,FALSE),VLOOKUP(Dati!$A6531,Normas!$A:$D,2,FALSE)*0.3)),"")</f>
      </c>
      <c r="I6531" s="2">
        <f>IFERROR(IF(ISBLANK($A6531),"",IF($A6531="Ūdeņraža jonu koncentrācija",VLOOKUP(Dati!$A6531,Normas!$A:$D,3,FALSE),VLOOKUP(Dati!$A6531,Normas!$A:$D,3,FALSE)*0.3)),"")</f>
      </c>
    </row>
    <row r="6532" spans="2:9" x14ac:dyDescent="0.2">
      <c r="B6532">
        <f>IF(ISBLANK(A6532),"",VLOOKUP(A6532,Normas!A:D,4,FALSE))</f>
      </c>
      <c r="E6532" s="2">
        <f>IF(ISBLANK(D6532),"",INT(YEARFRAC(D6532,'Vispārīga informācija'!$B$2)))</f>
      </c>
      <c r="F6532" s="2">
        <f>IFERROR(IF(ISBLANK($A6532),"",IF($A6532="Ūdeņraža jonu koncentrācija",VLOOKUP(Dati!$A6532,Normas!$A:$D,2,FALSE),VLOOKUP(Dati!$A6532,Normas!$A:$D,2,FALSE)*0.6)),"")</f>
      </c>
      <c r="G6532" s="2">
        <f>IFERROR(IF(ISBLANK($A6532),"",IF($A6532="Ūdeņraža jonu koncentrācija",VLOOKUP(Dati!$A6532,Normas!$A:$D,3,FALSE),VLOOKUP(Dati!$A6532,Normas!$A:$D,3,FALSE)*0.6)),"")</f>
      </c>
      <c r="H6532" s="2">
        <f>IFERROR(IF(ISBLANK($A6532),"",IF($A6532="Ūdeņraža jonu koncentrācija",VLOOKUP(Dati!$A6532,Normas!$A:$D,2,FALSE),VLOOKUP(Dati!$A6532,Normas!$A:$D,2,FALSE)*0.3)),"")</f>
      </c>
      <c r="I6532" s="2">
        <f>IFERROR(IF(ISBLANK($A6532),"",IF($A6532="Ūdeņraža jonu koncentrācija",VLOOKUP(Dati!$A6532,Normas!$A:$D,3,FALSE),VLOOKUP(Dati!$A6532,Normas!$A:$D,3,FALSE)*0.3)),"")</f>
      </c>
    </row>
    <row r="6533" spans="2:9" x14ac:dyDescent="0.2">
      <c r="B6533">
        <f>IF(ISBLANK(A6533),"",VLOOKUP(A6533,Normas!A:D,4,FALSE))</f>
      </c>
      <c r="E6533" s="2">
        <f>IF(ISBLANK(D6533),"",INT(YEARFRAC(D6533,'Vispārīga informācija'!$B$2)))</f>
      </c>
      <c r="F6533" s="2">
        <f>IFERROR(IF(ISBLANK($A6533),"",IF($A6533="Ūdeņraža jonu koncentrācija",VLOOKUP(Dati!$A6533,Normas!$A:$D,2,FALSE),VLOOKUP(Dati!$A6533,Normas!$A:$D,2,FALSE)*0.6)),"")</f>
      </c>
      <c r="G6533" s="2">
        <f>IFERROR(IF(ISBLANK($A6533),"",IF($A6533="Ūdeņraža jonu koncentrācija",VLOOKUP(Dati!$A6533,Normas!$A:$D,3,FALSE),VLOOKUP(Dati!$A6533,Normas!$A:$D,3,FALSE)*0.6)),"")</f>
      </c>
      <c r="H6533" s="2">
        <f>IFERROR(IF(ISBLANK($A6533),"",IF($A6533="Ūdeņraža jonu koncentrācija",VLOOKUP(Dati!$A6533,Normas!$A:$D,2,FALSE),VLOOKUP(Dati!$A6533,Normas!$A:$D,2,FALSE)*0.3)),"")</f>
      </c>
      <c r="I6533" s="2">
        <f>IFERROR(IF(ISBLANK($A6533),"",IF($A6533="Ūdeņraža jonu koncentrācija",VLOOKUP(Dati!$A6533,Normas!$A:$D,3,FALSE),VLOOKUP(Dati!$A6533,Normas!$A:$D,3,FALSE)*0.3)),"")</f>
      </c>
    </row>
    <row r="6534" spans="2:9" x14ac:dyDescent="0.2">
      <c r="B6534">
        <f>IF(ISBLANK(A6534),"",VLOOKUP(A6534,Normas!A:D,4,FALSE))</f>
      </c>
      <c r="E6534" s="2">
        <f>IF(ISBLANK(D6534),"",INT(YEARFRAC(D6534,'Vispārīga informācija'!$B$2)))</f>
      </c>
      <c r="F6534" s="2">
        <f>IFERROR(IF(ISBLANK($A6534),"",IF($A6534="Ūdeņraža jonu koncentrācija",VLOOKUP(Dati!$A6534,Normas!$A:$D,2,FALSE),VLOOKUP(Dati!$A6534,Normas!$A:$D,2,FALSE)*0.6)),"")</f>
      </c>
      <c r="G6534" s="2">
        <f>IFERROR(IF(ISBLANK($A6534),"",IF($A6534="Ūdeņraža jonu koncentrācija",VLOOKUP(Dati!$A6534,Normas!$A:$D,3,FALSE),VLOOKUP(Dati!$A6534,Normas!$A:$D,3,FALSE)*0.6)),"")</f>
      </c>
      <c r="H6534" s="2">
        <f>IFERROR(IF(ISBLANK($A6534),"",IF($A6534="Ūdeņraža jonu koncentrācija",VLOOKUP(Dati!$A6534,Normas!$A:$D,2,FALSE),VLOOKUP(Dati!$A6534,Normas!$A:$D,2,FALSE)*0.3)),"")</f>
      </c>
      <c r="I6534" s="2">
        <f>IFERROR(IF(ISBLANK($A6534),"",IF($A6534="Ūdeņraža jonu koncentrācija",VLOOKUP(Dati!$A6534,Normas!$A:$D,3,FALSE),VLOOKUP(Dati!$A6534,Normas!$A:$D,3,FALSE)*0.3)),"")</f>
      </c>
    </row>
    <row r="6535" spans="2:9" x14ac:dyDescent="0.2">
      <c r="B6535">
        <f>IF(ISBLANK(A6535),"",VLOOKUP(A6535,Normas!A:D,4,FALSE))</f>
      </c>
      <c r="E6535" s="2">
        <f>IF(ISBLANK(D6535),"",INT(YEARFRAC(D6535,'Vispārīga informācija'!$B$2)))</f>
      </c>
      <c r="F6535" s="2">
        <f>IFERROR(IF(ISBLANK($A6535),"",IF($A6535="Ūdeņraža jonu koncentrācija",VLOOKUP(Dati!$A6535,Normas!$A:$D,2,FALSE),VLOOKUP(Dati!$A6535,Normas!$A:$D,2,FALSE)*0.6)),"")</f>
      </c>
      <c r="G6535" s="2">
        <f>IFERROR(IF(ISBLANK($A6535),"",IF($A6535="Ūdeņraža jonu koncentrācija",VLOOKUP(Dati!$A6535,Normas!$A:$D,3,FALSE),VLOOKUP(Dati!$A6535,Normas!$A:$D,3,FALSE)*0.6)),"")</f>
      </c>
      <c r="H6535" s="2">
        <f>IFERROR(IF(ISBLANK($A6535),"",IF($A6535="Ūdeņraža jonu koncentrācija",VLOOKUP(Dati!$A6535,Normas!$A:$D,2,FALSE),VLOOKUP(Dati!$A6535,Normas!$A:$D,2,FALSE)*0.3)),"")</f>
      </c>
      <c r="I6535" s="2">
        <f>IFERROR(IF(ISBLANK($A6535),"",IF($A6535="Ūdeņraža jonu koncentrācija",VLOOKUP(Dati!$A6535,Normas!$A:$D,3,FALSE),VLOOKUP(Dati!$A6535,Normas!$A:$D,3,FALSE)*0.3)),"")</f>
      </c>
    </row>
    <row r="6536" spans="2:9" x14ac:dyDescent="0.2">
      <c r="B6536">
        <f>IF(ISBLANK(A6536),"",VLOOKUP(A6536,Normas!A:D,4,FALSE))</f>
      </c>
      <c r="E6536" s="2">
        <f>IF(ISBLANK(D6536),"",INT(YEARFRAC(D6536,'Vispārīga informācija'!$B$2)))</f>
      </c>
      <c r="F6536" s="2">
        <f>IFERROR(IF(ISBLANK($A6536),"",IF($A6536="Ūdeņraža jonu koncentrācija",VLOOKUP(Dati!$A6536,Normas!$A:$D,2,FALSE),VLOOKUP(Dati!$A6536,Normas!$A:$D,2,FALSE)*0.6)),"")</f>
      </c>
      <c r="G6536" s="2">
        <f>IFERROR(IF(ISBLANK($A6536),"",IF($A6536="Ūdeņraža jonu koncentrācija",VLOOKUP(Dati!$A6536,Normas!$A:$D,3,FALSE),VLOOKUP(Dati!$A6536,Normas!$A:$D,3,FALSE)*0.6)),"")</f>
      </c>
      <c r="H6536" s="2">
        <f>IFERROR(IF(ISBLANK($A6536),"",IF($A6536="Ūdeņraža jonu koncentrācija",VLOOKUP(Dati!$A6536,Normas!$A:$D,2,FALSE),VLOOKUP(Dati!$A6536,Normas!$A:$D,2,FALSE)*0.3)),"")</f>
      </c>
      <c r="I6536" s="2">
        <f>IFERROR(IF(ISBLANK($A6536),"",IF($A6536="Ūdeņraža jonu koncentrācija",VLOOKUP(Dati!$A6536,Normas!$A:$D,3,FALSE),VLOOKUP(Dati!$A6536,Normas!$A:$D,3,FALSE)*0.3)),"")</f>
      </c>
    </row>
    <row r="6537" spans="2:9" x14ac:dyDescent="0.2">
      <c r="B6537">
        <f>IF(ISBLANK(A6537),"",VLOOKUP(A6537,Normas!A:D,4,FALSE))</f>
      </c>
      <c r="E6537" s="2">
        <f>IF(ISBLANK(D6537),"",INT(YEARFRAC(D6537,'Vispārīga informācija'!$B$2)))</f>
      </c>
      <c r="F6537" s="2">
        <f>IFERROR(IF(ISBLANK($A6537),"",IF($A6537="Ūdeņraža jonu koncentrācija",VLOOKUP(Dati!$A6537,Normas!$A:$D,2,FALSE),VLOOKUP(Dati!$A6537,Normas!$A:$D,2,FALSE)*0.6)),"")</f>
      </c>
      <c r="G6537" s="2">
        <f>IFERROR(IF(ISBLANK($A6537),"",IF($A6537="Ūdeņraža jonu koncentrācija",VLOOKUP(Dati!$A6537,Normas!$A:$D,3,FALSE),VLOOKUP(Dati!$A6537,Normas!$A:$D,3,FALSE)*0.6)),"")</f>
      </c>
      <c r="H6537" s="2">
        <f>IFERROR(IF(ISBLANK($A6537),"",IF($A6537="Ūdeņraža jonu koncentrācija",VLOOKUP(Dati!$A6537,Normas!$A:$D,2,FALSE),VLOOKUP(Dati!$A6537,Normas!$A:$D,2,FALSE)*0.3)),"")</f>
      </c>
      <c r="I6537" s="2">
        <f>IFERROR(IF(ISBLANK($A6537),"",IF($A6537="Ūdeņraža jonu koncentrācija",VLOOKUP(Dati!$A6537,Normas!$A:$D,3,FALSE),VLOOKUP(Dati!$A6537,Normas!$A:$D,3,FALSE)*0.3)),"")</f>
      </c>
    </row>
    <row r="6538" spans="2:9" x14ac:dyDescent="0.2">
      <c r="B6538">
        <f>IF(ISBLANK(A6538),"",VLOOKUP(A6538,Normas!A:D,4,FALSE))</f>
      </c>
      <c r="E6538" s="2">
        <f>IF(ISBLANK(D6538),"",INT(YEARFRAC(D6538,'Vispārīga informācija'!$B$2)))</f>
      </c>
      <c r="F6538" s="2">
        <f>IFERROR(IF(ISBLANK($A6538),"",IF($A6538="Ūdeņraža jonu koncentrācija",VLOOKUP(Dati!$A6538,Normas!$A:$D,2,FALSE),VLOOKUP(Dati!$A6538,Normas!$A:$D,2,FALSE)*0.6)),"")</f>
      </c>
      <c r="G6538" s="2">
        <f>IFERROR(IF(ISBLANK($A6538),"",IF($A6538="Ūdeņraža jonu koncentrācija",VLOOKUP(Dati!$A6538,Normas!$A:$D,3,FALSE),VLOOKUP(Dati!$A6538,Normas!$A:$D,3,FALSE)*0.6)),"")</f>
      </c>
      <c r="H6538" s="2">
        <f>IFERROR(IF(ISBLANK($A6538),"",IF($A6538="Ūdeņraža jonu koncentrācija",VLOOKUP(Dati!$A6538,Normas!$A:$D,2,FALSE),VLOOKUP(Dati!$A6538,Normas!$A:$D,2,FALSE)*0.3)),"")</f>
      </c>
      <c r="I6538" s="2">
        <f>IFERROR(IF(ISBLANK($A6538),"",IF($A6538="Ūdeņraža jonu koncentrācija",VLOOKUP(Dati!$A6538,Normas!$A:$D,3,FALSE),VLOOKUP(Dati!$A6538,Normas!$A:$D,3,FALSE)*0.3)),"")</f>
      </c>
    </row>
    <row r="6539" spans="2:9" x14ac:dyDescent="0.2">
      <c r="B6539">
        <f>IF(ISBLANK(A6539),"",VLOOKUP(A6539,Normas!A:D,4,FALSE))</f>
      </c>
      <c r="E6539" s="2">
        <f>IF(ISBLANK(D6539),"",INT(YEARFRAC(D6539,'Vispārīga informācija'!$B$2)))</f>
      </c>
      <c r="F6539" s="2">
        <f>IFERROR(IF(ISBLANK($A6539),"",IF($A6539="Ūdeņraža jonu koncentrācija",VLOOKUP(Dati!$A6539,Normas!$A:$D,2,FALSE),VLOOKUP(Dati!$A6539,Normas!$A:$D,2,FALSE)*0.6)),"")</f>
      </c>
      <c r="G6539" s="2">
        <f>IFERROR(IF(ISBLANK($A6539),"",IF($A6539="Ūdeņraža jonu koncentrācija",VLOOKUP(Dati!$A6539,Normas!$A:$D,3,FALSE),VLOOKUP(Dati!$A6539,Normas!$A:$D,3,FALSE)*0.6)),"")</f>
      </c>
      <c r="H6539" s="2">
        <f>IFERROR(IF(ISBLANK($A6539),"",IF($A6539="Ūdeņraža jonu koncentrācija",VLOOKUP(Dati!$A6539,Normas!$A:$D,2,FALSE),VLOOKUP(Dati!$A6539,Normas!$A:$D,2,FALSE)*0.3)),"")</f>
      </c>
      <c r="I6539" s="2">
        <f>IFERROR(IF(ISBLANK($A6539),"",IF($A6539="Ūdeņraža jonu koncentrācija",VLOOKUP(Dati!$A6539,Normas!$A:$D,3,FALSE),VLOOKUP(Dati!$A6539,Normas!$A:$D,3,FALSE)*0.3)),"")</f>
      </c>
    </row>
    <row r="6540" spans="2:9" x14ac:dyDescent="0.2">
      <c r="B6540">
        <f>IF(ISBLANK(A6540),"",VLOOKUP(A6540,Normas!A:D,4,FALSE))</f>
      </c>
      <c r="E6540" s="2">
        <f>IF(ISBLANK(D6540),"",INT(YEARFRAC(D6540,'Vispārīga informācija'!$B$2)))</f>
      </c>
      <c r="F6540" s="2">
        <f>IFERROR(IF(ISBLANK($A6540),"",IF($A6540="Ūdeņraža jonu koncentrācija",VLOOKUP(Dati!$A6540,Normas!$A:$D,2,FALSE),VLOOKUP(Dati!$A6540,Normas!$A:$D,2,FALSE)*0.6)),"")</f>
      </c>
      <c r="G6540" s="2">
        <f>IFERROR(IF(ISBLANK($A6540),"",IF($A6540="Ūdeņraža jonu koncentrācija",VLOOKUP(Dati!$A6540,Normas!$A:$D,3,FALSE),VLOOKUP(Dati!$A6540,Normas!$A:$D,3,FALSE)*0.6)),"")</f>
      </c>
      <c r="H6540" s="2">
        <f>IFERROR(IF(ISBLANK($A6540),"",IF($A6540="Ūdeņraža jonu koncentrācija",VLOOKUP(Dati!$A6540,Normas!$A:$D,2,FALSE),VLOOKUP(Dati!$A6540,Normas!$A:$D,2,FALSE)*0.3)),"")</f>
      </c>
      <c r="I6540" s="2">
        <f>IFERROR(IF(ISBLANK($A6540),"",IF($A6540="Ūdeņraža jonu koncentrācija",VLOOKUP(Dati!$A6540,Normas!$A:$D,3,FALSE),VLOOKUP(Dati!$A6540,Normas!$A:$D,3,FALSE)*0.3)),"")</f>
      </c>
    </row>
    <row r="6541" spans="2:9" x14ac:dyDescent="0.2">
      <c r="B6541">
        <f>IF(ISBLANK(A6541),"",VLOOKUP(A6541,Normas!A:D,4,FALSE))</f>
      </c>
      <c r="E6541" s="2">
        <f>IF(ISBLANK(D6541),"",INT(YEARFRAC(D6541,'Vispārīga informācija'!$B$2)))</f>
      </c>
      <c r="F6541" s="2">
        <f>IFERROR(IF(ISBLANK($A6541),"",IF($A6541="Ūdeņraža jonu koncentrācija",VLOOKUP(Dati!$A6541,Normas!$A:$D,2,FALSE),VLOOKUP(Dati!$A6541,Normas!$A:$D,2,FALSE)*0.6)),"")</f>
      </c>
      <c r="G6541" s="2">
        <f>IFERROR(IF(ISBLANK($A6541),"",IF($A6541="Ūdeņraža jonu koncentrācija",VLOOKUP(Dati!$A6541,Normas!$A:$D,3,FALSE),VLOOKUP(Dati!$A6541,Normas!$A:$D,3,FALSE)*0.6)),"")</f>
      </c>
      <c r="H6541" s="2">
        <f>IFERROR(IF(ISBLANK($A6541),"",IF($A6541="Ūdeņraža jonu koncentrācija",VLOOKUP(Dati!$A6541,Normas!$A:$D,2,FALSE),VLOOKUP(Dati!$A6541,Normas!$A:$D,2,FALSE)*0.3)),"")</f>
      </c>
      <c r="I6541" s="2">
        <f>IFERROR(IF(ISBLANK($A6541),"",IF($A6541="Ūdeņraža jonu koncentrācija",VLOOKUP(Dati!$A6541,Normas!$A:$D,3,FALSE),VLOOKUP(Dati!$A6541,Normas!$A:$D,3,FALSE)*0.3)),"")</f>
      </c>
    </row>
    <row r="6542" spans="2:9" x14ac:dyDescent="0.2">
      <c r="B6542">
        <f>IF(ISBLANK(A6542),"",VLOOKUP(A6542,Normas!A:D,4,FALSE))</f>
      </c>
      <c r="E6542" s="2">
        <f>IF(ISBLANK(D6542),"",INT(YEARFRAC(D6542,'Vispārīga informācija'!$B$2)))</f>
      </c>
      <c r="F6542" s="2">
        <f>IFERROR(IF(ISBLANK($A6542),"",IF($A6542="Ūdeņraža jonu koncentrācija",VLOOKUP(Dati!$A6542,Normas!$A:$D,2,FALSE),VLOOKUP(Dati!$A6542,Normas!$A:$D,2,FALSE)*0.6)),"")</f>
      </c>
      <c r="G6542" s="2">
        <f>IFERROR(IF(ISBLANK($A6542),"",IF($A6542="Ūdeņraža jonu koncentrācija",VLOOKUP(Dati!$A6542,Normas!$A:$D,3,FALSE),VLOOKUP(Dati!$A6542,Normas!$A:$D,3,FALSE)*0.6)),"")</f>
      </c>
      <c r="H6542" s="2">
        <f>IFERROR(IF(ISBLANK($A6542),"",IF($A6542="Ūdeņraža jonu koncentrācija",VLOOKUP(Dati!$A6542,Normas!$A:$D,2,FALSE),VLOOKUP(Dati!$A6542,Normas!$A:$D,2,FALSE)*0.3)),"")</f>
      </c>
      <c r="I6542" s="2">
        <f>IFERROR(IF(ISBLANK($A6542),"",IF($A6542="Ūdeņraža jonu koncentrācija",VLOOKUP(Dati!$A6542,Normas!$A:$D,3,FALSE),VLOOKUP(Dati!$A6542,Normas!$A:$D,3,FALSE)*0.3)),"")</f>
      </c>
    </row>
    <row r="6543" spans="2:9" x14ac:dyDescent="0.2">
      <c r="B6543">
        <f>IF(ISBLANK(A6543),"",VLOOKUP(A6543,Normas!A:D,4,FALSE))</f>
      </c>
      <c r="E6543" s="2">
        <f>IF(ISBLANK(D6543),"",INT(YEARFRAC(D6543,'Vispārīga informācija'!$B$2)))</f>
      </c>
      <c r="F6543" s="2">
        <f>IFERROR(IF(ISBLANK($A6543),"",IF($A6543="Ūdeņraža jonu koncentrācija",VLOOKUP(Dati!$A6543,Normas!$A:$D,2,FALSE),VLOOKUP(Dati!$A6543,Normas!$A:$D,2,FALSE)*0.6)),"")</f>
      </c>
      <c r="G6543" s="2">
        <f>IFERROR(IF(ISBLANK($A6543),"",IF($A6543="Ūdeņraža jonu koncentrācija",VLOOKUP(Dati!$A6543,Normas!$A:$D,3,FALSE),VLOOKUP(Dati!$A6543,Normas!$A:$D,3,FALSE)*0.6)),"")</f>
      </c>
      <c r="H6543" s="2">
        <f>IFERROR(IF(ISBLANK($A6543),"",IF($A6543="Ūdeņraža jonu koncentrācija",VLOOKUP(Dati!$A6543,Normas!$A:$D,2,FALSE),VLOOKUP(Dati!$A6543,Normas!$A:$D,2,FALSE)*0.3)),"")</f>
      </c>
      <c r="I6543" s="2">
        <f>IFERROR(IF(ISBLANK($A6543),"",IF($A6543="Ūdeņraža jonu koncentrācija",VLOOKUP(Dati!$A6543,Normas!$A:$D,3,FALSE),VLOOKUP(Dati!$A6543,Normas!$A:$D,3,FALSE)*0.3)),"")</f>
      </c>
    </row>
    <row r="6544" spans="2:9" x14ac:dyDescent="0.2">
      <c r="B6544">
        <f>IF(ISBLANK(A6544),"",VLOOKUP(A6544,Normas!A:D,4,FALSE))</f>
      </c>
      <c r="E6544" s="2">
        <f>IF(ISBLANK(D6544),"",INT(YEARFRAC(D6544,'Vispārīga informācija'!$B$2)))</f>
      </c>
      <c r="F6544" s="2">
        <f>IFERROR(IF(ISBLANK($A6544),"",IF($A6544="Ūdeņraža jonu koncentrācija",VLOOKUP(Dati!$A6544,Normas!$A:$D,2,FALSE),VLOOKUP(Dati!$A6544,Normas!$A:$D,2,FALSE)*0.6)),"")</f>
      </c>
      <c r="G6544" s="2">
        <f>IFERROR(IF(ISBLANK($A6544),"",IF($A6544="Ūdeņraža jonu koncentrācija",VLOOKUP(Dati!$A6544,Normas!$A:$D,3,FALSE),VLOOKUP(Dati!$A6544,Normas!$A:$D,3,FALSE)*0.6)),"")</f>
      </c>
      <c r="H6544" s="2">
        <f>IFERROR(IF(ISBLANK($A6544),"",IF($A6544="Ūdeņraža jonu koncentrācija",VLOOKUP(Dati!$A6544,Normas!$A:$D,2,FALSE),VLOOKUP(Dati!$A6544,Normas!$A:$D,2,FALSE)*0.3)),"")</f>
      </c>
      <c r="I6544" s="2">
        <f>IFERROR(IF(ISBLANK($A6544),"",IF($A6544="Ūdeņraža jonu koncentrācija",VLOOKUP(Dati!$A6544,Normas!$A:$D,3,FALSE),VLOOKUP(Dati!$A6544,Normas!$A:$D,3,FALSE)*0.3)),"")</f>
      </c>
    </row>
    <row r="6545" spans="2:9" x14ac:dyDescent="0.2">
      <c r="B6545">
        <f>IF(ISBLANK(A6545),"",VLOOKUP(A6545,Normas!A:D,4,FALSE))</f>
      </c>
      <c r="E6545" s="2">
        <f>IF(ISBLANK(D6545),"",INT(YEARFRAC(D6545,'Vispārīga informācija'!$B$2)))</f>
      </c>
      <c r="F6545" s="2">
        <f>IFERROR(IF(ISBLANK($A6545),"",IF($A6545="Ūdeņraža jonu koncentrācija",VLOOKUP(Dati!$A6545,Normas!$A:$D,2,FALSE),VLOOKUP(Dati!$A6545,Normas!$A:$D,2,FALSE)*0.6)),"")</f>
      </c>
      <c r="G6545" s="2">
        <f>IFERROR(IF(ISBLANK($A6545),"",IF($A6545="Ūdeņraža jonu koncentrācija",VLOOKUP(Dati!$A6545,Normas!$A:$D,3,FALSE),VLOOKUP(Dati!$A6545,Normas!$A:$D,3,FALSE)*0.6)),"")</f>
      </c>
      <c r="H6545" s="2">
        <f>IFERROR(IF(ISBLANK($A6545),"",IF($A6545="Ūdeņraža jonu koncentrācija",VLOOKUP(Dati!$A6545,Normas!$A:$D,2,FALSE),VLOOKUP(Dati!$A6545,Normas!$A:$D,2,FALSE)*0.3)),"")</f>
      </c>
      <c r="I6545" s="2">
        <f>IFERROR(IF(ISBLANK($A6545),"",IF($A6545="Ūdeņraža jonu koncentrācija",VLOOKUP(Dati!$A6545,Normas!$A:$D,3,FALSE),VLOOKUP(Dati!$A6545,Normas!$A:$D,3,FALSE)*0.3)),"")</f>
      </c>
    </row>
    <row r="6546" spans="2:9" x14ac:dyDescent="0.2">
      <c r="B6546">
        <f>IF(ISBLANK(A6546),"",VLOOKUP(A6546,Normas!A:D,4,FALSE))</f>
      </c>
      <c r="E6546" s="2">
        <f>IF(ISBLANK(D6546),"",INT(YEARFRAC(D6546,'Vispārīga informācija'!$B$2)))</f>
      </c>
      <c r="F6546" s="2">
        <f>IFERROR(IF(ISBLANK($A6546),"",IF($A6546="Ūdeņraža jonu koncentrācija",VLOOKUP(Dati!$A6546,Normas!$A:$D,2,FALSE),VLOOKUP(Dati!$A6546,Normas!$A:$D,2,FALSE)*0.6)),"")</f>
      </c>
      <c r="G6546" s="2">
        <f>IFERROR(IF(ISBLANK($A6546),"",IF($A6546="Ūdeņraža jonu koncentrācija",VLOOKUP(Dati!$A6546,Normas!$A:$D,3,FALSE),VLOOKUP(Dati!$A6546,Normas!$A:$D,3,FALSE)*0.6)),"")</f>
      </c>
      <c r="H6546" s="2">
        <f>IFERROR(IF(ISBLANK($A6546),"",IF($A6546="Ūdeņraža jonu koncentrācija",VLOOKUP(Dati!$A6546,Normas!$A:$D,2,FALSE),VLOOKUP(Dati!$A6546,Normas!$A:$D,2,FALSE)*0.3)),"")</f>
      </c>
      <c r="I6546" s="2">
        <f>IFERROR(IF(ISBLANK($A6546),"",IF($A6546="Ūdeņraža jonu koncentrācija",VLOOKUP(Dati!$A6546,Normas!$A:$D,3,FALSE),VLOOKUP(Dati!$A6546,Normas!$A:$D,3,FALSE)*0.3)),"")</f>
      </c>
    </row>
    <row r="6547" spans="2:9" x14ac:dyDescent="0.2">
      <c r="B6547">
        <f>IF(ISBLANK(A6547),"",VLOOKUP(A6547,Normas!A:D,4,FALSE))</f>
      </c>
      <c r="E6547" s="2">
        <f>IF(ISBLANK(D6547),"",INT(YEARFRAC(D6547,'Vispārīga informācija'!$B$2)))</f>
      </c>
      <c r="F6547" s="2">
        <f>IFERROR(IF(ISBLANK($A6547),"",IF($A6547="Ūdeņraža jonu koncentrācija",VLOOKUP(Dati!$A6547,Normas!$A:$D,2,FALSE),VLOOKUP(Dati!$A6547,Normas!$A:$D,2,FALSE)*0.6)),"")</f>
      </c>
      <c r="G6547" s="2">
        <f>IFERROR(IF(ISBLANK($A6547),"",IF($A6547="Ūdeņraža jonu koncentrācija",VLOOKUP(Dati!$A6547,Normas!$A:$D,3,FALSE),VLOOKUP(Dati!$A6547,Normas!$A:$D,3,FALSE)*0.6)),"")</f>
      </c>
      <c r="H6547" s="2">
        <f>IFERROR(IF(ISBLANK($A6547),"",IF($A6547="Ūdeņraža jonu koncentrācija",VLOOKUP(Dati!$A6547,Normas!$A:$D,2,FALSE),VLOOKUP(Dati!$A6547,Normas!$A:$D,2,FALSE)*0.3)),"")</f>
      </c>
      <c r="I6547" s="2">
        <f>IFERROR(IF(ISBLANK($A6547),"",IF($A6547="Ūdeņraža jonu koncentrācija",VLOOKUP(Dati!$A6547,Normas!$A:$D,3,FALSE),VLOOKUP(Dati!$A6547,Normas!$A:$D,3,FALSE)*0.3)),"")</f>
      </c>
    </row>
    <row r="6548" spans="2:9" x14ac:dyDescent="0.2">
      <c r="B6548">
        <f>IF(ISBLANK(A6548),"",VLOOKUP(A6548,Normas!A:D,4,FALSE))</f>
      </c>
      <c r="E6548" s="2">
        <f>IF(ISBLANK(D6548),"",INT(YEARFRAC(D6548,'Vispārīga informācija'!$B$2)))</f>
      </c>
      <c r="F6548" s="2">
        <f>IFERROR(IF(ISBLANK($A6548),"",IF($A6548="Ūdeņraža jonu koncentrācija",VLOOKUP(Dati!$A6548,Normas!$A:$D,2,FALSE),VLOOKUP(Dati!$A6548,Normas!$A:$D,2,FALSE)*0.6)),"")</f>
      </c>
      <c r="G6548" s="2">
        <f>IFERROR(IF(ISBLANK($A6548),"",IF($A6548="Ūdeņraža jonu koncentrācija",VLOOKUP(Dati!$A6548,Normas!$A:$D,3,FALSE),VLOOKUP(Dati!$A6548,Normas!$A:$D,3,FALSE)*0.6)),"")</f>
      </c>
      <c r="H6548" s="2">
        <f>IFERROR(IF(ISBLANK($A6548),"",IF($A6548="Ūdeņraža jonu koncentrācija",VLOOKUP(Dati!$A6548,Normas!$A:$D,2,FALSE),VLOOKUP(Dati!$A6548,Normas!$A:$D,2,FALSE)*0.3)),"")</f>
      </c>
      <c r="I6548" s="2">
        <f>IFERROR(IF(ISBLANK($A6548),"",IF($A6548="Ūdeņraža jonu koncentrācija",VLOOKUP(Dati!$A6548,Normas!$A:$D,3,FALSE),VLOOKUP(Dati!$A6548,Normas!$A:$D,3,FALSE)*0.3)),"")</f>
      </c>
    </row>
    <row r="6549" spans="2:9" x14ac:dyDescent="0.2">
      <c r="B6549">
        <f>IF(ISBLANK(A6549),"",VLOOKUP(A6549,Normas!A:D,4,FALSE))</f>
      </c>
      <c r="E6549" s="2">
        <f>IF(ISBLANK(D6549),"",INT(YEARFRAC(D6549,'Vispārīga informācija'!$B$2)))</f>
      </c>
      <c r="F6549" s="2">
        <f>IFERROR(IF(ISBLANK($A6549),"",IF($A6549="Ūdeņraža jonu koncentrācija",VLOOKUP(Dati!$A6549,Normas!$A:$D,2,FALSE),VLOOKUP(Dati!$A6549,Normas!$A:$D,2,FALSE)*0.6)),"")</f>
      </c>
      <c r="G6549" s="2">
        <f>IFERROR(IF(ISBLANK($A6549),"",IF($A6549="Ūdeņraža jonu koncentrācija",VLOOKUP(Dati!$A6549,Normas!$A:$D,3,FALSE),VLOOKUP(Dati!$A6549,Normas!$A:$D,3,FALSE)*0.6)),"")</f>
      </c>
      <c r="H6549" s="2">
        <f>IFERROR(IF(ISBLANK($A6549),"",IF($A6549="Ūdeņraža jonu koncentrācija",VLOOKUP(Dati!$A6549,Normas!$A:$D,2,FALSE),VLOOKUP(Dati!$A6549,Normas!$A:$D,2,FALSE)*0.3)),"")</f>
      </c>
      <c r="I6549" s="2">
        <f>IFERROR(IF(ISBLANK($A6549),"",IF($A6549="Ūdeņraža jonu koncentrācija",VLOOKUP(Dati!$A6549,Normas!$A:$D,3,FALSE),VLOOKUP(Dati!$A6549,Normas!$A:$D,3,FALSE)*0.3)),"")</f>
      </c>
    </row>
    <row r="6550" spans="2:9" x14ac:dyDescent="0.2">
      <c r="B6550">
        <f>IF(ISBLANK(A6550),"",VLOOKUP(A6550,Normas!A:D,4,FALSE))</f>
      </c>
      <c r="E6550" s="2">
        <f>IF(ISBLANK(D6550),"",INT(YEARFRAC(D6550,'Vispārīga informācija'!$B$2)))</f>
      </c>
      <c r="F6550" s="2">
        <f>IFERROR(IF(ISBLANK($A6550),"",IF($A6550="Ūdeņraža jonu koncentrācija",VLOOKUP(Dati!$A6550,Normas!$A:$D,2,FALSE),VLOOKUP(Dati!$A6550,Normas!$A:$D,2,FALSE)*0.6)),"")</f>
      </c>
      <c r="G6550" s="2">
        <f>IFERROR(IF(ISBLANK($A6550),"",IF($A6550="Ūdeņraža jonu koncentrācija",VLOOKUP(Dati!$A6550,Normas!$A:$D,3,FALSE),VLOOKUP(Dati!$A6550,Normas!$A:$D,3,FALSE)*0.6)),"")</f>
      </c>
      <c r="H6550" s="2">
        <f>IFERROR(IF(ISBLANK($A6550),"",IF($A6550="Ūdeņraža jonu koncentrācija",VLOOKUP(Dati!$A6550,Normas!$A:$D,2,FALSE),VLOOKUP(Dati!$A6550,Normas!$A:$D,2,FALSE)*0.3)),"")</f>
      </c>
      <c r="I6550" s="2">
        <f>IFERROR(IF(ISBLANK($A6550),"",IF($A6550="Ūdeņraža jonu koncentrācija",VLOOKUP(Dati!$A6550,Normas!$A:$D,3,FALSE),VLOOKUP(Dati!$A6550,Normas!$A:$D,3,FALSE)*0.3)),"")</f>
      </c>
    </row>
    <row r="6551" spans="2:9" x14ac:dyDescent="0.2">
      <c r="B6551">
        <f>IF(ISBLANK(A6551),"",VLOOKUP(A6551,Normas!A:D,4,FALSE))</f>
      </c>
      <c r="E6551" s="2">
        <f>IF(ISBLANK(D6551),"",INT(YEARFRAC(D6551,'Vispārīga informācija'!$B$2)))</f>
      </c>
      <c r="F6551" s="2">
        <f>IFERROR(IF(ISBLANK($A6551),"",IF($A6551="Ūdeņraža jonu koncentrācija",VLOOKUP(Dati!$A6551,Normas!$A:$D,2,FALSE),VLOOKUP(Dati!$A6551,Normas!$A:$D,2,FALSE)*0.6)),"")</f>
      </c>
      <c r="G6551" s="2">
        <f>IFERROR(IF(ISBLANK($A6551),"",IF($A6551="Ūdeņraža jonu koncentrācija",VLOOKUP(Dati!$A6551,Normas!$A:$D,3,FALSE),VLOOKUP(Dati!$A6551,Normas!$A:$D,3,FALSE)*0.6)),"")</f>
      </c>
      <c r="H6551" s="2">
        <f>IFERROR(IF(ISBLANK($A6551),"",IF($A6551="Ūdeņraža jonu koncentrācija",VLOOKUP(Dati!$A6551,Normas!$A:$D,2,FALSE),VLOOKUP(Dati!$A6551,Normas!$A:$D,2,FALSE)*0.3)),"")</f>
      </c>
      <c r="I6551" s="2">
        <f>IFERROR(IF(ISBLANK($A6551),"",IF($A6551="Ūdeņraža jonu koncentrācija",VLOOKUP(Dati!$A6551,Normas!$A:$D,3,FALSE),VLOOKUP(Dati!$A6551,Normas!$A:$D,3,FALSE)*0.3)),"")</f>
      </c>
    </row>
    <row r="6552" spans="2:9" x14ac:dyDescent="0.2">
      <c r="B6552">
        <f>IF(ISBLANK(A6552),"",VLOOKUP(A6552,Normas!A:D,4,FALSE))</f>
      </c>
      <c r="E6552" s="2">
        <f>IF(ISBLANK(D6552),"",INT(YEARFRAC(D6552,'Vispārīga informācija'!$B$2)))</f>
      </c>
      <c r="F6552" s="2">
        <f>IFERROR(IF(ISBLANK($A6552),"",IF($A6552="Ūdeņraža jonu koncentrācija",VLOOKUP(Dati!$A6552,Normas!$A:$D,2,FALSE),VLOOKUP(Dati!$A6552,Normas!$A:$D,2,FALSE)*0.6)),"")</f>
      </c>
      <c r="G6552" s="2">
        <f>IFERROR(IF(ISBLANK($A6552),"",IF($A6552="Ūdeņraža jonu koncentrācija",VLOOKUP(Dati!$A6552,Normas!$A:$D,3,FALSE),VLOOKUP(Dati!$A6552,Normas!$A:$D,3,FALSE)*0.6)),"")</f>
      </c>
      <c r="H6552" s="2">
        <f>IFERROR(IF(ISBLANK($A6552),"",IF($A6552="Ūdeņraža jonu koncentrācija",VLOOKUP(Dati!$A6552,Normas!$A:$D,2,FALSE),VLOOKUP(Dati!$A6552,Normas!$A:$D,2,FALSE)*0.3)),"")</f>
      </c>
      <c r="I6552" s="2">
        <f>IFERROR(IF(ISBLANK($A6552),"",IF($A6552="Ūdeņraža jonu koncentrācija",VLOOKUP(Dati!$A6552,Normas!$A:$D,3,FALSE),VLOOKUP(Dati!$A6552,Normas!$A:$D,3,FALSE)*0.3)),"")</f>
      </c>
    </row>
    <row r="6553" spans="2:9" x14ac:dyDescent="0.2">
      <c r="B6553">
        <f>IF(ISBLANK(A6553),"",VLOOKUP(A6553,Normas!A:D,4,FALSE))</f>
      </c>
      <c r="E6553" s="2">
        <f>IF(ISBLANK(D6553),"",INT(YEARFRAC(D6553,'Vispārīga informācija'!$B$2)))</f>
      </c>
      <c r="F6553" s="2">
        <f>IFERROR(IF(ISBLANK($A6553),"",IF($A6553="Ūdeņraža jonu koncentrācija",VLOOKUP(Dati!$A6553,Normas!$A:$D,2,FALSE),VLOOKUP(Dati!$A6553,Normas!$A:$D,2,FALSE)*0.6)),"")</f>
      </c>
      <c r="G6553" s="2">
        <f>IFERROR(IF(ISBLANK($A6553),"",IF($A6553="Ūdeņraža jonu koncentrācija",VLOOKUP(Dati!$A6553,Normas!$A:$D,3,FALSE),VLOOKUP(Dati!$A6553,Normas!$A:$D,3,FALSE)*0.6)),"")</f>
      </c>
      <c r="H6553" s="2">
        <f>IFERROR(IF(ISBLANK($A6553),"",IF($A6553="Ūdeņraža jonu koncentrācija",VLOOKUP(Dati!$A6553,Normas!$A:$D,2,FALSE),VLOOKUP(Dati!$A6553,Normas!$A:$D,2,FALSE)*0.3)),"")</f>
      </c>
      <c r="I6553" s="2">
        <f>IFERROR(IF(ISBLANK($A6553),"",IF($A6553="Ūdeņraža jonu koncentrācija",VLOOKUP(Dati!$A6553,Normas!$A:$D,3,FALSE),VLOOKUP(Dati!$A6553,Normas!$A:$D,3,FALSE)*0.3)),"")</f>
      </c>
    </row>
    <row r="6554" spans="2:9" x14ac:dyDescent="0.2">
      <c r="B6554">
        <f>IF(ISBLANK(A6554),"",VLOOKUP(A6554,Normas!A:D,4,FALSE))</f>
      </c>
      <c r="E6554" s="2">
        <f>IF(ISBLANK(D6554),"",INT(YEARFRAC(D6554,'Vispārīga informācija'!$B$2)))</f>
      </c>
      <c r="F6554" s="2">
        <f>IFERROR(IF(ISBLANK($A6554),"",IF($A6554="Ūdeņraža jonu koncentrācija",VLOOKUP(Dati!$A6554,Normas!$A:$D,2,FALSE),VLOOKUP(Dati!$A6554,Normas!$A:$D,2,FALSE)*0.6)),"")</f>
      </c>
      <c r="G6554" s="2">
        <f>IFERROR(IF(ISBLANK($A6554),"",IF($A6554="Ūdeņraža jonu koncentrācija",VLOOKUP(Dati!$A6554,Normas!$A:$D,3,FALSE),VLOOKUP(Dati!$A6554,Normas!$A:$D,3,FALSE)*0.6)),"")</f>
      </c>
      <c r="H6554" s="2">
        <f>IFERROR(IF(ISBLANK($A6554),"",IF($A6554="Ūdeņraža jonu koncentrācija",VLOOKUP(Dati!$A6554,Normas!$A:$D,2,FALSE),VLOOKUP(Dati!$A6554,Normas!$A:$D,2,FALSE)*0.3)),"")</f>
      </c>
      <c r="I6554" s="2">
        <f>IFERROR(IF(ISBLANK($A6554),"",IF($A6554="Ūdeņraža jonu koncentrācija",VLOOKUP(Dati!$A6554,Normas!$A:$D,3,FALSE),VLOOKUP(Dati!$A6554,Normas!$A:$D,3,FALSE)*0.3)),"")</f>
      </c>
    </row>
    <row r="6555" spans="2:9" x14ac:dyDescent="0.2">
      <c r="B6555">
        <f>IF(ISBLANK(A6555),"",VLOOKUP(A6555,Normas!A:D,4,FALSE))</f>
      </c>
      <c r="E6555" s="2">
        <f>IF(ISBLANK(D6555),"",INT(YEARFRAC(D6555,'Vispārīga informācija'!$B$2)))</f>
      </c>
      <c r="F6555" s="2">
        <f>IFERROR(IF(ISBLANK($A6555),"",IF($A6555="Ūdeņraža jonu koncentrācija",VLOOKUP(Dati!$A6555,Normas!$A:$D,2,FALSE),VLOOKUP(Dati!$A6555,Normas!$A:$D,2,FALSE)*0.6)),"")</f>
      </c>
      <c r="G6555" s="2">
        <f>IFERROR(IF(ISBLANK($A6555),"",IF($A6555="Ūdeņraža jonu koncentrācija",VLOOKUP(Dati!$A6555,Normas!$A:$D,3,FALSE),VLOOKUP(Dati!$A6555,Normas!$A:$D,3,FALSE)*0.6)),"")</f>
      </c>
      <c r="H6555" s="2">
        <f>IFERROR(IF(ISBLANK($A6555),"",IF($A6555="Ūdeņraža jonu koncentrācija",VLOOKUP(Dati!$A6555,Normas!$A:$D,2,FALSE),VLOOKUP(Dati!$A6555,Normas!$A:$D,2,FALSE)*0.3)),"")</f>
      </c>
      <c r="I6555" s="2">
        <f>IFERROR(IF(ISBLANK($A6555),"",IF($A6555="Ūdeņraža jonu koncentrācija",VLOOKUP(Dati!$A6555,Normas!$A:$D,3,FALSE),VLOOKUP(Dati!$A6555,Normas!$A:$D,3,FALSE)*0.3)),"")</f>
      </c>
    </row>
    <row r="6556" spans="2:9" x14ac:dyDescent="0.2">
      <c r="B6556">
        <f>IF(ISBLANK(A6556),"",VLOOKUP(A6556,Normas!A:D,4,FALSE))</f>
      </c>
      <c r="E6556" s="2">
        <f>IF(ISBLANK(D6556),"",INT(YEARFRAC(D6556,'Vispārīga informācija'!$B$2)))</f>
      </c>
      <c r="F6556" s="2">
        <f>IFERROR(IF(ISBLANK($A6556),"",IF($A6556="Ūdeņraža jonu koncentrācija",VLOOKUP(Dati!$A6556,Normas!$A:$D,2,FALSE),VLOOKUP(Dati!$A6556,Normas!$A:$D,2,FALSE)*0.6)),"")</f>
      </c>
      <c r="G6556" s="2">
        <f>IFERROR(IF(ISBLANK($A6556),"",IF($A6556="Ūdeņraža jonu koncentrācija",VLOOKUP(Dati!$A6556,Normas!$A:$D,3,FALSE),VLOOKUP(Dati!$A6556,Normas!$A:$D,3,FALSE)*0.6)),"")</f>
      </c>
      <c r="H6556" s="2">
        <f>IFERROR(IF(ISBLANK($A6556),"",IF($A6556="Ūdeņraža jonu koncentrācija",VLOOKUP(Dati!$A6556,Normas!$A:$D,2,FALSE),VLOOKUP(Dati!$A6556,Normas!$A:$D,2,FALSE)*0.3)),"")</f>
      </c>
      <c r="I6556" s="2">
        <f>IFERROR(IF(ISBLANK($A6556),"",IF($A6556="Ūdeņraža jonu koncentrācija",VLOOKUP(Dati!$A6556,Normas!$A:$D,3,FALSE),VLOOKUP(Dati!$A6556,Normas!$A:$D,3,FALSE)*0.3)),"")</f>
      </c>
    </row>
    <row r="6557" spans="2:9" x14ac:dyDescent="0.2">
      <c r="B6557">
        <f>IF(ISBLANK(A6557),"",VLOOKUP(A6557,Normas!A:D,4,FALSE))</f>
      </c>
      <c r="E6557" s="2">
        <f>IF(ISBLANK(D6557),"",INT(YEARFRAC(D6557,'Vispārīga informācija'!$B$2)))</f>
      </c>
      <c r="F6557" s="2">
        <f>IFERROR(IF(ISBLANK($A6557),"",IF($A6557="Ūdeņraža jonu koncentrācija",VLOOKUP(Dati!$A6557,Normas!$A:$D,2,FALSE),VLOOKUP(Dati!$A6557,Normas!$A:$D,2,FALSE)*0.6)),"")</f>
      </c>
      <c r="G6557" s="2">
        <f>IFERROR(IF(ISBLANK($A6557),"",IF($A6557="Ūdeņraža jonu koncentrācija",VLOOKUP(Dati!$A6557,Normas!$A:$D,3,FALSE),VLOOKUP(Dati!$A6557,Normas!$A:$D,3,FALSE)*0.6)),"")</f>
      </c>
      <c r="H6557" s="2">
        <f>IFERROR(IF(ISBLANK($A6557),"",IF($A6557="Ūdeņraža jonu koncentrācija",VLOOKUP(Dati!$A6557,Normas!$A:$D,2,FALSE),VLOOKUP(Dati!$A6557,Normas!$A:$D,2,FALSE)*0.3)),"")</f>
      </c>
      <c r="I6557" s="2">
        <f>IFERROR(IF(ISBLANK($A6557),"",IF($A6557="Ūdeņraža jonu koncentrācija",VLOOKUP(Dati!$A6557,Normas!$A:$D,3,FALSE),VLOOKUP(Dati!$A6557,Normas!$A:$D,3,FALSE)*0.3)),"")</f>
      </c>
    </row>
    <row r="6558" spans="2:9" x14ac:dyDescent="0.2">
      <c r="B6558">
        <f>IF(ISBLANK(A6558),"",VLOOKUP(A6558,Normas!A:D,4,FALSE))</f>
      </c>
      <c r="E6558" s="2">
        <f>IF(ISBLANK(D6558),"",INT(YEARFRAC(D6558,'Vispārīga informācija'!$B$2)))</f>
      </c>
      <c r="F6558" s="2">
        <f>IFERROR(IF(ISBLANK($A6558),"",IF($A6558="Ūdeņraža jonu koncentrācija",VLOOKUP(Dati!$A6558,Normas!$A:$D,2,FALSE),VLOOKUP(Dati!$A6558,Normas!$A:$D,2,FALSE)*0.6)),"")</f>
      </c>
      <c r="G6558" s="2">
        <f>IFERROR(IF(ISBLANK($A6558),"",IF($A6558="Ūdeņraža jonu koncentrācija",VLOOKUP(Dati!$A6558,Normas!$A:$D,3,FALSE),VLOOKUP(Dati!$A6558,Normas!$A:$D,3,FALSE)*0.6)),"")</f>
      </c>
      <c r="H6558" s="2">
        <f>IFERROR(IF(ISBLANK($A6558),"",IF($A6558="Ūdeņraža jonu koncentrācija",VLOOKUP(Dati!$A6558,Normas!$A:$D,2,FALSE),VLOOKUP(Dati!$A6558,Normas!$A:$D,2,FALSE)*0.3)),"")</f>
      </c>
      <c r="I6558" s="2">
        <f>IFERROR(IF(ISBLANK($A6558),"",IF($A6558="Ūdeņraža jonu koncentrācija",VLOOKUP(Dati!$A6558,Normas!$A:$D,3,FALSE),VLOOKUP(Dati!$A6558,Normas!$A:$D,3,FALSE)*0.3)),"")</f>
      </c>
    </row>
    <row r="6559" spans="2:9" x14ac:dyDescent="0.2">
      <c r="B6559">
        <f>IF(ISBLANK(A6559),"",VLOOKUP(A6559,Normas!A:D,4,FALSE))</f>
      </c>
      <c r="E6559" s="2">
        <f>IF(ISBLANK(D6559),"",INT(YEARFRAC(D6559,'Vispārīga informācija'!$B$2)))</f>
      </c>
      <c r="F6559" s="2">
        <f>IFERROR(IF(ISBLANK($A6559),"",IF($A6559="Ūdeņraža jonu koncentrācija",VLOOKUP(Dati!$A6559,Normas!$A:$D,2,FALSE),VLOOKUP(Dati!$A6559,Normas!$A:$D,2,FALSE)*0.6)),"")</f>
      </c>
      <c r="G6559" s="2">
        <f>IFERROR(IF(ISBLANK($A6559),"",IF($A6559="Ūdeņraža jonu koncentrācija",VLOOKUP(Dati!$A6559,Normas!$A:$D,3,FALSE),VLOOKUP(Dati!$A6559,Normas!$A:$D,3,FALSE)*0.6)),"")</f>
      </c>
      <c r="H6559" s="2">
        <f>IFERROR(IF(ISBLANK($A6559),"",IF($A6559="Ūdeņraža jonu koncentrācija",VLOOKUP(Dati!$A6559,Normas!$A:$D,2,FALSE),VLOOKUP(Dati!$A6559,Normas!$A:$D,2,FALSE)*0.3)),"")</f>
      </c>
      <c r="I6559" s="2">
        <f>IFERROR(IF(ISBLANK($A6559),"",IF($A6559="Ūdeņraža jonu koncentrācija",VLOOKUP(Dati!$A6559,Normas!$A:$D,3,FALSE),VLOOKUP(Dati!$A6559,Normas!$A:$D,3,FALSE)*0.3)),"")</f>
      </c>
    </row>
    <row r="6560" spans="2:9" x14ac:dyDescent="0.2">
      <c r="B6560">
        <f>IF(ISBLANK(A6560),"",VLOOKUP(A6560,Normas!A:D,4,FALSE))</f>
      </c>
      <c r="E6560" s="2">
        <f>IF(ISBLANK(D6560),"",INT(YEARFRAC(D6560,'Vispārīga informācija'!$B$2)))</f>
      </c>
      <c r="F6560" s="2">
        <f>IFERROR(IF(ISBLANK($A6560),"",IF($A6560="Ūdeņraža jonu koncentrācija",VLOOKUP(Dati!$A6560,Normas!$A:$D,2,FALSE),VLOOKUP(Dati!$A6560,Normas!$A:$D,2,FALSE)*0.6)),"")</f>
      </c>
      <c r="G6560" s="2">
        <f>IFERROR(IF(ISBLANK($A6560),"",IF($A6560="Ūdeņraža jonu koncentrācija",VLOOKUP(Dati!$A6560,Normas!$A:$D,3,FALSE),VLOOKUP(Dati!$A6560,Normas!$A:$D,3,FALSE)*0.6)),"")</f>
      </c>
      <c r="H6560" s="2">
        <f>IFERROR(IF(ISBLANK($A6560),"",IF($A6560="Ūdeņraža jonu koncentrācija",VLOOKUP(Dati!$A6560,Normas!$A:$D,2,FALSE),VLOOKUP(Dati!$A6560,Normas!$A:$D,2,FALSE)*0.3)),"")</f>
      </c>
      <c r="I6560" s="2">
        <f>IFERROR(IF(ISBLANK($A6560),"",IF($A6560="Ūdeņraža jonu koncentrācija",VLOOKUP(Dati!$A6560,Normas!$A:$D,3,FALSE),VLOOKUP(Dati!$A6560,Normas!$A:$D,3,FALSE)*0.3)),"")</f>
      </c>
    </row>
    <row r="6561" spans="2:9" x14ac:dyDescent="0.2">
      <c r="B6561">
        <f>IF(ISBLANK(A6561),"",VLOOKUP(A6561,Normas!A:D,4,FALSE))</f>
      </c>
      <c r="E6561" s="2">
        <f>IF(ISBLANK(D6561),"",INT(YEARFRAC(D6561,'Vispārīga informācija'!$B$2)))</f>
      </c>
      <c r="F6561" s="2">
        <f>IFERROR(IF(ISBLANK($A6561),"",IF($A6561="Ūdeņraža jonu koncentrācija",VLOOKUP(Dati!$A6561,Normas!$A:$D,2,FALSE),VLOOKUP(Dati!$A6561,Normas!$A:$D,2,FALSE)*0.6)),"")</f>
      </c>
      <c r="G6561" s="2">
        <f>IFERROR(IF(ISBLANK($A6561),"",IF($A6561="Ūdeņraža jonu koncentrācija",VLOOKUP(Dati!$A6561,Normas!$A:$D,3,FALSE),VLOOKUP(Dati!$A6561,Normas!$A:$D,3,FALSE)*0.6)),"")</f>
      </c>
      <c r="H6561" s="2">
        <f>IFERROR(IF(ISBLANK($A6561),"",IF($A6561="Ūdeņraža jonu koncentrācija",VLOOKUP(Dati!$A6561,Normas!$A:$D,2,FALSE),VLOOKUP(Dati!$A6561,Normas!$A:$D,2,FALSE)*0.3)),"")</f>
      </c>
      <c r="I6561" s="2">
        <f>IFERROR(IF(ISBLANK($A6561),"",IF($A6561="Ūdeņraža jonu koncentrācija",VLOOKUP(Dati!$A6561,Normas!$A:$D,3,FALSE),VLOOKUP(Dati!$A6561,Normas!$A:$D,3,FALSE)*0.3)),"")</f>
      </c>
    </row>
    <row r="6562" spans="2:9" x14ac:dyDescent="0.2">
      <c r="B6562">
        <f>IF(ISBLANK(A6562),"",VLOOKUP(A6562,Normas!A:D,4,FALSE))</f>
      </c>
      <c r="E6562" s="2">
        <f>IF(ISBLANK(D6562),"",INT(YEARFRAC(D6562,'Vispārīga informācija'!$B$2)))</f>
      </c>
      <c r="F6562" s="2">
        <f>IFERROR(IF(ISBLANK($A6562),"",IF($A6562="Ūdeņraža jonu koncentrācija",VLOOKUP(Dati!$A6562,Normas!$A:$D,2,FALSE),VLOOKUP(Dati!$A6562,Normas!$A:$D,2,FALSE)*0.6)),"")</f>
      </c>
      <c r="G6562" s="2">
        <f>IFERROR(IF(ISBLANK($A6562),"",IF($A6562="Ūdeņraža jonu koncentrācija",VLOOKUP(Dati!$A6562,Normas!$A:$D,3,FALSE),VLOOKUP(Dati!$A6562,Normas!$A:$D,3,FALSE)*0.6)),"")</f>
      </c>
      <c r="H6562" s="2">
        <f>IFERROR(IF(ISBLANK($A6562),"",IF($A6562="Ūdeņraža jonu koncentrācija",VLOOKUP(Dati!$A6562,Normas!$A:$D,2,FALSE),VLOOKUP(Dati!$A6562,Normas!$A:$D,2,FALSE)*0.3)),"")</f>
      </c>
      <c r="I6562" s="2">
        <f>IFERROR(IF(ISBLANK($A6562),"",IF($A6562="Ūdeņraža jonu koncentrācija",VLOOKUP(Dati!$A6562,Normas!$A:$D,3,FALSE),VLOOKUP(Dati!$A6562,Normas!$A:$D,3,FALSE)*0.3)),"")</f>
      </c>
    </row>
    <row r="6563" spans="2:9" x14ac:dyDescent="0.2">
      <c r="B6563">
        <f>IF(ISBLANK(A6563),"",VLOOKUP(A6563,Normas!A:D,4,FALSE))</f>
      </c>
      <c r="E6563" s="2">
        <f>IF(ISBLANK(D6563),"",INT(YEARFRAC(D6563,'Vispārīga informācija'!$B$2)))</f>
      </c>
      <c r="F6563" s="2">
        <f>IFERROR(IF(ISBLANK($A6563),"",IF($A6563="Ūdeņraža jonu koncentrācija",VLOOKUP(Dati!$A6563,Normas!$A:$D,2,FALSE),VLOOKUP(Dati!$A6563,Normas!$A:$D,2,FALSE)*0.6)),"")</f>
      </c>
      <c r="G6563" s="2">
        <f>IFERROR(IF(ISBLANK($A6563),"",IF($A6563="Ūdeņraža jonu koncentrācija",VLOOKUP(Dati!$A6563,Normas!$A:$D,3,FALSE),VLOOKUP(Dati!$A6563,Normas!$A:$D,3,FALSE)*0.6)),"")</f>
      </c>
      <c r="H6563" s="2">
        <f>IFERROR(IF(ISBLANK($A6563),"",IF($A6563="Ūdeņraža jonu koncentrācija",VLOOKUP(Dati!$A6563,Normas!$A:$D,2,FALSE),VLOOKUP(Dati!$A6563,Normas!$A:$D,2,FALSE)*0.3)),"")</f>
      </c>
      <c r="I6563" s="2">
        <f>IFERROR(IF(ISBLANK($A6563),"",IF($A6563="Ūdeņraža jonu koncentrācija",VLOOKUP(Dati!$A6563,Normas!$A:$D,3,FALSE),VLOOKUP(Dati!$A6563,Normas!$A:$D,3,FALSE)*0.3)),"")</f>
      </c>
    </row>
    <row r="6564" spans="2:9" x14ac:dyDescent="0.2">
      <c r="B6564">
        <f>IF(ISBLANK(A6564),"",VLOOKUP(A6564,Normas!A:D,4,FALSE))</f>
      </c>
      <c r="E6564" s="2">
        <f>IF(ISBLANK(D6564),"",INT(YEARFRAC(D6564,'Vispārīga informācija'!$B$2)))</f>
      </c>
      <c r="F6564" s="2">
        <f>IFERROR(IF(ISBLANK($A6564),"",IF($A6564="Ūdeņraža jonu koncentrācija",VLOOKUP(Dati!$A6564,Normas!$A:$D,2,FALSE),VLOOKUP(Dati!$A6564,Normas!$A:$D,2,FALSE)*0.6)),"")</f>
      </c>
      <c r="G6564" s="2">
        <f>IFERROR(IF(ISBLANK($A6564),"",IF($A6564="Ūdeņraža jonu koncentrācija",VLOOKUP(Dati!$A6564,Normas!$A:$D,3,FALSE),VLOOKUP(Dati!$A6564,Normas!$A:$D,3,FALSE)*0.6)),"")</f>
      </c>
      <c r="H6564" s="2">
        <f>IFERROR(IF(ISBLANK($A6564),"",IF($A6564="Ūdeņraža jonu koncentrācija",VLOOKUP(Dati!$A6564,Normas!$A:$D,2,FALSE),VLOOKUP(Dati!$A6564,Normas!$A:$D,2,FALSE)*0.3)),"")</f>
      </c>
      <c r="I6564" s="2">
        <f>IFERROR(IF(ISBLANK($A6564),"",IF($A6564="Ūdeņraža jonu koncentrācija",VLOOKUP(Dati!$A6564,Normas!$A:$D,3,FALSE),VLOOKUP(Dati!$A6564,Normas!$A:$D,3,FALSE)*0.3)),"")</f>
      </c>
    </row>
    <row r="6565" spans="2:9" x14ac:dyDescent="0.2">
      <c r="B6565">
        <f>IF(ISBLANK(A6565),"",VLOOKUP(A6565,Normas!A:D,4,FALSE))</f>
      </c>
      <c r="E6565" s="2">
        <f>IF(ISBLANK(D6565),"",INT(YEARFRAC(D6565,'Vispārīga informācija'!$B$2)))</f>
      </c>
      <c r="F6565" s="2">
        <f>IFERROR(IF(ISBLANK($A6565),"",IF($A6565="Ūdeņraža jonu koncentrācija",VLOOKUP(Dati!$A6565,Normas!$A:$D,2,FALSE),VLOOKUP(Dati!$A6565,Normas!$A:$D,2,FALSE)*0.6)),"")</f>
      </c>
      <c r="G6565" s="2">
        <f>IFERROR(IF(ISBLANK($A6565),"",IF($A6565="Ūdeņraža jonu koncentrācija",VLOOKUP(Dati!$A6565,Normas!$A:$D,3,FALSE),VLOOKUP(Dati!$A6565,Normas!$A:$D,3,FALSE)*0.6)),"")</f>
      </c>
      <c r="H6565" s="2">
        <f>IFERROR(IF(ISBLANK($A6565),"",IF($A6565="Ūdeņraža jonu koncentrācija",VLOOKUP(Dati!$A6565,Normas!$A:$D,2,FALSE),VLOOKUP(Dati!$A6565,Normas!$A:$D,2,FALSE)*0.3)),"")</f>
      </c>
      <c r="I6565" s="2">
        <f>IFERROR(IF(ISBLANK($A6565),"",IF($A6565="Ūdeņraža jonu koncentrācija",VLOOKUP(Dati!$A6565,Normas!$A:$D,3,FALSE),VLOOKUP(Dati!$A6565,Normas!$A:$D,3,FALSE)*0.3)),"")</f>
      </c>
    </row>
    <row r="6566" spans="2:9" x14ac:dyDescent="0.2">
      <c r="B6566">
        <f>IF(ISBLANK(A6566),"",VLOOKUP(A6566,Normas!A:D,4,FALSE))</f>
      </c>
      <c r="E6566" s="2">
        <f>IF(ISBLANK(D6566),"",INT(YEARFRAC(D6566,'Vispārīga informācija'!$B$2)))</f>
      </c>
      <c r="F6566" s="2">
        <f>IFERROR(IF(ISBLANK($A6566),"",IF($A6566="Ūdeņraža jonu koncentrācija",VLOOKUP(Dati!$A6566,Normas!$A:$D,2,FALSE),VLOOKUP(Dati!$A6566,Normas!$A:$D,2,FALSE)*0.6)),"")</f>
      </c>
      <c r="G6566" s="2">
        <f>IFERROR(IF(ISBLANK($A6566),"",IF($A6566="Ūdeņraža jonu koncentrācija",VLOOKUP(Dati!$A6566,Normas!$A:$D,3,FALSE),VLOOKUP(Dati!$A6566,Normas!$A:$D,3,FALSE)*0.6)),"")</f>
      </c>
      <c r="H6566" s="2">
        <f>IFERROR(IF(ISBLANK($A6566),"",IF($A6566="Ūdeņraža jonu koncentrācija",VLOOKUP(Dati!$A6566,Normas!$A:$D,2,FALSE),VLOOKUP(Dati!$A6566,Normas!$A:$D,2,FALSE)*0.3)),"")</f>
      </c>
      <c r="I6566" s="2">
        <f>IFERROR(IF(ISBLANK($A6566),"",IF($A6566="Ūdeņraža jonu koncentrācija",VLOOKUP(Dati!$A6566,Normas!$A:$D,3,FALSE),VLOOKUP(Dati!$A6566,Normas!$A:$D,3,FALSE)*0.3)),"")</f>
      </c>
    </row>
    <row r="6567" spans="2:9" x14ac:dyDescent="0.2">
      <c r="B6567">
        <f>IF(ISBLANK(A6567),"",VLOOKUP(A6567,Normas!A:D,4,FALSE))</f>
      </c>
      <c r="E6567" s="2">
        <f>IF(ISBLANK(D6567),"",INT(YEARFRAC(D6567,'Vispārīga informācija'!$B$2)))</f>
      </c>
      <c r="F6567" s="2">
        <f>IFERROR(IF(ISBLANK($A6567),"",IF($A6567="Ūdeņraža jonu koncentrācija",VLOOKUP(Dati!$A6567,Normas!$A:$D,2,FALSE),VLOOKUP(Dati!$A6567,Normas!$A:$D,2,FALSE)*0.6)),"")</f>
      </c>
      <c r="G6567" s="2">
        <f>IFERROR(IF(ISBLANK($A6567),"",IF($A6567="Ūdeņraža jonu koncentrācija",VLOOKUP(Dati!$A6567,Normas!$A:$D,3,FALSE),VLOOKUP(Dati!$A6567,Normas!$A:$D,3,FALSE)*0.6)),"")</f>
      </c>
      <c r="H6567" s="2">
        <f>IFERROR(IF(ISBLANK($A6567),"",IF($A6567="Ūdeņraža jonu koncentrācija",VLOOKUP(Dati!$A6567,Normas!$A:$D,2,FALSE),VLOOKUP(Dati!$A6567,Normas!$A:$D,2,FALSE)*0.3)),"")</f>
      </c>
      <c r="I6567" s="2">
        <f>IFERROR(IF(ISBLANK($A6567),"",IF($A6567="Ūdeņraža jonu koncentrācija",VLOOKUP(Dati!$A6567,Normas!$A:$D,3,FALSE),VLOOKUP(Dati!$A6567,Normas!$A:$D,3,FALSE)*0.3)),"")</f>
      </c>
    </row>
    <row r="6568" spans="2:9" x14ac:dyDescent="0.2">
      <c r="B6568">
        <f>IF(ISBLANK(A6568),"",VLOOKUP(A6568,Normas!A:D,4,FALSE))</f>
      </c>
      <c r="E6568" s="2">
        <f>IF(ISBLANK(D6568),"",INT(YEARFRAC(D6568,'Vispārīga informācija'!$B$2)))</f>
      </c>
      <c r="F6568" s="2">
        <f>IFERROR(IF(ISBLANK($A6568),"",IF($A6568="Ūdeņraža jonu koncentrācija",VLOOKUP(Dati!$A6568,Normas!$A:$D,2,FALSE),VLOOKUP(Dati!$A6568,Normas!$A:$D,2,FALSE)*0.6)),"")</f>
      </c>
      <c r="G6568" s="2">
        <f>IFERROR(IF(ISBLANK($A6568),"",IF($A6568="Ūdeņraža jonu koncentrācija",VLOOKUP(Dati!$A6568,Normas!$A:$D,3,FALSE),VLOOKUP(Dati!$A6568,Normas!$A:$D,3,FALSE)*0.6)),"")</f>
      </c>
      <c r="H6568" s="2">
        <f>IFERROR(IF(ISBLANK($A6568),"",IF($A6568="Ūdeņraža jonu koncentrācija",VLOOKUP(Dati!$A6568,Normas!$A:$D,2,FALSE),VLOOKUP(Dati!$A6568,Normas!$A:$D,2,FALSE)*0.3)),"")</f>
      </c>
      <c r="I6568" s="2">
        <f>IFERROR(IF(ISBLANK($A6568),"",IF($A6568="Ūdeņraža jonu koncentrācija",VLOOKUP(Dati!$A6568,Normas!$A:$D,3,FALSE),VLOOKUP(Dati!$A6568,Normas!$A:$D,3,FALSE)*0.3)),"")</f>
      </c>
    </row>
    <row r="6569" spans="2:9" x14ac:dyDescent="0.2">
      <c r="B6569">
        <f>IF(ISBLANK(A6569),"",VLOOKUP(A6569,Normas!A:D,4,FALSE))</f>
      </c>
      <c r="E6569" s="2">
        <f>IF(ISBLANK(D6569),"",INT(YEARFRAC(D6569,'Vispārīga informācija'!$B$2)))</f>
      </c>
      <c r="F6569" s="2">
        <f>IFERROR(IF(ISBLANK($A6569),"",IF($A6569="Ūdeņraža jonu koncentrācija",VLOOKUP(Dati!$A6569,Normas!$A:$D,2,FALSE),VLOOKUP(Dati!$A6569,Normas!$A:$D,2,FALSE)*0.6)),"")</f>
      </c>
      <c r="G6569" s="2">
        <f>IFERROR(IF(ISBLANK($A6569),"",IF($A6569="Ūdeņraža jonu koncentrācija",VLOOKUP(Dati!$A6569,Normas!$A:$D,3,FALSE),VLOOKUP(Dati!$A6569,Normas!$A:$D,3,FALSE)*0.6)),"")</f>
      </c>
      <c r="H6569" s="2">
        <f>IFERROR(IF(ISBLANK($A6569),"",IF($A6569="Ūdeņraža jonu koncentrācija",VLOOKUP(Dati!$A6569,Normas!$A:$D,2,FALSE),VLOOKUP(Dati!$A6569,Normas!$A:$D,2,FALSE)*0.3)),"")</f>
      </c>
      <c r="I6569" s="2">
        <f>IFERROR(IF(ISBLANK($A6569),"",IF($A6569="Ūdeņraža jonu koncentrācija",VLOOKUP(Dati!$A6569,Normas!$A:$D,3,FALSE),VLOOKUP(Dati!$A6569,Normas!$A:$D,3,FALSE)*0.3)),"")</f>
      </c>
    </row>
    <row r="6570" spans="2:9" x14ac:dyDescent="0.2">
      <c r="B6570">
        <f>IF(ISBLANK(A6570),"",VLOOKUP(A6570,Normas!A:D,4,FALSE))</f>
      </c>
      <c r="E6570" s="2">
        <f>IF(ISBLANK(D6570),"",INT(YEARFRAC(D6570,'Vispārīga informācija'!$B$2)))</f>
      </c>
      <c r="F6570" s="2">
        <f>IFERROR(IF(ISBLANK($A6570),"",IF($A6570="Ūdeņraža jonu koncentrācija",VLOOKUP(Dati!$A6570,Normas!$A:$D,2,FALSE),VLOOKUP(Dati!$A6570,Normas!$A:$D,2,FALSE)*0.6)),"")</f>
      </c>
      <c r="G6570" s="2">
        <f>IFERROR(IF(ISBLANK($A6570),"",IF($A6570="Ūdeņraža jonu koncentrācija",VLOOKUP(Dati!$A6570,Normas!$A:$D,3,FALSE),VLOOKUP(Dati!$A6570,Normas!$A:$D,3,FALSE)*0.6)),"")</f>
      </c>
      <c r="H6570" s="2">
        <f>IFERROR(IF(ISBLANK($A6570),"",IF($A6570="Ūdeņraža jonu koncentrācija",VLOOKUP(Dati!$A6570,Normas!$A:$D,2,FALSE),VLOOKUP(Dati!$A6570,Normas!$A:$D,2,FALSE)*0.3)),"")</f>
      </c>
      <c r="I6570" s="2">
        <f>IFERROR(IF(ISBLANK($A6570),"",IF($A6570="Ūdeņraža jonu koncentrācija",VLOOKUP(Dati!$A6570,Normas!$A:$D,3,FALSE),VLOOKUP(Dati!$A6570,Normas!$A:$D,3,FALSE)*0.3)),"")</f>
      </c>
    </row>
    <row r="6571" spans="2:9" x14ac:dyDescent="0.2">
      <c r="B6571">
        <f>IF(ISBLANK(A6571),"",VLOOKUP(A6571,Normas!A:D,4,FALSE))</f>
      </c>
      <c r="E6571" s="2">
        <f>IF(ISBLANK(D6571),"",INT(YEARFRAC(D6571,'Vispārīga informācija'!$B$2)))</f>
      </c>
      <c r="F6571" s="2">
        <f>IFERROR(IF(ISBLANK($A6571),"",IF($A6571="Ūdeņraža jonu koncentrācija",VLOOKUP(Dati!$A6571,Normas!$A:$D,2,FALSE),VLOOKUP(Dati!$A6571,Normas!$A:$D,2,FALSE)*0.6)),"")</f>
      </c>
      <c r="G6571" s="2">
        <f>IFERROR(IF(ISBLANK($A6571),"",IF($A6571="Ūdeņraža jonu koncentrācija",VLOOKUP(Dati!$A6571,Normas!$A:$D,3,FALSE),VLOOKUP(Dati!$A6571,Normas!$A:$D,3,FALSE)*0.6)),"")</f>
      </c>
      <c r="H6571" s="2">
        <f>IFERROR(IF(ISBLANK($A6571),"",IF($A6571="Ūdeņraža jonu koncentrācija",VLOOKUP(Dati!$A6571,Normas!$A:$D,2,FALSE),VLOOKUP(Dati!$A6571,Normas!$A:$D,2,FALSE)*0.3)),"")</f>
      </c>
      <c r="I6571" s="2">
        <f>IFERROR(IF(ISBLANK($A6571),"",IF($A6571="Ūdeņraža jonu koncentrācija",VLOOKUP(Dati!$A6571,Normas!$A:$D,3,FALSE),VLOOKUP(Dati!$A6571,Normas!$A:$D,3,FALSE)*0.3)),"")</f>
      </c>
    </row>
    <row r="6572" spans="2:9" x14ac:dyDescent="0.2">
      <c r="B6572">
        <f>IF(ISBLANK(A6572),"",VLOOKUP(A6572,Normas!A:D,4,FALSE))</f>
      </c>
      <c r="E6572" s="2">
        <f>IF(ISBLANK(D6572),"",INT(YEARFRAC(D6572,'Vispārīga informācija'!$B$2)))</f>
      </c>
      <c r="F6572" s="2">
        <f>IFERROR(IF(ISBLANK($A6572),"",IF($A6572="Ūdeņraža jonu koncentrācija",VLOOKUP(Dati!$A6572,Normas!$A:$D,2,FALSE),VLOOKUP(Dati!$A6572,Normas!$A:$D,2,FALSE)*0.6)),"")</f>
      </c>
      <c r="G6572" s="2">
        <f>IFERROR(IF(ISBLANK($A6572),"",IF($A6572="Ūdeņraža jonu koncentrācija",VLOOKUP(Dati!$A6572,Normas!$A:$D,3,FALSE),VLOOKUP(Dati!$A6572,Normas!$A:$D,3,FALSE)*0.6)),"")</f>
      </c>
      <c r="H6572" s="2">
        <f>IFERROR(IF(ISBLANK($A6572),"",IF($A6572="Ūdeņraža jonu koncentrācija",VLOOKUP(Dati!$A6572,Normas!$A:$D,2,FALSE),VLOOKUP(Dati!$A6572,Normas!$A:$D,2,FALSE)*0.3)),"")</f>
      </c>
      <c r="I6572" s="2">
        <f>IFERROR(IF(ISBLANK($A6572),"",IF($A6572="Ūdeņraža jonu koncentrācija",VLOOKUP(Dati!$A6572,Normas!$A:$D,3,FALSE),VLOOKUP(Dati!$A6572,Normas!$A:$D,3,FALSE)*0.3)),"")</f>
      </c>
    </row>
    <row r="6573" spans="2:9" x14ac:dyDescent="0.2">
      <c r="B6573">
        <f>IF(ISBLANK(A6573),"",VLOOKUP(A6573,Normas!A:D,4,FALSE))</f>
      </c>
      <c r="E6573" s="2">
        <f>IF(ISBLANK(D6573),"",INT(YEARFRAC(D6573,'Vispārīga informācija'!$B$2)))</f>
      </c>
      <c r="F6573" s="2">
        <f>IFERROR(IF(ISBLANK($A6573),"",IF($A6573="Ūdeņraža jonu koncentrācija",VLOOKUP(Dati!$A6573,Normas!$A:$D,2,FALSE),VLOOKUP(Dati!$A6573,Normas!$A:$D,2,FALSE)*0.6)),"")</f>
      </c>
      <c r="G6573" s="2">
        <f>IFERROR(IF(ISBLANK($A6573),"",IF($A6573="Ūdeņraža jonu koncentrācija",VLOOKUP(Dati!$A6573,Normas!$A:$D,3,FALSE),VLOOKUP(Dati!$A6573,Normas!$A:$D,3,FALSE)*0.6)),"")</f>
      </c>
      <c r="H6573" s="2">
        <f>IFERROR(IF(ISBLANK($A6573),"",IF($A6573="Ūdeņraža jonu koncentrācija",VLOOKUP(Dati!$A6573,Normas!$A:$D,2,FALSE),VLOOKUP(Dati!$A6573,Normas!$A:$D,2,FALSE)*0.3)),"")</f>
      </c>
      <c r="I6573" s="2">
        <f>IFERROR(IF(ISBLANK($A6573),"",IF($A6573="Ūdeņraža jonu koncentrācija",VLOOKUP(Dati!$A6573,Normas!$A:$D,3,FALSE),VLOOKUP(Dati!$A6573,Normas!$A:$D,3,FALSE)*0.3)),"")</f>
      </c>
    </row>
    <row r="6574" spans="2:9" x14ac:dyDescent="0.2">
      <c r="B6574">
        <f>IF(ISBLANK(A6574),"",VLOOKUP(A6574,Normas!A:D,4,FALSE))</f>
      </c>
      <c r="E6574" s="2">
        <f>IF(ISBLANK(D6574),"",INT(YEARFRAC(D6574,'Vispārīga informācija'!$B$2)))</f>
      </c>
      <c r="F6574" s="2">
        <f>IFERROR(IF(ISBLANK($A6574),"",IF($A6574="Ūdeņraža jonu koncentrācija",VLOOKUP(Dati!$A6574,Normas!$A:$D,2,FALSE),VLOOKUP(Dati!$A6574,Normas!$A:$D,2,FALSE)*0.6)),"")</f>
      </c>
      <c r="G6574" s="2">
        <f>IFERROR(IF(ISBLANK($A6574),"",IF($A6574="Ūdeņraža jonu koncentrācija",VLOOKUP(Dati!$A6574,Normas!$A:$D,3,FALSE),VLOOKUP(Dati!$A6574,Normas!$A:$D,3,FALSE)*0.6)),"")</f>
      </c>
      <c r="H6574" s="2">
        <f>IFERROR(IF(ISBLANK($A6574),"",IF($A6574="Ūdeņraža jonu koncentrācija",VLOOKUP(Dati!$A6574,Normas!$A:$D,2,FALSE),VLOOKUP(Dati!$A6574,Normas!$A:$D,2,FALSE)*0.3)),"")</f>
      </c>
      <c r="I6574" s="2">
        <f>IFERROR(IF(ISBLANK($A6574),"",IF($A6574="Ūdeņraža jonu koncentrācija",VLOOKUP(Dati!$A6574,Normas!$A:$D,3,FALSE),VLOOKUP(Dati!$A6574,Normas!$A:$D,3,FALSE)*0.3)),"")</f>
      </c>
    </row>
    <row r="6575" spans="2:9" x14ac:dyDescent="0.2">
      <c r="B6575">
        <f>IF(ISBLANK(A6575),"",VLOOKUP(A6575,Normas!A:D,4,FALSE))</f>
      </c>
      <c r="E6575" s="2">
        <f>IF(ISBLANK(D6575),"",INT(YEARFRAC(D6575,'Vispārīga informācija'!$B$2)))</f>
      </c>
      <c r="F6575" s="2">
        <f>IFERROR(IF(ISBLANK($A6575),"",IF($A6575="Ūdeņraža jonu koncentrācija",VLOOKUP(Dati!$A6575,Normas!$A:$D,2,FALSE),VLOOKUP(Dati!$A6575,Normas!$A:$D,2,FALSE)*0.6)),"")</f>
      </c>
      <c r="G6575" s="2">
        <f>IFERROR(IF(ISBLANK($A6575),"",IF($A6575="Ūdeņraža jonu koncentrācija",VLOOKUP(Dati!$A6575,Normas!$A:$D,3,FALSE),VLOOKUP(Dati!$A6575,Normas!$A:$D,3,FALSE)*0.6)),"")</f>
      </c>
      <c r="H6575" s="2">
        <f>IFERROR(IF(ISBLANK($A6575),"",IF($A6575="Ūdeņraža jonu koncentrācija",VLOOKUP(Dati!$A6575,Normas!$A:$D,2,FALSE),VLOOKUP(Dati!$A6575,Normas!$A:$D,2,FALSE)*0.3)),"")</f>
      </c>
      <c r="I6575" s="2">
        <f>IFERROR(IF(ISBLANK($A6575),"",IF($A6575="Ūdeņraža jonu koncentrācija",VLOOKUP(Dati!$A6575,Normas!$A:$D,3,FALSE),VLOOKUP(Dati!$A6575,Normas!$A:$D,3,FALSE)*0.3)),"")</f>
      </c>
    </row>
    <row r="6576" spans="2:9" x14ac:dyDescent="0.2">
      <c r="B6576">
        <f>IF(ISBLANK(A6576),"",VLOOKUP(A6576,Normas!A:D,4,FALSE))</f>
      </c>
      <c r="E6576" s="2">
        <f>IF(ISBLANK(D6576),"",INT(YEARFRAC(D6576,'Vispārīga informācija'!$B$2)))</f>
      </c>
      <c r="F6576" s="2">
        <f>IFERROR(IF(ISBLANK($A6576),"",IF($A6576="Ūdeņraža jonu koncentrācija",VLOOKUP(Dati!$A6576,Normas!$A:$D,2,FALSE),VLOOKUP(Dati!$A6576,Normas!$A:$D,2,FALSE)*0.6)),"")</f>
      </c>
      <c r="G6576" s="2">
        <f>IFERROR(IF(ISBLANK($A6576),"",IF($A6576="Ūdeņraža jonu koncentrācija",VLOOKUP(Dati!$A6576,Normas!$A:$D,3,FALSE),VLOOKUP(Dati!$A6576,Normas!$A:$D,3,FALSE)*0.6)),"")</f>
      </c>
      <c r="H6576" s="2">
        <f>IFERROR(IF(ISBLANK($A6576),"",IF($A6576="Ūdeņraža jonu koncentrācija",VLOOKUP(Dati!$A6576,Normas!$A:$D,2,FALSE),VLOOKUP(Dati!$A6576,Normas!$A:$D,2,FALSE)*0.3)),"")</f>
      </c>
      <c r="I6576" s="2">
        <f>IFERROR(IF(ISBLANK($A6576),"",IF($A6576="Ūdeņraža jonu koncentrācija",VLOOKUP(Dati!$A6576,Normas!$A:$D,3,FALSE),VLOOKUP(Dati!$A6576,Normas!$A:$D,3,FALSE)*0.3)),"")</f>
      </c>
    </row>
    <row r="6577" spans="2:9" x14ac:dyDescent="0.2">
      <c r="B6577">
        <f>IF(ISBLANK(A6577),"",VLOOKUP(A6577,Normas!A:D,4,FALSE))</f>
      </c>
      <c r="E6577" s="2">
        <f>IF(ISBLANK(D6577),"",INT(YEARFRAC(D6577,'Vispārīga informācija'!$B$2)))</f>
      </c>
      <c r="F6577" s="2">
        <f>IFERROR(IF(ISBLANK($A6577),"",IF($A6577="Ūdeņraža jonu koncentrācija",VLOOKUP(Dati!$A6577,Normas!$A:$D,2,FALSE),VLOOKUP(Dati!$A6577,Normas!$A:$D,2,FALSE)*0.6)),"")</f>
      </c>
      <c r="G6577" s="2">
        <f>IFERROR(IF(ISBLANK($A6577),"",IF($A6577="Ūdeņraža jonu koncentrācija",VLOOKUP(Dati!$A6577,Normas!$A:$D,3,FALSE),VLOOKUP(Dati!$A6577,Normas!$A:$D,3,FALSE)*0.6)),"")</f>
      </c>
      <c r="H6577" s="2">
        <f>IFERROR(IF(ISBLANK($A6577),"",IF($A6577="Ūdeņraža jonu koncentrācija",VLOOKUP(Dati!$A6577,Normas!$A:$D,2,FALSE),VLOOKUP(Dati!$A6577,Normas!$A:$D,2,FALSE)*0.3)),"")</f>
      </c>
      <c r="I6577" s="2">
        <f>IFERROR(IF(ISBLANK($A6577),"",IF($A6577="Ūdeņraža jonu koncentrācija",VLOOKUP(Dati!$A6577,Normas!$A:$D,3,FALSE),VLOOKUP(Dati!$A6577,Normas!$A:$D,3,FALSE)*0.3)),"")</f>
      </c>
    </row>
    <row r="6578" spans="2:9" x14ac:dyDescent="0.2">
      <c r="B6578">
        <f>IF(ISBLANK(A6578),"",VLOOKUP(A6578,Normas!A:D,4,FALSE))</f>
      </c>
      <c r="E6578" s="2">
        <f>IF(ISBLANK(D6578),"",INT(YEARFRAC(D6578,'Vispārīga informācija'!$B$2)))</f>
      </c>
      <c r="F6578" s="2">
        <f>IFERROR(IF(ISBLANK($A6578),"",IF($A6578="Ūdeņraža jonu koncentrācija",VLOOKUP(Dati!$A6578,Normas!$A:$D,2,FALSE),VLOOKUP(Dati!$A6578,Normas!$A:$D,2,FALSE)*0.6)),"")</f>
      </c>
      <c r="G6578" s="2">
        <f>IFERROR(IF(ISBLANK($A6578),"",IF($A6578="Ūdeņraža jonu koncentrācija",VLOOKUP(Dati!$A6578,Normas!$A:$D,3,FALSE),VLOOKUP(Dati!$A6578,Normas!$A:$D,3,FALSE)*0.6)),"")</f>
      </c>
      <c r="H6578" s="2">
        <f>IFERROR(IF(ISBLANK($A6578),"",IF($A6578="Ūdeņraža jonu koncentrācija",VLOOKUP(Dati!$A6578,Normas!$A:$D,2,FALSE),VLOOKUP(Dati!$A6578,Normas!$A:$D,2,FALSE)*0.3)),"")</f>
      </c>
      <c r="I6578" s="2">
        <f>IFERROR(IF(ISBLANK($A6578),"",IF($A6578="Ūdeņraža jonu koncentrācija",VLOOKUP(Dati!$A6578,Normas!$A:$D,3,FALSE),VLOOKUP(Dati!$A6578,Normas!$A:$D,3,FALSE)*0.3)),"")</f>
      </c>
    </row>
    <row r="6579" spans="2:9" x14ac:dyDescent="0.2">
      <c r="B6579">
        <f>IF(ISBLANK(A6579),"",VLOOKUP(A6579,Normas!A:D,4,FALSE))</f>
      </c>
      <c r="E6579" s="2">
        <f>IF(ISBLANK(D6579),"",INT(YEARFRAC(D6579,'Vispārīga informācija'!$B$2)))</f>
      </c>
      <c r="F6579" s="2">
        <f>IFERROR(IF(ISBLANK($A6579),"",IF($A6579="Ūdeņraža jonu koncentrācija",VLOOKUP(Dati!$A6579,Normas!$A:$D,2,FALSE),VLOOKUP(Dati!$A6579,Normas!$A:$D,2,FALSE)*0.6)),"")</f>
      </c>
      <c r="G6579" s="2">
        <f>IFERROR(IF(ISBLANK($A6579),"",IF($A6579="Ūdeņraža jonu koncentrācija",VLOOKUP(Dati!$A6579,Normas!$A:$D,3,FALSE),VLOOKUP(Dati!$A6579,Normas!$A:$D,3,FALSE)*0.6)),"")</f>
      </c>
      <c r="H6579" s="2">
        <f>IFERROR(IF(ISBLANK($A6579),"",IF($A6579="Ūdeņraža jonu koncentrācija",VLOOKUP(Dati!$A6579,Normas!$A:$D,2,FALSE),VLOOKUP(Dati!$A6579,Normas!$A:$D,2,FALSE)*0.3)),"")</f>
      </c>
      <c r="I6579" s="2">
        <f>IFERROR(IF(ISBLANK($A6579),"",IF($A6579="Ūdeņraža jonu koncentrācija",VLOOKUP(Dati!$A6579,Normas!$A:$D,3,FALSE),VLOOKUP(Dati!$A6579,Normas!$A:$D,3,FALSE)*0.3)),"")</f>
      </c>
    </row>
    <row r="6580" spans="2:9" x14ac:dyDescent="0.2">
      <c r="B6580">
        <f>IF(ISBLANK(A6580),"",VLOOKUP(A6580,Normas!A:D,4,FALSE))</f>
      </c>
      <c r="E6580" s="2">
        <f>IF(ISBLANK(D6580),"",INT(YEARFRAC(D6580,'Vispārīga informācija'!$B$2)))</f>
      </c>
      <c r="F6580" s="2">
        <f>IFERROR(IF(ISBLANK($A6580),"",IF($A6580="Ūdeņraža jonu koncentrācija",VLOOKUP(Dati!$A6580,Normas!$A:$D,2,FALSE),VLOOKUP(Dati!$A6580,Normas!$A:$D,2,FALSE)*0.6)),"")</f>
      </c>
      <c r="G6580" s="2">
        <f>IFERROR(IF(ISBLANK($A6580),"",IF($A6580="Ūdeņraža jonu koncentrācija",VLOOKUP(Dati!$A6580,Normas!$A:$D,3,FALSE),VLOOKUP(Dati!$A6580,Normas!$A:$D,3,FALSE)*0.6)),"")</f>
      </c>
      <c r="H6580" s="2">
        <f>IFERROR(IF(ISBLANK($A6580),"",IF($A6580="Ūdeņraža jonu koncentrācija",VLOOKUP(Dati!$A6580,Normas!$A:$D,2,FALSE),VLOOKUP(Dati!$A6580,Normas!$A:$D,2,FALSE)*0.3)),"")</f>
      </c>
      <c r="I6580" s="2">
        <f>IFERROR(IF(ISBLANK($A6580),"",IF($A6580="Ūdeņraža jonu koncentrācija",VLOOKUP(Dati!$A6580,Normas!$A:$D,3,FALSE),VLOOKUP(Dati!$A6580,Normas!$A:$D,3,FALSE)*0.3)),"")</f>
      </c>
    </row>
    <row r="6581" spans="2:9" x14ac:dyDescent="0.2">
      <c r="B6581">
        <f>IF(ISBLANK(A6581),"",VLOOKUP(A6581,Normas!A:D,4,FALSE))</f>
      </c>
      <c r="E6581" s="2">
        <f>IF(ISBLANK(D6581),"",INT(YEARFRAC(D6581,'Vispārīga informācija'!$B$2)))</f>
      </c>
      <c r="F6581" s="2">
        <f>IFERROR(IF(ISBLANK($A6581),"",IF($A6581="Ūdeņraža jonu koncentrācija",VLOOKUP(Dati!$A6581,Normas!$A:$D,2,FALSE),VLOOKUP(Dati!$A6581,Normas!$A:$D,2,FALSE)*0.6)),"")</f>
      </c>
      <c r="G6581" s="2">
        <f>IFERROR(IF(ISBLANK($A6581),"",IF($A6581="Ūdeņraža jonu koncentrācija",VLOOKUP(Dati!$A6581,Normas!$A:$D,3,FALSE),VLOOKUP(Dati!$A6581,Normas!$A:$D,3,FALSE)*0.6)),"")</f>
      </c>
      <c r="H6581" s="2">
        <f>IFERROR(IF(ISBLANK($A6581),"",IF($A6581="Ūdeņraža jonu koncentrācija",VLOOKUP(Dati!$A6581,Normas!$A:$D,2,FALSE),VLOOKUP(Dati!$A6581,Normas!$A:$D,2,FALSE)*0.3)),"")</f>
      </c>
      <c r="I6581" s="2">
        <f>IFERROR(IF(ISBLANK($A6581),"",IF($A6581="Ūdeņraža jonu koncentrācija",VLOOKUP(Dati!$A6581,Normas!$A:$D,3,FALSE),VLOOKUP(Dati!$A6581,Normas!$A:$D,3,FALSE)*0.3)),"")</f>
      </c>
    </row>
    <row r="6582" spans="2:9" x14ac:dyDescent="0.2">
      <c r="B6582">
        <f>IF(ISBLANK(A6582),"",VLOOKUP(A6582,Normas!A:D,4,FALSE))</f>
      </c>
      <c r="E6582" s="2">
        <f>IF(ISBLANK(D6582),"",INT(YEARFRAC(D6582,'Vispārīga informācija'!$B$2)))</f>
      </c>
      <c r="F6582" s="2">
        <f>IFERROR(IF(ISBLANK($A6582),"",IF($A6582="Ūdeņraža jonu koncentrācija",VLOOKUP(Dati!$A6582,Normas!$A:$D,2,FALSE),VLOOKUP(Dati!$A6582,Normas!$A:$D,2,FALSE)*0.6)),"")</f>
      </c>
      <c r="G6582" s="2">
        <f>IFERROR(IF(ISBLANK($A6582),"",IF($A6582="Ūdeņraža jonu koncentrācija",VLOOKUP(Dati!$A6582,Normas!$A:$D,3,FALSE),VLOOKUP(Dati!$A6582,Normas!$A:$D,3,FALSE)*0.6)),"")</f>
      </c>
      <c r="H6582" s="2">
        <f>IFERROR(IF(ISBLANK($A6582),"",IF($A6582="Ūdeņraža jonu koncentrācija",VLOOKUP(Dati!$A6582,Normas!$A:$D,2,FALSE),VLOOKUP(Dati!$A6582,Normas!$A:$D,2,FALSE)*0.3)),"")</f>
      </c>
      <c r="I6582" s="2">
        <f>IFERROR(IF(ISBLANK($A6582),"",IF($A6582="Ūdeņraža jonu koncentrācija",VLOOKUP(Dati!$A6582,Normas!$A:$D,3,FALSE),VLOOKUP(Dati!$A6582,Normas!$A:$D,3,FALSE)*0.3)),"")</f>
      </c>
    </row>
    <row r="6583" spans="2:9" x14ac:dyDescent="0.2">
      <c r="B6583">
        <f>IF(ISBLANK(A6583),"",VLOOKUP(A6583,Normas!A:D,4,FALSE))</f>
      </c>
      <c r="E6583" s="2">
        <f>IF(ISBLANK(D6583),"",INT(YEARFRAC(D6583,'Vispārīga informācija'!$B$2)))</f>
      </c>
      <c r="F6583" s="2">
        <f>IFERROR(IF(ISBLANK($A6583),"",IF($A6583="Ūdeņraža jonu koncentrācija",VLOOKUP(Dati!$A6583,Normas!$A:$D,2,FALSE),VLOOKUP(Dati!$A6583,Normas!$A:$D,2,FALSE)*0.6)),"")</f>
      </c>
      <c r="G6583" s="2">
        <f>IFERROR(IF(ISBLANK($A6583),"",IF($A6583="Ūdeņraža jonu koncentrācija",VLOOKUP(Dati!$A6583,Normas!$A:$D,3,FALSE),VLOOKUP(Dati!$A6583,Normas!$A:$D,3,FALSE)*0.6)),"")</f>
      </c>
      <c r="H6583" s="2">
        <f>IFERROR(IF(ISBLANK($A6583),"",IF($A6583="Ūdeņraža jonu koncentrācija",VLOOKUP(Dati!$A6583,Normas!$A:$D,2,FALSE),VLOOKUP(Dati!$A6583,Normas!$A:$D,2,FALSE)*0.3)),"")</f>
      </c>
      <c r="I6583" s="2">
        <f>IFERROR(IF(ISBLANK($A6583),"",IF($A6583="Ūdeņraža jonu koncentrācija",VLOOKUP(Dati!$A6583,Normas!$A:$D,3,FALSE),VLOOKUP(Dati!$A6583,Normas!$A:$D,3,FALSE)*0.3)),"")</f>
      </c>
    </row>
    <row r="6584" spans="2:9" x14ac:dyDescent="0.2">
      <c r="B6584">
        <f>IF(ISBLANK(A6584),"",VLOOKUP(A6584,Normas!A:D,4,FALSE))</f>
      </c>
      <c r="E6584" s="2">
        <f>IF(ISBLANK(D6584),"",INT(YEARFRAC(D6584,'Vispārīga informācija'!$B$2)))</f>
      </c>
      <c r="F6584" s="2">
        <f>IFERROR(IF(ISBLANK($A6584),"",IF($A6584="Ūdeņraža jonu koncentrācija",VLOOKUP(Dati!$A6584,Normas!$A:$D,2,FALSE),VLOOKUP(Dati!$A6584,Normas!$A:$D,2,FALSE)*0.6)),"")</f>
      </c>
      <c r="G6584" s="2">
        <f>IFERROR(IF(ISBLANK($A6584),"",IF($A6584="Ūdeņraža jonu koncentrācija",VLOOKUP(Dati!$A6584,Normas!$A:$D,3,FALSE),VLOOKUP(Dati!$A6584,Normas!$A:$D,3,FALSE)*0.6)),"")</f>
      </c>
      <c r="H6584" s="2">
        <f>IFERROR(IF(ISBLANK($A6584),"",IF($A6584="Ūdeņraža jonu koncentrācija",VLOOKUP(Dati!$A6584,Normas!$A:$D,2,FALSE),VLOOKUP(Dati!$A6584,Normas!$A:$D,2,FALSE)*0.3)),"")</f>
      </c>
      <c r="I6584" s="2">
        <f>IFERROR(IF(ISBLANK($A6584),"",IF($A6584="Ūdeņraža jonu koncentrācija",VLOOKUP(Dati!$A6584,Normas!$A:$D,3,FALSE),VLOOKUP(Dati!$A6584,Normas!$A:$D,3,FALSE)*0.3)),"")</f>
      </c>
    </row>
    <row r="6585" spans="2:9" x14ac:dyDescent="0.2">
      <c r="B6585">
        <f>IF(ISBLANK(A6585),"",VLOOKUP(A6585,Normas!A:D,4,FALSE))</f>
      </c>
      <c r="E6585" s="2">
        <f>IF(ISBLANK(D6585),"",INT(YEARFRAC(D6585,'Vispārīga informācija'!$B$2)))</f>
      </c>
      <c r="F6585" s="2">
        <f>IFERROR(IF(ISBLANK($A6585),"",IF($A6585="Ūdeņraža jonu koncentrācija",VLOOKUP(Dati!$A6585,Normas!$A:$D,2,FALSE),VLOOKUP(Dati!$A6585,Normas!$A:$D,2,FALSE)*0.6)),"")</f>
      </c>
      <c r="G6585" s="2">
        <f>IFERROR(IF(ISBLANK($A6585),"",IF($A6585="Ūdeņraža jonu koncentrācija",VLOOKUP(Dati!$A6585,Normas!$A:$D,3,FALSE),VLOOKUP(Dati!$A6585,Normas!$A:$D,3,FALSE)*0.6)),"")</f>
      </c>
      <c r="H6585" s="2">
        <f>IFERROR(IF(ISBLANK($A6585),"",IF($A6585="Ūdeņraža jonu koncentrācija",VLOOKUP(Dati!$A6585,Normas!$A:$D,2,FALSE),VLOOKUP(Dati!$A6585,Normas!$A:$D,2,FALSE)*0.3)),"")</f>
      </c>
      <c r="I6585" s="2">
        <f>IFERROR(IF(ISBLANK($A6585),"",IF($A6585="Ūdeņraža jonu koncentrācija",VLOOKUP(Dati!$A6585,Normas!$A:$D,3,FALSE),VLOOKUP(Dati!$A6585,Normas!$A:$D,3,FALSE)*0.3)),"")</f>
      </c>
    </row>
    <row r="6586" spans="2:9" x14ac:dyDescent="0.2">
      <c r="B6586">
        <f>IF(ISBLANK(A6586),"",VLOOKUP(A6586,Normas!A:D,4,FALSE))</f>
      </c>
      <c r="E6586" s="2">
        <f>IF(ISBLANK(D6586),"",INT(YEARFRAC(D6586,'Vispārīga informācija'!$B$2)))</f>
      </c>
      <c r="F6586" s="2">
        <f>IFERROR(IF(ISBLANK($A6586),"",IF($A6586="Ūdeņraža jonu koncentrācija",VLOOKUP(Dati!$A6586,Normas!$A:$D,2,FALSE),VLOOKUP(Dati!$A6586,Normas!$A:$D,2,FALSE)*0.6)),"")</f>
      </c>
      <c r="G6586" s="2">
        <f>IFERROR(IF(ISBLANK($A6586),"",IF($A6586="Ūdeņraža jonu koncentrācija",VLOOKUP(Dati!$A6586,Normas!$A:$D,3,FALSE),VLOOKUP(Dati!$A6586,Normas!$A:$D,3,FALSE)*0.6)),"")</f>
      </c>
      <c r="H6586" s="2">
        <f>IFERROR(IF(ISBLANK($A6586),"",IF($A6586="Ūdeņraža jonu koncentrācija",VLOOKUP(Dati!$A6586,Normas!$A:$D,2,FALSE),VLOOKUP(Dati!$A6586,Normas!$A:$D,2,FALSE)*0.3)),"")</f>
      </c>
      <c r="I6586" s="2">
        <f>IFERROR(IF(ISBLANK($A6586),"",IF($A6586="Ūdeņraža jonu koncentrācija",VLOOKUP(Dati!$A6586,Normas!$A:$D,3,FALSE),VLOOKUP(Dati!$A6586,Normas!$A:$D,3,FALSE)*0.3)),"")</f>
      </c>
    </row>
    <row r="6587" spans="2:9" x14ac:dyDescent="0.2">
      <c r="B6587">
        <f>IF(ISBLANK(A6587),"",VLOOKUP(A6587,Normas!A:D,4,FALSE))</f>
      </c>
      <c r="E6587" s="2">
        <f>IF(ISBLANK(D6587),"",INT(YEARFRAC(D6587,'Vispārīga informācija'!$B$2)))</f>
      </c>
      <c r="F6587" s="2">
        <f>IFERROR(IF(ISBLANK($A6587),"",IF($A6587="Ūdeņraža jonu koncentrācija",VLOOKUP(Dati!$A6587,Normas!$A:$D,2,FALSE),VLOOKUP(Dati!$A6587,Normas!$A:$D,2,FALSE)*0.6)),"")</f>
      </c>
      <c r="G6587" s="2">
        <f>IFERROR(IF(ISBLANK($A6587),"",IF($A6587="Ūdeņraža jonu koncentrācija",VLOOKUP(Dati!$A6587,Normas!$A:$D,3,FALSE),VLOOKUP(Dati!$A6587,Normas!$A:$D,3,FALSE)*0.6)),"")</f>
      </c>
      <c r="H6587" s="2">
        <f>IFERROR(IF(ISBLANK($A6587),"",IF($A6587="Ūdeņraža jonu koncentrācija",VLOOKUP(Dati!$A6587,Normas!$A:$D,2,FALSE),VLOOKUP(Dati!$A6587,Normas!$A:$D,2,FALSE)*0.3)),"")</f>
      </c>
      <c r="I6587" s="2">
        <f>IFERROR(IF(ISBLANK($A6587),"",IF($A6587="Ūdeņraža jonu koncentrācija",VLOOKUP(Dati!$A6587,Normas!$A:$D,3,FALSE),VLOOKUP(Dati!$A6587,Normas!$A:$D,3,FALSE)*0.3)),"")</f>
      </c>
    </row>
    <row r="6588" spans="2:9" x14ac:dyDescent="0.2">
      <c r="B6588">
        <f>IF(ISBLANK(A6588),"",VLOOKUP(A6588,Normas!A:D,4,FALSE))</f>
      </c>
      <c r="E6588" s="2">
        <f>IF(ISBLANK(D6588),"",INT(YEARFRAC(D6588,'Vispārīga informācija'!$B$2)))</f>
      </c>
      <c r="F6588" s="2">
        <f>IFERROR(IF(ISBLANK($A6588),"",IF($A6588="Ūdeņraža jonu koncentrācija",VLOOKUP(Dati!$A6588,Normas!$A:$D,2,FALSE),VLOOKUP(Dati!$A6588,Normas!$A:$D,2,FALSE)*0.6)),"")</f>
      </c>
      <c r="G6588" s="2">
        <f>IFERROR(IF(ISBLANK($A6588),"",IF($A6588="Ūdeņraža jonu koncentrācija",VLOOKUP(Dati!$A6588,Normas!$A:$D,3,FALSE),VLOOKUP(Dati!$A6588,Normas!$A:$D,3,FALSE)*0.6)),"")</f>
      </c>
      <c r="H6588" s="2">
        <f>IFERROR(IF(ISBLANK($A6588),"",IF($A6588="Ūdeņraža jonu koncentrācija",VLOOKUP(Dati!$A6588,Normas!$A:$D,2,FALSE),VLOOKUP(Dati!$A6588,Normas!$A:$D,2,FALSE)*0.3)),"")</f>
      </c>
      <c r="I6588" s="2">
        <f>IFERROR(IF(ISBLANK($A6588),"",IF($A6588="Ūdeņraža jonu koncentrācija",VLOOKUP(Dati!$A6588,Normas!$A:$D,3,FALSE),VLOOKUP(Dati!$A6588,Normas!$A:$D,3,FALSE)*0.3)),"")</f>
      </c>
    </row>
    <row r="6589" spans="2:9" x14ac:dyDescent="0.2">
      <c r="B6589">
        <f>IF(ISBLANK(A6589),"",VLOOKUP(A6589,Normas!A:D,4,FALSE))</f>
      </c>
      <c r="E6589" s="2">
        <f>IF(ISBLANK(D6589),"",INT(YEARFRAC(D6589,'Vispārīga informācija'!$B$2)))</f>
      </c>
      <c r="F6589" s="2">
        <f>IFERROR(IF(ISBLANK($A6589),"",IF($A6589="Ūdeņraža jonu koncentrācija",VLOOKUP(Dati!$A6589,Normas!$A:$D,2,FALSE),VLOOKUP(Dati!$A6589,Normas!$A:$D,2,FALSE)*0.6)),"")</f>
      </c>
      <c r="G6589" s="2">
        <f>IFERROR(IF(ISBLANK($A6589),"",IF($A6589="Ūdeņraža jonu koncentrācija",VLOOKUP(Dati!$A6589,Normas!$A:$D,3,FALSE),VLOOKUP(Dati!$A6589,Normas!$A:$D,3,FALSE)*0.6)),"")</f>
      </c>
      <c r="H6589" s="2">
        <f>IFERROR(IF(ISBLANK($A6589),"",IF($A6589="Ūdeņraža jonu koncentrācija",VLOOKUP(Dati!$A6589,Normas!$A:$D,2,FALSE),VLOOKUP(Dati!$A6589,Normas!$A:$D,2,FALSE)*0.3)),"")</f>
      </c>
      <c r="I6589" s="2">
        <f>IFERROR(IF(ISBLANK($A6589),"",IF($A6589="Ūdeņraža jonu koncentrācija",VLOOKUP(Dati!$A6589,Normas!$A:$D,3,FALSE),VLOOKUP(Dati!$A6589,Normas!$A:$D,3,FALSE)*0.3)),"")</f>
      </c>
    </row>
    <row r="6590" spans="2:9" x14ac:dyDescent="0.2">
      <c r="B6590">
        <f>IF(ISBLANK(A6590),"",VLOOKUP(A6590,Normas!A:D,4,FALSE))</f>
      </c>
      <c r="E6590" s="2">
        <f>IF(ISBLANK(D6590),"",INT(YEARFRAC(D6590,'Vispārīga informācija'!$B$2)))</f>
      </c>
      <c r="F6590" s="2">
        <f>IFERROR(IF(ISBLANK($A6590),"",IF($A6590="Ūdeņraža jonu koncentrācija",VLOOKUP(Dati!$A6590,Normas!$A:$D,2,FALSE),VLOOKUP(Dati!$A6590,Normas!$A:$D,2,FALSE)*0.6)),"")</f>
      </c>
      <c r="G6590" s="2">
        <f>IFERROR(IF(ISBLANK($A6590),"",IF($A6590="Ūdeņraža jonu koncentrācija",VLOOKUP(Dati!$A6590,Normas!$A:$D,3,FALSE),VLOOKUP(Dati!$A6590,Normas!$A:$D,3,FALSE)*0.6)),"")</f>
      </c>
      <c r="H6590" s="2">
        <f>IFERROR(IF(ISBLANK($A6590),"",IF($A6590="Ūdeņraža jonu koncentrācija",VLOOKUP(Dati!$A6590,Normas!$A:$D,2,FALSE),VLOOKUP(Dati!$A6590,Normas!$A:$D,2,FALSE)*0.3)),"")</f>
      </c>
      <c r="I6590" s="2">
        <f>IFERROR(IF(ISBLANK($A6590),"",IF($A6590="Ūdeņraža jonu koncentrācija",VLOOKUP(Dati!$A6590,Normas!$A:$D,3,FALSE),VLOOKUP(Dati!$A6590,Normas!$A:$D,3,FALSE)*0.3)),"")</f>
      </c>
    </row>
    <row r="6591" spans="2:9" x14ac:dyDescent="0.2">
      <c r="B6591">
        <f>IF(ISBLANK(A6591),"",VLOOKUP(A6591,Normas!A:D,4,FALSE))</f>
      </c>
      <c r="E6591" s="2">
        <f>IF(ISBLANK(D6591),"",INT(YEARFRAC(D6591,'Vispārīga informācija'!$B$2)))</f>
      </c>
      <c r="F6591" s="2">
        <f>IFERROR(IF(ISBLANK($A6591),"",IF($A6591="Ūdeņraža jonu koncentrācija",VLOOKUP(Dati!$A6591,Normas!$A:$D,2,FALSE),VLOOKUP(Dati!$A6591,Normas!$A:$D,2,FALSE)*0.6)),"")</f>
      </c>
      <c r="G6591" s="2">
        <f>IFERROR(IF(ISBLANK($A6591),"",IF($A6591="Ūdeņraža jonu koncentrācija",VLOOKUP(Dati!$A6591,Normas!$A:$D,3,FALSE),VLOOKUP(Dati!$A6591,Normas!$A:$D,3,FALSE)*0.6)),"")</f>
      </c>
      <c r="H6591" s="2">
        <f>IFERROR(IF(ISBLANK($A6591),"",IF($A6591="Ūdeņraža jonu koncentrācija",VLOOKUP(Dati!$A6591,Normas!$A:$D,2,FALSE),VLOOKUP(Dati!$A6591,Normas!$A:$D,2,FALSE)*0.3)),"")</f>
      </c>
      <c r="I6591" s="2">
        <f>IFERROR(IF(ISBLANK($A6591),"",IF($A6591="Ūdeņraža jonu koncentrācija",VLOOKUP(Dati!$A6591,Normas!$A:$D,3,FALSE),VLOOKUP(Dati!$A6591,Normas!$A:$D,3,FALSE)*0.3)),"")</f>
      </c>
    </row>
    <row r="6592" spans="2:9" x14ac:dyDescent="0.2">
      <c r="B6592">
        <f>IF(ISBLANK(A6592),"",VLOOKUP(A6592,Normas!A:D,4,FALSE))</f>
      </c>
      <c r="E6592" s="2">
        <f>IF(ISBLANK(D6592),"",INT(YEARFRAC(D6592,'Vispārīga informācija'!$B$2)))</f>
      </c>
      <c r="F6592" s="2">
        <f>IFERROR(IF(ISBLANK($A6592),"",IF($A6592="Ūdeņraža jonu koncentrācija",VLOOKUP(Dati!$A6592,Normas!$A:$D,2,FALSE),VLOOKUP(Dati!$A6592,Normas!$A:$D,2,FALSE)*0.6)),"")</f>
      </c>
      <c r="G6592" s="2">
        <f>IFERROR(IF(ISBLANK($A6592),"",IF($A6592="Ūdeņraža jonu koncentrācija",VLOOKUP(Dati!$A6592,Normas!$A:$D,3,FALSE),VLOOKUP(Dati!$A6592,Normas!$A:$D,3,FALSE)*0.6)),"")</f>
      </c>
      <c r="H6592" s="2">
        <f>IFERROR(IF(ISBLANK($A6592),"",IF($A6592="Ūdeņraža jonu koncentrācija",VLOOKUP(Dati!$A6592,Normas!$A:$D,2,FALSE),VLOOKUP(Dati!$A6592,Normas!$A:$D,2,FALSE)*0.3)),"")</f>
      </c>
      <c r="I6592" s="2">
        <f>IFERROR(IF(ISBLANK($A6592),"",IF($A6592="Ūdeņraža jonu koncentrācija",VLOOKUP(Dati!$A6592,Normas!$A:$D,3,FALSE),VLOOKUP(Dati!$A6592,Normas!$A:$D,3,FALSE)*0.3)),"")</f>
      </c>
    </row>
    <row r="6593" spans="2:9" x14ac:dyDescent="0.2">
      <c r="B6593">
        <f>IF(ISBLANK(A6593),"",VLOOKUP(A6593,Normas!A:D,4,FALSE))</f>
      </c>
      <c r="E6593" s="2">
        <f>IF(ISBLANK(D6593),"",INT(YEARFRAC(D6593,'Vispārīga informācija'!$B$2)))</f>
      </c>
      <c r="F6593" s="2">
        <f>IFERROR(IF(ISBLANK($A6593),"",IF($A6593="Ūdeņraža jonu koncentrācija",VLOOKUP(Dati!$A6593,Normas!$A:$D,2,FALSE),VLOOKUP(Dati!$A6593,Normas!$A:$D,2,FALSE)*0.6)),"")</f>
      </c>
      <c r="G6593" s="2">
        <f>IFERROR(IF(ISBLANK($A6593),"",IF($A6593="Ūdeņraža jonu koncentrācija",VLOOKUP(Dati!$A6593,Normas!$A:$D,3,FALSE),VLOOKUP(Dati!$A6593,Normas!$A:$D,3,FALSE)*0.6)),"")</f>
      </c>
      <c r="H6593" s="2">
        <f>IFERROR(IF(ISBLANK($A6593),"",IF($A6593="Ūdeņraža jonu koncentrācija",VLOOKUP(Dati!$A6593,Normas!$A:$D,2,FALSE),VLOOKUP(Dati!$A6593,Normas!$A:$D,2,FALSE)*0.3)),"")</f>
      </c>
      <c r="I6593" s="2">
        <f>IFERROR(IF(ISBLANK($A6593),"",IF($A6593="Ūdeņraža jonu koncentrācija",VLOOKUP(Dati!$A6593,Normas!$A:$D,3,FALSE),VLOOKUP(Dati!$A6593,Normas!$A:$D,3,FALSE)*0.3)),"")</f>
      </c>
    </row>
    <row r="6594" spans="2:9" x14ac:dyDescent="0.2">
      <c r="B6594">
        <f>IF(ISBLANK(A6594),"",VLOOKUP(A6594,Normas!A:D,4,FALSE))</f>
      </c>
      <c r="E6594" s="2">
        <f>IF(ISBLANK(D6594),"",INT(YEARFRAC(D6594,'Vispārīga informācija'!$B$2)))</f>
      </c>
      <c r="F6594" s="2">
        <f>IFERROR(IF(ISBLANK($A6594),"",IF($A6594="Ūdeņraža jonu koncentrācija",VLOOKUP(Dati!$A6594,Normas!$A:$D,2,FALSE),VLOOKUP(Dati!$A6594,Normas!$A:$D,2,FALSE)*0.6)),"")</f>
      </c>
      <c r="G6594" s="2">
        <f>IFERROR(IF(ISBLANK($A6594),"",IF($A6594="Ūdeņraža jonu koncentrācija",VLOOKUP(Dati!$A6594,Normas!$A:$D,3,FALSE),VLOOKUP(Dati!$A6594,Normas!$A:$D,3,FALSE)*0.6)),"")</f>
      </c>
      <c r="H6594" s="2">
        <f>IFERROR(IF(ISBLANK($A6594),"",IF($A6594="Ūdeņraža jonu koncentrācija",VLOOKUP(Dati!$A6594,Normas!$A:$D,2,FALSE),VLOOKUP(Dati!$A6594,Normas!$A:$D,2,FALSE)*0.3)),"")</f>
      </c>
      <c r="I6594" s="2">
        <f>IFERROR(IF(ISBLANK($A6594),"",IF($A6594="Ūdeņraža jonu koncentrācija",VLOOKUP(Dati!$A6594,Normas!$A:$D,3,FALSE),VLOOKUP(Dati!$A6594,Normas!$A:$D,3,FALSE)*0.3)),"")</f>
      </c>
    </row>
    <row r="6595" spans="2:9" x14ac:dyDescent="0.2">
      <c r="B6595">
        <f>IF(ISBLANK(A6595),"",VLOOKUP(A6595,Normas!A:D,4,FALSE))</f>
      </c>
      <c r="E6595" s="2">
        <f>IF(ISBLANK(D6595),"",INT(YEARFRAC(D6595,'Vispārīga informācija'!$B$2)))</f>
      </c>
      <c r="F6595" s="2">
        <f>IFERROR(IF(ISBLANK($A6595),"",IF($A6595="Ūdeņraža jonu koncentrācija",VLOOKUP(Dati!$A6595,Normas!$A:$D,2,FALSE),VLOOKUP(Dati!$A6595,Normas!$A:$D,2,FALSE)*0.6)),"")</f>
      </c>
      <c r="G6595" s="2">
        <f>IFERROR(IF(ISBLANK($A6595),"",IF($A6595="Ūdeņraža jonu koncentrācija",VLOOKUP(Dati!$A6595,Normas!$A:$D,3,FALSE),VLOOKUP(Dati!$A6595,Normas!$A:$D,3,FALSE)*0.6)),"")</f>
      </c>
      <c r="H6595" s="2">
        <f>IFERROR(IF(ISBLANK($A6595),"",IF($A6595="Ūdeņraža jonu koncentrācija",VLOOKUP(Dati!$A6595,Normas!$A:$D,2,FALSE),VLOOKUP(Dati!$A6595,Normas!$A:$D,2,FALSE)*0.3)),"")</f>
      </c>
      <c r="I6595" s="2">
        <f>IFERROR(IF(ISBLANK($A6595),"",IF($A6595="Ūdeņraža jonu koncentrācija",VLOOKUP(Dati!$A6595,Normas!$A:$D,3,FALSE),VLOOKUP(Dati!$A6595,Normas!$A:$D,3,FALSE)*0.3)),"")</f>
      </c>
    </row>
    <row r="6596" spans="2:9" x14ac:dyDescent="0.2">
      <c r="B6596">
        <f>IF(ISBLANK(A6596),"",VLOOKUP(A6596,Normas!A:D,4,FALSE))</f>
      </c>
      <c r="E6596" s="2">
        <f>IF(ISBLANK(D6596),"",INT(YEARFRAC(D6596,'Vispārīga informācija'!$B$2)))</f>
      </c>
      <c r="F6596" s="2">
        <f>IFERROR(IF(ISBLANK($A6596),"",IF($A6596="Ūdeņraža jonu koncentrācija",VLOOKUP(Dati!$A6596,Normas!$A:$D,2,FALSE),VLOOKUP(Dati!$A6596,Normas!$A:$D,2,FALSE)*0.6)),"")</f>
      </c>
      <c r="G6596" s="2">
        <f>IFERROR(IF(ISBLANK($A6596),"",IF($A6596="Ūdeņraža jonu koncentrācija",VLOOKUP(Dati!$A6596,Normas!$A:$D,3,FALSE),VLOOKUP(Dati!$A6596,Normas!$A:$D,3,FALSE)*0.6)),"")</f>
      </c>
      <c r="H6596" s="2">
        <f>IFERROR(IF(ISBLANK($A6596),"",IF($A6596="Ūdeņraža jonu koncentrācija",VLOOKUP(Dati!$A6596,Normas!$A:$D,2,FALSE),VLOOKUP(Dati!$A6596,Normas!$A:$D,2,FALSE)*0.3)),"")</f>
      </c>
      <c r="I6596" s="2">
        <f>IFERROR(IF(ISBLANK($A6596),"",IF($A6596="Ūdeņraža jonu koncentrācija",VLOOKUP(Dati!$A6596,Normas!$A:$D,3,FALSE),VLOOKUP(Dati!$A6596,Normas!$A:$D,3,FALSE)*0.3)),"")</f>
      </c>
    </row>
    <row r="6597" spans="2:9" x14ac:dyDescent="0.2">
      <c r="B6597">
        <f>IF(ISBLANK(A6597),"",VLOOKUP(A6597,Normas!A:D,4,FALSE))</f>
      </c>
      <c r="E6597" s="2">
        <f>IF(ISBLANK(D6597),"",INT(YEARFRAC(D6597,'Vispārīga informācija'!$B$2)))</f>
      </c>
      <c r="F6597" s="2">
        <f>IFERROR(IF(ISBLANK($A6597),"",IF($A6597="Ūdeņraža jonu koncentrācija",VLOOKUP(Dati!$A6597,Normas!$A:$D,2,FALSE),VLOOKUP(Dati!$A6597,Normas!$A:$D,2,FALSE)*0.6)),"")</f>
      </c>
      <c r="G6597" s="2">
        <f>IFERROR(IF(ISBLANK($A6597),"",IF($A6597="Ūdeņraža jonu koncentrācija",VLOOKUP(Dati!$A6597,Normas!$A:$D,3,FALSE),VLOOKUP(Dati!$A6597,Normas!$A:$D,3,FALSE)*0.6)),"")</f>
      </c>
      <c r="H6597" s="2">
        <f>IFERROR(IF(ISBLANK($A6597),"",IF($A6597="Ūdeņraža jonu koncentrācija",VLOOKUP(Dati!$A6597,Normas!$A:$D,2,FALSE),VLOOKUP(Dati!$A6597,Normas!$A:$D,2,FALSE)*0.3)),"")</f>
      </c>
      <c r="I6597" s="2">
        <f>IFERROR(IF(ISBLANK($A6597),"",IF($A6597="Ūdeņraža jonu koncentrācija",VLOOKUP(Dati!$A6597,Normas!$A:$D,3,FALSE),VLOOKUP(Dati!$A6597,Normas!$A:$D,3,FALSE)*0.3)),"")</f>
      </c>
    </row>
    <row r="6598" spans="2:9" x14ac:dyDescent="0.2">
      <c r="B6598">
        <f>IF(ISBLANK(A6598),"",VLOOKUP(A6598,Normas!A:D,4,FALSE))</f>
      </c>
      <c r="E6598" s="2">
        <f>IF(ISBLANK(D6598),"",INT(YEARFRAC(D6598,'Vispārīga informācija'!$B$2)))</f>
      </c>
      <c r="F6598" s="2">
        <f>IFERROR(IF(ISBLANK($A6598),"",IF($A6598="Ūdeņraža jonu koncentrācija",VLOOKUP(Dati!$A6598,Normas!$A:$D,2,FALSE),VLOOKUP(Dati!$A6598,Normas!$A:$D,2,FALSE)*0.6)),"")</f>
      </c>
      <c r="G6598" s="2">
        <f>IFERROR(IF(ISBLANK($A6598),"",IF($A6598="Ūdeņraža jonu koncentrācija",VLOOKUP(Dati!$A6598,Normas!$A:$D,3,FALSE),VLOOKUP(Dati!$A6598,Normas!$A:$D,3,FALSE)*0.6)),"")</f>
      </c>
      <c r="H6598" s="2">
        <f>IFERROR(IF(ISBLANK($A6598),"",IF($A6598="Ūdeņraža jonu koncentrācija",VLOOKUP(Dati!$A6598,Normas!$A:$D,2,FALSE),VLOOKUP(Dati!$A6598,Normas!$A:$D,2,FALSE)*0.3)),"")</f>
      </c>
      <c r="I6598" s="2">
        <f>IFERROR(IF(ISBLANK($A6598),"",IF($A6598="Ūdeņraža jonu koncentrācija",VLOOKUP(Dati!$A6598,Normas!$A:$D,3,FALSE),VLOOKUP(Dati!$A6598,Normas!$A:$D,3,FALSE)*0.3)),"")</f>
      </c>
    </row>
    <row r="6599" spans="2:9" x14ac:dyDescent="0.2">
      <c r="B6599">
        <f>IF(ISBLANK(A6599),"",VLOOKUP(A6599,Normas!A:D,4,FALSE))</f>
      </c>
      <c r="E6599" s="2">
        <f>IF(ISBLANK(D6599),"",INT(YEARFRAC(D6599,'Vispārīga informācija'!$B$2)))</f>
      </c>
      <c r="F6599" s="2">
        <f>IFERROR(IF(ISBLANK($A6599),"",IF($A6599="Ūdeņraža jonu koncentrācija",VLOOKUP(Dati!$A6599,Normas!$A:$D,2,FALSE),VLOOKUP(Dati!$A6599,Normas!$A:$D,2,FALSE)*0.6)),"")</f>
      </c>
      <c r="G6599" s="2">
        <f>IFERROR(IF(ISBLANK($A6599),"",IF($A6599="Ūdeņraža jonu koncentrācija",VLOOKUP(Dati!$A6599,Normas!$A:$D,3,FALSE),VLOOKUP(Dati!$A6599,Normas!$A:$D,3,FALSE)*0.6)),"")</f>
      </c>
      <c r="H6599" s="2">
        <f>IFERROR(IF(ISBLANK($A6599),"",IF($A6599="Ūdeņraža jonu koncentrācija",VLOOKUP(Dati!$A6599,Normas!$A:$D,2,FALSE),VLOOKUP(Dati!$A6599,Normas!$A:$D,2,FALSE)*0.3)),"")</f>
      </c>
      <c r="I6599" s="2">
        <f>IFERROR(IF(ISBLANK($A6599),"",IF($A6599="Ūdeņraža jonu koncentrācija",VLOOKUP(Dati!$A6599,Normas!$A:$D,3,FALSE),VLOOKUP(Dati!$A6599,Normas!$A:$D,3,FALSE)*0.3)),"")</f>
      </c>
    </row>
    <row r="6600" spans="2:9" x14ac:dyDescent="0.2">
      <c r="B6600">
        <f>IF(ISBLANK(A6600),"",VLOOKUP(A6600,Normas!A:D,4,FALSE))</f>
      </c>
      <c r="E6600" s="2">
        <f>IF(ISBLANK(D6600),"",INT(YEARFRAC(D6600,'Vispārīga informācija'!$B$2)))</f>
      </c>
      <c r="F6600" s="2">
        <f>IFERROR(IF(ISBLANK($A6600),"",IF($A6600="Ūdeņraža jonu koncentrācija",VLOOKUP(Dati!$A6600,Normas!$A:$D,2,FALSE),VLOOKUP(Dati!$A6600,Normas!$A:$D,2,FALSE)*0.6)),"")</f>
      </c>
      <c r="G6600" s="2">
        <f>IFERROR(IF(ISBLANK($A6600),"",IF($A6600="Ūdeņraža jonu koncentrācija",VLOOKUP(Dati!$A6600,Normas!$A:$D,3,FALSE),VLOOKUP(Dati!$A6600,Normas!$A:$D,3,FALSE)*0.6)),"")</f>
      </c>
      <c r="H6600" s="2">
        <f>IFERROR(IF(ISBLANK($A6600),"",IF($A6600="Ūdeņraža jonu koncentrācija",VLOOKUP(Dati!$A6600,Normas!$A:$D,2,FALSE),VLOOKUP(Dati!$A6600,Normas!$A:$D,2,FALSE)*0.3)),"")</f>
      </c>
      <c r="I6600" s="2">
        <f>IFERROR(IF(ISBLANK($A6600),"",IF($A6600="Ūdeņraža jonu koncentrācija",VLOOKUP(Dati!$A6600,Normas!$A:$D,3,FALSE),VLOOKUP(Dati!$A6600,Normas!$A:$D,3,FALSE)*0.3)),"")</f>
      </c>
    </row>
    <row r="6601" spans="2:9" x14ac:dyDescent="0.2">
      <c r="B6601">
        <f>IF(ISBLANK(A6601),"",VLOOKUP(A6601,Normas!A:D,4,FALSE))</f>
      </c>
      <c r="E6601" s="2">
        <f>IF(ISBLANK(D6601),"",INT(YEARFRAC(D6601,'Vispārīga informācija'!$B$2)))</f>
      </c>
      <c r="F6601" s="2">
        <f>IFERROR(IF(ISBLANK($A6601),"",IF($A6601="Ūdeņraža jonu koncentrācija",VLOOKUP(Dati!$A6601,Normas!$A:$D,2,FALSE),VLOOKUP(Dati!$A6601,Normas!$A:$D,2,FALSE)*0.6)),"")</f>
      </c>
      <c r="G6601" s="2">
        <f>IFERROR(IF(ISBLANK($A6601),"",IF($A6601="Ūdeņraža jonu koncentrācija",VLOOKUP(Dati!$A6601,Normas!$A:$D,3,FALSE),VLOOKUP(Dati!$A6601,Normas!$A:$D,3,FALSE)*0.6)),"")</f>
      </c>
      <c r="H6601" s="2">
        <f>IFERROR(IF(ISBLANK($A6601),"",IF($A6601="Ūdeņraža jonu koncentrācija",VLOOKUP(Dati!$A6601,Normas!$A:$D,2,FALSE),VLOOKUP(Dati!$A6601,Normas!$A:$D,2,FALSE)*0.3)),"")</f>
      </c>
      <c r="I6601" s="2">
        <f>IFERROR(IF(ISBLANK($A6601),"",IF($A6601="Ūdeņraža jonu koncentrācija",VLOOKUP(Dati!$A6601,Normas!$A:$D,3,FALSE),VLOOKUP(Dati!$A6601,Normas!$A:$D,3,FALSE)*0.3)),"")</f>
      </c>
    </row>
    <row r="6602" spans="2:9" x14ac:dyDescent="0.2">
      <c r="B6602">
        <f>IF(ISBLANK(A6602),"",VLOOKUP(A6602,Normas!A:D,4,FALSE))</f>
      </c>
      <c r="E6602" s="2">
        <f>IF(ISBLANK(D6602),"",INT(YEARFRAC(D6602,'Vispārīga informācija'!$B$2)))</f>
      </c>
      <c r="F6602" s="2">
        <f>IFERROR(IF(ISBLANK($A6602),"",IF($A6602="Ūdeņraža jonu koncentrācija",VLOOKUP(Dati!$A6602,Normas!$A:$D,2,FALSE),VLOOKUP(Dati!$A6602,Normas!$A:$D,2,FALSE)*0.6)),"")</f>
      </c>
      <c r="G6602" s="2">
        <f>IFERROR(IF(ISBLANK($A6602),"",IF($A6602="Ūdeņraža jonu koncentrācija",VLOOKUP(Dati!$A6602,Normas!$A:$D,3,FALSE),VLOOKUP(Dati!$A6602,Normas!$A:$D,3,FALSE)*0.6)),"")</f>
      </c>
      <c r="H6602" s="2">
        <f>IFERROR(IF(ISBLANK($A6602),"",IF($A6602="Ūdeņraža jonu koncentrācija",VLOOKUP(Dati!$A6602,Normas!$A:$D,2,FALSE),VLOOKUP(Dati!$A6602,Normas!$A:$D,2,FALSE)*0.3)),"")</f>
      </c>
      <c r="I6602" s="2">
        <f>IFERROR(IF(ISBLANK($A6602),"",IF($A6602="Ūdeņraža jonu koncentrācija",VLOOKUP(Dati!$A6602,Normas!$A:$D,3,FALSE),VLOOKUP(Dati!$A6602,Normas!$A:$D,3,FALSE)*0.3)),"")</f>
      </c>
    </row>
    <row r="6603" spans="2:9" x14ac:dyDescent="0.2">
      <c r="B6603">
        <f>IF(ISBLANK(A6603),"",VLOOKUP(A6603,Normas!A:D,4,FALSE))</f>
      </c>
      <c r="E6603" s="2">
        <f>IF(ISBLANK(D6603),"",INT(YEARFRAC(D6603,'Vispārīga informācija'!$B$2)))</f>
      </c>
      <c r="F6603" s="2">
        <f>IFERROR(IF(ISBLANK($A6603),"",IF($A6603="Ūdeņraža jonu koncentrācija",VLOOKUP(Dati!$A6603,Normas!$A:$D,2,FALSE),VLOOKUP(Dati!$A6603,Normas!$A:$D,2,FALSE)*0.6)),"")</f>
      </c>
      <c r="G6603" s="2">
        <f>IFERROR(IF(ISBLANK($A6603),"",IF($A6603="Ūdeņraža jonu koncentrācija",VLOOKUP(Dati!$A6603,Normas!$A:$D,3,FALSE),VLOOKUP(Dati!$A6603,Normas!$A:$D,3,FALSE)*0.6)),"")</f>
      </c>
      <c r="H6603" s="2">
        <f>IFERROR(IF(ISBLANK($A6603),"",IF($A6603="Ūdeņraža jonu koncentrācija",VLOOKUP(Dati!$A6603,Normas!$A:$D,2,FALSE),VLOOKUP(Dati!$A6603,Normas!$A:$D,2,FALSE)*0.3)),"")</f>
      </c>
      <c r="I6603" s="2">
        <f>IFERROR(IF(ISBLANK($A6603),"",IF($A6603="Ūdeņraža jonu koncentrācija",VLOOKUP(Dati!$A6603,Normas!$A:$D,3,FALSE),VLOOKUP(Dati!$A6603,Normas!$A:$D,3,FALSE)*0.3)),"")</f>
      </c>
    </row>
    <row r="6604" spans="2:9" x14ac:dyDescent="0.2">
      <c r="B6604">
        <f>IF(ISBLANK(A6604),"",VLOOKUP(A6604,Normas!A:D,4,FALSE))</f>
      </c>
      <c r="E6604" s="2">
        <f>IF(ISBLANK(D6604),"",INT(YEARFRAC(D6604,'Vispārīga informācija'!$B$2)))</f>
      </c>
      <c r="F6604" s="2">
        <f>IFERROR(IF(ISBLANK($A6604),"",IF($A6604="Ūdeņraža jonu koncentrācija",VLOOKUP(Dati!$A6604,Normas!$A:$D,2,FALSE),VLOOKUP(Dati!$A6604,Normas!$A:$D,2,FALSE)*0.6)),"")</f>
      </c>
      <c r="G6604" s="2">
        <f>IFERROR(IF(ISBLANK($A6604),"",IF($A6604="Ūdeņraža jonu koncentrācija",VLOOKUP(Dati!$A6604,Normas!$A:$D,3,FALSE),VLOOKUP(Dati!$A6604,Normas!$A:$D,3,FALSE)*0.6)),"")</f>
      </c>
      <c r="H6604" s="2">
        <f>IFERROR(IF(ISBLANK($A6604),"",IF($A6604="Ūdeņraža jonu koncentrācija",VLOOKUP(Dati!$A6604,Normas!$A:$D,2,FALSE),VLOOKUP(Dati!$A6604,Normas!$A:$D,2,FALSE)*0.3)),"")</f>
      </c>
      <c r="I6604" s="2">
        <f>IFERROR(IF(ISBLANK($A6604),"",IF($A6604="Ūdeņraža jonu koncentrācija",VLOOKUP(Dati!$A6604,Normas!$A:$D,3,FALSE),VLOOKUP(Dati!$A6604,Normas!$A:$D,3,FALSE)*0.3)),"")</f>
      </c>
    </row>
    <row r="6605" spans="2:9" x14ac:dyDescent="0.2">
      <c r="B6605">
        <f>IF(ISBLANK(A6605),"",VLOOKUP(A6605,Normas!A:D,4,FALSE))</f>
      </c>
      <c r="E6605" s="2">
        <f>IF(ISBLANK(D6605),"",INT(YEARFRAC(D6605,'Vispārīga informācija'!$B$2)))</f>
      </c>
      <c r="F6605" s="2">
        <f>IFERROR(IF(ISBLANK($A6605),"",IF($A6605="Ūdeņraža jonu koncentrācija",VLOOKUP(Dati!$A6605,Normas!$A:$D,2,FALSE),VLOOKUP(Dati!$A6605,Normas!$A:$D,2,FALSE)*0.6)),"")</f>
      </c>
      <c r="G6605" s="2">
        <f>IFERROR(IF(ISBLANK($A6605),"",IF($A6605="Ūdeņraža jonu koncentrācija",VLOOKUP(Dati!$A6605,Normas!$A:$D,3,FALSE),VLOOKUP(Dati!$A6605,Normas!$A:$D,3,FALSE)*0.6)),"")</f>
      </c>
      <c r="H6605" s="2">
        <f>IFERROR(IF(ISBLANK($A6605),"",IF($A6605="Ūdeņraža jonu koncentrācija",VLOOKUP(Dati!$A6605,Normas!$A:$D,2,FALSE),VLOOKUP(Dati!$A6605,Normas!$A:$D,2,FALSE)*0.3)),"")</f>
      </c>
      <c r="I6605" s="2">
        <f>IFERROR(IF(ISBLANK($A6605),"",IF($A6605="Ūdeņraža jonu koncentrācija",VLOOKUP(Dati!$A6605,Normas!$A:$D,3,FALSE),VLOOKUP(Dati!$A6605,Normas!$A:$D,3,FALSE)*0.3)),"")</f>
      </c>
    </row>
    <row r="6606" spans="2:9" x14ac:dyDescent="0.2">
      <c r="B6606">
        <f>IF(ISBLANK(A6606),"",VLOOKUP(A6606,Normas!A:D,4,FALSE))</f>
      </c>
      <c r="E6606" s="2">
        <f>IF(ISBLANK(D6606),"",INT(YEARFRAC(D6606,'Vispārīga informācija'!$B$2)))</f>
      </c>
      <c r="F6606" s="2">
        <f>IFERROR(IF(ISBLANK($A6606),"",IF($A6606="Ūdeņraža jonu koncentrācija",VLOOKUP(Dati!$A6606,Normas!$A:$D,2,FALSE),VLOOKUP(Dati!$A6606,Normas!$A:$D,2,FALSE)*0.6)),"")</f>
      </c>
      <c r="G6606" s="2">
        <f>IFERROR(IF(ISBLANK($A6606),"",IF($A6606="Ūdeņraža jonu koncentrācija",VLOOKUP(Dati!$A6606,Normas!$A:$D,3,FALSE),VLOOKUP(Dati!$A6606,Normas!$A:$D,3,FALSE)*0.6)),"")</f>
      </c>
      <c r="H6606" s="2">
        <f>IFERROR(IF(ISBLANK($A6606),"",IF($A6606="Ūdeņraža jonu koncentrācija",VLOOKUP(Dati!$A6606,Normas!$A:$D,2,FALSE),VLOOKUP(Dati!$A6606,Normas!$A:$D,2,FALSE)*0.3)),"")</f>
      </c>
      <c r="I6606" s="2">
        <f>IFERROR(IF(ISBLANK($A6606),"",IF($A6606="Ūdeņraža jonu koncentrācija",VLOOKUP(Dati!$A6606,Normas!$A:$D,3,FALSE),VLOOKUP(Dati!$A6606,Normas!$A:$D,3,FALSE)*0.3)),"")</f>
      </c>
    </row>
    <row r="6607" spans="2:9" x14ac:dyDescent="0.2">
      <c r="B6607">
        <f>IF(ISBLANK(A6607),"",VLOOKUP(A6607,Normas!A:D,4,FALSE))</f>
      </c>
      <c r="E6607" s="2">
        <f>IF(ISBLANK(D6607),"",INT(YEARFRAC(D6607,'Vispārīga informācija'!$B$2)))</f>
      </c>
      <c r="F6607" s="2">
        <f>IFERROR(IF(ISBLANK($A6607),"",IF($A6607="Ūdeņraža jonu koncentrācija",VLOOKUP(Dati!$A6607,Normas!$A:$D,2,FALSE),VLOOKUP(Dati!$A6607,Normas!$A:$D,2,FALSE)*0.6)),"")</f>
      </c>
      <c r="G6607" s="2">
        <f>IFERROR(IF(ISBLANK($A6607),"",IF($A6607="Ūdeņraža jonu koncentrācija",VLOOKUP(Dati!$A6607,Normas!$A:$D,3,FALSE),VLOOKUP(Dati!$A6607,Normas!$A:$D,3,FALSE)*0.6)),"")</f>
      </c>
      <c r="H6607" s="2">
        <f>IFERROR(IF(ISBLANK($A6607),"",IF($A6607="Ūdeņraža jonu koncentrācija",VLOOKUP(Dati!$A6607,Normas!$A:$D,2,FALSE),VLOOKUP(Dati!$A6607,Normas!$A:$D,2,FALSE)*0.3)),"")</f>
      </c>
      <c r="I6607" s="2">
        <f>IFERROR(IF(ISBLANK($A6607),"",IF($A6607="Ūdeņraža jonu koncentrācija",VLOOKUP(Dati!$A6607,Normas!$A:$D,3,FALSE),VLOOKUP(Dati!$A6607,Normas!$A:$D,3,FALSE)*0.3)),"")</f>
      </c>
    </row>
    <row r="6608" spans="2:9" x14ac:dyDescent="0.2">
      <c r="B6608">
        <f>IF(ISBLANK(A6608),"",VLOOKUP(A6608,Normas!A:D,4,FALSE))</f>
      </c>
      <c r="E6608" s="2">
        <f>IF(ISBLANK(D6608),"",INT(YEARFRAC(D6608,'Vispārīga informācija'!$B$2)))</f>
      </c>
      <c r="F6608" s="2">
        <f>IFERROR(IF(ISBLANK($A6608),"",IF($A6608="Ūdeņraža jonu koncentrācija",VLOOKUP(Dati!$A6608,Normas!$A:$D,2,FALSE),VLOOKUP(Dati!$A6608,Normas!$A:$D,2,FALSE)*0.6)),"")</f>
      </c>
      <c r="G6608" s="2">
        <f>IFERROR(IF(ISBLANK($A6608),"",IF($A6608="Ūdeņraža jonu koncentrācija",VLOOKUP(Dati!$A6608,Normas!$A:$D,3,FALSE),VLOOKUP(Dati!$A6608,Normas!$A:$D,3,FALSE)*0.6)),"")</f>
      </c>
      <c r="H6608" s="2">
        <f>IFERROR(IF(ISBLANK($A6608),"",IF($A6608="Ūdeņraža jonu koncentrācija",VLOOKUP(Dati!$A6608,Normas!$A:$D,2,FALSE),VLOOKUP(Dati!$A6608,Normas!$A:$D,2,FALSE)*0.3)),"")</f>
      </c>
      <c r="I6608" s="2">
        <f>IFERROR(IF(ISBLANK($A6608),"",IF($A6608="Ūdeņraža jonu koncentrācija",VLOOKUP(Dati!$A6608,Normas!$A:$D,3,FALSE),VLOOKUP(Dati!$A6608,Normas!$A:$D,3,FALSE)*0.3)),"")</f>
      </c>
    </row>
    <row r="6609" spans="2:9" x14ac:dyDescent="0.2">
      <c r="B6609">
        <f>IF(ISBLANK(A6609),"",VLOOKUP(A6609,Normas!A:D,4,FALSE))</f>
      </c>
      <c r="E6609" s="2">
        <f>IF(ISBLANK(D6609),"",INT(YEARFRAC(D6609,'Vispārīga informācija'!$B$2)))</f>
      </c>
      <c r="F6609" s="2">
        <f>IFERROR(IF(ISBLANK($A6609),"",IF($A6609="Ūdeņraža jonu koncentrācija",VLOOKUP(Dati!$A6609,Normas!$A:$D,2,FALSE),VLOOKUP(Dati!$A6609,Normas!$A:$D,2,FALSE)*0.6)),"")</f>
      </c>
      <c r="G6609" s="2">
        <f>IFERROR(IF(ISBLANK($A6609),"",IF($A6609="Ūdeņraža jonu koncentrācija",VLOOKUP(Dati!$A6609,Normas!$A:$D,3,FALSE),VLOOKUP(Dati!$A6609,Normas!$A:$D,3,FALSE)*0.6)),"")</f>
      </c>
      <c r="H6609" s="2">
        <f>IFERROR(IF(ISBLANK($A6609),"",IF($A6609="Ūdeņraža jonu koncentrācija",VLOOKUP(Dati!$A6609,Normas!$A:$D,2,FALSE),VLOOKUP(Dati!$A6609,Normas!$A:$D,2,FALSE)*0.3)),"")</f>
      </c>
      <c r="I6609" s="2">
        <f>IFERROR(IF(ISBLANK($A6609),"",IF($A6609="Ūdeņraža jonu koncentrācija",VLOOKUP(Dati!$A6609,Normas!$A:$D,3,FALSE),VLOOKUP(Dati!$A6609,Normas!$A:$D,3,FALSE)*0.3)),"")</f>
      </c>
    </row>
    <row r="6610" spans="2:9" x14ac:dyDescent="0.2">
      <c r="B6610">
        <f>IF(ISBLANK(A6610),"",VLOOKUP(A6610,Normas!A:D,4,FALSE))</f>
      </c>
      <c r="E6610" s="2">
        <f>IF(ISBLANK(D6610),"",INT(YEARFRAC(D6610,'Vispārīga informācija'!$B$2)))</f>
      </c>
      <c r="F6610" s="2">
        <f>IFERROR(IF(ISBLANK($A6610),"",IF($A6610="Ūdeņraža jonu koncentrācija",VLOOKUP(Dati!$A6610,Normas!$A:$D,2,FALSE),VLOOKUP(Dati!$A6610,Normas!$A:$D,2,FALSE)*0.6)),"")</f>
      </c>
      <c r="G6610" s="2">
        <f>IFERROR(IF(ISBLANK($A6610),"",IF($A6610="Ūdeņraža jonu koncentrācija",VLOOKUP(Dati!$A6610,Normas!$A:$D,3,FALSE),VLOOKUP(Dati!$A6610,Normas!$A:$D,3,FALSE)*0.6)),"")</f>
      </c>
      <c r="H6610" s="2">
        <f>IFERROR(IF(ISBLANK($A6610),"",IF($A6610="Ūdeņraža jonu koncentrācija",VLOOKUP(Dati!$A6610,Normas!$A:$D,2,FALSE),VLOOKUP(Dati!$A6610,Normas!$A:$D,2,FALSE)*0.3)),"")</f>
      </c>
      <c r="I6610" s="2">
        <f>IFERROR(IF(ISBLANK($A6610),"",IF($A6610="Ūdeņraža jonu koncentrācija",VLOOKUP(Dati!$A6610,Normas!$A:$D,3,FALSE),VLOOKUP(Dati!$A6610,Normas!$A:$D,3,FALSE)*0.3)),"")</f>
      </c>
    </row>
    <row r="6611" spans="2:9" x14ac:dyDescent="0.2">
      <c r="B6611">
        <f>IF(ISBLANK(A6611),"",VLOOKUP(A6611,Normas!A:D,4,FALSE))</f>
      </c>
      <c r="E6611" s="2">
        <f>IF(ISBLANK(D6611),"",INT(YEARFRAC(D6611,'Vispārīga informācija'!$B$2)))</f>
      </c>
      <c r="F6611" s="2">
        <f>IFERROR(IF(ISBLANK($A6611),"",IF($A6611="Ūdeņraža jonu koncentrācija",VLOOKUP(Dati!$A6611,Normas!$A:$D,2,FALSE),VLOOKUP(Dati!$A6611,Normas!$A:$D,2,FALSE)*0.6)),"")</f>
      </c>
      <c r="G6611" s="2">
        <f>IFERROR(IF(ISBLANK($A6611),"",IF($A6611="Ūdeņraža jonu koncentrācija",VLOOKUP(Dati!$A6611,Normas!$A:$D,3,FALSE),VLOOKUP(Dati!$A6611,Normas!$A:$D,3,FALSE)*0.6)),"")</f>
      </c>
      <c r="H6611" s="2">
        <f>IFERROR(IF(ISBLANK($A6611),"",IF($A6611="Ūdeņraža jonu koncentrācija",VLOOKUP(Dati!$A6611,Normas!$A:$D,2,FALSE),VLOOKUP(Dati!$A6611,Normas!$A:$D,2,FALSE)*0.3)),"")</f>
      </c>
      <c r="I6611" s="2">
        <f>IFERROR(IF(ISBLANK($A6611),"",IF($A6611="Ūdeņraža jonu koncentrācija",VLOOKUP(Dati!$A6611,Normas!$A:$D,3,FALSE),VLOOKUP(Dati!$A6611,Normas!$A:$D,3,FALSE)*0.3)),"")</f>
      </c>
    </row>
    <row r="6612" spans="2:9" x14ac:dyDescent="0.2">
      <c r="B6612">
        <f>IF(ISBLANK(A6612),"",VLOOKUP(A6612,Normas!A:D,4,FALSE))</f>
      </c>
      <c r="E6612" s="2">
        <f>IF(ISBLANK(D6612),"",INT(YEARFRAC(D6612,'Vispārīga informācija'!$B$2)))</f>
      </c>
      <c r="F6612" s="2">
        <f>IFERROR(IF(ISBLANK($A6612),"",IF($A6612="Ūdeņraža jonu koncentrācija",VLOOKUP(Dati!$A6612,Normas!$A:$D,2,FALSE),VLOOKUP(Dati!$A6612,Normas!$A:$D,2,FALSE)*0.6)),"")</f>
      </c>
      <c r="G6612" s="2">
        <f>IFERROR(IF(ISBLANK($A6612),"",IF($A6612="Ūdeņraža jonu koncentrācija",VLOOKUP(Dati!$A6612,Normas!$A:$D,3,FALSE),VLOOKUP(Dati!$A6612,Normas!$A:$D,3,FALSE)*0.6)),"")</f>
      </c>
      <c r="H6612" s="2">
        <f>IFERROR(IF(ISBLANK($A6612),"",IF($A6612="Ūdeņraža jonu koncentrācija",VLOOKUP(Dati!$A6612,Normas!$A:$D,2,FALSE),VLOOKUP(Dati!$A6612,Normas!$A:$D,2,FALSE)*0.3)),"")</f>
      </c>
      <c r="I6612" s="2">
        <f>IFERROR(IF(ISBLANK($A6612),"",IF($A6612="Ūdeņraža jonu koncentrācija",VLOOKUP(Dati!$A6612,Normas!$A:$D,3,FALSE),VLOOKUP(Dati!$A6612,Normas!$A:$D,3,FALSE)*0.3)),"")</f>
      </c>
    </row>
    <row r="6613" spans="2:9" x14ac:dyDescent="0.2">
      <c r="B6613">
        <f>IF(ISBLANK(A6613),"",VLOOKUP(A6613,Normas!A:D,4,FALSE))</f>
      </c>
      <c r="E6613" s="2">
        <f>IF(ISBLANK(D6613),"",INT(YEARFRAC(D6613,'Vispārīga informācija'!$B$2)))</f>
      </c>
      <c r="F6613" s="2">
        <f>IFERROR(IF(ISBLANK($A6613),"",IF($A6613="Ūdeņraža jonu koncentrācija",VLOOKUP(Dati!$A6613,Normas!$A:$D,2,FALSE),VLOOKUP(Dati!$A6613,Normas!$A:$D,2,FALSE)*0.6)),"")</f>
      </c>
      <c r="G6613" s="2">
        <f>IFERROR(IF(ISBLANK($A6613),"",IF($A6613="Ūdeņraža jonu koncentrācija",VLOOKUP(Dati!$A6613,Normas!$A:$D,3,FALSE),VLOOKUP(Dati!$A6613,Normas!$A:$D,3,FALSE)*0.6)),"")</f>
      </c>
      <c r="H6613" s="2">
        <f>IFERROR(IF(ISBLANK($A6613),"",IF($A6613="Ūdeņraža jonu koncentrācija",VLOOKUP(Dati!$A6613,Normas!$A:$D,2,FALSE),VLOOKUP(Dati!$A6613,Normas!$A:$D,2,FALSE)*0.3)),"")</f>
      </c>
      <c r="I6613" s="2">
        <f>IFERROR(IF(ISBLANK($A6613),"",IF($A6613="Ūdeņraža jonu koncentrācija",VLOOKUP(Dati!$A6613,Normas!$A:$D,3,FALSE),VLOOKUP(Dati!$A6613,Normas!$A:$D,3,FALSE)*0.3)),"")</f>
      </c>
    </row>
    <row r="6614" spans="2:9" x14ac:dyDescent="0.2">
      <c r="B6614">
        <f>IF(ISBLANK(A6614),"",VLOOKUP(A6614,Normas!A:D,4,FALSE))</f>
      </c>
      <c r="E6614" s="2">
        <f>IF(ISBLANK(D6614),"",INT(YEARFRAC(D6614,'Vispārīga informācija'!$B$2)))</f>
      </c>
      <c r="F6614" s="2">
        <f>IFERROR(IF(ISBLANK($A6614),"",IF($A6614="Ūdeņraža jonu koncentrācija",VLOOKUP(Dati!$A6614,Normas!$A:$D,2,FALSE),VLOOKUP(Dati!$A6614,Normas!$A:$D,2,FALSE)*0.6)),"")</f>
      </c>
      <c r="G6614" s="2">
        <f>IFERROR(IF(ISBLANK($A6614),"",IF($A6614="Ūdeņraža jonu koncentrācija",VLOOKUP(Dati!$A6614,Normas!$A:$D,3,FALSE),VLOOKUP(Dati!$A6614,Normas!$A:$D,3,FALSE)*0.6)),"")</f>
      </c>
      <c r="H6614" s="2">
        <f>IFERROR(IF(ISBLANK($A6614),"",IF($A6614="Ūdeņraža jonu koncentrācija",VLOOKUP(Dati!$A6614,Normas!$A:$D,2,FALSE),VLOOKUP(Dati!$A6614,Normas!$A:$D,2,FALSE)*0.3)),"")</f>
      </c>
      <c r="I6614" s="2">
        <f>IFERROR(IF(ISBLANK($A6614),"",IF($A6614="Ūdeņraža jonu koncentrācija",VLOOKUP(Dati!$A6614,Normas!$A:$D,3,FALSE),VLOOKUP(Dati!$A6614,Normas!$A:$D,3,FALSE)*0.3)),"")</f>
      </c>
    </row>
    <row r="6615" spans="2:9" x14ac:dyDescent="0.2">
      <c r="B6615">
        <f>IF(ISBLANK(A6615),"",VLOOKUP(A6615,Normas!A:D,4,FALSE))</f>
      </c>
      <c r="E6615" s="2">
        <f>IF(ISBLANK(D6615),"",INT(YEARFRAC(D6615,'Vispārīga informācija'!$B$2)))</f>
      </c>
      <c r="F6615" s="2">
        <f>IFERROR(IF(ISBLANK($A6615),"",IF($A6615="Ūdeņraža jonu koncentrācija",VLOOKUP(Dati!$A6615,Normas!$A:$D,2,FALSE),VLOOKUP(Dati!$A6615,Normas!$A:$D,2,FALSE)*0.6)),"")</f>
      </c>
      <c r="G6615" s="2">
        <f>IFERROR(IF(ISBLANK($A6615),"",IF($A6615="Ūdeņraža jonu koncentrācija",VLOOKUP(Dati!$A6615,Normas!$A:$D,3,FALSE),VLOOKUP(Dati!$A6615,Normas!$A:$D,3,FALSE)*0.6)),"")</f>
      </c>
      <c r="H6615" s="2">
        <f>IFERROR(IF(ISBLANK($A6615),"",IF($A6615="Ūdeņraža jonu koncentrācija",VLOOKUP(Dati!$A6615,Normas!$A:$D,2,FALSE),VLOOKUP(Dati!$A6615,Normas!$A:$D,2,FALSE)*0.3)),"")</f>
      </c>
      <c r="I6615" s="2">
        <f>IFERROR(IF(ISBLANK($A6615),"",IF($A6615="Ūdeņraža jonu koncentrācija",VLOOKUP(Dati!$A6615,Normas!$A:$D,3,FALSE),VLOOKUP(Dati!$A6615,Normas!$A:$D,3,FALSE)*0.3)),"")</f>
      </c>
    </row>
    <row r="6616" spans="2:9" x14ac:dyDescent="0.2">
      <c r="B6616">
        <f>IF(ISBLANK(A6616),"",VLOOKUP(A6616,Normas!A:D,4,FALSE))</f>
      </c>
      <c r="E6616" s="2">
        <f>IF(ISBLANK(D6616),"",INT(YEARFRAC(D6616,'Vispārīga informācija'!$B$2)))</f>
      </c>
      <c r="F6616" s="2">
        <f>IFERROR(IF(ISBLANK($A6616),"",IF($A6616="Ūdeņraža jonu koncentrācija",VLOOKUP(Dati!$A6616,Normas!$A:$D,2,FALSE),VLOOKUP(Dati!$A6616,Normas!$A:$D,2,FALSE)*0.6)),"")</f>
      </c>
      <c r="G6616" s="2">
        <f>IFERROR(IF(ISBLANK($A6616),"",IF($A6616="Ūdeņraža jonu koncentrācija",VLOOKUP(Dati!$A6616,Normas!$A:$D,3,FALSE),VLOOKUP(Dati!$A6616,Normas!$A:$D,3,FALSE)*0.6)),"")</f>
      </c>
      <c r="H6616" s="2">
        <f>IFERROR(IF(ISBLANK($A6616),"",IF($A6616="Ūdeņraža jonu koncentrācija",VLOOKUP(Dati!$A6616,Normas!$A:$D,2,FALSE),VLOOKUP(Dati!$A6616,Normas!$A:$D,2,FALSE)*0.3)),"")</f>
      </c>
      <c r="I6616" s="2">
        <f>IFERROR(IF(ISBLANK($A6616),"",IF($A6616="Ūdeņraža jonu koncentrācija",VLOOKUP(Dati!$A6616,Normas!$A:$D,3,FALSE),VLOOKUP(Dati!$A6616,Normas!$A:$D,3,FALSE)*0.3)),"")</f>
      </c>
    </row>
    <row r="6617" spans="2:9" x14ac:dyDescent="0.2">
      <c r="B6617">
        <f>IF(ISBLANK(A6617),"",VLOOKUP(A6617,Normas!A:D,4,FALSE))</f>
      </c>
      <c r="E6617" s="2">
        <f>IF(ISBLANK(D6617),"",INT(YEARFRAC(D6617,'Vispārīga informācija'!$B$2)))</f>
      </c>
      <c r="F6617" s="2">
        <f>IFERROR(IF(ISBLANK($A6617),"",IF($A6617="Ūdeņraža jonu koncentrācija",VLOOKUP(Dati!$A6617,Normas!$A:$D,2,FALSE),VLOOKUP(Dati!$A6617,Normas!$A:$D,2,FALSE)*0.6)),"")</f>
      </c>
      <c r="G6617" s="2">
        <f>IFERROR(IF(ISBLANK($A6617),"",IF($A6617="Ūdeņraža jonu koncentrācija",VLOOKUP(Dati!$A6617,Normas!$A:$D,3,FALSE),VLOOKUP(Dati!$A6617,Normas!$A:$D,3,FALSE)*0.6)),"")</f>
      </c>
      <c r="H6617" s="2">
        <f>IFERROR(IF(ISBLANK($A6617),"",IF($A6617="Ūdeņraža jonu koncentrācija",VLOOKUP(Dati!$A6617,Normas!$A:$D,2,FALSE),VLOOKUP(Dati!$A6617,Normas!$A:$D,2,FALSE)*0.3)),"")</f>
      </c>
      <c r="I6617" s="2">
        <f>IFERROR(IF(ISBLANK($A6617),"",IF($A6617="Ūdeņraža jonu koncentrācija",VLOOKUP(Dati!$A6617,Normas!$A:$D,3,FALSE),VLOOKUP(Dati!$A6617,Normas!$A:$D,3,FALSE)*0.3)),"")</f>
      </c>
    </row>
    <row r="6618" spans="2:9" x14ac:dyDescent="0.2">
      <c r="B6618">
        <f>IF(ISBLANK(A6618),"",VLOOKUP(A6618,Normas!A:D,4,FALSE))</f>
      </c>
      <c r="E6618" s="2">
        <f>IF(ISBLANK(D6618),"",INT(YEARFRAC(D6618,'Vispārīga informācija'!$B$2)))</f>
      </c>
      <c r="F6618" s="2">
        <f>IFERROR(IF(ISBLANK($A6618),"",IF($A6618="Ūdeņraža jonu koncentrācija",VLOOKUP(Dati!$A6618,Normas!$A:$D,2,FALSE),VLOOKUP(Dati!$A6618,Normas!$A:$D,2,FALSE)*0.6)),"")</f>
      </c>
      <c r="G6618" s="2">
        <f>IFERROR(IF(ISBLANK($A6618),"",IF($A6618="Ūdeņraža jonu koncentrācija",VLOOKUP(Dati!$A6618,Normas!$A:$D,3,FALSE),VLOOKUP(Dati!$A6618,Normas!$A:$D,3,FALSE)*0.6)),"")</f>
      </c>
      <c r="H6618" s="2">
        <f>IFERROR(IF(ISBLANK($A6618),"",IF($A6618="Ūdeņraža jonu koncentrācija",VLOOKUP(Dati!$A6618,Normas!$A:$D,2,FALSE),VLOOKUP(Dati!$A6618,Normas!$A:$D,2,FALSE)*0.3)),"")</f>
      </c>
      <c r="I6618" s="2">
        <f>IFERROR(IF(ISBLANK($A6618),"",IF($A6618="Ūdeņraža jonu koncentrācija",VLOOKUP(Dati!$A6618,Normas!$A:$D,3,FALSE),VLOOKUP(Dati!$A6618,Normas!$A:$D,3,FALSE)*0.3)),"")</f>
      </c>
    </row>
    <row r="6619" spans="2:9" x14ac:dyDescent="0.2">
      <c r="B6619">
        <f>IF(ISBLANK(A6619),"",VLOOKUP(A6619,Normas!A:D,4,FALSE))</f>
      </c>
      <c r="E6619" s="2">
        <f>IF(ISBLANK(D6619),"",INT(YEARFRAC(D6619,'Vispārīga informācija'!$B$2)))</f>
      </c>
      <c r="F6619" s="2">
        <f>IFERROR(IF(ISBLANK($A6619),"",IF($A6619="Ūdeņraža jonu koncentrācija",VLOOKUP(Dati!$A6619,Normas!$A:$D,2,FALSE),VLOOKUP(Dati!$A6619,Normas!$A:$D,2,FALSE)*0.6)),"")</f>
      </c>
      <c r="G6619" s="2">
        <f>IFERROR(IF(ISBLANK($A6619),"",IF($A6619="Ūdeņraža jonu koncentrācija",VLOOKUP(Dati!$A6619,Normas!$A:$D,3,FALSE),VLOOKUP(Dati!$A6619,Normas!$A:$D,3,FALSE)*0.6)),"")</f>
      </c>
      <c r="H6619" s="2">
        <f>IFERROR(IF(ISBLANK($A6619),"",IF($A6619="Ūdeņraža jonu koncentrācija",VLOOKUP(Dati!$A6619,Normas!$A:$D,2,FALSE),VLOOKUP(Dati!$A6619,Normas!$A:$D,2,FALSE)*0.3)),"")</f>
      </c>
      <c r="I6619" s="2">
        <f>IFERROR(IF(ISBLANK($A6619),"",IF($A6619="Ūdeņraža jonu koncentrācija",VLOOKUP(Dati!$A6619,Normas!$A:$D,3,FALSE),VLOOKUP(Dati!$A6619,Normas!$A:$D,3,FALSE)*0.3)),"")</f>
      </c>
    </row>
    <row r="6620" spans="2:9" x14ac:dyDescent="0.2">
      <c r="B6620">
        <f>IF(ISBLANK(A6620),"",VLOOKUP(A6620,Normas!A:D,4,FALSE))</f>
      </c>
      <c r="E6620" s="2">
        <f>IF(ISBLANK(D6620),"",INT(YEARFRAC(D6620,'Vispārīga informācija'!$B$2)))</f>
      </c>
      <c r="F6620" s="2">
        <f>IFERROR(IF(ISBLANK($A6620),"",IF($A6620="Ūdeņraža jonu koncentrācija",VLOOKUP(Dati!$A6620,Normas!$A:$D,2,FALSE),VLOOKUP(Dati!$A6620,Normas!$A:$D,2,FALSE)*0.6)),"")</f>
      </c>
      <c r="G6620" s="2">
        <f>IFERROR(IF(ISBLANK($A6620),"",IF($A6620="Ūdeņraža jonu koncentrācija",VLOOKUP(Dati!$A6620,Normas!$A:$D,3,FALSE),VLOOKUP(Dati!$A6620,Normas!$A:$D,3,FALSE)*0.6)),"")</f>
      </c>
      <c r="H6620" s="2">
        <f>IFERROR(IF(ISBLANK($A6620),"",IF($A6620="Ūdeņraža jonu koncentrācija",VLOOKUP(Dati!$A6620,Normas!$A:$D,2,FALSE),VLOOKUP(Dati!$A6620,Normas!$A:$D,2,FALSE)*0.3)),"")</f>
      </c>
      <c r="I6620" s="2">
        <f>IFERROR(IF(ISBLANK($A6620),"",IF($A6620="Ūdeņraža jonu koncentrācija",VLOOKUP(Dati!$A6620,Normas!$A:$D,3,FALSE),VLOOKUP(Dati!$A6620,Normas!$A:$D,3,FALSE)*0.3)),"")</f>
      </c>
    </row>
    <row r="6621" spans="2:9" x14ac:dyDescent="0.2">
      <c r="B6621">
        <f>IF(ISBLANK(A6621),"",VLOOKUP(A6621,Normas!A:D,4,FALSE))</f>
      </c>
      <c r="E6621" s="2">
        <f>IF(ISBLANK(D6621),"",INT(YEARFRAC(D6621,'Vispārīga informācija'!$B$2)))</f>
      </c>
      <c r="F6621" s="2">
        <f>IFERROR(IF(ISBLANK($A6621),"",IF($A6621="Ūdeņraža jonu koncentrācija",VLOOKUP(Dati!$A6621,Normas!$A:$D,2,FALSE),VLOOKUP(Dati!$A6621,Normas!$A:$D,2,FALSE)*0.6)),"")</f>
      </c>
      <c r="G6621" s="2">
        <f>IFERROR(IF(ISBLANK($A6621),"",IF($A6621="Ūdeņraža jonu koncentrācija",VLOOKUP(Dati!$A6621,Normas!$A:$D,3,FALSE),VLOOKUP(Dati!$A6621,Normas!$A:$D,3,FALSE)*0.6)),"")</f>
      </c>
      <c r="H6621" s="2">
        <f>IFERROR(IF(ISBLANK($A6621),"",IF($A6621="Ūdeņraža jonu koncentrācija",VLOOKUP(Dati!$A6621,Normas!$A:$D,2,FALSE),VLOOKUP(Dati!$A6621,Normas!$A:$D,2,FALSE)*0.3)),"")</f>
      </c>
      <c r="I6621" s="2">
        <f>IFERROR(IF(ISBLANK($A6621),"",IF($A6621="Ūdeņraža jonu koncentrācija",VLOOKUP(Dati!$A6621,Normas!$A:$D,3,FALSE),VLOOKUP(Dati!$A6621,Normas!$A:$D,3,FALSE)*0.3)),"")</f>
      </c>
    </row>
    <row r="6622" spans="2:9" x14ac:dyDescent="0.2">
      <c r="B6622">
        <f>IF(ISBLANK(A6622),"",VLOOKUP(A6622,Normas!A:D,4,FALSE))</f>
      </c>
      <c r="E6622" s="2">
        <f>IF(ISBLANK(D6622),"",INT(YEARFRAC(D6622,'Vispārīga informācija'!$B$2)))</f>
      </c>
      <c r="F6622" s="2">
        <f>IFERROR(IF(ISBLANK($A6622),"",IF($A6622="Ūdeņraža jonu koncentrācija",VLOOKUP(Dati!$A6622,Normas!$A:$D,2,FALSE),VLOOKUP(Dati!$A6622,Normas!$A:$D,2,FALSE)*0.6)),"")</f>
      </c>
      <c r="G6622" s="2">
        <f>IFERROR(IF(ISBLANK($A6622),"",IF($A6622="Ūdeņraža jonu koncentrācija",VLOOKUP(Dati!$A6622,Normas!$A:$D,3,FALSE),VLOOKUP(Dati!$A6622,Normas!$A:$D,3,FALSE)*0.6)),"")</f>
      </c>
      <c r="H6622" s="2">
        <f>IFERROR(IF(ISBLANK($A6622),"",IF($A6622="Ūdeņraža jonu koncentrācija",VLOOKUP(Dati!$A6622,Normas!$A:$D,2,FALSE),VLOOKUP(Dati!$A6622,Normas!$A:$D,2,FALSE)*0.3)),"")</f>
      </c>
      <c r="I6622" s="2">
        <f>IFERROR(IF(ISBLANK($A6622),"",IF($A6622="Ūdeņraža jonu koncentrācija",VLOOKUP(Dati!$A6622,Normas!$A:$D,3,FALSE),VLOOKUP(Dati!$A6622,Normas!$A:$D,3,FALSE)*0.3)),"")</f>
      </c>
    </row>
    <row r="6623" spans="2:9" x14ac:dyDescent="0.2">
      <c r="B6623">
        <f>IF(ISBLANK(A6623),"",VLOOKUP(A6623,Normas!A:D,4,FALSE))</f>
      </c>
      <c r="E6623" s="2">
        <f>IF(ISBLANK(D6623),"",INT(YEARFRAC(D6623,'Vispārīga informācija'!$B$2)))</f>
      </c>
      <c r="F6623" s="2">
        <f>IFERROR(IF(ISBLANK($A6623),"",IF($A6623="Ūdeņraža jonu koncentrācija",VLOOKUP(Dati!$A6623,Normas!$A:$D,2,FALSE),VLOOKUP(Dati!$A6623,Normas!$A:$D,2,FALSE)*0.6)),"")</f>
      </c>
      <c r="G6623" s="2">
        <f>IFERROR(IF(ISBLANK($A6623),"",IF($A6623="Ūdeņraža jonu koncentrācija",VLOOKUP(Dati!$A6623,Normas!$A:$D,3,FALSE),VLOOKUP(Dati!$A6623,Normas!$A:$D,3,FALSE)*0.6)),"")</f>
      </c>
      <c r="H6623" s="2">
        <f>IFERROR(IF(ISBLANK($A6623),"",IF($A6623="Ūdeņraža jonu koncentrācija",VLOOKUP(Dati!$A6623,Normas!$A:$D,2,FALSE),VLOOKUP(Dati!$A6623,Normas!$A:$D,2,FALSE)*0.3)),"")</f>
      </c>
      <c r="I6623" s="2">
        <f>IFERROR(IF(ISBLANK($A6623),"",IF($A6623="Ūdeņraža jonu koncentrācija",VLOOKUP(Dati!$A6623,Normas!$A:$D,3,FALSE),VLOOKUP(Dati!$A6623,Normas!$A:$D,3,FALSE)*0.3)),"")</f>
      </c>
    </row>
    <row r="6624" spans="2:9" x14ac:dyDescent="0.2">
      <c r="B6624">
        <f>IF(ISBLANK(A6624),"",VLOOKUP(A6624,Normas!A:D,4,FALSE))</f>
      </c>
      <c r="E6624" s="2">
        <f>IF(ISBLANK(D6624),"",INT(YEARFRAC(D6624,'Vispārīga informācija'!$B$2)))</f>
      </c>
      <c r="F6624" s="2">
        <f>IFERROR(IF(ISBLANK($A6624),"",IF($A6624="Ūdeņraža jonu koncentrācija",VLOOKUP(Dati!$A6624,Normas!$A:$D,2,FALSE),VLOOKUP(Dati!$A6624,Normas!$A:$D,2,FALSE)*0.6)),"")</f>
      </c>
      <c r="G6624" s="2">
        <f>IFERROR(IF(ISBLANK($A6624),"",IF($A6624="Ūdeņraža jonu koncentrācija",VLOOKUP(Dati!$A6624,Normas!$A:$D,3,FALSE),VLOOKUP(Dati!$A6624,Normas!$A:$D,3,FALSE)*0.6)),"")</f>
      </c>
      <c r="H6624" s="2">
        <f>IFERROR(IF(ISBLANK($A6624),"",IF($A6624="Ūdeņraža jonu koncentrācija",VLOOKUP(Dati!$A6624,Normas!$A:$D,2,FALSE),VLOOKUP(Dati!$A6624,Normas!$A:$D,2,FALSE)*0.3)),"")</f>
      </c>
      <c r="I6624" s="2">
        <f>IFERROR(IF(ISBLANK($A6624),"",IF($A6624="Ūdeņraža jonu koncentrācija",VLOOKUP(Dati!$A6624,Normas!$A:$D,3,FALSE),VLOOKUP(Dati!$A6624,Normas!$A:$D,3,FALSE)*0.3)),"")</f>
      </c>
    </row>
    <row r="6625" spans="2:9" x14ac:dyDescent="0.2">
      <c r="B6625">
        <f>IF(ISBLANK(A6625),"",VLOOKUP(A6625,Normas!A:D,4,FALSE))</f>
      </c>
      <c r="E6625" s="2">
        <f>IF(ISBLANK(D6625),"",INT(YEARFRAC(D6625,'Vispārīga informācija'!$B$2)))</f>
      </c>
      <c r="F6625" s="2">
        <f>IFERROR(IF(ISBLANK($A6625),"",IF($A6625="Ūdeņraža jonu koncentrācija",VLOOKUP(Dati!$A6625,Normas!$A:$D,2,FALSE),VLOOKUP(Dati!$A6625,Normas!$A:$D,2,FALSE)*0.6)),"")</f>
      </c>
      <c r="G6625" s="2">
        <f>IFERROR(IF(ISBLANK($A6625),"",IF($A6625="Ūdeņraža jonu koncentrācija",VLOOKUP(Dati!$A6625,Normas!$A:$D,3,FALSE),VLOOKUP(Dati!$A6625,Normas!$A:$D,3,FALSE)*0.6)),"")</f>
      </c>
      <c r="H6625" s="2">
        <f>IFERROR(IF(ISBLANK($A6625),"",IF($A6625="Ūdeņraža jonu koncentrācija",VLOOKUP(Dati!$A6625,Normas!$A:$D,2,FALSE),VLOOKUP(Dati!$A6625,Normas!$A:$D,2,FALSE)*0.3)),"")</f>
      </c>
      <c r="I6625" s="2">
        <f>IFERROR(IF(ISBLANK($A6625),"",IF($A6625="Ūdeņraža jonu koncentrācija",VLOOKUP(Dati!$A6625,Normas!$A:$D,3,FALSE),VLOOKUP(Dati!$A6625,Normas!$A:$D,3,FALSE)*0.3)),"")</f>
      </c>
    </row>
    <row r="6626" spans="2:9" x14ac:dyDescent="0.2">
      <c r="B6626">
        <f>IF(ISBLANK(A6626),"",VLOOKUP(A6626,Normas!A:D,4,FALSE))</f>
      </c>
      <c r="E6626" s="2">
        <f>IF(ISBLANK(D6626),"",INT(YEARFRAC(D6626,'Vispārīga informācija'!$B$2)))</f>
      </c>
      <c r="F6626" s="2">
        <f>IFERROR(IF(ISBLANK($A6626),"",IF($A6626="Ūdeņraža jonu koncentrācija",VLOOKUP(Dati!$A6626,Normas!$A:$D,2,FALSE),VLOOKUP(Dati!$A6626,Normas!$A:$D,2,FALSE)*0.6)),"")</f>
      </c>
      <c r="G6626" s="2">
        <f>IFERROR(IF(ISBLANK($A6626),"",IF($A6626="Ūdeņraža jonu koncentrācija",VLOOKUP(Dati!$A6626,Normas!$A:$D,3,FALSE),VLOOKUP(Dati!$A6626,Normas!$A:$D,3,FALSE)*0.6)),"")</f>
      </c>
      <c r="H6626" s="2">
        <f>IFERROR(IF(ISBLANK($A6626),"",IF($A6626="Ūdeņraža jonu koncentrācija",VLOOKUP(Dati!$A6626,Normas!$A:$D,2,FALSE),VLOOKUP(Dati!$A6626,Normas!$A:$D,2,FALSE)*0.3)),"")</f>
      </c>
      <c r="I6626" s="2">
        <f>IFERROR(IF(ISBLANK($A6626),"",IF($A6626="Ūdeņraža jonu koncentrācija",VLOOKUP(Dati!$A6626,Normas!$A:$D,3,FALSE),VLOOKUP(Dati!$A6626,Normas!$A:$D,3,FALSE)*0.3)),"")</f>
      </c>
    </row>
    <row r="6627" spans="2:9" x14ac:dyDescent="0.2">
      <c r="B6627">
        <f>IF(ISBLANK(A6627),"",VLOOKUP(A6627,Normas!A:D,4,FALSE))</f>
      </c>
      <c r="E6627" s="2">
        <f>IF(ISBLANK(D6627),"",INT(YEARFRAC(D6627,'Vispārīga informācija'!$B$2)))</f>
      </c>
      <c r="F6627" s="2">
        <f>IFERROR(IF(ISBLANK($A6627),"",IF($A6627="Ūdeņraža jonu koncentrācija",VLOOKUP(Dati!$A6627,Normas!$A:$D,2,FALSE),VLOOKUP(Dati!$A6627,Normas!$A:$D,2,FALSE)*0.6)),"")</f>
      </c>
      <c r="G6627" s="2">
        <f>IFERROR(IF(ISBLANK($A6627),"",IF($A6627="Ūdeņraža jonu koncentrācija",VLOOKUP(Dati!$A6627,Normas!$A:$D,3,FALSE),VLOOKUP(Dati!$A6627,Normas!$A:$D,3,FALSE)*0.6)),"")</f>
      </c>
      <c r="H6627" s="2">
        <f>IFERROR(IF(ISBLANK($A6627),"",IF($A6627="Ūdeņraža jonu koncentrācija",VLOOKUP(Dati!$A6627,Normas!$A:$D,2,FALSE),VLOOKUP(Dati!$A6627,Normas!$A:$D,2,FALSE)*0.3)),"")</f>
      </c>
      <c r="I6627" s="2">
        <f>IFERROR(IF(ISBLANK($A6627),"",IF($A6627="Ūdeņraža jonu koncentrācija",VLOOKUP(Dati!$A6627,Normas!$A:$D,3,FALSE),VLOOKUP(Dati!$A6627,Normas!$A:$D,3,FALSE)*0.3)),"")</f>
      </c>
    </row>
    <row r="6628" spans="2:9" x14ac:dyDescent="0.2">
      <c r="B6628">
        <f>IF(ISBLANK(A6628),"",VLOOKUP(A6628,Normas!A:D,4,FALSE))</f>
      </c>
      <c r="E6628" s="2">
        <f>IF(ISBLANK(D6628),"",INT(YEARFRAC(D6628,'Vispārīga informācija'!$B$2)))</f>
      </c>
      <c r="F6628" s="2">
        <f>IFERROR(IF(ISBLANK($A6628),"",IF($A6628="Ūdeņraža jonu koncentrācija",VLOOKUP(Dati!$A6628,Normas!$A:$D,2,FALSE),VLOOKUP(Dati!$A6628,Normas!$A:$D,2,FALSE)*0.6)),"")</f>
      </c>
      <c r="G6628" s="2">
        <f>IFERROR(IF(ISBLANK($A6628),"",IF($A6628="Ūdeņraža jonu koncentrācija",VLOOKUP(Dati!$A6628,Normas!$A:$D,3,FALSE),VLOOKUP(Dati!$A6628,Normas!$A:$D,3,FALSE)*0.6)),"")</f>
      </c>
      <c r="H6628" s="2">
        <f>IFERROR(IF(ISBLANK($A6628),"",IF($A6628="Ūdeņraža jonu koncentrācija",VLOOKUP(Dati!$A6628,Normas!$A:$D,2,FALSE),VLOOKUP(Dati!$A6628,Normas!$A:$D,2,FALSE)*0.3)),"")</f>
      </c>
      <c r="I6628" s="2">
        <f>IFERROR(IF(ISBLANK($A6628),"",IF($A6628="Ūdeņraža jonu koncentrācija",VLOOKUP(Dati!$A6628,Normas!$A:$D,3,FALSE),VLOOKUP(Dati!$A6628,Normas!$A:$D,3,FALSE)*0.3)),"")</f>
      </c>
    </row>
    <row r="6629" spans="2:9" x14ac:dyDescent="0.2">
      <c r="B6629">
        <f>IF(ISBLANK(A6629),"",VLOOKUP(A6629,Normas!A:D,4,FALSE))</f>
      </c>
      <c r="E6629" s="2">
        <f>IF(ISBLANK(D6629),"",INT(YEARFRAC(D6629,'Vispārīga informācija'!$B$2)))</f>
      </c>
      <c r="F6629" s="2">
        <f>IFERROR(IF(ISBLANK($A6629),"",IF($A6629="Ūdeņraža jonu koncentrācija",VLOOKUP(Dati!$A6629,Normas!$A:$D,2,FALSE),VLOOKUP(Dati!$A6629,Normas!$A:$D,2,FALSE)*0.6)),"")</f>
      </c>
      <c r="G6629" s="2">
        <f>IFERROR(IF(ISBLANK($A6629),"",IF($A6629="Ūdeņraža jonu koncentrācija",VLOOKUP(Dati!$A6629,Normas!$A:$D,3,FALSE),VLOOKUP(Dati!$A6629,Normas!$A:$D,3,FALSE)*0.6)),"")</f>
      </c>
      <c r="H6629" s="2">
        <f>IFERROR(IF(ISBLANK($A6629),"",IF($A6629="Ūdeņraža jonu koncentrācija",VLOOKUP(Dati!$A6629,Normas!$A:$D,2,FALSE),VLOOKUP(Dati!$A6629,Normas!$A:$D,2,FALSE)*0.3)),"")</f>
      </c>
      <c r="I6629" s="2">
        <f>IFERROR(IF(ISBLANK($A6629),"",IF($A6629="Ūdeņraža jonu koncentrācija",VLOOKUP(Dati!$A6629,Normas!$A:$D,3,FALSE),VLOOKUP(Dati!$A6629,Normas!$A:$D,3,FALSE)*0.3)),"")</f>
      </c>
    </row>
    <row r="6630" spans="2:9" x14ac:dyDescent="0.2">
      <c r="B6630">
        <f>IF(ISBLANK(A6630),"",VLOOKUP(A6630,Normas!A:D,4,FALSE))</f>
      </c>
      <c r="E6630" s="2">
        <f>IF(ISBLANK(D6630),"",INT(YEARFRAC(D6630,'Vispārīga informācija'!$B$2)))</f>
      </c>
      <c r="F6630" s="2">
        <f>IFERROR(IF(ISBLANK($A6630),"",IF($A6630="Ūdeņraža jonu koncentrācija",VLOOKUP(Dati!$A6630,Normas!$A:$D,2,FALSE),VLOOKUP(Dati!$A6630,Normas!$A:$D,2,FALSE)*0.6)),"")</f>
      </c>
      <c r="G6630" s="2">
        <f>IFERROR(IF(ISBLANK($A6630),"",IF($A6630="Ūdeņraža jonu koncentrācija",VLOOKUP(Dati!$A6630,Normas!$A:$D,3,FALSE),VLOOKUP(Dati!$A6630,Normas!$A:$D,3,FALSE)*0.6)),"")</f>
      </c>
      <c r="H6630" s="2">
        <f>IFERROR(IF(ISBLANK($A6630),"",IF($A6630="Ūdeņraža jonu koncentrācija",VLOOKUP(Dati!$A6630,Normas!$A:$D,2,FALSE),VLOOKUP(Dati!$A6630,Normas!$A:$D,2,FALSE)*0.3)),"")</f>
      </c>
      <c r="I6630" s="2">
        <f>IFERROR(IF(ISBLANK($A6630),"",IF($A6630="Ūdeņraža jonu koncentrācija",VLOOKUP(Dati!$A6630,Normas!$A:$D,3,FALSE),VLOOKUP(Dati!$A6630,Normas!$A:$D,3,FALSE)*0.3)),"")</f>
      </c>
    </row>
    <row r="6631" spans="2:9" x14ac:dyDescent="0.2">
      <c r="B6631">
        <f>IF(ISBLANK(A6631),"",VLOOKUP(A6631,Normas!A:D,4,FALSE))</f>
      </c>
      <c r="E6631" s="2">
        <f>IF(ISBLANK(D6631),"",INT(YEARFRAC(D6631,'Vispārīga informācija'!$B$2)))</f>
      </c>
      <c r="F6631" s="2">
        <f>IFERROR(IF(ISBLANK($A6631),"",IF($A6631="Ūdeņraža jonu koncentrācija",VLOOKUP(Dati!$A6631,Normas!$A:$D,2,FALSE),VLOOKUP(Dati!$A6631,Normas!$A:$D,2,FALSE)*0.6)),"")</f>
      </c>
      <c r="G6631" s="2">
        <f>IFERROR(IF(ISBLANK($A6631),"",IF($A6631="Ūdeņraža jonu koncentrācija",VLOOKUP(Dati!$A6631,Normas!$A:$D,3,FALSE),VLOOKUP(Dati!$A6631,Normas!$A:$D,3,FALSE)*0.6)),"")</f>
      </c>
      <c r="H6631" s="2">
        <f>IFERROR(IF(ISBLANK($A6631),"",IF($A6631="Ūdeņraža jonu koncentrācija",VLOOKUP(Dati!$A6631,Normas!$A:$D,2,FALSE),VLOOKUP(Dati!$A6631,Normas!$A:$D,2,FALSE)*0.3)),"")</f>
      </c>
      <c r="I6631" s="2">
        <f>IFERROR(IF(ISBLANK($A6631),"",IF($A6631="Ūdeņraža jonu koncentrācija",VLOOKUP(Dati!$A6631,Normas!$A:$D,3,FALSE),VLOOKUP(Dati!$A6631,Normas!$A:$D,3,FALSE)*0.3)),"")</f>
      </c>
    </row>
    <row r="6632" spans="2:9" x14ac:dyDescent="0.2">
      <c r="B6632">
        <f>IF(ISBLANK(A6632),"",VLOOKUP(A6632,Normas!A:D,4,FALSE))</f>
      </c>
      <c r="E6632" s="2">
        <f>IF(ISBLANK(D6632),"",INT(YEARFRAC(D6632,'Vispārīga informācija'!$B$2)))</f>
      </c>
      <c r="F6632" s="2">
        <f>IFERROR(IF(ISBLANK($A6632),"",IF($A6632="Ūdeņraža jonu koncentrācija",VLOOKUP(Dati!$A6632,Normas!$A:$D,2,FALSE),VLOOKUP(Dati!$A6632,Normas!$A:$D,2,FALSE)*0.6)),"")</f>
      </c>
      <c r="G6632" s="2">
        <f>IFERROR(IF(ISBLANK($A6632),"",IF($A6632="Ūdeņraža jonu koncentrācija",VLOOKUP(Dati!$A6632,Normas!$A:$D,3,FALSE),VLOOKUP(Dati!$A6632,Normas!$A:$D,3,FALSE)*0.6)),"")</f>
      </c>
      <c r="H6632" s="2">
        <f>IFERROR(IF(ISBLANK($A6632),"",IF($A6632="Ūdeņraža jonu koncentrācija",VLOOKUP(Dati!$A6632,Normas!$A:$D,2,FALSE),VLOOKUP(Dati!$A6632,Normas!$A:$D,2,FALSE)*0.3)),"")</f>
      </c>
      <c r="I6632" s="2">
        <f>IFERROR(IF(ISBLANK($A6632),"",IF($A6632="Ūdeņraža jonu koncentrācija",VLOOKUP(Dati!$A6632,Normas!$A:$D,3,FALSE),VLOOKUP(Dati!$A6632,Normas!$A:$D,3,FALSE)*0.3)),"")</f>
      </c>
    </row>
    <row r="6633" spans="2:9" x14ac:dyDescent="0.2">
      <c r="B6633">
        <f>IF(ISBLANK(A6633),"",VLOOKUP(A6633,Normas!A:D,4,FALSE))</f>
      </c>
      <c r="E6633" s="2">
        <f>IF(ISBLANK(D6633),"",INT(YEARFRAC(D6633,'Vispārīga informācija'!$B$2)))</f>
      </c>
      <c r="F6633" s="2">
        <f>IFERROR(IF(ISBLANK($A6633),"",IF($A6633="Ūdeņraža jonu koncentrācija",VLOOKUP(Dati!$A6633,Normas!$A:$D,2,FALSE),VLOOKUP(Dati!$A6633,Normas!$A:$D,2,FALSE)*0.6)),"")</f>
      </c>
      <c r="G6633" s="2">
        <f>IFERROR(IF(ISBLANK($A6633),"",IF($A6633="Ūdeņraža jonu koncentrācija",VLOOKUP(Dati!$A6633,Normas!$A:$D,3,FALSE),VLOOKUP(Dati!$A6633,Normas!$A:$D,3,FALSE)*0.6)),"")</f>
      </c>
      <c r="H6633" s="2">
        <f>IFERROR(IF(ISBLANK($A6633),"",IF($A6633="Ūdeņraža jonu koncentrācija",VLOOKUP(Dati!$A6633,Normas!$A:$D,2,FALSE),VLOOKUP(Dati!$A6633,Normas!$A:$D,2,FALSE)*0.3)),"")</f>
      </c>
      <c r="I6633" s="2">
        <f>IFERROR(IF(ISBLANK($A6633),"",IF($A6633="Ūdeņraža jonu koncentrācija",VLOOKUP(Dati!$A6633,Normas!$A:$D,3,FALSE),VLOOKUP(Dati!$A6633,Normas!$A:$D,3,FALSE)*0.3)),"")</f>
      </c>
    </row>
    <row r="6634" spans="2:9" x14ac:dyDescent="0.2">
      <c r="B6634">
        <f>IF(ISBLANK(A6634),"",VLOOKUP(A6634,Normas!A:D,4,FALSE))</f>
      </c>
      <c r="E6634" s="2">
        <f>IF(ISBLANK(D6634),"",INT(YEARFRAC(D6634,'Vispārīga informācija'!$B$2)))</f>
      </c>
      <c r="F6634" s="2">
        <f>IFERROR(IF(ISBLANK($A6634),"",IF($A6634="Ūdeņraža jonu koncentrācija",VLOOKUP(Dati!$A6634,Normas!$A:$D,2,FALSE),VLOOKUP(Dati!$A6634,Normas!$A:$D,2,FALSE)*0.6)),"")</f>
      </c>
      <c r="G6634" s="2">
        <f>IFERROR(IF(ISBLANK($A6634),"",IF($A6634="Ūdeņraža jonu koncentrācija",VLOOKUP(Dati!$A6634,Normas!$A:$D,3,FALSE),VLOOKUP(Dati!$A6634,Normas!$A:$D,3,FALSE)*0.6)),"")</f>
      </c>
      <c r="H6634" s="2">
        <f>IFERROR(IF(ISBLANK($A6634),"",IF($A6634="Ūdeņraža jonu koncentrācija",VLOOKUP(Dati!$A6634,Normas!$A:$D,2,FALSE),VLOOKUP(Dati!$A6634,Normas!$A:$D,2,FALSE)*0.3)),"")</f>
      </c>
      <c r="I6634" s="2">
        <f>IFERROR(IF(ISBLANK($A6634),"",IF($A6634="Ūdeņraža jonu koncentrācija",VLOOKUP(Dati!$A6634,Normas!$A:$D,3,FALSE),VLOOKUP(Dati!$A6634,Normas!$A:$D,3,FALSE)*0.3)),"")</f>
      </c>
    </row>
    <row r="6635" spans="2:9" x14ac:dyDescent="0.2">
      <c r="B6635">
        <f>IF(ISBLANK(A6635),"",VLOOKUP(A6635,Normas!A:D,4,FALSE))</f>
      </c>
      <c r="E6635" s="2">
        <f>IF(ISBLANK(D6635),"",INT(YEARFRAC(D6635,'Vispārīga informācija'!$B$2)))</f>
      </c>
      <c r="F6635" s="2">
        <f>IFERROR(IF(ISBLANK($A6635),"",IF($A6635="Ūdeņraža jonu koncentrācija",VLOOKUP(Dati!$A6635,Normas!$A:$D,2,FALSE),VLOOKUP(Dati!$A6635,Normas!$A:$D,2,FALSE)*0.6)),"")</f>
      </c>
      <c r="G6635" s="2">
        <f>IFERROR(IF(ISBLANK($A6635),"",IF($A6635="Ūdeņraža jonu koncentrācija",VLOOKUP(Dati!$A6635,Normas!$A:$D,3,FALSE),VLOOKUP(Dati!$A6635,Normas!$A:$D,3,FALSE)*0.6)),"")</f>
      </c>
      <c r="H6635" s="2">
        <f>IFERROR(IF(ISBLANK($A6635),"",IF($A6635="Ūdeņraža jonu koncentrācija",VLOOKUP(Dati!$A6635,Normas!$A:$D,2,FALSE),VLOOKUP(Dati!$A6635,Normas!$A:$D,2,FALSE)*0.3)),"")</f>
      </c>
      <c r="I6635" s="2">
        <f>IFERROR(IF(ISBLANK($A6635),"",IF($A6635="Ūdeņraža jonu koncentrācija",VLOOKUP(Dati!$A6635,Normas!$A:$D,3,FALSE),VLOOKUP(Dati!$A6635,Normas!$A:$D,3,FALSE)*0.3)),"")</f>
      </c>
    </row>
    <row r="6636" spans="2:9" x14ac:dyDescent="0.2">
      <c r="B6636">
        <f>IF(ISBLANK(A6636),"",VLOOKUP(A6636,Normas!A:D,4,FALSE))</f>
      </c>
      <c r="E6636" s="2">
        <f>IF(ISBLANK(D6636),"",INT(YEARFRAC(D6636,'Vispārīga informācija'!$B$2)))</f>
      </c>
      <c r="F6636" s="2">
        <f>IFERROR(IF(ISBLANK($A6636),"",IF($A6636="Ūdeņraža jonu koncentrācija",VLOOKUP(Dati!$A6636,Normas!$A:$D,2,FALSE),VLOOKUP(Dati!$A6636,Normas!$A:$D,2,FALSE)*0.6)),"")</f>
      </c>
      <c r="G6636" s="2">
        <f>IFERROR(IF(ISBLANK($A6636),"",IF($A6636="Ūdeņraža jonu koncentrācija",VLOOKUP(Dati!$A6636,Normas!$A:$D,3,FALSE),VLOOKUP(Dati!$A6636,Normas!$A:$D,3,FALSE)*0.6)),"")</f>
      </c>
      <c r="H6636" s="2">
        <f>IFERROR(IF(ISBLANK($A6636),"",IF($A6636="Ūdeņraža jonu koncentrācija",VLOOKUP(Dati!$A6636,Normas!$A:$D,2,FALSE),VLOOKUP(Dati!$A6636,Normas!$A:$D,2,FALSE)*0.3)),"")</f>
      </c>
      <c r="I6636" s="2">
        <f>IFERROR(IF(ISBLANK($A6636),"",IF($A6636="Ūdeņraža jonu koncentrācija",VLOOKUP(Dati!$A6636,Normas!$A:$D,3,FALSE),VLOOKUP(Dati!$A6636,Normas!$A:$D,3,FALSE)*0.3)),"")</f>
      </c>
    </row>
    <row r="6637" spans="2:9" x14ac:dyDescent="0.2">
      <c r="B6637">
        <f>IF(ISBLANK(A6637),"",VLOOKUP(A6637,Normas!A:D,4,FALSE))</f>
      </c>
      <c r="E6637" s="2">
        <f>IF(ISBLANK(D6637),"",INT(YEARFRAC(D6637,'Vispārīga informācija'!$B$2)))</f>
      </c>
      <c r="F6637" s="2">
        <f>IFERROR(IF(ISBLANK($A6637),"",IF($A6637="Ūdeņraža jonu koncentrācija",VLOOKUP(Dati!$A6637,Normas!$A:$D,2,FALSE),VLOOKUP(Dati!$A6637,Normas!$A:$D,2,FALSE)*0.6)),"")</f>
      </c>
      <c r="G6637" s="2">
        <f>IFERROR(IF(ISBLANK($A6637),"",IF($A6637="Ūdeņraža jonu koncentrācija",VLOOKUP(Dati!$A6637,Normas!$A:$D,3,FALSE),VLOOKUP(Dati!$A6637,Normas!$A:$D,3,FALSE)*0.6)),"")</f>
      </c>
      <c r="H6637" s="2">
        <f>IFERROR(IF(ISBLANK($A6637),"",IF($A6637="Ūdeņraža jonu koncentrācija",VLOOKUP(Dati!$A6637,Normas!$A:$D,2,FALSE),VLOOKUP(Dati!$A6637,Normas!$A:$D,2,FALSE)*0.3)),"")</f>
      </c>
      <c r="I6637" s="2">
        <f>IFERROR(IF(ISBLANK($A6637),"",IF($A6637="Ūdeņraža jonu koncentrācija",VLOOKUP(Dati!$A6637,Normas!$A:$D,3,FALSE),VLOOKUP(Dati!$A6637,Normas!$A:$D,3,FALSE)*0.3)),"")</f>
      </c>
    </row>
    <row r="6638" spans="2:9" x14ac:dyDescent="0.2">
      <c r="B6638">
        <f>IF(ISBLANK(A6638),"",VLOOKUP(A6638,Normas!A:D,4,FALSE))</f>
      </c>
      <c r="E6638" s="2">
        <f>IF(ISBLANK(D6638),"",INT(YEARFRAC(D6638,'Vispārīga informācija'!$B$2)))</f>
      </c>
      <c r="F6638" s="2">
        <f>IFERROR(IF(ISBLANK($A6638),"",IF($A6638="Ūdeņraža jonu koncentrācija",VLOOKUP(Dati!$A6638,Normas!$A:$D,2,FALSE),VLOOKUP(Dati!$A6638,Normas!$A:$D,2,FALSE)*0.6)),"")</f>
      </c>
      <c r="G6638" s="2">
        <f>IFERROR(IF(ISBLANK($A6638),"",IF($A6638="Ūdeņraža jonu koncentrācija",VLOOKUP(Dati!$A6638,Normas!$A:$D,3,FALSE),VLOOKUP(Dati!$A6638,Normas!$A:$D,3,FALSE)*0.6)),"")</f>
      </c>
      <c r="H6638" s="2">
        <f>IFERROR(IF(ISBLANK($A6638),"",IF($A6638="Ūdeņraža jonu koncentrācija",VLOOKUP(Dati!$A6638,Normas!$A:$D,2,FALSE),VLOOKUP(Dati!$A6638,Normas!$A:$D,2,FALSE)*0.3)),"")</f>
      </c>
      <c r="I6638" s="2">
        <f>IFERROR(IF(ISBLANK($A6638),"",IF($A6638="Ūdeņraža jonu koncentrācija",VLOOKUP(Dati!$A6638,Normas!$A:$D,3,FALSE),VLOOKUP(Dati!$A6638,Normas!$A:$D,3,FALSE)*0.3)),"")</f>
      </c>
    </row>
    <row r="6639" spans="2:9" x14ac:dyDescent="0.2">
      <c r="B6639">
        <f>IF(ISBLANK(A6639),"",VLOOKUP(A6639,Normas!A:D,4,FALSE))</f>
      </c>
      <c r="E6639" s="2">
        <f>IF(ISBLANK(D6639),"",INT(YEARFRAC(D6639,'Vispārīga informācija'!$B$2)))</f>
      </c>
      <c r="F6639" s="2">
        <f>IFERROR(IF(ISBLANK($A6639),"",IF($A6639="Ūdeņraža jonu koncentrācija",VLOOKUP(Dati!$A6639,Normas!$A:$D,2,FALSE),VLOOKUP(Dati!$A6639,Normas!$A:$D,2,FALSE)*0.6)),"")</f>
      </c>
      <c r="G6639" s="2">
        <f>IFERROR(IF(ISBLANK($A6639),"",IF($A6639="Ūdeņraža jonu koncentrācija",VLOOKUP(Dati!$A6639,Normas!$A:$D,3,FALSE),VLOOKUP(Dati!$A6639,Normas!$A:$D,3,FALSE)*0.6)),"")</f>
      </c>
      <c r="H6639" s="2">
        <f>IFERROR(IF(ISBLANK($A6639),"",IF($A6639="Ūdeņraža jonu koncentrācija",VLOOKUP(Dati!$A6639,Normas!$A:$D,2,FALSE),VLOOKUP(Dati!$A6639,Normas!$A:$D,2,FALSE)*0.3)),"")</f>
      </c>
      <c r="I6639" s="2">
        <f>IFERROR(IF(ISBLANK($A6639),"",IF($A6639="Ūdeņraža jonu koncentrācija",VLOOKUP(Dati!$A6639,Normas!$A:$D,3,FALSE),VLOOKUP(Dati!$A6639,Normas!$A:$D,3,FALSE)*0.3)),"")</f>
      </c>
    </row>
    <row r="6640" spans="2:9" x14ac:dyDescent="0.2">
      <c r="B6640">
        <f>IF(ISBLANK(A6640),"",VLOOKUP(A6640,Normas!A:D,4,FALSE))</f>
      </c>
      <c r="E6640" s="2">
        <f>IF(ISBLANK(D6640),"",INT(YEARFRAC(D6640,'Vispārīga informācija'!$B$2)))</f>
      </c>
      <c r="F6640" s="2">
        <f>IFERROR(IF(ISBLANK($A6640),"",IF($A6640="Ūdeņraža jonu koncentrācija",VLOOKUP(Dati!$A6640,Normas!$A:$D,2,FALSE),VLOOKUP(Dati!$A6640,Normas!$A:$D,2,FALSE)*0.6)),"")</f>
      </c>
      <c r="G6640" s="2">
        <f>IFERROR(IF(ISBLANK($A6640),"",IF($A6640="Ūdeņraža jonu koncentrācija",VLOOKUP(Dati!$A6640,Normas!$A:$D,3,FALSE),VLOOKUP(Dati!$A6640,Normas!$A:$D,3,FALSE)*0.6)),"")</f>
      </c>
      <c r="H6640" s="2">
        <f>IFERROR(IF(ISBLANK($A6640),"",IF($A6640="Ūdeņraža jonu koncentrācija",VLOOKUP(Dati!$A6640,Normas!$A:$D,2,FALSE),VLOOKUP(Dati!$A6640,Normas!$A:$D,2,FALSE)*0.3)),"")</f>
      </c>
      <c r="I6640" s="2">
        <f>IFERROR(IF(ISBLANK($A6640),"",IF($A6640="Ūdeņraža jonu koncentrācija",VLOOKUP(Dati!$A6640,Normas!$A:$D,3,FALSE),VLOOKUP(Dati!$A6640,Normas!$A:$D,3,FALSE)*0.3)),"")</f>
      </c>
    </row>
    <row r="6641" spans="2:9" x14ac:dyDescent="0.2">
      <c r="B6641">
        <f>IF(ISBLANK(A6641),"",VLOOKUP(A6641,Normas!A:D,4,FALSE))</f>
      </c>
      <c r="E6641" s="2">
        <f>IF(ISBLANK(D6641),"",INT(YEARFRAC(D6641,'Vispārīga informācija'!$B$2)))</f>
      </c>
      <c r="F6641" s="2">
        <f>IFERROR(IF(ISBLANK($A6641),"",IF($A6641="Ūdeņraža jonu koncentrācija",VLOOKUP(Dati!$A6641,Normas!$A:$D,2,FALSE),VLOOKUP(Dati!$A6641,Normas!$A:$D,2,FALSE)*0.6)),"")</f>
      </c>
      <c r="G6641" s="2">
        <f>IFERROR(IF(ISBLANK($A6641),"",IF($A6641="Ūdeņraža jonu koncentrācija",VLOOKUP(Dati!$A6641,Normas!$A:$D,3,FALSE),VLOOKUP(Dati!$A6641,Normas!$A:$D,3,FALSE)*0.6)),"")</f>
      </c>
      <c r="H6641" s="2">
        <f>IFERROR(IF(ISBLANK($A6641),"",IF($A6641="Ūdeņraža jonu koncentrācija",VLOOKUP(Dati!$A6641,Normas!$A:$D,2,FALSE),VLOOKUP(Dati!$A6641,Normas!$A:$D,2,FALSE)*0.3)),"")</f>
      </c>
      <c r="I6641" s="2">
        <f>IFERROR(IF(ISBLANK($A6641),"",IF($A6641="Ūdeņraža jonu koncentrācija",VLOOKUP(Dati!$A6641,Normas!$A:$D,3,FALSE),VLOOKUP(Dati!$A6641,Normas!$A:$D,3,FALSE)*0.3)),"")</f>
      </c>
    </row>
    <row r="6642" spans="2:9" x14ac:dyDescent="0.2">
      <c r="B6642">
        <f>IF(ISBLANK(A6642),"",VLOOKUP(A6642,Normas!A:D,4,FALSE))</f>
      </c>
      <c r="E6642" s="2">
        <f>IF(ISBLANK(D6642),"",INT(YEARFRAC(D6642,'Vispārīga informācija'!$B$2)))</f>
      </c>
      <c r="F6642" s="2">
        <f>IFERROR(IF(ISBLANK($A6642),"",IF($A6642="Ūdeņraža jonu koncentrācija",VLOOKUP(Dati!$A6642,Normas!$A:$D,2,FALSE),VLOOKUP(Dati!$A6642,Normas!$A:$D,2,FALSE)*0.6)),"")</f>
      </c>
      <c r="G6642" s="2">
        <f>IFERROR(IF(ISBLANK($A6642),"",IF($A6642="Ūdeņraža jonu koncentrācija",VLOOKUP(Dati!$A6642,Normas!$A:$D,3,FALSE),VLOOKUP(Dati!$A6642,Normas!$A:$D,3,FALSE)*0.6)),"")</f>
      </c>
      <c r="H6642" s="2">
        <f>IFERROR(IF(ISBLANK($A6642),"",IF($A6642="Ūdeņraža jonu koncentrācija",VLOOKUP(Dati!$A6642,Normas!$A:$D,2,FALSE),VLOOKUP(Dati!$A6642,Normas!$A:$D,2,FALSE)*0.3)),"")</f>
      </c>
      <c r="I6642" s="2">
        <f>IFERROR(IF(ISBLANK($A6642),"",IF($A6642="Ūdeņraža jonu koncentrācija",VLOOKUP(Dati!$A6642,Normas!$A:$D,3,FALSE),VLOOKUP(Dati!$A6642,Normas!$A:$D,3,FALSE)*0.3)),"")</f>
      </c>
    </row>
    <row r="6643" spans="2:9" x14ac:dyDescent="0.2">
      <c r="B6643">
        <f>IF(ISBLANK(A6643),"",VLOOKUP(A6643,Normas!A:D,4,FALSE))</f>
      </c>
      <c r="E6643" s="2">
        <f>IF(ISBLANK(D6643),"",INT(YEARFRAC(D6643,'Vispārīga informācija'!$B$2)))</f>
      </c>
      <c r="F6643" s="2">
        <f>IFERROR(IF(ISBLANK($A6643),"",IF($A6643="Ūdeņraža jonu koncentrācija",VLOOKUP(Dati!$A6643,Normas!$A:$D,2,FALSE),VLOOKUP(Dati!$A6643,Normas!$A:$D,2,FALSE)*0.6)),"")</f>
      </c>
      <c r="G6643" s="2">
        <f>IFERROR(IF(ISBLANK($A6643),"",IF($A6643="Ūdeņraža jonu koncentrācija",VLOOKUP(Dati!$A6643,Normas!$A:$D,3,FALSE),VLOOKUP(Dati!$A6643,Normas!$A:$D,3,FALSE)*0.6)),"")</f>
      </c>
      <c r="H6643" s="2">
        <f>IFERROR(IF(ISBLANK($A6643),"",IF($A6643="Ūdeņraža jonu koncentrācija",VLOOKUP(Dati!$A6643,Normas!$A:$D,2,FALSE),VLOOKUP(Dati!$A6643,Normas!$A:$D,2,FALSE)*0.3)),"")</f>
      </c>
      <c r="I6643" s="2">
        <f>IFERROR(IF(ISBLANK($A6643),"",IF($A6643="Ūdeņraža jonu koncentrācija",VLOOKUP(Dati!$A6643,Normas!$A:$D,3,FALSE),VLOOKUP(Dati!$A6643,Normas!$A:$D,3,FALSE)*0.3)),"")</f>
      </c>
    </row>
    <row r="6644" spans="2:9" x14ac:dyDescent="0.2">
      <c r="B6644">
        <f>IF(ISBLANK(A6644),"",VLOOKUP(A6644,Normas!A:D,4,FALSE))</f>
      </c>
      <c r="E6644" s="2">
        <f>IF(ISBLANK(D6644),"",INT(YEARFRAC(D6644,'Vispārīga informācija'!$B$2)))</f>
      </c>
      <c r="F6644" s="2">
        <f>IFERROR(IF(ISBLANK($A6644),"",IF($A6644="Ūdeņraža jonu koncentrācija",VLOOKUP(Dati!$A6644,Normas!$A:$D,2,FALSE),VLOOKUP(Dati!$A6644,Normas!$A:$D,2,FALSE)*0.6)),"")</f>
      </c>
      <c r="G6644" s="2">
        <f>IFERROR(IF(ISBLANK($A6644),"",IF($A6644="Ūdeņraža jonu koncentrācija",VLOOKUP(Dati!$A6644,Normas!$A:$D,3,FALSE),VLOOKUP(Dati!$A6644,Normas!$A:$D,3,FALSE)*0.6)),"")</f>
      </c>
      <c r="H6644" s="2">
        <f>IFERROR(IF(ISBLANK($A6644),"",IF($A6644="Ūdeņraža jonu koncentrācija",VLOOKUP(Dati!$A6644,Normas!$A:$D,2,FALSE),VLOOKUP(Dati!$A6644,Normas!$A:$D,2,FALSE)*0.3)),"")</f>
      </c>
      <c r="I6644" s="2">
        <f>IFERROR(IF(ISBLANK($A6644),"",IF($A6644="Ūdeņraža jonu koncentrācija",VLOOKUP(Dati!$A6644,Normas!$A:$D,3,FALSE),VLOOKUP(Dati!$A6644,Normas!$A:$D,3,FALSE)*0.3)),"")</f>
      </c>
    </row>
    <row r="6645" spans="2:9" x14ac:dyDescent="0.2">
      <c r="B6645">
        <f>IF(ISBLANK(A6645),"",VLOOKUP(A6645,Normas!A:D,4,FALSE))</f>
      </c>
      <c r="E6645" s="2">
        <f>IF(ISBLANK(D6645),"",INT(YEARFRAC(D6645,'Vispārīga informācija'!$B$2)))</f>
      </c>
      <c r="F6645" s="2">
        <f>IFERROR(IF(ISBLANK($A6645),"",IF($A6645="Ūdeņraža jonu koncentrācija",VLOOKUP(Dati!$A6645,Normas!$A:$D,2,FALSE),VLOOKUP(Dati!$A6645,Normas!$A:$D,2,FALSE)*0.6)),"")</f>
      </c>
      <c r="G6645" s="2">
        <f>IFERROR(IF(ISBLANK($A6645),"",IF($A6645="Ūdeņraža jonu koncentrācija",VLOOKUP(Dati!$A6645,Normas!$A:$D,3,FALSE),VLOOKUP(Dati!$A6645,Normas!$A:$D,3,FALSE)*0.6)),"")</f>
      </c>
      <c r="H6645" s="2">
        <f>IFERROR(IF(ISBLANK($A6645),"",IF($A6645="Ūdeņraža jonu koncentrācija",VLOOKUP(Dati!$A6645,Normas!$A:$D,2,FALSE),VLOOKUP(Dati!$A6645,Normas!$A:$D,2,FALSE)*0.3)),"")</f>
      </c>
      <c r="I6645" s="2">
        <f>IFERROR(IF(ISBLANK($A6645),"",IF($A6645="Ūdeņraža jonu koncentrācija",VLOOKUP(Dati!$A6645,Normas!$A:$D,3,FALSE),VLOOKUP(Dati!$A6645,Normas!$A:$D,3,FALSE)*0.3)),"")</f>
      </c>
    </row>
    <row r="6646" spans="2:9" x14ac:dyDescent="0.2">
      <c r="B6646">
        <f>IF(ISBLANK(A6646),"",VLOOKUP(A6646,Normas!A:D,4,FALSE))</f>
      </c>
      <c r="E6646" s="2">
        <f>IF(ISBLANK(D6646),"",INT(YEARFRAC(D6646,'Vispārīga informācija'!$B$2)))</f>
      </c>
      <c r="F6646" s="2">
        <f>IFERROR(IF(ISBLANK($A6646),"",IF($A6646="Ūdeņraža jonu koncentrācija",VLOOKUP(Dati!$A6646,Normas!$A:$D,2,FALSE),VLOOKUP(Dati!$A6646,Normas!$A:$D,2,FALSE)*0.6)),"")</f>
      </c>
      <c r="G6646" s="2">
        <f>IFERROR(IF(ISBLANK($A6646),"",IF($A6646="Ūdeņraža jonu koncentrācija",VLOOKUP(Dati!$A6646,Normas!$A:$D,3,FALSE),VLOOKUP(Dati!$A6646,Normas!$A:$D,3,FALSE)*0.6)),"")</f>
      </c>
      <c r="H6646" s="2">
        <f>IFERROR(IF(ISBLANK($A6646),"",IF($A6646="Ūdeņraža jonu koncentrācija",VLOOKUP(Dati!$A6646,Normas!$A:$D,2,FALSE),VLOOKUP(Dati!$A6646,Normas!$A:$D,2,FALSE)*0.3)),"")</f>
      </c>
      <c r="I6646" s="2">
        <f>IFERROR(IF(ISBLANK($A6646),"",IF($A6646="Ūdeņraža jonu koncentrācija",VLOOKUP(Dati!$A6646,Normas!$A:$D,3,FALSE),VLOOKUP(Dati!$A6646,Normas!$A:$D,3,FALSE)*0.3)),"")</f>
      </c>
    </row>
    <row r="6647" spans="2:9" x14ac:dyDescent="0.2">
      <c r="B6647">
        <f>IF(ISBLANK(A6647),"",VLOOKUP(A6647,Normas!A:D,4,FALSE))</f>
      </c>
      <c r="E6647" s="2">
        <f>IF(ISBLANK(D6647),"",INT(YEARFRAC(D6647,'Vispārīga informācija'!$B$2)))</f>
      </c>
      <c r="F6647" s="2">
        <f>IFERROR(IF(ISBLANK($A6647),"",IF($A6647="Ūdeņraža jonu koncentrācija",VLOOKUP(Dati!$A6647,Normas!$A:$D,2,FALSE),VLOOKUP(Dati!$A6647,Normas!$A:$D,2,FALSE)*0.6)),"")</f>
      </c>
      <c r="G6647" s="2">
        <f>IFERROR(IF(ISBLANK($A6647),"",IF($A6647="Ūdeņraža jonu koncentrācija",VLOOKUP(Dati!$A6647,Normas!$A:$D,3,FALSE),VLOOKUP(Dati!$A6647,Normas!$A:$D,3,FALSE)*0.6)),"")</f>
      </c>
      <c r="H6647" s="2">
        <f>IFERROR(IF(ISBLANK($A6647),"",IF($A6647="Ūdeņraža jonu koncentrācija",VLOOKUP(Dati!$A6647,Normas!$A:$D,2,FALSE),VLOOKUP(Dati!$A6647,Normas!$A:$D,2,FALSE)*0.3)),"")</f>
      </c>
      <c r="I6647" s="2">
        <f>IFERROR(IF(ISBLANK($A6647),"",IF($A6647="Ūdeņraža jonu koncentrācija",VLOOKUP(Dati!$A6647,Normas!$A:$D,3,FALSE),VLOOKUP(Dati!$A6647,Normas!$A:$D,3,FALSE)*0.3)),"")</f>
      </c>
    </row>
    <row r="6648" spans="2:9" x14ac:dyDescent="0.2">
      <c r="B6648">
        <f>IF(ISBLANK(A6648),"",VLOOKUP(A6648,Normas!A:D,4,FALSE))</f>
      </c>
      <c r="E6648" s="2">
        <f>IF(ISBLANK(D6648),"",INT(YEARFRAC(D6648,'Vispārīga informācija'!$B$2)))</f>
      </c>
      <c r="F6648" s="2">
        <f>IFERROR(IF(ISBLANK($A6648),"",IF($A6648="Ūdeņraža jonu koncentrācija",VLOOKUP(Dati!$A6648,Normas!$A:$D,2,FALSE),VLOOKUP(Dati!$A6648,Normas!$A:$D,2,FALSE)*0.6)),"")</f>
      </c>
      <c r="G6648" s="2">
        <f>IFERROR(IF(ISBLANK($A6648),"",IF($A6648="Ūdeņraža jonu koncentrācija",VLOOKUP(Dati!$A6648,Normas!$A:$D,3,FALSE),VLOOKUP(Dati!$A6648,Normas!$A:$D,3,FALSE)*0.6)),"")</f>
      </c>
      <c r="H6648" s="2">
        <f>IFERROR(IF(ISBLANK($A6648),"",IF($A6648="Ūdeņraža jonu koncentrācija",VLOOKUP(Dati!$A6648,Normas!$A:$D,2,FALSE),VLOOKUP(Dati!$A6648,Normas!$A:$D,2,FALSE)*0.3)),"")</f>
      </c>
      <c r="I6648" s="2">
        <f>IFERROR(IF(ISBLANK($A6648),"",IF($A6648="Ūdeņraža jonu koncentrācija",VLOOKUP(Dati!$A6648,Normas!$A:$D,3,FALSE),VLOOKUP(Dati!$A6648,Normas!$A:$D,3,FALSE)*0.3)),"")</f>
      </c>
    </row>
    <row r="6649" spans="2:9" x14ac:dyDescent="0.2">
      <c r="B6649">
        <f>IF(ISBLANK(A6649),"",VLOOKUP(A6649,Normas!A:D,4,FALSE))</f>
      </c>
      <c r="E6649" s="2">
        <f>IF(ISBLANK(D6649),"",INT(YEARFRAC(D6649,'Vispārīga informācija'!$B$2)))</f>
      </c>
      <c r="F6649" s="2">
        <f>IFERROR(IF(ISBLANK($A6649),"",IF($A6649="Ūdeņraža jonu koncentrācija",VLOOKUP(Dati!$A6649,Normas!$A:$D,2,FALSE),VLOOKUP(Dati!$A6649,Normas!$A:$D,2,FALSE)*0.6)),"")</f>
      </c>
      <c r="G6649" s="2">
        <f>IFERROR(IF(ISBLANK($A6649),"",IF($A6649="Ūdeņraža jonu koncentrācija",VLOOKUP(Dati!$A6649,Normas!$A:$D,3,FALSE),VLOOKUP(Dati!$A6649,Normas!$A:$D,3,FALSE)*0.6)),"")</f>
      </c>
      <c r="H6649" s="2">
        <f>IFERROR(IF(ISBLANK($A6649),"",IF($A6649="Ūdeņraža jonu koncentrācija",VLOOKUP(Dati!$A6649,Normas!$A:$D,2,FALSE),VLOOKUP(Dati!$A6649,Normas!$A:$D,2,FALSE)*0.3)),"")</f>
      </c>
      <c r="I6649" s="2">
        <f>IFERROR(IF(ISBLANK($A6649),"",IF($A6649="Ūdeņraža jonu koncentrācija",VLOOKUP(Dati!$A6649,Normas!$A:$D,3,FALSE),VLOOKUP(Dati!$A6649,Normas!$A:$D,3,FALSE)*0.3)),"")</f>
      </c>
    </row>
    <row r="6650" spans="2:9" x14ac:dyDescent="0.2">
      <c r="B6650">
        <f>IF(ISBLANK(A6650),"",VLOOKUP(A6650,Normas!A:D,4,FALSE))</f>
      </c>
      <c r="E6650" s="2">
        <f>IF(ISBLANK(D6650),"",INT(YEARFRAC(D6650,'Vispārīga informācija'!$B$2)))</f>
      </c>
      <c r="F6650" s="2">
        <f>IFERROR(IF(ISBLANK($A6650),"",IF($A6650="Ūdeņraža jonu koncentrācija",VLOOKUP(Dati!$A6650,Normas!$A:$D,2,FALSE),VLOOKUP(Dati!$A6650,Normas!$A:$D,2,FALSE)*0.6)),"")</f>
      </c>
      <c r="G6650" s="2">
        <f>IFERROR(IF(ISBLANK($A6650),"",IF($A6650="Ūdeņraža jonu koncentrācija",VLOOKUP(Dati!$A6650,Normas!$A:$D,3,FALSE),VLOOKUP(Dati!$A6650,Normas!$A:$D,3,FALSE)*0.6)),"")</f>
      </c>
      <c r="H6650" s="2">
        <f>IFERROR(IF(ISBLANK($A6650),"",IF($A6650="Ūdeņraža jonu koncentrācija",VLOOKUP(Dati!$A6650,Normas!$A:$D,2,FALSE),VLOOKUP(Dati!$A6650,Normas!$A:$D,2,FALSE)*0.3)),"")</f>
      </c>
      <c r="I6650" s="2">
        <f>IFERROR(IF(ISBLANK($A6650),"",IF($A6650="Ūdeņraža jonu koncentrācija",VLOOKUP(Dati!$A6650,Normas!$A:$D,3,FALSE),VLOOKUP(Dati!$A6650,Normas!$A:$D,3,FALSE)*0.3)),"")</f>
      </c>
    </row>
    <row r="6651" spans="2:9" x14ac:dyDescent="0.2">
      <c r="B6651">
        <f>IF(ISBLANK(A6651),"",VLOOKUP(A6651,Normas!A:D,4,FALSE))</f>
      </c>
      <c r="E6651" s="2">
        <f>IF(ISBLANK(D6651),"",INT(YEARFRAC(D6651,'Vispārīga informācija'!$B$2)))</f>
      </c>
      <c r="F6651" s="2">
        <f>IFERROR(IF(ISBLANK($A6651),"",IF($A6651="Ūdeņraža jonu koncentrācija",VLOOKUP(Dati!$A6651,Normas!$A:$D,2,FALSE),VLOOKUP(Dati!$A6651,Normas!$A:$D,2,FALSE)*0.6)),"")</f>
      </c>
      <c r="G6651" s="2">
        <f>IFERROR(IF(ISBLANK($A6651),"",IF($A6651="Ūdeņraža jonu koncentrācija",VLOOKUP(Dati!$A6651,Normas!$A:$D,3,FALSE),VLOOKUP(Dati!$A6651,Normas!$A:$D,3,FALSE)*0.6)),"")</f>
      </c>
      <c r="H6651" s="2">
        <f>IFERROR(IF(ISBLANK($A6651),"",IF($A6651="Ūdeņraža jonu koncentrācija",VLOOKUP(Dati!$A6651,Normas!$A:$D,2,FALSE),VLOOKUP(Dati!$A6651,Normas!$A:$D,2,FALSE)*0.3)),"")</f>
      </c>
      <c r="I6651" s="2">
        <f>IFERROR(IF(ISBLANK($A6651),"",IF($A6651="Ūdeņraža jonu koncentrācija",VLOOKUP(Dati!$A6651,Normas!$A:$D,3,FALSE),VLOOKUP(Dati!$A6651,Normas!$A:$D,3,FALSE)*0.3)),"")</f>
      </c>
    </row>
    <row r="6652" spans="2:9" x14ac:dyDescent="0.2">
      <c r="B6652">
        <f>IF(ISBLANK(A6652),"",VLOOKUP(A6652,Normas!A:D,4,FALSE))</f>
      </c>
      <c r="E6652" s="2">
        <f>IF(ISBLANK(D6652),"",INT(YEARFRAC(D6652,'Vispārīga informācija'!$B$2)))</f>
      </c>
      <c r="F6652" s="2">
        <f>IFERROR(IF(ISBLANK($A6652),"",IF($A6652="Ūdeņraža jonu koncentrācija",VLOOKUP(Dati!$A6652,Normas!$A:$D,2,FALSE),VLOOKUP(Dati!$A6652,Normas!$A:$D,2,FALSE)*0.6)),"")</f>
      </c>
      <c r="G6652" s="2">
        <f>IFERROR(IF(ISBLANK($A6652),"",IF($A6652="Ūdeņraža jonu koncentrācija",VLOOKUP(Dati!$A6652,Normas!$A:$D,3,FALSE),VLOOKUP(Dati!$A6652,Normas!$A:$D,3,FALSE)*0.6)),"")</f>
      </c>
      <c r="H6652" s="2">
        <f>IFERROR(IF(ISBLANK($A6652),"",IF($A6652="Ūdeņraža jonu koncentrācija",VLOOKUP(Dati!$A6652,Normas!$A:$D,2,FALSE),VLOOKUP(Dati!$A6652,Normas!$A:$D,2,FALSE)*0.3)),"")</f>
      </c>
      <c r="I6652" s="2">
        <f>IFERROR(IF(ISBLANK($A6652),"",IF($A6652="Ūdeņraža jonu koncentrācija",VLOOKUP(Dati!$A6652,Normas!$A:$D,3,FALSE),VLOOKUP(Dati!$A6652,Normas!$A:$D,3,FALSE)*0.3)),"")</f>
      </c>
    </row>
    <row r="6653" spans="2:9" x14ac:dyDescent="0.2">
      <c r="B6653">
        <f>IF(ISBLANK(A6653),"",VLOOKUP(A6653,Normas!A:D,4,FALSE))</f>
      </c>
      <c r="E6653" s="2">
        <f>IF(ISBLANK(D6653),"",INT(YEARFRAC(D6653,'Vispārīga informācija'!$B$2)))</f>
      </c>
      <c r="F6653" s="2">
        <f>IFERROR(IF(ISBLANK($A6653),"",IF($A6653="Ūdeņraža jonu koncentrācija",VLOOKUP(Dati!$A6653,Normas!$A:$D,2,FALSE),VLOOKUP(Dati!$A6653,Normas!$A:$D,2,FALSE)*0.6)),"")</f>
      </c>
      <c r="G6653" s="2">
        <f>IFERROR(IF(ISBLANK($A6653),"",IF($A6653="Ūdeņraža jonu koncentrācija",VLOOKUP(Dati!$A6653,Normas!$A:$D,3,FALSE),VLOOKUP(Dati!$A6653,Normas!$A:$D,3,FALSE)*0.6)),"")</f>
      </c>
      <c r="H6653" s="2">
        <f>IFERROR(IF(ISBLANK($A6653),"",IF($A6653="Ūdeņraža jonu koncentrācija",VLOOKUP(Dati!$A6653,Normas!$A:$D,2,FALSE),VLOOKUP(Dati!$A6653,Normas!$A:$D,2,FALSE)*0.3)),"")</f>
      </c>
      <c r="I6653" s="2">
        <f>IFERROR(IF(ISBLANK($A6653),"",IF($A6653="Ūdeņraža jonu koncentrācija",VLOOKUP(Dati!$A6653,Normas!$A:$D,3,FALSE),VLOOKUP(Dati!$A6653,Normas!$A:$D,3,FALSE)*0.3)),"")</f>
      </c>
    </row>
    <row r="6654" spans="2:9" x14ac:dyDescent="0.2">
      <c r="B6654">
        <f>IF(ISBLANK(A6654),"",VLOOKUP(A6654,Normas!A:D,4,FALSE))</f>
      </c>
      <c r="E6654" s="2">
        <f>IF(ISBLANK(D6654),"",INT(YEARFRAC(D6654,'Vispārīga informācija'!$B$2)))</f>
      </c>
      <c r="F6654" s="2">
        <f>IFERROR(IF(ISBLANK($A6654),"",IF($A6654="Ūdeņraža jonu koncentrācija",VLOOKUP(Dati!$A6654,Normas!$A:$D,2,FALSE),VLOOKUP(Dati!$A6654,Normas!$A:$D,2,FALSE)*0.6)),"")</f>
      </c>
      <c r="G6654" s="2">
        <f>IFERROR(IF(ISBLANK($A6654),"",IF($A6654="Ūdeņraža jonu koncentrācija",VLOOKUP(Dati!$A6654,Normas!$A:$D,3,FALSE),VLOOKUP(Dati!$A6654,Normas!$A:$D,3,FALSE)*0.6)),"")</f>
      </c>
      <c r="H6654" s="2">
        <f>IFERROR(IF(ISBLANK($A6654),"",IF($A6654="Ūdeņraža jonu koncentrācija",VLOOKUP(Dati!$A6654,Normas!$A:$D,2,FALSE),VLOOKUP(Dati!$A6654,Normas!$A:$D,2,FALSE)*0.3)),"")</f>
      </c>
      <c r="I6654" s="2">
        <f>IFERROR(IF(ISBLANK($A6654),"",IF($A6654="Ūdeņraža jonu koncentrācija",VLOOKUP(Dati!$A6654,Normas!$A:$D,3,FALSE),VLOOKUP(Dati!$A6654,Normas!$A:$D,3,FALSE)*0.3)),"")</f>
      </c>
    </row>
    <row r="6655" spans="2:9" x14ac:dyDescent="0.2">
      <c r="B6655">
        <f>IF(ISBLANK(A6655),"",VLOOKUP(A6655,Normas!A:D,4,FALSE))</f>
      </c>
      <c r="E6655" s="2">
        <f>IF(ISBLANK(D6655),"",INT(YEARFRAC(D6655,'Vispārīga informācija'!$B$2)))</f>
      </c>
      <c r="F6655" s="2">
        <f>IFERROR(IF(ISBLANK($A6655),"",IF($A6655="Ūdeņraža jonu koncentrācija",VLOOKUP(Dati!$A6655,Normas!$A:$D,2,FALSE),VLOOKUP(Dati!$A6655,Normas!$A:$D,2,FALSE)*0.6)),"")</f>
      </c>
      <c r="G6655" s="2">
        <f>IFERROR(IF(ISBLANK($A6655),"",IF($A6655="Ūdeņraža jonu koncentrācija",VLOOKUP(Dati!$A6655,Normas!$A:$D,3,FALSE),VLOOKUP(Dati!$A6655,Normas!$A:$D,3,FALSE)*0.6)),"")</f>
      </c>
      <c r="H6655" s="2">
        <f>IFERROR(IF(ISBLANK($A6655),"",IF($A6655="Ūdeņraža jonu koncentrācija",VLOOKUP(Dati!$A6655,Normas!$A:$D,2,FALSE),VLOOKUP(Dati!$A6655,Normas!$A:$D,2,FALSE)*0.3)),"")</f>
      </c>
      <c r="I6655" s="2">
        <f>IFERROR(IF(ISBLANK($A6655),"",IF($A6655="Ūdeņraža jonu koncentrācija",VLOOKUP(Dati!$A6655,Normas!$A:$D,3,FALSE),VLOOKUP(Dati!$A6655,Normas!$A:$D,3,FALSE)*0.3)),"")</f>
      </c>
    </row>
    <row r="6656" spans="2:9" x14ac:dyDescent="0.2">
      <c r="B6656">
        <f>IF(ISBLANK(A6656),"",VLOOKUP(A6656,Normas!A:D,4,FALSE))</f>
      </c>
      <c r="E6656" s="2">
        <f>IF(ISBLANK(D6656),"",INT(YEARFRAC(D6656,'Vispārīga informācija'!$B$2)))</f>
      </c>
      <c r="F6656" s="2">
        <f>IFERROR(IF(ISBLANK($A6656),"",IF($A6656="Ūdeņraža jonu koncentrācija",VLOOKUP(Dati!$A6656,Normas!$A:$D,2,FALSE),VLOOKUP(Dati!$A6656,Normas!$A:$D,2,FALSE)*0.6)),"")</f>
      </c>
      <c r="G6656" s="2">
        <f>IFERROR(IF(ISBLANK($A6656),"",IF($A6656="Ūdeņraža jonu koncentrācija",VLOOKUP(Dati!$A6656,Normas!$A:$D,3,FALSE),VLOOKUP(Dati!$A6656,Normas!$A:$D,3,FALSE)*0.6)),"")</f>
      </c>
      <c r="H6656" s="2">
        <f>IFERROR(IF(ISBLANK($A6656),"",IF($A6656="Ūdeņraža jonu koncentrācija",VLOOKUP(Dati!$A6656,Normas!$A:$D,2,FALSE),VLOOKUP(Dati!$A6656,Normas!$A:$D,2,FALSE)*0.3)),"")</f>
      </c>
      <c r="I6656" s="2">
        <f>IFERROR(IF(ISBLANK($A6656),"",IF($A6656="Ūdeņraža jonu koncentrācija",VLOOKUP(Dati!$A6656,Normas!$A:$D,3,FALSE),VLOOKUP(Dati!$A6656,Normas!$A:$D,3,FALSE)*0.3)),"")</f>
      </c>
    </row>
    <row r="6657" spans="2:9" x14ac:dyDescent="0.2">
      <c r="B6657">
        <f>IF(ISBLANK(A6657),"",VLOOKUP(A6657,Normas!A:D,4,FALSE))</f>
      </c>
      <c r="E6657" s="2">
        <f>IF(ISBLANK(D6657),"",INT(YEARFRAC(D6657,'Vispārīga informācija'!$B$2)))</f>
      </c>
      <c r="F6657" s="2">
        <f>IFERROR(IF(ISBLANK($A6657),"",IF($A6657="Ūdeņraža jonu koncentrācija",VLOOKUP(Dati!$A6657,Normas!$A:$D,2,FALSE),VLOOKUP(Dati!$A6657,Normas!$A:$D,2,FALSE)*0.6)),"")</f>
      </c>
      <c r="G6657" s="2">
        <f>IFERROR(IF(ISBLANK($A6657),"",IF($A6657="Ūdeņraža jonu koncentrācija",VLOOKUP(Dati!$A6657,Normas!$A:$D,3,FALSE),VLOOKUP(Dati!$A6657,Normas!$A:$D,3,FALSE)*0.6)),"")</f>
      </c>
      <c r="H6657" s="2">
        <f>IFERROR(IF(ISBLANK($A6657),"",IF($A6657="Ūdeņraža jonu koncentrācija",VLOOKUP(Dati!$A6657,Normas!$A:$D,2,FALSE),VLOOKUP(Dati!$A6657,Normas!$A:$D,2,FALSE)*0.3)),"")</f>
      </c>
      <c r="I6657" s="2">
        <f>IFERROR(IF(ISBLANK($A6657),"",IF($A6657="Ūdeņraža jonu koncentrācija",VLOOKUP(Dati!$A6657,Normas!$A:$D,3,FALSE),VLOOKUP(Dati!$A6657,Normas!$A:$D,3,FALSE)*0.3)),"")</f>
      </c>
    </row>
    <row r="6658" spans="2:9" x14ac:dyDescent="0.2">
      <c r="B6658">
        <f>IF(ISBLANK(A6658),"",VLOOKUP(A6658,Normas!A:D,4,FALSE))</f>
      </c>
      <c r="E6658" s="2">
        <f>IF(ISBLANK(D6658),"",INT(YEARFRAC(D6658,'Vispārīga informācija'!$B$2)))</f>
      </c>
      <c r="F6658" s="2">
        <f>IFERROR(IF(ISBLANK($A6658),"",IF($A6658="Ūdeņraža jonu koncentrācija",VLOOKUP(Dati!$A6658,Normas!$A:$D,2,FALSE),VLOOKUP(Dati!$A6658,Normas!$A:$D,2,FALSE)*0.6)),"")</f>
      </c>
      <c r="G6658" s="2">
        <f>IFERROR(IF(ISBLANK($A6658),"",IF($A6658="Ūdeņraža jonu koncentrācija",VLOOKUP(Dati!$A6658,Normas!$A:$D,3,FALSE),VLOOKUP(Dati!$A6658,Normas!$A:$D,3,FALSE)*0.6)),"")</f>
      </c>
      <c r="H6658" s="2">
        <f>IFERROR(IF(ISBLANK($A6658),"",IF($A6658="Ūdeņraža jonu koncentrācija",VLOOKUP(Dati!$A6658,Normas!$A:$D,2,FALSE),VLOOKUP(Dati!$A6658,Normas!$A:$D,2,FALSE)*0.3)),"")</f>
      </c>
      <c r="I6658" s="2">
        <f>IFERROR(IF(ISBLANK($A6658),"",IF($A6658="Ūdeņraža jonu koncentrācija",VLOOKUP(Dati!$A6658,Normas!$A:$D,3,FALSE),VLOOKUP(Dati!$A6658,Normas!$A:$D,3,FALSE)*0.3)),"")</f>
      </c>
    </row>
    <row r="6659" spans="2:9" x14ac:dyDescent="0.2">
      <c r="B6659">
        <f>IF(ISBLANK(A6659),"",VLOOKUP(A6659,Normas!A:D,4,FALSE))</f>
      </c>
      <c r="E6659" s="2">
        <f>IF(ISBLANK(D6659),"",INT(YEARFRAC(D6659,'Vispārīga informācija'!$B$2)))</f>
      </c>
      <c r="F6659" s="2">
        <f>IFERROR(IF(ISBLANK($A6659),"",IF($A6659="Ūdeņraža jonu koncentrācija",VLOOKUP(Dati!$A6659,Normas!$A:$D,2,FALSE),VLOOKUP(Dati!$A6659,Normas!$A:$D,2,FALSE)*0.6)),"")</f>
      </c>
      <c r="G6659" s="2">
        <f>IFERROR(IF(ISBLANK($A6659),"",IF($A6659="Ūdeņraža jonu koncentrācija",VLOOKUP(Dati!$A6659,Normas!$A:$D,3,FALSE),VLOOKUP(Dati!$A6659,Normas!$A:$D,3,FALSE)*0.6)),"")</f>
      </c>
      <c r="H6659" s="2">
        <f>IFERROR(IF(ISBLANK($A6659),"",IF($A6659="Ūdeņraža jonu koncentrācija",VLOOKUP(Dati!$A6659,Normas!$A:$D,2,FALSE),VLOOKUP(Dati!$A6659,Normas!$A:$D,2,FALSE)*0.3)),"")</f>
      </c>
      <c r="I6659" s="2">
        <f>IFERROR(IF(ISBLANK($A6659),"",IF($A6659="Ūdeņraža jonu koncentrācija",VLOOKUP(Dati!$A6659,Normas!$A:$D,3,FALSE),VLOOKUP(Dati!$A6659,Normas!$A:$D,3,FALSE)*0.3)),"")</f>
      </c>
    </row>
    <row r="6660" spans="2:9" x14ac:dyDescent="0.2">
      <c r="B6660">
        <f>IF(ISBLANK(A6660),"",VLOOKUP(A6660,Normas!A:D,4,FALSE))</f>
      </c>
      <c r="E6660" s="2">
        <f>IF(ISBLANK(D6660),"",INT(YEARFRAC(D6660,'Vispārīga informācija'!$B$2)))</f>
      </c>
      <c r="F6660" s="2">
        <f>IFERROR(IF(ISBLANK($A6660),"",IF($A6660="Ūdeņraža jonu koncentrācija",VLOOKUP(Dati!$A6660,Normas!$A:$D,2,FALSE),VLOOKUP(Dati!$A6660,Normas!$A:$D,2,FALSE)*0.6)),"")</f>
      </c>
      <c r="G6660" s="2">
        <f>IFERROR(IF(ISBLANK($A6660),"",IF($A6660="Ūdeņraža jonu koncentrācija",VLOOKUP(Dati!$A6660,Normas!$A:$D,3,FALSE),VLOOKUP(Dati!$A6660,Normas!$A:$D,3,FALSE)*0.6)),"")</f>
      </c>
      <c r="H6660" s="2">
        <f>IFERROR(IF(ISBLANK($A6660),"",IF($A6660="Ūdeņraža jonu koncentrācija",VLOOKUP(Dati!$A6660,Normas!$A:$D,2,FALSE),VLOOKUP(Dati!$A6660,Normas!$A:$D,2,FALSE)*0.3)),"")</f>
      </c>
      <c r="I6660" s="2">
        <f>IFERROR(IF(ISBLANK($A6660),"",IF($A6660="Ūdeņraža jonu koncentrācija",VLOOKUP(Dati!$A6660,Normas!$A:$D,3,FALSE),VLOOKUP(Dati!$A6660,Normas!$A:$D,3,FALSE)*0.3)),"")</f>
      </c>
    </row>
    <row r="6661" spans="2:9" x14ac:dyDescent="0.2">
      <c r="B6661">
        <f>IF(ISBLANK(A6661),"",VLOOKUP(A6661,Normas!A:D,4,FALSE))</f>
      </c>
      <c r="E6661" s="2">
        <f>IF(ISBLANK(D6661),"",INT(YEARFRAC(D6661,'Vispārīga informācija'!$B$2)))</f>
      </c>
      <c r="F6661" s="2">
        <f>IFERROR(IF(ISBLANK($A6661),"",IF($A6661="Ūdeņraža jonu koncentrācija",VLOOKUP(Dati!$A6661,Normas!$A:$D,2,FALSE),VLOOKUP(Dati!$A6661,Normas!$A:$D,2,FALSE)*0.6)),"")</f>
      </c>
      <c r="G6661" s="2">
        <f>IFERROR(IF(ISBLANK($A6661),"",IF($A6661="Ūdeņraža jonu koncentrācija",VLOOKUP(Dati!$A6661,Normas!$A:$D,3,FALSE),VLOOKUP(Dati!$A6661,Normas!$A:$D,3,FALSE)*0.6)),"")</f>
      </c>
      <c r="H6661" s="2">
        <f>IFERROR(IF(ISBLANK($A6661),"",IF($A6661="Ūdeņraža jonu koncentrācija",VLOOKUP(Dati!$A6661,Normas!$A:$D,2,FALSE),VLOOKUP(Dati!$A6661,Normas!$A:$D,2,FALSE)*0.3)),"")</f>
      </c>
      <c r="I6661" s="2">
        <f>IFERROR(IF(ISBLANK($A6661),"",IF($A6661="Ūdeņraža jonu koncentrācija",VLOOKUP(Dati!$A6661,Normas!$A:$D,3,FALSE),VLOOKUP(Dati!$A6661,Normas!$A:$D,3,FALSE)*0.3)),"")</f>
      </c>
    </row>
    <row r="6662" spans="2:9" x14ac:dyDescent="0.2">
      <c r="B6662">
        <f>IF(ISBLANK(A6662),"",VLOOKUP(A6662,Normas!A:D,4,FALSE))</f>
      </c>
      <c r="E6662" s="2">
        <f>IF(ISBLANK(D6662),"",INT(YEARFRAC(D6662,'Vispārīga informācija'!$B$2)))</f>
      </c>
      <c r="F6662" s="2">
        <f>IFERROR(IF(ISBLANK($A6662),"",IF($A6662="Ūdeņraža jonu koncentrācija",VLOOKUP(Dati!$A6662,Normas!$A:$D,2,FALSE),VLOOKUP(Dati!$A6662,Normas!$A:$D,2,FALSE)*0.6)),"")</f>
      </c>
      <c r="G6662" s="2">
        <f>IFERROR(IF(ISBLANK($A6662),"",IF($A6662="Ūdeņraža jonu koncentrācija",VLOOKUP(Dati!$A6662,Normas!$A:$D,3,FALSE),VLOOKUP(Dati!$A6662,Normas!$A:$D,3,FALSE)*0.6)),"")</f>
      </c>
      <c r="H6662" s="2">
        <f>IFERROR(IF(ISBLANK($A6662),"",IF($A6662="Ūdeņraža jonu koncentrācija",VLOOKUP(Dati!$A6662,Normas!$A:$D,2,FALSE),VLOOKUP(Dati!$A6662,Normas!$A:$D,2,FALSE)*0.3)),"")</f>
      </c>
      <c r="I6662" s="2">
        <f>IFERROR(IF(ISBLANK($A6662),"",IF($A6662="Ūdeņraža jonu koncentrācija",VLOOKUP(Dati!$A6662,Normas!$A:$D,3,FALSE),VLOOKUP(Dati!$A6662,Normas!$A:$D,3,FALSE)*0.3)),"")</f>
      </c>
    </row>
    <row r="6663" spans="2:9" x14ac:dyDescent="0.2">
      <c r="B6663">
        <f>IF(ISBLANK(A6663),"",VLOOKUP(A6663,Normas!A:D,4,FALSE))</f>
      </c>
      <c r="E6663" s="2">
        <f>IF(ISBLANK(D6663),"",INT(YEARFRAC(D6663,'Vispārīga informācija'!$B$2)))</f>
      </c>
      <c r="F6663" s="2">
        <f>IFERROR(IF(ISBLANK($A6663),"",IF($A6663="Ūdeņraža jonu koncentrācija",VLOOKUP(Dati!$A6663,Normas!$A:$D,2,FALSE),VLOOKUP(Dati!$A6663,Normas!$A:$D,2,FALSE)*0.6)),"")</f>
      </c>
      <c r="G6663" s="2">
        <f>IFERROR(IF(ISBLANK($A6663),"",IF($A6663="Ūdeņraža jonu koncentrācija",VLOOKUP(Dati!$A6663,Normas!$A:$D,3,FALSE),VLOOKUP(Dati!$A6663,Normas!$A:$D,3,FALSE)*0.6)),"")</f>
      </c>
      <c r="H6663" s="2">
        <f>IFERROR(IF(ISBLANK($A6663),"",IF($A6663="Ūdeņraža jonu koncentrācija",VLOOKUP(Dati!$A6663,Normas!$A:$D,2,FALSE),VLOOKUP(Dati!$A6663,Normas!$A:$D,2,FALSE)*0.3)),"")</f>
      </c>
      <c r="I6663" s="2">
        <f>IFERROR(IF(ISBLANK($A6663),"",IF($A6663="Ūdeņraža jonu koncentrācija",VLOOKUP(Dati!$A6663,Normas!$A:$D,3,FALSE),VLOOKUP(Dati!$A6663,Normas!$A:$D,3,FALSE)*0.3)),"")</f>
      </c>
    </row>
    <row r="6664" spans="2:9" x14ac:dyDescent="0.2">
      <c r="B6664">
        <f>IF(ISBLANK(A6664),"",VLOOKUP(A6664,Normas!A:D,4,FALSE))</f>
      </c>
      <c r="E6664" s="2">
        <f>IF(ISBLANK(D6664),"",INT(YEARFRAC(D6664,'Vispārīga informācija'!$B$2)))</f>
      </c>
      <c r="F6664" s="2">
        <f>IFERROR(IF(ISBLANK($A6664),"",IF($A6664="Ūdeņraža jonu koncentrācija",VLOOKUP(Dati!$A6664,Normas!$A:$D,2,FALSE),VLOOKUP(Dati!$A6664,Normas!$A:$D,2,FALSE)*0.6)),"")</f>
      </c>
      <c r="G6664" s="2">
        <f>IFERROR(IF(ISBLANK($A6664),"",IF($A6664="Ūdeņraža jonu koncentrācija",VLOOKUP(Dati!$A6664,Normas!$A:$D,3,FALSE),VLOOKUP(Dati!$A6664,Normas!$A:$D,3,FALSE)*0.6)),"")</f>
      </c>
      <c r="H6664" s="2">
        <f>IFERROR(IF(ISBLANK($A6664),"",IF($A6664="Ūdeņraža jonu koncentrācija",VLOOKUP(Dati!$A6664,Normas!$A:$D,2,FALSE),VLOOKUP(Dati!$A6664,Normas!$A:$D,2,FALSE)*0.3)),"")</f>
      </c>
      <c r="I6664" s="2">
        <f>IFERROR(IF(ISBLANK($A6664),"",IF($A6664="Ūdeņraža jonu koncentrācija",VLOOKUP(Dati!$A6664,Normas!$A:$D,3,FALSE),VLOOKUP(Dati!$A6664,Normas!$A:$D,3,FALSE)*0.3)),"")</f>
      </c>
    </row>
    <row r="6665" spans="2:9" x14ac:dyDescent="0.2">
      <c r="B6665">
        <f>IF(ISBLANK(A6665),"",VLOOKUP(A6665,Normas!A:D,4,FALSE))</f>
      </c>
      <c r="E6665" s="2">
        <f>IF(ISBLANK(D6665),"",INT(YEARFRAC(D6665,'Vispārīga informācija'!$B$2)))</f>
      </c>
      <c r="F6665" s="2">
        <f>IFERROR(IF(ISBLANK($A6665),"",IF($A6665="Ūdeņraža jonu koncentrācija",VLOOKUP(Dati!$A6665,Normas!$A:$D,2,FALSE),VLOOKUP(Dati!$A6665,Normas!$A:$D,2,FALSE)*0.6)),"")</f>
      </c>
      <c r="G6665" s="2">
        <f>IFERROR(IF(ISBLANK($A6665),"",IF($A6665="Ūdeņraža jonu koncentrācija",VLOOKUP(Dati!$A6665,Normas!$A:$D,3,FALSE),VLOOKUP(Dati!$A6665,Normas!$A:$D,3,FALSE)*0.6)),"")</f>
      </c>
      <c r="H6665" s="2">
        <f>IFERROR(IF(ISBLANK($A6665),"",IF($A6665="Ūdeņraža jonu koncentrācija",VLOOKUP(Dati!$A6665,Normas!$A:$D,2,FALSE),VLOOKUP(Dati!$A6665,Normas!$A:$D,2,FALSE)*0.3)),"")</f>
      </c>
      <c r="I6665" s="2">
        <f>IFERROR(IF(ISBLANK($A6665),"",IF($A6665="Ūdeņraža jonu koncentrācija",VLOOKUP(Dati!$A6665,Normas!$A:$D,3,FALSE),VLOOKUP(Dati!$A6665,Normas!$A:$D,3,FALSE)*0.3)),"")</f>
      </c>
    </row>
    <row r="6666" spans="2:9" x14ac:dyDescent="0.2">
      <c r="B6666">
        <f>IF(ISBLANK(A6666),"",VLOOKUP(A6666,Normas!A:D,4,FALSE))</f>
      </c>
      <c r="E6666" s="2">
        <f>IF(ISBLANK(D6666),"",INT(YEARFRAC(D6666,'Vispārīga informācija'!$B$2)))</f>
      </c>
      <c r="F6666" s="2">
        <f>IFERROR(IF(ISBLANK($A6666),"",IF($A6666="Ūdeņraža jonu koncentrācija",VLOOKUP(Dati!$A6666,Normas!$A:$D,2,FALSE),VLOOKUP(Dati!$A6666,Normas!$A:$D,2,FALSE)*0.6)),"")</f>
      </c>
      <c r="G6666" s="2">
        <f>IFERROR(IF(ISBLANK($A6666),"",IF($A6666="Ūdeņraža jonu koncentrācija",VLOOKUP(Dati!$A6666,Normas!$A:$D,3,FALSE),VLOOKUP(Dati!$A6666,Normas!$A:$D,3,FALSE)*0.6)),"")</f>
      </c>
      <c r="H6666" s="2">
        <f>IFERROR(IF(ISBLANK($A6666),"",IF($A6666="Ūdeņraža jonu koncentrācija",VLOOKUP(Dati!$A6666,Normas!$A:$D,2,FALSE),VLOOKUP(Dati!$A6666,Normas!$A:$D,2,FALSE)*0.3)),"")</f>
      </c>
      <c r="I6666" s="2">
        <f>IFERROR(IF(ISBLANK($A6666),"",IF($A6666="Ūdeņraža jonu koncentrācija",VLOOKUP(Dati!$A6666,Normas!$A:$D,3,FALSE),VLOOKUP(Dati!$A6666,Normas!$A:$D,3,FALSE)*0.3)),"")</f>
      </c>
    </row>
    <row r="6667" spans="2:9" x14ac:dyDescent="0.2">
      <c r="B6667">
        <f>IF(ISBLANK(A6667),"",VLOOKUP(A6667,Normas!A:D,4,FALSE))</f>
      </c>
      <c r="E6667" s="2">
        <f>IF(ISBLANK(D6667),"",INT(YEARFRAC(D6667,'Vispārīga informācija'!$B$2)))</f>
      </c>
      <c r="F6667" s="2">
        <f>IFERROR(IF(ISBLANK($A6667),"",IF($A6667="Ūdeņraža jonu koncentrācija",VLOOKUP(Dati!$A6667,Normas!$A:$D,2,FALSE),VLOOKUP(Dati!$A6667,Normas!$A:$D,2,FALSE)*0.6)),"")</f>
      </c>
      <c r="G6667" s="2">
        <f>IFERROR(IF(ISBLANK($A6667),"",IF($A6667="Ūdeņraža jonu koncentrācija",VLOOKUP(Dati!$A6667,Normas!$A:$D,3,FALSE),VLOOKUP(Dati!$A6667,Normas!$A:$D,3,FALSE)*0.6)),"")</f>
      </c>
      <c r="H6667" s="2">
        <f>IFERROR(IF(ISBLANK($A6667),"",IF($A6667="Ūdeņraža jonu koncentrācija",VLOOKUP(Dati!$A6667,Normas!$A:$D,2,FALSE),VLOOKUP(Dati!$A6667,Normas!$A:$D,2,FALSE)*0.3)),"")</f>
      </c>
      <c r="I6667" s="2">
        <f>IFERROR(IF(ISBLANK($A6667),"",IF($A6667="Ūdeņraža jonu koncentrācija",VLOOKUP(Dati!$A6667,Normas!$A:$D,3,FALSE),VLOOKUP(Dati!$A6667,Normas!$A:$D,3,FALSE)*0.3)),"")</f>
      </c>
    </row>
    <row r="6668" spans="2:9" x14ac:dyDescent="0.2">
      <c r="B6668">
        <f>IF(ISBLANK(A6668),"",VLOOKUP(A6668,Normas!A:D,4,FALSE))</f>
      </c>
      <c r="E6668" s="2">
        <f>IF(ISBLANK(D6668),"",INT(YEARFRAC(D6668,'Vispārīga informācija'!$B$2)))</f>
      </c>
      <c r="F6668" s="2">
        <f>IFERROR(IF(ISBLANK($A6668),"",IF($A6668="Ūdeņraža jonu koncentrācija",VLOOKUP(Dati!$A6668,Normas!$A:$D,2,FALSE),VLOOKUP(Dati!$A6668,Normas!$A:$D,2,FALSE)*0.6)),"")</f>
      </c>
      <c r="G6668" s="2">
        <f>IFERROR(IF(ISBLANK($A6668),"",IF($A6668="Ūdeņraža jonu koncentrācija",VLOOKUP(Dati!$A6668,Normas!$A:$D,3,FALSE),VLOOKUP(Dati!$A6668,Normas!$A:$D,3,FALSE)*0.6)),"")</f>
      </c>
      <c r="H6668" s="2">
        <f>IFERROR(IF(ISBLANK($A6668),"",IF($A6668="Ūdeņraža jonu koncentrācija",VLOOKUP(Dati!$A6668,Normas!$A:$D,2,FALSE),VLOOKUP(Dati!$A6668,Normas!$A:$D,2,FALSE)*0.3)),"")</f>
      </c>
      <c r="I6668" s="2">
        <f>IFERROR(IF(ISBLANK($A6668),"",IF($A6668="Ūdeņraža jonu koncentrācija",VLOOKUP(Dati!$A6668,Normas!$A:$D,3,FALSE),VLOOKUP(Dati!$A6668,Normas!$A:$D,3,FALSE)*0.3)),"")</f>
      </c>
    </row>
    <row r="6669" spans="2:9" x14ac:dyDescent="0.2">
      <c r="B6669">
        <f>IF(ISBLANK(A6669),"",VLOOKUP(A6669,Normas!A:D,4,FALSE))</f>
      </c>
      <c r="E6669" s="2">
        <f>IF(ISBLANK(D6669),"",INT(YEARFRAC(D6669,'Vispārīga informācija'!$B$2)))</f>
      </c>
      <c r="F6669" s="2">
        <f>IFERROR(IF(ISBLANK($A6669),"",IF($A6669="Ūdeņraža jonu koncentrācija",VLOOKUP(Dati!$A6669,Normas!$A:$D,2,FALSE),VLOOKUP(Dati!$A6669,Normas!$A:$D,2,FALSE)*0.6)),"")</f>
      </c>
      <c r="G6669" s="2">
        <f>IFERROR(IF(ISBLANK($A6669),"",IF($A6669="Ūdeņraža jonu koncentrācija",VLOOKUP(Dati!$A6669,Normas!$A:$D,3,FALSE),VLOOKUP(Dati!$A6669,Normas!$A:$D,3,FALSE)*0.6)),"")</f>
      </c>
      <c r="H6669" s="2">
        <f>IFERROR(IF(ISBLANK($A6669),"",IF($A6669="Ūdeņraža jonu koncentrācija",VLOOKUP(Dati!$A6669,Normas!$A:$D,2,FALSE),VLOOKUP(Dati!$A6669,Normas!$A:$D,2,FALSE)*0.3)),"")</f>
      </c>
      <c r="I6669" s="2">
        <f>IFERROR(IF(ISBLANK($A6669),"",IF($A6669="Ūdeņraža jonu koncentrācija",VLOOKUP(Dati!$A6669,Normas!$A:$D,3,FALSE),VLOOKUP(Dati!$A6669,Normas!$A:$D,3,FALSE)*0.3)),"")</f>
      </c>
    </row>
    <row r="6670" spans="2:9" x14ac:dyDescent="0.2">
      <c r="B6670">
        <f>IF(ISBLANK(A6670),"",VLOOKUP(A6670,Normas!A:D,4,FALSE))</f>
      </c>
      <c r="E6670" s="2">
        <f>IF(ISBLANK(D6670),"",INT(YEARFRAC(D6670,'Vispārīga informācija'!$B$2)))</f>
      </c>
      <c r="F6670" s="2">
        <f>IFERROR(IF(ISBLANK($A6670),"",IF($A6670="Ūdeņraža jonu koncentrācija",VLOOKUP(Dati!$A6670,Normas!$A:$D,2,FALSE),VLOOKUP(Dati!$A6670,Normas!$A:$D,2,FALSE)*0.6)),"")</f>
      </c>
      <c r="G6670" s="2">
        <f>IFERROR(IF(ISBLANK($A6670),"",IF($A6670="Ūdeņraža jonu koncentrācija",VLOOKUP(Dati!$A6670,Normas!$A:$D,3,FALSE),VLOOKUP(Dati!$A6670,Normas!$A:$D,3,FALSE)*0.6)),"")</f>
      </c>
      <c r="H6670" s="2">
        <f>IFERROR(IF(ISBLANK($A6670),"",IF($A6670="Ūdeņraža jonu koncentrācija",VLOOKUP(Dati!$A6670,Normas!$A:$D,2,FALSE),VLOOKUP(Dati!$A6670,Normas!$A:$D,2,FALSE)*0.3)),"")</f>
      </c>
      <c r="I6670" s="2">
        <f>IFERROR(IF(ISBLANK($A6670),"",IF($A6670="Ūdeņraža jonu koncentrācija",VLOOKUP(Dati!$A6670,Normas!$A:$D,3,FALSE),VLOOKUP(Dati!$A6670,Normas!$A:$D,3,FALSE)*0.3)),"")</f>
      </c>
    </row>
    <row r="6671" spans="2:9" x14ac:dyDescent="0.2">
      <c r="B6671">
        <f>IF(ISBLANK(A6671),"",VLOOKUP(A6671,Normas!A:D,4,FALSE))</f>
      </c>
      <c r="E6671" s="2">
        <f>IF(ISBLANK(D6671),"",INT(YEARFRAC(D6671,'Vispārīga informācija'!$B$2)))</f>
      </c>
      <c r="F6671" s="2">
        <f>IFERROR(IF(ISBLANK($A6671),"",IF($A6671="Ūdeņraža jonu koncentrācija",VLOOKUP(Dati!$A6671,Normas!$A:$D,2,FALSE),VLOOKUP(Dati!$A6671,Normas!$A:$D,2,FALSE)*0.6)),"")</f>
      </c>
      <c r="G6671" s="2">
        <f>IFERROR(IF(ISBLANK($A6671),"",IF($A6671="Ūdeņraža jonu koncentrācija",VLOOKUP(Dati!$A6671,Normas!$A:$D,3,FALSE),VLOOKUP(Dati!$A6671,Normas!$A:$D,3,FALSE)*0.6)),"")</f>
      </c>
      <c r="H6671" s="2">
        <f>IFERROR(IF(ISBLANK($A6671),"",IF($A6671="Ūdeņraža jonu koncentrācija",VLOOKUP(Dati!$A6671,Normas!$A:$D,2,FALSE),VLOOKUP(Dati!$A6671,Normas!$A:$D,2,FALSE)*0.3)),"")</f>
      </c>
      <c r="I6671" s="2">
        <f>IFERROR(IF(ISBLANK($A6671),"",IF($A6671="Ūdeņraža jonu koncentrācija",VLOOKUP(Dati!$A6671,Normas!$A:$D,3,FALSE),VLOOKUP(Dati!$A6671,Normas!$A:$D,3,FALSE)*0.3)),"")</f>
      </c>
    </row>
    <row r="6672" spans="2:9" x14ac:dyDescent="0.2">
      <c r="B6672">
        <f>IF(ISBLANK(A6672),"",VLOOKUP(A6672,Normas!A:D,4,FALSE))</f>
      </c>
      <c r="E6672" s="2">
        <f>IF(ISBLANK(D6672),"",INT(YEARFRAC(D6672,'Vispārīga informācija'!$B$2)))</f>
      </c>
      <c r="F6672" s="2">
        <f>IFERROR(IF(ISBLANK($A6672),"",IF($A6672="Ūdeņraža jonu koncentrācija",VLOOKUP(Dati!$A6672,Normas!$A:$D,2,FALSE),VLOOKUP(Dati!$A6672,Normas!$A:$D,2,FALSE)*0.6)),"")</f>
      </c>
      <c r="G6672" s="2">
        <f>IFERROR(IF(ISBLANK($A6672),"",IF($A6672="Ūdeņraža jonu koncentrācija",VLOOKUP(Dati!$A6672,Normas!$A:$D,3,FALSE),VLOOKUP(Dati!$A6672,Normas!$A:$D,3,FALSE)*0.6)),"")</f>
      </c>
      <c r="H6672" s="2">
        <f>IFERROR(IF(ISBLANK($A6672),"",IF($A6672="Ūdeņraža jonu koncentrācija",VLOOKUP(Dati!$A6672,Normas!$A:$D,2,FALSE),VLOOKUP(Dati!$A6672,Normas!$A:$D,2,FALSE)*0.3)),"")</f>
      </c>
      <c r="I6672" s="2">
        <f>IFERROR(IF(ISBLANK($A6672),"",IF($A6672="Ūdeņraža jonu koncentrācija",VLOOKUP(Dati!$A6672,Normas!$A:$D,3,FALSE),VLOOKUP(Dati!$A6672,Normas!$A:$D,3,FALSE)*0.3)),"")</f>
      </c>
    </row>
    <row r="6673" spans="2:9" x14ac:dyDescent="0.2">
      <c r="B6673">
        <f>IF(ISBLANK(A6673),"",VLOOKUP(A6673,Normas!A:D,4,FALSE))</f>
      </c>
      <c r="E6673" s="2">
        <f>IF(ISBLANK(D6673),"",INT(YEARFRAC(D6673,'Vispārīga informācija'!$B$2)))</f>
      </c>
      <c r="F6673" s="2">
        <f>IFERROR(IF(ISBLANK($A6673),"",IF($A6673="Ūdeņraža jonu koncentrācija",VLOOKUP(Dati!$A6673,Normas!$A:$D,2,FALSE),VLOOKUP(Dati!$A6673,Normas!$A:$D,2,FALSE)*0.6)),"")</f>
      </c>
      <c r="G6673" s="2">
        <f>IFERROR(IF(ISBLANK($A6673),"",IF($A6673="Ūdeņraža jonu koncentrācija",VLOOKUP(Dati!$A6673,Normas!$A:$D,3,FALSE),VLOOKUP(Dati!$A6673,Normas!$A:$D,3,FALSE)*0.6)),"")</f>
      </c>
      <c r="H6673" s="2">
        <f>IFERROR(IF(ISBLANK($A6673),"",IF($A6673="Ūdeņraža jonu koncentrācija",VLOOKUP(Dati!$A6673,Normas!$A:$D,2,FALSE),VLOOKUP(Dati!$A6673,Normas!$A:$D,2,FALSE)*0.3)),"")</f>
      </c>
      <c r="I6673" s="2">
        <f>IFERROR(IF(ISBLANK($A6673),"",IF($A6673="Ūdeņraža jonu koncentrācija",VLOOKUP(Dati!$A6673,Normas!$A:$D,3,FALSE),VLOOKUP(Dati!$A6673,Normas!$A:$D,3,FALSE)*0.3)),"")</f>
      </c>
    </row>
    <row r="6674" spans="2:9" x14ac:dyDescent="0.2">
      <c r="B6674">
        <f>IF(ISBLANK(A6674),"",VLOOKUP(A6674,Normas!A:D,4,FALSE))</f>
      </c>
      <c r="E6674" s="2">
        <f>IF(ISBLANK(D6674),"",INT(YEARFRAC(D6674,'Vispārīga informācija'!$B$2)))</f>
      </c>
      <c r="F6674" s="2">
        <f>IFERROR(IF(ISBLANK($A6674),"",IF($A6674="Ūdeņraža jonu koncentrācija",VLOOKUP(Dati!$A6674,Normas!$A:$D,2,FALSE),VLOOKUP(Dati!$A6674,Normas!$A:$D,2,FALSE)*0.6)),"")</f>
      </c>
      <c r="G6674" s="2">
        <f>IFERROR(IF(ISBLANK($A6674),"",IF($A6674="Ūdeņraža jonu koncentrācija",VLOOKUP(Dati!$A6674,Normas!$A:$D,3,FALSE),VLOOKUP(Dati!$A6674,Normas!$A:$D,3,FALSE)*0.6)),"")</f>
      </c>
      <c r="H6674" s="2">
        <f>IFERROR(IF(ISBLANK($A6674),"",IF($A6674="Ūdeņraža jonu koncentrācija",VLOOKUP(Dati!$A6674,Normas!$A:$D,2,FALSE),VLOOKUP(Dati!$A6674,Normas!$A:$D,2,FALSE)*0.3)),"")</f>
      </c>
      <c r="I6674" s="2">
        <f>IFERROR(IF(ISBLANK($A6674),"",IF($A6674="Ūdeņraža jonu koncentrācija",VLOOKUP(Dati!$A6674,Normas!$A:$D,3,FALSE),VLOOKUP(Dati!$A6674,Normas!$A:$D,3,FALSE)*0.3)),"")</f>
      </c>
    </row>
    <row r="6675" spans="2:9" x14ac:dyDescent="0.2">
      <c r="B6675">
        <f>IF(ISBLANK(A6675),"",VLOOKUP(A6675,Normas!A:D,4,FALSE))</f>
      </c>
      <c r="E6675" s="2">
        <f>IF(ISBLANK(D6675),"",INT(YEARFRAC(D6675,'Vispārīga informācija'!$B$2)))</f>
      </c>
      <c r="F6675" s="2">
        <f>IFERROR(IF(ISBLANK($A6675),"",IF($A6675="Ūdeņraža jonu koncentrācija",VLOOKUP(Dati!$A6675,Normas!$A:$D,2,FALSE),VLOOKUP(Dati!$A6675,Normas!$A:$D,2,FALSE)*0.6)),"")</f>
      </c>
      <c r="G6675" s="2">
        <f>IFERROR(IF(ISBLANK($A6675),"",IF($A6675="Ūdeņraža jonu koncentrācija",VLOOKUP(Dati!$A6675,Normas!$A:$D,3,FALSE),VLOOKUP(Dati!$A6675,Normas!$A:$D,3,FALSE)*0.6)),"")</f>
      </c>
      <c r="H6675" s="2">
        <f>IFERROR(IF(ISBLANK($A6675),"",IF($A6675="Ūdeņraža jonu koncentrācija",VLOOKUP(Dati!$A6675,Normas!$A:$D,2,FALSE),VLOOKUP(Dati!$A6675,Normas!$A:$D,2,FALSE)*0.3)),"")</f>
      </c>
      <c r="I6675" s="2">
        <f>IFERROR(IF(ISBLANK($A6675),"",IF($A6675="Ūdeņraža jonu koncentrācija",VLOOKUP(Dati!$A6675,Normas!$A:$D,3,FALSE),VLOOKUP(Dati!$A6675,Normas!$A:$D,3,FALSE)*0.3)),"")</f>
      </c>
    </row>
    <row r="6676" spans="2:9" x14ac:dyDescent="0.2">
      <c r="B6676">
        <f>IF(ISBLANK(A6676),"",VLOOKUP(A6676,Normas!A:D,4,FALSE))</f>
      </c>
      <c r="E6676" s="2">
        <f>IF(ISBLANK(D6676),"",INT(YEARFRAC(D6676,'Vispārīga informācija'!$B$2)))</f>
      </c>
      <c r="F6676" s="2">
        <f>IFERROR(IF(ISBLANK($A6676),"",IF($A6676="Ūdeņraža jonu koncentrācija",VLOOKUP(Dati!$A6676,Normas!$A:$D,2,FALSE),VLOOKUP(Dati!$A6676,Normas!$A:$D,2,FALSE)*0.6)),"")</f>
      </c>
      <c r="G6676" s="2">
        <f>IFERROR(IF(ISBLANK($A6676),"",IF($A6676="Ūdeņraža jonu koncentrācija",VLOOKUP(Dati!$A6676,Normas!$A:$D,3,FALSE),VLOOKUP(Dati!$A6676,Normas!$A:$D,3,FALSE)*0.6)),"")</f>
      </c>
      <c r="H6676" s="2">
        <f>IFERROR(IF(ISBLANK($A6676),"",IF($A6676="Ūdeņraža jonu koncentrācija",VLOOKUP(Dati!$A6676,Normas!$A:$D,2,FALSE),VLOOKUP(Dati!$A6676,Normas!$A:$D,2,FALSE)*0.3)),"")</f>
      </c>
      <c r="I6676" s="2">
        <f>IFERROR(IF(ISBLANK($A6676),"",IF($A6676="Ūdeņraža jonu koncentrācija",VLOOKUP(Dati!$A6676,Normas!$A:$D,3,FALSE),VLOOKUP(Dati!$A6676,Normas!$A:$D,3,FALSE)*0.3)),"")</f>
      </c>
    </row>
    <row r="6677" spans="2:9" x14ac:dyDescent="0.2">
      <c r="B6677">
        <f>IF(ISBLANK(A6677),"",VLOOKUP(A6677,Normas!A:D,4,FALSE))</f>
      </c>
      <c r="E6677" s="2">
        <f>IF(ISBLANK(D6677),"",INT(YEARFRAC(D6677,'Vispārīga informācija'!$B$2)))</f>
      </c>
      <c r="F6677" s="2">
        <f>IFERROR(IF(ISBLANK($A6677),"",IF($A6677="Ūdeņraža jonu koncentrācija",VLOOKUP(Dati!$A6677,Normas!$A:$D,2,FALSE),VLOOKUP(Dati!$A6677,Normas!$A:$D,2,FALSE)*0.6)),"")</f>
      </c>
      <c r="G6677" s="2">
        <f>IFERROR(IF(ISBLANK($A6677),"",IF($A6677="Ūdeņraža jonu koncentrācija",VLOOKUP(Dati!$A6677,Normas!$A:$D,3,FALSE),VLOOKUP(Dati!$A6677,Normas!$A:$D,3,FALSE)*0.6)),"")</f>
      </c>
      <c r="H6677" s="2">
        <f>IFERROR(IF(ISBLANK($A6677),"",IF($A6677="Ūdeņraža jonu koncentrācija",VLOOKUP(Dati!$A6677,Normas!$A:$D,2,FALSE),VLOOKUP(Dati!$A6677,Normas!$A:$D,2,FALSE)*0.3)),"")</f>
      </c>
      <c r="I6677" s="2">
        <f>IFERROR(IF(ISBLANK($A6677),"",IF($A6677="Ūdeņraža jonu koncentrācija",VLOOKUP(Dati!$A6677,Normas!$A:$D,3,FALSE),VLOOKUP(Dati!$A6677,Normas!$A:$D,3,FALSE)*0.3)),"")</f>
      </c>
    </row>
    <row r="6678" spans="2:9" x14ac:dyDescent="0.2">
      <c r="B6678">
        <f>IF(ISBLANK(A6678),"",VLOOKUP(A6678,Normas!A:D,4,FALSE))</f>
      </c>
      <c r="E6678" s="2">
        <f>IF(ISBLANK(D6678),"",INT(YEARFRAC(D6678,'Vispārīga informācija'!$B$2)))</f>
      </c>
      <c r="F6678" s="2">
        <f>IFERROR(IF(ISBLANK($A6678),"",IF($A6678="Ūdeņraža jonu koncentrācija",VLOOKUP(Dati!$A6678,Normas!$A:$D,2,FALSE),VLOOKUP(Dati!$A6678,Normas!$A:$D,2,FALSE)*0.6)),"")</f>
      </c>
      <c r="G6678" s="2">
        <f>IFERROR(IF(ISBLANK($A6678),"",IF($A6678="Ūdeņraža jonu koncentrācija",VLOOKUP(Dati!$A6678,Normas!$A:$D,3,FALSE),VLOOKUP(Dati!$A6678,Normas!$A:$D,3,FALSE)*0.6)),"")</f>
      </c>
      <c r="H6678" s="2">
        <f>IFERROR(IF(ISBLANK($A6678),"",IF($A6678="Ūdeņraža jonu koncentrācija",VLOOKUP(Dati!$A6678,Normas!$A:$D,2,FALSE),VLOOKUP(Dati!$A6678,Normas!$A:$D,2,FALSE)*0.3)),"")</f>
      </c>
      <c r="I6678" s="2">
        <f>IFERROR(IF(ISBLANK($A6678),"",IF($A6678="Ūdeņraža jonu koncentrācija",VLOOKUP(Dati!$A6678,Normas!$A:$D,3,FALSE),VLOOKUP(Dati!$A6678,Normas!$A:$D,3,FALSE)*0.3)),"")</f>
      </c>
    </row>
    <row r="6679" spans="2:9" x14ac:dyDescent="0.2">
      <c r="B6679">
        <f>IF(ISBLANK(A6679),"",VLOOKUP(A6679,Normas!A:D,4,FALSE))</f>
      </c>
      <c r="E6679" s="2">
        <f>IF(ISBLANK(D6679),"",INT(YEARFRAC(D6679,'Vispārīga informācija'!$B$2)))</f>
      </c>
      <c r="F6679" s="2">
        <f>IFERROR(IF(ISBLANK($A6679),"",IF($A6679="Ūdeņraža jonu koncentrācija",VLOOKUP(Dati!$A6679,Normas!$A:$D,2,FALSE),VLOOKUP(Dati!$A6679,Normas!$A:$D,2,FALSE)*0.6)),"")</f>
      </c>
      <c r="G6679" s="2">
        <f>IFERROR(IF(ISBLANK($A6679),"",IF($A6679="Ūdeņraža jonu koncentrācija",VLOOKUP(Dati!$A6679,Normas!$A:$D,3,FALSE),VLOOKUP(Dati!$A6679,Normas!$A:$D,3,FALSE)*0.6)),"")</f>
      </c>
      <c r="H6679" s="2">
        <f>IFERROR(IF(ISBLANK($A6679),"",IF($A6679="Ūdeņraža jonu koncentrācija",VLOOKUP(Dati!$A6679,Normas!$A:$D,2,FALSE),VLOOKUP(Dati!$A6679,Normas!$A:$D,2,FALSE)*0.3)),"")</f>
      </c>
      <c r="I6679" s="2">
        <f>IFERROR(IF(ISBLANK($A6679),"",IF($A6679="Ūdeņraža jonu koncentrācija",VLOOKUP(Dati!$A6679,Normas!$A:$D,3,FALSE),VLOOKUP(Dati!$A6679,Normas!$A:$D,3,FALSE)*0.3)),"")</f>
      </c>
    </row>
    <row r="6680" spans="2:9" x14ac:dyDescent="0.2">
      <c r="B6680">
        <f>IF(ISBLANK(A6680),"",VLOOKUP(A6680,Normas!A:D,4,FALSE))</f>
      </c>
      <c r="E6680" s="2">
        <f>IF(ISBLANK(D6680),"",INT(YEARFRAC(D6680,'Vispārīga informācija'!$B$2)))</f>
      </c>
      <c r="F6680" s="2">
        <f>IFERROR(IF(ISBLANK($A6680),"",IF($A6680="Ūdeņraža jonu koncentrācija",VLOOKUP(Dati!$A6680,Normas!$A:$D,2,FALSE),VLOOKUP(Dati!$A6680,Normas!$A:$D,2,FALSE)*0.6)),"")</f>
      </c>
      <c r="G6680" s="2">
        <f>IFERROR(IF(ISBLANK($A6680),"",IF($A6680="Ūdeņraža jonu koncentrācija",VLOOKUP(Dati!$A6680,Normas!$A:$D,3,FALSE),VLOOKUP(Dati!$A6680,Normas!$A:$D,3,FALSE)*0.6)),"")</f>
      </c>
      <c r="H6680" s="2">
        <f>IFERROR(IF(ISBLANK($A6680),"",IF($A6680="Ūdeņraža jonu koncentrācija",VLOOKUP(Dati!$A6680,Normas!$A:$D,2,FALSE),VLOOKUP(Dati!$A6680,Normas!$A:$D,2,FALSE)*0.3)),"")</f>
      </c>
      <c r="I6680" s="2">
        <f>IFERROR(IF(ISBLANK($A6680),"",IF($A6680="Ūdeņraža jonu koncentrācija",VLOOKUP(Dati!$A6680,Normas!$A:$D,3,FALSE),VLOOKUP(Dati!$A6680,Normas!$A:$D,3,FALSE)*0.3)),"")</f>
      </c>
    </row>
    <row r="6681" spans="2:9" x14ac:dyDescent="0.2">
      <c r="B6681">
        <f>IF(ISBLANK(A6681),"",VLOOKUP(A6681,Normas!A:D,4,FALSE))</f>
      </c>
      <c r="E6681" s="2">
        <f>IF(ISBLANK(D6681),"",INT(YEARFRAC(D6681,'Vispārīga informācija'!$B$2)))</f>
      </c>
      <c r="F6681" s="2">
        <f>IFERROR(IF(ISBLANK($A6681),"",IF($A6681="Ūdeņraža jonu koncentrācija",VLOOKUP(Dati!$A6681,Normas!$A:$D,2,FALSE),VLOOKUP(Dati!$A6681,Normas!$A:$D,2,FALSE)*0.6)),"")</f>
      </c>
      <c r="G6681" s="2">
        <f>IFERROR(IF(ISBLANK($A6681),"",IF($A6681="Ūdeņraža jonu koncentrācija",VLOOKUP(Dati!$A6681,Normas!$A:$D,3,FALSE),VLOOKUP(Dati!$A6681,Normas!$A:$D,3,FALSE)*0.6)),"")</f>
      </c>
      <c r="H6681" s="2">
        <f>IFERROR(IF(ISBLANK($A6681),"",IF($A6681="Ūdeņraža jonu koncentrācija",VLOOKUP(Dati!$A6681,Normas!$A:$D,2,FALSE),VLOOKUP(Dati!$A6681,Normas!$A:$D,2,FALSE)*0.3)),"")</f>
      </c>
      <c r="I6681" s="2">
        <f>IFERROR(IF(ISBLANK($A6681),"",IF($A6681="Ūdeņraža jonu koncentrācija",VLOOKUP(Dati!$A6681,Normas!$A:$D,3,FALSE),VLOOKUP(Dati!$A6681,Normas!$A:$D,3,FALSE)*0.3)),"")</f>
      </c>
    </row>
    <row r="6682" spans="2:9" x14ac:dyDescent="0.2">
      <c r="B6682">
        <f>IF(ISBLANK(A6682),"",VLOOKUP(A6682,Normas!A:D,4,FALSE))</f>
      </c>
      <c r="E6682" s="2">
        <f>IF(ISBLANK(D6682),"",INT(YEARFRAC(D6682,'Vispārīga informācija'!$B$2)))</f>
      </c>
      <c r="F6682" s="2">
        <f>IFERROR(IF(ISBLANK($A6682),"",IF($A6682="Ūdeņraža jonu koncentrācija",VLOOKUP(Dati!$A6682,Normas!$A:$D,2,FALSE),VLOOKUP(Dati!$A6682,Normas!$A:$D,2,FALSE)*0.6)),"")</f>
      </c>
      <c r="G6682" s="2">
        <f>IFERROR(IF(ISBLANK($A6682),"",IF($A6682="Ūdeņraža jonu koncentrācija",VLOOKUP(Dati!$A6682,Normas!$A:$D,3,FALSE),VLOOKUP(Dati!$A6682,Normas!$A:$D,3,FALSE)*0.6)),"")</f>
      </c>
      <c r="H6682" s="2">
        <f>IFERROR(IF(ISBLANK($A6682),"",IF($A6682="Ūdeņraža jonu koncentrācija",VLOOKUP(Dati!$A6682,Normas!$A:$D,2,FALSE),VLOOKUP(Dati!$A6682,Normas!$A:$D,2,FALSE)*0.3)),"")</f>
      </c>
      <c r="I6682" s="2">
        <f>IFERROR(IF(ISBLANK($A6682),"",IF($A6682="Ūdeņraža jonu koncentrācija",VLOOKUP(Dati!$A6682,Normas!$A:$D,3,FALSE),VLOOKUP(Dati!$A6682,Normas!$A:$D,3,FALSE)*0.3)),"")</f>
      </c>
    </row>
    <row r="6683" spans="2:9" x14ac:dyDescent="0.2">
      <c r="B6683">
        <f>IF(ISBLANK(A6683),"",VLOOKUP(A6683,Normas!A:D,4,FALSE))</f>
      </c>
      <c r="E6683" s="2">
        <f>IF(ISBLANK(D6683),"",INT(YEARFRAC(D6683,'Vispārīga informācija'!$B$2)))</f>
      </c>
      <c r="F6683" s="2">
        <f>IFERROR(IF(ISBLANK($A6683),"",IF($A6683="Ūdeņraža jonu koncentrācija",VLOOKUP(Dati!$A6683,Normas!$A:$D,2,FALSE),VLOOKUP(Dati!$A6683,Normas!$A:$D,2,FALSE)*0.6)),"")</f>
      </c>
      <c r="G6683" s="2">
        <f>IFERROR(IF(ISBLANK($A6683),"",IF($A6683="Ūdeņraža jonu koncentrācija",VLOOKUP(Dati!$A6683,Normas!$A:$D,3,FALSE),VLOOKUP(Dati!$A6683,Normas!$A:$D,3,FALSE)*0.6)),"")</f>
      </c>
      <c r="H6683" s="2">
        <f>IFERROR(IF(ISBLANK($A6683),"",IF($A6683="Ūdeņraža jonu koncentrācija",VLOOKUP(Dati!$A6683,Normas!$A:$D,2,FALSE),VLOOKUP(Dati!$A6683,Normas!$A:$D,2,FALSE)*0.3)),"")</f>
      </c>
      <c r="I6683" s="2">
        <f>IFERROR(IF(ISBLANK($A6683),"",IF($A6683="Ūdeņraža jonu koncentrācija",VLOOKUP(Dati!$A6683,Normas!$A:$D,3,FALSE),VLOOKUP(Dati!$A6683,Normas!$A:$D,3,FALSE)*0.3)),"")</f>
      </c>
    </row>
    <row r="6684" spans="2:9" x14ac:dyDescent="0.2">
      <c r="B6684">
        <f>IF(ISBLANK(A6684),"",VLOOKUP(A6684,Normas!A:D,4,FALSE))</f>
      </c>
      <c r="E6684" s="2">
        <f>IF(ISBLANK(D6684),"",INT(YEARFRAC(D6684,'Vispārīga informācija'!$B$2)))</f>
      </c>
      <c r="F6684" s="2">
        <f>IFERROR(IF(ISBLANK($A6684),"",IF($A6684="Ūdeņraža jonu koncentrācija",VLOOKUP(Dati!$A6684,Normas!$A:$D,2,FALSE),VLOOKUP(Dati!$A6684,Normas!$A:$D,2,FALSE)*0.6)),"")</f>
      </c>
      <c r="G6684" s="2">
        <f>IFERROR(IF(ISBLANK($A6684),"",IF($A6684="Ūdeņraža jonu koncentrācija",VLOOKUP(Dati!$A6684,Normas!$A:$D,3,FALSE),VLOOKUP(Dati!$A6684,Normas!$A:$D,3,FALSE)*0.6)),"")</f>
      </c>
      <c r="H6684" s="2">
        <f>IFERROR(IF(ISBLANK($A6684),"",IF($A6684="Ūdeņraža jonu koncentrācija",VLOOKUP(Dati!$A6684,Normas!$A:$D,2,FALSE),VLOOKUP(Dati!$A6684,Normas!$A:$D,2,FALSE)*0.3)),"")</f>
      </c>
      <c r="I6684" s="2">
        <f>IFERROR(IF(ISBLANK($A6684),"",IF($A6684="Ūdeņraža jonu koncentrācija",VLOOKUP(Dati!$A6684,Normas!$A:$D,3,FALSE),VLOOKUP(Dati!$A6684,Normas!$A:$D,3,FALSE)*0.3)),"")</f>
      </c>
    </row>
    <row r="6685" spans="2:9" x14ac:dyDescent="0.2">
      <c r="B6685">
        <f>IF(ISBLANK(A6685),"",VLOOKUP(A6685,Normas!A:D,4,FALSE))</f>
      </c>
      <c r="E6685" s="2">
        <f>IF(ISBLANK(D6685),"",INT(YEARFRAC(D6685,'Vispārīga informācija'!$B$2)))</f>
      </c>
      <c r="F6685" s="2">
        <f>IFERROR(IF(ISBLANK($A6685),"",IF($A6685="Ūdeņraža jonu koncentrācija",VLOOKUP(Dati!$A6685,Normas!$A:$D,2,FALSE),VLOOKUP(Dati!$A6685,Normas!$A:$D,2,FALSE)*0.6)),"")</f>
      </c>
      <c r="G6685" s="2">
        <f>IFERROR(IF(ISBLANK($A6685),"",IF($A6685="Ūdeņraža jonu koncentrācija",VLOOKUP(Dati!$A6685,Normas!$A:$D,3,FALSE),VLOOKUP(Dati!$A6685,Normas!$A:$D,3,FALSE)*0.6)),"")</f>
      </c>
      <c r="H6685" s="2">
        <f>IFERROR(IF(ISBLANK($A6685),"",IF($A6685="Ūdeņraža jonu koncentrācija",VLOOKUP(Dati!$A6685,Normas!$A:$D,2,FALSE),VLOOKUP(Dati!$A6685,Normas!$A:$D,2,FALSE)*0.3)),"")</f>
      </c>
      <c r="I6685" s="2">
        <f>IFERROR(IF(ISBLANK($A6685),"",IF($A6685="Ūdeņraža jonu koncentrācija",VLOOKUP(Dati!$A6685,Normas!$A:$D,3,FALSE),VLOOKUP(Dati!$A6685,Normas!$A:$D,3,FALSE)*0.3)),"")</f>
      </c>
    </row>
    <row r="6686" spans="2:9" x14ac:dyDescent="0.2">
      <c r="B6686">
        <f>IF(ISBLANK(A6686),"",VLOOKUP(A6686,Normas!A:D,4,FALSE))</f>
      </c>
      <c r="E6686" s="2">
        <f>IF(ISBLANK(D6686),"",INT(YEARFRAC(D6686,'Vispārīga informācija'!$B$2)))</f>
      </c>
      <c r="F6686" s="2">
        <f>IFERROR(IF(ISBLANK($A6686),"",IF($A6686="Ūdeņraža jonu koncentrācija",VLOOKUP(Dati!$A6686,Normas!$A:$D,2,FALSE),VLOOKUP(Dati!$A6686,Normas!$A:$D,2,FALSE)*0.6)),"")</f>
      </c>
      <c r="G6686" s="2">
        <f>IFERROR(IF(ISBLANK($A6686),"",IF($A6686="Ūdeņraža jonu koncentrācija",VLOOKUP(Dati!$A6686,Normas!$A:$D,3,FALSE),VLOOKUP(Dati!$A6686,Normas!$A:$D,3,FALSE)*0.6)),"")</f>
      </c>
      <c r="H6686" s="2">
        <f>IFERROR(IF(ISBLANK($A6686),"",IF($A6686="Ūdeņraža jonu koncentrācija",VLOOKUP(Dati!$A6686,Normas!$A:$D,2,FALSE),VLOOKUP(Dati!$A6686,Normas!$A:$D,2,FALSE)*0.3)),"")</f>
      </c>
      <c r="I6686" s="2">
        <f>IFERROR(IF(ISBLANK($A6686),"",IF($A6686="Ūdeņraža jonu koncentrācija",VLOOKUP(Dati!$A6686,Normas!$A:$D,3,FALSE),VLOOKUP(Dati!$A6686,Normas!$A:$D,3,FALSE)*0.3)),"")</f>
      </c>
    </row>
    <row r="6687" spans="2:9" x14ac:dyDescent="0.2">
      <c r="B6687">
        <f>IF(ISBLANK(A6687),"",VLOOKUP(A6687,Normas!A:D,4,FALSE))</f>
      </c>
      <c r="E6687" s="2">
        <f>IF(ISBLANK(D6687),"",INT(YEARFRAC(D6687,'Vispārīga informācija'!$B$2)))</f>
      </c>
      <c r="F6687" s="2">
        <f>IFERROR(IF(ISBLANK($A6687),"",IF($A6687="Ūdeņraža jonu koncentrācija",VLOOKUP(Dati!$A6687,Normas!$A:$D,2,FALSE),VLOOKUP(Dati!$A6687,Normas!$A:$D,2,FALSE)*0.6)),"")</f>
      </c>
      <c r="G6687" s="2">
        <f>IFERROR(IF(ISBLANK($A6687),"",IF($A6687="Ūdeņraža jonu koncentrācija",VLOOKUP(Dati!$A6687,Normas!$A:$D,3,FALSE),VLOOKUP(Dati!$A6687,Normas!$A:$D,3,FALSE)*0.6)),"")</f>
      </c>
      <c r="H6687" s="2">
        <f>IFERROR(IF(ISBLANK($A6687),"",IF($A6687="Ūdeņraža jonu koncentrācija",VLOOKUP(Dati!$A6687,Normas!$A:$D,2,FALSE),VLOOKUP(Dati!$A6687,Normas!$A:$D,2,FALSE)*0.3)),"")</f>
      </c>
      <c r="I6687" s="2">
        <f>IFERROR(IF(ISBLANK($A6687),"",IF($A6687="Ūdeņraža jonu koncentrācija",VLOOKUP(Dati!$A6687,Normas!$A:$D,3,FALSE),VLOOKUP(Dati!$A6687,Normas!$A:$D,3,FALSE)*0.3)),"")</f>
      </c>
    </row>
    <row r="6688" spans="2:9" x14ac:dyDescent="0.2">
      <c r="B6688">
        <f>IF(ISBLANK(A6688),"",VLOOKUP(A6688,Normas!A:D,4,FALSE))</f>
      </c>
      <c r="E6688" s="2">
        <f>IF(ISBLANK(D6688),"",INT(YEARFRAC(D6688,'Vispārīga informācija'!$B$2)))</f>
      </c>
      <c r="F6688" s="2">
        <f>IFERROR(IF(ISBLANK($A6688),"",IF($A6688="Ūdeņraža jonu koncentrācija",VLOOKUP(Dati!$A6688,Normas!$A:$D,2,FALSE),VLOOKUP(Dati!$A6688,Normas!$A:$D,2,FALSE)*0.6)),"")</f>
      </c>
      <c r="G6688" s="2">
        <f>IFERROR(IF(ISBLANK($A6688),"",IF($A6688="Ūdeņraža jonu koncentrācija",VLOOKUP(Dati!$A6688,Normas!$A:$D,3,FALSE),VLOOKUP(Dati!$A6688,Normas!$A:$D,3,FALSE)*0.6)),"")</f>
      </c>
      <c r="H6688" s="2">
        <f>IFERROR(IF(ISBLANK($A6688),"",IF($A6688="Ūdeņraža jonu koncentrācija",VLOOKUP(Dati!$A6688,Normas!$A:$D,2,FALSE),VLOOKUP(Dati!$A6688,Normas!$A:$D,2,FALSE)*0.3)),"")</f>
      </c>
      <c r="I6688" s="2">
        <f>IFERROR(IF(ISBLANK($A6688),"",IF($A6688="Ūdeņraža jonu koncentrācija",VLOOKUP(Dati!$A6688,Normas!$A:$D,3,FALSE),VLOOKUP(Dati!$A6688,Normas!$A:$D,3,FALSE)*0.3)),"")</f>
      </c>
    </row>
    <row r="6689" spans="2:9" x14ac:dyDescent="0.2">
      <c r="B6689">
        <f>IF(ISBLANK(A6689),"",VLOOKUP(A6689,Normas!A:D,4,FALSE))</f>
      </c>
      <c r="E6689" s="2">
        <f>IF(ISBLANK(D6689),"",INT(YEARFRAC(D6689,'Vispārīga informācija'!$B$2)))</f>
      </c>
      <c r="F6689" s="2">
        <f>IFERROR(IF(ISBLANK($A6689),"",IF($A6689="Ūdeņraža jonu koncentrācija",VLOOKUP(Dati!$A6689,Normas!$A:$D,2,FALSE),VLOOKUP(Dati!$A6689,Normas!$A:$D,2,FALSE)*0.6)),"")</f>
      </c>
      <c r="G6689" s="2">
        <f>IFERROR(IF(ISBLANK($A6689),"",IF($A6689="Ūdeņraža jonu koncentrācija",VLOOKUP(Dati!$A6689,Normas!$A:$D,3,FALSE),VLOOKUP(Dati!$A6689,Normas!$A:$D,3,FALSE)*0.6)),"")</f>
      </c>
      <c r="H6689" s="2">
        <f>IFERROR(IF(ISBLANK($A6689),"",IF($A6689="Ūdeņraža jonu koncentrācija",VLOOKUP(Dati!$A6689,Normas!$A:$D,2,FALSE),VLOOKUP(Dati!$A6689,Normas!$A:$D,2,FALSE)*0.3)),"")</f>
      </c>
      <c r="I6689" s="2">
        <f>IFERROR(IF(ISBLANK($A6689),"",IF($A6689="Ūdeņraža jonu koncentrācija",VLOOKUP(Dati!$A6689,Normas!$A:$D,3,FALSE),VLOOKUP(Dati!$A6689,Normas!$A:$D,3,FALSE)*0.3)),"")</f>
      </c>
    </row>
    <row r="6690" spans="2:9" x14ac:dyDescent="0.2">
      <c r="B6690">
        <f>IF(ISBLANK(A6690),"",VLOOKUP(A6690,Normas!A:D,4,FALSE))</f>
      </c>
      <c r="E6690" s="2">
        <f>IF(ISBLANK(D6690),"",INT(YEARFRAC(D6690,'Vispārīga informācija'!$B$2)))</f>
      </c>
      <c r="F6690" s="2">
        <f>IFERROR(IF(ISBLANK($A6690),"",IF($A6690="Ūdeņraža jonu koncentrācija",VLOOKUP(Dati!$A6690,Normas!$A:$D,2,FALSE),VLOOKUP(Dati!$A6690,Normas!$A:$D,2,FALSE)*0.6)),"")</f>
      </c>
      <c r="G6690" s="2">
        <f>IFERROR(IF(ISBLANK($A6690),"",IF($A6690="Ūdeņraža jonu koncentrācija",VLOOKUP(Dati!$A6690,Normas!$A:$D,3,FALSE),VLOOKUP(Dati!$A6690,Normas!$A:$D,3,FALSE)*0.6)),"")</f>
      </c>
      <c r="H6690" s="2">
        <f>IFERROR(IF(ISBLANK($A6690),"",IF($A6690="Ūdeņraža jonu koncentrācija",VLOOKUP(Dati!$A6690,Normas!$A:$D,2,FALSE),VLOOKUP(Dati!$A6690,Normas!$A:$D,2,FALSE)*0.3)),"")</f>
      </c>
      <c r="I6690" s="2">
        <f>IFERROR(IF(ISBLANK($A6690),"",IF($A6690="Ūdeņraža jonu koncentrācija",VLOOKUP(Dati!$A6690,Normas!$A:$D,3,FALSE),VLOOKUP(Dati!$A6690,Normas!$A:$D,3,FALSE)*0.3)),"")</f>
      </c>
    </row>
    <row r="6691" spans="2:9" x14ac:dyDescent="0.2">
      <c r="B6691">
        <f>IF(ISBLANK(A6691),"",VLOOKUP(A6691,Normas!A:D,4,FALSE))</f>
      </c>
      <c r="E6691" s="2">
        <f>IF(ISBLANK(D6691),"",INT(YEARFRAC(D6691,'Vispārīga informācija'!$B$2)))</f>
      </c>
      <c r="F6691" s="2">
        <f>IFERROR(IF(ISBLANK($A6691),"",IF($A6691="Ūdeņraža jonu koncentrācija",VLOOKUP(Dati!$A6691,Normas!$A:$D,2,FALSE),VLOOKUP(Dati!$A6691,Normas!$A:$D,2,FALSE)*0.6)),"")</f>
      </c>
      <c r="G6691" s="2">
        <f>IFERROR(IF(ISBLANK($A6691),"",IF($A6691="Ūdeņraža jonu koncentrācija",VLOOKUP(Dati!$A6691,Normas!$A:$D,3,FALSE),VLOOKUP(Dati!$A6691,Normas!$A:$D,3,FALSE)*0.6)),"")</f>
      </c>
      <c r="H6691" s="2">
        <f>IFERROR(IF(ISBLANK($A6691),"",IF($A6691="Ūdeņraža jonu koncentrācija",VLOOKUP(Dati!$A6691,Normas!$A:$D,2,FALSE),VLOOKUP(Dati!$A6691,Normas!$A:$D,2,FALSE)*0.3)),"")</f>
      </c>
      <c r="I6691" s="2">
        <f>IFERROR(IF(ISBLANK($A6691),"",IF($A6691="Ūdeņraža jonu koncentrācija",VLOOKUP(Dati!$A6691,Normas!$A:$D,3,FALSE),VLOOKUP(Dati!$A6691,Normas!$A:$D,3,FALSE)*0.3)),"")</f>
      </c>
    </row>
    <row r="6692" spans="2:9" x14ac:dyDescent="0.2">
      <c r="B6692">
        <f>IF(ISBLANK(A6692),"",VLOOKUP(A6692,Normas!A:D,4,FALSE))</f>
      </c>
      <c r="E6692" s="2">
        <f>IF(ISBLANK(D6692),"",INT(YEARFRAC(D6692,'Vispārīga informācija'!$B$2)))</f>
      </c>
      <c r="F6692" s="2">
        <f>IFERROR(IF(ISBLANK($A6692),"",IF($A6692="Ūdeņraža jonu koncentrācija",VLOOKUP(Dati!$A6692,Normas!$A:$D,2,FALSE),VLOOKUP(Dati!$A6692,Normas!$A:$D,2,FALSE)*0.6)),"")</f>
      </c>
      <c r="G6692" s="2">
        <f>IFERROR(IF(ISBLANK($A6692),"",IF($A6692="Ūdeņraža jonu koncentrācija",VLOOKUP(Dati!$A6692,Normas!$A:$D,3,FALSE),VLOOKUP(Dati!$A6692,Normas!$A:$D,3,FALSE)*0.6)),"")</f>
      </c>
      <c r="H6692" s="2">
        <f>IFERROR(IF(ISBLANK($A6692),"",IF($A6692="Ūdeņraža jonu koncentrācija",VLOOKUP(Dati!$A6692,Normas!$A:$D,2,FALSE),VLOOKUP(Dati!$A6692,Normas!$A:$D,2,FALSE)*0.3)),"")</f>
      </c>
      <c r="I6692" s="2">
        <f>IFERROR(IF(ISBLANK($A6692),"",IF($A6692="Ūdeņraža jonu koncentrācija",VLOOKUP(Dati!$A6692,Normas!$A:$D,3,FALSE),VLOOKUP(Dati!$A6692,Normas!$A:$D,3,FALSE)*0.3)),"")</f>
      </c>
    </row>
    <row r="6693" spans="2:9" x14ac:dyDescent="0.2">
      <c r="B6693">
        <f>IF(ISBLANK(A6693),"",VLOOKUP(A6693,Normas!A:D,4,FALSE))</f>
      </c>
      <c r="E6693" s="2">
        <f>IF(ISBLANK(D6693),"",INT(YEARFRAC(D6693,'Vispārīga informācija'!$B$2)))</f>
      </c>
      <c r="F6693" s="2">
        <f>IFERROR(IF(ISBLANK($A6693),"",IF($A6693="Ūdeņraža jonu koncentrācija",VLOOKUP(Dati!$A6693,Normas!$A:$D,2,FALSE),VLOOKUP(Dati!$A6693,Normas!$A:$D,2,FALSE)*0.6)),"")</f>
      </c>
      <c r="G6693" s="2">
        <f>IFERROR(IF(ISBLANK($A6693),"",IF($A6693="Ūdeņraža jonu koncentrācija",VLOOKUP(Dati!$A6693,Normas!$A:$D,3,FALSE),VLOOKUP(Dati!$A6693,Normas!$A:$D,3,FALSE)*0.6)),"")</f>
      </c>
      <c r="H6693" s="2">
        <f>IFERROR(IF(ISBLANK($A6693),"",IF($A6693="Ūdeņraža jonu koncentrācija",VLOOKUP(Dati!$A6693,Normas!$A:$D,2,FALSE),VLOOKUP(Dati!$A6693,Normas!$A:$D,2,FALSE)*0.3)),"")</f>
      </c>
      <c r="I6693" s="2">
        <f>IFERROR(IF(ISBLANK($A6693),"",IF($A6693="Ūdeņraža jonu koncentrācija",VLOOKUP(Dati!$A6693,Normas!$A:$D,3,FALSE),VLOOKUP(Dati!$A6693,Normas!$A:$D,3,FALSE)*0.3)),"")</f>
      </c>
    </row>
    <row r="6694" spans="2:9" x14ac:dyDescent="0.2">
      <c r="B6694">
        <f>IF(ISBLANK(A6694),"",VLOOKUP(A6694,Normas!A:D,4,FALSE))</f>
      </c>
      <c r="E6694" s="2">
        <f>IF(ISBLANK(D6694),"",INT(YEARFRAC(D6694,'Vispārīga informācija'!$B$2)))</f>
      </c>
      <c r="F6694" s="2">
        <f>IFERROR(IF(ISBLANK($A6694),"",IF($A6694="Ūdeņraža jonu koncentrācija",VLOOKUP(Dati!$A6694,Normas!$A:$D,2,FALSE),VLOOKUP(Dati!$A6694,Normas!$A:$D,2,FALSE)*0.6)),"")</f>
      </c>
      <c r="G6694" s="2">
        <f>IFERROR(IF(ISBLANK($A6694),"",IF($A6694="Ūdeņraža jonu koncentrācija",VLOOKUP(Dati!$A6694,Normas!$A:$D,3,FALSE),VLOOKUP(Dati!$A6694,Normas!$A:$D,3,FALSE)*0.6)),"")</f>
      </c>
      <c r="H6694" s="2">
        <f>IFERROR(IF(ISBLANK($A6694),"",IF($A6694="Ūdeņraža jonu koncentrācija",VLOOKUP(Dati!$A6694,Normas!$A:$D,2,FALSE),VLOOKUP(Dati!$A6694,Normas!$A:$D,2,FALSE)*0.3)),"")</f>
      </c>
      <c r="I6694" s="2">
        <f>IFERROR(IF(ISBLANK($A6694),"",IF($A6694="Ūdeņraža jonu koncentrācija",VLOOKUP(Dati!$A6694,Normas!$A:$D,3,FALSE),VLOOKUP(Dati!$A6694,Normas!$A:$D,3,FALSE)*0.3)),"")</f>
      </c>
    </row>
    <row r="6695" spans="2:9" x14ac:dyDescent="0.2">
      <c r="B6695">
        <f>IF(ISBLANK(A6695),"",VLOOKUP(A6695,Normas!A:D,4,FALSE))</f>
      </c>
      <c r="E6695" s="2">
        <f>IF(ISBLANK(D6695),"",INT(YEARFRAC(D6695,'Vispārīga informācija'!$B$2)))</f>
      </c>
      <c r="F6695" s="2">
        <f>IFERROR(IF(ISBLANK($A6695),"",IF($A6695="Ūdeņraža jonu koncentrācija",VLOOKUP(Dati!$A6695,Normas!$A:$D,2,FALSE),VLOOKUP(Dati!$A6695,Normas!$A:$D,2,FALSE)*0.6)),"")</f>
      </c>
      <c r="G6695" s="2">
        <f>IFERROR(IF(ISBLANK($A6695),"",IF($A6695="Ūdeņraža jonu koncentrācija",VLOOKUP(Dati!$A6695,Normas!$A:$D,3,FALSE),VLOOKUP(Dati!$A6695,Normas!$A:$D,3,FALSE)*0.6)),"")</f>
      </c>
      <c r="H6695" s="2">
        <f>IFERROR(IF(ISBLANK($A6695),"",IF($A6695="Ūdeņraža jonu koncentrācija",VLOOKUP(Dati!$A6695,Normas!$A:$D,2,FALSE),VLOOKUP(Dati!$A6695,Normas!$A:$D,2,FALSE)*0.3)),"")</f>
      </c>
      <c r="I6695" s="2">
        <f>IFERROR(IF(ISBLANK($A6695),"",IF($A6695="Ūdeņraža jonu koncentrācija",VLOOKUP(Dati!$A6695,Normas!$A:$D,3,FALSE),VLOOKUP(Dati!$A6695,Normas!$A:$D,3,FALSE)*0.3)),"")</f>
      </c>
    </row>
    <row r="6696" spans="2:9" x14ac:dyDescent="0.2">
      <c r="B6696">
        <f>IF(ISBLANK(A6696),"",VLOOKUP(A6696,Normas!A:D,4,FALSE))</f>
      </c>
      <c r="E6696" s="2">
        <f>IF(ISBLANK(D6696),"",INT(YEARFRAC(D6696,'Vispārīga informācija'!$B$2)))</f>
      </c>
      <c r="F6696" s="2">
        <f>IFERROR(IF(ISBLANK($A6696),"",IF($A6696="Ūdeņraža jonu koncentrācija",VLOOKUP(Dati!$A6696,Normas!$A:$D,2,FALSE),VLOOKUP(Dati!$A6696,Normas!$A:$D,2,FALSE)*0.6)),"")</f>
      </c>
      <c r="G6696" s="2">
        <f>IFERROR(IF(ISBLANK($A6696),"",IF($A6696="Ūdeņraža jonu koncentrācija",VLOOKUP(Dati!$A6696,Normas!$A:$D,3,FALSE),VLOOKUP(Dati!$A6696,Normas!$A:$D,3,FALSE)*0.6)),"")</f>
      </c>
      <c r="H6696" s="2">
        <f>IFERROR(IF(ISBLANK($A6696),"",IF($A6696="Ūdeņraža jonu koncentrācija",VLOOKUP(Dati!$A6696,Normas!$A:$D,2,FALSE),VLOOKUP(Dati!$A6696,Normas!$A:$D,2,FALSE)*0.3)),"")</f>
      </c>
      <c r="I6696" s="2">
        <f>IFERROR(IF(ISBLANK($A6696),"",IF($A6696="Ūdeņraža jonu koncentrācija",VLOOKUP(Dati!$A6696,Normas!$A:$D,3,FALSE),VLOOKUP(Dati!$A6696,Normas!$A:$D,3,FALSE)*0.3)),"")</f>
      </c>
    </row>
    <row r="6697" spans="2:9" x14ac:dyDescent="0.2">
      <c r="B6697">
        <f>IF(ISBLANK(A6697),"",VLOOKUP(A6697,Normas!A:D,4,FALSE))</f>
      </c>
      <c r="E6697" s="2">
        <f>IF(ISBLANK(D6697),"",INT(YEARFRAC(D6697,'Vispārīga informācija'!$B$2)))</f>
      </c>
      <c r="F6697" s="2">
        <f>IFERROR(IF(ISBLANK($A6697),"",IF($A6697="Ūdeņraža jonu koncentrācija",VLOOKUP(Dati!$A6697,Normas!$A:$D,2,FALSE),VLOOKUP(Dati!$A6697,Normas!$A:$D,2,FALSE)*0.6)),"")</f>
      </c>
      <c r="G6697" s="2">
        <f>IFERROR(IF(ISBLANK($A6697),"",IF($A6697="Ūdeņraža jonu koncentrācija",VLOOKUP(Dati!$A6697,Normas!$A:$D,3,FALSE),VLOOKUP(Dati!$A6697,Normas!$A:$D,3,FALSE)*0.6)),"")</f>
      </c>
      <c r="H6697" s="2">
        <f>IFERROR(IF(ISBLANK($A6697),"",IF($A6697="Ūdeņraža jonu koncentrācija",VLOOKUP(Dati!$A6697,Normas!$A:$D,2,FALSE),VLOOKUP(Dati!$A6697,Normas!$A:$D,2,FALSE)*0.3)),"")</f>
      </c>
      <c r="I6697" s="2">
        <f>IFERROR(IF(ISBLANK($A6697),"",IF($A6697="Ūdeņraža jonu koncentrācija",VLOOKUP(Dati!$A6697,Normas!$A:$D,3,FALSE),VLOOKUP(Dati!$A6697,Normas!$A:$D,3,FALSE)*0.3)),"")</f>
      </c>
    </row>
    <row r="6698" spans="2:9" x14ac:dyDescent="0.2">
      <c r="B6698">
        <f>IF(ISBLANK(A6698),"",VLOOKUP(A6698,Normas!A:D,4,FALSE))</f>
      </c>
      <c r="E6698" s="2">
        <f>IF(ISBLANK(D6698),"",INT(YEARFRAC(D6698,'Vispārīga informācija'!$B$2)))</f>
      </c>
      <c r="F6698" s="2">
        <f>IFERROR(IF(ISBLANK($A6698),"",IF($A6698="Ūdeņraža jonu koncentrācija",VLOOKUP(Dati!$A6698,Normas!$A:$D,2,FALSE),VLOOKUP(Dati!$A6698,Normas!$A:$D,2,FALSE)*0.6)),"")</f>
      </c>
      <c r="G6698" s="2">
        <f>IFERROR(IF(ISBLANK($A6698),"",IF($A6698="Ūdeņraža jonu koncentrācija",VLOOKUP(Dati!$A6698,Normas!$A:$D,3,FALSE),VLOOKUP(Dati!$A6698,Normas!$A:$D,3,FALSE)*0.6)),"")</f>
      </c>
      <c r="H6698" s="2">
        <f>IFERROR(IF(ISBLANK($A6698),"",IF($A6698="Ūdeņraža jonu koncentrācija",VLOOKUP(Dati!$A6698,Normas!$A:$D,2,FALSE),VLOOKUP(Dati!$A6698,Normas!$A:$D,2,FALSE)*0.3)),"")</f>
      </c>
      <c r="I6698" s="2">
        <f>IFERROR(IF(ISBLANK($A6698),"",IF($A6698="Ūdeņraža jonu koncentrācija",VLOOKUP(Dati!$A6698,Normas!$A:$D,3,FALSE),VLOOKUP(Dati!$A6698,Normas!$A:$D,3,FALSE)*0.3)),"")</f>
      </c>
    </row>
    <row r="6699" spans="2:9" x14ac:dyDescent="0.2">
      <c r="B6699">
        <f>IF(ISBLANK(A6699),"",VLOOKUP(A6699,Normas!A:D,4,FALSE))</f>
      </c>
      <c r="E6699" s="2">
        <f>IF(ISBLANK(D6699),"",INT(YEARFRAC(D6699,'Vispārīga informācija'!$B$2)))</f>
      </c>
      <c r="F6699" s="2">
        <f>IFERROR(IF(ISBLANK($A6699),"",IF($A6699="Ūdeņraža jonu koncentrācija",VLOOKUP(Dati!$A6699,Normas!$A:$D,2,FALSE),VLOOKUP(Dati!$A6699,Normas!$A:$D,2,FALSE)*0.6)),"")</f>
      </c>
      <c r="G6699" s="2">
        <f>IFERROR(IF(ISBLANK($A6699),"",IF($A6699="Ūdeņraža jonu koncentrācija",VLOOKUP(Dati!$A6699,Normas!$A:$D,3,FALSE),VLOOKUP(Dati!$A6699,Normas!$A:$D,3,FALSE)*0.6)),"")</f>
      </c>
      <c r="H6699" s="2">
        <f>IFERROR(IF(ISBLANK($A6699),"",IF($A6699="Ūdeņraža jonu koncentrācija",VLOOKUP(Dati!$A6699,Normas!$A:$D,2,FALSE),VLOOKUP(Dati!$A6699,Normas!$A:$D,2,FALSE)*0.3)),"")</f>
      </c>
      <c r="I6699" s="2">
        <f>IFERROR(IF(ISBLANK($A6699),"",IF($A6699="Ūdeņraža jonu koncentrācija",VLOOKUP(Dati!$A6699,Normas!$A:$D,3,FALSE),VLOOKUP(Dati!$A6699,Normas!$A:$D,3,FALSE)*0.3)),"")</f>
      </c>
    </row>
    <row r="6700" spans="2:9" x14ac:dyDescent="0.2">
      <c r="B6700">
        <f>IF(ISBLANK(A6700),"",VLOOKUP(A6700,Normas!A:D,4,FALSE))</f>
      </c>
      <c r="E6700" s="2">
        <f>IF(ISBLANK(D6700),"",INT(YEARFRAC(D6700,'Vispārīga informācija'!$B$2)))</f>
      </c>
      <c r="F6700" s="2">
        <f>IFERROR(IF(ISBLANK($A6700),"",IF($A6700="Ūdeņraža jonu koncentrācija",VLOOKUP(Dati!$A6700,Normas!$A:$D,2,FALSE),VLOOKUP(Dati!$A6700,Normas!$A:$D,2,FALSE)*0.6)),"")</f>
      </c>
      <c r="G6700" s="2">
        <f>IFERROR(IF(ISBLANK($A6700),"",IF($A6700="Ūdeņraža jonu koncentrācija",VLOOKUP(Dati!$A6700,Normas!$A:$D,3,FALSE),VLOOKUP(Dati!$A6700,Normas!$A:$D,3,FALSE)*0.6)),"")</f>
      </c>
      <c r="H6700" s="2">
        <f>IFERROR(IF(ISBLANK($A6700),"",IF($A6700="Ūdeņraža jonu koncentrācija",VLOOKUP(Dati!$A6700,Normas!$A:$D,2,FALSE),VLOOKUP(Dati!$A6700,Normas!$A:$D,2,FALSE)*0.3)),"")</f>
      </c>
      <c r="I6700" s="2">
        <f>IFERROR(IF(ISBLANK($A6700),"",IF($A6700="Ūdeņraža jonu koncentrācija",VLOOKUP(Dati!$A6700,Normas!$A:$D,3,FALSE),VLOOKUP(Dati!$A6700,Normas!$A:$D,3,FALSE)*0.3)),"")</f>
      </c>
    </row>
    <row r="6701" spans="2:9" x14ac:dyDescent="0.2">
      <c r="B6701">
        <f>IF(ISBLANK(A6701),"",VLOOKUP(A6701,Normas!A:D,4,FALSE))</f>
      </c>
      <c r="E6701" s="2">
        <f>IF(ISBLANK(D6701),"",INT(YEARFRAC(D6701,'Vispārīga informācija'!$B$2)))</f>
      </c>
      <c r="F6701" s="2">
        <f>IFERROR(IF(ISBLANK($A6701),"",IF($A6701="Ūdeņraža jonu koncentrācija",VLOOKUP(Dati!$A6701,Normas!$A:$D,2,FALSE),VLOOKUP(Dati!$A6701,Normas!$A:$D,2,FALSE)*0.6)),"")</f>
      </c>
      <c r="G6701" s="2">
        <f>IFERROR(IF(ISBLANK($A6701),"",IF($A6701="Ūdeņraža jonu koncentrācija",VLOOKUP(Dati!$A6701,Normas!$A:$D,3,FALSE),VLOOKUP(Dati!$A6701,Normas!$A:$D,3,FALSE)*0.6)),"")</f>
      </c>
      <c r="H6701" s="2">
        <f>IFERROR(IF(ISBLANK($A6701),"",IF($A6701="Ūdeņraža jonu koncentrācija",VLOOKUP(Dati!$A6701,Normas!$A:$D,2,FALSE),VLOOKUP(Dati!$A6701,Normas!$A:$D,2,FALSE)*0.3)),"")</f>
      </c>
      <c r="I6701" s="2">
        <f>IFERROR(IF(ISBLANK($A6701),"",IF($A6701="Ūdeņraža jonu koncentrācija",VLOOKUP(Dati!$A6701,Normas!$A:$D,3,FALSE),VLOOKUP(Dati!$A6701,Normas!$A:$D,3,FALSE)*0.3)),"")</f>
      </c>
    </row>
    <row r="6702" spans="2:9" x14ac:dyDescent="0.2">
      <c r="B6702">
        <f>IF(ISBLANK(A6702),"",VLOOKUP(A6702,Normas!A:D,4,FALSE))</f>
      </c>
      <c r="E6702" s="2">
        <f>IF(ISBLANK(D6702),"",INT(YEARFRAC(D6702,'Vispārīga informācija'!$B$2)))</f>
      </c>
      <c r="F6702" s="2">
        <f>IFERROR(IF(ISBLANK($A6702),"",IF($A6702="Ūdeņraža jonu koncentrācija",VLOOKUP(Dati!$A6702,Normas!$A:$D,2,FALSE),VLOOKUP(Dati!$A6702,Normas!$A:$D,2,FALSE)*0.6)),"")</f>
      </c>
      <c r="G6702" s="2">
        <f>IFERROR(IF(ISBLANK($A6702),"",IF($A6702="Ūdeņraža jonu koncentrācija",VLOOKUP(Dati!$A6702,Normas!$A:$D,3,FALSE),VLOOKUP(Dati!$A6702,Normas!$A:$D,3,FALSE)*0.6)),"")</f>
      </c>
      <c r="H6702" s="2">
        <f>IFERROR(IF(ISBLANK($A6702),"",IF($A6702="Ūdeņraža jonu koncentrācija",VLOOKUP(Dati!$A6702,Normas!$A:$D,2,FALSE),VLOOKUP(Dati!$A6702,Normas!$A:$D,2,FALSE)*0.3)),"")</f>
      </c>
      <c r="I6702" s="2">
        <f>IFERROR(IF(ISBLANK($A6702),"",IF($A6702="Ūdeņraža jonu koncentrācija",VLOOKUP(Dati!$A6702,Normas!$A:$D,3,FALSE),VLOOKUP(Dati!$A6702,Normas!$A:$D,3,FALSE)*0.3)),"")</f>
      </c>
    </row>
    <row r="6703" spans="2:9" x14ac:dyDescent="0.2">
      <c r="B6703">
        <f>IF(ISBLANK(A6703),"",VLOOKUP(A6703,Normas!A:D,4,FALSE))</f>
      </c>
      <c r="E6703" s="2">
        <f>IF(ISBLANK(D6703),"",INT(YEARFRAC(D6703,'Vispārīga informācija'!$B$2)))</f>
      </c>
      <c r="F6703" s="2">
        <f>IFERROR(IF(ISBLANK($A6703),"",IF($A6703="Ūdeņraža jonu koncentrācija",VLOOKUP(Dati!$A6703,Normas!$A:$D,2,FALSE),VLOOKUP(Dati!$A6703,Normas!$A:$D,2,FALSE)*0.6)),"")</f>
      </c>
      <c r="G6703" s="2">
        <f>IFERROR(IF(ISBLANK($A6703),"",IF($A6703="Ūdeņraža jonu koncentrācija",VLOOKUP(Dati!$A6703,Normas!$A:$D,3,FALSE),VLOOKUP(Dati!$A6703,Normas!$A:$D,3,FALSE)*0.6)),"")</f>
      </c>
      <c r="H6703" s="2">
        <f>IFERROR(IF(ISBLANK($A6703),"",IF($A6703="Ūdeņraža jonu koncentrācija",VLOOKUP(Dati!$A6703,Normas!$A:$D,2,FALSE),VLOOKUP(Dati!$A6703,Normas!$A:$D,2,FALSE)*0.3)),"")</f>
      </c>
      <c r="I6703" s="2">
        <f>IFERROR(IF(ISBLANK($A6703),"",IF($A6703="Ūdeņraža jonu koncentrācija",VLOOKUP(Dati!$A6703,Normas!$A:$D,3,FALSE),VLOOKUP(Dati!$A6703,Normas!$A:$D,3,FALSE)*0.3)),"")</f>
      </c>
    </row>
    <row r="6704" spans="2:9" x14ac:dyDescent="0.2">
      <c r="B6704">
        <f>IF(ISBLANK(A6704),"",VLOOKUP(A6704,Normas!A:D,4,FALSE))</f>
      </c>
      <c r="E6704" s="2">
        <f>IF(ISBLANK(D6704),"",INT(YEARFRAC(D6704,'Vispārīga informācija'!$B$2)))</f>
      </c>
      <c r="F6704" s="2">
        <f>IFERROR(IF(ISBLANK($A6704),"",IF($A6704="Ūdeņraža jonu koncentrācija",VLOOKUP(Dati!$A6704,Normas!$A:$D,2,FALSE),VLOOKUP(Dati!$A6704,Normas!$A:$D,2,FALSE)*0.6)),"")</f>
      </c>
      <c r="G6704" s="2">
        <f>IFERROR(IF(ISBLANK($A6704),"",IF($A6704="Ūdeņraža jonu koncentrācija",VLOOKUP(Dati!$A6704,Normas!$A:$D,3,FALSE),VLOOKUP(Dati!$A6704,Normas!$A:$D,3,FALSE)*0.6)),"")</f>
      </c>
      <c r="H6704" s="2">
        <f>IFERROR(IF(ISBLANK($A6704),"",IF($A6704="Ūdeņraža jonu koncentrācija",VLOOKUP(Dati!$A6704,Normas!$A:$D,2,FALSE),VLOOKUP(Dati!$A6704,Normas!$A:$D,2,FALSE)*0.3)),"")</f>
      </c>
      <c r="I6704" s="2">
        <f>IFERROR(IF(ISBLANK($A6704),"",IF($A6704="Ūdeņraža jonu koncentrācija",VLOOKUP(Dati!$A6704,Normas!$A:$D,3,FALSE),VLOOKUP(Dati!$A6704,Normas!$A:$D,3,FALSE)*0.3)),"")</f>
      </c>
    </row>
    <row r="6705" spans="2:9" x14ac:dyDescent="0.2">
      <c r="B6705">
        <f>IF(ISBLANK(A6705),"",VLOOKUP(A6705,Normas!A:D,4,FALSE))</f>
      </c>
      <c r="E6705" s="2">
        <f>IF(ISBLANK(D6705),"",INT(YEARFRAC(D6705,'Vispārīga informācija'!$B$2)))</f>
      </c>
      <c r="F6705" s="2">
        <f>IFERROR(IF(ISBLANK($A6705),"",IF($A6705="Ūdeņraža jonu koncentrācija",VLOOKUP(Dati!$A6705,Normas!$A:$D,2,FALSE),VLOOKUP(Dati!$A6705,Normas!$A:$D,2,FALSE)*0.6)),"")</f>
      </c>
      <c r="G6705" s="2">
        <f>IFERROR(IF(ISBLANK($A6705),"",IF($A6705="Ūdeņraža jonu koncentrācija",VLOOKUP(Dati!$A6705,Normas!$A:$D,3,FALSE),VLOOKUP(Dati!$A6705,Normas!$A:$D,3,FALSE)*0.6)),"")</f>
      </c>
      <c r="H6705" s="2">
        <f>IFERROR(IF(ISBLANK($A6705),"",IF($A6705="Ūdeņraža jonu koncentrācija",VLOOKUP(Dati!$A6705,Normas!$A:$D,2,FALSE),VLOOKUP(Dati!$A6705,Normas!$A:$D,2,FALSE)*0.3)),"")</f>
      </c>
      <c r="I6705" s="2">
        <f>IFERROR(IF(ISBLANK($A6705),"",IF($A6705="Ūdeņraža jonu koncentrācija",VLOOKUP(Dati!$A6705,Normas!$A:$D,3,FALSE),VLOOKUP(Dati!$A6705,Normas!$A:$D,3,FALSE)*0.3)),"")</f>
      </c>
    </row>
    <row r="6706" spans="2:9" x14ac:dyDescent="0.2">
      <c r="B6706">
        <f>IF(ISBLANK(A6706),"",VLOOKUP(A6706,Normas!A:D,4,FALSE))</f>
      </c>
      <c r="E6706" s="2">
        <f>IF(ISBLANK(D6706),"",INT(YEARFRAC(D6706,'Vispārīga informācija'!$B$2)))</f>
      </c>
      <c r="F6706" s="2">
        <f>IFERROR(IF(ISBLANK($A6706),"",IF($A6706="Ūdeņraža jonu koncentrācija",VLOOKUP(Dati!$A6706,Normas!$A:$D,2,FALSE),VLOOKUP(Dati!$A6706,Normas!$A:$D,2,FALSE)*0.6)),"")</f>
      </c>
      <c r="G6706" s="2">
        <f>IFERROR(IF(ISBLANK($A6706),"",IF($A6706="Ūdeņraža jonu koncentrācija",VLOOKUP(Dati!$A6706,Normas!$A:$D,3,FALSE),VLOOKUP(Dati!$A6706,Normas!$A:$D,3,FALSE)*0.6)),"")</f>
      </c>
      <c r="H6706" s="2">
        <f>IFERROR(IF(ISBLANK($A6706),"",IF($A6706="Ūdeņraža jonu koncentrācija",VLOOKUP(Dati!$A6706,Normas!$A:$D,2,FALSE),VLOOKUP(Dati!$A6706,Normas!$A:$D,2,FALSE)*0.3)),"")</f>
      </c>
      <c r="I6706" s="2">
        <f>IFERROR(IF(ISBLANK($A6706),"",IF($A6706="Ūdeņraža jonu koncentrācija",VLOOKUP(Dati!$A6706,Normas!$A:$D,3,FALSE),VLOOKUP(Dati!$A6706,Normas!$A:$D,3,FALSE)*0.3)),"")</f>
      </c>
    </row>
    <row r="6707" spans="2:9" x14ac:dyDescent="0.2">
      <c r="B6707">
        <f>IF(ISBLANK(A6707),"",VLOOKUP(A6707,Normas!A:D,4,FALSE))</f>
      </c>
      <c r="E6707" s="2">
        <f>IF(ISBLANK(D6707),"",INT(YEARFRAC(D6707,'Vispārīga informācija'!$B$2)))</f>
      </c>
      <c r="F6707" s="2">
        <f>IFERROR(IF(ISBLANK($A6707),"",IF($A6707="Ūdeņraža jonu koncentrācija",VLOOKUP(Dati!$A6707,Normas!$A:$D,2,FALSE),VLOOKUP(Dati!$A6707,Normas!$A:$D,2,FALSE)*0.6)),"")</f>
      </c>
      <c r="G6707" s="2">
        <f>IFERROR(IF(ISBLANK($A6707),"",IF($A6707="Ūdeņraža jonu koncentrācija",VLOOKUP(Dati!$A6707,Normas!$A:$D,3,FALSE),VLOOKUP(Dati!$A6707,Normas!$A:$D,3,FALSE)*0.6)),"")</f>
      </c>
      <c r="H6707" s="2">
        <f>IFERROR(IF(ISBLANK($A6707),"",IF($A6707="Ūdeņraža jonu koncentrācija",VLOOKUP(Dati!$A6707,Normas!$A:$D,2,FALSE),VLOOKUP(Dati!$A6707,Normas!$A:$D,2,FALSE)*0.3)),"")</f>
      </c>
      <c r="I6707" s="2">
        <f>IFERROR(IF(ISBLANK($A6707),"",IF($A6707="Ūdeņraža jonu koncentrācija",VLOOKUP(Dati!$A6707,Normas!$A:$D,3,FALSE),VLOOKUP(Dati!$A6707,Normas!$A:$D,3,FALSE)*0.3)),"")</f>
      </c>
    </row>
    <row r="6708" spans="2:9" x14ac:dyDescent="0.2">
      <c r="B6708">
        <f>IF(ISBLANK(A6708),"",VLOOKUP(A6708,Normas!A:D,4,FALSE))</f>
      </c>
      <c r="E6708" s="2">
        <f>IF(ISBLANK(D6708),"",INT(YEARFRAC(D6708,'Vispārīga informācija'!$B$2)))</f>
      </c>
      <c r="F6708" s="2">
        <f>IFERROR(IF(ISBLANK($A6708),"",IF($A6708="Ūdeņraža jonu koncentrācija",VLOOKUP(Dati!$A6708,Normas!$A:$D,2,FALSE),VLOOKUP(Dati!$A6708,Normas!$A:$D,2,FALSE)*0.6)),"")</f>
      </c>
      <c r="G6708" s="2">
        <f>IFERROR(IF(ISBLANK($A6708),"",IF($A6708="Ūdeņraža jonu koncentrācija",VLOOKUP(Dati!$A6708,Normas!$A:$D,3,FALSE),VLOOKUP(Dati!$A6708,Normas!$A:$D,3,FALSE)*0.6)),"")</f>
      </c>
      <c r="H6708" s="2">
        <f>IFERROR(IF(ISBLANK($A6708),"",IF($A6708="Ūdeņraža jonu koncentrācija",VLOOKUP(Dati!$A6708,Normas!$A:$D,2,FALSE),VLOOKUP(Dati!$A6708,Normas!$A:$D,2,FALSE)*0.3)),"")</f>
      </c>
      <c r="I6708" s="2">
        <f>IFERROR(IF(ISBLANK($A6708),"",IF($A6708="Ūdeņraža jonu koncentrācija",VLOOKUP(Dati!$A6708,Normas!$A:$D,3,FALSE),VLOOKUP(Dati!$A6708,Normas!$A:$D,3,FALSE)*0.3)),"")</f>
      </c>
    </row>
    <row r="6709" spans="2:9" x14ac:dyDescent="0.2">
      <c r="B6709">
        <f>IF(ISBLANK(A6709),"",VLOOKUP(A6709,Normas!A:D,4,FALSE))</f>
      </c>
      <c r="E6709" s="2">
        <f>IF(ISBLANK(D6709),"",INT(YEARFRAC(D6709,'Vispārīga informācija'!$B$2)))</f>
      </c>
      <c r="F6709" s="2">
        <f>IFERROR(IF(ISBLANK($A6709),"",IF($A6709="Ūdeņraža jonu koncentrācija",VLOOKUP(Dati!$A6709,Normas!$A:$D,2,FALSE),VLOOKUP(Dati!$A6709,Normas!$A:$D,2,FALSE)*0.6)),"")</f>
      </c>
      <c r="G6709" s="2">
        <f>IFERROR(IF(ISBLANK($A6709),"",IF($A6709="Ūdeņraža jonu koncentrācija",VLOOKUP(Dati!$A6709,Normas!$A:$D,3,FALSE),VLOOKUP(Dati!$A6709,Normas!$A:$D,3,FALSE)*0.6)),"")</f>
      </c>
      <c r="H6709" s="2">
        <f>IFERROR(IF(ISBLANK($A6709),"",IF($A6709="Ūdeņraža jonu koncentrācija",VLOOKUP(Dati!$A6709,Normas!$A:$D,2,FALSE),VLOOKUP(Dati!$A6709,Normas!$A:$D,2,FALSE)*0.3)),"")</f>
      </c>
      <c r="I6709" s="2">
        <f>IFERROR(IF(ISBLANK($A6709),"",IF($A6709="Ūdeņraža jonu koncentrācija",VLOOKUP(Dati!$A6709,Normas!$A:$D,3,FALSE),VLOOKUP(Dati!$A6709,Normas!$A:$D,3,FALSE)*0.3)),"")</f>
      </c>
    </row>
    <row r="6710" spans="2:9" x14ac:dyDescent="0.2">
      <c r="B6710">
        <f>IF(ISBLANK(A6710),"",VLOOKUP(A6710,Normas!A:D,4,FALSE))</f>
      </c>
      <c r="E6710" s="2">
        <f>IF(ISBLANK(D6710),"",INT(YEARFRAC(D6710,'Vispārīga informācija'!$B$2)))</f>
      </c>
      <c r="F6710" s="2">
        <f>IFERROR(IF(ISBLANK($A6710),"",IF($A6710="Ūdeņraža jonu koncentrācija",VLOOKUP(Dati!$A6710,Normas!$A:$D,2,FALSE),VLOOKUP(Dati!$A6710,Normas!$A:$D,2,FALSE)*0.6)),"")</f>
      </c>
      <c r="G6710" s="2">
        <f>IFERROR(IF(ISBLANK($A6710),"",IF($A6710="Ūdeņraža jonu koncentrācija",VLOOKUP(Dati!$A6710,Normas!$A:$D,3,FALSE),VLOOKUP(Dati!$A6710,Normas!$A:$D,3,FALSE)*0.6)),"")</f>
      </c>
      <c r="H6710" s="2">
        <f>IFERROR(IF(ISBLANK($A6710),"",IF($A6710="Ūdeņraža jonu koncentrācija",VLOOKUP(Dati!$A6710,Normas!$A:$D,2,FALSE),VLOOKUP(Dati!$A6710,Normas!$A:$D,2,FALSE)*0.3)),"")</f>
      </c>
      <c r="I6710" s="2">
        <f>IFERROR(IF(ISBLANK($A6710),"",IF($A6710="Ūdeņraža jonu koncentrācija",VLOOKUP(Dati!$A6710,Normas!$A:$D,3,FALSE),VLOOKUP(Dati!$A6710,Normas!$A:$D,3,FALSE)*0.3)),"")</f>
      </c>
    </row>
    <row r="6711" spans="2:9" x14ac:dyDescent="0.2">
      <c r="B6711">
        <f>IF(ISBLANK(A6711),"",VLOOKUP(A6711,Normas!A:D,4,FALSE))</f>
      </c>
      <c r="E6711" s="2">
        <f>IF(ISBLANK(D6711),"",INT(YEARFRAC(D6711,'Vispārīga informācija'!$B$2)))</f>
      </c>
      <c r="F6711" s="2">
        <f>IFERROR(IF(ISBLANK($A6711),"",IF($A6711="Ūdeņraža jonu koncentrācija",VLOOKUP(Dati!$A6711,Normas!$A:$D,2,FALSE),VLOOKUP(Dati!$A6711,Normas!$A:$D,2,FALSE)*0.6)),"")</f>
      </c>
      <c r="G6711" s="2">
        <f>IFERROR(IF(ISBLANK($A6711),"",IF($A6711="Ūdeņraža jonu koncentrācija",VLOOKUP(Dati!$A6711,Normas!$A:$D,3,FALSE),VLOOKUP(Dati!$A6711,Normas!$A:$D,3,FALSE)*0.6)),"")</f>
      </c>
      <c r="H6711" s="2">
        <f>IFERROR(IF(ISBLANK($A6711),"",IF($A6711="Ūdeņraža jonu koncentrācija",VLOOKUP(Dati!$A6711,Normas!$A:$D,2,FALSE),VLOOKUP(Dati!$A6711,Normas!$A:$D,2,FALSE)*0.3)),"")</f>
      </c>
      <c r="I6711" s="2">
        <f>IFERROR(IF(ISBLANK($A6711),"",IF($A6711="Ūdeņraža jonu koncentrācija",VLOOKUP(Dati!$A6711,Normas!$A:$D,3,FALSE),VLOOKUP(Dati!$A6711,Normas!$A:$D,3,FALSE)*0.3)),"")</f>
      </c>
    </row>
    <row r="6712" spans="2:9" x14ac:dyDescent="0.2">
      <c r="B6712">
        <f>IF(ISBLANK(A6712),"",VLOOKUP(A6712,Normas!A:D,4,FALSE))</f>
      </c>
      <c r="E6712" s="2">
        <f>IF(ISBLANK(D6712),"",INT(YEARFRAC(D6712,'Vispārīga informācija'!$B$2)))</f>
      </c>
      <c r="F6712" s="2">
        <f>IFERROR(IF(ISBLANK($A6712),"",IF($A6712="Ūdeņraža jonu koncentrācija",VLOOKUP(Dati!$A6712,Normas!$A:$D,2,FALSE),VLOOKUP(Dati!$A6712,Normas!$A:$D,2,FALSE)*0.6)),"")</f>
      </c>
      <c r="G6712" s="2">
        <f>IFERROR(IF(ISBLANK($A6712),"",IF($A6712="Ūdeņraža jonu koncentrācija",VLOOKUP(Dati!$A6712,Normas!$A:$D,3,FALSE),VLOOKUP(Dati!$A6712,Normas!$A:$D,3,FALSE)*0.6)),"")</f>
      </c>
      <c r="H6712" s="2">
        <f>IFERROR(IF(ISBLANK($A6712),"",IF($A6712="Ūdeņraža jonu koncentrācija",VLOOKUP(Dati!$A6712,Normas!$A:$D,2,FALSE),VLOOKUP(Dati!$A6712,Normas!$A:$D,2,FALSE)*0.3)),"")</f>
      </c>
      <c r="I6712" s="2">
        <f>IFERROR(IF(ISBLANK($A6712),"",IF($A6712="Ūdeņraža jonu koncentrācija",VLOOKUP(Dati!$A6712,Normas!$A:$D,3,FALSE),VLOOKUP(Dati!$A6712,Normas!$A:$D,3,FALSE)*0.3)),"")</f>
      </c>
    </row>
    <row r="6713" spans="2:9" x14ac:dyDescent="0.2">
      <c r="B6713">
        <f>IF(ISBLANK(A6713),"",VLOOKUP(A6713,Normas!A:D,4,FALSE))</f>
      </c>
      <c r="E6713" s="2">
        <f>IF(ISBLANK(D6713),"",INT(YEARFRAC(D6713,'Vispārīga informācija'!$B$2)))</f>
      </c>
      <c r="F6713" s="2">
        <f>IFERROR(IF(ISBLANK($A6713),"",IF($A6713="Ūdeņraža jonu koncentrācija",VLOOKUP(Dati!$A6713,Normas!$A:$D,2,FALSE),VLOOKUP(Dati!$A6713,Normas!$A:$D,2,FALSE)*0.6)),"")</f>
      </c>
      <c r="G6713" s="2">
        <f>IFERROR(IF(ISBLANK($A6713),"",IF($A6713="Ūdeņraža jonu koncentrācija",VLOOKUP(Dati!$A6713,Normas!$A:$D,3,FALSE),VLOOKUP(Dati!$A6713,Normas!$A:$D,3,FALSE)*0.6)),"")</f>
      </c>
      <c r="H6713" s="2">
        <f>IFERROR(IF(ISBLANK($A6713),"",IF($A6713="Ūdeņraža jonu koncentrācija",VLOOKUP(Dati!$A6713,Normas!$A:$D,2,FALSE),VLOOKUP(Dati!$A6713,Normas!$A:$D,2,FALSE)*0.3)),"")</f>
      </c>
      <c r="I6713" s="2">
        <f>IFERROR(IF(ISBLANK($A6713),"",IF($A6713="Ūdeņraža jonu koncentrācija",VLOOKUP(Dati!$A6713,Normas!$A:$D,3,FALSE),VLOOKUP(Dati!$A6713,Normas!$A:$D,3,FALSE)*0.3)),"")</f>
      </c>
    </row>
    <row r="6714" spans="2:9" x14ac:dyDescent="0.2">
      <c r="B6714">
        <f>IF(ISBLANK(A6714),"",VLOOKUP(A6714,Normas!A:D,4,FALSE))</f>
      </c>
      <c r="E6714" s="2">
        <f>IF(ISBLANK(D6714),"",INT(YEARFRAC(D6714,'Vispārīga informācija'!$B$2)))</f>
      </c>
      <c r="F6714" s="2">
        <f>IFERROR(IF(ISBLANK($A6714),"",IF($A6714="Ūdeņraža jonu koncentrācija",VLOOKUP(Dati!$A6714,Normas!$A:$D,2,FALSE),VLOOKUP(Dati!$A6714,Normas!$A:$D,2,FALSE)*0.6)),"")</f>
      </c>
      <c r="G6714" s="2">
        <f>IFERROR(IF(ISBLANK($A6714),"",IF($A6714="Ūdeņraža jonu koncentrācija",VLOOKUP(Dati!$A6714,Normas!$A:$D,3,FALSE),VLOOKUP(Dati!$A6714,Normas!$A:$D,3,FALSE)*0.6)),"")</f>
      </c>
      <c r="H6714" s="2">
        <f>IFERROR(IF(ISBLANK($A6714),"",IF($A6714="Ūdeņraža jonu koncentrācija",VLOOKUP(Dati!$A6714,Normas!$A:$D,2,FALSE),VLOOKUP(Dati!$A6714,Normas!$A:$D,2,FALSE)*0.3)),"")</f>
      </c>
      <c r="I6714" s="2">
        <f>IFERROR(IF(ISBLANK($A6714),"",IF($A6714="Ūdeņraža jonu koncentrācija",VLOOKUP(Dati!$A6714,Normas!$A:$D,3,FALSE),VLOOKUP(Dati!$A6714,Normas!$A:$D,3,FALSE)*0.3)),"")</f>
      </c>
    </row>
    <row r="6715" spans="2:9" x14ac:dyDescent="0.2">
      <c r="B6715">
        <f>IF(ISBLANK(A6715),"",VLOOKUP(A6715,Normas!A:D,4,FALSE))</f>
      </c>
      <c r="E6715" s="2">
        <f>IF(ISBLANK(D6715),"",INT(YEARFRAC(D6715,'Vispārīga informācija'!$B$2)))</f>
      </c>
      <c r="F6715" s="2">
        <f>IFERROR(IF(ISBLANK($A6715),"",IF($A6715="Ūdeņraža jonu koncentrācija",VLOOKUP(Dati!$A6715,Normas!$A:$D,2,FALSE),VLOOKUP(Dati!$A6715,Normas!$A:$D,2,FALSE)*0.6)),"")</f>
      </c>
      <c r="G6715" s="2">
        <f>IFERROR(IF(ISBLANK($A6715),"",IF($A6715="Ūdeņraža jonu koncentrācija",VLOOKUP(Dati!$A6715,Normas!$A:$D,3,FALSE),VLOOKUP(Dati!$A6715,Normas!$A:$D,3,FALSE)*0.6)),"")</f>
      </c>
      <c r="H6715" s="2">
        <f>IFERROR(IF(ISBLANK($A6715),"",IF($A6715="Ūdeņraža jonu koncentrācija",VLOOKUP(Dati!$A6715,Normas!$A:$D,2,FALSE),VLOOKUP(Dati!$A6715,Normas!$A:$D,2,FALSE)*0.3)),"")</f>
      </c>
      <c r="I6715" s="2">
        <f>IFERROR(IF(ISBLANK($A6715),"",IF($A6715="Ūdeņraža jonu koncentrācija",VLOOKUP(Dati!$A6715,Normas!$A:$D,3,FALSE),VLOOKUP(Dati!$A6715,Normas!$A:$D,3,FALSE)*0.3)),"")</f>
      </c>
    </row>
    <row r="6716" spans="2:9" x14ac:dyDescent="0.2">
      <c r="B6716">
        <f>IF(ISBLANK(A6716),"",VLOOKUP(A6716,Normas!A:D,4,FALSE))</f>
      </c>
      <c r="E6716" s="2">
        <f>IF(ISBLANK(D6716),"",INT(YEARFRAC(D6716,'Vispārīga informācija'!$B$2)))</f>
      </c>
      <c r="F6716" s="2">
        <f>IFERROR(IF(ISBLANK($A6716),"",IF($A6716="Ūdeņraža jonu koncentrācija",VLOOKUP(Dati!$A6716,Normas!$A:$D,2,FALSE),VLOOKUP(Dati!$A6716,Normas!$A:$D,2,FALSE)*0.6)),"")</f>
      </c>
      <c r="G6716" s="2">
        <f>IFERROR(IF(ISBLANK($A6716),"",IF($A6716="Ūdeņraža jonu koncentrācija",VLOOKUP(Dati!$A6716,Normas!$A:$D,3,FALSE),VLOOKUP(Dati!$A6716,Normas!$A:$D,3,FALSE)*0.6)),"")</f>
      </c>
      <c r="H6716" s="2">
        <f>IFERROR(IF(ISBLANK($A6716),"",IF($A6716="Ūdeņraža jonu koncentrācija",VLOOKUP(Dati!$A6716,Normas!$A:$D,2,FALSE),VLOOKUP(Dati!$A6716,Normas!$A:$D,2,FALSE)*0.3)),"")</f>
      </c>
      <c r="I6716" s="2">
        <f>IFERROR(IF(ISBLANK($A6716),"",IF($A6716="Ūdeņraža jonu koncentrācija",VLOOKUP(Dati!$A6716,Normas!$A:$D,3,FALSE),VLOOKUP(Dati!$A6716,Normas!$A:$D,3,FALSE)*0.3)),"")</f>
      </c>
    </row>
    <row r="6717" spans="2:9" x14ac:dyDescent="0.2">
      <c r="B6717">
        <f>IF(ISBLANK(A6717),"",VLOOKUP(A6717,Normas!A:D,4,FALSE))</f>
      </c>
      <c r="E6717" s="2">
        <f>IF(ISBLANK(D6717),"",INT(YEARFRAC(D6717,'Vispārīga informācija'!$B$2)))</f>
      </c>
      <c r="F6717" s="2">
        <f>IFERROR(IF(ISBLANK($A6717),"",IF($A6717="Ūdeņraža jonu koncentrācija",VLOOKUP(Dati!$A6717,Normas!$A:$D,2,FALSE),VLOOKUP(Dati!$A6717,Normas!$A:$D,2,FALSE)*0.6)),"")</f>
      </c>
      <c r="G6717" s="2">
        <f>IFERROR(IF(ISBLANK($A6717),"",IF($A6717="Ūdeņraža jonu koncentrācija",VLOOKUP(Dati!$A6717,Normas!$A:$D,3,FALSE),VLOOKUP(Dati!$A6717,Normas!$A:$D,3,FALSE)*0.6)),"")</f>
      </c>
      <c r="H6717" s="2">
        <f>IFERROR(IF(ISBLANK($A6717),"",IF($A6717="Ūdeņraža jonu koncentrācija",VLOOKUP(Dati!$A6717,Normas!$A:$D,2,FALSE),VLOOKUP(Dati!$A6717,Normas!$A:$D,2,FALSE)*0.3)),"")</f>
      </c>
      <c r="I6717" s="2">
        <f>IFERROR(IF(ISBLANK($A6717),"",IF($A6717="Ūdeņraža jonu koncentrācija",VLOOKUP(Dati!$A6717,Normas!$A:$D,3,FALSE),VLOOKUP(Dati!$A6717,Normas!$A:$D,3,FALSE)*0.3)),"")</f>
      </c>
    </row>
    <row r="6718" spans="2:9" x14ac:dyDescent="0.2">
      <c r="B6718">
        <f>IF(ISBLANK(A6718),"",VLOOKUP(A6718,Normas!A:D,4,FALSE))</f>
      </c>
      <c r="E6718" s="2">
        <f>IF(ISBLANK(D6718),"",INT(YEARFRAC(D6718,'Vispārīga informācija'!$B$2)))</f>
      </c>
      <c r="F6718" s="2">
        <f>IFERROR(IF(ISBLANK($A6718),"",IF($A6718="Ūdeņraža jonu koncentrācija",VLOOKUP(Dati!$A6718,Normas!$A:$D,2,FALSE),VLOOKUP(Dati!$A6718,Normas!$A:$D,2,FALSE)*0.6)),"")</f>
      </c>
      <c r="G6718" s="2">
        <f>IFERROR(IF(ISBLANK($A6718),"",IF($A6718="Ūdeņraža jonu koncentrācija",VLOOKUP(Dati!$A6718,Normas!$A:$D,3,FALSE),VLOOKUP(Dati!$A6718,Normas!$A:$D,3,FALSE)*0.6)),"")</f>
      </c>
      <c r="H6718" s="2">
        <f>IFERROR(IF(ISBLANK($A6718),"",IF($A6718="Ūdeņraža jonu koncentrācija",VLOOKUP(Dati!$A6718,Normas!$A:$D,2,FALSE),VLOOKUP(Dati!$A6718,Normas!$A:$D,2,FALSE)*0.3)),"")</f>
      </c>
      <c r="I6718" s="2">
        <f>IFERROR(IF(ISBLANK($A6718),"",IF($A6718="Ūdeņraža jonu koncentrācija",VLOOKUP(Dati!$A6718,Normas!$A:$D,3,FALSE),VLOOKUP(Dati!$A6718,Normas!$A:$D,3,FALSE)*0.3)),"")</f>
      </c>
    </row>
    <row r="6719" spans="2:9" x14ac:dyDescent="0.2">
      <c r="B6719">
        <f>IF(ISBLANK(A6719),"",VLOOKUP(A6719,Normas!A:D,4,FALSE))</f>
      </c>
      <c r="E6719" s="2">
        <f>IF(ISBLANK(D6719),"",INT(YEARFRAC(D6719,'Vispārīga informācija'!$B$2)))</f>
      </c>
      <c r="F6719" s="2">
        <f>IFERROR(IF(ISBLANK($A6719),"",IF($A6719="Ūdeņraža jonu koncentrācija",VLOOKUP(Dati!$A6719,Normas!$A:$D,2,FALSE),VLOOKUP(Dati!$A6719,Normas!$A:$D,2,FALSE)*0.6)),"")</f>
      </c>
      <c r="G6719" s="2">
        <f>IFERROR(IF(ISBLANK($A6719),"",IF($A6719="Ūdeņraža jonu koncentrācija",VLOOKUP(Dati!$A6719,Normas!$A:$D,3,FALSE),VLOOKUP(Dati!$A6719,Normas!$A:$D,3,FALSE)*0.6)),"")</f>
      </c>
      <c r="H6719" s="2">
        <f>IFERROR(IF(ISBLANK($A6719),"",IF($A6719="Ūdeņraža jonu koncentrācija",VLOOKUP(Dati!$A6719,Normas!$A:$D,2,FALSE),VLOOKUP(Dati!$A6719,Normas!$A:$D,2,FALSE)*0.3)),"")</f>
      </c>
      <c r="I6719" s="2">
        <f>IFERROR(IF(ISBLANK($A6719),"",IF($A6719="Ūdeņraža jonu koncentrācija",VLOOKUP(Dati!$A6719,Normas!$A:$D,3,FALSE),VLOOKUP(Dati!$A6719,Normas!$A:$D,3,FALSE)*0.3)),"")</f>
      </c>
    </row>
    <row r="6720" spans="2:9" x14ac:dyDescent="0.2">
      <c r="B6720">
        <f>IF(ISBLANK(A6720),"",VLOOKUP(A6720,Normas!A:D,4,FALSE))</f>
      </c>
      <c r="E6720" s="2">
        <f>IF(ISBLANK(D6720),"",INT(YEARFRAC(D6720,'Vispārīga informācija'!$B$2)))</f>
      </c>
      <c r="F6720" s="2">
        <f>IFERROR(IF(ISBLANK($A6720),"",IF($A6720="Ūdeņraža jonu koncentrācija",VLOOKUP(Dati!$A6720,Normas!$A:$D,2,FALSE),VLOOKUP(Dati!$A6720,Normas!$A:$D,2,FALSE)*0.6)),"")</f>
      </c>
      <c r="G6720" s="2">
        <f>IFERROR(IF(ISBLANK($A6720),"",IF($A6720="Ūdeņraža jonu koncentrācija",VLOOKUP(Dati!$A6720,Normas!$A:$D,3,FALSE),VLOOKUP(Dati!$A6720,Normas!$A:$D,3,FALSE)*0.6)),"")</f>
      </c>
      <c r="H6720" s="2">
        <f>IFERROR(IF(ISBLANK($A6720),"",IF($A6720="Ūdeņraža jonu koncentrācija",VLOOKUP(Dati!$A6720,Normas!$A:$D,2,FALSE),VLOOKUP(Dati!$A6720,Normas!$A:$D,2,FALSE)*0.3)),"")</f>
      </c>
      <c r="I6720" s="2">
        <f>IFERROR(IF(ISBLANK($A6720),"",IF($A6720="Ūdeņraža jonu koncentrācija",VLOOKUP(Dati!$A6720,Normas!$A:$D,3,FALSE),VLOOKUP(Dati!$A6720,Normas!$A:$D,3,FALSE)*0.3)),"")</f>
      </c>
    </row>
    <row r="6721" spans="2:9" x14ac:dyDescent="0.2">
      <c r="B6721">
        <f>IF(ISBLANK(A6721),"",VLOOKUP(A6721,Normas!A:D,4,FALSE))</f>
      </c>
      <c r="E6721" s="2">
        <f>IF(ISBLANK(D6721),"",INT(YEARFRAC(D6721,'Vispārīga informācija'!$B$2)))</f>
      </c>
      <c r="F6721" s="2">
        <f>IFERROR(IF(ISBLANK($A6721),"",IF($A6721="Ūdeņraža jonu koncentrācija",VLOOKUP(Dati!$A6721,Normas!$A:$D,2,FALSE),VLOOKUP(Dati!$A6721,Normas!$A:$D,2,FALSE)*0.6)),"")</f>
      </c>
      <c r="G6721" s="2">
        <f>IFERROR(IF(ISBLANK($A6721),"",IF($A6721="Ūdeņraža jonu koncentrācija",VLOOKUP(Dati!$A6721,Normas!$A:$D,3,FALSE),VLOOKUP(Dati!$A6721,Normas!$A:$D,3,FALSE)*0.6)),"")</f>
      </c>
      <c r="H6721" s="2">
        <f>IFERROR(IF(ISBLANK($A6721),"",IF($A6721="Ūdeņraža jonu koncentrācija",VLOOKUP(Dati!$A6721,Normas!$A:$D,2,FALSE),VLOOKUP(Dati!$A6721,Normas!$A:$D,2,FALSE)*0.3)),"")</f>
      </c>
      <c r="I6721" s="2">
        <f>IFERROR(IF(ISBLANK($A6721),"",IF($A6721="Ūdeņraža jonu koncentrācija",VLOOKUP(Dati!$A6721,Normas!$A:$D,3,FALSE),VLOOKUP(Dati!$A6721,Normas!$A:$D,3,FALSE)*0.3)),"")</f>
      </c>
    </row>
    <row r="6722" spans="2:9" x14ac:dyDescent="0.2">
      <c r="B6722">
        <f>IF(ISBLANK(A6722),"",VLOOKUP(A6722,Normas!A:D,4,FALSE))</f>
      </c>
      <c r="E6722" s="2">
        <f>IF(ISBLANK(D6722),"",INT(YEARFRAC(D6722,'Vispārīga informācija'!$B$2)))</f>
      </c>
      <c r="F6722" s="2">
        <f>IFERROR(IF(ISBLANK($A6722),"",IF($A6722="Ūdeņraža jonu koncentrācija",VLOOKUP(Dati!$A6722,Normas!$A:$D,2,FALSE),VLOOKUP(Dati!$A6722,Normas!$A:$D,2,FALSE)*0.6)),"")</f>
      </c>
      <c r="G6722" s="2">
        <f>IFERROR(IF(ISBLANK($A6722),"",IF($A6722="Ūdeņraža jonu koncentrācija",VLOOKUP(Dati!$A6722,Normas!$A:$D,3,FALSE),VLOOKUP(Dati!$A6722,Normas!$A:$D,3,FALSE)*0.6)),"")</f>
      </c>
      <c r="H6722" s="2">
        <f>IFERROR(IF(ISBLANK($A6722),"",IF($A6722="Ūdeņraža jonu koncentrācija",VLOOKUP(Dati!$A6722,Normas!$A:$D,2,FALSE),VLOOKUP(Dati!$A6722,Normas!$A:$D,2,FALSE)*0.3)),"")</f>
      </c>
      <c r="I6722" s="2">
        <f>IFERROR(IF(ISBLANK($A6722),"",IF($A6722="Ūdeņraža jonu koncentrācija",VLOOKUP(Dati!$A6722,Normas!$A:$D,3,FALSE),VLOOKUP(Dati!$A6722,Normas!$A:$D,3,FALSE)*0.3)),"")</f>
      </c>
    </row>
    <row r="6723" spans="2:9" x14ac:dyDescent="0.2">
      <c r="B6723">
        <f>IF(ISBLANK(A6723),"",VLOOKUP(A6723,Normas!A:D,4,FALSE))</f>
      </c>
      <c r="E6723" s="2">
        <f>IF(ISBLANK(D6723),"",INT(YEARFRAC(D6723,'Vispārīga informācija'!$B$2)))</f>
      </c>
      <c r="F6723" s="2">
        <f>IFERROR(IF(ISBLANK($A6723),"",IF($A6723="Ūdeņraža jonu koncentrācija",VLOOKUP(Dati!$A6723,Normas!$A:$D,2,FALSE),VLOOKUP(Dati!$A6723,Normas!$A:$D,2,FALSE)*0.6)),"")</f>
      </c>
      <c r="G6723" s="2">
        <f>IFERROR(IF(ISBLANK($A6723),"",IF($A6723="Ūdeņraža jonu koncentrācija",VLOOKUP(Dati!$A6723,Normas!$A:$D,3,FALSE),VLOOKUP(Dati!$A6723,Normas!$A:$D,3,FALSE)*0.6)),"")</f>
      </c>
      <c r="H6723" s="2">
        <f>IFERROR(IF(ISBLANK($A6723),"",IF($A6723="Ūdeņraža jonu koncentrācija",VLOOKUP(Dati!$A6723,Normas!$A:$D,2,FALSE),VLOOKUP(Dati!$A6723,Normas!$A:$D,2,FALSE)*0.3)),"")</f>
      </c>
      <c r="I6723" s="2">
        <f>IFERROR(IF(ISBLANK($A6723),"",IF($A6723="Ūdeņraža jonu koncentrācija",VLOOKUP(Dati!$A6723,Normas!$A:$D,3,FALSE),VLOOKUP(Dati!$A6723,Normas!$A:$D,3,FALSE)*0.3)),"")</f>
      </c>
    </row>
    <row r="6724" spans="2:9" x14ac:dyDescent="0.2">
      <c r="B6724">
        <f>IF(ISBLANK(A6724),"",VLOOKUP(A6724,Normas!A:D,4,FALSE))</f>
      </c>
      <c r="E6724" s="2">
        <f>IF(ISBLANK(D6724),"",INT(YEARFRAC(D6724,'Vispārīga informācija'!$B$2)))</f>
      </c>
      <c r="F6724" s="2">
        <f>IFERROR(IF(ISBLANK($A6724),"",IF($A6724="Ūdeņraža jonu koncentrācija",VLOOKUP(Dati!$A6724,Normas!$A:$D,2,FALSE),VLOOKUP(Dati!$A6724,Normas!$A:$D,2,FALSE)*0.6)),"")</f>
      </c>
      <c r="G6724" s="2">
        <f>IFERROR(IF(ISBLANK($A6724),"",IF($A6724="Ūdeņraža jonu koncentrācija",VLOOKUP(Dati!$A6724,Normas!$A:$D,3,FALSE),VLOOKUP(Dati!$A6724,Normas!$A:$D,3,FALSE)*0.6)),"")</f>
      </c>
      <c r="H6724" s="2">
        <f>IFERROR(IF(ISBLANK($A6724),"",IF($A6724="Ūdeņraža jonu koncentrācija",VLOOKUP(Dati!$A6724,Normas!$A:$D,2,FALSE),VLOOKUP(Dati!$A6724,Normas!$A:$D,2,FALSE)*0.3)),"")</f>
      </c>
      <c r="I6724" s="2">
        <f>IFERROR(IF(ISBLANK($A6724),"",IF($A6724="Ūdeņraža jonu koncentrācija",VLOOKUP(Dati!$A6724,Normas!$A:$D,3,FALSE),VLOOKUP(Dati!$A6724,Normas!$A:$D,3,FALSE)*0.3)),"")</f>
      </c>
    </row>
    <row r="6725" spans="2:9" x14ac:dyDescent="0.2">
      <c r="B6725">
        <f>IF(ISBLANK(A6725),"",VLOOKUP(A6725,Normas!A:D,4,FALSE))</f>
      </c>
      <c r="E6725" s="2">
        <f>IF(ISBLANK(D6725),"",INT(YEARFRAC(D6725,'Vispārīga informācija'!$B$2)))</f>
      </c>
      <c r="F6725" s="2">
        <f>IFERROR(IF(ISBLANK($A6725),"",IF($A6725="Ūdeņraža jonu koncentrācija",VLOOKUP(Dati!$A6725,Normas!$A:$D,2,FALSE),VLOOKUP(Dati!$A6725,Normas!$A:$D,2,FALSE)*0.6)),"")</f>
      </c>
      <c r="G6725" s="2">
        <f>IFERROR(IF(ISBLANK($A6725),"",IF($A6725="Ūdeņraža jonu koncentrācija",VLOOKUP(Dati!$A6725,Normas!$A:$D,3,FALSE),VLOOKUP(Dati!$A6725,Normas!$A:$D,3,FALSE)*0.6)),"")</f>
      </c>
      <c r="H6725" s="2">
        <f>IFERROR(IF(ISBLANK($A6725),"",IF($A6725="Ūdeņraža jonu koncentrācija",VLOOKUP(Dati!$A6725,Normas!$A:$D,2,FALSE),VLOOKUP(Dati!$A6725,Normas!$A:$D,2,FALSE)*0.3)),"")</f>
      </c>
      <c r="I6725" s="2">
        <f>IFERROR(IF(ISBLANK($A6725),"",IF($A6725="Ūdeņraža jonu koncentrācija",VLOOKUP(Dati!$A6725,Normas!$A:$D,3,FALSE),VLOOKUP(Dati!$A6725,Normas!$A:$D,3,FALSE)*0.3)),"")</f>
      </c>
    </row>
    <row r="6726" spans="2:9" x14ac:dyDescent="0.2">
      <c r="B6726">
        <f>IF(ISBLANK(A6726),"",VLOOKUP(A6726,Normas!A:D,4,FALSE))</f>
      </c>
      <c r="E6726" s="2">
        <f>IF(ISBLANK(D6726),"",INT(YEARFRAC(D6726,'Vispārīga informācija'!$B$2)))</f>
      </c>
      <c r="F6726" s="2">
        <f>IFERROR(IF(ISBLANK($A6726),"",IF($A6726="Ūdeņraža jonu koncentrācija",VLOOKUP(Dati!$A6726,Normas!$A:$D,2,FALSE),VLOOKUP(Dati!$A6726,Normas!$A:$D,2,FALSE)*0.6)),"")</f>
      </c>
      <c r="G6726" s="2">
        <f>IFERROR(IF(ISBLANK($A6726),"",IF($A6726="Ūdeņraža jonu koncentrācija",VLOOKUP(Dati!$A6726,Normas!$A:$D,3,FALSE),VLOOKUP(Dati!$A6726,Normas!$A:$D,3,FALSE)*0.6)),"")</f>
      </c>
      <c r="H6726" s="2">
        <f>IFERROR(IF(ISBLANK($A6726),"",IF($A6726="Ūdeņraža jonu koncentrācija",VLOOKUP(Dati!$A6726,Normas!$A:$D,2,FALSE),VLOOKUP(Dati!$A6726,Normas!$A:$D,2,FALSE)*0.3)),"")</f>
      </c>
      <c r="I6726" s="2">
        <f>IFERROR(IF(ISBLANK($A6726),"",IF($A6726="Ūdeņraža jonu koncentrācija",VLOOKUP(Dati!$A6726,Normas!$A:$D,3,FALSE),VLOOKUP(Dati!$A6726,Normas!$A:$D,3,FALSE)*0.3)),"")</f>
      </c>
    </row>
    <row r="6727" spans="2:9" x14ac:dyDescent="0.2">
      <c r="B6727">
        <f>IF(ISBLANK(A6727),"",VLOOKUP(A6727,Normas!A:D,4,FALSE))</f>
      </c>
      <c r="E6727" s="2">
        <f>IF(ISBLANK(D6727),"",INT(YEARFRAC(D6727,'Vispārīga informācija'!$B$2)))</f>
      </c>
      <c r="F6727" s="2">
        <f>IFERROR(IF(ISBLANK($A6727),"",IF($A6727="Ūdeņraža jonu koncentrācija",VLOOKUP(Dati!$A6727,Normas!$A:$D,2,FALSE),VLOOKUP(Dati!$A6727,Normas!$A:$D,2,FALSE)*0.6)),"")</f>
      </c>
      <c r="G6727" s="2">
        <f>IFERROR(IF(ISBLANK($A6727),"",IF($A6727="Ūdeņraža jonu koncentrācija",VLOOKUP(Dati!$A6727,Normas!$A:$D,3,FALSE),VLOOKUP(Dati!$A6727,Normas!$A:$D,3,FALSE)*0.6)),"")</f>
      </c>
      <c r="H6727" s="2">
        <f>IFERROR(IF(ISBLANK($A6727),"",IF($A6727="Ūdeņraža jonu koncentrācija",VLOOKUP(Dati!$A6727,Normas!$A:$D,2,FALSE),VLOOKUP(Dati!$A6727,Normas!$A:$D,2,FALSE)*0.3)),"")</f>
      </c>
      <c r="I6727" s="2">
        <f>IFERROR(IF(ISBLANK($A6727),"",IF($A6727="Ūdeņraža jonu koncentrācija",VLOOKUP(Dati!$A6727,Normas!$A:$D,3,FALSE),VLOOKUP(Dati!$A6727,Normas!$A:$D,3,FALSE)*0.3)),"")</f>
      </c>
    </row>
    <row r="6728" spans="2:9" x14ac:dyDescent="0.2">
      <c r="B6728">
        <f>IF(ISBLANK(A6728),"",VLOOKUP(A6728,Normas!A:D,4,FALSE))</f>
      </c>
      <c r="E6728" s="2">
        <f>IF(ISBLANK(D6728),"",INT(YEARFRAC(D6728,'Vispārīga informācija'!$B$2)))</f>
      </c>
      <c r="F6728" s="2">
        <f>IFERROR(IF(ISBLANK($A6728),"",IF($A6728="Ūdeņraža jonu koncentrācija",VLOOKUP(Dati!$A6728,Normas!$A:$D,2,FALSE),VLOOKUP(Dati!$A6728,Normas!$A:$D,2,FALSE)*0.6)),"")</f>
      </c>
      <c r="G6728" s="2">
        <f>IFERROR(IF(ISBLANK($A6728),"",IF($A6728="Ūdeņraža jonu koncentrācija",VLOOKUP(Dati!$A6728,Normas!$A:$D,3,FALSE),VLOOKUP(Dati!$A6728,Normas!$A:$D,3,FALSE)*0.6)),"")</f>
      </c>
      <c r="H6728" s="2">
        <f>IFERROR(IF(ISBLANK($A6728),"",IF($A6728="Ūdeņraža jonu koncentrācija",VLOOKUP(Dati!$A6728,Normas!$A:$D,2,FALSE),VLOOKUP(Dati!$A6728,Normas!$A:$D,2,FALSE)*0.3)),"")</f>
      </c>
      <c r="I6728" s="2">
        <f>IFERROR(IF(ISBLANK($A6728),"",IF($A6728="Ūdeņraža jonu koncentrācija",VLOOKUP(Dati!$A6728,Normas!$A:$D,3,FALSE),VLOOKUP(Dati!$A6728,Normas!$A:$D,3,FALSE)*0.3)),"")</f>
      </c>
    </row>
    <row r="6729" spans="2:9" x14ac:dyDescent="0.2">
      <c r="B6729">
        <f>IF(ISBLANK(A6729),"",VLOOKUP(A6729,Normas!A:D,4,FALSE))</f>
      </c>
      <c r="E6729" s="2">
        <f>IF(ISBLANK(D6729),"",INT(YEARFRAC(D6729,'Vispārīga informācija'!$B$2)))</f>
      </c>
      <c r="F6729" s="2">
        <f>IFERROR(IF(ISBLANK($A6729),"",IF($A6729="Ūdeņraža jonu koncentrācija",VLOOKUP(Dati!$A6729,Normas!$A:$D,2,FALSE),VLOOKUP(Dati!$A6729,Normas!$A:$D,2,FALSE)*0.6)),"")</f>
      </c>
      <c r="G6729" s="2">
        <f>IFERROR(IF(ISBLANK($A6729),"",IF($A6729="Ūdeņraža jonu koncentrācija",VLOOKUP(Dati!$A6729,Normas!$A:$D,3,FALSE),VLOOKUP(Dati!$A6729,Normas!$A:$D,3,FALSE)*0.6)),"")</f>
      </c>
      <c r="H6729" s="2">
        <f>IFERROR(IF(ISBLANK($A6729),"",IF($A6729="Ūdeņraža jonu koncentrācija",VLOOKUP(Dati!$A6729,Normas!$A:$D,2,FALSE),VLOOKUP(Dati!$A6729,Normas!$A:$D,2,FALSE)*0.3)),"")</f>
      </c>
      <c r="I6729" s="2">
        <f>IFERROR(IF(ISBLANK($A6729),"",IF($A6729="Ūdeņraža jonu koncentrācija",VLOOKUP(Dati!$A6729,Normas!$A:$D,3,FALSE),VLOOKUP(Dati!$A6729,Normas!$A:$D,3,FALSE)*0.3)),"")</f>
      </c>
    </row>
    <row r="6730" spans="2:9" x14ac:dyDescent="0.2">
      <c r="B6730">
        <f>IF(ISBLANK(A6730),"",VLOOKUP(A6730,Normas!A:D,4,FALSE))</f>
      </c>
      <c r="E6730" s="2">
        <f>IF(ISBLANK(D6730),"",INT(YEARFRAC(D6730,'Vispārīga informācija'!$B$2)))</f>
      </c>
      <c r="F6730" s="2">
        <f>IFERROR(IF(ISBLANK($A6730),"",IF($A6730="Ūdeņraža jonu koncentrācija",VLOOKUP(Dati!$A6730,Normas!$A:$D,2,FALSE),VLOOKUP(Dati!$A6730,Normas!$A:$D,2,FALSE)*0.6)),"")</f>
      </c>
      <c r="G6730" s="2">
        <f>IFERROR(IF(ISBLANK($A6730),"",IF($A6730="Ūdeņraža jonu koncentrācija",VLOOKUP(Dati!$A6730,Normas!$A:$D,3,FALSE),VLOOKUP(Dati!$A6730,Normas!$A:$D,3,FALSE)*0.6)),"")</f>
      </c>
      <c r="H6730" s="2">
        <f>IFERROR(IF(ISBLANK($A6730),"",IF($A6730="Ūdeņraža jonu koncentrācija",VLOOKUP(Dati!$A6730,Normas!$A:$D,2,FALSE),VLOOKUP(Dati!$A6730,Normas!$A:$D,2,FALSE)*0.3)),"")</f>
      </c>
      <c r="I6730" s="2">
        <f>IFERROR(IF(ISBLANK($A6730),"",IF($A6730="Ūdeņraža jonu koncentrācija",VLOOKUP(Dati!$A6730,Normas!$A:$D,3,FALSE),VLOOKUP(Dati!$A6730,Normas!$A:$D,3,FALSE)*0.3)),"")</f>
      </c>
    </row>
    <row r="6731" spans="2:9" x14ac:dyDescent="0.2">
      <c r="B6731">
        <f>IF(ISBLANK(A6731),"",VLOOKUP(A6731,Normas!A:D,4,FALSE))</f>
      </c>
      <c r="E6731" s="2">
        <f>IF(ISBLANK(D6731),"",INT(YEARFRAC(D6731,'Vispārīga informācija'!$B$2)))</f>
      </c>
      <c r="F6731" s="2">
        <f>IFERROR(IF(ISBLANK($A6731),"",IF($A6731="Ūdeņraža jonu koncentrācija",VLOOKUP(Dati!$A6731,Normas!$A:$D,2,FALSE),VLOOKUP(Dati!$A6731,Normas!$A:$D,2,FALSE)*0.6)),"")</f>
      </c>
      <c r="G6731" s="2">
        <f>IFERROR(IF(ISBLANK($A6731),"",IF($A6731="Ūdeņraža jonu koncentrācija",VLOOKUP(Dati!$A6731,Normas!$A:$D,3,FALSE),VLOOKUP(Dati!$A6731,Normas!$A:$D,3,FALSE)*0.6)),"")</f>
      </c>
      <c r="H6731" s="2">
        <f>IFERROR(IF(ISBLANK($A6731),"",IF($A6731="Ūdeņraža jonu koncentrācija",VLOOKUP(Dati!$A6731,Normas!$A:$D,2,FALSE),VLOOKUP(Dati!$A6731,Normas!$A:$D,2,FALSE)*0.3)),"")</f>
      </c>
      <c r="I6731" s="2">
        <f>IFERROR(IF(ISBLANK($A6731),"",IF($A6731="Ūdeņraža jonu koncentrācija",VLOOKUP(Dati!$A6731,Normas!$A:$D,3,FALSE),VLOOKUP(Dati!$A6731,Normas!$A:$D,3,FALSE)*0.3)),"")</f>
      </c>
    </row>
    <row r="6732" spans="2:9" x14ac:dyDescent="0.2">
      <c r="B6732">
        <f>IF(ISBLANK(A6732),"",VLOOKUP(A6732,Normas!A:D,4,FALSE))</f>
      </c>
      <c r="E6732" s="2">
        <f>IF(ISBLANK(D6732),"",INT(YEARFRAC(D6732,'Vispārīga informācija'!$B$2)))</f>
      </c>
      <c r="F6732" s="2">
        <f>IFERROR(IF(ISBLANK($A6732),"",IF($A6732="Ūdeņraža jonu koncentrācija",VLOOKUP(Dati!$A6732,Normas!$A:$D,2,FALSE),VLOOKUP(Dati!$A6732,Normas!$A:$D,2,FALSE)*0.6)),"")</f>
      </c>
      <c r="G6732" s="2">
        <f>IFERROR(IF(ISBLANK($A6732),"",IF($A6732="Ūdeņraža jonu koncentrācija",VLOOKUP(Dati!$A6732,Normas!$A:$D,3,FALSE),VLOOKUP(Dati!$A6732,Normas!$A:$D,3,FALSE)*0.6)),"")</f>
      </c>
      <c r="H6732" s="2">
        <f>IFERROR(IF(ISBLANK($A6732),"",IF($A6732="Ūdeņraža jonu koncentrācija",VLOOKUP(Dati!$A6732,Normas!$A:$D,2,FALSE),VLOOKUP(Dati!$A6732,Normas!$A:$D,2,FALSE)*0.3)),"")</f>
      </c>
      <c r="I6732" s="2">
        <f>IFERROR(IF(ISBLANK($A6732),"",IF($A6732="Ūdeņraža jonu koncentrācija",VLOOKUP(Dati!$A6732,Normas!$A:$D,3,FALSE),VLOOKUP(Dati!$A6732,Normas!$A:$D,3,FALSE)*0.3)),"")</f>
      </c>
    </row>
    <row r="6733" spans="2:9" x14ac:dyDescent="0.2">
      <c r="B6733">
        <f>IF(ISBLANK(A6733),"",VLOOKUP(A6733,Normas!A:D,4,FALSE))</f>
      </c>
      <c r="E6733" s="2">
        <f>IF(ISBLANK(D6733),"",INT(YEARFRAC(D6733,'Vispārīga informācija'!$B$2)))</f>
      </c>
      <c r="F6733" s="2">
        <f>IFERROR(IF(ISBLANK($A6733),"",IF($A6733="Ūdeņraža jonu koncentrācija",VLOOKUP(Dati!$A6733,Normas!$A:$D,2,FALSE),VLOOKUP(Dati!$A6733,Normas!$A:$D,2,FALSE)*0.6)),"")</f>
      </c>
      <c r="G6733" s="2">
        <f>IFERROR(IF(ISBLANK($A6733),"",IF($A6733="Ūdeņraža jonu koncentrācija",VLOOKUP(Dati!$A6733,Normas!$A:$D,3,FALSE),VLOOKUP(Dati!$A6733,Normas!$A:$D,3,FALSE)*0.6)),"")</f>
      </c>
      <c r="H6733" s="2">
        <f>IFERROR(IF(ISBLANK($A6733),"",IF($A6733="Ūdeņraža jonu koncentrācija",VLOOKUP(Dati!$A6733,Normas!$A:$D,2,FALSE),VLOOKUP(Dati!$A6733,Normas!$A:$D,2,FALSE)*0.3)),"")</f>
      </c>
      <c r="I6733" s="2">
        <f>IFERROR(IF(ISBLANK($A6733),"",IF($A6733="Ūdeņraža jonu koncentrācija",VLOOKUP(Dati!$A6733,Normas!$A:$D,3,FALSE),VLOOKUP(Dati!$A6733,Normas!$A:$D,3,FALSE)*0.3)),"")</f>
      </c>
    </row>
    <row r="6734" spans="2:9" x14ac:dyDescent="0.2">
      <c r="B6734">
        <f>IF(ISBLANK(A6734),"",VLOOKUP(A6734,Normas!A:D,4,FALSE))</f>
      </c>
      <c r="E6734" s="2">
        <f>IF(ISBLANK(D6734),"",INT(YEARFRAC(D6734,'Vispārīga informācija'!$B$2)))</f>
      </c>
      <c r="F6734" s="2">
        <f>IFERROR(IF(ISBLANK($A6734),"",IF($A6734="Ūdeņraža jonu koncentrācija",VLOOKUP(Dati!$A6734,Normas!$A:$D,2,FALSE),VLOOKUP(Dati!$A6734,Normas!$A:$D,2,FALSE)*0.6)),"")</f>
      </c>
      <c r="G6734" s="2">
        <f>IFERROR(IF(ISBLANK($A6734),"",IF($A6734="Ūdeņraža jonu koncentrācija",VLOOKUP(Dati!$A6734,Normas!$A:$D,3,FALSE),VLOOKUP(Dati!$A6734,Normas!$A:$D,3,FALSE)*0.6)),"")</f>
      </c>
      <c r="H6734" s="2">
        <f>IFERROR(IF(ISBLANK($A6734),"",IF($A6734="Ūdeņraža jonu koncentrācija",VLOOKUP(Dati!$A6734,Normas!$A:$D,2,FALSE),VLOOKUP(Dati!$A6734,Normas!$A:$D,2,FALSE)*0.3)),"")</f>
      </c>
      <c r="I6734" s="2">
        <f>IFERROR(IF(ISBLANK($A6734),"",IF($A6734="Ūdeņraža jonu koncentrācija",VLOOKUP(Dati!$A6734,Normas!$A:$D,3,FALSE),VLOOKUP(Dati!$A6734,Normas!$A:$D,3,FALSE)*0.3)),"")</f>
      </c>
    </row>
    <row r="6735" spans="2:9" x14ac:dyDescent="0.2">
      <c r="B6735">
        <f>IF(ISBLANK(A6735),"",VLOOKUP(A6735,Normas!A:D,4,FALSE))</f>
      </c>
      <c r="E6735" s="2">
        <f>IF(ISBLANK(D6735),"",INT(YEARFRAC(D6735,'Vispārīga informācija'!$B$2)))</f>
      </c>
      <c r="F6735" s="2">
        <f>IFERROR(IF(ISBLANK($A6735),"",IF($A6735="Ūdeņraža jonu koncentrācija",VLOOKUP(Dati!$A6735,Normas!$A:$D,2,FALSE),VLOOKUP(Dati!$A6735,Normas!$A:$D,2,FALSE)*0.6)),"")</f>
      </c>
      <c r="G6735" s="2">
        <f>IFERROR(IF(ISBLANK($A6735),"",IF($A6735="Ūdeņraža jonu koncentrācija",VLOOKUP(Dati!$A6735,Normas!$A:$D,3,FALSE),VLOOKUP(Dati!$A6735,Normas!$A:$D,3,FALSE)*0.6)),"")</f>
      </c>
      <c r="H6735" s="2">
        <f>IFERROR(IF(ISBLANK($A6735),"",IF($A6735="Ūdeņraža jonu koncentrācija",VLOOKUP(Dati!$A6735,Normas!$A:$D,2,FALSE),VLOOKUP(Dati!$A6735,Normas!$A:$D,2,FALSE)*0.3)),"")</f>
      </c>
      <c r="I6735" s="2">
        <f>IFERROR(IF(ISBLANK($A6735),"",IF($A6735="Ūdeņraža jonu koncentrācija",VLOOKUP(Dati!$A6735,Normas!$A:$D,3,FALSE),VLOOKUP(Dati!$A6735,Normas!$A:$D,3,FALSE)*0.3)),"")</f>
      </c>
    </row>
    <row r="6736" spans="2:9" x14ac:dyDescent="0.2">
      <c r="B6736">
        <f>IF(ISBLANK(A6736),"",VLOOKUP(A6736,Normas!A:D,4,FALSE))</f>
      </c>
      <c r="E6736" s="2">
        <f>IF(ISBLANK(D6736),"",INT(YEARFRAC(D6736,'Vispārīga informācija'!$B$2)))</f>
      </c>
      <c r="F6736" s="2">
        <f>IFERROR(IF(ISBLANK($A6736),"",IF($A6736="Ūdeņraža jonu koncentrācija",VLOOKUP(Dati!$A6736,Normas!$A:$D,2,FALSE),VLOOKUP(Dati!$A6736,Normas!$A:$D,2,FALSE)*0.6)),"")</f>
      </c>
      <c r="G6736" s="2">
        <f>IFERROR(IF(ISBLANK($A6736),"",IF($A6736="Ūdeņraža jonu koncentrācija",VLOOKUP(Dati!$A6736,Normas!$A:$D,3,FALSE),VLOOKUP(Dati!$A6736,Normas!$A:$D,3,FALSE)*0.6)),"")</f>
      </c>
      <c r="H6736" s="2">
        <f>IFERROR(IF(ISBLANK($A6736),"",IF($A6736="Ūdeņraža jonu koncentrācija",VLOOKUP(Dati!$A6736,Normas!$A:$D,2,FALSE),VLOOKUP(Dati!$A6736,Normas!$A:$D,2,FALSE)*0.3)),"")</f>
      </c>
      <c r="I6736" s="2">
        <f>IFERROR(IF(ISBLANK($A6736),"",IF($A6736="Ūdeņraža jonu koncentrācija",VLOOKUP(Dati!$A6736,Normas!$A:$D,3,FALSE),VLOOKUP(Dati!$A6736,Normas!$A:$D,3,FALSE)*0.3)),"")</f>
      </c>
    </row>
    <row r="6737" spans="2:9" x14ac:dyDescent="0.2">
      <c r="B6737">
        <f>IF(ISBLANK(A6737),"",VLOOKUP(A6737,Normas!A:D,4,FALSE))</f>
      </c>
      <c r="E6737" s="2">
        <f>IF(ISBLANK(D6737),"",INT(YEARFRAC(D6737,'Vispārīga informācija'!$B$2)))</f>
      </c>
      <c r="F6737" s="2">
        <f>IFERROR(IF(ISBLANK($A6737),"",IF($A6737="Ūdeņraža jonu koncentrācija",VLOOKUP(Dati!$A6737,Normas!$A:$D,2,FALSE),VLOOKUP(Dati!$A6737,Normas!$A:$D,2,FALSE)*0.6)),"")</f>
      </c>
      <c r="G6737" s="2">
        <f>IFERROR(IF(ISBLANK($A6737),"",IF($A6737="Ūdeņraža jonu koncentrācija",VLOOKUP(Dati!$A6737,Normas!$A:$D,3,FALSE),VLOOKUP(Dati!$A6737,Normas!$A:$D,3,FALSE)*0.6)),"")</f>
      </c>
      <c r="H6737" s="2">
        <f>IFERROR(IF(ISBLANK($A6737),"",IF($A6737="Ūdeņraža jonu koncentrācija",VLOOKUP(Dati!$A6737,Normas!$A:$D,2,FALSE),VLOOKUP(Dati!$A6737,Normas!$A:$D,2,FALSE)*0.3)),"")</f>
      </c>
      <c r="I6737" s="2">
        <f>IFERROR(IF(ISBLANK($A6737),"",IF($A6737="Ūdeņraža jonu koncentrācija",VLOOKUP(Dati!$A6737,Normas!$A:$D,3,FALSE),VLOOKUP(Dati!$A6737,Normas!$A:$D,3,FALSE)*0.3)),"")</f>
      </c>
    </row>
    <row r="6738" spans="2:9" x14ac:dyDescent="0.2">
      <c r="B6738">
        <f>IF(ISBLANK(A6738),"",VLOOKUP(A6738,Normas!A:D,4,FALSE))</f>
      </c>
      <c r="E6738" s="2">
        <f>IF(ISBLANK(D6738),"",INT(YEARFRAC(D6738,'Vispārīga informācija'!$B$2)))</f>
      </c>
      <c r="F6738" s="2">
        <f>IFERROR(IF(ISBLANK($A6738),"",IF($A6738="Ūdeņraža jonu koncentrācija",VLOOKUP(Dati!$A6738,Normas!$A:$D,2,FALSE),VLOOKUP(Dati!$A6738,Normas!$A:$D,2,FALSE)*0.6)),"")</f>
      </c>
      <c r="G6738" s="2">
        <f>IFERROR(IF(ISBLANK($A6738),"",IF($A6738="Ūdeņraža jonu koncentrācija",VLOOKUP(Dati!$A6738,Normas!$A:$D,3,FALSE),VLOOKUP(Dati!$A6738,Normas!$A:$D,3,FALSE)*0.6)),"")</f>
      </c>
      <c r="H6738" s="2">
        <f>IFERROR(IF(ISBLANK($A6738),"",IF($A6738="Ūdeņraža jonu koncentrācija",VLOOKUP(Dati!$A6738,Normas!$A:$D,2,FALSE),VLOOKUP(Dati!$A6738,Normas!$A:$D,2,FALSE)*0.3)),"")</f>
      </c>
      <c r="I6738" s="2">
        <f>IFERROR(IF(ISBLANK($A6738),"",IF($A6738="Ūdeņraža jonu koncentrācija",VLOOKUP(Dati!$A6738,Normas!$A:$D,3,FALSE),VLOOKUP(Dati!$A6738,Normas!$A:$D,3,FALSE)*0.3)),"")</f>
      </c>
    </row>
    <row r="6739" spans="2:9" x14ac:dyDescent="0.2">
      <c r="B6739">
        <f>IF(ISBLANK(A6739),"",VLOOKUP(A6739,Normas!A:D,4,FALSE))</f>
      </c>
      <c r="E6739" s="2">
        <f>IF(ISBLANK(D6739),"",INT(YEARFRAC(D6739,'Vispārīga informācija'!$B$2)))</f>
      </c>
      <c r="F6739" s="2">
        <f>IFERROR(IF(ISBLANK($A6739),"",IF($A6739="Ūdeņraža jonu koncentrācija",VLOOKUP(Dati!$A6739,Normas!$A:$D,2,FALSE),VLOOKUP(Dati!$A6739,Normas!$A:$D,2,FALSE)*0.6)),"")</f>
      </c>
      <c r="G6739" s="2">
        <f>IFERROR(IF(ISBLANK($A6739),"",IF($A6739="Ūdeņraža jonu koncentrācija",VLOOKUP(Dati!$A6739,Normas!$A:$D,3,FALSE),VLOOKUP(Dati!$A6739,Normas!$A:$D,3,FALSE)*0.6)),"")</f>
      </c>
      <c r="H6739" s="2">
        <f>IFERROR(IF(ISBLANK($A6739),"",IF($A6739="Ūdeņraža jonu koncentrācija",VLOOKUP(Dati!$A6739,Normas!$A:$D,2,FALSE),VLOOKUP(Dati!$A6739,Normas!$A:$D,2,FALSE)*0.3)),"")</f>
      </c>
      <c r="I6739" s="2">
        <f>IFERROR(IF(ISBLANK($A6739),"",IF($A6739="Ūdeņraža jonu koncentrācija",VLOOKUP(Dati!$A6739,Normas!$A:$D,3,FALSE),VLOOKUP(Dati!$A6739,Normas!$A:$D,3,FALSE)*0.3)),"")</f>
      </c>
    </row>
    <row r="6740" spans="2:9" x14ac:dyDescent="0.2">
      <c r="B6740">
        <f>IF(ISBLANK(A6740),"",VLOOKUP(A6740,Normas!A:D,4,FALSE))</f>
      </c>
      <c r="E6740" s="2">
        <f>IF(ISBLANK(D6740),"",INT(YEARFRAC(D6740,'Vispārīga informācija'!$B$2)))</f>
      </c>
      <c r="F6740" s="2">
        <f>IFERROR(IF(ISBLANK($A6740),"",IF($A6740="Ūdeņraža jonu koncentrācija",VLOOKUP(Dati!$A6740,Normas!$A:$D,2,FALSE),VLOOKUP(Dati!$A6740,Normas!$A:$D,2,FALSE)*0.6)),"")</f>
      </c>
      <c r="G6740" s="2">
        <f>IFERROR(IF(ISBLANK($A6740),"",IF($A6740="Ūdeņraža jonu koncentrācija",VLOOKUP(Dati!$A6740,Normas!$A:$D,3,FALSE),VLOOKUP(Dati!$A6740,Normas!$A:$D,3,FALSE)*0.6)),"")</f>
      </c>
      <c r="H6740" s="2">
        <f>IFERROR(IF(ISBLANK($A6740),"",IF($A6740="Ūdeņraža jonu koncentrācija",VLOOKUP(Dati!$A6740,Normas!$A:$D,2,FALSE),VLOOKUP(Dati!$A6740,Normas!$A:$D,2,FALSE)*0.3)),"")</f>
      </c>
      <c r="I6740" s="2">
        <f>IFERROR(IF(ISBLANK($A6740),"",IF($A6740="Ūdeņraža jonu koncentrācija",VLOOKUP(Dati!$A6740,Normas!$A:$D,3,FALSE),VLOOKUP(Dati!$A6740,Normas!$A:$D,3,FALSE)*0.3)),"")</f>
      </c>
    </row>
    <row r="6741" spans="2:9" x14ac:dyDescent="0.2">
      <c r="B6741">
        <f>IF(ISBLANK(A6741),"",VLOOKUP(A6741,Normas!A:D,4,FALSE))</f>
      </c>
      <c r="E6741" s="2">
        <f>IF(ISBLANK(D6741),"",INT(YEARFRAC(D6741,'Vispārīga informācija'!$B$2)))</f>
      </c>
      <c r="F6741" s="2">
        <f>IFERROR(IF(ISBLANK($A6741),"",IF($A6741="Ūdeņraža jonu koncentrācija",VLOOKUP(Dati!$A6741,Normas!$A:$D,2,FALSE),VLOOKUP(Dati!$A6741,Normas!$A:$D,2,FALSE)*0.6)),"")</f>
      </c>
      <c r="G6741" s="2">
        <f>IFERROR(IF(ISBLANK($A6741),"",IF($A6741="Ūdeņraža jonu koncentrācija",VLOOKUP(Dati!$A6741,Normas!$A:$D,3,FALSE),VLOOKUP(Dati!$A6741,Normas!$A:$D,3,FALSE)*0.6)),"")</f>
      </c>
      <c r="H6741" s="2">
        <f>IFERROR(IF(ISBLANK($A6741),"",IF($A6741="Ūdeņraža jonu koncentrācija",VLOOKUP(Dati!$A6741,Normas!$A:$D,2,FALSE),VLOOKUP(Dati!$A6741,Normas!$A:$D,2,FALSE)*0.3)),"")</f>
      </c>
      <c r="I6741" s="2">
        <f>IFERROR(IF(ISBLANK($A6741),"",IF($A6741="Ūdeņraža jonu koncentrācija",VLOOKUP(Dati!$A6741,Normas!$A:$D,3,FALSE),VLOOKUP(Dati!$A6741,Normas!$A:$D,3,FALSE)*0.3)),"")</f>
      </c>
    </row>
    <row r="6742" spans="2:9" x14ac:dyDescent="0.2">
      <c r="B6742">
        <f>IF(ISBLANK(A6742),"",VLOOKUP(A6742,Normas!A:D,4,FALSE))</f>
      </c>
      <c r="E6742" s="2">
        <f>IF(ISBLANK(D6742),"",INT(YEARFRAC(D6742,'Vispārīga informācija'!$B$2)))</f>
      </c>
      <c r="F6742" s="2">
        <f>IFERROR(IF(ISBLANK($A6742),"",IF($A6742="Ūdeņraža jonu koncentrācija",VLOOKUP(Dati!$A6742,Normas!$A:$D,2,FALSE),VLOOKUP(Dati!$A6742,Normas!$A:$D,2,FALSE)*0.6)),"")</f>
      </c>
      <c r="G6742" s="2">
        <f>IFERROR(IF(ISBLANK($A6742),"",IF($A6742="Ūdeņraža jonu koncentrācija",VLOOKUP(Dati!$A6742,Normas!$A:$D,3,FALSE),VLOOKUP(Dati!$A6742,Normas!$A:$D,3,FALSE)*0.6)),"")</f>
      </c>
      <c r="H6742" s="2">
        <f>IFERROR(IF(ISBLANK($A6742),"",IF($A6742="Ūdeņraža jonu koncentrācija",VLOOKUP(Dati!$A6742,Normas!$A:$D,2,FALSE),VLOOKUP(Dati!$A6742,Normas!$A:$D,2,FALSE)*0.3)),"")</f>
      </c>
      <c r="I6742" s="2">
        <f>IFERROR(IF(ISBLANK($A6742),"",IF($A6742="Ūdeņraža jonu koncentrācija",VLOOKUP(Dati!$A6742,Normas!$A:$D,3,FALSE),VLOOKUP(Dati!$A6742,Normas!$A:$D,3,FALSE)*0.3)),"")</f>
      </c>
    </row>
    <row r="6743" spans="2:9" x14ac:dyDescent="0.2">
      <c r="B6743">
        <f>IF(ISBLANK(A6743),"",VLOOKUP(A6743,Normas!A:D,4,FALSE))</f>
      </c>
      <c r="E6743" s="2">
        <f>IF(ISBLANK(D6743),"",INT(YEARFRAC(D6743,'Vispārīga informācija'!$B$2)))</f>
      </c>
      <c r="F6743" s="2">
        <f>IFERROR(IF(ISBLANK($A6743),"",IF($A6743="Ūdeņraža jonu koncentrācija",VLOOKUP(Dati!$A6743,Normas!$A:$D,2,FALSE),VLOOKUP(Dati!$A6743,Normas!$A:$D,2,FALSE)*0.6)),"")</f>
      </c>
      <c r="G6743" s="2">
        <f>IFERROR(IF(ISBLANK($A6743),"",IF($A6743="Ūdeņraža jonu koncentrācija",VLOOKUP(Dati!$A6743,Normas!$A:$D,3,FALSE),VLOOKUP(Dati!$A6743,Normas!$A:$D,3,FALSE)*0.6)),"")</f>
      </c>
      <c r="H6743" s="2">
        <f>IFERROR(IF(ISBLANK($A6743),"",IF($A6743="Ūdeņraža jonu koncentrācija",VLOOKUP(Dati!$A6743,Normas!$A:$D,2,FALSE),VLOOKUP(Dati!$A6743,Normas!$A:$D,2,FALSE)*0.3)),"")</f>
      </c>
      <c r="I6743" s="2">
        <f>IFERROR(IF(ISBLANK($A6743),"",IF($A6743="Ūdeņraža jonu koncentrācija",VLOOKUP(Dati!$A6743,Normas!$A:$D,3,FALSE),VLOOKUP(Dati!$A6743,Normas!$A:$D,3,FALSE)*0.3)),"")</f>
      </c>
    </row>
    <row r="6744" spans="2:9" x14ac:dyDescent="0.2">
      <c r="B6744">
        <f>IF(ISBLANK(A6744),"",VLOOKUP(A6744,Normas!A:D,4,FALSE))</f>
      </c>
      <c r="E6744" s="2">
        <f>IF(ISBLANK(D6744),"",INT(YEARFRAC(D6744,'Vispārīga informācija'!$B$2)))</f>
      </c>
      <c r="F6744" s="2">
        <f>IFERROR(IF(ISBLANK($A6744),"",IF($A6744="Ūdeņraža jonu koncentrācija",VLOOKUP(Dati!$A6744,Normas!$A:$D,2,FALSE),VLOOKUP(Dati!$A6744,Normas!$A:$D,2,FALSE)*0.6)),"")</f>
      </c>
      <c r="G6744" s="2">
        <f>IFERROR(IF(ISBLANK($A6744),"",IF($A6744="Ūdeņraža jonu koncentrācija",VLOOKUP(Dati!$A6744,Normas!$A:$D,3,FALSE),VLOOKUP(Dati!$A6744,Normas!$A:$D,3,FALSE)*0.6)),"")</f>
      </c>
      <c r="H6744" s="2">
        <f>IFERROR(IF(ISBLANK($A6744),"",IF($A6744="Ūdeņraža jonu koncentrācija",VLOOKUP(Dati!$A6744,Normas!$A:$D,2,FALSE),VLOOKUP(Dati!$A6744,Normas!$A:$D,2,FALSE)*0.3)),"")</f>
      </c>
      <c r="I6744" s="2">
        <f>IFERROR(IF(ISBLANK($A6744),"",IF($A6744="Ūdeņraža jonu koncentrācija",VLOOKUP(Dati!$A6744,Normas!$A:$D,3,FALSE),VLOOKUP(Dati!$A6744,Normas!$A:$D,3,FALSE)*0.3)),"")</f>
      </c>
    </row>
    <row r="6745" spans="2:9" x14ac:dyDescent="0.2">
      <c r="B6745">
        <f>IF(ISBLANK(A6745),"",VLOOKUP(A6745,Normas!A:D,4,FALSE))</f>
      </c>
      <c r="E6745" s="2">
        <f>IF(ISBLANK(D6745),"",INT(YEARFRAC(D6745,'Vispārīga informācija'!$B$2)))</f>
      </c>
      <c r="F6745" s="2">
        <f>IFERROR(IF(ISBLANK($A6745),"",IF($A6745="Ūdeņraža jonu koncentrācija",VLOOKUP(Dati!$A6745,Normas!$A:$D,2,FALSE),VLOOKUP(Dati!$A6745,Normas!$A:$D,2,FALSE)*0.6)),"")</f>
      </c>
      <c r="G6745" s="2">
        <f>IFERROR(IF(ISBLANK($A6745),"",IF($A6745="Ūdeņraža jonu koncentrācija",VLOOKUP(Dati!$A6745,Normas!$A:$D,3,FALSE),VLOOKUP(Dati!$A6745,Normas!$A:$D,3,FALSE)*0.6)),"")</f>
      </c>
      <c r="H6745" s="2">
        <f>IFERROR(IF(ISBLANK($A6745),"",IF($A6745="Ūdeņraža jonu koncentrācija",VLOOKUP(Dati!$A6745,Normas!$A:$D,2,FALSE),VLOOKUP(Dati!$A6745,Normas!$A:$D,2,FALSE)*0.3)),"")</f>
      </c>
      <c r="I6745" s="2">
        <f>IFERROR(IF(ISBLANK($A6745),"",IF($A6745="Ūdeņraža jonu koncentrācija",VLOOKUP(Dati!$A6745,Normas!$A:$D,3,FALSE),VLOOKUP(Dati!$A6745,Normas!$A:$D,3,FALSE)*0.3)),"")</f>
      </c>
    </row>
    <row r="6746" spans="2:9" x14ac:dyDescent="0.2">
      <c r="B6746">
        <f>IF(ISBLANK(A6746),"",VLOOKUP(A6746,Normas!A:D,4,FALSE))</f>
      </c>
      <c r="E6746" s="2">
        <f>IF(ISBLANK(D6746),"",INT(YEARFRAC(D6746,'Vispārīga informācija'!$B$2)))</f>
      </c>
      <c r="F6746" s="2">
        <f>IFERROR(IF(ISBLANK($A6746),"",IF($A6746="Ūdeņraža jonu koncentrācija",VLOOKUP(Dati!$A6746,Normas!$A:$D,2,FALSE),VLOOKUP(Dati!$A6746,Normas!$A:$D,2,FALSE)*0.6)),"")</f>
      </c>
      <c r="G6746" s="2">
        <f>IFERROR(IF(ISBLANK($A6746),"",IF($A6746="Ūdeņraža jonu koncentrācija",VLOOKUP(Dati!$A6746,Normas!$A:$D,3,FALSE),VLOOKUP(Dati!$A6746,Normas!$A:$D,3,FALSE)*0.6)),"")</f>
      </c>
      <c r="H6746" s="2">
        <f>IFERROR(IF(ISBLANK($A6746),"",IF($A6746="Ūdeņraža jonu koncentrācija",VLOOKUP(Dati!$A6746,Normas!$A:$D,2,FALSE),VLOOKUP(Dati!$A6746,Normas!$A:$D,2,FALSE)*0.3)),"")</f>
      </c>
      <c r="I6746" s="2">
        <f>IFERROR(IF(ISBLANK($A6746),"",IF($A6746="Ūdeņraža jonu koncentrācija",VLOOKUP(Dati!$A6746,Normas!$A:$D,3,FALSE),VLOOKUP(Dati!$A6746,Normas!$A:$D,3,FALSE)*0.3)),"")</f>
      </c>
    </row>
    <row r="6747" spans="2:9" x14ac:dyDescent="0.2">
      <c r="B6747">
        <f>IF(ISBLANK(A6747),"",VLOOKUP(A6747,Normas!A:D,4,FALSE))</f>
      </c>
      <c r="E6747" s="2">
        <f>IF(ISBLANK(D6747),"",INT(YEARFRAC(D6747,'Vispārīga informācija'!$B$2)))</f>
      </c>
      <c r="F6747" s="2">
        <f>IFERROR(IF(ISBLANK($A6747),"",IF($A6747="Ūdeņraža jonu koncentrācija",VLOOKUP(Dati!$A6747,Normas!$A:$D,2,FALSE),VLOOKUP(Dati!$A6747,Normas!$A:$D,2,FALSE)*0.6)),"")</f>
      </c>
      <c r="G6747" s="2">
        <f>IFERROR(IF(ISBLANK($A6747),"",IF($A6747="Ūdeņraža jonu koncentrācija",VLOOKUP(Dati!$A6747,Normas!$A:$D,3,FALSE),VLOOKUP(Dati!$A6747,Normas!$A:$D,3,FALSE)*0.6)),"")</f>
      </c>
      <c r="H6747" s="2">
        <f>IFERROR(IF(ISBLANK($A6747),"",IF($A6747="Ūdeņraža jonu koncentrācija",VLOOKUP(Dati!$A6747,Normas!$A:$D,2,FALSE),VLOOKUP(Dati!$A6747,Normas!$A:$D,2,FALSE)*0.3)),"")</f>
      </c>
      <c r="I6747" s="2">
        <f>IFERROR(IF(ISBLANK($A6747),"",IF($A6747="Ūdeņraža jonu koncentrācija",VLOOKUP(Dati!$A6747,Normas!$A:$D,3,FALSE),VLOOKUP(Dati!$A6747,Normas!$A:$D,3,FALSE)*0.3)),"")</f>
      </c>
    </row>
    <row r="6748" spans="2:9" x14ac:dyDescent="0.2">
      <c r="B6748">
        <f>IF(ISBLANK(A6748),"",VLOOKUP(A6748,Normas!A:D,4,FALSE))</f>
      </c>
      <c r="E6748" s="2">
        <f>IF(ISBLANK(D6748),"",INT(YEARFRAC(D6748,'Vispārīga informācija'!$B$2)))</f>
      </c>
      <c r="F6748" s="2">
        <f>IFERROR(IF(ISBLANK($A6748),"",IF($A6748="Ūdeņraža jonu koncentrācija",VLOOKUP(Dati!$A6748,Normas!$A:$D,2,FALSE),VLOOKUP(Dati!$A6748,Normas!$A:$D,2,FALSE)*0.6)),"")</f>
      </c>
      <c r="G6748" s="2">
        <f>IFERROR(IF(ISBLANK($A6748),"",IF($A6748="Ūdeņraža jonu koncentrācija",VLOOKUP(Dati!$A6748,Normas!$A:$D,3,FALSE),VLOOKUP(Dati!$A6748,Normas!$A:$D,3,FALSE)*0.6)),"")</f>
      </c>
      <c r="H6748" s="2">
        <f>IFERROR(IF(ISBLANK($A6748),"",IF($A6748="Ūdeņraža jonu koncentrācija",VLOOKUP(Dati!$A6748,Normas!$A:$D,2,FALSE),VLOOKUP(Dati!$A6748,Normas!$A:$D,2,FALSE)*0.3)),"")</f>
      </c>
      <c r="I6748" s="2">
        <f>IFERROR(IF(ISBLANK($A6748),"",IF($A6748="Ūdeņraža jonu koncentrācija",VLOOKUP(Dati!$A6748,Normas!$A:$D,3,FALSE),VLOOKUP(Dati!$A6748,Normas!$A:$D,3,FALSE)*0.3)),"")</f>
      </c>
    </row>
    <row r="6749" spans="2:9" x14ac:dyDescent="0.2">
      <c r="B6749">
        <f>IF(ISBLANK(A6749),"",VLOOKUP(A6749,Normas!A:D,4,FALSE))</f>
      </c>
      <c r="E6749" s="2">
        <f>IF(ISBLANK(D6749),"",INT(YEARFRAC(D6749,'Vispārīga informācija'!$B$2)))</f>
      </c>
      <c r="F6749" s="2">
        <f>IFERROR(IF(ISBLANK($A6749),"",IF($A6749="Ūdeņraža jonu koncentrācija",VLOOKUP(Dati!$A6749,Normas!$A:$D,2,FALSE),VLOOKUP(Dati!$A6749,Normas!$A:$D,2,FALSE)*0.6)),"")</f>
      </c>
      <c r="G6749" s="2">
        <f>IFERROR(IF(ISBLANK($A6749),"",IF($A6749="Ūdeņraža jonu koncentrācija",VLOOKUP(Dati!$A6749,Normas!$A:$D,3,FALSE),VLOOKUP(Dati!$A6749,Normas!$A:$D,3,FALSE)*0.6)),"")</f>
      </c>
      <c r="H6749" s="2">
        <f>IFERROR(IF(ISBLANK($A6749),"",IF($A6749="Ūdeņraža jonu koncentrācija",VLOOKUP(Dati!$A6749,Normas!$A:$D,2,FALSE),VLOOKUP(Dati!$A6749,Normas!$A:$D,2,FALSE)*0.3)),"")</f>
      </c>
      <c r="I6749" s="2">
        <f>IFERROR(IF(ISBLANK($A6749),"",IF($A6749="Ūdeņraža jonu koncentrācija",VLOOKUP(Dati!$A6749,Normas!$A:$D,3,FALSE),VLOOKUP(Dati!$A6749,Normas!$A:$D,3,FALSE)*0.3)),"")</f>
      </c>
    </row>
    <row r="6750" spans="2:9" x14ac:dyDescent="0.2">
      <c r="B6750">
        <f>IF(ISBLANK(A6750),"",VLOOKUP(A6750,Normas!A:D,4,FALSE))</f>
      </c>
      <c r="E6750" s="2">
        <f>IF(ISBLANK(D6750),"",INT(YEARFRAC(D6750,'Vispārīga informācija'!$B$2)))</f>
      </c>
      <c r="F6750" s="2">
        <f>IFERROR(IF(ISBLANK($A6750),"",IF($A6750="Ūdeņraža jonu koncentrācija",VLOOKUP(Dati!$A6750,Normas!$A:$D,2,FALSE),VLOOKUP(Dati!$A6750,Normas!$A:$D,2,FALSE)*0.6)),"")</f>
      </c>
      <c r="G6750" s="2">
        <f>IFERROR(IF(ISBLANK($A6750),"",IF($A6750="Ūdeņraža jonu koncentrācija",VLOOKUP(Dati!$A6750,Normas!$A:$D,3,FALSE),VLOOKUP(Dati!$A6750,Normas!$A:$D,3,FALSE)*0.6)),"")</f>
      </c>
      <c r="H6750" s="2">
        <f>IFERROR(IF(ISBLANK($A6750),"",IF($A6750="Ūdeņraža jonu koncentrācija",VLOOKUP(Dati!$A6750,Normas!$A:$D,2,FALSE),VLOOKUP(Dati!$A6750,Normas!$A:$D,2,FALSE)*0.3)),"")</f>
      </c>
      <c r="I6750" s="2">
        <f>IFERROR(IF(ISBLANK($A6750),"",IF($A6750="Ūdeņraža jonu koncentrācija",VLOOKUP(Dati!$A6750,Normas!$A:$D,3,FALSE),VLOOKUP(Dati!$A6750,Normas!$A:$D,3,FALSE)*0.3)),"")</f>
      </c>
    </row>
    <row r="6751" spans="2:9" x14ac:dyDescent="0.2">
      <c r="B6751">
        <f>IF(ISBLANK(A6751),"",VLOOKUP(A6751,Normas!A:D,4,FALSE))</f>
      </c>
      <c r="E6751" s="2">
        <f>IF(ISBLANK(D6751),"",INT(YEARFRAC(D6751,'Vispārīga informācija'!$B$2)))</f>
      </c>
      <c r="F6751" s="2">
        <f>IFERROR(IF(ISBLANK($A6751),"",IF($A6751="Ūdeņraža jonu koncentrācija",VLOOKUP(Dati!$A6751,Normas!$A:$D,2,FALSE),VLOOKUP(Dati!$A6751,Normas!$A:$D,2,FALSE)*0.6)),"")</f>
      </c>
      <c r="G6751" s="2">
        <f>IFERROR(IF(ISBLANK($A6751),"",IF($A6751="Ūdeņraža jonu koncentrācija",VLOOKUP(Dati!$A6751,Normas!$A:$D,3,FALSE),VLOOKUP(Dati!$A6751,Normas!$A:$D,3,FALSE)*0.6)),"")</f>
      </c>
      <c r="H6751" s="2">
        <f>IFERROR(IF(ISBLANK($A6751),"",IF($A6751="Ūdeņraža jonu koncentrācija",VLOOKUP(Dati!$A6751,Normas!$A:$D,2,FALSE),VLOOKUP(Dati!$A6751,Normas!$A:$D,2,FALSE)*0.3)),"")</f>
      </c>
      <c r="I6751" s="2">
        <f>IFERROR(IF(ISBLANK($A6751),"",IF($A6751="Ūdeņraža jonu koncentrācija",VLOOKUP(Dati!$A6751,Normas!$A:$D,3,FALSE),VLOOKUP(Dati!$A6751,Normas!$A:$D,3,FALSE)*0.3)),"")</f>
      </c>
    </row>
    <row r="6752" spans="2:9" x14ac:dyDescent="0.2">
      <c r="B6752">
        <f>IF(ISBLANK(A6752),"",VLOOKUP(A6752,Normas!A:D,4,FALSE))</f>
      </c>
      <c r="E6752" s="2">
        <f>IF(ISBLANK(D6752),"",INT(YEARFRAC(D6752,'Vispārīga informācija'!$B$2)))</f>
      </c>
      <c r="F6752" s="2">
        <f>IFERROR(IF(ISBLANK($A6752),"",IF($A6752="Ūdeņraža jonu koncentrācija",VLOOKUP(Dati!$A6752,Normas!$A:$D,2,FALSE),VLOOKUP(Dati!$A6752,Normas!$A:$D,2,FALSE)*0.6)),"")</f>
      </c>
      <c r="G6752" s="2">
        <f>IFERROR(IF(ISBLANK($A6752),"",IF($A6752="Ūdeņraža jonu koncentrācija",VLOOKUP(Dati!$A6752,Normas!$A:$D,3,FALSE),VLOOKUP(Dati!$A6752,Normas!$A:$D,3,FALSE)*0.6)),"")</f>
      </c>
      <c r="H6752" s="2">
        <f>IFERROR(IF(ISBLANK($A6752),"",IF($A6752="Ūdeņraža jonu koncentrācija",VLOOKUP(Dati!$A6752,Normas!$A:$D,2,FALSE),VLOOKUP(Dati!$A6752,Normas!$A:$D,2,FALSE)*0.3)),"")</f>
      </c>
      <c r="I6752" s="2">
        <f>IFERROR(IF(ISBLANK($A6752),"",IF($A6752="Ūdeņraža jonu koncentrācija",VLOOKUP(Dati!$A6752,Normas!$A:$D,3,FALSE),VLOOKUP(Dati!$A6752,Normas!$A:$D,3,FALSE)*0.3)),"")</f>
      </c>
    </row>
    <row r="6753" spans="2:9" x14ac:dyDescent="0.2">
      <c r="B6753">
        <f>IF(ISBLANK(A6753),"",VLOOKUP(A6753,Normas!A:D,4,FALSE))</f>
      </c>
      <c r="E6753" s="2">
        <f>IF(ISBLANK(D6753),"",INT(YEARFRAC(D6753,'Vispārīga informācija'!$B$2)))</f>
      </c>
      <c r="F6753" s="2">
        <f>IFERROR(IF(ISBLANK($A6753),"",IF($A6753="Ūdeņraža jonu koncentrācija",VLOOKUP(Dati!$A6753,Normas!$A:$D,2,FALSE),VLOOKUP(Dati!$A6753,Normas!$A:$D,2,FALSE)*0.6)),"")</f>
      </c>
      <c r="G6753" s="2">
        <f>IFERROR(IF(ISBLANK($A6753),"",IF($A6753="Ūdeņraža jonu koncentrācija",VLOOKUP(Dati!$A6753,Normas!$A:$D,3,FALSE),VLOOKUP(Dati!$A6753,Normas!$A:$D,3,FALSE)*0.6)),"")</f>
      </c>
      <c r="H6753" s="2">
        <f>IFERROR(IF(ISBLANK($A6753),"",IF($A6753="Ūdeņraža jonu koncentrācija",VLOOKUP(Dati!$A6753,Normas!$A:$D,2,FALSE),VLOOKUP(Dati!$A6753,Normas!$A:$D,2,FALSE)*0.3)),"")</f>
      </c>
      <c r="I6753" s="2">
        <f>IFERROR(IF(ISBLANK($A6753),"",IF($A6753="Ūdeņraža jonu koncentrācija",VLOOKUP(Dati!$A6753,Normas!$A:$D,3,FALSE),VLOOKUP(Dati!$A6753,Normas!$A:$D,3,FALSE)*0.3)),"")</f>
      </c>
    </row>
    <row r="6754" spans="2:9" x14ac:dyDescent="0.2">
      <c r="B6754">
        <f>IF(ISBLANK(A6754),"",VLOOKUP(A6754,Normas!A:D,4,FALSE))</f>
      </c>
      <c r="E6754" s="2">
        <f>IF(ISBLANK(D6754),"",INT(YEARFRAC(D6754,'Vispārīga informācija'!$B$2)))</f>
      </c>
      <c r="F6754" s="2">
        <f>IFERROR(IF(ISBLANK($A6754),"",IF($A6754="Ūdeņraža jonu koncentrācija",VLOOKUP(Dati!$A6754,Normas!$A:$D,2,FALSE),VLOOKUP(Dati!$A6754,Normas!$A:$D,2,FALSE)*0.6)),"")</f>
      </c>
      <c r="G6754" s="2">
        <f>IFERROR(IF(ISBLANK($A6754),"",IF($A6754="Ūdeņraža jonu koncentrācija",VLOOKUP(Dati!$A6754,Normas!$A:$D,3,FALSE),VLOOKUP(Dati!$A6754,Normas!$A:$D,3,FALSE)*0.6)),"")</f>
      </c>
      <c r="H6754" s="2">
        <f>IFERROR(IF(ISBLANK($A6754),"",IF($A6754="Ūdeņraža jonu koncentrācija",VLOOKUP(Dati!$A6754,Normas!$A:$D,2,FALSE),VLOOKUP(Dati!$A6754,Normas!$A:$D,2,FALSE)*0.3)),"")</f>
      </c>
      <c r="I6754" s="2">
        <f>IFERROR(IF(ISBLANK($A6754),"",IF($A6754="Ūdeņraža jonu koncentrācija",VLOOKUP(Dati!$A6754,Normas!$A:$D,3,FALSE),VLOOKUP(Dati!$A6754,Normas!$A:$D,3,FALSE)*0.3)),"")</f>
      </c>
    </row>
    <row r="6755" spans="2:9" x14ac:dyDescent="0.2">
      <c r="B6755">
        <f>IF(ISBLANK(A6755),"",VLOOKUP(A6755,Normas!A:D,4,FALSE))</f>
      </c>
      <c r="E6755" s="2">
        <f>IF(ISBLANK(D6755),"",INT(YEARFRAC(D6755,'Vispārīga informācija'!$B$2)))</f>
      </c>
      <c r="F6755" s="2">
        <f>IFERROR(IF(ISBLANK($A6755),"",IF($A6755="Ūdeņraža jonu koncentrācija",VLOOKUP(Dati!$A6755,Normas!$A:$D,2,FALSE),VLOOKUP(Dati!$A6755,Normas!$A:$D,2,FALSE)*0.6)),"")</f>
      </c>
      <c r="G6755" s="2">
        <f>IFERROR(IF(ISBLANK($A6755),"",IF($A6755="Ūdeņraža jonu koncentrācija",VLOOKUP(Dati!$A6755,Normas!$A:$D,3,FALSE),VLOOKUP(Dati!$A6755,Normas!$A:$D,3,FALSE)*0.6)),"")</f>
      </c>
      <c r="H6755" s="2">
        <f>IFERROR(IF(ISBLANK($A6755),"",IF($A6755="Ūdeņraža jonu koncentrācija",VLOOKUP(Dati!$A6755,Normas!$A:$D,2,FALSE),VLOOKUP(Dati!$A6755,Normas!$A:$D,2,FALSE)*0.3)),"")</f>
      </c>
      <c r="I6755" s="2">
        <f>IFERROR(IF(ISBLANK($A6755),"",IF($A6755="Ūdeņraža jonu koncentrācija",VLOOKUP(Dati!$A6755,Normas!$A:$D,3,FALSE),VLOOKUP(Dati!$A6755,Normas!$A:$D,3,FALSE)*0.3)),"")</f>
      </c>
    </row>
    <row r="6756" spans="2:9" x14ac:dyDescent="0.2">
      <c r="B6756">
        <f>IF(ISBLANK(A6756),"",VLOOKUP(A6756,Normas!A:D,4,FALSE))</f>
      </c>
      <c r="E6756" s="2">
        <f>IF(ISBLANK(D6756),"",INT(YEARFRAC(D6756,'Vispārīga informācija'!$B$2)))</f>
      </c>
      <c r="F6756" s="2">
        <f>IFERROR(IF(ISBLANK($A6756),"",IF($A6756="Ūdeņraža jonu koncentrācija",VLOOKUP(Dati!$A6756,Normas!$A:$D,2,FALSE),VLOOKUP(Dati!$A6756,Normas!$A:$D,2,FALSE)*0.6)),"")</f>
      </c>
      <c r="G6756" s="2">
        <f>IFERROR(IF(ISBLANK($A6756),"",IF($A6756="Ūdeņraža jonu koncentrācija",VLOOKUP(Dati!$A6756,Normas!$A:$D,3,FALSE),VLOOKUP(Dati!$A6756,Normas!$A:$D,3,FALSE)*0.6)),"")</f>
      </c>
      <c r="H6756" s="2">
        <f>IFERROR(IF(ISBLANK($A6756),"",IF($A6756="Ūdeņraža jonu koncentrācija",VLOOKUP(Dati!$A6756,Normas!$A:$D,2,FALSE),VLOOKUP(Dati!$A6756,Normas!$A:$D,2,FALSE)*0.3)),"")</f>
      </c>
      <c r="I6756" s="2">
        <f>IFERROR(IF(ISBLANK($A6756),"",IF($A6756="Ūdeņraža jonu koncentrācija",VLOOKUP(Dati!$A6756,Normas!$A:$D,3,FALSE),VLOOKUP(Dati!$A6756,Normas!$A:$D,3,FALSE)*0.3)),"")</f>
      </c>
    </row>
    <row r="6757" spans="2:9" x14ac:dyDescent="0.2">
      <c r="B6757">
        <f>IF(ISBLANK(A6757),"",VLOOKUP(A6757,Normas!A:D,4,FALSE))</f>
      </c>
      <c r="E6757" s="2">
        <f>IF(ISBLANK(D6757),"",INT(YEARFRAC(D6757,'Vispārīga informācija'!$B$2)))</f>
      </c>
      <c r="F6757" s="2">
        <f>IFERROR(IF(ISBLANK($A6757),"",IF($A6757="Ūdeņraža jonu koncentrācija",VLOOKUP(Dati!$A6757,Normas!$A:$D,2,FALSE),VLOOKUP(Dati!$A6757,Normas!$A:$D,2,FALSE)*0.6)),"")</f>
      </c>
      <c r="G6757" s="2">
        <f>IFERROR(IF(ISBLANK($A6757),"",IF($A6757="Ūdeņraža jonu koncentrācija",VLOOKUP(Dati!$A6757,Normas!$A:$D,3,FALSE),VLOOKUP(Dati!$A6757,Normas!$A:$D,3,FALSE)*0.6)),"")</f>
      </c>
      <c r="H6757" s="2">
        <f>IFERROR(IF(ISBLANK($A6757),"",IF($A6757="Ūdeņraža jonu koncentrācija",VLOOKUP(Dati!$A6757,Normas!$A:$D,2,FALSE),VLOOKUP(Dati!$A6757,Normas!$A:$D,2,FALSE)*0.3)),"")</f>
      </c>
      <c r="I6757" s="2">
        <f>IFERROR(IF(ISBLANK($A6757),"",IF($A6757="Ūdeņraža jonu koncentrācija",VLOOKUP(Dati!$A6757,Normas!$A:$D,3,FALSE),VLOOKUP(Dati!$A6757,Normas!$A:$D,3,FALSE)*0.3)),"")</f>
      </c>
    </row>
    <row r="6758" spans="2:9" x14ac:dyDescent="0.2">
      <c r="B6758">
        <f>IF(ISBLANK(A6758),"",VLOOKUP(A6758,Normas!A:D,4,FALSE))</f>
      </c>
      <c r="E6758" s="2">
        <f>IF(ISBLANK(D6758),"",INT(YEARFRAC(D6758,'Vispārīga informācija'!$B$2)))</f>
      </c>
      <c r="F6758" s="2">
        <f>IFERROR(IF(ISBLANK($A6758),"",IF($A6758="Ūdeņraža jonu koncentrācija",VLOOKUP(Dati!$A6758,Normas!$A:$D,2,FALSE),VLOOKUP(Dati!$A6758,Normas!$A:$D,2,FALSE)*0.6)),"")</f>
      </c>
      <c r="G6758" s="2">
        <f>IFERROR(IF(ISBLANK($A6758),"",IF($A6758="Ūdeņraža jonu koncentrācija",VLOOKUP(Dati!$A6758,Normas!$A:$D,3,FALSE),VLOOKUP(Dati!$A6758,Normas!$A:$D,3,FALSE)*0.6)),"")</f>
      </c>
      <c r="H6758" s="2">
        <f>IFERROR(IF(ISBLANK($A6758),"",IF($A6758="Ūdeņraža jonu koncentrācija",VLOOKUP(Dati!$A6758,Normas!$A:$D,2,FALSE),VLOOKUP(Dati!$A6758,Normas!$A:$D,2,FALSE)*0.3)),"")</f>
      </c>
      <c r="I6758" s="2">
        <f>IFERROR(IF(ISBLANK($A6758),"",IF($A6758="Ūdeņraža jonu koncentrācija",VLOOKUP(Dati!$A6758,Normas!$A:$D,3,FALSE),VLOOKUP(Dati!$A6758,Normas!$A:$D,3,FALSE)*0.3)),"")</f>
      </c>
    </row>
    <row r="6759" spans="2:9" x14ac:dyDescent="0.2">
      <c r="B6759">
        <f>IF(ISBLANK(A6759),"",VLOOKUP(A6759,Normas!A:D,4,FALSE))</f>
      </c>
      <c r="E6759" s="2">
        <f>IF(ISBLANK(D6759),"",INT(YEARFRAC(D6759,'Vispārīga informācija'!$B$2)))</f>
      </c>
      <c r="F6759" s="2">
        <f>IFERROR(IF(ISBLANK($A6759),"",IF($A6759="Ūdeņraža jonu koncentrācija",VLOOKUP(Dati!$A6759,Normas!$A:$D,2,FALSE),VLOOKUP(Dati!$A6759,Normas!$A:$D,2,FALSE)*0.6)),"")</f>
      </c>
      <c r="G6759" s="2">
        <f>IFERROR(IF(ISBLANK($A6759),"",IF($A6759="Ūdeņraža jonu koncentrācija",VLOOKUP(Dati!$A6759,Normas!$A:$D,3,FALSE),VLOOKUP(Dati!$A6759,Normas!$A:$D,3,FALSE)*0.6)),"")</f>
      </c>
      <c r="H6759" s="2">
        <f>IFERROR(IF(ISBLANK($A6759),"",IF($A6759="Ūdeņraža jonu koncentrācija",VLOOKUP(Dati!$A6759,Normas!$A:$D,2,FALSE),VLOOKUP(Dati!$A6759,Normas!$A:$D,2,FALSE)*0.3)),"")</f>
      </c>
      <c r="I6759" s="2">
        <f>IFERROR(IF(ISBLANK($A6759),"",IF($A6759="Ūdeņraža jonu koncentrācija",VLOOKUP(Dati!$A6759,Normas!$A:$D,3,FALSE),VLOOKUP(Dati!$A6759,Normas!$A:$D,3,FALSE)*0.3)),"")</f>
      </c>
    </row>
    <row r="6760" spans="2:9" x14ac:dyDescent="0.2">
      <c r="B6760">
        <f>IF(ISBLANK(A6760),"",VLOOKUP(A6760,Normas!A:D,4,FALSE))</f>
      </c>
      <c r="E6760" s="2">
        <f>IF(ISBLANK(D6760),"",INT(YEARFRAC(D6760,'Vispārīga informācija'!$B$2)))</f>
      </c>
      <c r="F6760" s="2">
        <f>IFERROR(IF(ISBLANK($A6760),"",IF($A6760="Ūdeņraža jonu koncentrācija",VLOOKUP(Dati!$A6760,Normas!$A:$D,2,FALSE),VLOOKUP(Dati!$A6760,Normas!$A:$D,2,FALSE)*0.6)),"")</f>
      </c>
      <c r="G6760" s="2">
        <f>IFERROR(IF(ISBLANK($A6760),"",IF($A6760="Ūdeņraža jonu koncentrācija",VLOOKUP(Dati!$A6760,Normas!$A:$D,3,FALSE),VLOOKUP(Dati!$A6760,Normas!$A:$D,3,FALSE)*0.6)),"")</f>
      </c>
      <c r="H6760" s="2">
        <f>IFERROR(IF(ISBLANK($A6760),"",IF($A6760="Ūdeņraža jonu koncentrācija",VLOOKUP(Dati!$A6760,Normas!$A:$D,2,FALSE),VLOOKUP(Dati!$A6760,Normas!$A:$D,2,FALSE)*0.3)),"")</f>
      </c>
      <c r="I6760" s="2">
        <f>IFERROR(IF(ISBLANK($A6760),"",IF($A6760="Ūdeņraža jonu koncentrācija",VLOOKUP(Dati!$A6760,Normas!$A:$D,3,FALSE),VLOOKUP(Dati!$A6760,Normas!$A:$D,3,FALSE)*0.3)),"")</f>
      </c>
    </row>
    <row r="6761" spans="2:9" x14ac:dyDescent="0.2">
      <c r="B6761">
        <f>IF(ISBLANK(A6761),"",VLOOKUP(A6761,Normas!A:D,4,FALSE))</f>
      </c>
      <c r="E6761" s="2">
        <f>IF(ISBLANK(D6761),"",INT(YEARFRAC(D6761,'Vispārīga informācija'!$B$2)))</f>
      </c>
      <c r="F6761" s="2">
        <f>IFERROR(IF(ISBLANK($A6761),"",IF($A6761="Ūdeņraža jonu koncentrācija",VLOOKUP(Dati!$A6761,Normas!$A:$D,2,FALSE),VLOOKUP(Dati!$A6761,Normas!$A:$D,2,FALSE)*0.6)),"")</f>
      </c>
      <c r="G6761" s="2">
        <f>IFERROR(IF(ISBLANK($A6761),"",IF($A6761="Ūdeņraža jonu koncentrācija",VLOOKUP(Dati!$A6761,Normas!$A:$D,3,FALSE),VLOOKUP(Dati!$A6761,Normas!$A:$D,3,FALSE)*0.6)),"")</f>
      </c>
      <c r="H6761" s="2">
        <f>IFERROR(IF(ISBLANK($A6761),"",IF($A6761="Ūdeņraža jonu koncentrācija",VLOOKUP(Dati!$A6761,Normas!$A:$D,2,FALSE),VLOOKUP(Dati!$A6761,Normas!$A:$D,2,FALSE)*0.3)),"")</f>
      </c>
      <c r="I6761" s="2">
        <f>IFERROR(IF(ISBLANK($A6761),"",IF($A6761="Ūdeņraža jonu koncentrācija",VLOOKUP(Dati!$A6761,Normas!$A:$D,3,FALSE),VLOOKUP(Dati!$A6761,Normas!$A:$D,3,FALSE)*0.3)),"")</f>
      </c>
    </row>
    <row r="6762" spans="2:9" x14ac:dyDescent="0.2">
      <c r="B6762">
        <f>IF(ISBLANK(A6762),"",VLOOKUP(A6762,Normas!A:D,4,FALSE))</f>
      </c>
      <c r="E6762" s="2">
        <f>IF(ISBLANK(D6762),"",INT(YEARFRAC(D6762,'Vispārīga informācija'!$B$2)))</f>
      </c>
      <c r="F6762" s="2">
        <f>IFERROR(IF(ISBLANK($A6762),"",IF($A6762="Ūdeņraža jonu koncentrācija",VLOOKUP(Dati!$A6762,Normas!$A:$D,2,FALSE),VLOOKUP(Dati!$A6762,Normas!$A:$D,2,FALSE)*0.6)),"")</f>
      </c>
      <c r="G6762" s="2">
        <f>IFERROR(IF(ISBLANK($A6762),"",IF($A6762="Ūdeņraža jonu koncentrācija",VLOOKUP(Dati!$A6762,Normas!$A:$D,3,FALSE),VLOOKUP(Dati!$A6762,Normas!$A:$D,3,FALSE)*0.6)),"")</f>
      </c>
      <c r="H6762" s="2">
        <f>IFERROR(IF(ISBLANK($A6762),"",IF($A6762="Ūdeņraža jonu koncentrācija",VLOOKUP(Dati!$A6762,Normas!$A:$D,2,FALSE),VLOOKUP(Dati!$A6762,Normas!$A:$D,2,FALSE)*0.3)),"")</f>
      </c>
      <c r="I6762" s="2">
        <f>IFERROR(IF(ISBLANK($A6762),"",IF($A6762="Ūdeņraža jonu koncentrācija",VLOOKUP(Dati!$A6762,Normas!$A:$D,3,FALSE),VLOOKUP(Dati!$A6762,Normas!$A:$D,3,FALSE)*0.3)),"")</f>
      </c>
    </row>
    <row r="6763" spans="2:9" x14ac:dyDescent="0.2">
      <c r="B6763">
        <f>IF(ISBLANK(A6763),"",VLOOKUP(A6763,Normas!A:D,4,FALSE))</f>
      </c>
      <c r="E6763" s="2">
        <f>IF(ISBLANK(D6763),"",INT(YEARFRAC(D6763,'Vispārīga informācija'!$B$2)))</f>
      </c>
      <c r="F6763" s="2">
        <f>IFERROR(IF(ISBLANK($A6763),"",IF($A6763="Ūdeņraža jonu koncentrācija",VLOOKUP(Dati!$A6763,Normas!$A:$D,2,FALSE),VLOOKUP(Dati!$A6763,Normas!$A:$D,2,FALSE)*0.6)),"")</f>
      </c>
      <c r="G6763" s="2">
        <f>IFERROR(IF(ISBLANK($A6763),"",IF($A6763="Ūdeņraža jonu koncentrācija",VLOOKUP(Dati!$A6763,Normas!$A:$D,3,FALSE),VLOOKUP(Dati!$A6763,Normas!$A:$D,3,FALSE)*0.6)),"")</f>
      </c>
      <c r="H6763" s="2">
        <f>IFERROR(IF(ISBLANK($A6763),"",IF($A6763="Ūdeņraža jonu koncentrācija",VLOOKUP(Dati!$A6763,Normas!$A:$D,2,FALSE),VLOOKUP(Dati!$A6763,Normas!$A:$D,2,FALSE)*0.3)),"")</f>
      </c>
      <c r="I6763" s="2">
        <f>IFERROR(IF(ISBLANK($A6763),"",IF($A6763="Ūdeņraža jonu koncentrācija",VLOOKUP(Dati!$A6763,Normas!$A:$D,3,FALSE),VLOOKUP(Dati!$A6763,Normas!$A:$D,3,FALSE)*0.3)),"")</f>
      </c>
    </row>
    <row r="6764" spans="2:9" x14ac:dyDescent="0.2">
      <c r="B6764">
        <f>IF(ISBLANK(A6764),"",VLOOKUP(A6764,Normas!A:D,4,FALSE))</f>
      </c>
      <c r="E6764" s="2">
        <f>IF(ISBLANK(D6764),"",INT(YEARFRAC(D6764,'Vispārīga informācija'!$B$2)))</f>
      </c>
      <c r="F6764" s="2">
        <f>IFERROR(IF(ISBLANK($A6764),"",IF($A6764="Ūdeņraža jonu koncentrācija",VLOOKUP(Dati!$A6764,Normas!$A:$D,2,FALSE),VLOOKUP(Dati!$A6764,Normas!$A:$D,2,FALSE)*0.6)),"")</f>
      </c>
      <c r="G6764" s="2">
        <f>IFERROR(IF(ISBLANK($A6764),"",IF($A6764="Ūdeņraža jonu koncentrācija",VLOOKUP(Dati!$A6764,Normas!$A:$D,3,FALSE),VLOOKUP(Dati!$A6764,Normas!$A:$D,3,FALSE)*0.6)),"")</f>
      </c>
      <c r="H6764" s="2">
        <f>IFERROR(IF(ISBLANK($A6764),"",IF($A6764="Ūdeņraža jonu koncentrācija",VLOOKUP(Dati!$A6764,Normas!$A:$D,2,FALSE),VLOOKUP(Dati!$A6764,Normas!$A:$D,2,FALSE)*0.3)),"")</f>
      </c>
      <c r="I6764" s="2">
        <f>IFERROR(IF(ISBLANK($A6764),"",IF($A6764="Ūdeņraža jonu koncentrācija",VLOOKUP(Dati!$A6764,Normas!$A:$D,3,FALSE),VLOOKUP(Dati!$A6764,Normas!$A:$D,3,FALSE)*0.3)),"")</f>
      </c>
    </row>
    <row r="6765" spans="2:9" x14ac:dyDescent="0.2">
      <c r="B6765">
        <f>IF(ISBLANK(A6765),"",VLOOKUP(A6765,Normas!A:D,4,FALSE))</f>
      </c>
      <c r="E6765" s="2">
        <f>IF(ISBLANK(D6765),"",INT(YEARFRAC(D6765,'Vispārīga informācija'!$B$2)))</f>
      </c>
      <c r="F6765" s="2">
        <f>IFERROR(IF(ISBLANK($A6765),"",IF($A6765="Ūdeņraža jonu koncentrācija",VLOOKUP(Dati!$A6765,Normas!$A:$D,2,FALSE),VLOOKUP(Dati!$A6765,Normas!$A:$D,2,FALSE)*0.6)),"")</f>
      </c>
      <c r="G6765" s="2">
        <f>IFERROR(IF(ISBLANK($A6765),"",IF($A6765="Ūdeņraža jonu koncentrācija",VLOOKUP(Dati!$A6765,Normas!$A:$D,3,FALSE),VLOOKUP(Dati!$A6765,Normas!$A:$D,3,FALSE)*0.6)),"")</f>
      </c>
      <c r="H6765" s="2">
        <f>IFERROR(IF(ISBLANK($A6765),"",IF($A6765="Ūdeņraža jonu koncentrācija",VLOOKUP(Dati!$A6765,Normas!$A:$D,2,FALSE),VLOOKUP(Dati!$A6765,Normas!$A:$D,2,FALSE)*0.3)),"")</f>
      </c>
      <c r="I6765" s="2">
        <f>IFERROR(IF(ISBLANK($A6765),"",IF($A6765="Ūdeņraža jonu koncentrācija",VLOOKUP(Dati!$A6765,Normas!$A:$D,3,FALSE),VLOOKUP(Dati!$A6765,Normas!$A:$D,3,FALSE)*0.3)),"")</f>
      </c>
    </row>
    <row r="6766" spans="2:9" x14ac:dyDescent="0.2">
      <c r="B6766">
        <f>IF(ISBLANK(A6766),"",VLOOKUP(A6766,Normas!A:D,4,FALSE))</f>
      </c>
      <c r="E6766" s="2">
        <f>IF(ISBLANK(D6766),"",INT(YEARFRAC(D6766,'Vispārīga informācija'!$B$2)))</f>
      </c>
      <c r="F6766" s="2">
        <f>IFERROR(IF(ISBLANK($A6766),"",IF($A6766="Ūdeņraža jonu koncentrācija",VLOOKUP(Dati!$A6766,Normas!$A:$D,2,FALSE),VLOOKUP(Dati!$A6766,Normas!$A:$D,2,FALSE)*0.6)),"")</f>
      </c>
      <c r="G6766" s="2">
        <f>IFERROR(IF(ISBLANK($A6766),"",IF($A6766="Ūdeņraža jonu koncentrācija",VLOOKUP(Dati!$A6766,Normas!$A:$D,3,FALSE),VLOOKUP(Dati!$A6766,Normas!$A:$D,3,FALSE)*0.6)),"")</f>
      </c>
      <c r="H6766" s="2">
        <f>IFERROR(IF(ISBLANK($A6766),"",IF($A6766="Ūdeņraža jonu koncentrācija",VLOOKUP(Dati!$A6766,Normas!$A:$D,2,FALSE),VLOOKUP(Dati!$A6766,Normas!$A:$D,2,FALSE)*0.3)),"")</f>
      </c>
      <c r="I6766" s="2">
        <f>IFERROR(IF(ISBLANK($A6766),"",IF($A6766="Ūdeņraža jonu koncentrācija",VLOOKUP(Dati!$A6766,Normas!$A:$D,3,FALSE),VLOOKUP(Dati!$A6766,Normas!$A:$D,3,FALSE)*0.3)),"")</f>
      </c>
    </row>
    <row r="6767" spans="2:9" x14ac:dyDescent="0.2">
      <c r="B6767">
        <f>IF(ISBLANK(A6767),"",VLOOKUP(A6767,Normas!A:D,4,FALSE))</f>
      </c>
      <c r="E6767" s="2">
        <f>IF(ISBLANK(D6767),"",INT(YEARFRAC(D6767,'Vispārīga informācija'!$B$2)))</f>
      </c>
      <c r="F6767" s="2">
        <f>IFERROR(IF(ISBLANK($A6767),"",IF($A6767="Ūdeņraža jonu koncentrācija",VLOOKUP(Dati!$A6767,Normas!$A:$D,2,FALSE),VLOOKUP(Dati!$A6767,Normas!$A:$D,2,FALSE)*0.6)),"")</f>
      </c>
      <c r="G6767" s="2">
        <f>IFERROR(IF(ISBLANK($A6767),"",IF($A6767="Ūdeņraža jonu koncentrācija",VLOOKUP(Dati!$A6767,Normas!$A:$D,3,FALSE),VLOOKUP(Dati!$A6767,Normas!$A:$D,3,FALSE)*0.6)),"")</f>
      </c>
      <c r="H6767" s="2">
        <f>IFERROR(IF(ISBLANK($A6767),"",IF($A6767="Ūdeņraža jonu koncentrācija",VLOOKUP(Dati!$A6767,Normas!$A:$D,2,FALSE),VLOOKUP(Dati!$A6767,Normas!$A:$D,2,FALSE)*0.3)),"")</f>
      </c>
      <c r="I6767" s="2">
        <f>IFERROR(IF(ISBLANK($A6767),"",IF($A6767="Ūdeņraža jonu koncentrācija",VLOOKUP(Dati!$A6767,Normas!$A:$D,3,FALSE),VLOOKUP(Dati!$A6767,Normas!$A:$D,3,FALSE)*0.3)),"")</f>
      </c>
    </row>
    <row r="6768" spans="2:9" x14ac:dyDescent="0.2">
      <c r="B6768">
        <f>IF(ISBLANK(A6768),"",VLOOKUP(A6768,Normas!A:D,4,FALSE))</f>
      </c>
      <c r="E6768" s="2">
        <f>IF(ISBLANK(D6768),"",INT(YEARFRAC(D6768,'Vispārīga informācija'!$B$2)))</f>
      </c>
      <c r="F6768" s="2">
        <f>IFERROR(IF(ISBLANK($A6768),"",IF($A6768="Ūdeņraža jonu koncentrācija",VLOOKUP(Dati!$A6768,Normas!$A:$D,2,FALSE),VLOOKUP(Dati!$A6768,Normas!$A:$D,2,FALSE)*0.6)),"")</f>
      </c>
      <c r="G6768" s="2">
        <f>IFERROR(IF(ISBLANK($A6768),"",IF($A6768="Ūdeņraža jonu koncentrācija",VLOOKUP(Dati!$A6768,Normas!$A:$D,3,FALSE),VLOOKUP(Dati!$A6768,Normas!$A:$D,3,FALSE)*0.6)),"")</f>
      </c>
      <c r="H6768" s="2">
        <f>IFERROR(IF(ISBLANK($A6768),"",IF($A6768="Ūdeņraža jonu koncentrācija",VLOOKUP(Dati!$A6768,Normas!$A:$D,2,FALSE),VLOOKUP(Dati!$A6768,Normas!$A:$D,2,FALSE)*0.3)),"")</f>
      </c>
      <c r="I6768" s="2">
        <f>IFERROR(IF(ISBLANK($A6768),"",IF($A6768="Ūdeņraža jonu koncentrācija",VLOOKUP(Dati!$A6768,Normas!$A:$D,3,FALSE),VLOOKUP(Dati!$A6768,Normas!$A:$D,3,FALSE)*0.3)),"")</f>
      </c>
    </row>
    <row r="6769" spans="2:9" x14ac:dyDescent="0.2">
      <c r="B6769">
        <f>IF(ISBLANK(A6769),"",VLOOKUP(A6769,Normas!A:D,4,FALSE))</f>
      </c>
      <c r="E6769" s="2">
        <f>IF(ISBLANK(D6769),"",INT(YEARFRAC(D6769,'Vispārīga informācija'!$B$2)))</f>
      </c>
      <c r="F6769" s="2">
        <f>IFERROR(IF(ISBLANK($A6769),"",IF($A6769="Ūdeņraža jonu koncentrācija",VLOOKUP(Dati!$A6769,Normas!$A:$D,2,FALSE),VLOOKUP(Dati!$A6769,Normas!$A:$D,2,FALSE)*0.6)),"")</f>
      </c>
      <c r="G6769" s="2">
        <f>IFERROR(IF(ISBLANK($A6769),"",IF($A6769="Ūdeņraža jonu koncentrācija",VLOOKUP(Dati!$A6769,Normas!$A:$D,3,FALSE),VLOOKUP(Dati!$A6769,Normas!$A:$D,3,FALSE)*0.6)),"")</f>
      </c>
      <c r="H6769" s="2">
        <f>IFERROR(IF(ISBLANK($A6769),"",IF($A6769="Ūdeņraža jonu koncentrācija",VLOOKUP(Dati!$A6769,Normas!$A:$D,2,FALSE),VLOOKUP(Dati!$A6769,Normas!$A:$D,2,FALSE)*0.3)),"")</f>
      </c>
      <c r="I6769" s="2">
        <f>IFERROR(IF(ISBLANK($A6769),"",IF($A6769="Ūdeņraža jonu koncentrācija",VLOOKUP(Dati!$A6769,Normas!$A:$D,3,FALSE),VLOOKUP(Dati!$A6769,Normas!$A:$D,3,FALSE)*0.3)),"")</f>
      </c>
    </row>
    <row r="6770" spans="2:9" x14ac:dyDescent="0.2">
      <c r="B6770">
        <f>IF(ISBLANK(A6770),"",VLOOKUP(A6770,Normas!A:D,4,FALSE))</f>
      </c>
      <c r="E6770" s="2">
        <f>IF(ISBLANK(D6770),"",INT(YEARFRAC(D6770,'Vispārīga informācija'!$B$2)))</f>
      </c>
      <c r="F6770" s="2">
        <f>IFERROR(IF(ISBLANK($A6770),"",IF($A6770="Ūdeņraža jonu koncentrācija",VLOOKUP(Dati!$A6770,Normas!$A:$D,2,FALSE),VLOOKUP(Dati!$A6770,Normas!$A:$D,2,FALSE)*0.6)),"")</f>
      </c>
      <c r="G6770" s="2">
        <f>IFERROR(IF(ISBLANK($A6770),"",IF($A6770="Ūdeņraža jonu koncentrācija",VLOOKUP(Dati!$A6770,Normas!$A:$D,3,FALSE),VLOOKUP(Dati!$A6770,Normas!$A:$D,3,FALSE)*0.6)),"")</f>
      </c>
      <c r="H6770" s="2">
        <f>IFERROR(IF(ISBLANK($A6770),"",IF($A6770="Ūdeņraža jonu koncentrācija",VLOOKUP(Dati!$A6770,Normas!$A:$D,2,FALSE),VLOOKUP(Dati!$A6770,Normas!$A:$D,2,FALSE)*0.3)),"")</f>
      </c>
      <c r="I6770" s="2">
        <f>IFERROR(IF(ISBLANK($A6770),"",IF($A6770="Ūdeņraža jonu koncentrācija",VLOOKUP(Dati!$A6770,Normas!$A:$D,3,FALSE),VLOOKUP(Dati!$A6770,Normas!$A:$D,3,FALSE)*0.3)),"")</f>
      </c>
    </row>
    <row r="6771" spans="2:9" x14ac:dyDescent="0.2">
      <c r="B6771">
        <f>IF(ISBLANK(A6771),"",VLOOKUP(A6771,Normas!A:D,4,FALSE))</f>
      </c>
      <c r="E6771" s="2">
        <f>IF(ISBLANK(D6771),"",INT(YEARFRAC(D6771,'Vispārīga informācija'!$B$2)))</f>
      </c>
      <c r="F6771" s="2">
        <f>IFERROR(IF(ISBLANK($A6771),"",IF($A6771="Ūdeņraža jonu koncentrācija",VLOOKUP(Dati!$A6771,Normas!$A:$D,2,FALSE),VLOOKUP(Dati!$A6771,Normas!$A:$D,2,FALSE)*0.6)),"")</f>
      </c>
      <c r="G6771" s="2">
        <f>IFERROR(IF(ISBLANK($A6771),"",IF($A6771="Ūdeņraža jonu koncentrācija",VLOOKUP(Dati!$A6771,Normas!$A:$D,3,FALSE),VLOOKUP(Dati!$A6771,Normas!$A:$D,3,FALSE)*0.6)),"")</f>
      </c>
      <c r="H6771" s="2">
        <f>IFERROR(IF(ISBLANK($A6771),"",IF($A6771="Ūdeņraža jonu koncentrācija",VLOOKUP(Dati!$A6771,Normas!$A:$D,2,FALSE),VLOOKUP(Dati!$A6771,Normas!$A:$D,2,FALSE)*0.3)),"")</f>
      </c>
      <c r="I6771" s="2">
        <f>IFERROR(IF(ISBLANK($A6771),"",IF($A6771="Ūdeņraža jonu koncentrācija",VLOOKUP(Dati!$A6771,Normas!$A:$D,3,FALSE),VLOOKUP(Dati!$A6771,Normas!$A:$D,3,FALSE)*0.3)),"")</f>
      </c>
    </row>
    <row r="6772" spans="2:9" x14ac:dyDescent="0.2">
      <c r="B6772">
        <f>IF(ISBLANK(A6772),"",VLOOKUP(A6772,Normas!A:D,4,FALSE))</f>
      </c>
      <c r="E6772" s="2">
        <f>IF(ISBLANK(D6772),"",INT(YEARFRAC(D6772,'Vispārīga informācija'!$B$2)))</f>
      </c>
      <c r="F6772" s="2">
        <f>IFERROR(IF(ISBLANK($A6772),"",IF($A6772="Ūdeņraža jonu koncentrācija",VLOOKUP(Dati!$A6772,Normas!$A:$D,2,FALSE),VLOOKUP(Dati!$A6772,Normas!$A:$D,2,FALSE)*0.6)),"")</f>
      </c>
      <c r="G6772" s="2">
        <f>IFERROR(IF(ISBLANK($A6772),"",IF($A6772="Ūdeņraža jonu koncentrācija",VLOOKUP(Dati!$A6772,Normas!$A:$D,3,FALSE),VLOOKUP(Dati!$A6772,Normas!$A:$D,3,FALSE)*0.6)),"")</f>
      </c>
      <c r="H6772" s="2">
        <f>IFERROR(IF(ISBLANK($A6772),"",IF($A6772="Ūdeņraža jonu koncentrācija",VLOOKUP(Dati!$A6772,Normas!$A:$D,2,FALSE),VLOOKUP(Dati!$A6772,Normas!$A:$D,2,FALSE)*0.3)),"")</f>
      </c>
      <c r="I6772" s="2">
        <f>IFERROR(IF(ISBLANK($A6772),"",IF($A6772="Ūdeņraža jonu koncentrācija",VLOOKUP(Dati!$A6772,Normas!$A:$D,3,FALSE),VLOOKUP(Dati!$A6772,Normas!$A:$D,3,FALSE)*0.3)),"")</f>
      </c>
    </row>
    <row r="6773" spans="2:9" x14ac:dyDescent="0.2">
      <c r="B6773">
        <f>IF(ISBLANK(A6773),"",VLOOKUP(A6773,Normas!A:D,4,FALSE))</f>
      </c>
      <c r="E6773" s="2">
        <f>IF(ISBLANK(D6773),"",INT(YEARFRAC(D6773,'Vispārīga informācija'!$B$2)))</f>
      </c>
      <c r="F6773" s="2">
        <f>IFERROR(IF(ISBLANK($A6773),"",IF($A6773="Ūdeņraža jonu koncentrācija",VLOOKUP(Dati!$A6773,Normas!$A:$D,2,FALSE),VLOOKUP(Dati!$A6773,Normas!$A:$D,2,FALSE)*0.6)),"")</f>
      </c>
      <c r="G6773" s="2">
        <f>IFERROR(IF(ISBLANK($A6773),"",IF($A6773="Ūdeņraža jonu koncentrācija",VLOOKUP(Dati!$A6773,Normas!$A:$D,3,FALSE),VLOOKUP(Dati!$A6773,Normas!$A:$D,3,FALSE)*0.6)),"")</f>
      </c>
      <c r="H6773" s="2">
        <f>IFERROR(IF(ISBLANK($A6773),"",IF($A6773="Ūdeņraža jonu koncentrācija",VLOOKUP(Dati!$A6773,Normas!$A:$D,2,FALSE),VLOOKUP(Dati!$A6773,Normas!$A:$D,2,FALSE)*0.3)),"")</f>
      </c>
      <c r="I6773" s="2">
        <f>IFERROR(IF(ISBLANK($A6773),"",IF($A6773="Ūdeņraža jonu koncentrācija",VLOOKUP(Dati!$A6773,Normas!$A:$D,3,FALSE),VLOOKUP(Dati!$A6773,Normas!$A:$D,3,FALSE)*0.3)),"")</f>
      </c>
    </row>
    <row r="6774" spans="2:9" x14ac:dyDescent="0.2">
      <c r="B6774">
        <f>IF(ISBLANK(A6774),"",VLOOKUP(A6774,Normas!A:D,4,FALSE))</f>
      </c>
      <c r="E6774" s="2">
        <f>IF(ISBLANK(D6774),"",INT(YEARFRAC(D6774,'Vispārīga informācija'!$B$2)))</f>
      </c>
      <c r="F6774" s="2">
        <f>IFERROR(IF(ISBLANK($A6774),"",IF($A6774="Ūdeņraža jonu koncentrācija",VLOOKUP(Dati!$A6774,Normas!$A:$D,2,FALSE),VLOOKUP(Dati!$A6774,Normas!$A:$D,2,FALSE)*0.6)),"")</f>
      </c>
      <c r="G6774" s="2">
        <f>IFERROR(IF(ISBLANK($A6774),"",IF($A6774="Ūdeņraža jonu koncentrācija",VLOOKUP(Dati!$A6774,Normas!$A:$D,3,FALSE),VLOOKUP(Dati!$A6774,Normas!$A:$D,3,FALSE)*0.6)),"")</f>
      </c>
      <c r="H6774" s="2">
        <f>IFERROR(IF(ISBLANK($A6774),"",IF($A6774="Ūdeņraža jonu koncentrācija",VLOOKUP(Dati!$A6774,Normas!$A:$D,2,FALSE),VLOOKUP(Dati!$A6774,Normas!$A:$D,2,FALSE)*0.3)),"")</f>
      </c>
      <c r="I6774" s="2">
        <f>IFERROR(IF(ISBLANK($A6774),"",IF($A6774="Ūdeņraža jonu koncentrācija",VLOOKUP(Dati!$A6774,Normas!$A:$D,3,FALSE),VLOOKUP(Dati!$A6774,Normas!$A:$D,3,FALSE)*0.3)),"")</f>
      </c>
    </row>
    <row r="6775" spans="2:9" x14ac:dyDescent="0.2">
      <c r="B6775">
        <f>IF(ISBLANK(A6775),"",VLOOKUP(A6775,Normas!A:D,4,FALSE))</f>
      </c>
      <c r="E6775" s="2">
        <f>IF(ISBLANK(D6775),"",INT(YEARFRAC(D6775,'Vispārīga informācija'!$B$2)))</f>
      </c>
      <c r="F6775" s="2">
        <f>IFERROR(IF(ISBLANK($A6775),"",IF($A6775="Ūdeņraža jonu koncentrācija",VLOOKUP(Dati!$A6775,Normas!$A:$D,2,FALSE),VLOOKUP(Dati!$A6775,Normas!$A:$D,2,FALSE)*0.6)),"")</f>
      </c>
      <c r="G6775" s="2">
        <f>IFERROR(IF(ISBLANK($A6775),"",IF($A6775="Ūdeņraža jonu koncentrācija",VLOOKUP(Dati!$A6775,Normas!$A:$D,3,FALSE),VLOOKUP(Dati!$A6775,Normas!$A:$D,3,FALSE)*0.6)),"")</f>
      </c>
      <c r="H6775" s="2">
        <f>IFERROR(IF(ISBLANK($A6775),"",IF($A6775="Ūdeņraža jonu koncentrācija",VLOOKUP(Dati!$A6775,Normas!$A:$D,2,FALSE),VLOOKUP(Dati!$A6775,Normas!$A:$D,2,FALSE)*0.3)),"")</f>
      </c>
      <c r="I6775" s="2">
        <f>IFERROR(IF(ISBLANK($A6775),"",IF($A6775="Ūdeņraža jonu koncentrācija",VLOOKUP(Dati!$A6775,Normas!$A:$D,3,FALSE),VLOOKUP(Dati!$A6775,Normas!$A:$D,3,FALSE)*0.3)),"")</f>
      </c>
    </row>
    <row r="6776" spans="2:9" x14ac:dyDescent="0.2">
      <c r="B6776">
        <f>IF(ISBLANK(A6776),"",VLOOKUP(A6776,Normas!A:D,4,FALSE))</f>
      </c>
      <c r="E6776" s="2">
        <f>IF(ISBLANK(D6776),"",INT(YEARFRAC(D6776,'Vispārīga informācija'!$B$2)))</f>
      </c>
      <c r="F6776" s="2">
        <f>IFERROR(IF(ISBLANK($A6776),"",IF($A6776="Ūdeņraža jonu koncentrācija",VLOOKUP(Dati!$A6776,Normas!$A:$D,2,FALSE),VLOOKUP(Dati!$A6776,Normas!$A:$D,2,FALSE)*0.6)),"")</f>
      </c>
      <c r="G6776" s="2">
        <f>IFERROR(IF(ISBLANK($A6776),"",IF($A6776="Ūdeņraža jonu koncentrācija",VLOOKUP(Dati!$A6776,Normas!$A:$D,3,FALSE),VLOOKUP(Dati!$A6776,Normas!$A:$D,3,FALSE)*0.6)),"")</f>
      </c>
      <c r="H6776" s="2">
        <f>IFERROR(IF(ISBLANK($A6776),"",IF($A6776="Ūdeņraža jonu koncentrācija",VLOOKUP(Dati!$A6776,Normas!$A:$D,2,FALSE),VLOOKUP(Dati!$A6776,Normas!$A:$D,2,FALSE)*0.3)),"")</f>
      </c>
      <c r="I6776" s="2">
        <f>IFERROR(IF(ISBLANK($A6776),"",IF($A6776="Ūdeņraža jonu koncentrācija",VLOOKUP(Dati!$A6776,Normas!$A:$D,3,FALSE),VLOOKUP(Dati!$A6776,Normas!$A:$D,3,FALSE)*0.3)),"")</f>
      </c>
    </row>
    <row r="6777" spans="2:9" x14ac:dyDescent="0.2">
      <c r="B6777">
        <f>IF(ISBLANK(A6777),"",VLOOKUP(A6777,Normas!A:D,4,FALSE))</f>
      </c>
      <c r="E6777" s="2">
        <f>IF(ISBLANK(D6777),"",INT(YEARFRAC(D6777,'Vispārīga informācija'!$B$2)))</f>
      </c>
      <c r="F6777" s="2">
        <f>IFERROR(IF(ISBLANK($A6777),"",IF($A6777="Ūdeņraža jonu koncentrācija",VLOOKUP(Dati!$A6777,Normas!$A:$D,2,FALSE),VLOOKUP(Dati!$A6777,Normas!$A:$D,2,FALSE)*0.6)),"")</f>
      </c>
      <c r="G6777" s="2">
        <f>IFERROR(IF(ISBLANK($A6777),"",IF($A6777="Ūdeņraža jonu koncentrācija",VLOOKUP(Dati!$A6777,Normas!$A:$D,3,FALSE),VLOOKUP(Dati!$A6777,Normas!$A:$D,3,FALSE)*0.6)),"")</f>
      </c>
      <c r="H6777" s="2">
        <f>IFERROR(IF(ISBLANK($A6777),"",IF($A6777="Ūdeņraža jonu koncentrācija",VLOOKUP(Dati!$A6777,Normas!$A:$D,2,FALSE),VLOOKUP(Dati!$A6777,Normas!$A:$D,2,FALSE)*0.3)),"")</f>
      </c>
      <c r="I6777" s="2">
        <f>IFERROR(IF(ISBLANK($A6777),"",IF($A6777="Ūdeņraža jonu koncentrācija",VLOOKUP(Dati!$A6777,Normas!$A:$D,3,FALSE),VLOOKUP(Dati!$A6777,Normas!$A:$D,3,FALSE)*0.3)),"")</f>
      </c>
    </row>
    <row r="6778" spans="2:9" x14ac:dyDescent="0.2">
      <c r="B6778">
        <f>IF(ISBLANK(A6778),"",VLOOKUP(A6778,Normas!A:D,4,FALSE))</f>
      </c>
      <c r="E6778" s="2">
        <f>IF(ISBLANK(D6778),"",INT(YEARFRAC(D6778,'Vispārīga informācija'!$B$2)))</f>
      </c>
      <c r="F6778" s="2">
        <f>IFERROR(IF(ISBLANK($A6778),"",IF($A6778="Ūdeņraža jonu koncentrācija",VLOOKUP(Dati!$A6778,Normas!$A:$D,2,FALSE),VLOOKUP(Dati!$A6778,Normas!$A:$D,2,FALSE)*0.6)),"")</f>
      </c>
      <c r="G6778" s="2">
        <f>IFERROR(IF(ISBLANK($A6778),"",IF($A6778="Ūdeņraža jonu koncentrācija",VLOOKUP(Dati!$A6778,Normas!$A:$D,3,FALSE),VLOOKUP(Dati!$A6778,Normas!$A:$D,3,FALSE)*0.6)),"")</f>
      </c>
      <c r="H6778" s="2">
        <f>IFERROR(IF(ISBLANK($A6778),"",IF($A6778="Ūdeņraža jonu koncentrācija",VLOOKUP(Dati!$A6778,Normas!$A:$D,2,FALSE),VLOOKUP(Dati!$A6778,Normas!$A:$D,2,FALSE)*0.3)),"")</f>
      </c>
      <c r="I6778" s="2">
        <f>IFERROR(IF(ISBLANK($A6778),"",IF($A6778="Ūdeņraža jonu koncentrācija",VLOOKUP(Dati!$A6778,Normas!$A:$D,3,FALSE),VLOOKUP(Dati!$A6778,Normas!$A:$D,3,FALSE)*0.3)),"")</f>
      </c>
    </row>
    <row r="6779" spans="2:9" x14ac:dyDescent="0.2">
      <c r="B6779">
        <f>IF(ISBLANK(A6779),"",VLOOKUP(A6779,Normas!A:D,4,FALSE))</f>
      </c>
      <c r="E6779" s="2">
        <f>IF(ISBLANK(D6779),"",INT(YEARFRAC(D6779,'Vispārīga informācija'!$B$2)))</f>
      </c>
      <c r="F6779" s="2">
        <f>IFERROR(IF(ISBLANK($A6779),"",IF($A6779="Ūdeņraža jonu koncentrācija",VLOOKUP(Dati!$A6779,Normas!$A:$D,2,FALSE),VLOOKUP(Dati!$A6779,Normas!$A:$D,2,FALSE)*0.6)),"")</f>
      </c>
      <c r="G6779" s="2">
        <f>IFERROR(IF(ISBLANK($A6779),"",IF($A6779="Ūdeņraža jonu koncentrācija",VLOOKUP(Dati!$A6779,Normas!$A:$D,3,FALSE),VLOOKUP(Dati!$A6779,Normas!$A:$D,3,FALSE)*0.6)),"")</f>
      </c>
      <c r="H6779" s="2">
        <f>IFERROR(IF(ISBLANK($A6779),"",IF($A6779="Ūdeņraža jonu koncentrācija",VLOOKUP(Dati!$A6779,Normas!$A:$D,2,FALSE),VLOOKUP(Dati!$A6779,Normas!$A:$D,2,FALSE)*0.3)),"")</f>
      </c>
      <c r="I6779" s="2">
        <f>IFERROR(IF(ISBLANK($A6779),"",IF($A6779="Ūdeņraža jonu koncentrācija",VLOOKUP(Dati!$A6779,Normas!$A:$D,3,FALSE),VLOOKUP(Dati!$A6779,Normas!$A:$D,3,FALSE)*0.3)),"")</f>
      </c>
    </row>
    <row r="6780" spans="2:9" x14ac:dyDescent="0.2">
      <c r="B6780">
        <f>IF(ISBLANK(A6780),"",VLOOKUP(A6780,Normas!A:D,4,FALSE))</f>
      </c>
      <c r="E6780" s="2">
        <f>IF(ISBLANK(D6780),"",INT(YEARFRAC(D6780,'Vispārīga informācija'!$B$2)))</f>
      </c>
      <c r="F6780" s="2">
        <f>IFERROR(IF(ISBLANK($A6780),"",IF($A6780="Ūdeņraža jonu koncentrācija",VLOOKUP(Dati!$A6780,Normas!$A:$D,2,FALSE),VLOOKUP(Dati!$A6780,Normas!$A:$D,2,FALSE)*0.6)),"")</f>
      </c>
      <c r="G6780" s="2">
        <f>IFERROR(IF(ISBLANK($A6780),"",IF($A6780="Ūdeņraža jonu koncentrācija",VLOOKUP(Dati!$A6780,Normas!$A:$D,3,FALSE),VLOOKUP(Dati!$A6780,Normas!$A:$D,3,FALSE)*0.6)),"")</f>
      </c>
      <c r="H6780" s="2">
        <f>IFERROR(IF(ISBLANK($A6780),"",IF($A6780="Ūdeņraža jonu koncentrācija",VLOOKUP(Dati!$A6780,Normas!$A:$D,2,FALSE),VLOOKUP(Dati!$A6780,Normas!$A:$D,2,FALSE)*0.3)),"")</f>
      </c>
      <c r="I6780" s="2">
        <f>IFERROR(IF(ISBLANK($A6780),"",IF($A6780="Ūdeņraža jonu koncentrācija",VLOOKUP(Dati!$A6780,Normas!$A:$D,3,FALSE),VLOOKUP(Dati!$A6780,Normas!$A:$D,3,FALSE)*0.3)),"")</f>
      </c>
    </row>
    <row r="6781" spans="2:9" x14ac:dyDescent="0.2">
      <c r="B6781">
        <f>IF(ISBLANK(A6781),"",VLOOKUP(A6781,Normas!A:D,4,FALSE))</f>
      </c>
      <c r="E6781" s="2">
        <f>IF(ISBLANK(D6781),"",INT(YEARFRAC(D6781,'Vispārīga informācija'!$B$2)))</f>
      </c>
      <c r="F6781" s="2">
        <f>IFERROR(IF(ISBLANK($A6781),"",IF($A6781="Ūdeņraža jonu koncentrācija",VLOOKUP(Dati!$A6781,Normas!$A:$D,2,FALSE),VLOOKUP(Dati!$A6781,Normas!$A:$D,2,FALSE)*0.6)),"")</f>
      </c>
      <c r="G6781" s="2">
        <f>IFERROR(IF(ISBLANK($A6781),"",IF($A6781="Ūdeņraža jonu koncentrācija",VLOOKUP(Dati!$A6781,Normas!$A:$D,3,FALSE),VLOOKUP(Dati!$A6781,Normas!$A:$D,3,FALSE)*0.6)),"")</f>
      </c>
      <c r="H6781" s="2">
        <f>IFERROR(IF(ISBLANK($A6781),"",IF($A6781="Ūdeņraža jonu koncentrācija",VLOOKUP(Dati!$A6781,Normas!$A:$D,2,FALSE),VLOOKUP(Dati!$A6781,Normas!$A:$D,2,FALSE)*0.3)),"")</f>
      </c>
      <c r="I6781" s="2">
        <f>IFERROR(IF(ISBLANK($A6781),"",IF($A6781="Ūdeņraža jonu koncentrācija",VLOOKUP(Dati!$A6781,Normas!$A:$D,3,FALSE),VLOOKUP(Dati!$A6781,Normas!$A:$D,3,FALSE)*0.3)),"")</f>
      </c>
    </row>
    <row r="6782" spans="2:9" x14ac:dyDescent="0.2">
      <c r="B6782">
        <f>IF(ISBLANK(A6782),"",VLOOKUP(A6782,Normas!A:D,4,FALSE))</f>
      </c>
      <c r="E6782" s="2">
        <f>IF(ISBLANK(D6782),"",INT(YEARFRAC(D6782,'Vispārīga informācija'!$B$2)))</f>
      </c>
      <c r="F6782" s="2">
        <f>IFERROR(IF(ISBLANK($A6782),"",IF($A6782="Ūdeņraža jonu koncentrācija",VLOOKUP(Dati!$A6782,Normas!$A:$D,2,FALSE),VLOOKUP(Dati!$A6782,Normas!$A:$D,2,FALSE)*0.6)),"")</f>
      </c>
      <c r="G6782" s="2">
        <f>IFERROR(IF(ISBLANK($A6782),"",IF($A6782="Ūdeņraža jonu koncentrācija",VLOOKUP(Dati!$A6782,Normas!$A:$D,3,FALSE),VLOOKUP(Dati!$A6782,Normas!$A:$D,3,FALSE)*0.6)),"")</f>
      </c>
      <c r="H6782" s="2">
        <f>IFERROR(IF(ISBLANK($A6782),"",IF($A6782="Ūdeņraža jonu koncentrācija",VLOOKUP(Dati!$A6782,Normas!$A:$D,2,FALSE),VLOOKUP(Dati!$A6782,Normas!$A:$D,2,FALSE)*0.3)),"")</f>
      </c>
      <c r="I6782" s="2">
        <f>IFERROR(IF(ISBLANK($A6782),"",IF($A6782="Ūdeņraža jonu koncentrācija",VLOOKUP(Dati!$A6782,Normas!$A:$D,3,FALSE),VLOOKUP(Dati!$A6782,Normas!$A:$D,3,FALSE)*0.3)),"")</f>
      </c>
    </row>
    <row r="6783" spans="2:9" x14ac:dyDescent="0.2">
      <c r="B6783">
        <f>IF(ISBLANK(A6783),"",VLOOKUP(A6783,Normas!A:D,4,FALSE))</f>
      </c>
      <c r="E6783" s="2">
        <f>IF(ISBLANK(D6783),"",INT(YEARFRAC(D6783,'Vispārīga informācija'!$B$2)))</f>
      </c>
      <c r="F6783" s="2">
        <f>IFERROR(IF(ISBLANK($A6783),"",IF($A6783="Ūdeņraža jonu koncentrācija",VLOOKUP(Dati!$A6783,Normas!$A:$D,2,FALSE),VLOOKUP(Dati!$A6783,Normas!$A:$D,2,FALSE)*0.6)),"")</f>
      </c>
      <c r="G6783" s="2">
        <f>IFERROR(IF(ISBLANK($A6783),"",IF($A6783="Ūdeņraža jonu koncentrācija",VLOOKUP(Dati!$A6783,Normas!$A:$D,3,FALSE),VLOOKUP(Dati!$A6783,Normas!$A:$D,3,FALSE)*0.6)),"")</f>
      </c>
      <c r="H6783" s="2">
        <f>IFERROR(IF(ISBLANK($A6783),"",IF($A6783="Ūdeņraža jonu koncentrācija",VLOOKUP(Dati!$A6783,Normas!$A:$D,2,FALSE),VLOOKUP(Dati!$A6783,Normas!$A:$D,2,FALSE)*0.3)),"")</f>
      </c>
      <c r="I6783" s="2">
        <f>IFERROR(IF(ISBLANK($A6783),"",IF($A6783="Ūdeņraža jonu koncentrācija",VLOOKUP(Dati!$A6783,Normas!$A:$D,3,FALSE),VLOOKUP(Dati!$A6783,Normas!$A:$D,3,FALSE)*0.3)),"")</f>
      </c>
    </row>
    <row r="6784" spans="2:9" x14ac:dyDescent="0.2">
      <c r="B6784">
        <f>IF(ISBLANK(A6784),"",VLOOKUP(A6784,Normas!A:D,4,FALSE))</f>
      </c>
      <c r="E6784" s="2">
        <f>IF(ISBLANK(D6784),"",INT(YEARFRAC(D6784,'Vispārīga informācija'!$B$2)))</f>
      </c>
      <c r="F6784" s="2">
        <f>IFERROR(IF(ISBLANK($A6784),"",IF($A6784="Ūdeņraža jonu koncentrācija",VLOOKUP(Dati!$A6784,Normas!$A:$D,2,FALSE),VLOOKUP(Dati!$A6784,Normas!$A:$D,2,FALSE)*0.6)),"")</f>
      </c>
      <c r="G6784" s="2">
        <f>IFERROR(IF(ISBLANK($A6784),"",IF($A6784="Ūdeņraža jonu koncentrācija",VLOOKUP(Dati!$A6784,Normas!$A:$D,3,FALSE),VLOOKUP(Dati!$A6784,Normas!$A:$D,3,FALSE)*0.6)),"")</f>
      </c>
      <c r="H6784" s="2">
        <f>IFERROR(IF(ISBLANK($A6784),"",IF($A6784="Ūdeņraža jonu koncentrācija",VLOOKUP(Dati!$A6784,Normas!$A:$D,2,FALSE),VLOOKUP(Dati!$A6784,Normas!$A:$D,2,FALSE)*0.3)),"")</f>
      </c>
      <c r="I6784" s="2">
        <f>IFERROR(IF(ISBLANK($A6784),"",IF($A6784="Ūdeņraža jonu koncentrācija",VLOOKUP(Dati!$A6784,Normas!$A:$D,3,FALSE),VLOOKUP(Dati!$A6784,Normas!$A:$D,3,FALSE)*0.3)),"")</f>
      </c>
    </row>
    <row r="6785" spans="2:9" x14ac:dyDescent="0.2">
      <c r="B6785">
        <f>IF(ISBLANK(A6785),"",VLOOKUP(A6785,Normas!A:D,4,FALSE))</f>
      </c>
      <c r="E6785" s="2">
        <f>IF(ISBLANK(D6785),"",INT(YEARFRAC(D6785,'Vispārīga informācija'!$B$2)))</f>
      </c>
      <c r="F6785" s="2">
        <f>IFERROR(IF(ISBLANK($A6785),"",IF($A6785="Ūdeņraža jonu koncentrācija",VLOOKUP(Dati!$A6785,Normas!$A:$D,2,FALSE),VLOOKUP(Dati!$A6785,Normas!$A:$D,2,FALSE)*0.6)),"")</f>
      </c>
      <c r="G6785" s="2">
        <f>IFERROR(IF(ISBLANK($A6785),"",IF($A6785="Ūdeņraža jonu koncentrācija",VLOOKUP(Dati!$A6785,Normas!$A:$D,3,FALSE),VLOOKUP(Dati!$A6785,Normas!$A:$D,3,FALSE)*0.6)),"")</f>
      </c>
      <c r="H6785" s="2">
        <f>IFERROR(IF(ISBLANK($A6785),"",IF($A6785="Ūdeņraža jonu koncentrācija",VLOOKUP(Dati!$A6785,Normas!$A:$D,2,FALSE),VLOOKUP(Dati!$A6785,Normas!$A:$D,2,FALSE)*0.3)),"")</f>
      </c>
      <c r="I6785" s="2">
        <f>IFERROR(IF(ISBLANK($A6785),"",IF($A6785="Ūdeņraža jonu koncentrācija",VLOOKUP(Dati!$A6785,Normas!$A:$D,3,FALSE),VLOOKUP(Dati!$A6785,Normas!$A:$D,3,FALSE)*0.3)),"")</f>
      </c>
    </row>
    <row r="6786" spans="2:9" x14ac:dyDescent="0.2">
      <c r="B6786">
        <f>IF(ISBLANK(A6786),"",VLOOKUP(A6786,Normas!A:D,4,FALSE))</f>
      </c>
      <c r="E6786" s="2">
        <f>IF(ISBLANK(D6786),"",INT(YEARFRAC(D6786,'Vispārīga informācija'!$B$2)))</f>
      </c>
      <c r="F6786" s="2">
        <f>IFERROR(IF(ISBLANK($A6786),"",IF($A6786="Ūdeņraža jonu koncentrācija",VLOOKUP(Dati!$A6786,Normas!$A:$D,2,FALSE),VLOOKUP(Dati!$A6786,Normas!$A:$D,2,FALSE)*0.6)),"")</f>
      </c>
      <c r="G6786" s="2">
        <f>IFERROR(IF(ISBLANK($A6786),"",IF($A6786="Ūdeņraža jonu koncentrācija",VLOOKUP(Dati!$A6786,Normas!$A:$D,3,FALSE),VLOOKUP(Dati!$A6786,Normas!$A:$D,3,FALSE)*0.6)),"")</f>
      </c>
      <c r="H6786" s="2">
        <f>IFERROR(IF(ISBLANK($A6786),"",IF($A6786="Ūdeņraža jonu koncentrācija",VLOOKUP(Dati!$A6786,Normas!$A:$D,2,FALSE),VLOOKUP(Dati!$A6786,Normas!$A:$D,2,FALSE)*0.3)),"")</f>
      </c>
      <c r="I6786" s="2">
        <f>IFERROR(IF(ISBLANK($A6786),"",IF($A6786="Ūdeņraža jonu koncentrācija",VLOOKUP(Dati!$A6786,Normas!$A:$D,3,FALSE),VLOOKUP(Dati!$A6786,Normas!$A:$D,3,FALSE)*0.3)),"")</f>
      </c>
    </row>
    <row r="6787" spans="2:9" x14ac:dyDescent="0.2">
      <c r="B6787">
        <f>IF(ISBLANK(A6787),"",VLOOKUP(A6787,Normas!A:D,4,FALSE))</f>
      </c>
      <c r="E6787" s="2">
        <f>IF(ISBLANK(D6787),"",INT(YEARFRAC(D6787,'Vispārīga informācija'!$B$2)))</f>
      </c>
      <c r="F6787" s="2">
        <f>IFERROR(IF(ISBLANK($A6787),"",IF($A6787="Ūdeņraža jonu koncentrācija",VLOOKUP(Dati!$A6787,Normas!$A:$D,2,FALSE),VLOOKUP(Dati!$A6787,Normas!$A:$D,2,FALSE)*0.6)),"")</f>
      </c>
      <c r="G6787" s="2">
        <f>IFERROR(IF(ISBLANK($A6787),"",IF($A6787="Ūdeņraža jonu koncentrācija",VLOOKUP(Dati!$A6787,Normas!$A:$D,3,FALSE),VLOOKUP(Dati!$A6787,Normas!$A:$D,3,FALSE)*0.6)),"")</f>
      </c>
      <c r="H6787" s="2">
        <f>IFERROR(IF(ISBLANK($A6787),"",IF($A6787="Ūdeņraža jonu koncentrācija",VLOOKUP(Dati!$A6787,Normas!$A:$D,2,FALSE),VLOOKUP(Dati!$A6787,Normas!$A:$D,2,FALSE)*0.3)),"")</f>
      </c>
      <c r="I6787" s="2">
        <f>IFERROR(IF(ISBLANK($A6787),"",IF($A6787="Ūdeņraža jonu koncentrācija",VLOOKUP(Dati!$A6787,Normas!$A:$D,3,FALSE),VLOOKUP(Dati!$A6787,Normas!$A:$D,3,FALSE)*0.3)),"")</f>
      </c>
    </row>
    <row r="6788" spans="2:9" x14ac:dyDescent="0.2">
      <c r="B6788">
        <f>IF(ISBLANK(A6788),"",VLOOKUP(A6788,Normas!A:D,4,FALSE))</f>
      </c>
      <c r="E6788" s="2">
        <f>IF(ISBLANK(D6788),"",INT(YEARFRAC(D6788,'Vispārīga informācija'!$B$2)))</f>
      </c>
      <c r="F6788" s="2">
        <f>IFERROR(IF(ISBLANK($A6788),"",IF($A6788="Ūdeņraža jonu koncentrācija",VLOOKUP(Dati!$A6788,Normas!$A:$D,2,FALSE),VLOOKUP(Dati!$A6788,Normas!$A:$D,2,FALSE)*0.6)),"")</f>
      </c>
      <c r="G6788" s="2">
        <f>IFERROR(IF(ISBLANK($A6788),"",IF($A6788="Ūdeņraža jonu koncentrācija",VLOOKUP(Dati!$A6788,Normas!$A:$D,3,FALSE),VLOOKUP(Dati!$A6788,Normas!$A:$D,3,FALSE)*0.6)),"")</f>
      </c>
      <c r="H6788" s="2">
        <f>IFERROR(IF(ISBLANK($A6788),"",IF($A6788="Ūdeņraža jonu koncentrācija",VLOOKUP(Dati!$A6788,Normas!$A:$D,2,FALSE),VLOOKUP(Dati!$A6788,Normas!$A:$D,2,FALSE)*0.3)),"")</f>
      </c>
      <c r="I6788" s="2">
        <f>IFERROR(IF(ISBLANK($A6788),"",IF($A6788="Ūdeņraža jonu koncentrācija",VLOOKUP(Dati!$A6788,Normas!$A:$D,3,FALSE),VLOOKUP(Dati!$A6788,Normas!$A:$D,3,FALSE)*0.3)),"")</f>
      </c>
    </row>
    <row r="6789" spans="2:9" x14ac:dyDescent="0.2">
      <c r="B6789">
        <f>IF(ISBLANK(A6789),"",VLOOKUP(A6789,Normas!A:D,4,FALSE))</f>
      </c>
      <c r="E6789" s="2">
        <f>IF(ISBLANK(D6789),"",INT(YEARFRAC(D6789,'Vispārīga informācija'!$B$2)))</f>
      </c>
      <c r="F6789" s="2">
        <f>IFERROR(IF(ISBLANK($A6789),"",IF($A6789="Ūdeņraža jonu koncentrācija",VLOOKUP(Dati!$A6789,Normas!$A:$D,2,FALSE),VLOOKUP(Dati!$A6789,Normas!$A:$D,2,FALSE)*0.6)),"")</f>
      </c>
      <c r="G6789" s="2">
        <f>IFERROR(IF(ISBLANK($A6789),"",IF($A6789="Ūdeņraža jonu koncentrācija",VLOOKUP(Dati!$A6789,Normas!$A:$D,3,FALSE),VLOOKUP(Dati!$A6789,Normas!$A:$D,3,FALSE)*0.6)),"")</f>
      </c>
      <c r="H6789" s="2">
        <f>IFERROR(IF(ISBLANK($A6789),"",IF($A6789="Ūdeņraža jonu koncentrācija",VLOOKUP(Dati!$A6789,Normas!$A:$D,2,FALSE),VLOOKUP(Dati!$A6789,Normas!$A:$D,2,FALSE)*0.3)),"")</f>
      </c>
      <c r="I6789" s="2">
        <f>IFERROR(IF(ISBLANK($A6789),"",IF($A6789="Ūdeņraža jonu koncentrācija",VLOOKUP(Dati!$A6789,Normas!$A:$D,3,FALSE),VLOOKUP(Dati!$A6789,Normas!$A:$D,3,FALSE)*0.3)),"")</f>
      </c>
    </row>
    <row r="6790" spans="2:9" x14ac:dyDescent="0.2">
      <c r="B6790">
        <f>IF(ISBLANK(A6790),"",VLOOKUP(A6790,Normas!A:D,4,FALSE))</f>
      </c>
      <c r="E6790" s="2">
        <f>IF(ISBLANK(D6790),"",INT(YEARFRAC(D6790,'Vispārīga informācija'!$B$2)))</f>
      </c>
      <c r="F6790" s="2">
        <f>IFERROR(IF(ISBLANK($A6790),"",IF($A6790="Ūdeņraža jonu koncentrācija",VLOOKUP(Dati!$A6790,Normas!$A:$D,2,FALSE),VLOOKUP(Dati!$A6790,Normas!$A:$D,2,FALSE)*0.6)),"")</f>
      </c>
      <c r="G6790" s="2">
        <f>IFERROR(IF(ISBLANK($A6790),"",IF($A6790="Ūdeņraža jonu koncentrācija",VLOOKUP(Dati!$A6790,Normas!$A:$D,3,FALSE),VLOOKUP(Dati!$A6790,Normas!$A:$D,3,FALSE)*0.6)),"")</f>
      </c>
      <c r="H6790" s="2">
        <f>IFERROR(IF(ISBLANK($A6790),"",IF($A6790="Ūdeņraža jonu koncentrācija",VLOOKUP(Dati!$A6790,Normas!$A:$D,2,FALSE),VLOOKUP(Dati!$A6790,Normas!$A:$D,2,FALSE)*0.3)),"")</f>
      </c>
      <c r="I6790" s="2">
        <f>IFERROR(IF(ISBLANK($A6790),"",IF($A6790="Ūdeņraža jonu koncentrācija",VLOOKUP(Dati!$A6790,Normas!$A:$D,3,FALSE),VLOOKUP(Dati!$A6790,Normas!$A:$D,3,FALSE)*0.3)),"")</f>
      </c>
    </row>
    <row r="6791" spans="2:9" x14ac:dyDescent="0.2">
      <c r="B6791">
        <f>IF(ISBLANK(A6791),"",VLOOKUP(A6791,Normas!A:D,4,FALSE))</f>
      </c>
      <c r="E6791" s="2">
        <f>IF(ISBLANK(D6791),"",INT(YEARFRAC(D6791,'Vispārīga informācija'!$B$2)))</f>
      </c>
      <c r="F6791" s="2">
        <f>IFERROR(IF(ISBLANK($A6791),"",IF($A6791="Ūdeņraža jonu koncentrācija",VLOOKUP(Dati!$A6791,Normas!$A:$D,2,FALSE),VLOOKUP(Dati!$A6791,Normas!$A:$D,2,FALSE)*0.6)),"")</f>
      </c>
      <c r="G6791" s="2">
        <f>IFERROR(IF(ISBLANK($A6791),"",IF($A6791="Ūdeņraža jonu koncentrācija",VLOOKUP(Dati!$A6791,Normas!$A:$D,3,FALSE),VLOOKUP(Dati!$A6791,Normas!$A:$D,3,FALSE)*0.6)),"")</f>
      </c>
      <c r="H6791" s="2">
        <f>IFERROR(IF(ISBLANK($A6791),"",IF($A6791="Ūdeņraža jonu koncentrācija",VLOOKUP(Dati!$A6791,Normas!$A:$D,2,FALSE),VLOOKUP(Dati!$A6791,Normas!$A:$D,2,FALSE)*0.3)),"")</f>
      </c>
      <c r="I6791" s="2">
        <f>IFERROR(IF(ISBLANK($A6791),"",IF($A6791="Ūdeņraža jonu koncentrācija",VLOOKUP(Dati!$A6791,Normas!$A:$D,3,FALSE),VLOOKUP(Dati!$A6791,Normas!$A:$D,3,FALSE)*0.3)),"")</f>
      </c>
    </row>
    <row r="6792" spans="2:9" x14ac:dyDescent="0.2">
      <c r="B6792">
        <f>IF(ISBLANK(A6792),"",VLOOKUP(A6792,Normas!A:D,4,FALSE))</f>
      </c>
      <c r="E6792" s="2">
        <f>IF(ISBLANK(D6792),"",INT(YEARFRAC(D6792,'Vispārīga informācija'!$B$2)))</f>
      </c>
      <c r="F6792" s="2">
        <f>IFERROR(IF(ISBLANK($A6792),"",IF($A6792="Ūdeņraža jonu koncentrācija",VLOOKUP(Dati!$A6792,Normas!$A:$D,2,FALSE),VLOOKUP(Dati!$A6792,Normas!$A:$D,2,FALSE)*0.6)),"")</f>
      </c>
      <c r="G6792" s="2">
        <f>IFERROR(IF(ISBLANK($A6792),"",IF($A6792="Ūdeņraža jonu koncentrācija",VLOOKUP(Dati!$A6792,Normas!$A:$D,3,FALSE),VLOOKUP(Dati!$A6792,Normas!$A:$D,3,FALSE)*0.6)),"")</f>
      </c>
      <c r="H6792" s="2">
        <f>IFERROR(IF(ISBLANK($A6792),"",IF($A6792="Ūdeņraža jonu koncentrācija",VLOOKUP(Dati!$A6792,Normas!$A:$D,2,FALSE),VLOOKUP(Dati!$A6792,Normas!$A:$D,2,FALSE)*0.3)),"")</f>
      </c>
      <c r="I6792" s="2">
        <f>IFERROR(IF(ISBLANK($A6792),"",IF($A6792="Ūdeņraža jonu koncentrācija",VLOOKUP(Dati!$A6792,Normas!$A:$D,3,FALSE),VLOOKUP(Dati!$A6792,Normas!$A:$D,3,FALSE)*0.3)),"")</f>
      </c>
    </row>
    <row r="6793" spans="2:9" x14ac:dyDescent="0.2">
      <c r="B6793">
        <f>IF(ISBLANK(A6793),"",VLOOKUP(A6793,Normas!A:D,4,FALSE))</f>
      </c>
      <c r="E6793" s="2">
        <f>IF(ISBLANK(D6793),"",INT(YEARFRAC(D6793,'Vispārīga informācija'!$B$2)))</f>
      </c>
      <c r="F6793" s="2">
        <f>IFERROR(IF(ISBLANK($A6793),"",IF($A6793="Ūdeņraža jonu koncentrācija",VLOOKUP(Dati!$A6793,Normas!$A:$D,2,FALSE),VLOOKUP(Dati!$A6793,Normas!$A:$D,2,FALSE)*0.6)),"")</f>
      </c>
      <c r="G6793" s="2">
        <f>IFERROR(IF(ISBLANK($A6793),"",IF($A6793="Ūdeņraža jonu koncentrācija",VLOOKUP(Dati!$A6793,Normas!$A:$D,3,FALSE),VLOOKUP(Dati!$A6793,Normas!$A:$D,3,FALSE)*0.6)),"")</f>
      </c>
      <c r="H6793" s="2">
        <f>IFERROR(IF(ISBLANK($A6793),"",IF($A6793="Ūdeņraža jonu koncentrācija",VLOOKUP(Dati!$A6793,Normas!$A:$D,2,FALSE),VLOOKUP(Dati!$A6793,Normas!$A:$D,2,FALSE)*0.3)),"")</f>
      </c>
      <c r="I6793" s="2">
        <f>IFERROR(IF(ISBLANK($A6793),"",IF($A6793="Ūdeņraža jonu koncentrācija",VLOOKUP(Dati!$A6793,Normas!$A:$D,3,FALSE),VLOOKUP(Dati!$A6793,Normas!$A:$D,3,FALSE)*0.3)),"")</f>
      </c>
    </row>
    <row r="6794" spans="2:9" x14ac:dyDescent="0.2">
      <c r="B6794">
        <f>IF(ISBLANK(A6794),"",VLOOKUP(A6794,Normas!A:D,4,FALSE))</f>
      </c>
      <c r="E6794" s="2">
        <f>IF(ISBLANK(D6794),"",INT(YEARFRAC(D6794,'Vispārīga informācija'!$B$2)))</f>
      </c>
      <c r="F6794" s="2">
        <f>IFERROR(IF(ISBLANK($A6794),"",IF($A6794="Ūdeņraža jonu koncentrācija",VLOOKUP(Dati!$A6794,Normas!$A:$D,2,FALSE),VLOOKUP(Dati!$A6794,Normas!$A:$D,2,FALSE)*0.6)),"")</f>
      </c>
      <c r="G6794" s="2">
        <f>IFERROR(IF(ISBLANK($A6794),"",IF($A6794="Ūdeņraža jonu koncentrācija",VLOOKUP(Dati!$A6794,Normas!$A:$D,3,FALSE),VLOOKUP(Dati!$A6794,Normas!$A:$D,3,FALSE)*0.6)),"")</f>
      </c>
      <c r="H6794" s="2">
        <f>IFERROR(IF(ISBLANK($A6794),"",IF($A6794="Ūdeņraža jonu koncentrācija",VLOOKUP(Dati!$A6794,Normas!$A:$D,2,FALSE),VLOOKUP(Dati!$A6794,Normas!$A:$D,2,FALSE)*0.3)),"")</f>
      </c>
      <c r="I6794" s="2">
        <f>IFERROR(IF(ISBLANK($A6794),"",IF($A6794="Ūdeņraža jonu koncentrācija",VLOOKUP(Dati!$A6794,Normas!$A:$D,3,FALSE),VLOOKUP(Dati!$A6794,Normas!$A:$D,3,FALSE)*0.3)),"")</f>
      </c>
    </row>
    <row r="6795" spans="2:9" x14ac:dyDescent="0.2">
      <c r="B6795">
        <f>IF(ISBLANK(A6795),"",VLOOKUP(A6795,Normas!A:D,4,FALSE))</f>
      </c>
      <c r="E6795" s="2">
        <f>IF(ISBLANK(D6795),"",INT(YEARFRAC(D6795,'Vispārīga informācija'!$B$2)))</f>
      </c>
      <c r="F6795" s="2">
        <f>IFERROR(IF(ISBLANK($A6795),"",IF($A6795="Ūdeņraža jonu koncentrācija",VLOOKUP(Dati!$A6795,Normas!$A:$D,2,FALSE),VLOOKUP(Dati!$A6795,Normas!$A:$D,2,FALSE)*0.6)),"")</f>
      </c>
      <c r="G6795" s="2">
        <f>IFERROR(IF(ISBLANK($A6795),"",IF($A6795="Ūdeņraža jonu koncentrācija",VLOOKUP(Dati!$A6795,Normas!$A:$D,3,FALSE),VLOOKUP(Dati!$A6795,Normas!$A:$D,3,FALSE)*0.6)),"")</f>
      </c>
      <c r="H6795" s="2">
        <f>IFERROR(IF(ISBLANK($A6795),"",IF($A6795="Ūdeņraža jonu koncentrācija",VLOOKUP(Dati!$A6795,Normas!$A:$D,2,FALSE),VLOOKUP(Dati!$A6795,Normas!$A:$D,2,FALSE)*0.3)),"")</f>
      </c>
      <c r="I6795" s="2">
        <f>IFERROR(IF(ISBLANK($A6795),"",IF($A6795="Ūdeņraža jonu koncentrācija",VLOOKUP(Dati!$A6795,Normas!$A:$D,3,FALSE),VLOOKUP(Dati!$A6795,Normas!$A:$D,3,FALSE)*0.3)),"")</f>
      </c>
    </row>
    <row r="6796" spans="2:9" x14ac:dyDescent="0.2">
      <c r="B6796">
        <f>IF(ISBLANK(A6796),"",VLOOKUP(A6796,Normas!A:D,4,FALSE))</f>
      </c>
      <c r="E6796" s="2">
        <f>IF(ISBLANK(D6796),"",INT(YEARFRAC(D6796,'Vispārīga informācija'!$B$2)))</f>
      </c>
      <c r="F6796" s="2">
        <f>IFERROR(IF(ISBLANK($A6796),"",IF($A6796="Ūdeņraža jonu koncentrācija",VLOOKUP(Dati!$A6796,Normas!$A:$D,2,FALSE),VLOOKUP(Dati!$A6796,Normas!$A:$D,2,FALSE)*0.6)),"")</f>
      </c>
      <c r="G6796" s="2">
        <f>IFERROR(IF(ISBLANK($A6796),"",IF($A6796="Ūdeņraža jonu koncentrācija",VLOOKUP(Dati!$A6796,Normas!$A:$D,3,FALSE),VLOOKUP(Dati!$A6796,Normas!$A:$D,3,FALSE)*0.6)),"")</f>
      </c>
      <c r="H6796" s="2">
        <f>IFERROR(IF(ISBLANK($A6796),"",IF($A6796="Ūdeņraža jonu koncentrācija",VLOOKUP(Dati!$A6796,Normas!$A:$D,2,FALSE),VLOOKUP(Dati!$A6796,Normas!$A:$D,2,FALSE)*0.3)),"")</f>
      </c>
      <c r="I6796" s="2">
        <f>IFERROR(IF(ISBLANK($A6796),"",IF($A6796="Ūdeņraža jonu koncentrācija",VLOOKUP(Dati!$A6796,Normas!$A:$D,3,FALSE),VLOOKUP(Dati!$A6796,Normas!$A:$D,3,FALSE)*0.3)),"")</f>
      </c>
    </row>
    <row r="6797" spans="2:9" x14ac:dyDescent="0.2">
      <c r="B6797">
        <f>IF(ISBLANK(A6797),"",VLOOKUP(A6797,Normas!A:D,4,FALSE))</f>
      </c>
      <c r="E6797" s="2">
        <f>IF(ISBLANK(D6797),"",INT(YEARFRAC(D6797,'Vispārīga informācija'!$B$2)))</f>
      </c>
      <c r="F6797" s="2">
        <f>IFERROR(IF(ISBLANK($A6797),"",IF($A6797="Ūdeņraža jonu koncentrācija",VLOOKUP(Dati!$A6797,Normas!$A:$D,2,FALSE),VLOOKUP(Dati!$A6797,Normas!$A:$D,2,FALSE)*0.6)),"")</f>
      </c>
      <c r="G6797" s="2">
        <f>IFERROR(IF(ISBLANK($A6797),"",IF($A6797="Ūdeņraža jonu koncentrācija",VLOOKUP(Dati!$A6797,Normas!$A:$D,3,FALSE),VLOOKUP(Dati!$A6797,Normas!$A:$D,3,FALSE)*0.6)),"")</f>
      </c>
      <c r="H6797" s="2">
        <f>IFERROR(IF(ISBLANK($A6797),"",IF($A6797="Ūdeņraža jonu koncentrācija",VLOOKUP(Dati!$A6797,Normas!$A:$D,2,FALSE),VLOOKUP(Dati!$A6797,Normas!$A:$D,2,FALSE)*0.3)),"")</f>
      </c>
      <c r="I6797" s="2">
        <f>IFERROR(IF(ISBLANK($A6797),"",IF($A6797="Ūdeņraža jonu koncentrācija",VLOOKUP(Dati!$A6797,Normas!$A:$D,3,FALSE),VLOOKUP(Dati!$A6797,Normas!$A:$D,3,FALSE)*0.3)),"")</f>
      </c>
    </row>
    <row r="6798" spans="2:9" x14ac:dyDescent="0.2">
      <c r="B6798">
        <f>IF(ISBLANK(A6798),"",VLOOKUP(A6798,Normas!A:D,4,FALSE))</f>
      </c>
      <c r="E6798" s="2">
        <f>IF(ISBLANK(D6798),"",INT(YEARFRAC(D6798,'Vispārīga informācija'!$B$2)))</f>
      </c>
      <c r="F6798" s="2">
        <f>IFERROR(IF(ISBLANK($A6798),"",IF($A6798="Ūdeņraža jonu koncentrācija",VLOOKUP(Dati!$A6798,Normas!$A:$D,2,FALSE),VLOOKUP(Dati!$A6798,Normas!$A:$D,2,FALSE)*0.6)),"")</f>
      </c>
      <c r="G6798" s="2">
        <f>IFERROR(IF(ISBLANK($A6798),"",IF($A6798="Ūdeņraža jonu koncentrācija",VLOOKUP(Dati!$A6798,Normas!$A:$D,3,FALSE),VLOOKUP(Dati!$A6798,Normas!$A:$D,3,FALSE)*0.6)),"")</f>
      </c>
      <c r="H6798" s="2">
        <f>IFERROR(IF(ISBLANK($A6798),"",IF($A6798="Ūdeņraža jonu koncentrācija",VLOOKUP(Dati!$A6798,Normas!$A:$D,2,FALSE),VLOOKUP(Dati!$A6798,Normas!$A:$D,2,FALSE)*0.3)),"")</f>
      </c>
      <c r="I6798" s="2">
        <f>IFERROR(IF(ISBLANK($A6798),"",IF($A6798="Ūdeņraža jonu koncentrācija",VLOOKUP(Dati!$A6798,Normas!$A:$D,3,FALSE),VLOOKUP(Dati!$A6798,Normas!$A:$D,3,FALSE)*0.3)),"")</f>
      </c>
    </row>
    <row r="6799" spans="2:9" x14ac:dyDescent="0.2">
      <c r="B6799">
        <f>IF(ISBLANK(A6799),"",VLOOKUP(A6799,Normas!A:D,4,FALSE))</f>
      </c>
      <c r="E6799" s="2">
        <f>IF(ISBLANK(D6799),"",INT(YEARFRAC(D6799,'Vispārīga informācija'!$B$2)))</f>
      </c>
      <c r="F6799" s="2">
        <f>IFERROR(IF(ISBLANK($A6799),"",IF($A6799="Ūdeņraža jonu koncentrācija",VLOOKUP(Dati!$A6799,Normas!$A:$D,2,FALSE),VLOOKUP(Dati!$A6799,Normas!$A:$D,2,FALSE)*0.6)),"")</f>
      </c>
      <c r="G6799" s="2">
        <f>IFERROR(IF(ISBLANK($A6799),"",IF($A6799="Ūdeņraža jonu koncentrācija",VLOOKUP(Dati!$A6799,Normas!$A:$D,3,FALSE),VLOOKUP(Dati!$A6799,Normas!$A:$D,3,FALSE)*0.6)),"")</f>
      </c>
      <c r="H6799" s="2">
        <f>IFERROR(IF(ISBLANK($A6799),"",IF($A6799="Ūdeņraža jonu koncentrācija",VLOOKUP(Dati!$A6799,Normas!$A:$D,2,FALSE),VLOOKUP(Dati!$A6799,Normas!$A:$D,2,FALSE)*0.3)),"")</f>
      </c>
      <c r="I6799" s="2">
        <f>IFERROR(IF(ISBLANK($A6799),"",IF($A6799="Ūdeņraža jonu koncentrācija",VLOOKUP(Dati!$A6799,Normas!$A:$D,3,FALSE),VLOOKUP(Dati!$A6799,Normas!$A:$D,3,FALSE)*0.3)),"")</f>
      </c>
    </row>
    <row r="6800" spans="2:9" x14ac:dyDescent="0.2">
      <c r="B6800">
        <f>IF(ISBLANK(A6800),"",VLOOKUP(A6800,Normas!A:D,4,FALSE))</f>
      </c>
      <c r="E6800" s="2">
        <f>IF(ISBLANK(D6800),"",INT(YEARFRAC(D6800,'Vispārīga informācija'!$B$2)))</f>
      </c>
      <c r="F6800" s="2">
        <f>IFERROR(IF(ISBLANK($A6800),"",IF($A6800="Ūdeņraža jonu koncentrācija",VLOOKUP(Dati!$A6800,Normas!$A:$D,2,FALSE),VLOOKUP(Dati!$A6800,Normas!$A:$D,2,FALSE)*0.6)),"")</f>
      </c>
      <c r="G6800" s="2">
        <f>IFERROR(IF(ISBLANK($A6800),"",IF($A6800="Ūdeņraža jonu koncentrācija",VLOOKUP(Dati!$A6800,Normas!$A:$D,3,FALSE),VLOOKUP(Dati!$A6800,Normas!$A:$D,3,FALSE)*0.6)),"")</f>
      </c>
      <c r="H6800" s="2">
        <f>IFERROR(IF(ISBLANK($A6800),"",IF($A6800="Ūdeņraža jonu koncentrācija",VLOOKUP(Dati!$A6800,Normas!$A:$D,2,FALSE),VLOOKUP(Dati!$A6800,Normas!$A:$D,2,FALSE)*0.3)),"")</f>
      </c>
      <c r="I6800" s="2">
        <f>IFERROR(IF(ISBLANK($A6800),"",IF($A6800="Ūdeņraža jonu koncentrācija",VLOOKUP(Dati!$A6800,Normas!$A:$D,3,FALSE),VLOOKUP(Dati!$A6800,Normas!$A:$D,3,FALSE)*0.3)),"")</f>
      </c>
    </row>
    <row r="6801" spans="2:9" x14ac:dyDescent="0.2">
      <c r="B6801">
        <f>IF(ISBLANK(A6801),"",VLOOKUP(A6801,Normas!A:D,4,FALSE))</f>
      </c>
      <c r="E6801" s="2">
        <f>IF(ISBLANK(D6801),"",INT(YEARFRAC(D6801,'Vispārīga informācija'!$B$2)))</f>
      </c>
      <c r="F6801" s="2">
        <f>IFERROR(IF(ISBLANK($A6801),"",IF($A6801="Ūdeņraža jonu koncentrācija",VLOOKUP(Dati!$A6801,Normas!$A:$D,2,FALSE),VLOOKUP(Dati!$A6801,Normas!$A:$D,2,FALSE)*0.6)),"")</f>
      </c>
      <c r="G6801" s="2">
        <f>IFERROR(IF(ISBLANK($A6801),"",IF($A6801="Ūdeņraža jonu koncentrācija",VLOOKUP(Dati!$A6801,Normas!$A:$D,3,FALSE),VLOOKUP(Dati!$A6801,Normas!$A:$D,3,FALSE)*0.6)),"")</f>
      </c>
      <c r="H6801" s="2">
        <f>IFERROR(IF(ISBLANK($A6801),"",IF($A6801="Ūdeņraža jonu koncentrācija",VLOOKUP(Dati!$A6801,Normas!$A:$D,2,FALSE),VLOOKUP(Dati!$A6801,Normas!$A:$D,2,FALSE)*0.3)),"")</f>
      </c>
      <c r="I6801" s="2">
        <f>IFERROR(IF(ISBLANK($A6801),"",IF($A6801="Ūdeņraža jonu koncentrācija",VLOOKUP(Dati!$A6801,Normas!$A:$D,3,FALSE),VLOOKUP(Dati!$A6801,Normas!$A:$D,3,FALSE)*0.3)),"")</f>
      </c>
    </row>
    <row r="6802" spans="2:9" x14ac:dyDescent="0.2">
      <c r="B6802">
        <f>IF(ISBLANK(A6802),"",VLOOKUP(A6802,Normas!A:D,4,FALSE))</f>
      </c>
      <c r="E6802" s="2">
        <f>IF(ISBLANK(D6802),"",INT(YEARFRAC(D6802,'Vispārīga informācija'!$B$2)))</f>
      </c>
      <c r="F6802" s="2">
        <f>IFERROR(IF(ISBLANK($A6802),"",IF($A6802="Ūdeņraža jonu koncentrācija",VLOOKUP(Dati!$A6802,Normas!$A:$D,2,FALSE),VLOOKUP(Dati!$A6802,Normas!$A:$D,2,FALSE)*0.6)),"")</f>
      </c>
      <c r="G6802" s="2">
        <f>IFERROR(IF(ISBLANK($A6802),"",IF($A6802="Ūdeņraža jonu koncentrācija",VLOOKUP(Dati!$A6802,Normas!$A:$D,3,FALSE),VLOOKUP(Dati!$A6802,Normas!$A:$D,3,FALSE)*0.6)),"")</f>
      </c>
      <c r="H6802" s="2">
        <f>IFERROR(IF(ISBLANK($A6802),"",IF($A6802="Ūdeņraža jonu koncentrācija",VLOOKUP(Dati!$A6802,Normas!$A:$D,2,FALSE),VLOOKUP(Dati!$A6802,Normas!$A:$D,2,FALSE)*0.3)),"")</f>
      </c>
      <c r="I6802" s="2">
        <f>IFERROR(IF(ISBLANK($A6802),"",IF($A6802="Ūdeņraža jonu koncentrācija",VLOOKUP(Dati!$A6802,Normas!$A:$D,3,FALSE),VLOOKUP(Dati!$A6802,Normas!$A:$D,3,FALSE)*0.3)),"")</f>
      </c>
    </row>
    <row r="6803" spans="2:9" x14ac:dyDescent="0.2">
      <c r="B6803">
        <f>IF(ISBLANK(A6803),"",VLOOKUP(A6803,Normas!A:D,4,FALSE))</f>
      </c>
      <c r="E6803" s="2">
        <f>IF(ISBLANK(D6803),"",INT(YEARFRAC(D6803,'Vispārīga informācija'!$B$2)))</f>
      </c>
      <c r="F6803" s="2">
        <f>IFERROR(IF(ISBLANK($A6803),"",IF($A6803="Ūdeņraža jonu koncentrācija",VLOOKUP(Dati!$A6803,Normas!$A:$D,2,FALSE),VLOOKUP(Dati!$A6803,Normas!$A:$D,2,FALSE)*0.6)),"")</f>
      </c>
      <c r="G6803" s="2">
        <f>IFERROR(IF(ISBLANK($A6803),"",IF($A6803="Ūdeņraža jonu koncentrācija",VLOOKUP(Dati!$A6803,Normas!$A:$D,3,FALSE),VLOOKUP(Dati!$A6803,Normas!$A:$D,3,FALSE)*0.6)),"")</f>
      </c>
      <c r="H6803" s="2">
        <f>IFERROR(IF(ISBLANK($A6803),"",IF($A6803="Ūdeņraža jonu koncentrācija",VLOOKUP(Dati!$A6803,Normas!$A:$D,2,FALSE),VLOOKUP(Dati!$A6803,Normas!$A:$D,2,FALSE)*0.3)),"")</f>
      </c>
      <c r="I6803" s="2">
        <f>IFERROR(IF(ISBLANK($A6803),"",IF($A6803="Ūdeņraža jonu koncentrācija",VLOOKUP(Dati!$A6803,Normas!$A:$D,3,FALSE),VLOOKUP(Dati!$A6803,Normas!$A:$D,3,FALSE)*0.3)),"")</f>
      </c>
    </row>
    <row r="6804" spans="2:9" x14ac:dyDescent="0.2">
      <c r="B6804">
        <f>IF(ISBLANK(A6804),"",VLOOKUP(A6804,Normas!A:D,4,FALSE))</f>
      </c>
      <c r="E6804" s="2">
        <f>IF(ISBLANK(D6804),"",INT(YEARFRAC(D6804,'Vispārīga informācija'!$B$2)))</f>
      </c>
      <c r="F6804" s="2">
        <f>IFERROR(IF(ISBLANK($A6804),"",IF($A6804="Ūdeņraža jonu koncentrācija",VLOOKUP(Dati!$A6804,Normas!$A:$D,2,FALSE),VLOOKUP(Dati!$A6804,Normas!$A:$D,2,FALSE)*0.6)),"")</f>
      </c>
      <c r="G6804" s="2">
        <f>IFERROR(IF(ISBLANK($A6804),"",IF($A6804="Ūdeņraža jonu koncentrācija",VLOOKUP(Dati!$A6804,Normas!$A:$D,3,FALSE),VLOOKUP(Dati!$A6804,Normas!$A:$D,3,FALSE)*0.6)),"")</f>
      </c>
      <c r="H6804" s="2">
        <f>IFERROR(IF(ISBLANK($A6804),"",IF($A6804="Ūdeņraža jonu koncentrācija",VLOOKUP(Dati!$A6804,Normas!$A:$D,2,FALSE),VLOOKUP(Dati!$A6804,Normas!$A:$D,2,FALSE)*0.3)),"")</f>
      </c>
      <c r="I6804" s="2">
        <f>IFERROR(IF(ISBLANK($A6804),"",IF($A6804="Ūdeņraža jonu koncentrācija",VLOOKUP(Dati!$A6804,Normas!$A:$D,3,FALSE),VLOOKUP(Dati!$A6804,Normas!$A:$D,3,FALSE)*0.3)),"")</f>
      </c>
    </row>
    <row r="6805" spans="2:9" x14ac:dyDescent="0.2">
      <c r="B6805">
        <f>IF(ISBLANK(A6805),"",VLOOKUP(A6805,Normas!A:D,4,FALSE))</f>
      </c>
      <c r="E6805" s="2">
        <f>IF(ISBLANK(D6805),"",INT(YEARFRAC(D6805,'Vispārīga informācija'!$B$2)))</f>
      </c>
      <c r="F6805" s="2">
        <f>IFERROR(IF(ISBLANK($A6805),"",IF($A6805="Ūdeņraža jonu koncentrācija",VLOOKUP(Dati!$A6805,Normas!$A:$D,2,FALSE),VLOOKUP(Dati!$A6805,Normas!$A:$D,2,FALSE)*0.6)),"")</f>
      </c>
      <c r="G6805" s="2">
        <f>IFERROR(IF(ISBLANK($A6805),"",IF($A6805="Ūdeņraža jonu koncentrācija",VLOOKUP(Dati!$A6805,Normas!$A:$D,3,FALSE),VLOOKUP(Dati!$A6805,Normas!$A:$D,3,FALSE)*0.6)),"")</f>
      </c>
      <c r="H6805" s="2">
        <f>IFERROR(IF(ISBLANK($A6805),"",IF($A6805="Ūdeņraža jonu koncentrācija",VLOOKUP(Dati!$A6805,Normas!$A:$D,2,FALSE),VLOOKUP(Dati!$A6805,Normas!$A:$D,2,FALSE)*0.3)),"")</f>
      </c>
      <c r="I6805" s="2">
        <f>IFERROR(IF(ISBLANK($A6805),"",IF($A6805="Ūdeņraža jonu koncentrācija",VLOOKUP(Dati!$A6805,Normas!$A:$D,3,FALSE),VLOOKUP(Dati!$A6805,Normas!$A:$D,3,FALSE)*0.3)),"")</f>
      </c>
    </row>
    <row r="6806" spans="2:9" x14ac:dyDescent="0.2">
      <c r="B6806">
        <f>IF(ISBLANK(A6806),"",VLOOKUP(A6806,Normas!A:D,4,FALSE))</f>
      </c>
      <c r="E6806" s="2">
        <f>IF(ISBLANK(D6806),"",INT(YEARFRAC(D6806,'Vispārīga informācija'!$B$2)))</f>
      </c>
      <c r="F6806" s="2">
        <f>IFERROR(IF(ISBLANK($A6806),"",IF($A6806="Ūdeņraža jonu koncentrācija",VLOOKUP(Dati!$A6806,Normas!$A:$D,2,FALSE),VLOOKUP(Dati!$A6806,Normas!$A:$D,2,FALSE)*0.6)),"")</f>
      </c>
      <c r="G6806" s="2">
        <f>IFERROR(IF(ISBLANK($A6806),"",IF($A6806="Ūdeņraža jonu koncentrācija",VLOOKUP(Dati!$A6806,Normas!$A:$D,3,FALSE),VLOOKUP(Dati!$A6806,Normas!$A:$D,3,FALSE)*0.6)),"")</f>
      </c>
      <c r="H6806" s="2">
        <f>IFERROR(IF(ISBLANK($A6806),"",IF($A6806="Ūdeņraža jonu koncentrācija",VLOOKUP(Dati!$A6806,Normas!$A:$D,2,FALSE),VLOOKUP(Dati!$A6806,Normas!$A:$D,2,FALSE)*0.3)),"")</f>
      </c>
      <c r="I6806" s="2">
        <f>IFERROR(IF(ISBLANK($A6806),"",IF($A6806="Ūdeņraža jonu koncentrācija",VLOOKUP(Dati!$A6806,Normas!$A:$D,3,FALSE),VLOOKUP(Dati!$A6806,Normas!$A:$D,3,FALSE)*0.3)),"")</f>
      </c>
    </row>
    <row r="6807" spans="2:9" x14ac:dyDescent="0.2">
      <c r="B6807">
        <f>IF(ISBLANK(A6807),"",VLOOKUP(A6807,Normas!A:D,4,FALSE))</f>
      </c>
      <c r="E6807" s="2">
        <f>IF(ISBLANK(D6807),"",INT(YEARFRAC(D6807,'Vispārīga informācija'!$B$2)))</f>
      </c>
      <c r="F6807" s="2">
        <f>IFERROR(IF(ISBLANK($A6807),"",IF($A6807="Ūdeņraža jonu koncentrācija",VLOOKUP(Dati!$A6807,Normas!$A:$D,2,FALSE),VLOOKUP(Dati!$A6807,Normas!$A:$D,2,FALSE)*0.6)),"")</f>
      </c>
      <c r="G6807" s="2">
        <f>IFERROR(IF(ISBLANK($A6807),"",IF($A6807="Ūdeņraža jonu koncentrācija",VLOOKUP(Dati!$A6807,Normas!$A:$D,3,FALSE),VLOOKUP(Dati!$A6807,Normas!$A:$D,3,FALSE)*0.6)),"")</f>
      </c>
      <c r="H6807" s="2">
        <f>IFERROR(IF(ISBLANK($A6807),"",IF($A6807="Ūdeņraža jonu koncentrācija",VLOOKUP(Dati!$A6807,Normas!$A:$D,2,FALSE),VLOOKUP(Dati!$A6807,Normas!$A:$D,2,FALSE)*0.3)),"")</f>
      </c>
      <c r="I6807" s="2">
        <f>IFERROR(IF(ISBLANK($A6807),"",IF($A6807="Ūdeņraža jonu koncentrācija",VLOOKUP(Dati!$A6807,Normas!$A:$D,3,FALSE),VLOOKUP(Dati!$A6807,Normas!$A:$D,3,FALSE)*0.3)),"")</f>
      </c>
    </row>
    <row r="6808" spans="2:9" x14ac:dyDescent="0.2">
      <c r="B6808">
        <f>IF(ISBLANK(A6808),"",VLOOKUP(A6808,Normas!A:D,4,FALSE))</f>
      </c>
      <c r="E6808" s="2">
        <f>IF(ISBLANK(D6808),"",INT(YEARFRAC(D6808,'Vispārīga informācija'!$B$2)))</f>
      </c>
      <c r="F6808" s="2">
        <f>IFERROR(IF(ISBLANK($A6808),"",IF($A6808="Ūdeņraža jonu koncentrācija",VLOOKUP(Dati!$A6808,Normas!$A:$D,2,FALSE),VLOOKUP(Dati!$A6808,Normas!$A:$D,2,FALSE)*0.6)),"")</f>
      </c>
      <c r="G6808" s="2">
        <f>IFERROR(IF(ISBLANK($A6808),"",IF($A6808="Ūdeņraža jonu koncentrācija",VLOOKUP(Dati!$A6808,Normas!$A:$D,3,FALSE),VLOOKUP(Dati!$A6808,Normas!$A:$D,3,FALSE)*0.6)),"")</f>
      </c>
      <c r="H6808" s="2">
        <f>IFERROR(IF(ISBLANK($A6808),"",IF($A6808="Ūdeņraža jonu koncentrācija",VLOOKUP(Dati!$A6808,Normas!$A:$D,2,FALSE),VLOOKUP(Dati!$A6808,Normas!$A:$D,2,FALSE)*0.3)),"")</f>
      </c>
      <c r="I6808" s="2">
        <f>IFERROR(IF(ISBLANK($A6808),"",IF($A6808="Ūdeņraža jonu koncentrācija",VLOOKUP(Dati!$A6808,Normas!$A:$D,3,FALSE),VLOOKUP(Dati!$A6808,Normas!$A:$D,3,FALSE)*0.3)),"")</f>
      </c>
    </row>
    <row r="6809" spans="2:9" x14ac:dyDescent="0.2">
      <c r="B6809">
        <f>IF(ISBLANK(A6809),"",VLOOKUP(A6809,Normas!A:D,4,FALSE))</f>
      </c>
      <c r="E6809" s="2">
        <f>IF(ISBLANK(D6809),"",INT(YEARFRAC(D6809,'Vispārīga informācija'!$B$2)))</f>
      </c>
      <c r="F6809" s="2">
        <f>IFERROR(IF(ISBLANK($A6809),"",IF($A6809="Ūdeņraža jonu koncentrācija",VLOOKUP(Dati!$A6809,Normas!$A:$D,2,FALSE),VLOOKUP(Dati!$A6809,Normas!$A:$D,2,FALSE)*0.6)),"")</f>
      </c>
      <c r="G6809" s="2">
        <f>IFERROR(IF(ISBLANK($A6809),"",IF($A6809="Ūdeņraža jonu koncentrācija",VLOOKUP(Dati!$A6809,Normas!$A:$D,3,FALSE),VLOOKUP(Dati!$A6809,Normas!$A:$D,3,FALSE)*0.6)),"")</f>
      </c>
      <c r="H6809" s="2">
        <f>IFERROR(IF(ISBLANK($A6809),"",IF($A6809="Ūdeņraža jonu koncentrācija",VLOOKUP(Dati!$A6809,Normas!$A:$D,2,FALSE),VLOOKUP(Dati!$A6809,Normas!$A:$D,2,FALSE)*0.3)),"")</f>
      </c>
      <c r="I6809" s="2">
        <f>IFERROR(IF(ISBLANK($A6809),"",IF($A6809="Ūdeņraža jonu koncentrācija",VLOOKUP(Dati!$A6809,Normas!$A:$D,3,FALSE),VLOOKUP(Dati!$A6809,Normas!$A:$D,3,FALSE)*0.3)),"")</f>
      </c>
    </row>
    <row r="6810" spans="2:9" x14ac:dyDescent="0.2">
      <c r="B6810">
        <f>IF(ISBLANK(A6810),"",VLOOKUP(A6810,Normas!A:D,4,FALSE))</f>
      </c>
      <c r="E6810" s="2">
        <f>IF(ISBLANK(D6810),"",INT(YEARFRAC(D6810,'Vispārīga informācija'!$B$2)))</f>
      </c>
      <c r="F6810" s="2">
        <f>IFERROR(IF(ISBLANK($A6810),"",IF($A6810="Ūdeņraža jonu koncentrācija",VLOOKUP(Dati!$A6810,Normas!$A:$D,2,FALSE),VLOOKUP(Dati!$A6810,Normas!$A:$D,2,FALSE)*0.6)),"")</f>
      </c>
      <c r="G6810" s="2">
        <f>IFERROR(IF(ISBLANK($A6810),"",IF($A6810="Ūdeņraža jonu koncentrācija",VLOOKUP(Dati!$A6810,Normas!$A:$D,3,FALSE),VLOOKUP(Dati!$A6810,Normas!$A:$D,3,FALSE)*0.6)),"")</f>
      </c>
      <c r="H6810" s="2">
        <f>IFERROR(IF(ISBLANK($A6810),"",IF($A6810="Ūdeņraža jonu koncentrācija",VLOOKUP(Dati!$A6810,Normas!$A:$D,2,FALSE),VLOOKUP(Dati!$A6810,Normas!$A:$D,2,FALSE)*0.3)),"")</f>
      </c>
      <c r="I6810" s="2">
        <f>IFERROR(IF(ISBLANK($A6810),"",IF($A6810="Ūdeņraža jonu koncentrācija",VLOOKUP(Dati!$A6810,Normas!$A:$D,3,FALSE),VLOOKUP(Dati!$A6810,Normas!$A:$D,3,FALSE)*0.3)),"")</f>
      </c>
    </row>
    <row r="6811" spans="2:9" x14ac:dyDescent="0.2">
      <c r="B6811">
        <f>IF(ISBLANK(A6811),"",VLOOKUP(A6811,Normas!A:D,4,FALSE))</f>
      </c>
      <c r="E6811" s="2">
        <f>IF(ISBLANK(D6811),"",INT(YEARFRAC(D6811,'Vispārīga informācija'!$B$2)))</f>
      </c>
      <c r="F6811" s="2">
        <f>IFERROR(IF(ISBLANK($A6811),"",IF($A6811="Ūdeņraža jonu koncentrācija",VLOOKUP(Dati!$A6811,Normas!$A:$D,2,FALSE),VLOOKUP(Dati!$A6811,Normas!$A:$D,2,FALSE)*0.6)),"")</f>
      </c>
      <c r="G6811" s="2">
        <f>IFERROR(IF(ISBLANK($A6811),"",IF($A6811="Ūdeņraža jonu koncentrācija",VLOOKUP(Dati!$A6811,Normas!$A:$D,3,FALSE),VLOOKUP(Dati!$A6811,Normas!$A:$D,3,FALSE)*0.6)),"")</f>
      </c>
      <c r="H6811" s="2">
        <f>IFERROR(IF(ISBLANK($A6811),"",IF($A6811="Ūdeņraža jonu koncentrācija",VLOOKUP(Dati!$A6811,Normas!$A:$D,2,FALSE),VLOOKUP(Dati!$A6811,Normas!$A:$D,2,FALSE)*0.3)),"")</f>
      </c>
      <c r="I6811" s="2">
        <f>IFERROR(IF(ISBLANK($A6811),"",IF($A6811="Ūdeņraža jonu koncentrācija",VLOOKUP(Dati!$A6811,Normas!$A:$D,3,FALSE),VLOOKUP(Dati!$A6811,Normas!$A:$D,3,FALSE)*0.3)),"")</f>
      </c>
    </row>
    <row r="6812" spans="2:9" x14ac:dyDescent="0.2">
      <c r="B6812">
        <f>IF(ISBLANK(A6812),"",VLOOKUP(A6812,Normas!A:D,4,FALSE))</f>
      </c>
      <c r="E6812" s="2">
        <f>IF(ISBLANK(D6812),"",INT(YEARFRAC(D6812,'Vispārīga informācija'!$B$2)))</f>
      </c>
      <c r="F6812" s="2">
        <f>IFERROR(IF(ISBLANK($A6812),"",IF($A6812="Ūdeņraža jonu koncentrācija",VLOOKUP(Dati!$A6812,Normas!$A:$D,2,FALSE),VLOOKUP(Dati!$A6812,Normas!$A:$D,2,FALSE)*0.6)),"")</f>
      </c>
      <c r="G6812" s="2">
        <f>IFERROR(IF(ISBLANK($A6812),"",IF($A6812="Ūdeņraža jonu koncentrācija",VLOOKUP(Dati!$A6812,Normas!$A:$D,3,FALSE),VLOOKUP(Dati!$A6812,Normas!$A:$D,3,FALSE)*0.6)),"")</f>
      </c>
      <c r="H6812" s="2">
        <f>IFERROR(IF(ISBLANK($A6812),"",IF($A6812="Ūdeņraža jonu koncentrācija",VLOOKUP(Dati!$A6812,Normas!$A:$D,2,FALSE),VLOOKUP(Dati!$A6812,Normas!$A:$D,2,FALSE)*0.3)),"")</f>
      </c>
      <c r="I6812" s="2">
        <f>IFERROR(IF(ISBLANK($A6812),"",IF($A6812="Ūdeņraža jonu koncentrācija",VLOOKUP(Dati!$A6812,Normas!$A:$D,3,FALSE),VLOOKUP(Dati!$A6812,Normas!$A:$D,3,FALSE)*0.3)),"")</f>
      </c>
    </row>
    <row r="6813" spans="2:9" x14ac:dyDescent="0.2">
      <c r="B6813">
        <f>IF(ISBLANK(A6813),"",VLOOKUP(A6813,Normas!A:D,4,FALSE))</f>
      </c>
      <c r="E6813" s="2">
        <f>IF(ISBLANK(D6813),"",INT(YEARFRAC(D6813,'Vispārīga informācija'!$B$2)))</f>
      </c>
      <c r="F6813" s="2">
        <f>IFERROR(IF(ISBLANK($A6813),"",IF($A6813="Ūdeņraža jonu koncentrācija",VLOOKUP(Dati!$A6813,Normas!$A:$D,2,FALSE),VLOOKUP(Dati!$A6813,Normas!$A:$D,2,FALSE)*0.6)),"")</f>
      </c>
      <c r="G6813" s="2">
        <f>IFERROR(IF(ISBLANK($A6813),"",IF($A6813="Ūdeņraža jonu koncentrācija",VLOOKUP(Dati!$A6813,Normas!$A:$D,3,FALSE),VLOOKUP(Dati!$A6813,Normas!$A:$D,3,FALSE)*0.6)),"")</f>
      </c>
      <c r="H6813" s="2">
        <f>IFERROR(IF(ISBLANK($A6813),"",IF($A6813="Ūdeņraža jonu koncentrācija",VLOOKUP(Dati!$A6813,Normas!$A:$D,2,FALSE),VLOOKUP(Dati!$A6813,Normas!$A:$D,2,FALSE)*0.3)),"")</f>
      </c>
      <c r="I6813" s="2">
        <f>IFERROR(IF(ISBLANK($A6813),"",IF($A6813="Ūdeņraža jonu koncentrācija",VLOOKUP(Dati!$A6813,Normas!$A:$D,3,FALSE),VLOOKUP(Dati!$A6813,Normas!$A:$D,3,FALSE)*0.3)),"")</f>
      </c>
    </row>
    <row r="6814" spans="2:9" x14ac:dyDescent="0.2">
      <c r="B6814">
        <f>IF(ISBLANK(A6814),"",VLOOKUP(A6814,Normas!A:D,4,FALSE))</f>
      </c>
      <c r="E6814" s="2">
        <f>IF(ISBLANK(D6814),"",INT(YEARFRAC(D6814,'Vispārīga informācija'!$B$2)))</f>
      </c>
      <c r="F6814" s="2">
        <f>IFERROR(IF(ISBLANK($A6814),"",IF($A6814="Ūdeņraža jonu koncentrācija",VLOOKUP(Dati!$A6814,Normas!$A:$D,2,FALSE),VLOOKUP(Dati!$A6814,Normas!$A:$D,2,FALSE)*0.6)),"")</f>
      </c>
      <c r="G6814" s="2">
        <f>IFERROR(IF(ISBLANK($A6814),"",IF($A6814="Ūdeņraža jonu koncentrācija",VLOOKUP(Dati!$A6814,Normas!$A:$D,3,FALSE),VLOOKUP(Dati!$A6814,Normas!$A:$D,3,FALSE)*0.6)),"")</f>
      </c>
      <c r="H6814" s="2">
        <f>IFERROR(IF(ISBLANK($A6814),"",IF($A6814="Ūdeņraža jonu koncentrācija",VLOOKUP(Dati!$A6814,Normas!$A:$D,2,FALSE),VLOOKUP(Dati!$A6814,Normas!$A:$D,2,FALSE)*0.3)),"")</f>
      </c>
      <c r="I6814" s="2">
        <f>IFERROR(IF(ISBLANK($A6814),"",IF($A6814="Ūdeņraža jonu koncentrācija",VLOOKUP(Dati!$A6814,Normas!$A:$D,3,FALSE),VLOOKUP(Dati!$A6814,Normas!$A:$D,3,FALSE)*0.3)),"")</f>
      </c>
    </row>
    <row r="6815" spans="2:9" x14ac:dyDescent="0.2">
      <c r="B6815">
        <f>IF(ISBLANK(A6815),"",VLOOKUP(A6815,Normas!A:D,4,FALSE))</f>
      </c>
      <c r="E6815" s="2">
        <f>IF(ISBLANK(D6815),"",INT(YEARFRAC(D6815,'Vispārīga informācija'!$B$2)))</f>
      </c>
      <c r="F6815" s="2">
        <f>IFERROR(IF(ISBLANK($A6815),"",IF($A6815="Ūdeņraža jonu koncentrācija",VLOOKUP(Dati!$A6815,Normas!$A:$D,2,FALSE),VLOOKUP(Dati!$A6815,Normas!$A:$D,2,FALSE)*0.6)),"")</f>
      </c>
      <c r="G6815" s="2">
        <f>IFERROR(IF(ISBLANK($A6815),"",IF($A6815="Ūdeņraža jonu koncentrācija",VLOOKUP(Dati!$A6815,Normas!$A:$D,3,FALSE),VLOOKUP(Dati!$A6815,Normas!$A:$D,3,FALSE)*0.6)),"")</f>
      </c>
      <c r="H6815" s="2">
        <f>IFERROR(IF(ISBLANK($A6815),"",IF($A6815="Ūdeņraža jonu koncentrācija",VLOOKUP(Dati!$A6815,Normas!$A:$D,2,FALSE),VLOOKUP(Dati!$A6815,Normas!$A:$D,2,FALSE)*0.3)),"")</f>
      </c>
      <c r="I6815" s="2">
        <f>IFERROR(IF(ISBLANK($A6815),"",IF($A6815="Ūdeņraža jonu koncentrācija",VLOOKUP(Dati!$A6815,Normas!$A:$D,3,FALSE),VLOOKUP(Dati!$A6815,Normas!$A:$D,3,FALSE)*0.3)),"")</f>
      </c>
    </row>
    <row r="6816" spans="2:9" x14ac:dyDescent="0.2">
      <c r="B6816">
        <f>IF(ISBLANK(A6816),"",VLOOKUP(A6816,Normas!A:D,4,FALSE))</f>
      </c>
      <c r="E6816" s="2">
        <f>IF(ISBLANK(D6816),"",INT(YEARFRAC(D6816,'Vispārīga informācija'!$B$2)))</f>
      </c>
      <c r="F6816" s="2">
        <f>IFERROR(IF(ISBLANK($A6816),"",IF($A6816="Ūdeņraža jonu koncentrācija",VLOOKUP(Dati!$A6816,Normas!$A:$D,2,FALSE),VLOOKUP(Dati!$A6816,Normas!$A:$D,2,FALSE)*0.6)),"")</f>
      </c>
      <c r="G6816" s="2">
        <f>IFERROR(IF(ISBLANK($A6816),"",IF($A6816="Ūdeņraža jonu koncentrācija",VLOOKUP(Dati!$A6816,Normas!$A:$D,3,FALSE),VLOOKUP(Dati!$A6816,Normas!$A:$D,3,FALSE)*0.6)),"")</f>
      </c>
      <c r="H6816" s="2">
        <f>IFERROR(IF(ISBLANK($A6816),"",IF($A6816="Ūdeņraža jonu koncentrācija",VLOOKUP(Dati!$A6816,Normas!$A:$D,2,FALSE),VLOOKUP(Dati!$A6816,Normas!$A:$D,2,FALSE)*0.3)),"")</f>
      </c>
      <c r="I6816" s="2">
        <f>IFERROR(IF(ISBLANK($A6816),"",IF($A6816="Ūdeņraža jonu koncentrācija",VLOOKUP(Dati!$A6816,Normas!$A:$D,3,FALSE),VLOOKUP(Dati!$A6816,Normas!$A:$D,3,FALSE)*0.3)),"")</f>
      </c>
    </row>
    <row r="6817" spans="2:9" x14ac:dyDescent="0.2">
      <c r="B6817">
        <f>IF(ISBLANK(A6817),"",VLOOKUP(A6817,Normas!A:D,4,FALSE))</f>
      </c>
      <c r="E6817" s="2">
        <f>IF(ISBLANK(D6817),"",INT(YEARFRAC(D6817,'Vispārīga informācija'!$B$2)))</f>
      </c>
      <c r="F6817" s="2">
        <f>IFERROR(IF(ISBLANK($A6817),"",IF($A6817="Ūdeņraža jonu koncentrācija",VLOOKUP(Dati!$A6817,Normas!$A:$D,2,FALSE),VLOOKUP(Dati!$A6817,Normas!$A:$D,2,FALSE)*0.6)),"")</f>
      </c>
      <c r="G6817" s="2">
        <f>IFERROR(IF(ISBLANK($A6817),"",IF($A6817="Ūdeņraža jonu koncentrācija",VLOOKUP(Dati!$A6817,Normas!$A:$D,3,FALSE),VLOOKUP(Dati!$A6817,Normas!$A:$D,3,FALSE)*0.6)),"")</f>
      </c>
      <c r="H6817" s="2">
        <f>IFERROR(IF(ISBLANK($A6817),"",IF($A6817="Ūdeņraža jonu koncentrācija",VLOOKUP(Dati!$A6817,Normas!$A:$D,2,FALSE),VLOOKUP(Dati!$A6817,Normas!$A:$D,2,FALSE)*0.3)),"")</f>
      </c>
      <c r="I6817" s="2">
        <f>IFERROR(IF(ISBLANK($A6817),"",IF($A6817="Ūdeņraža jonu koncentrācija",VLOOKUP(Dati!$A6817,Normas!$A:$D,3,FALSE),VLOOKUP(Dati!$A6817,Normas!$A:$D,3,FALSE)*0.3)),"")</f>
      </c>
    </row>
    <row r="6818" spans="2:9" x14ac:dyDescent="0.2">
      <c r="B6818">
        <f>IF(ISBLANK(A6818),"",VLOOKUP(A6818,Normas!A:D,4,FALSE))</f>
      </c>
      <c r="E6818" s="2">
        <f>IF(ISBLANK(D6818),"",INT(YEARFRAC(D6818,'Vispārīga informācija'!$B$2)))</f>
      </c>
      <c r="F6818" s="2">
        <f>IFERROR(IF(ISBLANK($A6818),"",IF($A6818="Ūdeņraža jonu koncentrācija",VLOOKUP(Dati!$A6818,Normas!$A:$D,2,FALSE),VLOOKUP(Dati!$A6818,Normas!$A:$D,2,FALSE)*0.6)),"")</f>
      </c>
      <c r="G6818" s="2">
        <f>IFERROR(IF(ISBLANK($A6818),"",IF($A6818="Ūdeņraža jonu koncentrācija",VLOOKUP(Dati!$A6818,Normas!$A:$D,3,FALSE),VLOOKUP(Dati!$A6818,Normas!$A:$D,3,FALSE)*0.6)),"")</f>
      </c>
      <c r="H6818" s="2">
        <f>IFERROR(IF(ISBLANK($A6818),"",IF($A6818="Ūdeņraža jonu koncentrācija",VLOOKUP(Dati!$A6818,Normas!$A:$D,2,FALSE),VLOOKUP(Dati!$A6818,Normas!$A:$D,2,FALSE)*0.3)),"")</f>
      </c>
      <c r="I6818" s="2">
        <f>IFERROR(IF(ISBLANK($A6818),"",IF($A6818="Ūdeņraža jonu koncentrācija",VLOOKUP(Dati!$A6818,Normas!$A:$D,3,FALSE),VLOOKUP(Dati!$A6818,Normas!$A:$D,3,FALSE)*0.3)),"")</f>
      </c>
    </row>
    <row r="6819" spans="2:9" x14ac:dyDescent="0.2">
      <c r="B6819">
        <f>IF(ISBLANK(A6819),"",VLOOKUP(A6819,Normas!A:D,4,FALSE))</f>
      </c>
      <c r="E6819" s="2">
        <f>IF(ISBLANK(D6819),"",INT(YEARFRAC(D6819,'Vispārīga informācija'!$B$2)))</f>
      </c>
      <c r="F6819" s="2">
        <f>IFERROR(IF(ISBLANK($A6819),"",IF($A6819="Ūdeņraža jonu koncentrācija",VLOOKUP(Dati!$A6819,Normas!$A:$D,2,FALSE),VLOOKUP(Dati!$A6819,Normas!$A:$D,2,FALSE)*0.6)),"")</f>
      </c>
      <c r="G6819" s="2">
        <f>IFERROR(IF(ISBLANK($A6819),"",IF($A6819="Ūdeņraža jonu koncentrācija",VLOOKUP(Dati!$A6819,Normas!$A:$D,3,FALSE),VLOOKUP(Dati!$A6819,Normas!$A:$D,3,FALSE)*0.6)),"")</f>
      </c>
      <c r="H6819" s="2">
        <f>IFERROR(IF(ISBLANK($A6819),"",IF($A6819="Ūdeņraža jonu koncentrācija",VLOOKUP(Dati!$A6819,Normas!$A:$D,2,FALSE),VLOOKUP(Dati!$A6819,Normas!$A:$D,2,FALSE)*0.3)),"")</f>
      </c>
      <c r="I6819" s="2">
        <f>IFERROR(IF(ISBLANK($A6819),"",IF($A6819="Ūdeņraža jonu koncentrācija",VLOOKUP(Dati!$A6819,Normas!$A:$D,3,FALSE),VLOOKUP(Dati!$A6819,Normas!$A:$D,3,FALSE)*0.3)),"")</f>
      </c>
    </row>
    <row r="6820" spans="2:9" x14ac:dyDescent="0.2">
      <c r="B6820">
        <f>IF(ISBLANK(A6820),"",VLOOKUP(A6820,Normas!A:D,4,FALSE))</f>
      </c>
      <c r="E6820" s="2">
        <f>IF(ISBLANK(D6820),"",INT(YEARFRAC(D6820,'Vispārīga informācija'!$B$2)))</f>
      </c>
      <c r="F6820" s="2">
        <f>IFERROR(IF(ISBLANK($A6820),"",IF($A6820="Ūdeņraža jonu koncentrācija",VLOOKUP(Dati!$A6820,Normas!$A:$D,2,FALSE),VLOOKUP(Dati!$A6820,Normas!$A:$D,2,FALSE)*0.6)),"")</f>
      </c>
      <c r="G6820" s="2">
        <f>IFERROR(IF(ISBLANK($A6820),"",IF($A6820="Ūdeņraža jonu koncentrācija",VLOOKUP(Dati!$A6820,Normas!$A:$D,3,FALSE),VLOOKUP(Dati!$A6820,Normas!$A:$D,3,FALSE)*0.6)),"")</f>
      </c>
      <c r="H6820" s="2">
        <f>IFERROR(IF(ISBLANK($A6820),"",IF($A6820="Ūdeņraža jonu koncentrācija",VLOOKUP(Dati!$A6820,Normas!$A:$D,2,FALSE),VLOOKUP(Dati!$A6820,Normas!$A:$D,2,FALSE)*0.3)),"")</f>
      </c>
      <c r="I6820" s="2">
        <f>IFERROR(IF(ISBLANK($A6820),"",IF($A6820="Ūdeņraža jonu koncentrācija",VLOOKUP(Dati!$A6820,Normas!$A:$D,3,FALSE),VLOOKUP(Dati!$A6820,Normas!$A:$D,3,FALSE)*0.3)),"")</f>
      </c>
    </row>
    <row r="6821" spans="2:9" x14ac:dyDescent="0.2">
      <c r="B6821">
        <f>IF(ISBLANK(A6821),"",VLOOKUP(A6821,Normas!A:D,4,FALSE))</f>
      </c>
      <c r="E6821" s="2">
        <f>IF(ISBLANK(D6821),"",INT(YEARFRAC(D6821,'Vispārīga informācija'!$B$2)))</f>
      </c>
      <c r="F6821" s="2">
        <f>IFERROR(IF(ISBLANK($A6821),"",IF($A6821="Ūdeņraža jonu koncentrācija",VLOOKUP(Dati!$A6821,Normas!$A:$D,2,FALSE),VLOOKUP(Dati!$A6821,Normas!$A:$D,2,FALSE)*0.6)),"")</f>
      </c>
      <c r="G6821" s="2">
        <f>IFERROR(IF(ISBLANK($A6821),"",IF($A6821="Ūdeņraža jonu koncentrācija",VLOOKUP(Dati!$A6821,Normas!$A:$D,3,FALSE),VLOOKUP(Dati!$A6821,Normas!$A:$D,3,FALSE)*0.6)),"")</f>
      </c>
      <c r="H6821" s="2">
        <f>IFERROR(IF(ISBLANK($A6821),"",IF($A6821="Ūdeņraža jonu koncentrācija",VLOOKUP(Dati!$A6821,Normas!$A:$D,2,FALSE),VLOOKUP(Dati!$A6821,Normas!$A:$D,2,FALSE)*0.3)),"")</f>
      </c>
      <c r="I6821" s="2">
        <f>IFERROR(IF(ISBLANK($A6821),"",IF($A6821="Ūdeņraža jonu koncentrācija",VLOOKUP(Dati!$A6821,Normas!$A:$D,3,FALSE),VLOOKUP(Dati!$A6821,Normas!$A:$D,3,FALSE)*0.3)),"")</f>
      </c>
    </row>
    <row r="6822" spans="2:9" x14ac:dyDescent="0.2">
      <c r="B6822">
        <f>IF(ISBLANK(A6822),"",VLOOKUP(A6822,Normas!A:D,4,FALSE))</f>
      </c>
      <c r="E6822" s="2">
        <f>IF(ISBLANK(D6822),"",INT(YEARFRAC(D6822,'Vispārīga informācija'!$B$2)))</f>
      </c>
      <c r="F6822" s="2">
        <f>IFERROR(IF(ISBLANK($A6822),"",IF($A6822="Ūdeņraža jonu koncentrācija",VLOOKUP(Dati!$A6822,Normas!$A:$D,2,FALSE),VLOOKUP(Dati!$A6822,Normas!$A:$D,2,FALSE)*0.6)),"")</f>
      </c>
      <c r="G6822" s="2">
        <f>IFERROR(IF(ISBLANK($A6822),"",IF($A6822="Ūdeņraža jonu koncentrācija",VLOOKUP(Dati!$A6822,Normas!$A:$D,3,FALSE),VLOOKUP(Dati!$A6822,Normas!$A:$D,3,FALSE)*0.6)),"")</f>
      </c>
      <c r="H6822" s="2">
        <f>IFERROR(IF(ISBLANK($A6822),"",IF($A6822="Ūdeņraža jonu koncentrācija",VLOOKUP(Dati!$A6822,Normas!$A:$D,2,FALSE),VLOOKUP(Dati!$A6822,Normas!$A:$D,2,FALSE)*0.3)),"")</f>
      </c>
      <c r="I6822" s="2">
        <f>IFERROR(IF(ISBLANK($A6822),"",IF($A6822="Ūdeņraža jonu koncentrācija",VLOOKUP(Dati!$A6822,Normas!$A:$D,3,FALSE),VLOOKUP(Dati!$A6822,Normas!$A:$D,3,FALSE)*0.3)),"")</f>
      </c>
    </row>
    <row r="6823" spans="2:9" x14ac:dyDescent="0.2">
      <c r="B6823">
        <f>IF(ISBLANK(A6823),"",VLOOKUP(A6823,Normas!A:D,4,FALSE))</f>
      </c>
      <c r="E6823" s="2">
        <f>IF(ISBLANK(D6823),"",INT(YEARFRAC(D6823,'Vispārīga informācija'!$B$2)))</f>
      </c>
      <c r="F6823" s="2">
        <f>IFERROR(IF(ISBLANK($A6823),"",IF($A6823="Ūdeņraža jonu koncentrācija",VLOOKUP(Dati!$A6823,Normas!$A:$D,2,FALSE),VLOOKUP(Dati!$A6823,Normas!$A:$D,2,FALSE)*0.6)),"")</f>
      </c>
      <c r="G6823" s="2">
        <f>IFERROR(IF(ISBLANK($A6823),"",IF($A6823="Ūdeņraža jonu koncentrācija",VLOOKUP(Dati!$A6823,Normas!$A:$D,3,FALSE),VLOOKUP(Dati!$A6823,Normas!$A:$D,3,FALSE)*0.6)),"")</f>
      </c>
      <c r="H6823" s="2">
        <f>IFERROR(IF(ISBLANK($A6823),"",IF($A6823="Ūdeņraža jonu koncentrācija",VLOOKUP(Dati!$A6823,Normas!$A:$D,2,FALSE),VLOOKUP(Dati!$A6823,Normas!$A:$D,2,FALSE)*0.3)),"")</f>
      </c>
      <c r="I6823" s="2">
        <f>IFERROR(IF(ISBLANK($A6823),"",IF($A6823="Ūdeņraža jonu koncentrācija",VLOOKUP(Dati!$A6823,Normas!$A:$D,3,FALSE),VLOOKUP(Dati!$A6823,Normas!$A:$D,3,FALSE)*0.3)),"")</f>
      </c>
    </row>
    <row r="6824" spans="2:9" x14ac:dyDescent="0.2">
      <c r="B6824">
        <f>IF(ISBLANK(A6824),"",VLOOKUP(A6824,Normas!A:D,4,FALSE))</f>
      </c>
      <c r="E6824" s="2">
        <f>IF(ISBLANK(D6824),"",INT(YEARFRAC(D6824,'Vispārīga informācija'!$B$2)))</f>
      </c>
      <c r="F6824" s="2">
        <f>IFERROR(IF(ISBLANK($A6824),"",IF($A6824="Ūdeņraža jonu koncentrācija",VLOOKUP(Dati!$A6824,Normas!$A:$D,2,FALSE),VLOOKUP(Dati!$A6824,Normas!$A:$D,2,FALSE)*0.6)),"")</f>
      </c>
      <c r="G6824" s="2">
        <f>IFERROR(IF(ISBLANK($A6824),"",IF($A6824="Ūdeņraža jonu koncentrācija",VLOOKUP(Dati!$A6824,Normas!$A:$D,3,FALSE),VLOOKUP(Dati!$A6824,Normas!$A:$D,3,FALSE)*0.6)),"")</f>
      </c>
      <c r="H6824" s="2">
        <f>IFERROR(IF(ISBLANK($A6824),"",IF($A6824="Ūdeņraža jonu koncentrācija",VLOOKUP(Dati!$A6824,Normas!$A:$D,2,FALSE),VLOOKUP(Dati!$A6824,Normas!$A:$D,2,FALSE)*0.3)),"")</f>
      </c>
      <c r="I6824" s="2">
        <f>IFERROR(IF(ISBLANK($A6824),"",IF($A6824="Ūdeņraža jonu koncentrācija",VLOOKUP(Dati!$A6824,Normas!$A:$D,3,FALSE),VLOOKUP(Dati!$A6824,Normas!$A:$D,3,FALSE)*0.3)),"")</f>
      </c>
    </row>
    <row r="6825" spans="2:9" x14ac:dyDescent="0.2">
      <c r="B6825">
        <f>IF(ISBLANK(A6825),"",VLOOKUP(A6825,Normas!A:D,4,FALSE))</f>
      </c>
      <c r="E6825" s="2">
        <f>IF(ISBLANK(D6825),"",INT(YEARFRAC(D6825,'Vispārīga informācija'!$B$2)))</f>
      </c>
      <c r="F6825" s="2">
        <f>IFERROR(IF(ISBLANK($A6825),"",IF($A6825="Ūdeņraža jonu koncentrācija",VLOOKUP(Dati!$A6825,Normas!$A:$D,2,FALSE),VLOOKUP(Dati!$A6825,Normas!$A:$D,2,FALSE)*0.6)),"")</f>
      </c>
      <c r="G6825" s="2">
        <f>IFERROR(IF(ISBLANK($A6825),"",IF($A6825="Ūdeņraža jonu koncentrācija",VLOOKUP(Dati!$A6825,Normas!$A:$D,3,FALSE),VLOOKUP(Dati!$A6825,Normas!$A:$D,3,FALSE)*0.6)),"")</f>
      </c>
      <c r="H6825" s="2">
        <f>IFERROR(IF(ISBLANK($A6825),"",IF($A6825="Ūdeņraža jonu koncentrācija",VLOOKUP(Dati!$A6825,Normas!$A:$D,2,FALSE),VLOOKUP(Dati!$A6825,Normas!$A:$D,2,FALSE)*0.3)),"")</f>
      </c>
      <c r="I6825" s="2">
        <f>IFERROR(IF(ISBLANK($A6825),"",IF($A6825="Ūdeņraža jonu koncentrācija",VLOOKUP(Dati!$A6825,Normas!$A:$D,3,FALSE),VLOOKUP(Dati!$A6825,Normas!$A:$D,3,FALSE)*0.3)),"")</f>
      </c>
    </row>
    <row r="6826" spans="2:9" x14ac:dyDescent="0.2">
      <c r="B6826">
        <f>IF(ISBLANK(A6826),"",VLOOKUP(A6826,Normas!A:D,4,FALSE))</f>
      </c>
      <c r="E6826" s="2">
        <f>IF(ISBLANK(D6826),"",INT(YEARFRAC(D6826,'Vispārīga informācija'!$B$2)))</f>
      </c>
      <c r="F6826" s="2">
        <f>IFERROR(IF(ISBLANK($A6826),"",IF($A6826="Ūdeņraža jonu koncentrācija",VLOOKUP(Dati!$A6826,Normas!$A:$D,2,FALSE),VLOOKUP(Dati!$A6826,Normas!$A:$D,2,FALSE)*0.6)),"")</f>
      </c>
      <c r="G6826" s="2">
        <f>IFERROR(IF(ISBLANK($A6826),"",IF($A6826="Ūdeņraža jonu koncentrācija",VLOOKUP(Dati!$A6826,Normas!$A:$D,3,FALSE),VLOOKUP(Dati!$A6826,Normas!$A:$D,3,FALSE)*0.6)),"")</f>
      </c>
      <c r="H6826" s="2">
        <f>IFERROR(IF(ISBLANK($A6826),"",IF($A6826="Ūdeņraža jonu koncentrācija",VLOOKUP(Dati!$A6826,Normas!$A:$D,2,FALSE),VLOOKUP(Dati!$A6826,Normas!$A:$D,2,FALSE)*0.3)),"")</f>
      </c>
      <c r="I6826" s="2">
        <f>IFERROR(IF(ISBLANK($A6826),"",IF($A6826="Ūdeņraža jonu koncentrācija",VLOOKUP(Dati!$A6826,Normas!$A:$D,3,FALSE),VLOOKUP(Dati!$A6826,Normas!$A:$D,3,FALSE)*0.3)),"")</f>
      </c>
    </row>
    <row r="6827" spans="2:9" x14ac:dyDescent="0.2">
      <c r="B6827">
        <f>IF(ISBLANK(A6827),"",VLOOKUP(A6827,Normas!A:D,4,FALSE))</f>
      </c>
      <c r="E6827" s="2">
        <f>IF(ISBLANK(D6827),"",INT(YEARFRAC(D6827,'Vispārīga informācija'!$B$2)))</f>
      </c>
      <c r="F6827" s="2">
        <f>IFERROR(IF(ISBLANK($A6827),"",IF($A6827="Ūdeņraža jonu koncentrācija",VLOOKUP(Dati!$A6827,Normas!$A:$D,2,FALSE),VLOOKUP(Dati!$A6827,Normas!$A:$D,2,FALSE)*0.6)),"")</f>
      </c>
      <c r="G6827" s="2">
        <f>IFERROR(IF(ISBLANK($A6827),"",IF($A6827="Ūdeņraža jonu koncentrācija",VLOOKUP(Dati!$A6827,Normas!$A:$D,3,FALSE),VLOOKUP(Dati!$A6827,Normas!$A:$D,3,FALSE)*0.6)),"")</f>
      </c>
      <c r="H6827" s="2">
        <f>IFERROR(IF(ISBLANK($A6827),"",IF($A6827="Ūdeņraža jonu koncentrācija",VLOOKUP(Dati!$A6827,Normas!$A:$D,2,FALSE),VLOOKUP(Dati!$A6827,Normas!$A:$D,2,FALSE)*0.3)),"")</f>
      </c>
      <c r="I6827" s="2">
        <f>IFERROR(IF(ISBLANK($A6827),"",IF($A6827="Ūdeņraža jonu koncentrācija",VLOOKUP(Dati!$A6827,Normas!$A:$D,3,FALSE),VLOOKUP(Dati!$A6827,Normas!$A:$D,3,FALSE)*0.3)),"")</f>
      </c>
    </row>
    <row r="6828" spans="2:9" x14ac:dyDescent="0.2">
      <c r="B6828">
        <f>IF(ISBLANK(A6828),"",VLOOKUP(A6828,Normas!A:D,4,FALSE))</f>
      </c>
      <c r="E6828" s="2">
        <f>IF(ISBLANK(D6828),"",INT(YEARFRAC(D6828,'Vispārīga informācija'!$B$2)))</f>
      </c>
      <c r="F6828" s="2">
        <f>IFERROR(IF(ISBLANK($A6828),"",IF($A6828="Ūdeņraža jonu koncentrācija",VLOOKUP(Dati!$A6828,Normas!$A:$D,2,FALSE),VLOOKUP(Dati!$A6828,Normas!$A:$D,2,FALSE)*0.6)),"")</f>
      </c>
      <c r="G6828" s="2">
        <f>IFERROR(IF(ISBLANK($A6828),"",IF($A6828="Ūdeņraža jonu koncentrācija",VLOOKUP(Dati!$A6828,Normas!$A:$D,3,FALSE),VLOOKUP(Dati!$A6828,Normas!$A:$D,3,FALSE)*0.6)),"")</f>
      </c>
      <c r="H6828" s="2">
        <f>IFERROR(IF(ISBLANK($A6828),"",IF($A6828="Ūdeņraža jonu koncentrācija",VLOOKUP(Dati!$A6828,Normas!$A:$D,2,FALSE),VLOOKUP(Dati!$A6828,Normas!$A:$D,2,FALSE)*0.3)),"")</f>
      </c>
      <c r="I6828" s="2">
        <f>IFERROR(IF(ISBLANK($A6828),"",IF($A6828="Ūdeņraža jonu koncentrācija",VLOOKUP(Dati!$A6828,Normas!$A:$D,3,FALSE),VLOOKUP(Dati!$A6828,Normas!$A:$D,3,FALSE)*0.3)),"")</f>
      </c>
    </row>
    <row r="6829" spans="2:9" x14ac:dyDescent="0.2">
      <c r="B6829">
        <f>IF(ISBLANK(A6829),"",VLOOKUP(A6829,Normas!A:D,4,FALSE))</f>
      </c>
      <c r="E6829" s="2">
        <f>IF(ISBLANK(D6829),"",INT(YEARFRAC(D6829,'Vispārīga informācija'!$B$2)))</f>
      </c>
      <c r="F6829" s="2">
        <f>IFERROR(IF(ISBLANK($A6829),"",IF($A6829="Ūdeņraža jonu koncentrācija",VLOOKUP(Dati!$A6829,Normas!$A:$D,2,FALSE),VLOOKUP(Dati!$A6829,Normas!$A:$D,2,FALSE)*0.6)),"")</f>
      </c>
      <c r="G6829" s="2">
        <f>IFERROR(IF(ISBLANK($A6829),"",IF($A6829="Ūdeņraža jonu koncentrācija",VLOOKUP(Dati!$A6829,Normas!$A:$D,3,FALSE),VLOOKUP(Dati!$A6829,Normas!$A:$D,3,FALSE)*0.6)),"")</f>
      </c>
      <c r="H6829" s="2">
        <f>IFERROR(IF(ISBLANK($A6829),"",IF($A6829="Ūdeņraža jonu koncentrācija",VLOOKUP(Dati!$A6829,Normas!$A:$D,2,FALSE),VLOOKUP(Dati!$A6829,Normas!$A:$D,2,FALSE)*0.3)),"")</f>
      </c>
      <c r="I6829" s="2">
        <f>IFERROR(IF(ISBLANK($A6829),"",IF($A6829="Ūdeņraža jonu koncentrācija",VLOOKUP(Dati!$A6829,Normas!$A:$D,3,FALSE),VLOOKUP(Dati!$A6829,Normas!$A:$D,3,FALSE)*0.3)),"")</f>
      </c>
    </row>
    <row r="6830" spans="2:9" x14ac:dyDescent="0.2">
      <c r="B6830">
        <f>IF(ISBLANK(A6830),"",VLOOKUP(A6830,Normas!A:D,4,FALSE))</f>
      </c>
      <c r="E6830" s="2">
        <f>IF(ISBLANK(D6830),"",INT(YEARFRAC(D6830,'Vispārīga informācija'!$B$2)))</f>
      </c>
      <c r="F6830" s="2">
        <f>IFERROR(IF(ISBLANK($A6830),"",IF($A6830="Ūdeņraža jonu koncentrācija",VLOOKUP(Dati!$A6830,Normas!$A:$D,2,FALSE),VLOOKUP(Dati!$A6830,Normas!$A:$D,2,FALSE)*0.6)),"")</f>
      </c>
      <c r="G6830" s="2">
        <f>IFERROR(IF(ISBLANK($A6830),"",IF($A6830="Ūdeņraža jonu koncentrācija",VLOOKUP(Dati!$A6830,Normas!$A:$D,3,FALSE),VLOOKUP(Dati!$A6830,Normas!$A:$D,3,FALSE)*0.6)),"")</f>
      </c>
      <c r="H6830" s="2">
        <f>IFERROR(IF(ISBLANK($A6830),"",IF($A6830="Ūdeņraža jonu koncentrācija",VLOOKUP(Dati!$A6830,Normas!$A:$D,2,FALSE),VLOOKUP(Dati!$A6830,Normas!$A:$D,2,FALSE)*0.3)),"")</f>
      </c>
      <c r="I6830" s="2">
        <f>IFERROR(IF(ISBLANK($A6830),"",IF($A6830="Ūdeņraža jonu koncentrācija",VLOOKUP(Dati!$A6830,Normas!$A:$D,3,FALSE),VLOOKUP(Dati!$A6830,Normas!$A:$D,3,FALSE)*0.3)),"")</f>
      </c>
    </row>
    <row r="6831" spans="2:9" x14ac:dyDescent="0.2">
      <c r="B6831">
        <f>IF(ISBLANK(A6831),"",VLOOKUP(A6831,Normas!A:D,4,FALSE))</f>
      </c>
      <c r="E6831" s="2">
        <f>IF(ISBLANK(D6831),"",INT(YEARFRAC(D6831,'Vispārīga informācija'!$B$2)))</f>
      </c>
      <c r="F6831" s="2">
        <f>IFERROR(IF(ISBLANK($A6831),"",IF($A6831="Ūdeņraža jonu koncentrācija",VLOOKUP(Dati!$A6831,Normas!$A:$D,2,FALSE),VLOOKUP(Dati!$A6831,Normas!$A:$D,2,FALSE)*0.6)),"")</f>
      </c>
      <c r="G6831" s="2">
        <f>IFERROR(IF(ISBLANK($A6831),"",IF($A6831="Ūdeņraža jonu koncentrācija",VLOOKUP(Dati!$A6831,Normas!$A:$D,3,FALSE),VLOOKUP(Dati!$A6831,Normas!$A:$D,3,FALSE)*0.6)),"")</f>
      </c>
      <c r="H6831" s="2">
        <f>IFERROR(IF(ISBLANK($A6831),"",IF($A6831="Ūdeņraža jonu koncentrācija",VLOOKUP(Dati!$A6831,Normas!$A:$D,2,FALSE),VLOOKUP(Dati!$A6831,Normas!$A:$D,2,FALSE)*0.3)),"")</f>
      </c>
      <c r="I6831" s="2">
        <f>IFERROR(IF(ISBLANK($A6831),"",IF($A6831="Ūdeņraža jonu koncentrācija",VLOOKUP(Dati!$A6831,Normas!$A:$D,3,FALSE),VLOOKUP(Dati!$A6831,Normas!$A:$D,3,FALSE)*0.3)),"")</f>
      </c>
    </row>
    <row r="6832" spans="2:9" x14ac:dyDescent="0.2">
      <c r="B6832">
        <f>IF(ISBLANK(A6832),"",VLOOKUP(A6832,Normas!A:D,4,FALSE))</f>
      </c>
      <c r="E6832" s="2">
        <f>IF(ISBLANK(D6832),"",INT(YEARFRAC(D6832,'Vispārīga informācija'!$B$2)))</f>
      </c>
      <c r="F6832" s="2">
        <f>IFERROR(IF(ISBLANK($A6832),"",IF($A6832="Ūdeņraža jonu koncentrācija",VLOOKUP(Dati!$A6832,Normas!$A:$D,2,FALSE),VLOOKUP(Dati!$A6832,Normas!$A:$D,2,FALSE)*0.6)),"")</f>
      </c>
      <c r="G6832" s="2">
        <f>IFERROR(IF(ISBLANK($A6832),"",IF($A6832="Ūdeņraža jonu koncentrācija",VLOOKUP(Dati!$A6832,Normas!$A:$D,3,FALSE),VLOOKUP(Dati!$A6832,Normas!$A:$D,3,FALSE)*0.6)),"")</f>
      </c>
      <c r="H6832" s="2">
        <f>IFERROR(IF(ISBLANK($A6832),"",IF($A6832="Ūdeņraža jonu koncentrācija",VLOOKUP(Dati!$A6832,Normas!$A:$D,2,FALSE),VLOOKUP(Dati!$A6832,Normas!$A:$D,2,FALSE)*0.3)),"")</f>
      </c>
      <c r="I6832" s="2">
        <f>IFERROR(IF(ISBLANK($A6832),"",IF($A6832="Ūdeņraža jonu koncentrācija",VLOOKUP(Dati!$A6832,Normas!$A:$D,3,FALSE),VLOOKUP(Dati!$A6832,Normas!$A:$D,3,FALSE)*0.3)),"")</f>
      </c>
    </row>
    <row r="6833" spans="2:9" x14ac:dyDescent="0.2">
      <c r="B6833">
        <f>IF(ISBLANK(A6833),"",VLOOKUP(A6833,Normas!A:D,4,FALSE))</f>
      </c>
      <c r="E6833" s="2">
        <f>IF(ISBLANK(D6833),"",INT(YEARFRAC(D6833,'Vispārīga informācija'!$B$2)))</f>
      </c>
      <c r="F6833" s="2">
        <f>IFERROR(IF(ISBLANK($A6833),"",IF($A6833="Ūdeņraža jonu koncentrācija",VLOOKUP(Dati!$A6833,Normas!$A:$D,2,FALSE),VLOOKUP(Dati!$A6833,Normas!$A:$D,2,FALSE)*0.6)),"")</f>
      </c>
      <c r="G6833" s="2">
        <f>IFERROR(IF(ISBLANK($A6833),"",IF($A6833="Ūdeņraža jonu koncentrācija",VLOOKUP(Dati!$A6833,Normas!$A:$D,3,FALSE),VLOOKUP(Dati!$A6833,Normas!$A:$D,3,FALSE)*0.6)),"")</f>
      </c>
      <c r="H6833" s="2">
        <f>IFERROR(IF(ISBLANK($A6833),"",IF($A6833="Ūdeņraža jonu koncentrācija",VLOOKUP(Dati!$A6833,Normas!$A:$D,2,FALSE),VLOOKUP(Dati!$A6833,Normas!$A:$D,2,FALSE)*0.3)),"")</f>
      </c>
      <c r="I6833" s="2">
        <f>IFERROR(IF(ISBLANK($A6833),"",IF($A6833="Ūdeņraža jonu koncentrācija",VLOOKUP(Dati!$A6833,Normas!$A:$D,3,FALSE),VLOOKUP(Dati!$A6833,Normas!$A:$D,3,FALSE)*0.3)),"")</f>
      </c>
    </row>
    <row r="6834" spans="2:9" x14ac:dyDescent="0.2">
      <c r="B6834">
        <f>IF(ISBLANK(A6834),"",VLOOKUP(A6834,Normas!A:D,4,FALSE))</f>
      </c>
      <c r="E6834" s="2">
        <f>IF(ISBLANK(D6834),"",INT(YEARFRAC(D6834,'Vispārīga informācija'!$B$2)))</f>
      </c>
      <c r="F6834" s="2">
        <f>IFERROR(IF(ISBLANK($A6834),"",IF($A6834="Ūdeņraža jonu koncentrācija",VLOOKUP(Dati!$A6834,Normas!$A:$D,2,FALSE),VLOOKUP(Dati!$A6834,Normas!$A:$D,2,FALSE)*0.6)),"")</f>
      </c>
      <c r="G6834" s="2">
        <f>IFERROR(IF(ISBLANK($A6834),"",IF($A6834="Ūdeņraža jonu koncentrācija",VLOOKUP(Dati!$A6834,Normas!$A:$D,3,FALSE),VLOOKUP(Dati!$A6834,Normas!$A:$D,3,FALSE)*0.6)),"")</f>
      </c>
      <c r="H6834" s="2">
        <f>IFERROR(IF(ISBLANK($A6834),"",IF($A6834="Ūdeņraža jonu koncentrācija",VLOOKUP(Dati!$A6834,Normas!$A:$D,2,FALSE),VLOOKUP(Dati!$A6834,Normas!$A:$D,2,FALSE)*0.3)),"")</f>
      </c>
      <c r="I6834" s="2">
        <f>IFERROR(IF(ISBLANK($A6834),"",IF($A6834="Ūdeņraža jonu koncentrācija",VLOOKUP(Dati!$A6834,Normas!$A:$D,3,FALSE),VLOOKUP(Dati!$A6834,Normas!$A:$D,3,FALSE)*0.3)),"")</f>
      </c>
    </row>
    <row r="6835" spans="2:9" x14ac:dyDescent="0.2">
      <c r="B6835">
        <f>IF(ISBLANK(A6835),"",VLOOKUP(A6835,Normas!A:D,4,FALSE))</f>
      </c>
      <c r="E6835" s="2">
        <f>IF(ISBLANK(D6835),"",INT(YEARFRAC(D6835,'Vispārīga informācija'!$B$2)))</f>
      </c>
      <c r="F6835" s="2">
        <f>IFERROR(IF(ISBLANK($A6835),"",IF($A6835="Ūdeņraža jonu koncentrācija",VLOOKUP(Dati!$A6835,Normas!$A:$D,2,FALSE),VLOOKUP(Dati!$A6835,Normas!$A:$D,2,FALSE)*0.6)),"")</f>
      </c>
      <c r="G6835" s="2">
        <f>IFERROR(IF(ISBLANK($A6835),"",IF($A6835="Ūdeņraža jonu koncentrācija",VLOOKUP(Dati!$A6835,Normas!$A:$D,3,FALSE),VLOOKUP(Dati!$A6835,Normas!$A:$D,3,FALSE)*0.6)),"")</f>
      </c>
      <c r="H6835" s="2">
        <f>IFERROR(IF(ISBLANK($A6835),"",IF($A6835="Ūdeņraža jonu koncentrācija",VLOOKUP(Dati!$A6835,Normas!$A:$D,2,FALSE),VLOOKUP(Dati!$A6835,Normas!$A:$D,2,FALSE)*0.3)),"")</f>
      </c>
      <c r="I6835" s="2">
        <f>IFERROR(IF(ISBLANK($A6835),"",IF($A6835="Ūdeņraža jonu koncentrācija",VLOOKUP(Dati!$A6835,Normas!$A:$D,3,FALSE),VLOOKUP(Dati!$A6835,Normas!$A:$D,3,FALSE)*0.3)),"")</f>
      </c>
    </row>
    <row r="6836" spans="2:9" x14ac:dyDescent="0.2">
      <c r="B6836">
        <f>IF(ISBLANK(A6836),"",VLOOKUP(A6836,Normas!A:D,4,FALSE))</f>
      </c>
      <c r="E6836" s="2">
        <f>IF(ISBLANK(D6836),"",INT(YEARFRAC(D6836,'Vispārīga informācija'!$B$2)))</f>
      </c>
      <c r="F6836" s="2">
        <f>IFERROR(IF(ISBLANK($A6836),"",IF($A6836="Ūdeņraža jonu koncentrācija",VLOOKUP(Dati!$A6836,Normas!$A:$D,2,FALSE),VLOOKUP(Dati!$A6836,Normas!$A:$D,2,FALSE)*0.6)),"")</f>
      </c>
      <c r="G6836" s="2">
        <f>IFERROR(IF(ISBLANK($A6836),"",IF($A6836="Ūdeņraža jonu koncentrācija",VLOOKUP(Dati!$A6836,Normas!$A:$D,3,FALSE),VLOOKUP(Dati!$A6836,Normas!$A:$D,3,FALSE)*0.6)),"")</f>
      </c>
      <c r="H6836" s="2">
        <f>IFERROR(IF(ISBLANK($A6836),"",IF($A6836="Ūdeņraža jonu koncentrācija",VLOOKUP(Dati!$A6836,Normas!$A:$D,2,FALSE),VLOOKUP(Dati!$A6836,Normas!$A:$D,2,FALSE)*0.3)),"")</f>
      </c>
      <c r="I6836" s="2">
        <f>IFERROR(IF(ISBLANK($A6836),"",IF($A6836="Ūdeņraža jonu koncentrācija",VLOOKUP(Dati!$A6836,Normas!$A:$D,3,FALSE),VLOOKUP(Dati!$A6836,Normas!$A:$D,3,FALSE)*0.3)),"")</f>
      </c>
    </row>
    <row r="6837" spans="2:9" x14ac:dyDescent="0.2">
      <c r="B6837">
        <f>IF(ISBLANK(A6837),"",VLOOKUP(A6837,Normas!A:D,4,FALSE))</f>
      </c>
      <c r="E6837" s="2">
        <f>IF(ISBLANK(D6837),"",INT(YEARFRAC(D6837,'Vispārīga informācija'!$B$2)))</f>
      </c>
      <c r="F6837" s="2">
        <f>IFERROR(IF(ISBLANK($A6837),"",IF($A6837="Ūdeņraža jonu koncentrācija",VLOOKUP(Dati!$A6837,Normas!$A:$D,2,FALSE),VLOOKUP(Dati!$A6837,Normas!$A:$D,2,FALSE)*0.6)),"")</f>
      </c>
      <c r="G6837" s="2">
        <f>IFERROR(IF(ISBLANK($A6837),"",IF($A6837="Ūdeņraža jonu koncentrācija",VLOOKUP(Dati!$A6837,Normas!$A:$D,3,FALSE),VLOOKUP(Dati!$A6837,Normas!$A:$D,3,FALSE)*0.6)),"")</f>
      </c>
      <c r="H6837" s="2">
        <f>IFERROR(IF(ISBLANK($A6837),"",IF($A6837="Ūdeņraža jonu koncentrācija",VLOOKUP(Dati!$A6837,Normas!$A:$D,2,FALSE),VLOOKUP(Dati!$A6837,Normas!$A:$D,2,FALSE)*0.3)),"")</f>
      </c>
      <c r="I6837" s="2">
        <f>IFERROR(IF(ISBLANK($A6837),"",IF($A6837="Ūdeņraža jonu koncentrācija",VLOOKUP(Dati!$A6837,Normas!$A:$D,3,FALSE),VLOOKUP(Dati!$A6837,Normas!$A:$D,3,FALSE)*0.3)),"")</f>
      </c>
    </row>
    <row r="6838" spans="2:9" x14ac:dyDescent="0.2">
      <c r="B6838">
        <f>IF(ISBLANK(A6838),"",VLOOKUP(A6838,Normas!A:D,4,FALSE))</f>
      </c>
      <c r="E6838" s="2">
        <f>IF(ISBLANK(D6838),"",INT(YEARFRAC(D6838,'Vispārīga informācija'!$B$2)))</f>
      </c>
      <c r="F6838" s="2">
        <f>IFERROR(IF(ISBLANK($A6838),"",IF($A6838="Ūdeņraža jonu koncentrācija",VLOOKUP(Dati!$A6838,Normas!$A:$D,2,FALSE),VLOOKUP(Dati!$A6838,Normas!$A:$D,2,FALSE)*0.6)),"")</f>
      </c>
      <c r="G6838" s="2">
        <f>IFERROR(IF(ISBLANK($A6838),"",IF($A6838="Ūdeņraža jonu koncentrācija",VLOOKUP(Dati!$A6838,Normas!$A:$D,3,FALSE),VLOOKUP(Dati!$A6838,Normas!$A:$D,3,FALSE)*0.6)),"")</f>
      </c>
      <c r="H6838" s="2">
        <f>IFERROR(IF(ISBLANK($A6838),"",IF($A6838="Ūdeņraža jonu koncentrācija",VLOOKUP(Dati!$A6838,Normas!$A:$D,2,FALSE),VLOOKUP(Dati!$A6838,Normas!$A:$D,2,FALSE)*0.3)),"")</f>
      </c>
      <c r="I6838" s="2">
        <f>IFERROR(IF(ISBLANK($A6838),"",IF($A6838="Ūdeņraža jonu koncentrācija",VLOOKUP(Dati!$A6838,Normas!$A:$D,3,FALSE),VLOOKUP(Dati!$A6838,Normas!$A:$D,3,FALSE)*0.3)),"")</f>
      </c>
    </row>
    <row r="6839" spans="2:9" x14ac:dyDescent="0.2">
      <c r="B6839">
        <f>IF(ISBLANK(A6839),"",VLOOKUP(A6839,Normas!A:D,4,FALSE))</f>
      </c>
      <c r="E6839" s="2">
        <f>IF(ISBLANK(D6839),"",INT(YEARFRAC(D6839,'Vispārīga informācija'!$B$2)))</f>
      </c>
      <c r="F6839" s="2">
        <f>IFERROR(IF(ISBLANK($A6839),"",IF($A6839="Ūdeņraža jonu koncentrācija",VLOOKUP(Dati!$A6839,Normas!$A:$D,2,FALSE),VLOOKUP(Dati!$A6839,Normas!$A:$D,2,FALSE)*0.6)),"")</f>
      </c>
      <c r="G6839" s="2">
        <f>IFERROR(IF(ISBLANK($A6839),"",IF($A6839="Ūdeņraža jonu koncentrācija",VLOOKUP(Dati!$A6839,Normas!$A:$D,3,FALSE),VLOOKUP(Dati!$A6839,Normas!$A:$D,3,FALSE)*0.6)),"")</f>
      </c>
      <c r="H6839" s="2">
        <f>IFERROR(IF(ISBLANK($A6839),"",IF($A6839="Ūdeņraža jonu koncentrācija",VLOOKUP(Dati!$A6839,Normas!$A:$D,2,FALSE),VLOOKUP(Dati!$A6839,Normas!$A:$D,2,FALSE)*0.3)),"")</f>
      </c>
      <c r="I6839" s="2">
        <f>IFERROR(IF(ISBLANK($A6839),"",IF($A6839="Ūdeņraža jonu koncentrācija",VLOOKUP(Dati!$A6839,Normas!$A:$D,3,FALSE),VLOOKUP(Dati!$A6839,Normas!$A:$D,3,FALSE)*0.3)),"")</f>
      </c>
    </row>
    <row r="6840" spans="2:9" x14ac:dyDescent="0.2">
      <c r="B6840">
        <f>IF(ISBLANK(A6840),"",VLOOKUP(A6840,Normas!A:D,4,FALSE))</f>
      </c>
      <c r="E6840" s="2">
        <f>IF(ISBLANK(D6840),"",INT(YEARFRAC(D6840,'Vispārīga informācija'!$B$2)))</f>
      </c>
      <c r="F6840" s="2">
        <f>IFERROR(IF(ISBLANK($A6840),"",IF($A6840="Ūdeņraža jonu koncentrācija",VLOOKUP(Dati!$A6840,Normas!$A:$D,2,FALSE),VLOOKUP(Dati!$A6840,Normas!$A:$D,2,FALSE)*0.6)),"")</f>
      </c>
      <c r="G6840" s="2">
        <f>IFERROR(IF(ISBLANK($A6840),"",IF($A6840="Ūdeņraža jonu koncentrācija",VLOOKUP(Dati!$A6840,Normas!$A:$D,3,FALSE),VLOOKUP(Dati!$A6840,Normas!$A:$D,3,FALSE)*0.6)),"")</f>
      </c>
      <c r="H6840" s="2">
        <f>IFERROR(IF(ISBLANK($A6840),"",IF($A6840="Ūdeņraža jonu koncentrācija",VLOOKUP(Dati!$A6840,Normas!$A:$D,2,FALSE),VLOOKUP(Dati!$A6840,Normas!$A:$D,2,FALSE)*0.3)),"")</f>
      </c>
      <c r="I6840" s="2">
        <f>IFERROR(IF(ISBLANK($A6840),"",IF($A6840="Ūdeņraža jonu koncentrācija",VLOOKUP(Dati!$A6840,Normas!$A:$D,3,FALSE),VLOOKUP(Dati!$A6840,Normas!$A:$D,3,FALSE)*0.3)),"")</f>
      </c>
    </row>
    <row r="6841" spans="2:9" x14ac:dyDescent="0.2">
      <c r="B6841">
        <f>IF(ISBLANK(A6841),"",VLOOKUP(A6841,Normas!A:D,4,FALSE))</f>
      </c>
      <c r="E6841" s="2">
        <f>IF(ISBLANK(D6841),"",INT(YEARFRAC(D6841,'Vispārīga informācija'!$B$2)))</f>
      </c>
      <c r="F6841" s="2">
        <f>IFERROR(IF(ISBLANK($A6841),"",IF($A6841="Ūdeņraža jonu koncentrācija",VLOOKUP(Dati!$A6841,Normas!$A:$D,2,FALSE),VLOOKUP(Dati!$A6841,Normas!$A:$D,2,FALSE)*0.6)),"")</f>
      </c>
      <c r="G6841" s="2">
        <f>IFERROR(IF(ISBLANK($A6841),"",IF($A6841="Ūdeņraža jonu koncentrācija",VLOOKUP(Dati!$A6841,Normas!$A:$D,3,FALSE),VLOOKUP(Dati!$A6841,Normas!$A:$D,3,FALSE)*0.6)),"")</f>
      </c>
      <c r="H6841" s="2">
        <f>IFERROR(IF(ISBLANK($A6841),"",IF($A6841="Ūdeņraža jonu koncentrācija",VLOOKUP(Dati!$A6841,Normas!$A:$D,2,FALSE),VLOOKUP(Dati!$A6841,Normas!$A:$D,2,FALSE)*0.3)),"")</f>
      </c>
      <c r="I6841" s="2">
        <f>IFERROR(IF(ISBLANK($A6841),"",IF($A6841="Ūdeņraža jonu koncentrācija",VLOOKUP(Dati!$A6841,Normas!$A:$D,3,FALSE),VLOOKUP(Dati!$A6841,Normas!$A:$D,3,FALSE)*0.3)),"")</f>
      </c>
    </row>
    <row r="6842" spans="2:9" x14ac:dyDescent="0.2">
      <c r="B6842">
        <f>IF(ISBLANK(A6842),"",VLOOKUP(A6842,Normas!A:D,4,FALSE))</f>
      </c>
      <c r="E6842" s="2">
        <f>IF(ISBLANK(D6842),"",INT(YEARFRAC(D6842,'Vispārīga informācija'!$B$2)))</f>
      </c>
      <c r="F6842" s="2">
        <f>IFERROR(IF(ISBLANK($A6842),"",IF($A6842="Ūdeņraža jonu koncentrācija",VLOOKUP(Dati!$A6842,Normas!$A:$D,2,FALSE),VLOOKUP(Dati!$A6842,Normas!$A:$D,2,FALSE)*0.6)),"")</f>
      </c>
      <c r="G6842" s="2">
        <f>IFERROR(IF(ISBLANK($A6842),"",IF($A6842="Ūdeņraža jonu koncentrācija",VLOOKUP(Dati!$A6842,Normas!$A:$D,3,FALSE),VLOOKUP(Dati!$A6842,Normas!$A:$D,3,FALSE)*0.6)),"")</f>
      </c>
      <c r="H6842" s="2">
        <f>IFERROR(IF(ISBLANK($A6842),"",IF($A6842="Ūdeņraža jonu koncentrācija",VLOOKUP(Dati!$A6842,Normas!$A:$D,2,FALSE),VLOOKUP(Dati!$A6842,Normas!$A:$D,2,FALSE)*0.3)),"")</f>
      </c>
      <c r="I6842" s="2">
        <f>IFERROR(IF(ISBLANK($A6842),"",IF($A6842="Ūdeņraža jonu koncentrācija",VLOOKUP(Dati!$A6842,Normas!$A:$D,3,FALSE),VLOOKUP(Dati!$A6842,Normas!$A:$D,3,FALSE)*0.3)),"")</f>
      </c>
    </row>
    <row r="6843" spans="2:9" x14ac:dyDescent="0.2">
      <c r="B6843">
        <f>IF(ISBLANK(A6843),"",VLOOKUP(A6843,Normas!A:D,4,FALSE))</f>
      </c>
      <c r="E6843" s="2">
        <f>IF(ISBLANK(D6843),"",INT(YEARFRAC(D6843,'Vispārīga informācija'!$B$2)))</f>
      </c>
      <c r="F6843" s="2">
        <f>IFERROR(IF(ISBLANK($A6843),"",IF($A6843="Ūdeņraža jonu koncentrācija",VLOOKUP(Dati!$A6843,Normas!$A:$D,2,FALSE),VLOOKUP(Dati!$A6843,Normas!$A:$D,2,FALSE)*0.6)),"")</f>
      </c>
      <c r="G6843" s="2">
        <f>IFERROR(IF(ISBLANK($A6843),"",IF($A6843="Ūdeņraža jonu koncentrācija",VLOOKUP(Dati!$A6843,Normas!$A:$D,3,FALSE),VLOOKUP(Dati!$A6843,Normas!$A:$D,3,FALSE)*0.6)),"")</f>
      </c>
      <c r="H6843" s="2">
        <f>IFERROR(IF(ISBLANK($A6843),"",IF($A6843="Ūdeņraža jonu koncentrācija",VLOOKUP(Dati!$A6843,Normas!$A:$D,2,FALSE),VLOOKUP(Dati!$A6843,Normas!$A:$D,2,FALSE)*0.3)),"")</f>
      </c>
      <c r="I6843" s="2">
        <f>IFERROR(IF(ISBLANK($A6843),"",IF($A6843="Ūdeņraža jonu koncentrācija",VLOOKUP(Dati!$A6843,Normas!$A:$D,3,FALSE),VLOOKUP(Dati!$A6843,Normas!$A:$D,3,FALSE)*0.3)),"")</f>
      </c>
    </row>
    <row r="6844" spans="2:9" x14ac:dyDescent="0.2">
      <c r="B6844">
        <f>IF(ISBLANK(A6844),"",VLOOKUP(A6844,Normas!A:D,4,FALSE))</f>
      </c>
      <c r="E6844" s="2">
        <f>IF(ISBLANK(D6844),"",INT(YEARFRAC(D6844,'Vispārīga informācija'!$B$2)))</f>
      </c>
      <c r="F6844" s="2">
        <f>IFERROR(IF(ISBLANK($A6844),"",IF($A6844="Ūdeņraža jonu koncentrācija",VLOOKUP(Dati!$A6844,Normas!$A:$D,2,FALSE),VLOOKUP(Dati!$A6844,Normas!$A:$D,2,FALSE)*0.6)),"")</f>
      </c>
      <c r="G6844" s="2">
        <f>IFERROR(IF(ISBLANK($A6844),"",IF($A6844="Ūdeņraža jonu koncentrācija",VLOOKUP(Dati!$A6844,Normas!$A:$D,3,FALSE),VLOOKUP(Dati!$A6844,Normas!$A:$D,3,FALSE)*0.6)),"")</f>
      </c>
      <c r="H6844" s="2">
        <f>IFERROR(IF(ISBLANK($A6844),"",IF($A6844="Ūdeņraža jonu koncentrācija",VLOOKUP(Dati!$A6844,Normas!$A:$D,2,FALSE),VLOOKUP(Dati!$A6844,Normas!$A:$D,2,FALSE)*0.3)),"")</f>
      </c>
      <c r="I6844" s="2">
        <f>IFERROR(IF(ISBLANK($A6844),"",IF($A6844="Ūdeņraža jonu koncentrācija",VLOOKUP(Dati!$A6844,Normas!$A:$D,3,FALSE),VLOOKUP(Dati!$A6844,Normas!$A:$D,3,FALSE)*0.3)),"")</f>
      </c>
    </row>
    <row r="6845" spans="2:9" x14ac:dyDescent="0.2">
      <c r="B6845">
        <f>IF(ISBLANK(A6845),"",VLOOKUP(A6845,Normas!A:D,4,FALSE))</f>
      </c>
      <c r="E6845" s="2">
        <f>IF(ISBLANK(D6845),"",INT(YEARFRAC(D6845,'Vispārīga informācija'!$B$2)))</f>
      </c>
      <c r="F6845" s="2">
        <f>IFERROR(IF(ISBLANK($A6845),"",IF($A6845="Ūdeņraža jonu koncentrācija",VLOOKUP(Dati!$A6845,Normas!$A:$D,2,FALSE),VLOOKUP(Dati!$A6845,Normas!$A:$D,2,FALSE)*0.6)),"")</f>
      </c>
      <c r="G6845" s="2">
        <f>IFERROR(IF(ISBLANK($A6845),"",IF($A6845="Ūdeņraža jonu koncentrācija",VLOOKUP(Dati!$A6845,Normas!$A:$D,3,FALSE),VLOOKUP(Dati!$A6845,Normas!$A:$D,3,FALSE)*0.6)),"")</f>
      </c>
      <c r="H6845" s="2">
        <f>IFERROR(IF(ISBLANK($A6845),"",IF($A6845="Ūdeņraža jonu koncentrācija",VLOOKUP(Dati!$A6845,Normas!$A:$D,2,FALSE),VLOOKUP(Dati!$A6845,Normas!$A:$D,2,FALSE)*0.3)),"")</f>
      </c>
      <c r="I6845" s="2">
        <f>IFERROR(IF(ISBLANK($A6845),"",IF($A6845="Ūdeņraža jonu koncentrācija",VLOOKUP(Dati!$A6845,Normas!$A:$D,3,FALSE),VLOOKUP(Dati!$A6845,Normas!$A:$D,3,FALSE)*0.3)),"")</f>
      </c>
    </row>
    <row r="6846" spans="2:9" x14ac:dyDescent="0.2">
      <c r="B6846">
        <f>IF(ISBLANK(A6846),"",VLOOKUP(A6846,Normas!A:D,4,FALSE))</f>
      </c>
      <c r="E6846" s="2">
        <f>IF(ISBLANK(D6846),"",INT(YEARFRAC(D6846,'Vispārīga informācija'!$B$2)))</f>
      </c>
      <c r="F6846" s="2">
        <f>IFERROR(IF(ISBLANK($A6846),"",IF($A6846="Ūdeņraža jonu koncentrācija",VLOOKUP(Dati!$A6846,Normas!$A:$D,2,FALSE),VLOOKUP(Dati!$A6846,Normas!$A:$D,2,FALSE)*0.6)),"")</f>
      </c>
      <c r="G6846" s="2">
        <f>IFERROR(IF(ISBLANK($A6846),"",IF($A6846="Ūdeņraža jonu koncentrācija",VLOOKUP(Dati!$A6846,Normas!$A:$D,3,FALSE),VLOOKUP(Dati!$A6846,Normas!$A:$D,3,FALSE)*0.6)),"")</f>
      </c>
      <c r="H6846" s="2">
        <f>IFERROR(IF(ISBLANK($A6846),"",IF($A6846="Ūdeņraža jonu koncentrācija",VLOOKUP(Dati!$A6846,Normas!$A:$D,2,FALSE),VLOOKUP(Dati!$A6846,Normas!$A:$D,2,FALSE)*0.3)),"")</f>
      </c>
      <c r="I6846" s="2">
        <f>IFERROR(IF(ISBLANK($A6846),"",IF($A6846="Ūdeņraža jonu koncentrācija",VLOOKUP(Dati!$A6846,Normas!$A:$D,3,FALSE),VLOOKUP(Dati!$A6846,Normas!$A:$D,3,FALSE)*0.3)),"")</f>
      </c>
    </row>
    <row r="6847" spans="2:9" x14ac:dyDescent="0.2">
      <c r="B6847">
        <f>IF(ISBLANK(A6847),"",VLOOKUP(A6847,Normas!A:D,4,FALSE))</f>
      </c>
      <c r="E6847" s="2">
        <f>IF(ISBLANK(D6847),"",INT(YEARFRAC(D6847,'Vispārīga informācija'!$B$2)))</f>
      </c>
      <c r="F6847" s="2">
        <f>IFERROR(IF(ISBLANK($A6847),"",IF($A6847="Ūdeņraža jonu koncentrācija",VLOOKUP(Dati!$A6847,Normas!$A:$D,2,FALSE),VLOOKUP(Dati!$A6847,Normas!$A:$D,2,FALSE)*0.6)),"")</f>
      </c>
      <c r="G6847" s="2">
        <f>IFERROR(IF(ISBLANK($A6847),"",IF($A6847="Ūdeņraža jonu koncentrācija",VLOOKUP(Dati!$A6847,Normas!$A:$D,3,FALSE),VLOOKUP(Dati!$A6847,Normas!$A:$D,3,FALSE)*0.6)),"")</f>
      </c>
      <c r="H6847" s="2">
        <f>IFERROR(IF(ISBLANK($A6847),"",IF($A6847="Ūdeņraža jonu koncentrācija",VLOOKUP(Dati!$A6847,Normas!$A:$D,2,FALSE),VLOOKUP(Dati!$A6847,Normas!$A:$D,2,FALSE)*0.3)),"")</f>
      </c>
      <c r="I6847" s="2">
        <f>IFERROR(IF(ISBLANK($A6847),"",IF($A6847="Ūdeņraža jonu koncentrācija",VLOOKUP(Dati!$A6847,Normas!$A:$D,3,FALSE),VLOOKUP(Dati!$A6847,Normas!$A:$D,3,FALSE)*0.3)),"")</f>
      </c>
    </row>
    <row r="6848" spans="2:9" x14ac:dyDescent="0.2">
      <c r="B6848">
        <f>IF(ISBLANK(A6848),"",VLOOKUP(A6848,Normas!A:D,4,FALSE))</f>
      </c>
      <c r="E6848" s="2">
        <f>IF(ISBLANK(D6848),"",INT(YEARFRAC(D6848,'Vispārīga informācija'!$B$2)))</f>
      </c>
      <c r="F6848" s="2">
        <f>IFERROR(IF(ISBLANK($A6848),"",IF($A6848="Ūdeņraža jonu koncentrācija",VLOOKUP(Dati!$A6848,Normas!$A:$D,2,FALSE),VLOOKUP(Dati!$A6848,Normas!$A:$D,2,FALSE)*0.6)),"")</f>
      </c>
      <c r="G6848" s="2">
        <f>IFERROR(IF(ISBLANK($A6848),"",IF($A6848="Ūdeņraža jonu koncentrācija",VLOOKUP(Dati!$A6848,Normas!$A:$D,3,FALSE),VLOOKUP(Dati!$A6848,Normas!$A:$D,3,FALSE)*0.6)),"")</f>
      </c>
      <c r="H6848" s="2">
        <f>IFERROR(IF(ISBLANK($A6848),"",IF($A6848="Ūdeņraža jonu koncentrācija",VLOOKUP(Dati!$A6848,Normas!$A:$D,2,FALSE),VLOOKUP(Dati!$A6848,Normas!$A:$D,2,FALSE)*0.3)),"")</f>
      </c>
      <c r="I6848" s="2">
        <f>IFERROR(IF(ISBLANK($A6848),"",IF($A6848="Ūdeņraža jonu koncentrācija",VLOOKUP(Dati!$A6848,Normas!$A:$D,3,FALSE),VLOOKUP(Dati!$A6848,Normas!$A:$D,3,FALSE)*0.3)),"")</f>
      </c>
    </row>
    <row r="6849" spans="2:9" x14ac:dyDescent="0.2">
      <c r="B6849">
        <f>IF(ISBLANK(A6849),"",VLOOKUP(A6849,Normas!A:D,4,FALSE))</f>
      </c>
      <c r="E6849" s="2">
        <f>IF(ISBLANK(D6849),"",INT(YEARFRAC(D6849,'Vispārīga informācija'!$B$2)))</f>
      </c>
      <c r="F6849" s="2">
        <f>IFERROR(IF(ISBLANK($A6849),"",IF($A6849="Ūdeņraža jonu koncentrācija",VLOOKUP(Dati!$A6849,Normas!$A:$D,2,FALSE),VLOOKUP(Dati!$A6849,Normas!$A:$D,2,FALSE)*0.6)),"")</f>
      </c>
      <c r="G6849" s="2">
        <f>IFERROR(IF(ISBLANK($A6849),"",IF($A6849="Ūdeņraža jonu koncentrācija",VLOOKUP(Dati!$A6849,Normas!$A:$D,3,FALSE),VLOOKUP(Dati!$A6849,Normas!$A:$D,3,FALSE)*0.6)),"")</f>
      </c>
      <c r="H6849" s="2">
        <f>IFERROR(IF(ISBLANK($A6849),"",IF($A6849="Ūdeņraža jonu koncentrācija",VLOOKUP(Dati!$A6849,Normas!$A:$D,2,FALSE),VLOOKUP(Dati!$A6849,Normas!$A:$D,2,FALSE)*0.3)),"")</f>
      </c>
      <c r="I6849" s="2">
        <f>IFERROR(IF(ISBLANK($A6849),"",IF($A6849="Ūdeņraža jonu koncentrācija",VLOOKUP(Dati!$A6849,Normas!$A:$D,3,FALSE),VLOOKUP(Dati!$A6849,Normas!$A:$D,3,FALSE)*0.3)),"")</f>
      </c>
    </row>
    <row r="6850" spans="2:9" x14ac:dyDescent="0.2">
      <c r="B6850">
        <f>IF(ISBLANK(A6850),"",VLOOKUP(A6850,Normas!A:D,4,FALSE))</f>
      </c>
      <c r="E6850" s="2">
        <f>IF(ISBLANK(D6850),"",INT(YEARFRAC(D6850,'Vispārīga informācija'!$B$2)))</f>
      </c>
      <c r="F6850" s="2">
        <f>IFERROR(IF(ISBLANK($A6850),"",IF($A6850="Ūdeņraža jonu koncentrācija",VLOOKUP(Dati!$A6850,Normas!$A:$D,2,FALSE),VLOOKUP(Dati!$A6850,Normas!$A:$D,2,FALSE)*0.6)),"")</f>
      </c>
      <c r="G6850" s="2">
        <f>IFERROR(IF(ISBLANK($A6850),"",IF($A6850="Ūdeņraža jonu koncentrācija",VLOOKUP(Dati!$A6850,Normas!$A:$D,3,FALSE),VLOOKUP(Dati!$A6850,Normas!$A:$D,3,FALSE)*0.6)),"")</f>
      </c>
      <c r="H6850" s="2">
        <f>IFERROR(IF(ISBLANK($A6850),"",IF($A6850="Ūdeņraža jonu koncentrācija",VLOOKUP(Dati!$A6850,Normas!$A:$D,2,FALSE),VLOOKUP(Dati!$A6850,Normas!$A:$D,2,FALSE)*0.3)),"")</f>
      </c>
      <c r="I6850" s="2">
        <f>IFERROR(IF(ISBLANK($A6850),"",IF($A6850="Ūdeņraža jonu koncentrācija",VLOOKUP(Dati!$A6850,Normas!$A:$D,3,FALSE),VLOOKUP(Dati!$A6850,Normas!$A:$D,3,FALSE)*0.3)),"")</f>
      </c>
    </row>
    <row r="6851" spans="2:9" x14ac:dyDescent="0.2">
      <c r="B6851">
        <f>IF(ISBLANK(A6851),"",VLOOKUP(A6851,Normas!A:D,4,FALSE))</f>
      </c>
      <c r="E6851" s="2">
        <f>IF(ISBLANK(D6851),"",INT(YEARFRAC(D6851,'Vispārīga informācija'!$B$2)))</f>
      </c>
      <c r="F6851" s="2">
        <f>IFERROR(IF(ISBLANK($A6851),"",IF($A6851="Ūdeņraža jonu koncentrācija",VLOOKUP(Dati!$A6851,Normas!$A:$D,2,FALSE),VLOOKUP(Dati!$A6851,Normas!$A:$D,2,FALSE)*0.6)),"")</f>
      </c>
      <c r="G6851" s="2">
        <f>IFERROR(IF(ISBLANK($A6851),"",IF($A6851="Ūdeņraža jonu koncentrācija",VLOOKUP(Dati!$A6851,Normas!$A:$D,3,FALSE),VLOOKUP(Dati!$A6851,Normas!$A:$D,3,FALSE)*0.6)),"")</f>
      </c>
      <c r="H6851" s="2">
        <f>IFERROR(IF(ISBLANK($A6851),"",IF($A6851="Ūdeņraža jonu koncentrācija",VLOOKUP(Dati!$A6851,Normas!$A:$D,2,FALSE),VLOOKUP(Dati!$A6851,Normas!$A:$D,2,FALSE)*0.3)),"")</f>
      </c>
      <c r="I6851" s="2">
        <f>IFERROR(IF(ISBLANK($A6851),"",IF($A6851="Ūdeņraža jonu koncentrācija",VLOOKUP(Dati!$A6851,Normas!$A:$D,3,FALSE),VLOOKUP(Dati!$A6851,Normas!$A:$D,3,FALSE)*0.3)),"")</f>
      </c>
    </row>
    <row r="6852" spans="2:9" x14ac:dyDescent="0.2">
      <c r="B6852">
        <f>IF(ISBLANK(A6852),"",VLOOKUP(A6852,Normas!A:D,4,FALSE))</f>
      </c>
      <c r="E6852" s="2">
        <f>IF(ISBLANK(D6852),"",INT(YEARFRAC(D6852,'Vispārīga informācija'!$B$2)))</f>
      </c>
      <c r="F6852" s="2">
        <f>IFERROR(IF(ISBLANK($A6852),"",IF($A6852="Ūdeņraža jonu koncentrācija",VLOOKUP(Dati!$A6852,Normas!$A:$D,2,FALSE),VLOOKUP(Dati!$A6852,Normas!$A:$D,2,FALSE)*0.6)),"")</f>
      </c>
      <c r="G6852" s="2">
        <f>IFERROR(IF(ISBLANK($A6852),"",IF($A6852="Ūdeņraža jonu koncentrācija",VLOOKUP(Dati!$A6852,Normas!$A:$D,3,FALSE),VLOOKUP(Dati!$A6852,Normas!$A:$D,3,FALSE)*0.6)),"")</f>
      </c>
      <c r="H6852" s="2">
        <f>IFERROR(IF(ISBLANK($A6852),"",IF($A6852="Ūdeņraža jonu koncentrācija",VLOOKUP(Dati!$A6852,Normas!$A:$D,2,FALSE),VLOOKUP(Dati!$A6852,Normas!$A:$D,2,FALSE)*0.3)),"")</f>
      </c>
      <c r="I6852" s="2">
        <f>IFERROR(IF(ISBLANK($A6852),"",IF($A6852="Ūdeņraža jonu koncentrācija",VLOOKUP(Dati!$A6852,Normas!$A:$D,3,FALSE),VLOOKUP(Dati!$A6852,Normas!$A:$D,3,FALSE)*0.3)),"")</f>
      </c>
    </row>
    <row r="6853" spans="2:9" x14ac:dyDescent="0.2">
      <c r="B6853">
        <f>IF(ISBLANK(A6853),"",VLOOKUP(A6853,Normas!A:D,4,FALSE))</f>
      </c>
      <c r="E6853" s="2">
        <f>IF(ISBLANK(D6853),"",INT(YEARFRAC(D6853,'Vispārīga informācija'!$B$2)))</f>
      </c>
      <c r="F6853" s="2">
        <f>IFERROR(IF(ISBLANK($A6853),"",IF($A6853="Ūdeņraža jonu koncentrācija",VLOOKUP(Dati!$A6853,Normas!$A:$D,2,FALSE),VLOOKUP(Dati!$A6853,Normas!$A:$D,2,FALSE)*0.6)),"")</f>
      </c>
      <c r="G6853" s="2">
        <f>IFERROR(IF(ISBLANK($A6853),"",IF($A6853="Ūdeņraža jonu koncentrācija",VLOOKUP(Dati!$A6853,Normas!$A:$D,3,FALSE),VLOOKUP(Dati!$A6853,Normas!$A:$D,3,FALSE)*0.6)),"")</f>
      </c>
      <c r="H6853" s="2">
        <f>IFERROR(IF(ISBLANK($A6853),"",IF($A6853="Ūdeņraža jonu koncentrācija",VLOOKUP(Dati!$A6853,Normas!$A:$D,2,FALSE),VLOOKUP(Dati!$A6853,Normas!$A:$D,2,FALSE)*0.3)),"")</f>
      </c>
      <c r="I6853" s="2">
        <f>IFERROR(IF(ISBLANK($A6853),"",IF($A6853="Ūdeņraža jonu koncentrācija",VLOOKUP(Dati!$A6853,Normas!$A:$D,3,FALSE),VLOOKUP(Dati!$A6853,Normas!$A:$D,3,FALSE)*0.3)),"")</f>
      </c>
    </row>
    <row r="6854" spans="2:9" x14ac:dyDescent="0.2">
      <c r="B6854">
        <f>IF(ISBLANK(A6854),"",VLOOKUP(A6854,Normas!A:D,4,FALSE))</f>
      </c>
      <c r="E6854" s="2">
        <f>IF(ISBLANK(D6854),"",INT(YEARFRAC(D6854,'Vispārīga informācija'!$B$2)))</f>
      </c>
      <c r="F6854" s="2">
        <f>IFERROR(IF(ISBLANK($A6854),"",IF($A6854="Ūdeņraža jonu koncentrācija",VLOOKUP(Dati!$A6854,Normas!$A:$D,2,FALSE),VLOOKUP(Dati!$A6854,Normas!$A:$D,2,FALSE)*0.6)),"")</f>
      </c>
      <c r="G6854" s="2">
        <f>IFERROR(IF(ISBLANK($A6854),"",IF($A6854="Ūdeņraža jonu koncentrācija",VLOOKUP(Dati!$A6854,Normas!$A:$D,3,FALSE),VLOOKUP(Dati!$A6854,Normas!$A:$D,3,FALSE)*0.6)),"")</f>
      </c>
      <c r="H6854" s="2">
        <f>IFERROR(IF(ISBLANK($A6854),"",IF($A6854="Ūdeņraža jonu koncentrācija",VLOOKUP(Dati!$A6854,Normas!$A:$D,2,FALSE),VLOOKUP(Dati!$A6854,Normas!$A:$D,2,FALSE)*0.3)),"")</f>
      </c>
      <c r="I6854" s="2">
        <f>IFERROR(IF(ISBLANK($A6854),"",IF($A6854="Ūdeņraža jonu koncentrācija",VLOOKUP(Dati!$A6854,Normas!$A:$D,3,FALSE),VLOOKUP(Dati!$A6854,Normas!$A:$D,3,FALSE)*0.3)),"")</f>
      </c>
    </row>
    <row r="6855" spans="2:9" x14ac:dyDescent="0.2">
      <c r="B6855">
        <f>IF(ISBLANK(A6855),"",VLOOKUP(A6855,Normas!A:D,4,FALSE))</f>
      </c>
      <c r="E6855" s="2">
        <f>IF(ISBLANK(D6855),"",INT(YEARFRAC(D6855,'Vispārīga informācija'!$B$2)))</f>
      </c>
      <c r="F6855" s="2">
        <f>IFERROR(IF(ISBLANK($A6855),"",IF($A6855="Ūdeņraža jonu koncentrācija",VLOOKUP(Dati!$A6855,Normas!$A:$D,2,FALSE),VLOOKUP(Dati!$A6855,Normas!$A:$D,2,FALSE)*0.6)),"")</f>
      </c>
      <c r="G6855" s="2">
        <f>IFERROR(IF(ISBLANK($A6855),"",IF($A6855="Ūdeņraža jonu koncentrācija",VLOOKUP(Dati!$A6855,Normas!$A:$D,3,FALSE),VLOOKUP(Dati!$A6855,Normas!$A:$D,3,FALSE)*0.6)),"")</f>
      </c>
      <c r="H6855" s="2">
        <f>IFERROR(IF(ISBLANK($A6855),"",IF($A6855="Ūdeņraža jonu koncentrācija",VLOOKUP(Dati!$A6855,Normas!$A:$D,2,FALSE),VLOOKUP(Dati!$A6855,Normas!$A:$D,2,FALSE)*0.3)),"")</f>
      </c>
      <c r="I6855" s="2">
        <f>IFERROR(IF(ISBLANK($A6855),"",IF($A6855="Ūdeņraža jonu koncentrācija",VLOOKUP(Dati!$A6855,Normas!$A:$D,3,FALSE),VLOOKUP(Dati!$A6855,Normas!$A:$D,3,FALSE)*0.3)),"")</f>
      </c>
    </row>
    <row r="6856" spans="2:9" x14ac:dyDescent="0.2">
      <c r="B6856">
        <f>IF(ISBLANK(A6856),"",VLOOKUP(A6856,Normas!A:D,4,FALSE))</f>
      </c>
      <c r="E6856" s="2">
        <f>IF(ISBLANK(D6856),"",INT(YEARFRAC(D6856,'Vispārīga informācija'!$B$2)))</f>
      </c>
      <c r="F6856" s="2">
        <f>IFERROR(IF(ISBLANK($A6856),"",IF($A6856="Ūdeņraža jonu koncentrācija",VLOOKUP(Dati!$A6856,Normas!$A:$D,2,FALSE),VLOOKUP(Dati!$A6856,Normas!$A:$D,2,FALSE)*0.6)),"")</f>
      </c>
      <c r="G6856" s="2">
        <f>IFERROR(IF(ISBLANK($A6856),"",IF($A6856="Ūdeņraža jonu koncentrācija",VLOOKUP(Dati!$A6856,Normas!$A:$D,3,FALSE),VLOOKUP(Dati!$A6856,Normas!$A:$D,3,FALSE)*0.6)),"")</f>
      </c>
      <c r="H6856" s="2">
        <f>IFERROR(IF(ISBLANK($A6856),"",IF($A6856="Ūdeņraža jonu koncentrācija",VLOOKUP(Dati!$A6856,Normas!$A:$D,2,FALSE),VLOOKUP(Dati!$A6856,Normas!$A:$D,2,FALSE)*0.3)),"")</f>
      </c>
      <c r="I6856" s="2">
        <f>IFERROR(IF(ISBLANK($A6856),"",IF($A6856="Ūdeņraža jonu koncentrācija",VLOOKUP(Dati!$A6856,Normas!$A:$D,3,FALSE),VLOOKUP(Dati!$A6856,Normas!$A:$D,3,FALSE)*0.3)),"")</f>
      </c>
    </row>
    <row r="6857" spans="2:9" x14ac:dyDescent="0.2">
      <c r="B6857">
        <f>IF(ISBLANK(A6857),"",VLOOKUP(A6857,Normas!A:D,4,FALSE))</f>
      </c>
      <c r="E6857" s="2">
        <f>IF(ISBLANK(D6857),"",INT(YEARFRAC(D6857,'Vispārīga informācija'!$B$2)))</f>
      </c>
      <c r="F6857" s="2">
        <f>IFERROR(IF(ISBLANK($A6857),"",IF($A6857="Ūdeņraža jonu koncentrācija",VLOOKUP(Dati!$A6857,Normas!$A:$D,2,FALSE),VLOOKUP(Dati!$A6857,Normas!$A:$D,2,FALSE)*0.6)),"")</f>
      </c>
      <c r="G6857" s="2">
        <f>IFERROR(IF(ISBLANK($A6857),"",IF($A6857="Ūdeņraža jonu koncentrācija",VLOOKUP(Dati!$A6857,Normas!$A:$D,3,FALSE),VLOOKUP(Dati!$A6857,Normas!$A:$D,3,FALSE)*0.6)),"")</f>
      </c>
      <c r="H6857" s="2">
        <f>IFERROR(IF(ISBLANK($A6857),"",IF($A6857="Ūdeņraža jonu koncentrācija",VLOOKUP(Dati!$A6857,Normas!$A:$D,2,FALSE),VLOOKUP(Dati!$A6857,Normas!$A:$D,2,FALSE)*0.3)),"")</f>
      </c>
      <c r="I6857" s="2">
        <f>IFERROR(IF(ISBLANK($A6857),"",IF($A6857="Ūdeņraža jonu koncentrācija",VLOOKUP(Dati!$A6857,Normas!$A:$D,3,FALSE),VLOOKUP(Dati!$A6857,Normas!$A:$D,3,FALSE)*0.3)),"")</f>
      </c>
    </row>
    <row r="6858" spans="2:9" x14ac:dyDescent="0.2">
      <c r="B6858">
        <f>IF(ISBLANK(A6858),"",VLOOKUP(A6858,Normas!A:D,4,FALSE))</f>
      </c>
      <c r="E6858" s="2">
        <f>IF(ISBLANK(D6858),"",INT(YEARFRAC(D6858,'Vispārīga informācija'!$B$2)))</f>
      </c>
      <c r="F6858" s="2">
        <f>IFERROR(IF(ISBLANK($A6858),"",IF($A6858="Ūdeņraža jonu koncentrācija",VLOOKUP(Dati!$A6858,Normas!$A:$D,2,FALSE),VLOOKUP(Dati!$A6858,Normas!$A:$D,2,FALSE)*0.6)),"")</f>
      </c>
      <c r="G6858" s="2">
        <f>IFERROR(IF(ISBLANK($A6858),"",IF($A6858="Ūdeņraža jonu koncentrācija",VLOOKUP(Dati!$A6858,Normas!$A:$D,3,FALSE),VLOOKUP(Dati!$A6858,Normas!$A:$D,3,FALSE)*0.6)),"")</f>
      </c>
      <c r="H6858" s="2">
        <f>IFERROR(IF(ISBLANK($A6858),"",IF($A6858="Ūdeņraža jonu koncentrācija",VLOOKUP(Dati!$A6858,Normas!$A:$D,2,FALSE),VLOOKUP(Dati!$A6858,Normas!$A:$D,2,FALSE)*0.3)),"")</f>
      </c>
      <c r="I6858" s="2">
        <f>IFERROR(IF(ISBLANK($A6858),"",IF($A6858="Ūdeņraža jonu koncentrācija",VLOOKUP(Dati!$A6858,Normas!$A:$D,3,FALSE),VLOOKUP(Dati!$A6858,Normas!$A:$D,3,FALSE)*0.3)),"")</f>
      </c>
    </row>
    <row r="6859" spans="2:9" x14ac:dyDescent="0.2">
      <c r="B6859">
        <f>IF(ISBLANK(A6859),"",VLOOKUP(A6859,Normas!A:D,4,FALSE))</f>
      </c>
      <c r="E6859" s="2">
        <f>IF(ISBLANK(D6859),"",INT(YEARFRAC(D6859,'Vispārīga informācija'!$B$2)))</f>
      </c>
      <c r="F6859" s="2">
        <f>IFERROR(IF(ISBLANK($A6859),"",IF($A6859="Ūdeņraža jonu koncentrācija",VLOOKUP(Dati!$A6859,Normas!$A:$D,2,FALSE),VLOOKUP(Dati!$A6859,Normas!$A:$D,2,FALSE)*0.6)),"")</f>
      </c>
      <c r="G6859" s="2">
        <f>IFERROR(IF(ISBLANK($A6859),"",IF($A6859="Ūdeņraža jonu koncentrācija",VLOOKUP(Dati!$A6859,Normas!$A:$D,3,FALSE),VLOOKUP(Dati!$A6859,Normas!$A:$D,3,FALSE)*0.6)),"")</f>
      </c>
      <c r="H6859" s="2">
        <f>IFERROR(IF(ISBLANK($A6859),"",IF($A6859="Ūdeņraža jonu koncentrācija",VLOOKUP(Dati!$A6859,Normas!$A:$D,2,FALSE),VLOOKUP(Dati!$A6859,Normas!$A:$D,2,FALSE)*0.3)),"")</f>
      </c>
      <c r="I6859" s="2">
        <f>IFERROR(IF(ISBLANK($A6859),"",IF($A6859="Ūdeņraža jonu koncentrācija",VLOOKUP(Dati!$A6859,Normas!$A:$D,3,FALSE),VLOOKUP(Dati!$A6859,Normas!$A:$D,3,FALSE)*0.3)),"")</f>
      </c>
    </row>
    <row r="6860" spans="2:9" x14ac:dyDescent="0.2">
      <c r="B6860">
        <f>IF(ISBLANK(A6860),"",VLOOKUP(A6860,Normas!A:D,4,FALSE))</f>
      </c>
      <c r="E6860" s="2">
        <f>IF(ISBLANK(D6860),"",INT(YEARFRAC(D6860,'Vispārīga informācija'!$B$2)))</f>
      </c>
      <c r="F6860" s="2">
        <f>IFERROR(IF(ISBLANK($A6860),"",IF($A6860="Ūdeņraža jonu koncentrācija",VLOOKUP(Dati!$A6860,Normas!$A:$D,2,FALSE),VLOOKUP(Dati!$A6860,Normas!$A:$D,2,FALSE)*0.6)),"")</f>
      </c>
      <c r="G6860" s="2">
        <f>IFERROR(IF(ISBLANK($A6860),"",IF($A6860="Ūdeņraža jonu koncentrācija",VLOOKUP(Dati!$A6860,Normas!$A:$D,3,FALSE),VLOOKUP(Dati!$A6860,Normas!$A:$D,3,FALSE)*0.6)),"")</f>
      </c>
      <c r="H6860" s="2">
        <f>IFERROR(IF(ISBLANK($A6860),"",IF($A6860="Ūdeņraža jonu koncentrācija",VLOOKUP(Dati!$A6860,Normas!$A:$D,2,FALSE),VLOOKUP(Dati!$A6860,Normas!$A:$D,2,FALSE)*0.3)),"")</f>
      </c>
      <c r="I6860" s="2">
        <f>IFERROR(IF(ISBLANK($A6860),"",IF($A6860="Ūdeņraža jonu koncentrācija",VLOOKUP(Dati!$A6860,Normas!$A:$D,3,FALSE),VLOOKUP(Dati!$A6860,Normas!$A:$D,3,FALSE)*0.3)),"")</f>
      </c>
    </row>
    <row r="6861" spans="2:9" x14ac:dyDescent="0.2">
      <c r="B6861">
        <f>IF(ISBLANK(A6861),"",VLOOKUP(A6861,Normas!A:D,4,FALSE))</f>
      </c>
      <c r="E6861" s="2">
        <f>IF(ISBLANK(D6861),"",INT(YEARFRAC(D6861,'Vispārīga informācija'!$B$2)))</f>
      </c>
      <c r="F6861" s="2">
        <f>IFERROR(IF(ISBLANK($A6861),"",IF($A6861="Ūdeņraža jonu koncentrācija",VLOOKUP(Dati!$A6861,Normas!$A:$D,2,FALSE),VLOOKUP(Dati!$A6861,Normas!$A:$D,2,FALSE)*0.6)),"")</f>
      </c>
      <c r="G6861" s="2">
        <f>IFERROR(IF(ISBLANK($A6861),"",IF($A6861="Ūdeņraža jonu koncentrācija",VLOOKUP(Dati!$A6861,Normas!$A:$D,3,FALSE),VLOOKUP(Dati!$A6861,Normas!$A:$D,3,FALSE)*0.6)),"")</f>
      </c>
      <c r="H6861" s="2">
        <f>IFERROR(IF(ISBLANK($A6861),"",IF($A6861="Ūdeņraža jonu koncentrācija",VLOOKUP(Dati!$A6861,Normas!$A:$D,2,FALSE),VLOOKUP(Dati!$A6861,Normas!$A:$D,2,FALSE)*0.3)),"")</f>
      </c>
      <c r="I6861" s="2">
        <f>IFERROR(IF(ISBLANK($A6861),"",IF($A6861="Ūdeņraža jonu koncentrācija",VLOOKUP(Dati!$A6861,Normas!$A:$D,3,FALSE),VLOOKUP(Dati!$A6861,Normas!$A:$D,3,FALSE)*0.3)),"")</f>
      </c>
    </row>
    <row r="6862" spans="2:9" x14ac:dyDescent="0.2">
      <c r="B6862">
        <f>IF(ISBLANK(A6862),"",VLOOKUP(A6862,Normas!A:D,4,FALSE))</f>
      </c>
      <c r="E6862" s="2">
        <f>IF(ISBLANK(D6862),"",INT(YEARFRAC(D6862,'Vispārīga informācija'!$B$2)))</f>
      </c>
      <c r="F6862" s="2">
        <f>IFERROR(IF(ISBLANK($A6862),"",IF($A6862="Ūdeņraža jonu koncentrācija",VLOOKUP(Dati!$A6862,Normas!$A:$D,2,FALSE),VLOOKUP(Dati!$A6862,Normas!$A:$D,2,FALSE)*0.6)),"")</f>
      </c>
      <c r="G6862" s="2">
        <f>IFERROR(IF(ISBLANK($A6862),"",IF($A6862="Ūdeņraža jonu koncentrācija",VLOOKUP(Dati!$A6862,Normas!$A:$D,3,FALSE),VLOOKUP(Dati!$A6862,Normas!$A:$D,3,FALSE)*0.6)),"")</f>
      </c>
      <c r="H6862" s="2">
        <f>IFERROR(IF(ISBLANK($A6862),"",IF($A6862="Ūdeņraža jonu koncentrācija",VLOOKUP(Dati!$A6862,Normas!$A:$D,2,FALSE),VLOOKUP(Dati!$A6862,Normas!$A:$D,2,FALSE)*0.3)),"")</f>
      </c>
      <c r="I6862" s="2">
        <f>IFERROR(IF(ISBLANK($A6862),"",IF($A6862="Ūdeņraža jonu koncentrācija",VLOOKUP(Dati!$A6862,Normas!$A:$D,3,FALSE),VLOOKUP(Dati!$A6862,Normas!$A:$D,3,FALSE)*0.3)),"")</f>
      </c>
    </row>
    <row r="6863" spans="2:9" x14ac:dyDescent="0.2">
      <c r="B6863">
        <f>IF(ISBLANK(A6863),"",VLOOKUP(A6863,Normas!A:D,4,FALSE))</f>
      </c>
      <c r="E6863" s="2">
        <f>IF(ISBLANK(D6863),"",INT(YEARFRAC(D6863,'Vispārīga informācija'!$B$2)))</f>
      </c>
      <c r="F6863" s="2">
        <f>IFERROR(IF(ISBLANK($A6863),"",IF($A6863="Ūdeņraža jonu koncentrācija",VLOOKUP(Dati!$A6863,Normas!$A:$D,2,FALSE),VLOOKUP(Dati!$A6863,Normas!$A:$D,2,FALSE)*0.6)),"")</f>
      </c>
      <c r="G6863" s="2">
        <f>IFERROR(IF(ISBLANK($A6863),"",IF($A6863="Ūdeņraža jonu koncentrācija",VLOOKUP(Dati!$A6863,Normas!$A:$D,3,FALSE),VLOOKUP(Dati!$A6863,Normas!$A:$D,3,FALSE)*0.6)),"")</f>
      </c>
      <c r="H6863" s="2">
        <f>IFERROR(IF(ISBLANK($A6863),"",IF($A6863="Ūdeņraža jonu koncentrācija",VLOOKUP(Dati!$A6863,Normas!$A:$D,2,FALSE),VLOOKUP(Dati!$A6863,Normas!$A:$D,2,FALSE)*0.3)),"")</f>
      </c>
      <c r="I6863" s="2">
        <f>IFERROR(IF(ISBLANK($A6863),"",IF($A6863="Ūdeņraža jonu koncentrācija",VLOOKUP(Dati!$A6863,Normas!$A:$D,3,FALSE),VLOOKUP(Dati!$A6863,Normas!$A:$D,3,FALSE)*0.3)),"")</f>
      </c>
    </row>
    <row r="6864" spans="2:9" x14ac:dyDescent="0.2">
      <c r="B6864">
        <f>IF(ISBLANK(A6864),"",VLOOKUP(A6864,Normas!A:D,4,FALSE))</f>
      </c>
      <c r="E6864" s="2">
        <f>IF(ISBLANK(D6864),"",INT(YEARFRAC(D6864,'Vispārīga informācija'!$B$2)))</f>
      </c>
      <c r="F6864" s="2">
        <f>IFERROR(IF(ISBLANK($A6864),"",IF($A6864="Ūdeņraža jonu koncentrācija",VLOOKUP(Dati!$A6864,Normas!$A:$D,2,FALSE),VLOOKUP(Dati!$A6864,Normas!$A:$D,2,FALSE)*0.6)),"")</f>
      </c>
      <c r="G6864" s="2">
        <f>IFERROR(IF(ISBLANK($A6864),"",IF($A6864="Ūdeņraža jonu koncentrācija",VLOOKUP(Dati!$A6864,Normas!$A:$D,3,FALSE),VLOOKUP(Dati!$A6864,Normas!$A:$D,3,FALSE)*0.6)),"")</f>
      </c>
      <c r="H6864" s="2">
        <f>IFERROR(IF(ISBLANK($A6864),"",IF($A6864="Ūdeņraža jonu koncentrācija",VLOOKUP(Dati!$A6864,Normas!$A:$D,2,FALSE),VLOOKUP(Dati!$A6864,Normas!$A:$D,2,FALSE)*0.3)),"")</f>
      </c>
      <c r="I6864" s="2">
        <f>IFERROR(IF(ISBLANK($A6864),"",IF($A6864="Ūdeņraža jonu koncentrācija",VLOOKUP(Dati!$A6864,Normas!$A:$D,3,FALSE),VLOOKUP(Dati!$A6864,Normas!$A:$D,3,FALSE)*0.3)),"")</f>
      </c>
    </row>
    <row r="6865" spans="2:9" x14ac:dyDescent="0.2">
      <c r="B6865">
        <f>IF(ISBLANK(A6865),"",VLOOKUP(A6865,Normas!A:D,4,FALSE))</f>
      </c>
      <c r="E6865" s="2">
        <f>IF(ISBLANK(D6865),"",INT(YEARFRAC(D6865,'Vispārīga informācija'!$B$2)))</f>
      </c>
      <c r="F6865" s="2">
        <f>IFERROR(IF(ISBLANK($A6865),"",IF($A6865="Ūdeņraža jonu koncentrācija",VLOOKUP(Dati!$A6865,Normas!$A:$D,2,FALSE),VLOOKUP(Dati!$A6865,Normas!$A:$D,2,FALSE)*0.6)),"")</f>
      </c>
      <c r="G6865" s="2">
        <f>IFERROR(IF(ISBLANK($A6865),"",IF($A6865="Ūdeņraža jonu koncentrācija",VLOOKUP(Dati!$A6865,Normas!$A:$D,3,FALSE),VLOOKUP(Dati!$A6865,Normas!$A:$D,3,FALSE)*0.6)),"")</f>
      </c>
      <c r="H6865" s="2">
        <f>IFERROR(IF(ISBLANK($A6865),"",IF($A6865="Ūdeņraža jonu koncentrācija",VLOOKUP(Dati!$A6865,Normas!$A:$D,2,FALSE),VLOOKUP(Dati!$A6865,Normas!$A:$D,2,FALSE)*0.3)),"")</f>
      </c>
      <c r="I6865" s="2">
        <f>IFERROR(IF(ISBLANK($A6865),"",IF($A6865="Ūdeņraža jonu koncentrācija",VLOOKUP(Dati!$A6865,Normas!$A:$D,3,FALSE),VLOOKUP(Dati!$A6865,Normas!$A:$D,3,FALSE)*0.3)),"")</f>
      </c>
    </row>
    <row r="6866" spans="2:9" x14ac:dyDescent="0.2">
      <c r="B6866">
        <f>IF(ISBLANK(A6866),"",VLOOKUP(A6866,Normas!A:D,4,FALSE))</f>
      </c>
      <c r="E6866" s="2">
        <f>IF(ISBLANK(D6866),"",INT(YEARFRAC(D6866,'Vispārīga informācija'!$B$2)))</f>
      </c>
      <c r="F6866" s="2">
        <f>IFERROR(IF(ISBLANK($A6866),"",IF($A6866="Ūdeņraža jonu koncentrācija",VLOOKUP(Dati!$A6866,Normas!$A:$D,2,FALSE),VLOOKUP(Dati!$A6866,Normas!$A:$D,2,FALSE)*0.6)),"")</f>
      </c>
      <c r="G6866" s="2">
        <f>IFERROR(IF(ISBLANK($A6866),"",IF($A6866="Ūdeņraža jonu koncentrācija",VLOOKUP(Dati!$A6866,Normas!$A:$D,3,FALSE),VLOOKUP(Dati!$A6866,Normas!$A:$D,3,FALSE)*0.6)),"")</f>
      </c>
      <c r="H6866" s="2">
        <f>IFERROR(IF(ISBLANK($A6866),"",IF($A6866="Ūdeņraža jonu koncentrācija",VLOOKUP(Dati!$A6866,Normas!$A:$D,2,FALSE),VLOOKUP(Dati!$A6866,Normas!$A:$D,2,FALSE)*0.3)),"")</f>
      </c>
      <c r="I6866" s="2">
        <f>IFERROR(IF(ISBLANK($A6866),"",IF($A6866="Ūdeņraža jonu koncentrācija",VLOOKUP(Dati!$A6866,Normas!$A:$D,3,FALSE),VLOOKUP(Dati!$A6866,Normas!$A:$D,3,FALSE)*0.3)),"")</f>
      </c>
    </row>
    <row r="6867" spans="2:9" x14ac:dyDescent="0.2">
      <c r="B6867">
        <f>IF(ISBLANK(A6867),"",VLOOKUP(A6867,Normas!A:D,4,FALSE))</f>
      </c>
      <c r="E6867" s="2">
        <f>IF(ISBLANK(D6867),"",INT(YEARFRAC(D6867,'Vispārīga informācija'!$B$2)))</f>
      </c>
      <c r="F6867" s="2">
        <f>IFERROR(IF(ISBLANK($A6867),"",IF($A6867="Ūdeņraža jonu koncentrācija",VLOOKUP(Dati!$A6867,Normas!$A:$D,2,FALSE),VLOOKUP(Dati!$A6867,Normas!$A:$D,2,FALSE)*0.6)),"")</f>
      </c>
      <c r="G6867" s="2">
        <f>IFERROR(IF(ISBLANK($A6867),"",IF($A6867="Ūdeņraža jonu koncentrācija",VLOOKUP(Dati!$A6867,Normas!$A:$D,3,FALSE),VLOOKUP(Dati!$A6867,Normas!$A:$D,3,FALSE)*0.6)),"")</f>
      </c>
      <c r="H6867" s="2">
        <f>IFERROR(IF(ISBLANK($A6867),"",IF($A6867="Ūdeņraža jonu koncentrācija",VLOOKUP(Dati!$A6867,Normas!$A:$D,2,FALSE),VLOOKUP(Dati!$A6867,Normas!$A:$D,2,FALSE)*0.3)),"")</f>
      </c>
      <c r="I6867" s="2">
        <f>IFERROR(IF(ISBLANK($A6867),"",IF($A6867="Ūdeņraža jonu koncentrācija",VLOOKUP(Dati!$A6867,Normas!$A:$D,3,FALSE),VLOOKUP(Dati!$A6867,Normas!$A:$D,3,FALSE)*0.3)),"")</f>
      </c>
    </row>
    <row r="6868" spans="2:9" x14ac:dyDescent="0.2">
      <c r="B6868">
        <f>IF(ISBLANK(A6868),"",VLOOKUP(A6868,Normas!A:D,4,FALSE))</f>
      </c>
      <c r="E6868" s="2">
        <f>IF(ISBLANK(D6868),"",INT(YEARFRAC(D6868,'Vispārīga informācija'!$B$2)))</f>
      </c>
      <c r="F6868" s="2">
        <f>IFERROR(IF(ISBLANK($A6868),"",IF($A6868="Ūdeņraža jonu koncentrācija",VLOOKUP(Dati!$A6868,Normas!$A:$D,2,FALSE),VLOOKUP(Dati!$A6868,Normas!$A:$D,2,FALSE)*0.6)),"")</f>
      </c>
      <c r="G6868" s="2">
        <f>IFERROR(IF(ISBLANK($A6868),"",IF($A6868="Ūdeņraža jonu koncentrācija",VLOOKUP(Dati!$A6868,Normas!$A:$D,3,FALSE),VLOOKUP(Dati!$A6868,Normas!$A:$D,3,FALSE)*0.6)),"")</f>
      </c>
      <c r="H6868" s="2">
        <f>IFERROR(IF(ISBLANK($A6868),"",IF($A6868="Ūdeņraža jonu koncentrācija",VLOOKUP(Dati!$A6868,Normas!$A:$D,2,FALSE),VLOOKUP(Dati!$A6868,Normas!$A:$D,2,FALSE)*0.3)),"")</f>
      </c>
      <c r="I6868" s="2">
        <f>IFERROR(IF(ISBLANK($A6868),"",IF($A6868="Ūdeņraža jonu koncentrācija",VLOOKUP(Dati!$A6868,Normas!$A:$D,3,FALSE),VLOOKUP(Dati!$A6868,Normas!$A:$D,3,FALSE)*0.3)),"")</f>
      </c>
    </row>
    <row r="6869" spans="2:9" x14ac:dyDescent="0.2">
      <c r="B6869">
        <f>IF(ISBLANK(A6869),"",VLOOKUP(A6869,Normas!A:D,4,FALSE))</f>
      </c>
      <c r="E6869" s="2">
        <f>IF(ISBLANK(D6869),"",INT(YEARFRAC(D6869,'Vispārīga informācija'!$B$2)))</f>
      </c>
      <c r="F6869" s="2">
        <f>IFERROR(IF(ISBLANK($A6869),"",IF($A6869="Ūdeņraža jonu koncentrācija",VLOOKUP(Dati!$A6869,Normas!$A:$D,2,FALSE),VLOOKUP(Dati!$A6869,Normas!$A:$D,2,FALSE)*0.6)),"")</f>
      </c>
      <c r="G6869" s="2">
        <f>IFERROR(IF(ISBLANK($A6869),"",IF($A6869="Ūdeņraža jonu koncentrācija",VLOOKUP(Dati!$A6869,Normas!$A:$D,3,FALSE),VLOOKUP(Dati!$A6869,Normas!$A:$D,3,FALSE)*0.6)),"")</f>
      </c>
      <c r="H6869" s="2">
        <f>IFERROR(IF(ISBLANK($A6869),"",IF($A6869="Ūdeņraža jonu koncentrācija",VLOOKUP(Dati!$A6869,Normas!$A:$D,2,FALSE),VLOOKUP(Dati!$A6869,Normas!$A:$D,2,FALSE)*0.3)),"")</f>
      </c>
      <c r="I6869" s="2">
        <f>IFERROR(IF(ISBLANK($A6869),"",IF($A6869="Ūdeņraža jonu koncentrācija",VLOOKUP(Dati!$A6869,Normas!$A:$D,3,FALSE),VLOOKUP(Dati!$A6869,Normas!$A:$D,3,FALSE)*0.3)),"")</f>
      </c>
    </row>
    <row r="6870" spans="2:9" x14ac:dyDescent="0.2">
      <c r="B6870">
        <f>IF(ISBLANK(A6870),"",VLOOKUP(A6870,Normas!A:D,4,FALSE))</f>
      </c>
      <c r="E6870" s="2">
        <f>IF(ISBLANK(D6870),"",INT(YEARFRAC(D6870,'Vispārīga informācija'!$B$2)))</f>
      </c>
      <c r="F6870" s="2">
        <f>IFERROR(IF(ISBLANK($A6870),"",IF($A6870="Ūdeņraža jonu koncentrācija",VLOOKUP(Dati!$A6870,Normas!$A:$D,2,FALSE),VLOOKUP(Dati!$A6870,Normas!$A:$D,2,FALSE)*0.6)),"")</f>
      </c>
      <c r="G6870" s="2">
        <f>IFERROR(IF(ISBLANK($A6870),"",IF($A6870="Ūdeņraža jonu koncentrācija",VLOOKUP(Dati!$A6870,Normas!$A:$D,3,FALSE),VLOOKUP(Dati!$A6870,Normas!$A:$D,3,FALSE)*0.6)),"")</f>
      </c>
      <c r="H6870" s="2">
        <f>IFERROR(IF(ISBLANK($A6870),"",IF($A6870="Ūdeņraža jonu koncentrācija",VLOOKUP(Dati!$A6870,Normas!$A:$D,2,FALSE),VLOOKUP(Dati!$A6870,Normas!$A:$D,2,FALSE)*0.3)),"")</f>
      </c>
      <c r="I6870" s="2">
        <f>IFERROR(IF(ISBLANK($A6870),"",IF($A6870="Ūdeņraža jonu koncentrācija",VLOOKUP(Dati!$A6870,Normas!$A:$D,3,FALSE),VLOOKUP(Dati!$A6870,Normas!$A:$D,3,FALSE)*0.3)),"")</f>
      </c>
    </row>
    <row r="6871" spans="2:9" x14ac:dyDescent="0.2">
      <c r="B6871">
        <f>IF(ISBLANK(A6871),"",VLOOKUP(A6871,Normas!A:D,4,FALSE))</f>
      </c>
      <c r="E6871" s="2">
        <f>IF(ISBLANK(D6871),"",INT(YEARFRAC(D6871,'Vispārīga informācija'!$B$2)))</f>
      </c>
      <c r="F6871" s="2">
        <f>IFERROR(IF(ISBLANK($A6871),"",IF($A6871="Ūdeņraža jonu koncentrācija",VLOOKUP(Dati!$A6871,Normas!$A:$D,2,FALSE),VLOOKUP(Dati!$A6871,Normas!$A:$D,2,FALSE)*0.6)),"")</f>
      </c>
      <c r="G6871" s="2">
        <f>IFERROR(IF(ISBLANK($A6871),"",IF($A6871="Ūdeņraža jonu koncentrācija",VLOOKUP(Dati!$A6871,Normas!$A:$D,3,FALSE),VLOOKUP(Dati!$A6871,Normas!$A:$D,3,FALSE)*0.6)),"")</f>
      </c>
      <c r="H6871" s="2">
        <f>IFERROR(IF(ISBLANK($A6871),"",IF($A6871="Ūdeņraža jonu koncentrācija",VLOOKUP(Dati!$A6871,Normas!$A:$D,2,FALSE),VLOOKUP(Dati!$A6871,Normas!$A:$D,2,FALSE)*0.3)),"")</f>
      </c>
      <c r="I6871" s="2">
        <f>IFERROR(IF(ISBLANK($A6871),"",IF($A6871="Ūdeņraža jonu koncentrācija",VLOOKUP(Dati!$A6871,Normas!$A:$D,3,FALSE),VLOOKUP(Dati!$A6871,Normas!$A:$D,3,FALSE)*0.3)),"")</f>
      </c>
    </row>
    <row r="6872" spans="2:9" x14ac:dyDescent="0.2">
      <c r="B6872">
        <f>IF(ISBLANK(A6872),"",VLOOKUP(A6872,Normas!A:D,4,FALSE))</f>
      </c>
      <c r="E6872" s="2">
        <f>IF(ISBLANK(D6872),"",INT(YEARFRAC(D6872,'Vispārīga informācija'!$B$2)))</f>
      </c>
      <c r="F6872" s="2">
        <f>IFERROR(IF(ISBLANK($A6872),"",IF($A6872="Ūdeņraža jonu koncentrācija",VLOOKUP(Dati!$A6872,Normas!$A:$D,2,FALSE),VLOOKUP(Dati!$A6872,Normas!$A:$D,2,FALSE)*0.6)),"")</f>
      </c>
      <c r="G6872" s="2">
        <f>IFERROR(IF(ISBLANK($A6872),"",IF($A6872="Ūdeņraža jonu koncentrācija",VLOOKUP(Dati!$A6872,Normas!$A:$D,3,FALSE),VLOOKUP(Dati!$A6872,Normas!$A:$D,3,FALSE)*0.6)),"")</f>
      </c>
      <c r="H6872" s="2">
        <f>IFERROR(IF(ISBLANK($A6872),"",IF($A6872="Ūdeņraža jonu koncentrācija",VLOOKUP(Dati!$A6872,Normas!$A:$D,2,FALSE),VLOOKUP(Dati!$A6872,Normas!$A:$D,2,FALSE)*0.3)),"")</f>
      </c>
      <c r="I6872" s="2">
        <f>IFERROR(IF(ISBLANK($A6872),"",IF($A6872="Ūdeņraža jonu koncentrācija",VLOOKUP(Dati!$A6872,Normas!$A:$D,3,FALSE),VLOOKUP(Dati!$A6872,Normas!$A:$D,3,FALSE)*0.3)),"")</f>
      </c>
    </row>
    <row r="6873" spans="2:9" x14ac:dyDescent="0.2">
      <c r="B6873">
        <f>IF(ISBLANK(A6873),"",VLOOKUP(A6873,Normas!A:D,4,FALSE))</f>
      </c>
      <c r="E6873" s="2">
        <f>IF(ISBLANK(D6873),"",INT(YEARFRAC(D6873,'Vispārīga informācija'!$B$2)))</f>
      </c>
      <c r="F6873" s="2">
        <f>IFERROR(IF(ISBLANK($A6873),"",IF($A6873="Ūdeņraža jonu koncentrācija",VLOOKUP(Dati!$A6873,Normas!$A:$D,2,FALSE),VLOOKUP(Dati!$A6873,Normas!$A:$D,2,FALSE)*0.6)),"")</f>
      </c>
      <c r="G6873" s="2">
        <f>IFERROR(IF(ISBLANK($A6873),"",IF($A6873="Ūdeņraža jonu koncentrācija",VLOOKUP(Dati!$A6873,Normas!$A:$D,3,FALSE),VLOOKUP(Dati!$A6873,Normas!$A:$D,3,FALSE)*0.6)),"")</f>
      </c>
      <c r="H6873" s="2">
        <f>IFERROR(IF(ISBLANK($A6873),"",IF($A6873="Ūdeņraža jonu koncentrācija",VLOOKUP(Dati!$A6873,Normas!$A:$D,2,FALSE),VLOOKUP(Dati!$A6873,Normas!$A:$D,2,FALSE)*0.3)),"")</f>
      </c>
      <c r="I6873" s="2">
        <f>IFERROR(IF(ISBLANK($A6873),"",IF($A6873="Ūdeņraža jonu koncentrācija",VLOOKUP(Dati!$A6873,Normas!$A:$D,3,FALSE),VLOOKUP(Dati!$A6873,Normas!$A:$D,3,FALSE)*0.3)),"")</f>
      </c>
    </row>
    <row r="6874" spans="2:9" x14ac:dyDescent="0.2">
      <c r="B6874">
        <f>IF(ISBLANK(A6874),"",VLOOKUP(A6874,Normas!A:D,4,FALSE))</f>
      </c>
      <c r="E6874" s="2">
        <f>IF(ISBLANK(D6874),"",INT(YEARFRAC(D6874,'Vispārīga informācija'!$B$2)))</f>
      </c>
      <c r="F6874" s="2">
        <f>IFERROR(IF(ISBLANK($A6874),"",IF($A6874="Ūdeņraža jonu koncentrācija",VLOOKUP(Dati!$A6874,Normas!$A:$D,2,FALSE),VLOOKUP(Dati!$A6874,Normas!$A:$D,2,FALSE)*0.6)),"")</f>
      </c>
      <c r="G6874" s="2">
        <f>IFERROR(IF(ISBLANK($A6874),"",IF($A6874="Ūdeņraža jonu koncentrācija",VLOOKUP(Dati!$A6874,Normas!$A:$D,3,FALSE),VLOOKUP(Dati!$A6874,Normas!$A:$D,3,FALSE)*0.6)),"")</f>
      </c>
      <c r="H6874" s="2">
        <f>IFERROR(IF(ISBLANK($A6874),"",IF($A6874="Ūdeņraža jonu koncentrācija",VLOOKUP(Dati!$A6874,Normas!$A:$D,2,FALSE),VLOOKUP(Dati!$A6874,Normas!$A:$D,2,FALSE)*0.3)),"")</f>
      </c>
      <c r="I6874" s="2">
        <f>IFERROR(IF(ISBLANK($A6874),"",IF($A6874="Ūdeņraža jonu koncentrācija",VLOOKUP(Dati!$A6874,Normas!$A:$D,3,FALSE),VLOOKUP(Dati!$A6874,Normas!$A:$D,3,FALSE)*0.3)),"")</f>
      </c>
    </row>
    <row r="6875" spans="2:9" x14ac:dyDescent="0.2">
      <c r="B6875">
        <f>IF(ISBLANK(A6875),"",VLOOKUP(A6875,Normas!A:D,4,FALSE))</f>
      </c>
      <c r="E6875" s="2">
        <f>IF(ISBLANK(D6875),"",INT(YEARFRAC(D6875,'Vispārīga informācija'!$B$2)))</f>
      </c>
      <c r="F6875" s="2">
        <f>IFERROR(IF(ISBLANK($A6875),"",IF($A6875="Ūdeņraža jonu koncentrācija",VLOOKUP(Dati!$A6875,Normas!$A:$D,2,FALSE),VLOOKUP(Dati!$A6875,Normas!$A:$D,2,FALSE)*0.6)),"")</f>
      </c>
      <c r="G6875" s="2">
        <f>IFERROR(IF(ISBLANK($A6875),"",IF($A6875="Ūdeņraža jonu koncentrācija",VLOOKUP(Dati!$A6875,Normas!$A:$D,3,FALSE),VLOOKUP(Dati!$A6875,Normas!$A:$D,3,FALSE)*0.6)),"")</f>
      </c>
      <c r="H6875" s="2">
        <f>IFERROR(IF(ISBLANK($A6875),"",IF($A6875="Ūdeņraža jonu koncentrācija",VLOOKUP(Dati!$A6875,Normas!$A:$D,2,FALSE),VLOOKUP(Dati!$A6875,Normas!$A:$D,2,FALSE)*0.3)),"")</f>
      </c>
      <c r="I6875" s="2">
        <f>IFERROR(IF(ISBLANK($A6875),"",IF($A6875="Ūdeņraža jonu koncentrācija",VLOOKUP(Dati!$A6875,Normas!$A:$D,3,FALSE),VLOOKUP(Dati!$A6875,Normas!$A:$D,3,FALSE)*0.3)),"")</f>
      </c>
    </row>
    <row r="6876" spans="2:9" x14ac:dyDescent="0.2">
      <c r="B6876">
        <f>IF(ISBLANK(A6876),"",VLOOKUP(A6876,Normas!A:D,4,FALSE))</f>
      </c>
      <c r="E6876" s="2">
        <f>IF(ISBLANK(D6876),"",INT(YEARFRAC(D6876,'Vispārīga informācija'!$B$2)))</f>
      </c>
      <c r="F6876" s="2">
        <f>IFERROR(IF(ISBLANK($A6876),"",IF($A6876="Ūdeņraža jonu koncentrācija",VLOOKUP(Dati!$A6876,Normas!$A:$D,2,FALSE),VLOOKUP(Dati!$A6876,Normas!$A:$D,2,FALSE)*0.6)),"")</f>
      </c>
      <c r="G6876" s="2">
        <f>IFERROR(IF(ISBLANK($A6876),"",IF($A6876="Ūdeņraža jonu koncentrācija",VLOOKUP(Dati!$A6876,Normas!$A:$D,3,FALSE),VLOOKUP(Dati!$A6876,Normas!$A:$D,3,FALSE)*0.6)),"")</f>
      </c>
      <c r="H6876" s="2">
        <f>IFERROR(IF(ISBLANK($A6876),"",IF($A6876="Ūdeņraža jonu koncentrācija",VLOOKUP(Dati!$A6876,Normas!$A:$D,2,FALSE),VLOOKUP(Dati!$A6876,Normas!$A:$D,2,FALSE)*0.3)),"")</f>
      </c>
      <c r="I6876" s="2">
        <f>IFERROR(IF(ISBLANK($A6876),"",IF($A6876="Ūdeņraža jonu koncentrācija",VLOOKUP(Dati!$A6876,Normas!$A:$D,3,FALSE),VLOOKUP(Dati!$A6876,Normas!$A:$D,3,FALSE)*0.3)),"")</f>
      </c>
    </row>
    <row r="6877" spans="2:9" x14ac:dyDescent="0.2">
      <c r="B6877">
        <f>IF(ISBLANK(A6877),"",VLOOKUP(A6877,Normas!A:D,4,FALSE))</f>
      </c>
      <c r="E6877" s="2">
        <f>IF(ISBLANK(D6877),"",INT(YEARFRAC(D6877,'Vispārīga informācija'!$B$2)))</f>
      </c>
      <c r="F6877" s="2">
        <f>IFERROR(IF(ISBLANK($A6877),"",IF($A6877="Ūdeņraža jonu koncentrācija",VLOOKUP(Dati!$A6877,Normas!$A:$D,2,FALSE),VLOOKUP(Dati!$A6877,Normas!$A:$D,2,FALSE)*0.6)),"")</f>
      </c>
      <c r="G6877" s="2">
        <f>IFERROR(IF(ISBLANK($A6877),"",IF($A6877="Ūdeņraža jonu koncentrācija",VLOOKUP(Dati!$A6877,Normas!$A:$D,3,FALSE),VLOOKUP(Dati!$A6877,Normas!$A:$D,3,FALSE)*0.6)),"")</f>
      </c>
      <c r="H6877" s="2">
        <f>IFERROR(IF(ISBLANK($A6877),"",IF($A6877="Ūdeņraža jonu koncentrācija",VLOOKUP(Dati!$A6877,Normas!$A:$D,2,FALSE),VLOOKUP(Dati!$A6877,Normas!$A:$D,2,FALSE)*0.3)),"")</f>
      </c>
      <c r="I6877" s="2">
        <f>IFERROR(IF(ISBLANK($A6877),"",IF($A6877="Ūdeņraža jonu koncentrācija",VLOOKUP(Dati!$A6877,Normas!$A:$D,3,FALSE),VLOOKUP(Dati!$A6877,Normas!$A:$D,3,FALSE)*0.3)),"")</f>
      </c>
    </row>
    <row r="6878" spans="2:9" x14ac:dyDescent="0.2">
      <c r="B6878">
        <f>IF(ISBLANK(A6878),"",VLOOKUP(A6878,Normas!A:D,4,FALSE))</f>
      </c>
      <c r="E6878" s="2">
        <f>IF(ISBLANK(D6878),"",INT(YEARFRAC(D6878,'Vispārīga informācija'!$B$2)))</f>
      </c>
      <c r="F6878" s="2">
        <f>IFERROR(IF(ISBLANK($A6878),"",IF($A6878="Ūdeņraža jonu koncentrācija",VLOOKUP(Dati!$A6878,Normas!$A:$D,2,FALSE),VLOOKUP(Dati!$A6878,Normas!$A:$D,2,FALSE)*0.6)),"")</f>
      </c>
      <c r="G6878" s="2">
        <f>IFERROR(IF(ISBLANK($A6878),"",IF($A6878="Ūdeņraža jonu koncentrācija",VLOOKUP(Dati!$A6878,Normas!$A:$D,3,FALSE),VLOOKUP(Dati!$A6878,Normas!$A:$D,3,FALSE)*0.6)),"")</f>
      </c>
      <c r="H6878" s="2">
        <f>IFERROR(IF(ISBLANK($A6878),"",IF($A6878="Ūdeņraža jonu koncentrācija",VLOOKUP(Dati!$A6878,Normas!$A:$D,2,FALSE),VLOOKUP(Dati!$A6878,Normas!$A:$D,2,FALSE)*0.3)),"")</f>
      </c>
      <c r="I6878" s="2">
        <f>IFERROR(IF(ISBLANK($A6878),"",IF($A6878="Ūdeņraža jonu koncentrācija",VLOOKUP(Dati!$A6878,Normas!$A:$D,3,FALSE),VLOOKUP(Dati!$A6878,Normas!$A:$D,3,FALSE)*0.3)),"")</f>
      </c>
    </row>
    <row r="6879" spans="2:9" x14ac:dyDescent="0.2">
      <c r="B6879">
        <f>IF(ISBLANK(A6879),"",VLOOKUP(A6879,Normas!A:D,4,FALSE))</f>
      </c>
      <c r="E6879" s="2">
        <f>IF(ISBLANK(D6879),"",INT(YEARFRAC(D6879,'Vispārīga informācija'!$B$2)))</f>
      </c>
      <c r="F6879" s="2">
        <f>IFERROR(IF(ISBLANK($A6879),"",IF($A6879="Ūdeņraža jonu koncentrācija",VLOOKUP(Dati!$A6879,Normas!$A:$D,2,FALSE),VLOOKUP(Dati!$A6879,Normas!$A:$D,2,FALSE)*0.6)),"")</f>
      </c>
      <c r="G6879" s="2">
        <f>IFERROR(IF(ISBLANK($A6879),"",IF($A6879="Ūdeņraža jonu koncentrācija",VLOOKUP(Dati!$A6879,Normas!$A:$D,3,FALSE),VLOOKUP(Dati!$A6879,Normas!$A:$D,3,FALSE)*0.6)),"")</f>
      </c>
      <c r="H6879" s="2">
        <f>IFERROR(IF(ISBLANK($A6879),"",IF($A6879="Ūdeņraža jonu koncentrācija",VLOOKUP(Dati!$A6879,Normas!$A:$D,2,FALSE),VLOOKUP(Dati!$A6879,Normas!$A:$D,2,FALSE)*0.3)),"")</f>
      </c>
      <c r="I6879" s="2">
        <f>IFERROR(IF(ISBLANK($A6879),"",IF($A6879="Ūdeņraža jonu koncentrācija",VLOOKUP(Dati!$A6879,Normas!$A:$D,3,FALSE),VLOOKUP(Dati!$A6879,Normas!$A:$D,3,FALSE)*0.3)),"")</f>
      </c>
    </row>
    <row r="6880" spans="2:9" x14ac:dyDescent="0.2">
      <c r="B6880">
        <f>IF(ISBLANK(A6880),"",VLOOKUP(A6880,Normas!A:D,4,FALSE))</f>
      </c>
      <c r="E6880" s="2">
        <f>IF(ISBLANK(D6880),"",INT(YEARFRAC(D6880,'Vispārīga informācija'!$B$2)))</f>
      </c>
      <c r="F6880" s="2">
        <f>IFERROR(IF(ISBLANK($A6880),"",IF($A6880="Ūdeņraža jonu koncentrācija",VLOOKUP(Dati!$A6880,Normas!$A:$D,2,FALSE),VLOOKUP(Dati!$A6880,Normas!$A:$D,2,FALSE)*0.6)),"")</f>
      </c>
      <c r="G6880" s="2">
        <f>IFERROR(IF(ISBLANK($A6880),"",IF($A6880="Ūdeņraža jonu koncentrācija",VLOOKUP(Dati!$A6880,Normas!$A:$D,3,FALSE),VLOOKUP(Dati!$A6880,Normas!$A:$D,3,FALSE)*0.6)),"")</f>
      </c>
      <c r="H6880" s="2">
        <f>IFERROR(IF(ISBLANK($A6880),"",IF($A6880="Ūdeņraža jonu koncentrācija",VLOOKUP(Dati!$A6880,Normas!$A:$D,2,FALSE),VLOOKUP(Dati!$A6880,Normas!$A:$D,2,FALSE)*0.3)),"")</f>
      </c>
      <c r="I6880" s="2">
        <f>IFERROR(IF(ISBLANK($A6880),"",IF($A6880="Ūdeņraža jonu koncentrācija",VLOOKUP(Dati!$A6880,Normas!$A:$D,3,FALSE),VLOOKUP(Dati!$A6880,Normas!$A:$D,3,FALSE)*0.3)),"")</f>
      </c>
    </row>
    <row r="6881" spans="2:9" x14ac:dyDescent="0.2">
      <c r="B6881">
        <f>IF(ISBLANK(A6881),"",VLOOKUP(A6881,Normas!A:D,4,FALSE))</f>
      </c>
      <c r="E6881" s="2">
        <f>IF(ISBLANK(D6881),"",INT(YEARFRAC(D6881,'Vispārīga informācija'!$B$2)))</f>
      </c>
      <c r="F6881" s="2">
        <f>IFERROR(IF(ISBLANK($A6881),"",IF($A6881="Ūdeņraža jonu koncentrācija",VLOOKUP(Dati!$A6881,Normas!$A:$D,2,FALSE),VLOOKUP(Dati!$A6881,Normas!$A:$D,2,FALSE)*0.6)),"")</f>
      </c>
      <c r="G6881" s="2">
        <f>IFERROR(IF(ISBLANK($A6881),"",IF($A6881="Ūdeņraža jonu koncentrācija",VLOOKUP(Dati!$A6881,Normas!$A:$D,3,FALSE),VLOOKUP(Dati!$A6881,Normas!$A:$D,3,FALSE)*0.6)),"")</f>
      </c>
      <c r="H6881" s="2">
        <f>IFERROR(IF(ISBLANK($A6881),"",IF($A6881="Ūdeņraža jonu koncentrācija",VLOOKUP(Dati!$A6881,Normas!$A:$D,2,FALSE),VLOOKUP(Dati!$A6881,Normas!$A:$D,2,FALSE)*0.3)),"")</f>
      </c>
      <c r="I6881" s="2">
        <f>IFERROR(IF(ISBLANK($A6881),"",IF($A6881="Ūdeņraža jonu koncentrācija",VLOOKUP(Dati!$A6881,Normas!$A:$D,3,FALSE),VLOOKUP(Dati!$A6881,Normas!$A:$D,3,FALSE)*0.3)),"")</f>
      </c>
    </row>
    <row r="6882" spans="2:9" x14ac:dyDescent="0.2">
      <c r="B6882">
        <f>IF(ISBLANK(A6882),"",VLOOKUP(A6882,Normas!A:D,4,FALSE))</f>
      </c>
      <c r="E6882" s="2">
        <f>IF(ISBLANK(D6882),"",INT(YEARFRAC(D6882,'Vispārīga informācija'!$B$2)))</f>
      </c>
      <c r="F6882" s="2">
        <f>IFERROR(IF(ISBLANK($A6882),"",IF($A6882="Ūdeņraža jonu koncentrācija",VLOOKUP(Dati!$A6882,Normas!$A:$D,2,FALSE),VLOOKUP(Dati!$A6882,Normas!$A:$D,2,FALSE)*0.6)),"")</f>
      </c>
      <c r="G6882" s="2">
        <f>IFERROR(IF(ISBLANK($A6882),"",IF($A6882="Ūdeņraža jonu koncentrācija",VLOOKUP(Dati!$A6882,Normas!$A:$D,3,FALSE),VLOOKUP(Dati!$A6882,Normas!$A:$D,3,FALSE)*0.6)),"")</f>
      </c>
      <c r="H6882" s="2">
        <f>IFERROR(IF(ISBLANK($A6882),"",IF($A6882="Ūdeņraža jonu koncentrācija",VLOOKUP(Dati!$A6882,Normas!$A:$D,2,FALSE),VLOOKUP(Dati!$A6882,Normas!$A:$D,2,FALSE)*0.3)),"")</f>
      </c>
      <c r="I6882" s="2">
        <f>IFERROR(IF(ISBLANK($A6882),"",IF($A6882="Ūdeņraža jonu koncentrācija",VLOOKUP(Dati!$A6882,Normas!$A:$D,3,FALSE),VLOOKUP(Dati!$A6882,Normas!$A:$D,3,FALSE)*0.3)),"")</f>
      </c>
    </row>
    <row r="6883" spans="2:9" x14ac:dyDescent="0.2">
      <c r="B6883">
        <f>IF(ISBLANK(A6883),"",VLOOKUP(A6883,Normas!A:D,4,FALSE))</f>
      </c>
      <c r="E6883" s="2">
        <f>IF(ISBLANK(D6883),"",INT(YEARFRAC(D6883,'Vispārīga informācija'!$B$2)))</f>
      </c>
      <c r="F6883" s="2">
        <f>IFERROR(IF(ISBLANK($A6883),"",IF($A6883="Ūdeņraža jonu koncentrācija",VLOOKUP(Dati!$A6883,Normas!$A:$D,2,FALSE),VLOOKUP(Dati!$A6883,Normas!$A:$D,2,FALSE)*0.6)),"")</f>
      </c>
      <c r="G6883" s="2">
        <f>IFERROR(IF(ISBLANK($A6883),"",IF($A6883="Ūdeņraža jonu koncentrācija",VLOOKUP(Dati!$A6883,Normas!$A:$D,3,FALSE),VLOOKUP(Dati!$A6883,Normas!$A:$D,3,FALSE)*0.6)),"")</f>
      </c>
      <c r="H6883" s="2">
        <f>IFERROR(IF(ISBLANK($A6883),"",IF($A6883="Ūdeņraža jonu koncentrācija",VLOOKUP(Dati!$A6883,Normas!$A:$D,2,FALSE),VLOOKUP(Dati!$A6883,Normas!$A:$D,2,FALSE)*0.3)),"")</f>
      </c>
      <c r="I6883" s="2">
        <f>IFERROR(IF(ISBLANK($A6883),"",IF($A6883="Ūdeņraža jonu koncentrācija",VLOOKUP(Dati!$A6883,Normas!$A:$D,3,FALSE),VLOOKUP(Dati!$A6883,Normas!$A:$D,3,FALSE)*0.3)),"")</f>
      </c>
    </row>
    <row r="6884" spans="2:9" x14ac:dyDescent="0.2">
      <c r="B6884">
        <f>IF(ISBLANK(A6884),"",VLOOKUP(A6884,Normas!A:D,4,FALSE))</f>
      </c>
      <c r="E6884" s="2">
        <f>IF(ISBLANK(D6884),"",INT(YEARFRAC(D6884,'Vispārīga informācija'!$B$2)))</f>
      </c>
      <c r="F6884" s="2">
        <f>IFERROR(IF(ISBLANK($A6884),"",IF($A6884="Ūdeņraža jonu koncentrācija",VLOOKUP(Dati!$A6884,Normas!$A:$D,2,FALSE),VLOOKUP(Dati!$A6884,Normas!$A:$D,2,FALSE)*0.6)),"")</f>
      </c>
      <c r="G6884" s="2">
        <f>IFERROR(IF(ISBLANK($A6884),"",IF($A6884="Ūdeņraža jonu koncentrācija",VLOOKUP(Dati!$A6884,Normas!$A:$D,3,FALSE),VLOOKUP(Dati!$A6884,Normas!$A:$D,3,FALSE)*0.6)),"")</f>
      </c>
      <c r="H6884" s="2">
        <f>IFERROR(IF(ISBLANK($A6884),"",IF($A6884="Ūdeņraža jonu koncentrācija",VLOOKUP(Dati!$A6884,Normas!$A:$D,2,FALSE),VLOOKUP(Dati!$A6884,Normas!$A:$D,2,FALSE)*0.3)),"")</f>
      </c>
      <c r="I6884" s="2">
        <f>IFERROR(IF(ISBLANK($A6884),"",IF($A6884="Ūdeņraža jonu koncentrācija",VLOOKUP(Dati!$A6884,Normas!$A:$D,3,FALSE),VLOOKUP(Dati!$A6884,Normas!$A:$D,3,FALSE)*0.3)),"")</f>
      </c>
    </row>
    <row r="6885" spans="2:9" x14ac:dyDescent="0.2">
      <c r="B6885">
        <f>IF(ISBLANK(A6885),"",VLOOKUP(A6885,Normas!A:D,4,FALSE))</f>
      </c>
      <c r="E6885" s="2">
        <f>IF(ISBLANK(D6885),"",INT(YEARFRAC(D6885,'Vispārīga informācija'!$B$2)))</f>
      </c>
      <c r="F6885" s="2">
        <f>IFERROR(IF(ISBLANK($A6885),"",IF($A6885="Ūdeņraža jonu koncentrācija",VLOOKUP(Dati!$A6885,Normas!$A:$D,2,FALSE),VLOOKUP(Dati!$A6885,Normas!$A:$D,2,FALSE)*0.6)),"")</f>
      </c>
      <c r="G6885" s="2">
        <f>IFERROR(IF(ISBLANK($A6885),"",IF($A6885="Ūdeņraža jonu koncentrācija",VLOOKUP(Dati!$A6885,Normas!$A:$D,3,FALSE),VLOOKUP(Dati!$A6885,Normas!$A:$D,3,FALSE)*0.6)),"")</f>
      </c>
      <c r="H6885" s="2">
        <f>IFERROR(IF(ISBLANK($A6885),"",IF($A6885="Ūdeņraža jonu koncentrācija",VLOOKUP(Dati!$A6885,Normas!$A:$D,2,FALSE),VLOOKUP(Dati!$A6885,Normas!$A:$D,2,FALSE)*0.3)),"")</f>
      </c>
      <c r="I6885" s="2">
        <f>IFERROR(IF(ISBLANK($A6885),"",IF($A6885="Ūdeņraža jonu koncentrācija",VLOOKUP(Dati!$A6885,Normas!$A:$D,3,FALSE),VLOOKUP(Dati!$A6885,Normas!$A:$D,3,FALSE)*0.3)),"")</f>
      </c>
    </row>
    <row r="6886" spans="2:9" x14ac:dyDescent="0.2">
      <c r="B6886">
        <f>IF(ISBLANK(A6886),"",VLOOKUP(A6886,Normas!A:D,4,FALSE))</f>
      </c>
      <c r="E6886" s="2">
        <f>IF(ISBLANK(D6886),"",INT(YEARFRAC(D6886,'Vispārīga informācija'!$B$2)))</f>
      </c>
      <c r="F6886" s="2">
        <f>IFERROR(IF(ISBLANK($A6886),"",IF($A6886="Ūdeņraža jonu koncentrācija",VLOOKUP(Dati!$A6886,Normas!$A:$D,2,FALSE),VLOOKUP(Dati!$A6886,Normas!$A:$D,2,FALSE)*0.6)),"")</f>
      </c>
      <c r="G6886" s="2">
        <f>IFERROR(IF(ISBLANK($A6886),"",IF($A6886="Ūdeņraža jonu koncentrācija",VLOOKUP(Dati!$A6886,Normas!$A:$D,3,FALSE),VLOOKUP(Dati!$A6886,Normas!$A:$D,3,FALSE)*0.6)),"")</f>
      </c>
      <c r="H6886" s="2">
        <f>IFERROR(IF(ISBLANK($A6886),"",IF($A6886="Ūdeņraža jonu koncentrācija",VLOOKUP(Dati!$A6886,Normas!$A:$D,2,FALSE),VLOOKUP(Dati!$A6886,Normas!$A:$D,2,FALSE)*0.3)),"")</f>
      </c>
      <c r="I6886" s="2">
        <f>IFERROR(IF(ISBLANK($A6886),"",IF($A6886="Ūdeņraža jonu koncentrācija",VLOOKUP(Dati!$A6886,Normas!$A:$D,3,FALSE),VLOOKUP(Dati!$A6886,Normas!$A:$D,3,FALSE)*0.3)),"")</f>
      </c>
    </row>
    <row r="6887" spans="2:9" x14ac:dyDescent="0.2">
      <c r="B6887">
        <f>IF(ISBLANK(A6887),"",VLOOKUP(A6887,Normas!A:D,4,FALSE))</f>
      </c>
      <c r="E6887" s="2">
        <f>IF(ISBLANK(D6887),"",INT(YEARFRAC(D6887,'Vispārīga informācija'!$B$2)))</f>
      </c>
      <c r="F6887" s="2">
        <f>IFERROR(IF(ISBLANK($A6887),"",IF($A6887="Ūdeņraža jonu koncentrācija",VLOOKUP(Dati!$A6887,Normas!$A:$D,2,FALSE),VLOOKUP(Dati!$A6887,Normas!$A:$D,2,FALSE)*0.6)),"")</f>
      </c>
      <c r="G6887" s="2">
        <f>IFERROR(IF(ISBLANK($A6887),"",IF($A6887="Ūdeņraža jonu koncentrācija",VLOOKUP(Dati!$A6887,Normas!$A:$D,3,FALSE),VLOOKUP(Dati!$A6887,Normas!$A:$D,3,FALSE)*0.6)),"")</f>
      </c>
      <c r="H6887" s="2">
        <f>IFERROR(IF(ISBLANK($A6887),"",IF($A6887="Ūdeņraža jonu koncentrācija",VLOOKUP(Dati!$A6887,Normas!$A:$D,2,FALSE),VLOOKUP(Dati!$A6887,Normas!$A:$D,2,FALSE)*0.3)),"")</f>
      </c>
      <c r="I6887" s="2">
        <f>IFERROR(IF(ISBLANK($A6887),"",IF($A6887="Ūdeņraža jonu koncentrācija",VLOOKUP(Dati!$A6887,Normas!$A:$D,3,FALSE),VLOOKUP(Dati!$A6887,Normas!$A:$D,3,FALSE)*0.3)),"")</f>
      </c>
    </row>
    <row r="6888" spans="2:9" x14ac:dyDescent="0.2">
      <c r="B6888">
        <f>IF(ISBLANK(A6888),"",VLOOKUP(A6888,Normas!A:D,4,FALSE))</f>
      </c>
      <c r="E6888" s="2">
        <f>IF(ISBLANK(D6888),"",INT(YEARFRAC(D6888,'Vispārīga informācija'!$B$2)))</f>
      </c>
      <c r="F6888" s="2">
        <f>IFERROR(IF(ISBLANK($A6888),"",IF($A6888="Ūdeņraža jonu koncentrācija",VLOOKUP(Dati!$A6888,Normas!$A:$D,2,FALSE),VLOOKUP(Dati!$A6888,Normas!$A:$D,2,FALSE)*0.6)),"")</f>
      </c>
      <c r="G6888" s="2">
        <f>IFERROR(IF(ISBLANK($A6888),"",IF($A6888="Ūdeņraža jonu koncentrācija",VLOOKUP(Dati!$A6888,Normas!$A:$D,3,FALSE),VLOOKUP(Dati!$A6888,Normas!$A:$D,3,FALSE)*0.6)),"")</f>
      </c>
      <c r="H6888" s="2">
        <f>IFERROR(IF(ISBLANK($A6888),"",IF($A6888="Ūdeņraža jonu koncentrācija",VLOOKUP(Dati!$A6888,Normas!$A:$D,2,FALSE),VLOOKUP(Dati!$A6888,Normas!$A:$D,2,FALSE)*0.3)),"")</f>
      </c>
      <c r="I6888" s="2">
        <f>IFERROR(IF(ISBLANK($A6888),"",IF($A6888="Ūdeņraža jonu koncentrācija",VLOOKUP(Dati!$A6888,Normas!$A:$D,3,FALSE),VLOOKUP(Dati!$A6888,Normas!$A:$D,3,FALSE)*0.3)),"")</f>
      </c>
    </row>
    <row r="6889" spans="2:9" x14ac:dyDescent="0.2">
      <c r="B6889">
        <f>IF(ISBLANK(A6889),"",VLOOKUP(A6889,Normas!A:D,4,FALSE))</f>
      </c>
      <c r="E6889" s="2">
        <f>IF(ISBLANK(D6889),"",INT(YEARFRAC(D6889,'Vispārīga informācija'!$B$2)))</f>
      </c>
      <c r="F6889" s="2">
        <f>IFERROR(IF(ISBLANK($A6889),"",IF($A6889="Ūdeņraža jonu koncentrācija",VLOOKUP(Dati!$A6889,Normas!$A:$D,2,FALSE),VLOOKUP(Dati!$A6889,Normas!$A:$D,2,FALSE)*0.6)),"")</f>
      </c>
      <c r="G6889" s="2">
        <f>IFERROR(IF(ISBLANK($A6889),"",IF($A6889="Ūdeņraža jonu koncentrācija",VLOOKUP(Dati!$A6889,Normas!$A:$D,3,FALSE),VLOOKUP(Dati!$A6889,Normas!$A:$D,3,FALSE)*0.6)),"")</f>
      </c>
      <c r="H6889" s="2">
        <f>IFERROR(IF(ISBLANK($A6889),"",IF($A6889="Ūdeņraža jonu koncentrācija",VLOOKUP(Dati!$A6889,Normas!$A:$D,2,FALSE),VLOOKUP(Dati!$A6889,Normas!$A:$D,2,FALSE)*0.3)),"")</f>
      </c>
      <c r="I6889" s="2">
        <f>IFERROR(IF(ISBLANK($A6889),"",IF($A6889="Ūdeņraža jonu koncentrācija",VLOOKUP(Dati!$A6889,Normas!$A:$D,3,FALSE),VLOOKUP(Dati!$A6889,Normas!$A:$D,3,FALSE)*0.3)),"")</f>
      </c>
    </row>
    <row r="6890" spans="2:9" x14ac:dyDescent="0.2">
      <c r="B6890">
        <f>IF(ISBLANK(A6890),"",VLOOKUP(A6890,Normas!A:D,4,FALSE))</f>
      </c>
      <c r="E6890" s="2">
        <f>IF(ISBLANK(D6890),"",INT(YEARFRAC(D6890,'Vispārīga informācija'!$B$2)))</f>
      </c>
      <c r="F6890" s="2">
        <f>IFERROR(IF(ISBLANK($A6890),"",IF($A6890="Ūdeņraža jonu koncentrācija",VLOOKUP(Dati!$A6890,Normas!$A:$D,2,FALSE),VLOOKUP(Dati!$A6890,Normas!$A:$D,2,FALSE)*0.6)),"")</f>
      </c>
      <c r="G6890" s="2">
        <f>IFERROR(IF(ISBLANK($A6890),"",IF($A6890="Ūdeņraža jonu koncentrācija",VLOOKUP(Dati!$A6890,Normas!$A:$D,3,FALSE),VLOOKUP(Dati!$A6890,Normas!$A:$D,3,FALSE)*0.6)),"")</f>
      </c>
      <c r="H6890" s="2">
        <f>IFERROR(IF(ISBLANK($A6890),"",IF($A6890="Ūdeņraža jonu koncentrācija",VLOOKUP(Dati!$A6890,Normas!$A:$D,2,FALSE),VLOOKUP(Dati!$A6890,Normas!$A:$D,2,FALSE)*0.3)),"")</f>
      </c>
      <c r="I6890" s="2">
        <f>IFERROR(IF(ISBLANK($A6890),"",IF($A6890="Ūdeņraža jonu koncentrācija",VLOOKUP(Dati!$A6890,Normas!$A:$D,3,FALSE),VLOOKUP(Dati!$A6890,Normas!$A:$D,3,FALSE)*0.3)),"")</f>
      </c>
    </row>
    <row r="6891" spans="2:9" x14ac:dyDescent="0.2">
      <c r="B6891">
        <f>IF(ISBLANK(A6891),"",VLOOKUP(A6891,Normas!A:D,4,FALSE))</f>
      </c>
      <c r="E6891" s="2">
        <f>IF(ISBLANK(D6891),"",INT(YEARFRAC(D6891,'Vispārīga informācija'!$B$2)))</f>
      </c>
      <c r="F6891" s="2">
        <f>IFERROR(IF(ISBLANK($A6891),"",IF($A6891="Ūdeņraža jonu koncentrācija",VLOOKUP(Dati!$A6891,Normas!$A:$D,2,FALSE),VLOOKUP(Dati!$A6891,Normas!$A:$D,2,FALSE)*0.6)),"")</f>
      </c>
      <c r="G6891" s="2">
        <f>IFERROR(IF(ISBLANK($A6891),"",IF($A6891="Ūdeņraža jonu koncentrācija",VLOOKUP(Dati!$A6891,Normas!$A:$D,3,FALSE),VLOOKUP(Dati!$A6891,Normas!$A:$D,3,FALSE)*0.6)),"")</f>
      </c>
      <c r="H6891" s="2">
        <f>IFERROR(IF(ISBLANK($A6891),"",IF($A6891="Ūdeņraža jonu koncentrācija",VLOOKUP(Dati!$A6891,Normas!$A:$D,2,FALSE),VLOOKUP(Dati!$A6891,Normas!$A:$D,2,FALSE)*0.3)),"")</f>
      </c>
      <c r="I6891" s="2">
        <f>IFERROR(IF(ISBLANK($A6891),"",IF($A6891="Ūdeņraža jonu koncentrācija",VLOOKUP(Dati!$A6891,Normas!$A:$D,3,FALSE),VLOOKUP(Dati!$A6891,Normas!$A:$D,3,FALSE)*0.3)),"")</f>
      </c>
    </row>
    <row r="6892" spans="2:9" x14ac:dyDescent="0.2">
      <c r="B6892">
        <f>IF(ISBLANK(A6892),"",VLOOKUP(A6892,Normas!A:D,4,FALSE))</f>
      </c>
      <c r="E6892" s="2">
        <f>IF(ISBLANK(D6892),"",INT(YEARFRAC(D6892,'Vispārīga informācija'!$B$2)))</f>
      </c>
      <c r="F6892" s="2">
        <f>IFERROR(IF(ISBLANK($A6892),"",IF($A6892="Ūdeņraža jonu koncentrācija",VLOOKUP(Dati!$A6892,Normas!$A:$D,2,FALSE),VLOOKUP(Dati!$A6892,Normas!$A:$D,2,FALSE)*0.6)),"")</f>
      </c>
      <c r="G6892" s="2">
        <f>IFERROR(IF(ISBLANK($A6892),"",IF($A6892="Ūdeņraža jonu koncentrācija",VLOOKUP(Dati!$A6892,Normas!$A:$D,3,FALSE),VLOOKUP(Dati!$A6892,Normas!$A:$D,3,FALSE)*0.6)),"")</f>
      </c>
      <c r="H6892" s="2">
        <f>IFERROR(IF(ISBLANK($A6892),"",IF($A6892="Ūdeņraža jonu koncentrācija",VLOOKUP(Dati!$A6892,Normas!$A:$D,2,FALSE),VLOOKUP(Dati!$A6892,Normas!$A:$D,2,FALSE)*0.3)),"")</f>
      </c>
      <c r="I6892" s="2">
        <f>IFERROR(IF(ISBLANK($A6892),"",IF($A6892="Ūdeņraža jonu koncentrācija",VLOOKUP(Dati!$A6892,Normas!$A:$D,3,FALSE),VLOOKUP(Dati!$A6892,Normas!$A:$D,3,FALSE)*0.3)),"")</f>
      </c>
    </row>
    <row r="6893" spans="2:9" x14ac:dyDescent="0.2">
      <c r="B6893">
        <f>IF(ISBLANK(A6893),"",VLOOKUP(A6893,Normas!A:D,4,FALSE))</f>
      </c>
      <c r="E6893" s="2">
        <f>IF(ISBLANK(D6893),"",INT(YEARFRAC(D6893,'Vispārīga informācija'!$B$2)))</f>
      </c>
      <c r="F6893" s="2">
        <f>IFERROR(IF(ISBLANK($A6893),"",IF($A6893="Ūdeņraža jonu koncentrācija",VLOOKUP(Dati!$A6893,Normas!$A:$D,2,FALSE),VLOOKUP(Dati!$A6893,Normas!$A:$D,2,FALSE)*0.6)),"")</f>
      </c>
      <c r="G6893" s="2">
        <f>IFERROR(IF(ISBLANK($A6893),"",IF($A6893="Ūdeņraža jonu koncentrācija",VLOOKUP(Dati!$A6893,Normas!$A:$D,3,FALSE),VLOOKUP(Dati!$A6893,Normas!$A:$D,3,FALSE)*0.6)),"")</f>
      </c>
      <c r="H6893" s="2">
        <f>IFERROR(IF(ISBLANK($A6893),"",IF($A6893="Ūdeņraža jonu koncentrācija",VLOOKUP(Dati!$A6893,Normas!$A:$D,2,FALSE),VLOOKUP(Dati!$A6893,Normas!$A:$D,2,FALSE)*0.3)),"")</f>
      </c>
      <c r="I6893" s="2">
        <f>IFERROR(IF(ISBLANK($A6893),"",IF($A6893="Ūdeņraža jonu koncentrācija",VLOOKUP(Dati!$A6893,Normas!$A:$D,3,FALSE),VLOOKUP(Dati!$A6893,Normas!$A:$D,3,FALSE)*0.3)),"")</f>
      </c>
    </row>
    <row r="6894" spans="2:9" x14ac:dyDescent="0.2">
      <c r="B6894">
        <f>IF(ISBLANK(A6894),"",VLOOKUP(A6894,Normas!A:D,4,FALSE))</f>
      </c>
      <c r="E6894" s="2">
        <f>IF(ISBLANK(D6894),"",INT(YEARFRAC(D6894,'Vispārīga informācija'!$B$2)))</f>
      </c>
      <c r="F6894" s="2">
        <f>IFERROR(IF(ISBLANK($A6894),"",IF($A6894="Ūdeņraža jonu koncentrācija",VLOOKUP(Dati!$A6894,Normas!$A:$D,2,FALSE),VLOOKUP(Dati!$A6894,Normas!$A:$D,2,FALSE)*0.6)),"")</f>
      </c>
      <c r="G6894" s="2">
        <f>IFERROR(IF(ISBLANK($A6894),"",IF($A6894="Ūdeņraža jonu koncentrācija",VLOOKUP(Dati!$A6894,Normas!$A:$D,3,FALSE),VLOOKUP(Dati!$A6894,Normas!$A:$D,3,FALSE)*0.6)),"")</f>
      </c>
      <c r="H6894" s="2">
        <f>IFERROR(IF(ISBLANK($A6894),"",IF($A6894="Ūdeņraža jonu koncentrācija",VLOOKUP(Dati!$A6894,Normas!$A:$D,2,FALSE),VLOOKUP(Dati!$A6894,Normas!$A:$D,2,FALSE)*0.3)),"")</f>
      </c>
      <c r="I6894" s="2">
        <f>IFERROR(IF(ISBLANK($A6894),"",IF($A6894="Ūdeņraža jonu koncentrācija",VLOOKUP(Dati!$A6894,Normas!$A:$D,3,FALSE),VLOOKUP(Dati!$A6894,Normas!$A:$D,3,FALSE)*0.3)),"")</f>
      </c>
    </row>
    <row r="6895" spans="2:9" x14ac:dyDescent="0.2">
      <c r="B6895">
        <f>IF(ISBLANK(A6895),"",VLOOKUP(A6895,Normas!A:D,4,FALSE))</f>
      </c>
      <c r="E6895" s="2">
        <f>IF(ISBLANK(D6895),"",INT(YEARFRAC(D6895,'Vispārīga informācija'!$B$2)))</f>
      </c>
      <c r="F6895" s="2">
        <f>IFERROR(IF(ISBLANK($A6895),"",IF($A6895="Ūdeņraža jonu koncentrācija",VLOOKUP(Dati!$A6895,Normas!$A:$D,2,FALSE),VLOOKUP(Dati!$A6895,Normas!$A:$D,2,FALSE)*0.6)),"")</f>
      </c>
      <c r="G6895" s="2">
        <f>IFERROR(IF(ISBLANK($A6895),"",IF($A6895="Ūdeņraža jonu koncentrācija",VLOOKUP(Dati!$A6895,Normas!$A:$D,3,FALSE),VLOOKUP(Dati!$A6895,Normas!$A:$D,3,FALSE)*0.6)),"")</f>
      </c>
      <c r="H6895" s="2">
        <f>IFERROR(IF(ISBLANK($A6895),"",IF($A6895="Ūdeņraža jonu koncentrācija",VLOOKUP(Dati!$A6895,Normas!$A:$D,2,FALSE),VLOOKUP(Dati!$A6895,Normas!$A:$D,2,FALSE)*0.3)),"")</f>
      </c>
      <c r="I6895" s="2">
        <f>IFERROR(IF(ISBLANK($A6895),"",IF($A6895="Ūdeņraža jonu koncentrācija",VLOOKUP(Dati!$A6895,Normas!$A:$D,3,FALSE),VLOOKUP(Dati!$A6895,Normas!$A:$D,3,FALSE)*0.3)),"")</f>
      </c>
    </row>
    <row r="6896" spans="2:9" x14ac:dyDescent="0.2">
      <c r="B6896">
        <f>IF(ISBLANK(A6896),"",VLOOKUP(A6896,Normas!A:D,4,FALSE))</f>
      </c>
      <c r="E6896" s="2">
        <f>IF(ISBLANK(D6896),"",INT(YEARFRAC(D6896,'Vispārīga informācija'!$B$2)))</f>
      </c>
      <c r="F6896" s="2">
        <f>IFERROR(IF(ISBLANK($A6896),"",IF($A6896="Ūdeņraža jonu koncentrācija",VLOOKUP(Dati!$A6896,Normas!$A:$D,2,FALSE),VLOOKUP(Dati!$A6896,Normas!$A:$D,2,FALSE)*0.6)),"")</f>
      </c>
      <c r="G6896" s="2">
        <f>IFERROR(IF(ISBLANK($A6896),"",IF($A6896="Ūdeņraža jonu koncentrācija",VLOOKUP(Dati!$A6896,Normas!$A:$D,3,FALSE),VLOOKUP(Dati!$A6896,Normas!$A:$D,3,FALSE)*0.6)),"")</f>
      </c>
      <c r="H6896" s="2">
        <f>IFERROR(IF(ISBLANK($A6896),"",IF($A6896="Ūdeņraža jonu koncentrācija",VLOOKUP(Dati!$A6896,Normas!$A:$D,2,FALSE),VLOOKUP(Dati!$A6896,Normas!$A:$D,2,FALSE)*0.3)),"")</f>
      </c>
      <c r="I6896" s="2">
        <f>IFERROR(IF(ISBLANK($A6896),"",IF($A6896="Ūdeņraža jonu koncentrācija",VLOOKUP(Dati!$A6896,Normas!$A:$D,3,FALSE),VLOOKUP(Dati!$A6896,Normas!$A:$D,3,FALSE)*0.3)),"")</f>
      </c>
    </row>
    <row r="6897" spans="2:9" x14ac:dyDescent="0.2">
      <c r="B6897">
        <f>IF(ISBLANK(A6897),"",VLOOKUP(A6897,Normas!A:D,4,FALSE))</f>
      </c>
      <c r="E6897" s="2">
        <f>IF(ISBLANK(D6897),"",INT(YEARFRAC(D6897,'Vispārīga informācija'!$B$2)))</f>
      </c>
      <c r="F6897" s="2">
        <f>IFERROR(IF(ISBLANK($A6897),"",IF($A6897="Ūdeņraža jonu koncentrācija",VLOOKUP(Dati!$A6897,Normas!$A:$D,2,FALSE),VLOOKUP(Dati!$A6897,Normas!$A:$D,2,FALSE)*0.6)),"")</f>
      </c>
      <c r="G6897" s="2">
        <f>IFERROR(IF(ISBLANK($A6897),"",IF($A6897="Ūdeņraža jonu koncentrācija",VLOOKUP(Dati!$A6897,Normas!$A:$D,3,FALSE),VLOOKUP(Dati!$A6897,Normas!$A:$D,3,FALSE)*0.6)),"")</f>
      </c>
      <c r="H6897" s="2">
        <f>IFERROR(IF(ISBLANK($A6897),"",IF($A6897="Ūdeņraža jonu koncentrācija",VLOOKUP(Dati!$A6897,Normas!$A:$D,2,FALSE),VLOOKUP(Dati!$A6897,Normas!$A:$D,2,FALSE)*0.3)),"")</f>
      </c>
      <c r="I6897" s="2">
        <f>IFERROR(IF(ISBLANK($A6897),"",IF($A6897="Ūdeņraža jonu koncentrācija",VLOOKUP(Dati!$A6897,Normas!$A:$D,3,FALSE),VLOOKUP(Dati!$A6897,Normas!$A:$D,3,FALSE)*0.3)),"")</f>
      </c>
    </row>
    <row r="6898" spans="2:9" x14ac:dyDescent="0.2">
      <c r="B6898">
        <f>IF(ISBLANK(A6898),"",VLOOKUP(A6898,Normas!A:D,4,FALSE))</f>
      </c>
      <c r="E6898" s="2">
        <f>IF(ISBLANK(D6898),"",INT(YEARFRAC(D6898,'Vispārīga informācija'!$B$2)))</f>
      </c>
      <c r="F6898" s="2">
        <f>IFERROR(IF(ISBLANK($A6898),"",IF($A6898="Ūdeņraža jonu koncentrācija",VLOOKUP(Dati!$A6898,Normas!$A:$D,2,FALSE),VLOOKUP(Dati!$A6898,Normas!$A:$D,2,FALSE)*0.6)),"")</f>
      </c>
      <c r="G6898" s="2">
        <f>IFERROR(IF(ISBLANK($A6898),"",IF($A6898="Ūdeņraža jonu koncentrācija",VLOOKUP(Dati!$A6898,Normas!$A:$D,3,FALSE),VLOOKUP(Dati!$A6898,Normas!$A:$D,3,FALSE)*0.6)),"")</f>
      </c>
      <c r="H6898" s="2">
        <f>IFERROR(IF(ISBLANK($A6898),"",IF($A6898="Ūdeņraža jonu koncentrācija",VLOOKUP(Dati!$A6898,Normas!$A:$D,2,FALSE),VLOOKUP(Dati!$A6898,Normas!$A:$D,2,FALSE)*0.3)),"")</f>
      </c>
      <c r="I6898" s="2">
        <f>IFERROR(IF(ISBLANK($A6898),"",IF($A6898="Ūdeņraža jonu koncentrācija",VLOOKUP(Dati!$A6898,Normas!$A:$D,3,FALSE),VLOOKUP(Dati!$A6898,Normas!$A:$D,3,FALSE)*0.3)),"")</f>
      </c>
    </row>
    <row r="6899" spans="2:9" x14ac:dyDescent="0.2">
      <c r="B6899">
        <f>IF(ISBLANK(A6899),"",VLOOKUP(A6899,Normas!A:D,4,FALSE))</f>
      </c>
      <c r="E6899" s="2">
        <f>IF(ISBLANK(D6899),"",INT(YEARFRAC(D6899,'Vispārīga informācija'!$B$2)))</f>
      </c>
      <c r="F6899" s="2">
        <f>IFERROR(IF(ISBLANK($A6899),"",IF($A6899="Ūdeņraža jonu koncentrācija",VLOOKUP(Dati!$A6899,Normas!$A:$D,2,FALSE),VLOOKUP(Dati!$A6899,Normas!$A:$D,2,FALSE)*0.6)),"")</f>
      </c>
      <c r="G6899" s="2">
        <f>IFERROR(IF(ISBLANK($A6899),"",IF($A6899="Ūdeņraža jonu koncentrācija",VLOOKUP(Dati!$A6899,Normas!$A:$D,3,FALSE),VLOOKUP(Dati!$A6899,Normas!$A:$D,3,FALSE)*0.6)),"")</f>
      </c>
      <c r="H6899" s="2">
        <f>IFERROR(IF(ISBLANK($A6899),"",IF($A6899="Ūdeņraža jonu koncentrācija",VLOOKUP(Dati!$A6899,Normas!$A:$D,2,FALSE),VLOOKUP(Dati!$A6899,Normas!$A:$D,2,FALSE)*0.3)),"")</f>
      </c>
      <c r="I6899" s="2">
        <f>IFERROR(IF(ISBLANK($A6899),"",IF($A6899="Ūdeņraža jonu koncentrācija",VLOOKUP(Dati!$A6899,Normas!$A:$D,3,FALSE),VLOOKUP(Dati!$A6899,Normas!$A:$D,3,FALSE)*0.3)),"")</f>
      </c>
    </row>
    <row r="6900" spans="2:9" x14ac:dyDescent="0.2">
      <c r="B6900">
        <f>IF(ISBLANK(A6900),"",VLOOKUP(A6900,Normas!A:D,4,FALSE))</f>
      </c>
      <c r="E6900" s="2">
        <f>IF(ISBLANK(D6900),"",INT(YEARFRAC(D6900,'Vispārīga informācija'!$B$2)))</f>
      </c>
      <c r="F6900" s="2">
        <f>IFERROR(IF(ISBLANK($A6900),"",IF($A6900="Ūdeņraža jonu koncentrācija",VLOOKUP(Dati!$A6900,Normas!$A:$D,2,FALSE),VLOOKUP(Dati!$A6900,Normas!$A:$D,2,FALSE)*0.6)),"")</f>
      </c>
      <c r="G6900" s="2">
        <f>IFERROR(IF(ISBLANK($A6900),"",IF($A6900="Ūdeņraža jonu koncentrācija",VLOOKUP(Dati!$A6900,Normas!$A:$D,3,FALSE),VLOOKUP(Dati!$A6900,Normas!$A:$D,3,FALSE)*0.6)),"")</f>
      </c>
      <c r="H6900" s="2">
        <f>IFERROR(IF(ISBLANK($A6900),"",IF($A6900="Ūdeņraža jonu koncentrācija",VLOOKUP(Dati!$A6900,Normas!$A:$D,2,FALSE),VLOOKUP(Dati!$A6900,Normas!$A:$D,2,FALSE)*0.3)),"")</f>
      </c>
      <c r="I6900" s="2">
        <f>IFERROR(IF(ISBLANK($A6900),"",IF($A6900="Ūdeņraža jonu koncentrācija",VLOOKUP(Dati!$A6900,Normas!$A:$D,3,FALSE),VLOOKUP(Dati!$A6900,Normas!$A:$D,3,FALSE)*0.3)),"")</f>
      </c>
    </row>
    <row r="6901" spans="2:9" x14ac:dyDescent="0.2">
      <c r="B6901">
        <f>IF(ISBLANK(A6901),"",VLOOKUP(A6901,Normas!A:D,4,FALSE))</f>
      </c>
      <c r="E6901" s="2">
        <f>IF(ISBLANK(D6901),"",INT(YEARFRAC(D6901,'Vispārīga informācija'!$B$2)))</f>
      </c>
      <c r="F6901" s="2">
        <f>IFERROR(IF(ISBLANK($A6901),"",IF($A6901="Ūdeņraža jonu koncentrācija",VLOOKUP(Dati!$A6901,Normas!$A:$D,2,FALSE),VLOOKUP(Dati!$A6901,Normas!$A:$D,2,FALSE)*0.6)),"")</f>
      </c>
      <c r="G6901" s="2">
        <f>IFERROR(IF(ISBLANK($A6901),"",IF($A6901="Ūdeņraža jonu koncentrācija",VLOOKUP(Dati!$A6901,Normas!$A:$D,3,FALSE),VLOOKUP(Dati!$A6901,Normas!$A:$D,3,FALSE)*0.6)),"")</f>
      </c>
      <c r="H6901" s="2">
        <f>IFERROR(IF(ISBLANK($A6901),"",IF($A6901="Ūdeņraža jonu koncentrācija",VLOOKUP(Dati!$A6901,Normas!$A:$D,2,FALSE),VLOOKUP(Dati!$A6901,Normas!$A:$D,2,FALSE)*0.3)),"")</f>
      </c>
      <c r="I6901" s="2">
        <f>IFERROR(IF(ISBLANK($A6901),"",IF($A6901="Ūdeņraža jonu koncentrācija",VLOOKUP(Dati!$A6901,Normas!$A:$D,3,FALSE),VLOOKUP(Dati!$A6901,Normas!$A:$D,3,FALSE)*0.3)),"")</f>
      </c>
    </row>
    <row r="6902" spans="2:9" x14ac:dyDescent="0.2">
      <c r="B6902">
        <f>IF(ISBLANK(A6902),"",VLOOKUP(A6902,Normas!A:D,4,FALSE))</f>
      </c>
      <c r="E6902" s="2">
        <f>IF(ISBLANK(D6902),"",INT(YEARFRAC(D6902,'Vispārīga informācija'!$B$2)))</f>
      </c>
      <c r="F6902" s="2">
        <f>IFERROR(IF(ISBLANK($A6902),"",IF($A6902="Ūdeņraža jonu koncentrācija",VLOOKUP(Dati!$A6902,Normas!$A:$D,2,FALSE),VLOOKUP(Dati!$A6902,Normas!$A:$D,2,FALSE)*0.6)),"")</f>
      </c>
      <c r="G6902" s="2">
        <f>IFERROR(IF(ISBLANK($A6902),"",IF($A6902="Ūdeņraža jonu koncentrācija",VLOOKUP(Dati!$A6902,Normas!$A:$D,3,FALSE),VLOOKUP(Dati!$A6902,Normas!$A:$D,3,FALSE)*0.6)),"")</f>
      </c>
      <c r="H6902" s="2">
        <f>IFERROR(IF(ISBLANK($A6902),"",IF($A6902="Ūdeņraža jonu koncentrācija",VLOOKUP(Dati!$A6902,Normas!$A:$D,2,FALSE),VLOOKUP(Dati!$A6902,Normas!$A:$D,2,FALSE)*0.3)),"")</f>
      </c>
      <c r="I6902" s="2">
        <f>IFERROR(IF(ISBLANK($A6902),"",IF($A6902="Ūdeņraža jonu koncentrācija",VLOOKUP(Dati!$A6902,Normas!$A:$D,3,FALSE),VLOOKUP(Dati!$A6902,Normas!$A:$D,3,FALSE)*0.3)),"")</f>
      </c>
    </row>
    <row r="6903" spans="2:9" x14ac:dyDescent="0.2">
      <c r="B6903">
        <f>IF(ISBLANK(A6903),"",VLOOKUP(A6903,Normas!A:D,4,FALSE))</f>
      </c>
      <c r="E6903" s="2">
        <f>IF(ISBLANK(D6903),"",INT(YEARFRAC(D6903,'Vispārīga informācija'!$B$2)))</f>
      </c>
      <c r="F6903" s="2">
        <f>IFERROR(IF(ISBLANK($A6903),"",IF($A6903="Ūdeņraža jonu koncentrācija",VLOOKUP(Dati!$A6903,Normas!$A:$D,2,FALSE),VLOOKUP(Dati!$A6903,Normas!$A:$D,2,FALSE)*0.6)),"")</f>
      </c>
      <c r="G6903" s="2">
        <f>IFERROR(IF(ISBLANK($A6903),"",IF($A6903="Ūdeņraža jonu koncentrācija",VLOOKUP(Dati!$A6903,Normas!$A:$D,3,FALSE),VLOOKUP(Dati!$A6903,Normas!$A:$D,3,FALSE)*0.6)),"")</f>
      </c>
      <c r="H6903" s="2">
        <f>IFERROR(IF(ISBLANK($A6903),"",IF($A6903="Ūdeņraža jonu koncentrācija",VLOOKUP(Dati!$A6903,Normas!$A:$D,2,FALSE),VLOOKUP(Dati!$A6903,Normas!$A:$D,2,FALSE)*0.3)),"")</f>
      </c>
      <c r="I6903" s="2">
        <f>IFERROR(IF(ISBLANK($A6903),"",IF($A6903="Ūdeņraža jonu koncentrācija",VLOOKUP(Dati!$A6903,Normas!$A:$D,3,FALSE),VLOOKUP(Dati!$A6903,Normas!$A:$D,3,FALSE)*0.3)),"")</f>
      </c>
    </row>
    <row r="6904" spans="2:9" x14ac:dyDescent="0.2">
      <c r="B6904">
        <f>IF(ISBLANK(A6904),"",VLOOKUP(A6904,Normas!A:D,4,FALSE))</f>
      </c>
      <c r="E6904" s="2">
        <f>IF(ISBLANK(D6904),"",INT(YEARFRAC(D6904,'Vispārīga informācija'!$B$2)))</f>
      </c>
      <c r="F6904" s="2">
        <f>IFERROR(IF(ISBLANK($A6904),"",IF($A6904="Ūdeņraža jonu koncentrācija",VLOOKUP(Dati!$A6904,Normas!$A:$D,2,FALSE),VLOOKUP(Dati!$A6904,Normas!$A:$D,2,FALSE)*0.6)),"")</f>
      </c>
      <c r="G6904" s="2">
        <f>IFERROR(IF(ISBLANK($A6904),"",IF($A6904="Ūdeņraža jonu koncentrācija",VLOOKUP(Dati!$A6904,Normas!$A:$D,3,FALSE),VLOOKUP(Dati!$A6904,Normas!$A:$D,3,FALSE)*0.6)),"")</f>
      </c>
      <c r="H6904" s="2">
        <f>IFERROR(IF(ISBLANK($A6904),"",IF($A6904="Ūdeņraža jonu koncentrācija",VLOOKUP(Dati!$A6904,Normas!$A:$D,2,FALSE),VLOOKUP(Dati!$A6904,Normas!$A:$D,2,FALSE)*0.3)),"")</f>
      </c>
      <c r="I6904" s="2">
        <f>IFERROR(IF(ISBLANK($A6904),"",IF($A6904="Ūdeņraža jonu koncentrācija",VLOOKUP(Dati!$A6904,Normas!$A:$D,3,FALSE),VLOOKUP(Dati!$A6904,Normas!$A:$D,3,FALSE)*0.3)),"")</f>
      </c>
    </row>
    <row r="6905" spans="2:9" x14ac:dyDescent="0.2">
      <c r="B6905">
        <f>IF(ISBLANK(A6905),"",VLOOKUP(A6905,Normas!A:D,4,FALSE))</f>
      </c>
      <c r="E6905" s="2">
        <f>IF(ISBLANK(D6905),"",INT(YEARFRAC(D6905,'Vispārīga informācija'!$B$2)))</f>
      </c>
      <c r="F6905" s="2">
        <f>IFERROR(IF(ISBLANK($A6905),"",IF($A6905="Ūdeņraža jonu koncentrācija",VLOOKUP(Dati!$A6905,Normas!$A:$D,2,FALSE),VLOOKUP(Dati!$A6905,Normas!$A:$D,2,FALSE)*0.6)),"")</f>
      </c>
      <c r="G6905" s="2">
        <f>IFERROR(IF(ISBLANK($A6905),"",IF($A6905="Ūdeņraža jonu koncentrācija",VLOOKUP(Dati!$A6905,Normas!$A:$D,3,FALSE),VLOOKUP(Dati!$A6905,Normas!$A:$D,3,FALSE)*0.6)),"")</f>
      </c>
      <c r="H6905" s="2">
        <f>IFERROR(IF(ISBLANK($A6905),"",IF($A6905="Ūdeņraža jonu koncentrācija",VLOOKUP(Dati!$A6905,Normas!$A:$D,2,FALSE),VLOOKUP(Dati!$A6905,Normas!$A:$D,2,FALSE)*0.3)),"")</f>
      </c>
      <c r="I6905" s="2">
        <f>IFERROR(IF(ISBLANK($A6905),"",IF($A6905="Ūdeņraža jonu koncentrācija",VLOOKUP(Dati!$A6905,Normas!$A:$D,3,FALSE),VLOOKUP(Dati!$A6905,Normas!$A:$D,3,FALSE)*0.3)),"")</f>
      </c>
    </row>
    <row r="6906" spans="2:9" x14ac:dyDescent="0.2">
      <c r="B6906">
        <f>IF(ISBLANK(A6906),"",VLOOKUP(A6906,Normas!A:D,4,FALSE))</f>
      </c>
      <c r="E6906" s="2">
        <f>IF(ISBLANK(D6906),"",INT(YEARFRAC(D6906,'Vispārīga informācija'!$B$2)))</f>
      </c>
      <c r="F6906" s="2">
        <f>IFERROR(IF(ISBLANK($A6906),"",IF($A6906="Ūdeņraža jonu koncentrācija",VLOOKUP(Dati!$A6906,Normas!$A:$D,2,FALSE),VLOOKUP(Dati!$A6906,Normas!$A:$D,2,FALSE)*0.6)),"")</f>
      </c>
      <c r="G6906" s="2">
        <f>IFERROR(IF(ISBLANK($A6906),"",IF($A6906="Ūdeņraža jonu koncentrācija",VLOOKUP(Dati!$A6906,Normas!$A:$D,3,FALSE),VLOOKUP(Dati!$A6906,Normas!$A:$D,3,FALSE)*0.6)),"")</f>
      </c>
      <c r="H6906" s="2">
        <f>IFERROR(IF(ISBLANK($A6906),"",IF($A6906="Ūdeņraža jonu koncentrācija",VLOOKUP(Dati!$A6906,Normas!$A:$D,2,FALSE),VLOOKUP(Dati!$A6906,Normas!$A:$D,2,FALSE)*0.3)),"")</f>
      </c>
      <c r="I6906" s="2">
        <f>IFERROR(IF(ISBLANK($A6906),"",IF($A6906="Ūdeņraža jonu koncentrācija",VLOOKUP(Dati!$A6906,Normas!$A:$D,3,FALSE),VLOOKUP(Dati!$A6906,Normas!$A:$D,3,FALSE)*0.3)),"")</f>
      </c>
    </row>
    <row r="6907" spans="2:9" x14ac:dyDescent="0.2">
      <c r="B6907">
        <f>IF(ISBLANK(A6907),"",VLOOKUP(A6907,Normas!A:D,4,FALSE))</f>
      </c>
      <c r="E6907" s="2">
        <f>IF(ISBLANK(D6907),"",INT(YEARFRAC(D6907,'Vispārīga informācija'!$B$2)))</f>
      </c>
      <c r="F6907" s="2">
        <f>IFERROR(IF(ISBLANK($A6907),"",IF($A6907="Ūdeņraža jonu koncentrācija",VLOOKUP(Dati!$A6907,Normas!$A:$D,2,FALSE),VLOOKUP(Dati!$A6907,Normas!$A:$D,2,FALSE)*0.6)),"")</f>
      </c>
      <c r="G6907" s="2">
        <f>IFERROR(IF(ISBLANK($A6907),"",IF($A6907="Ūdeņraža jonu koncentrācija",VLOOKUP(Dati!$A6907,Normas!$A:$D,3,FALSE),VLOOKUP(Dati!$A6907,Normas!$A:$D,3,FALSE)*0.6)),"")</f>
      </c>
      <c r="H6907" s="2">
        <f>IFERROR(IF(ISBLANK($A6907),"",IF($A6907="Ūdeņraža jonu koncentrācija",VLOOKUP(Dati!$A6907,Normas!$A:$D,2,FALSE),VLOOKUP(Dati!$A6907,Normas!$A:$D,2,FALSE)*0.3)),"")</f>
      </c>
      <c r="I6907" s="2">
        <f>IFERROR(IF(ISBLANK($A6907),"",IF($A6907="Ūdeņraža jonu koncentrācija",VLOOKUP(Dati!$A6907,Normas!$A:$D,3,FALSE),VLOOKUP(Dati!$A6907,Normas!$A:$D,3,FALSE)*0.3)),"")</f>
      </c>
    </row>
    <row r="6908" spans="2:9" x14ac:dyDescent="0.2">
      <c r="B6908">
        <f>IF(ISBLANK(A6908),"",VLOOKUP(A6908,Normas!A:D,4,FALSE))</f>
      </c>
      <c r="E6908" s="2">
        <f>IF(ISBLANK(D6908),"",INT(YEARFRAC(D6908,'Vispārīga informācija'!$B$2)))</f>
      </c>
      <c r="F6908" s="2">
        <f>IFERROR(IF(ISBLANK($A6908),"",IF($A6908="Ūdeņraža jonu koncentrācija",VLOOKUP(Dati!$A6908,Normas!$A:$D,2,FALSE),VLOOKUP(Dati!$A6908,Normas!$A:$D,2,FALSE)*0.6)),"")</f>
      </c>
      <c r="G6908" s="2">
        <f>IFERROR(IF(ISBLANK($A6908),"",IF($A6908="Ūdeņraža jonu koncentrācija",VLOOKUP(Dati!$A6908,Normas!$A:$D,3,FALSE),VLOOKUP(Dati!$A6908,Normas!$A:$D,3,FALSE)*0.6)),"")</f>
      </c>
      <c r="H6908" s="2">
        <f>IFERROR(IF(ISBLANK($A6908),"",IF($A6908="Ūdeņraža jonu koncentrācija",VLOOKUP(Dati!$A6908,Normas!$A:$D,2,FALSE),VLOOKUP(Dati!$A6908,Normas!$A:$D,2,FALSE)*0.3)),"")</f>
      </c>
      <c r="I6908" s="2">
        <f>IFERROR(IF(ISBLANK($A6908),"",IF($A6908="Ūdeņraža jonu koncentrācija",VLOOKUP(Dati!$A6908,Normas!$A:$D,3,FALSE),VLOOKUP(Dati!$A6908,Normas!$A:$D,3,FALSE)*0.3)),"")</f>
      </c>
    </row>
    <row r="6909" spans="2:9" x14ac:dyDescent="0.2">
      <c r="B6909">
        <f>IF(ISBLANK(A6909),"",VLOOKUP(A6909,Normas!A:D,4,FALSE))</f>
      </c>
      <c r="E6909" s="2">
        <f>IF(ISBLANK(D6909),"",INT(YEARFRAC(D6909,'Vispārīga informācija'!$B$2)))</f>
      </c>
      <c r="F6909" s="2">
        <f>IFERROR(IF(ISBLANK($A6909),"",IF($A6909="Ūdeņraža jonu koncentrācija",VLOOKUP(Dati!$A6909,Normas!$A:$D,2,FALSE),VLOOKUP(Dati!$A6909,Normas!$A:$D,2,FALSE)*0.6)),"")</f>
      </c>
      <c r="G6909" s="2">
        <f>IFERROR(IF(ISBLANK($A6909),"",IF($A6909="Ūdeņraža jonu koncentrācija",VLOOKUP(Dati!$A6909,Normas!$A:$D,3,FALSE),VLOOKUP(Dati!$A6909,Normas!$A:$D,3,FALSE)*0.6)),"")</f>
      </c>
      <c r="H6909" s="2">
        <f>IFERROR(IF(ISBLANK($A6909),"",IF($A6909="Ūdeņraža jonu koncentrācija",VLOOKUP(Dati!$A6909,Normas!$A:$D,2,FALSE),VLOOKUP(Dati!$A6909,Normas!$A:$D,2,FALSE)*0.3)),"")</f>
      </c>
      <c r="I6909" s="2">
        <f>IFERROR(IF(ISBLANK($A6909),"",IF($A6909="Ūdeņraža jonu koncentrācija",VLOOKUP(Dati!$A6909,Normas!$A:$D,3,FALSE),VLOOKUP(Dati!$A6909,Normas!$A:$D,3,FALSE)*0.3)),"")</f>
      </c>
    </row>
    <row r="6910" spans="2:9" x14ac:dyDescent="0.2">
      <c r="B6910">
        <f>IF(ISBLANK(A6910),"",VLOOKUP(A6910,Normas!A:D,4,FALSE))</f>
      </c>
      <c r="E6910" s="2">
        <f>IF(ISBLANK(D6910),"",INT(YEARFRAC(D6910,'Vispārīga informācija'!$B$2)))</f>
      </c>
      <c r="F6910" s="2">
        <f>IFERROR(IF(ISBLANK($A6910),"",IF($A6910="Ūdeņraža jonu koncentrācija",VLOOKUP(Dati!$A6910,Normas!$A:$D,2,FALSE),VLOOKUP(Dati!$A6910,Normas!$A:$D,2,FALSE)*0.6)),"")</f>
      </c>
      <c r="G6910" s="2">
        <f>IFERROR(IF(ISBLANK($A6910),"",IF($A6910="Ūdeņraža jonu koncentrācija",VLOOKUP(Dati!$A6910,Normas!$A:$D,3,FALSE),VLOOKUP(Dati!$A6910,Normas!$A:$D,3,FALSE)*0.6)),"")</f>
      </c>
      <c r="H6910" s="2">
        <f>IFERROR(IF(ISBLANK($A6910),"",IF($A6910="Ūdeņraža jonu koncentrācija",VLOOKUP(Dati!$A6910,Normas!$A:$D,2,FALSE),VLOOKUP(Dati!$A6910,Normas!$A:$D,2,FALSE)*0.3)),"")</f>
      </c>
      <c r="I6910" s="2">
        <f>IFERROR(IF(ISBLANK($A6910),"",IF($A6910="Ūdeņraža jonu koncentrācija",VLOOKUP(Dati!$A6910,Normas!$A:$D,3,FALSE),VLOOKUP(Dati!$A6910,Normas!$A:$D,3,FALSE)*0.3)),"")</f>
      </c>
    </row>
    <row r="6911" spans="2:9" x14ac:dyDescent="0.2">
      <c r="B6911">
        <f>IF(ISBLANK(A6911),"",VLOOKUP(A6911,Normas!A:D,4,FALSE))</f>
      </c>
      <c r="E6911" s="2">
        <f>IF(ISBLANK(D6911),"",INT(YEARFRAC(D6911,'Vispārīga informācija'!$B$2)))</f>
      </c>
      <c r="F6911" s="2">
        <f>IFERROR(IF(ISBLANK($A6911),"",IF($A6911="Ūdeņraža jonu koncentrācija",VLOOKUP(Dati!$A6911,Normas!$A:$D,2,FALSE),VLOOKUP(Dati!$A6911,Normas!$A:$D,2,FALSE)*0.6)),"")</f>
      </c>
      <c r="G6911" s="2">
        <f>IFERROR(IF(ISBLANK($A6911),"",IF($A6911="Ūdeņraža jonu koncentrācija",VLOOKUP(Dati!$A6911,Normas!$A:$D,3,FALSE),VLOOKUP(Dati!$A6911,Normas!$A:$D,3,FALSE)*0.6)),"")</f>
      </c>
      <c r="H6911" s="2">
        <f>IFERROR(IF(ISBLANK($A6911),"",IF($A6911="Ūdeņraža jonu koncentrācija",VLOOKUP(Dati!$A6911,Normas!$A:$D,2,FALSE),VLOOKUP(Dati!$A6911,Normas!$A:$D,2,FALSE)*0.3)),"")</f>
      </c>
      <c r="I6911" s="2">
        <f>IFERROR(IF(ISBLANK($A6911),"",IF($A6911="Ūdeņraža jonu koncentrācija",VLOOKUP(Dati!$A6911,Normas!$A:$D,3,FALSE),VLOOKUP(Dati!$A6911,Normas!$A:$D,3,FALSE)*0.3)),"")</f>
      </c>
    </row>
    <row r="6912" spans="2:9" x14ac:dyDescent="0.2">
      <c r="B6912">
        <f>IF(ISBLANK(A6912),"",VLOOKUP(A6912,Normas!A:D,4,FALSE))</f>
      </c>
      <c r="E6912" s="2">
        <f>IF(ISBLANK(D6912),"",INT(YEARFRAC(D6912,'Vispārīga informācija'!$B$2)))</f>
      </c>
      <c r="F6912" s="2">
        <f>IFERROR(IF(ISBLANK($A6912),"",IF($A6912="Ūdeņraža jonu koncentrācija",VLOOKUP(Dati!$A6912,Normas!$A:$D,2,FALSE),VLOOKUP(Dati!$A6912,Normas!$A:$D,2,FALSE)*0.6)),"")</f>
      </c>
      <c r="G6912" s="2">
        <f>IFERROR(IF(ISBLANK($A6912),"",IF($A6912="Ūdeņraža jonu koncentrācija",VLOOKUP(Dati!$A6912,Normas!$A:$D,3,FALSE),VLOOKUP(Dati!$A6912,Normas!$A:$D,3,FALSE)*0.6)),"")</f>
      </c>
      <c r="H6912" s="2">
        <f>IFERROR(IF(ISBLANK($A6912),"",IF($A6912="Ūdeņraža jonu koncentrācija",VLOOKUP(Dati!$A6912,Normas!$A:$D,2,FALSE),VLOOKUP(Dati!$A6912,Normas!$A:$D,2,FALSE)*0.3)),"")</f>
      </c>
      <c r="I6912" s="2">
        <f>IFERROR(IF(ISBLANK($A6912),"",IF($A6912="Ūdeņraža jonu koncentrācija",VLOOKUP(Dati!$A6912,Normas!$A:$D,3,FALSE),VLOOKUP(Dati!$A6912,Normas!$A:$D,3,FALSE)*0.3)),"")</f>
      </c>
    </row>
    <row r="6913" spans="2:9" x14ac:dyDescent="0.2">
      <c r="B6913">
        <f>IF(ISBLANK(A6913),"",VLOOKUP(A6913,Normas!A:D,4,FALSE))</f>
      </c>
      <c r="E6913" s="2">
        <f>IF(ISBLANK(D6913),"",INT(YEARFRAC(D6913,'Vispārīga informācija'!$B$2)))</f>
      </c>
      <c r="F6913" s="2">
        <f>IFERROR(IF(ISBLANK($A6913),"",IF($A6913="Ūdeņraža jonu koncentrācija",VLOOKUP(Dati!$A6913,Normas!$A:$D,2,FALSE),VLOOKUP(Dati!$A6913,Normas!$A:$D,2,FALSE)*0.6)),"")</f>
      </c>
      <c r="G6913" s="2">
        <f>IFERROR(IF(ISBLANK($A6913),"",IF($A6913="Ūdeņraža jonu koncentrācija",VLOOKUP(Dati!$A6913,Normas!$A:$D,3,FALSE),VLOOKUP(Dati!$A6913,Normas!$A:$D,3,FALSE)*0.6)),"")</f>
      </c>
      <c r="H6913" s="2">
        <f>IFERROR(IF(ISBLANK($A6913),"",IF($A6913="Ūdeņraža jonu koncentrācija",VLOOKUP(Dati!$A6913,Normas!$A:$D,2,FALSE),VLOOKUP(Dati!$A6913,Normas!$A:$D,2,FALSE)*0.3)),"")</f>
      </c>
      <c r="I6913" s="2">
        <f>IFERROR(IF(ISBLANK($A6913),"",IF($A6913="Ūdeņraža jonu koncentrācija",VLOOKUP(Dati!$A6913,Normas!$A:$D,3,FALSE),VLOOKUP(Dati!$A6913,Normas!$A:$D,3,FALSE)*0.3)),"")</f>
      </c>
    </row>
    <row r="6914" spans="2:9" x14ac:dyDescent="0.2">
      <c r="B6914">
        <f>IF(ISBLANK(A6914),"",VLOOKUP(A6914,Normas!A:D,4,FALSE))</f>
      </c>
      <c r="E6914" s="2">
        <f>IF(ISBLANK(D6914),"",INT(YEARFRAC(D6914,'Vispārīga informācija'!$B$2)))</f>
      </c>
      <c r="F6914" s="2">
        <f>IFERROR(IF(ISBLANK($A6914),"",IF($A6914="Ūdeņraža jonu koncentrācija",VLOOKUP(Dati!$A6914,Normas!$A:$D,2,FALSE),VLOOKUP(Dati!$A6914,Normas!$A:$D,2,FALSE)*0.6)),"")</f>
      </c>
      <c r="G6914" s="2">
        <f>IFERROR(IF(ISBLANK($A6914),"",IF($A6914="Ūdeņraža jonu koncentrācija",VLOOKUP(Dati!$A6914,Normas!$A:$D,3,FALSE),VLOOKUP(Dati!$A6914,Normas!$A:$D,3,FALSE)*0.6)),"")</f>
      </c>
      <c r="H6914" s="2">
        <f>IFERROR(IF(ISBLANK($A6914),"",IF($A6914="Ūdeņraža jonu koncentrācija",VLOOKUP(Dati!$A6914,Normas!$A:$D,2,FALSE),VLOOKUP(Dati!$A6914,Normas!$A:$D,2,FALSE)*0.3)),"")</f>
      </c>
      <c r="I6914" s="2">
        <f>IFERROR(IF(ISBLANK($A6914),"",IF($A6914="Ūdeņraža jonu koncentrācija",VLOOKUP(Dati!$A6914,Normas!$A:$D,3,FALSE),VLOOKUP(Dati!$A6914,Normas!$A:$D,3,FALSE)*0.3)),"")</f>
      </c>
    </row>
    <row r="6915" spans="2:9" x14ac:dyDescent="0.2">
      <c r="B6915">
        <f>IF(ISBLANK(A6915),"",VLOOKUP(A6915,Normas!A:D,4,FALSE))</f>
      </c>
      <c r="E6915" s="2">
        <f>IF(ISBLANK(D6915),"",INT(YEARFRAC(D6915,'Vispārīga informācija'!$B$2)))</f>
      </c>
      <c r="F6915" s="2">
        <f>IFERROR(IF(ISBLANK($A6915),"",IF($A6915="Ūdeņraža jonu koncentrācija",VLOOKUP(Dati!$A6915,Normas!$A:$D,2,FALSE),VLOOKUP(Dati!$A6915,Normas!$A:$D,2,FALSE)*0.6)),"")</f>
      </c>
      <c r="G6915" s="2">
        <f>IFERROR(IF(ISBLANK($A6915),"",IF($A6915="Ūdeņraža jonu koncentrācija",VLOOKUP(Dati!$A6915,Normas!$A:$D,3,FALSE),VLOOKUP(Dati!$A6915,Normas!$A:$D,3,FALSE)*0.6)),"")</f>
      </c>
      <c r="H6915" s="2">
        <f>IFERROR(IF(ISBLANK($A6915),"",IF($A6915="Ūdeņraža jonu koncentrācija",VLOOKUP(Dati!$A6915,Normas!$A:$D,2,FALSE),VLOOKUP(Dati!$A6915,Normas!$A:$D,2,FALSE)*0.3)),"")</f>
      </c>
      <c r="I6915" s="2">
        <f>IFERROR(IF(ISBLANK($A6915),"",IF($A6915="Ūdeņraža jonu koncentrācija",VLOOKUP(Dati!$A6915,Normas!$A:$D,3,FALSE),VLOOKUP(Dati!$A6915,Normas!$A:$D,3,FALSE)*0.3)),"")</f>
      </c>
    </row>
    <row r="6916" spans="2:9" x14ac:dyDescent="0.2">
      <c r="B6916">
        <f>IF(ISBLANK(A6916),"",VLOOKUP(A6916,Normas!A:D,4,FALSE))</f>
      </c>
      <c r="E6916" s="2">
        <f>IF(ISBLANK(D6916),"",INT(YEARFRAC(D6916,'Vispārīga informācija'!$B$2)))</f>
      </c>
      <c r="F6916" s="2">
        <f>IFERROR(IF(ISBLANK($A6916),"",IF($A6916="Ūdeņraža jonu koncentrācija",VLOOKUP(Dati!$A6916,Normas!$A:$D,2,FALSE),VLOOKUP(Dati!$A6916,Normas!$A:$D,2,FALSE)*0.6)),"")</f>
      </c>
      <c r="G6916" s="2">
        <f>IFERROR(IF(ISBLANK($A6916),"",IF($A6916="Ūdeņraža jonu koncentrācija",VLOOKUP(Dati!$A6916,Normas!$A:$D,3,FALSE),VLOOKUP(Dati!$A6916,Normas!$A:$D,3,FALSE)*0.6)),"")</f>
      </c>
      <c r="H6916" s="2">
        <f>IFERROR(IF(ISBLANK($A6916),"",IF($A6916="Ūdeņraža jonu koncentrācija",VLOOKUP(Dati!$A6916,Normas!$A:$D,2,FALSE),VLOOKUP(Dati!$A6916,Normas!$A:$D,2,FALSE)*0.3)),"")</f>
      </c>
      <c r="I6916" s="2">
        <f>IFERROR(IF(ISBLANK($A6916),"",IF($A6916="Ūdeņraža jonu koncentrācija",VLOOKUP(Dati!$A6916,Normas!$A:$D,3,FALSE),VLOOKUP(Dati!$A6916,Normas!$A:$D,3,FALSE)*0.3)),"")</f>
      </c>
    </row>
    <row r="6917" spans="2:9" x14ac:dyDescent="0.2">
      <c r="B6917">
        <f>IF(ISBLANK(A6917),"",VLOOKUP(A6917,Normas!A:D,4,FALSE))</f>
      </c>
      <c r="E6917" s="2">
        <f>IF(ISBLANK(D6917),"",INT(YEARFRAC(D6917,'Vispārīga informācija'!$B$2)))</f>
      </c>
      <c r="F6917" s="2">
        <f>IFERROR(IF(ISBLANK($A6917),"",IF($A6917="Ūdeņraža jonu koncentrācija",VLOOKUP(Dati!$A6917,Normas!$A:$D,2,FALSE),VLOOKUP(Dati!$A6917,Normas!$A:$D,2,FALSE)*0.6)),"")</f>
      </c>
      <c r="G6917" s="2">
        <f>IFERROR(IF(ISBLANK($A6917),"",IF($A6917="Ūdeņraža jonu koncentrācija",VLOOKUP(Dati!$A6917,Normas!$A:$D,3,FALSE),VLOOKUP(Dati!$A6917,Normas!$A:$D,3,FALSE)*0.6)),"")</f>
      </c>
      <c r="H6917" s="2">
        <f>IFERROR(IF(ISBLANK($A6917),"",IF($A6917="Ūdeņraža jonu koncentrācija",VLOOKUP(Dati!$A6917,Normas!$A:$D,2,FALSE),VLOOKUP(Dati!$A6917,Normas!$A:$D,2,FALSE)*0.3)),"")</f>
      </c>
      <c r="I6917" s="2">
        <f>IFERROR(IF(ISBLANK($A6917),"",IF($A6917="Ūdeņraža jonu koncentrācija",VLOOKUP(Dati!$A6917,Normas!$A:$D,3,FALSE),VLOOKUP(Dati!$A6917,Normas!$A:$D,3,FALSE)*0.3)),"")</f>
      </c>
    </row>
    <row r="6918" spans="2:9" x14ac:dyDescent="0.2">
      <c r="B6918">
        <f>IF(ISBLANK(A6918),"",VLOOKUP(A6918,Normas!A:D,4,FALSE))</f>
      </c>
      <c r="E6918" s="2">
        <f>IF(ISBLANK(D6918),"",INT(YEARFRAC(D6918,'Vispārīga informācija'!$B$2)))</f>
      </c>
      <c r="F6918" s="2">
        <f>IFERROR(IF(ISBLANK($A6918),"",IF($A6918="Ūdeņraža jonu koncentrācija",VLOOKUP(Dati!$A6918,Normas!$A:$D,2,FALSE),VLOOKUP(Dati!$A6918,Normas!$A:$D,2,FALSE)*0.6)),"")</f>
      </c>
      <c r="G6918" s="2">
        <f>IFERROR(IF(ISBLANK($A6918),"",IF($A6918="Ūdeņraža jonu koncentrācija",VLOOKUP(Dati!$A6918,Normas!$A:$D,3,FALSE),VLOOKUP(Dati!$A6918,Normas!$A:$D,3,FALSE)*0.6)),"")</f>
      </c>
      <c r="H6918" s="2">
        <f>IFERROR(IF(ISBLANK($A6918),"",IF($A6918="Ūdeņraža jonu koncentrācija",VLOOKUP(Dati!$A6918,Normas!$A:$D,2,FALSE),VLOOKUP(Dati!$A6918,Normas!$A:$D,2,FALSE)*0.3)),"")</f>
      </c>
      <c r="I6918" s="2">
        <f>IFERROR(IF(ISBLANK($A6918),"",IF($A6918="Ūdeņraža jonu koncentrācija",VLOOKUP(Dati!$A6918,Normas!$A:$D,3,FALSE),VLOOKUP(Dati!$A6918,Normas!$A:$D,3,FALSE)*0.3)),"")</f>
      </c>
    </row>
    <row r="6919" spans="2:9" x14ac:dyDescent="0.2">
      <c r="B6919">
        <f>IF(ISBLANK(A6919),"",VLOOKUP(A6919,Normas!A:D,4,FALSE))</f>
      </c>
      <c r="E6919" s="2">
        <f>IF(ISBLANK(D6919),"",INT(YEARFRAC(D6919,'Vispārīga informācija'!$B$2)))</f>
      </c>
      <c r="F6919" s="2">
        <f>IFERROR(IF(ISBLANK($A6919),"",IF($A6919="Ūdeņraža jonu koncentrācija",VLOOKUP(Dati!$A6919,Normas!$A:$D,2,FALSE),VLOOKUP(Dati!$A6919,Normas!$A:$D,2,FALSE)*0.6)),"")</f>
      </c>
      <c r="G6919" s="2">
        <f>IFERROR(IF(ISBLANK($A6919),"",IF($A6919="Ūdeņraža jonu koncentrācija",VLOOKUP(Dati!$A6919,Normas!$A:$D,3,FALSE),VLOOKUP(Dati!$A6919,Normas!$A:$D,3,FALSE)*0.6)),"")</f>
      </c>
      <c r="H6919" s="2">
        <f>IFERROR(IF(ISBLANK($A6919),"",IF($A6919="Ūdeņraža jonu koncentrācija",VLOOKUP(Dati!$A6919,Normas!$A:$D,2,FALSE),VLOOKUP(Dati!$A6919,Normas!$A:$D,2,FALSE)*0.3)),"")</f>
      </c>
      <c r="I6919" s="2">
        <f>IFERROR(IF(ISBLANK($A6919),"",IF($A6919="Ūdeņraža jonu koncentrācija",VLOOKUP(Dati!$A6919,Normas!$A:$D,3,FALSE),VLOOKUP(Dati!$A6919,Normas!$A:$D,3,FALSE)*0.3)),"")</f>
      </c>
    </row>
    <row r="6920" spans="2:9" x14ac:dyDescent="0.2">
      <c r="B6920">
        <f>IF(ISBLANK(A6920),"",VLOOKUP(A6920,Normas!A:D,4,FALSE))</f>
      </c>
      <c r="E6920" s="2">
        <f>IF(ISBLANK(D6920),"",INT(YEARFRAC(D6920,'Vispārīga informācija'!$B$2)))</f>
      </c>
      <c r="F6920" s="2">
        <f>IFERROR(IF(ISBLANK($A6920),"",IF($A6920="Ūdeņraža jonu koncentrācija",VLOOKUP(Dati!$A6920,Normas!$A:$D,2,FALSE),VLOOKUP(Dati!$A6920,Normas!$A:$D,2,FALSE)*0.6)),"")</f>
      </c>
      <c r="G6920" s="2">
        <f>IFERROR(IF(ISBLANK($A6920),"",IF($A6920="Ūdeņraža jonu koncentrācija",VLOOKUP(Dati!$A6920,Normas!$A:$D,3,FALSE),VLOOKUP(Dati!$A6920,Normas!$A:$D,3,FALSE)*0.6)),"")</f>
      </c>
      <c r="H6920" s="2">
        <f>IFERROR(IF(ISBLANK($A6920),"",IF($A6920="Ūdeņraža jonu koncentrācija",VLOOKUP(Dati!$A6920,Normas!$A:$D,2,FALSE),VLOOKUP(Dati!$A6920,Normas!$A:$D,2,FALSE)*0.3)),"")</f>
      </c>
      <c r="I6920" s="2">
        <f>IFERROR(IF(ISBLANK($A6920),"",IF($A6920="Ūdeņraža jonu koncentrācija",VLOOKUP(Dati!$A6920,Normas!$A:$D,3,FALSE),VLOOKUP(Dati!$A6920,Normas!$A:$D,3,FALSE)*0.3)),"")</f>
      </c>
    </row>
    <row r="6921" spans="2:9" x14ac:dyDescent="0.2">
      <c r="B6921">
        <f>IF(ISBLANK(A6921),"",VLOOKUP(A6921,Normas!A:D,4,FALSE))</f>
      </c>
      <c r="E6921" s="2">
        <f>IF(ISBLANK(D6921),"",INT(YEARFRAC(D6921,'Vispārīga informācija'!$B$2)))</f>
      </c>
      <c r="F6921" s="2">
        <f>IFERROR(IF(ISBLANK($A6921),"",IF($A6921="Ūdeņraža jonu koncentrācija",VLOOKUP(Dati!$A6921,Normas!$A:$D,2,FALSE),VLOOKUP(Dati!$A6921,Normas!$A:$D,2,FALSE)*0.6)),"")</f>
      </c>
      <c r="G6921" s="2">
        <f>IFERROR(IF(ISBLANK($A6921),"",IF($A6921="Ūdeņraža jonu koncentrācija",VLOOKUP(Dati!$A6921,Normas!$A:$D,3,FALSE),VLOOKUP(Dati!$A6921,Normas!$A:$D,3,FALSE)*0.6)),"")</f>
      </c>
      <c r="H6921" s="2">
        <f>IFERROR(IF(ISBLANK($A6921),"",IF($A6921="Ūdeņraža jonu koncentrācija",VLOOKUP(Dati!$A6921,Normas!$A:$D,2,FALSE),VLOOKUP(Dati!$A6921,Normas!$A:$D,2,FALSE)*0.3)),"")</f>
      </c>
      <c r="I6921" s="2">
        <f>IFERROR(IF(ISBLANK($A6921),"",IF($A6921="Ūdeņraža jonu koncentrācija",VLOOKUP(Dati!$A6921,Normas!$A:$D,3,FALSE),VLOOKUP(Dati!$A6921,Normas!$A:$D,3,FALSE)*0.3)),"")</f>
      </c>
    </row>
    <row r="6922" spans="2:9" x14ac:dyDescent="0.2">
      <c r="B6922">
        <f>IF(ISBLANK(A6922),"",VLOOKUP(A6922,Normas!A:D,4,FALSE))</f>
      </c>
      <c r="E6922" s="2">
        <f>IF(ISBLANK(D6922),"",INT(YEARFRAC(D6922,'Vispārīga informācija'!$B$2)))</f>
      </c>
      <c r="F6922" s="2">
        <f>IFERROR(IF(ISBLANK($A6922),"",IF($A6922="Ūdeņraža jonu koncentrācija",VLOOKUP(Dati!$A6922,Normas!$A:$D,2,FALSE),VLOOKUP(Dati!$A6922,Normas!$A:$D,2,FALSE)*0.6)),"")</f>
      </c>
      <c r="G6922" s="2">
        <f>IFERROR(IF(ISBLANK($A6922),"",IF($A6922="Ūdeņraža jonu koncentrācija",VLOOKUP(Dati!$A6922,Normas!$A:$D,3,FALSE),VLOOKUP(Dati!$A6922,Normas!$A:$D,3,FALSE)*0.6)),"")</f>
      </c>
      <c r="H6922" s="2">
        <f>IFERROR(IF(ISBLANK($A6922),"",IF($A6922="Ūdeņraža jonu koncentrācija",VLOOKUP(Dati!$A6922,Normas!$A:$D,2,FALSE),VLOOKUP(Dati!$A6922,Normas!$A:$D,2,FALSE)*0.3)),"")</f>
      </c>
      <c r="I6922" s="2">
        <f>IFERROR(IF(ISBLANK($A6922),"",IF($A6922="Ūdeņraža jonu koncentrācija",VLOOKUP(Dati!$A6922,Normas!$A:$D,3,FALSE),VLOOKUP(Dati!$A6922,Normas!$A:$D,3,FALSE)*0.3)),"")</f>
      </c>
    </row>
    <row r="6923" spans="2:9" x14ac:dyDescent="0.2">
      <c r="B6923">
        <f>IF(ISBLANK(A6923),"",VLOOKUP(A6923,Normas!A:D,4,FALSE))</f>
      </c>
      <c r="E6923" s="2">
        <f>IF(ISBLANK(D6923),"",INT(YEARFRAC(D6923,'Vispārīga informācija'!$B$2)))</f>
      </c>
      <c r="F6923" s="2">
        <f>IFERROR(IF(ISBLANK($A6923),"",IF($A6923="Ūdeņraža jonu koncentrācija",VLOOKUP(Dati!$A6923,Normas!$A:$D,2,FALSE),VLOOKUP(Dati!$A6923,Normas!$A:$D,2,FALSE)*0.6)),"")</f>
      </c>
      <c r="G6923" s="2">
        <f>IFERROR(IF(ISBLANK($A6923),"",IF($A6923="Ūdeņraža jonu koncentrācija",VLOOKUP(Dati!$A6923,Normas!$A:$D,3,FALSE),VLOOKUP(Dati!$A6923,Normas!$A:$D,3,FALSE)*0.6)),"")</f>
      </c>
      <c r="H6923" s="2">
        <f>IFERROR(IF(ISBLANK($A6923),"",IF($A6923="Ūdeņraža jonu koncentrācija",VLOOKUP(Dati!$A6923,Normas!$A:$D,2,FALSE),VLOOKUP(Dati!$A6923,Normas!$A:$D,2,FALSE)*0.3)),"")</f>
      </c>
      <c r="I6923" s="2">
        <f>IFERROR(IF(ISBLANK($A6923),"",IF($A6923="Ūdeņraža jonu koncentrācija",VLOOKUP(Dati!$A6923,Normas!$A:$D,3,FALSE),VLOOKUP(Dati!$A6923,Normas!$A:$D,3,FALSE)*0.3)),"")</f>
      </c>
    </row>
    <row r="6924" spans="2:9" x14ac:dyDescent="0.2">
      <c r="B6924">
        <f>IF(ISBLANK(A6924),"",VLOOKUP(A6924,Normas!A:D,4,FALSE))</f>
      </c>
      <c r="E6924" s="2">
        <f>IF(ISBLANK(D6924),"",INT(YEARFRAC(D6924,'Vispārīga informācija'!$B$2)))</f>
      </c>
      <c r="F6924" s="2">
        <f>IFERROR(IF(ISBLANK($A6924),"",IF($A6924="Ūdeņraža jonu koncentrācija",VLOOKUP(Dati!$A6924,Normas!$A:$D,2,FALSE),VLOOKUP(Dati!$A6924,Normas!$A:$D,2,FALSE)*0.6)),"")</f>
      </c>
      <c r="G6924" s="2">
        <f>IFERROR(IF(ISBLANK($A6924),"",IF($A6924="Ūdeņraža jonu koncentrācija",VLOOKUP(Dati!$A6924,Normas!$A:$D,3,FALSE),VLOOKUP(Dati!$A6924,Normas!$A:$D,3,FALSE)*0.6)),"")</f>
      </c>
      <c r="H6924" s="2">
        <f>IFERROR(IF(ISBLANK($A6924),"",IF($A6924="Ūdeņraža jonu koncentrācija",VLOOKUP(Dati!$A6924,Normas!$A:$D,2,FALSE),VLOOKUP(Dati!$A6924,Normas!$A:$D,2,FALSE)*0.3)),"")</f>
      </c>
      <c r="I6924" s="2">
        <f>IFERROR(IF(ISBLANK($A6924),"",IF($A6924="Ūdeņraža jonu koncentrācija",VLOOKUP(Dati!$A6924,Normas!$A:$D,3,FALSE),VLOOKUP(Dati!$A6924,Normas!$A:$D,3,FALSE)*0.3)),"")</f>
      </c>
    </row>
    <row r="6925" spans="2:9" x14ac:dyDescent="0.2">
      <c r="B6925">
        <f>IF(ISBLANK(A6925),"",VLOOKUP(A6925,Normas!A:D,4,FALSE))</f>
      </c>
      <c r="E6925" s="2">
        <f>IF(ISBLANK(D6925),"",INT(YEARFRAC(D6925,'Vispārīga informācija'!$B$2)))</f>
      </c>
      <c r="F6925" s="2">
        <f>IFERROR(IF(ISBLANK($A6925),"",IF($A6925="Ūdeņraža jonu koncentrācija",VLOOKUP(Dati!$A6925,Normas!$A:$D,2,FALSE),VLOOKUP(Dati!$A6925,Normas!$A:$D,2,FALSE)*0.6)),"")</f>
      </c>
      <c r="G6925" s="2">
        <f>IFERROR(IF(ISBLANK($A6925),"",IF($A6925="Ūdeņraža jonu koncentrācija",VLOOKUP(Dati!$A6925,Normas!$A:$D,3,FALSE),VLOOKUP(Dati!$A6925,Normas!$A:$D,3,FALSE)*0.6)),"")</f>
      </c>
      <c r="H6925" s="2">
        <f>IFERROR(IF(ISBLANK($A6925),"",IF($A6925="Ūdeņraža jonu koncentrācija",VLOOKUP(Dati!$A6925,Normas!$A:$D,2,FALSE),VLOOKUP(Dati!$A6925,Normas!$A:$D,2,FALSE)*0.3)),"")</f>
      </c>
      <c r="I6925" s="2">
        <f>IFERROR(IF(ISBLANK($A6925),"",IF($A6925="Ūdeņraža jonu koncentrācija",VLOOKUP(Dati!$A6925,Normas!$A:$D,3,FALSE),VLOOKUP(Dati!$A6925,Normas!$A:$D,3,FALSE)*0.3)),"")</f>
      </c>
    </row>
    <row r="6926" spans="2:9" x14ac:dyDescent="0.2">
      <c r="B6926">
        <f>IF(ISBLANK(A6926),"",VLOOKUP(A6926,Normas!A:D,4,FALSE))</f>
      </c>
      <c r="E6926" s="2">
        <f>IF(ISBLANK(D6926),"",INT(YEARFRAC(D6926,'Vispārīga informācija'!$B$2)))</f>
      </c>
      <c r="F6926" s="2">
        <f>IFERROR(IF(ISBLANK($A6926),"",IF($A6926="Ūdeņraža jonu koncentrācija",VLOOKUP(Dati!$A6926,Normas!$A:$D,2,FALSE),VLOOKUP(Dati!$A6926,Normas!$A:$D,2,FALSE)*0.6)),"")</f>
      </c>
      <c r="G6926" s="2">
        <f>IFERROR(IF(ISBLANK($A6926),"",IF($A6926="Ūdeņraža jonu koncentrācija",VLOOKUP(Dati!$A6926,Normas!$A:$D,3,FALSE),VLOOKUP(Dati!$A6926,Normas!$A:$D,3,FALSE)*0.6)),"")</f>
      </c>
      <c r="H6926" s="2">
        <f>IFERROR(IF(ISBLANK($A6926),"",IF($A6926="Ūdeņraža jonu koncentrācija",VLOOKUP(Dati!$A6926,Normas!$A:$D,2,FALSE),VLOOKUP(Dati!$A6926,Normas!$A:$D,2,FALSE)*0.3)),"")</f>
      </c>
      <c r="I6926" s="2">
        <f>IFERROR(IF(ISBLANK($A6926),"",IF($A6926="Ūdeņraža jonu koncentrācija",VLOOKUP(Dati!$A6926,Normas!$A:$D,3,FALSE),VLOOKUP(Dati!$A6926,Normas!$A:$D,3,FALSE)*0.3)),"")</f>
      </c>
    </row>
    <row r="6927" spans="2:9" x14ac:dyDescent="0.2">
      <c r="B6927">
        <f>IF(ISBLANK(A6927),"",VLOOKUP(A6927,Normas!A:D,4,FALSE))</f>
      </c>
      <c r="E6927" s="2">
        <f>IF(ISBLANK(D6927),"",INT(YEARFRAC(D6927,'Vispārīga informācija'!$B$2)))</f>
      </c>
      <c r="F6927" s="2">
        <f>IFERROR(IF(ISBLANK($A6927),"",IF($A6927="Ūdeņraža jonu koncentrācija",VLOOKUP(Dati!$A6927,Normas!$A:$D,2,FALSE),VLOOKUP(Dati!$A6927,Normas!$A:$D,2,FALSE)*0.6)),"")</f>
      </c>
      <c r="G6927" s="2">
        <f>IFERROR(IF(ISBLANK($A6927),"",IF($A6927="Ūdeņraža jonu koncentrācija",VLOOKUP(Dati!$A6927,Normas!$A:$D,3,FALSE),VLOOKUP(Dati!$A6927,Normas!$A:$D,3,FALSE)*0.6)),"")</f>
      </c>
      <c r="H6927" s="2">
        <f>IFERROR(IF(ISBLANK($A6927),"",IF($A6927="Ūdeņraža jonu koncentrācija",VLOOKUP(Dati!$A6927,Normas!$A:$D,2,FALSE),VLOOKUP(Dati!$A6927,Normas!$A:$D,2,FALSE)*0.3)),"")</f>
      </c>
      <c r="I6927" s="2">
        <f>IFERROR(IF(ISBLANK($A6927),"",IF($A6927="Ūdeņraža jonu koncentrācija",VLOOKUP(Dati!$A6927,Normas!$A:$D,3,FALSE),VLOOKUP(Dati!$A6927,Normas!$A:$D,3,FALSE)*0.3)),"")</f>
      </c>
    </row>
    <row r="6928" spans="2:9" x14ac:dyDescent="0.2">
      <c r="B6928">
        <f>IF(ISBLANK(A6928),"",VLOOKUP(A6928,Normas!A:D,4,FALSE))</f>
      </c>
      <c r="E6928" s="2">
        <f>IF(ISBLANK(D6928),"",INT(YEARFRAC(D6928,'Vispārīga informācija'!$B$2)))</f>
      </c>
      <c r="F6928" s="2">
        <f>IFERROR(IF(ISBLANK($A6928),"",IF($A6928="Ūdeņraža jonu koncentrācija",VLOOKUP(Dati!$A6928,Normas!$A:$D,2,FALSE),VLOOKUP(Dati!$A6928,Normas!$A:$D,2,FALSE)*0.6)),"")</f>
      </c>
      <c r="G6928" s="2">
        <f>IFERROR(IF(ISBLANK($A6928),"",IF($A6928="Ūdeņraža jonu koncentrācija",VLOOKUP(Dati!$A6928,Normas!$A:$D,3,FALSE),VLOOKUP(Dati!$A6928,Normas!$A:$D,3,FALSE)*0.6)),"")</f>
      </c>
      <c r="H6928" s="2">
        <f>IFERROR(IF(ISBLANK($A6928),"",IF($A6928="Ūdeņraža jonu koncentrācija",VLOOKUP(Dati!$A6928,Normas!$A:$D,2,FALSE),VLOOKUP(Dati!$A6928,Normas!$A:$D,2,FALSE)*0.3)),"")</f>
      </c>
      <c r="I6928" s="2">
        <f>IFERROR(IF(ISBLANK($A6928),"",IF($A6928="Ūdeņraža jonu koncentrācija",VLOOKUP(Dati!$A6928,Normas!$A:$D,3,FALSE),VLOOKUP(Dati!$A6928,Normas!$A:$D,3,FALSE)*0.3)),"")</f>
      </c>
    </row>
    <row r="6929" spans="2:9" x14ac:dyDescent="0.2">
      <c r="B6929">
        <f>IF(ISBLANK(A6929),"",VLOOKUP(A6929,Normas!A:D,4,FALSE))</f>
      </c>
      <c r="E6929" s="2">
        <f>IF(ISBLANK(D6929),"",INT(YEARFRAC(D6929,'Vispārīga informācija'!$B$2)))</f>
      </c>
      <c r="F6929" s="2">
        <f>IFERROR(IF(ISBLANK($A6929),"",IF($A6929="Ūdeņraža jonu koncentrācija",VLOOKUP(Dati!$A6929,Normas!$A:$D,2,FALSE),VLOOKUP(Dati!$A6929,Normas!$A:$D,2,FALSE)*0.6)),"")</f>
      </c>
      <c r="G6929" s="2">
        <f>IFERROR(IF(ISBLANK($A6929),"",IF($A6929="Ūdeņraža jonu koncentrācija",VLOOKUP(Dati!$A6929,Normas!$A:$D,3,FALSE),VLOOKUP(Dati!$A6929,Normas!$A:$D,3,FALSE)*0.6)),"")</f>
      </c>
      <c r="H6929" s="2">
        <f>IFERROR(IF(ISBLANK($A6929),"",IF($A6929="Ūdeņraža jonu koncentrācija",VLOOKUP(Dati!$A6929,Normas!$A:$D,2,FALSE),VLOOKUP(Dati!$A6929,Normas!$A:$D,2,FALSE)*0.3)),"")</f>
      </c>
      <c r="I6929" s="2">
        <f>IFERROR(IF(ISBLANK($A6929),"",IF($A6929="Ūdeņraža jonu koncentrācija",VLOOKUP(Dati!$A6929,Normas!$A:$D,3,FALSE),VLOOKUP(Dati!$A6929,Normas!$A:$D,3,FALSE)*0.3)),"")</f>
      </c>
    </row>
    <row r="6930" spans="2:9" x14ac:dyDescent="0.2">
      <c r="B6930">
        <f>IF(ISBLANK(A6930),"",VLOOKUP(A6930,Normas!A:D,4,FALSE))</f>
      </c>
      <c r="E6930" s="2">
        <f>IF(ISBLANK(D6930),"",INT(YEARFRAC(D6930,'Vispārīga informācija'!$B$2)))</f>
      </c>
      <c r="F6930" s="2">
        <f>IFERROR(IF(ISBLANK($A6930),"",IF($A6930="Ūdeņraža jonu koncentrācija",VLOOKUP(Dati!$A6930,Normas!$A:$D,2,FALSE),VLOOKUP(Dati!$A6930,Normas!$A:$D,2,FALSE)*0.6)),"")</f>
      </c>
      <c r="G6930" s="2">
        <f>IFERROR(IF(ISBLANK($A6930),"",IF($A6930="Ūdeņraža jonu koncentrācija",VLOOKUP(Dati!$A6930,Normas!$A:$D,3,FALSE),VLOOKUP(Dati!$A6930,Normas!$A:$D,3,FALSE)*0.6)),"")</f>
      </c>
      <c r="H6930" s="2">
        <f>IFERROR(IF(ISBLANK($A6930),"",IF($A6930="Ūdeņraža jonu koncentrācija",VLOOKUP(Dati!$A6930,Normas!$A:$D,2,FALSE),VLOOKUP(Dati!$A6930,Normas!$A:$D,2,FALSE)*0.3)),"")</f>
      </c>
      <c r="I6930" s="2">
        <f>IFERROR(IF(ISBLANK($A6930),"",IF($A6930="Ūdeņraža jonu koncentrācija",VLOOKUP(Dati!$A6930,Normas!$A:$D,3,FALSE),VLOOKUP(Dati!$A6930,Normas!$A:$D,3,FALSE)*0.3)),"")</f>
      </c>
    </row>
    <row r="6931" spans="2:9" x14ac:dyDescent="0.2">
      <c r="B6931">
        <f>IF(ISBLANK(A6931),"",VLOOKUP(A6931,Normas!A:D,4,FALSE))</f>
      </c>
      <c r="E6931" s="2">
        <f>IF(ISBLANK(D6931),"",INT(YEARFRAC(D6931,'Vispārīga informācija'!$B$2)))</f>
      </c>
      <c r="F6931" s="2">
        <f>IFERROR(IF(ISBLANK($A6931),"",IF($A6931="Ūdeņraža jonu koncentrācija",VLOOKUP(Dati!$A6931,Normas!$A:$D,2,FALSE),VLOOKUP(Dati!$A6931,Normas!$A:$D,2,FALSE)*0.6)),"")</f>
      </c>
      <c r="G6931" s="2">
        <f>IFERROR(IF(ISBLANK($A6931),"",IF($A6931="Ūdeņraža jonu koncentrācija",VLOOKUP(Dati!$A6931,Normas!$A:$D,3,FALSE),VLOOKUP(Dati!$A6931,Normas!$A:$D,3,FALSE)*0.6)),"")</f>
      </c>
      <c r="H6931" s="2">
        <f>IFERROR(IF(ISBLANK($A6931),"",IF($A6931="Ūdeņraža jonu koncentrācija",VLOOKUP(Dati!$A6931,Normas!$A:$D,2,FALSE),VLOOKUP(Dati!$A6931,Normas!$A:$D,2,FALSE)*0.3)),"")</f>
      </c>
      <c r="I6931" s="2">
        <f>IFERROR(IF(ISBLANK($A6931),"",IF($A6931="Ūdeņraža jonu koncentrācija",VLOOKUP(Dati!$A6931,Normas!$A:$D,3,FALSE),VLOOKUP(Dati!$A6931,Normas!$A:$D,3,FALSE)*0.3)),"")</f>
      </c>
    </row>
    <row r="6932" spans="2:9" x14ac:dyDescent="0.2">
      <c r="B6932">
        <f>IF(ISBLANK(A6932),"",VLOOKUP(A6932,Normas!A:D,4,FALSE))</f>
      </c>
      <c r="E6932" s="2">
        <f>IF(ISBLANK(D6932),"",INT(YEARFRAC(D6932,'Vispārīga informācija'!$B$2)))</f>
      </c>
      <c r="F6932" s="2">
        <f>IFERROR(IF(ISBLANK($A6932),"",IF($A6932="Ūdeņraža jonu koncentrācija",VLOOKUP(Dati!$A6932,Normas!$A:$D,2,FALSE),VLOOKUP(Dati!$A6932,Normas!$A:$D,2,FALSE)*0.6)),"")</f>
      </c>
      <c r="G6932" s="2">
        <f>IFERROR(IF(ISBLANK($A6932),"",IF($A6932="Ūdeņraža jonu koncentrācija",VLOOKUP(Dati!$A6932,Normas!$A:$D,3,FALSE),VLOOKUP(Dati!$A6932,Normas!$A:$D,3,FALSE)*0.6)),"")</f>
      </c>
      <c r="H6932" s="2">
        <f>IFERROR(IF(ISBLANK($A6932),"",IF($A6932="Ūdeņraža jonu koncentrācija",VLOOKUP(Dati!$A6932,Normas!$A:$D,2,FALSE),VLOOKUP(Dati!$A6932,Normas!$A:$D,2,FALSE)*0.3)),"")</f>
      </c>
      <c r="I6932" s="2">
        <f>IFERROR(IF(ISBLANK($A6932),"",IF($A6932="Ūdeņraža jonu koncentrācija",VLOOKUP(Dati!$A6932,Normas!$A:$D,3,FALSE),VLOOKUP(Dati!$A6932,Normas!$A:$D,3,FALSE)*0.3)),"")</f>
      </c>
    </row>
    <row r="6933" spans="2:9" x14ac:dyDescent="0.2">
      <c r="B6933">
        <f>IF(ISBLANK(A6933),"",VLOOKUP(A6933,Normas!A:D,4,FALSE))</f>
      </c>
      <c r="E6933" s="2">
        <f>IF(ISBLANK(D6933),"",INT(YEARFRAC(D6933,'Vispārīga informācija'!$B$2)))</f>
      </c>
      <c r="F6933" s="2">
        <f>IFERROR(IF(ISBLANK($A6933),"",IF($A6933="Ūdeņraža jonu koncentrācija",VLOOKUP(Dati!$A6933,Normas!$A:$D,2,FALSE),VLOOKUP(Dati!$A6933,Normas!$A:$D,2,FALSE)*0.6)),"")</f>
      </c>
      <c r="G6933" s="2">
        <f>IFERROR(IF(ISBLANK($A6933),"",IF($A6933="Ūdeņraža jonu koncentrācija",VLOOKUP(Dati!$A6933,Normas!$A:$D,3,FALSE),VLOOKUP(Dati!$A6933,Normas!$A:$D,3,FALSE)*0.6)),"")</f>
      </c>
      <c r="H6933" s="2">
        <f>IFERROR(IF(ISBLANK($A6933),"",IF($A6933="Ūdeņraža jonu koncentrācija",VLOOKUP(Dati!$A6933,Normas!$A:$D,2,FALSE),VLOOKUP(Dati!$A6933,Normas!$A:$D,2,FALSE)*0.3)),"")</f>
      </c>
      <c r="I6933" s="2">
        <f>IFERROR(IF(ISBLANK($A6933),"",IF($A6933="Ūdeņraža jonu koncentrācija",VLOOKUP(Dati!$A6933,Normas!$A:$D,3,FALSE),VLOOKUP(Dati!$A6933,Normas!$A:$D,3,FALSE)*0.3)),"")</f>
      </c>
    </row>
    <row r="6934" spans="2:9" x14ac:dyDescent="0.2">
      <c r="B6934">
        <f>IF(ISBLANK(A6934),"",VLOOKUP(A6934,Normas!A:D,4,FALSE))</f>
      </c>
      <c r="E6934" s="2">
        <f>IF(ISBLANK(D6934),"",INT(YEARFRAC(D6934,'Vispārīga informācija'!$B$2)))</f>
      </c>
      <c r="F6934" s="2">
        <f>IFERROR(IF(ISBLANK($A6934),"",IF($A6934="Ūdeņraža jonu koncentrācija",VLOOKUP(Dati!$A6934,Normas!$A:$D,2,FALSE),VLOOKUP(Dati!$A6934,Normas!$A:$D,2,FALSE)*0.6)),"")</f>
      </c>
      <c r="G6934" s="2">
        <f>IFERROR(IF(ISBLANK($A6934),"",IF($A6934="Ūdeņraža jonu koncentrācija",VLOOKUP(Dati!$A6934,Normas!$A:$D,3,FALSE),VLOOKUP(Dati!$A6934,Normas!$A:$D,3,FALSE)*0.6)),"")</f>
      </c>
      <c r="H6934" s="2">
        <f>IFERROR(IF(ISBLANK($A6934),"",IF($A6934="Ūdeņraža jonu koncentrācija",VLOOKUP(Dati!$A6934,Normas!$A:$D,2,FALSE),VLOOKUP(Dati!$A6934,Normas!$A:$D,2,FALSE)*0.3)),"")</f>
      </c>
      <c r="I6934" s="2">
        <f>IFERROR(IF(ISBLANK($A6934),"",IF($A6934="Ūdeņraža jonu koncentrācija",VLOOKUP(Dati!$A6934,Normas!$A:$D,3,FALSE),VLOOKUP(Dati!$A6934,Normas!$A:$D,3,FALSE)*0.3)),"")</f>
      </c>
    </row>
    <row r="6935" spans="2:9" x14ac:dyDescent="0.2">
      <c r="B6935">
        <f>IF(ISBLANK(A6935),"",VLOOKUP(A6935,Normas!A:D,4,FALSE))</f>
      </c>
      <c r="E6935" s="2">
        <f>IF(ISBLANK(D6935),"",INT(YEARFRAC(D6935,'Vispārīga informācija'!$B$2)))</f>
      </c>
      <c r="F6935" s="2">
        <f>IFERROR(IF(ISBLANK($A6935),"",IF($A6935="Ūdeņraža jonu koncentrācija",VLOOKUP(Dati!$A6935,Normas!$A:$D,2,FALSE),VLOOKUP(Dati!$A6935,Normas!$A:$D,2,FALSE)*0.6)),"")</f>
      </c>
      <c r="G6935" s="2">
        <f>IFERROR(IF(ISBLANK($A6935),"",IF($A6935="Ūdeņraža jonu koncentrācija",VLOOKUP(Dati!$A6935,Normas!$A:$D,3,FALSE),VLOOKUP(Dati!$A6935,Normas!$A:$D,3,FALSE)*0.6)),"")</f>
      </c>
      <c r="H6935" s="2">
        <f>IFERROR(IF(ISBLANK($A6935),"",IF($A6935="Ūdeņraža jonu koncentrācija",VLOOKUP(Dati!$A6935,Normas!$A:$D,2,FALSE),VLOOKUP(Dati!$A6935,Normas!$A:$D,2,FALSE)*0.3)),"")</f>
      </c>
      <c r="I6935" s="2">
        <f>IFERROR(IF(ISBLANK($A6935),"",IF($A6935="Ūdeņraža jonu koncentrācija",VLOOKUP(Dati!$A6935,Normas!$A:$D,3,FALSE),VLOOKUP(Dati!$A6935,Normas!$A:$D,3,FALSE)*0.3)),"")</f>
      </c>
    </row>
    <row r="6936" spans="2:9" x14ac:dyDescent="0.2">
      <c r="B6936">
        <f>IF(ISBLANK(A6936),"",VLOOKUP(A6936,Normas!A:D,4,FALSE))</f>
      </c>
      <c r="E6936" s="2">
        <f>IF(ISBLANK(D6936),"",INT(YEARFRAC(D6936,'Vispārīga informācija'!$B$2)))</f>
      </c>
      <c r="F6936" s="2">
        <f>IFERROR(IF(ISBLANK($A6936),"",IF($A6936="Ūdeņraža jonu koncentrācija",VLOOKUP(Dati!$A6936,Normas!$A:$D,2,FALSE),VLOOKUP(Dati!$A6936,Normas!$A:$D,2,FALSE)*0.6)),"")</f>
      </c>
      <c r="G6936" s="2">
        <f>IFERROR(IF(ISBLANK($A6936),"",IF($A6936="Ūdeņraža jonu koncentrācija",VLOOKUP(Dati!$A6936,Normas!$A:$D,3,FALSE),VLOOKUP(Dati!$A6936,Normas!$A:$D,3,FALSE)*0.6)),"")</f>
      </c>
      <c r="H6936" s="2">
        <f>IFERROR(IF(ISBLANK($A6936),"",IF($A6936="Ūdeņraža jonu koncentrācija",VLOOKUP(Dati!$A6936,Normas!$A:$D,2,FALSE),VLOOKUP(Dati!$A6936,Normas!$A:$D,2,FALSE)*0.3)),"")</f>
      </c>
      <c r="I6936" s="2">
        <f>IFERROR(IF(ISBLANK($A6936),"",IF($A6936="Ūdeņraža jonu koncentrācija",VLOOKUP(Dati!$A6936,Normas!$A:$D,3,FALSE),VLOOKUP(Dati!$A6936,Normas!$A:$D,3,FALSE)*0.3)),"")</f>
      </c>
    </row>
    <row r="6937" spans="2:9" x14ac:dyDescent="0.2">
      <c r="B6937">
        <f>IF(ISBLANK(A6937),"",VLOOKUP(A6937,Normas!A:D,4,FALSE))</f>
      </c>
      <c r="E6937" s="2">
        <f>IF(ISBLANK(D6937),"",INT(YEARFRAC(D6937,'Vispārīga informācija'!$B$2)))</f>
      </c>
      <c r="F6937" s="2">
        <f>IFERROR(IF(ISBLANK($A6937),"",IF($A6937="Ūdeņraža jonu koncentrācija",VLOOKUP(Dati!$A6937,Normas!$A:$D,2,FALSE),VLOOKUP(Dati!$A6937,Normas!$A:$D,2,FALSE)*0.6)),"")</f>
      </c>
      <c r="G6937" s="2">
        <f>IFERROR(IF(ISBLANK($A6937),"",IF($A6937="Ūdeņraža jonu koncentrācija",VLOOKUP(Dati!$A6937,Normas!$A:$D,3,FALSE),VLOOKUP(Dati!$A6937,Normas!$A:$D,3,FALSE)*0.6)),"")</f>
      </c>
      <c r="H6937" s="2">
        <f>IFERROR(IF(ISBLANK($A6937),"",IF($A6937="Ūdeņraža jonu koncentrācija",VLOOKUP(Dati!$A6937,Normas!$A:$D,2,FALSE),VLOOKUP(Dati!$A6937,Normas!$A:$D,2,FALSE)*0.3)),"")</f>
      </c>
      <c r="I6937" s="2">
        <f>IFERROR(IF(ISBLANK($A6937),"",IF($A6937="Ūdeņraža jonu koncentrācija",VLOOKUP(Dati!$A6937,Normas!$A:$D,3,FALSE),VLOOKUP(Dati!$A6937,Normas!$A:$D,3,FALSE)*0.3)),"")</f>
      </c>
    </row>
    <row r="6938" spans="2:9" x14ac:dyDescent="0.2">
      <c r="B6938">
        <f>IF(ISBLANK(A6938),"",VLOOKUP(A6938,Normas!A:D,4,FALSE))</f>
      </c>
      <c r="E6938" s="2">
        <f>IF(ISBLANK(D6938),"",INT(YEARFRAC(D6938,'Vispārīga informācija'!$B$2)))</f>
      </c>
      <c r="F6938" s="2">
        <f>IFERROR(IF(ISBLANK($A6938),"",IF($A6938="Ūdeņraža jonu koncentrācija",VLOOKUP(Dati!$A6938,Normas!$A:$D,2,FALSE),VLOOKUP(Dati!$A6938,Normas!$A:$D,2,FALSE)*0.6)),"")</f>
      </c>
      <c r="G6938" s="2">
        <f>IFERROR(IF(ISBLANK($A6938),"",IF($A6938="Ūdeņraža jonu koncentrācija",VLOOKUP(Dati!$A6938,Normas!$A:$D,3,FALSE),VLOOKUP(Dati!$A6938,Normas!$A:$D,3,FALSE)*0.6)),"")</f>
      </c>
      <c r="H6938" s="2">
        <f>IFERROR(IF(ISBLANK($A6938),"",IF($A6938="Ūdeņraža jonu koncentrācija",VLOOKUP(Dati!$A6938,Normas!$A:$D,2,FALSE),VLOOKUP(Dati!$A6938,Normas!$A:$D,2,FALSE)*0.3)),"")</f>
      </c>
      <c r="I6938" s="2">
        <f>IFERROR(IF(ISBLANK($A6938),"",IF($A6938="Ūdeņraža jonu koncentrācija",VLOOKUP(Dati!$A6938,Normas!$A:$D,3,FALSE),VLOOKUP(Dati!$A6938,Normas!$A:$D,3,FALSE)*0.3)),"")</f>
      </c>
    </row>
    <row r="6939" spans="2:9" x14ac:dyDescent="0.2">
      <c r="B6939">
        <f>IF(ISBLANK(A6939),"",VLOOKUP(A6939,Normas!A:D,4,FALSE))</f>
      </c>
      <c r="E6939" s="2">
        <f>IF(ISBLANK(D6939),"",INT(YEARFRAC(D6939,'Vispārīga informācija'!$B$2)))</f>
      </c>
      <c r="F6939" s="2">
        <f>IFERROR(IF(ISBLANK($A6939),"",IF($A6939="Ūdeņraža jonu koncentrācija",VLOOKUP(Dati!$A6939,Normas!$A:$D,2,FALSE),VLOOKUP(Dati!$A6939,Normas!$A:$D,2,FALSE)*0.6)),"")</f>
      </c>
      <c r="G6939" s="2">
        <f>IFERROR(IF(ISBLANK($A6939),"",IF($A6939="Ūdeņraža jonu koncentrācija",VLOOKUP(Dati!$A6939,Normas!$A:$D,3,FALSE),VLOOKUP(Dati!$A6939,Normas!$A:$D,3,FALSE)*0.6)),"")</f>
      </c>
      <c r="H6939" s="2">
        <f>IFERROR(IF(ISBLANK($A6939),"",IF($A6939="Ūdeņraža jonu koncentrācija",VLOOKUP(Dati!$A6939,Normas!$A:$D,2,FALSE),VLOOKUP(Dati!$A6939,Normas!$A:$D,2,FALSE)*0.3)),"")</f>
      </c>
      <c r="I6939" s="2">
        <f>IFERROR(IF(ISBLANK($A6939),"",IF($A6939="Ūdeņraža jonu koncentrācija",VLOOKUP(Dati!$A6939,Normas!$A:$D,3,FALSE),VLOOKUP(Dati!$A6939,Normas!$A:$D,3,FALSE)*0.3)),"")</f>
      </c>
    </row>
    <row r="6940" spans="2:9" x14ac:dyDescent="0.2">
      <c r="B6940">
        <f>IF(ISBLANK(A6940),"",VLOOKUP(A6940,Normas!A:D,4,FALSE))</f>
      </c>
      <c r="E6940" s="2">
        <f>IF(ISBLANK(D6940),"",INT(YEARFRAC(D6940,'Vispārīga informācija'!$B$2)))</f>
      </c>
      <c r="F6940" s="2">
        <f>IFERROR(IF(ISBLANK($A6940),"",IF($A6940="Ūdeņraža jonu koncentrācija",VLOOKUP(Dati!$A6940,Normas!$A:$D,2,FALSE),VLOOKUP(Dati!$A6940,Normas!$A:$D,2,FALSE)*0.6)),"")</f>
      </c>
      <c r="G6940" s="2">
        <f>IFERROR(IF(ISBLANK($A6940),"",IF($A6940="Ūdeņraža jonu koncentrācija",VLOOKUP(Dati!$A6940,Normas!$A:$D,3,FALSE),VLOOKUP(Dati!$A6940,Normas!$A:$D,3,FALSE)*0.6)),"")</f>
      </c>
      <c r="H6940" s="2">
        <f>IFERROR(IF(ISBLANK($A6940),"",IF($A6940="Ūdeņraža jonu koncentrācija",VLOOKUP(Dati!$A6940,Normas!$A:$D,2,FALSE),VLOOKUP(Dati!$A6940,Normas!$A:$D,2,FALSE)*0.3)),"")</f>
      </c>
      <c r="I6940" s="2">
        <f>IFERROR(IF(ISBLANK($A6940),"",IF($A6940="Ūdeņraža jonu koncentrācija",VLOOKUP(Dati!$A6940,Normas!$A:$D,3,FALSE),VLOOKUP(Dati!$A6940,Normas!$A:$D,3,FALSE)*0.3)),"")</f>
      </c>
    </row>
    <row r="6941" spans="2:9" x14ac:dyDescent="0.2">
      <c r="B6941">
        <f>IF(ISBLANK(A6941),"",VLOOKUP(A6941,Normas!A:D,4,FALSE))</f>
      </c>
      <c r="E6941" s="2">
        <f>IF(ISBLANK(D6941),"",INT(YEARFRAC(D6941,'Vispārīga informācija'!$B$2)))</f>
      </c>
      <c r="F6941" s="2">
        <f>IFERROR(IF(ISBLANK($A6941),"",IF($A6941="Ūdeņraža jonu koncentrācija",VLOOKUP(Dati!$A6941,Normas!$A:$D,2,FALSE),VLOOKUP(Dati!$A6941,Normas!$A:$D,2,FALSE)*0.6)),"")</f>
      </c>
      <c r="G6941" s="2">
        <f>IFERROR(IF(ISBLANK($A6941),"",IF($A6941="Ūdeņraža jonu koncentrācija",VLOOKUP(Dati!$A6941,Normas!$A:$D,3,FALSE),VLOOKUP(Dati!$A6941,Normas!$A:$D,3,FALSE)*0.6)),"")</f>
      </c>
      <c r="H6941" s="2">
        <f>IFERROR(IF(ISBLANK($A6941),"",IF($A6941="Ūdeņraža jonu koncentrācija",VLOOKUP(Dati!$A6941,Normas!$A:$D,2,FALSE),VLOOKUP(Dati!$A6941,Normas!$A:$D,2,FALSE)*0.3)),"")</f>
      </c>
      <c r="I6941" s="2">
        <f>IFERROR(IF(ISBLANK($A6941),"",IF($A6941="Ūdeņraža jonu koncentrācija",VLOOKUP(Dati!$A6941,Normas!$A:$D,3,FALSE),VLOOKUP(Dati!$A6941,Normas!$A:$D,3,FALSE)*0.3)),"")</f>
      </c>
    </row>
    <row r="6942" spans="2:9" x14ac:dyDescent="0.2">
      <c r="B6942">
        <f>IF(ISBLANK(A6942),"",VLOOKUP(A6942,Normas!A:D,4,FALSE))</f>
      </c>
      <c r="E6942" s="2">
        <f>IF(ISBLANK(D6942),"",INT(YEARFRAC(D6942,'Vispārīga informācija'!$B$2)))</f>
      </c>
      <c r="F6942" s="2">
        <f>IFERROR(IF(ISBLANK($A6942),"",IF($A6942="Ūdeņraža jonu koncentrācija",VLOOKUP(Dati!$A6942,Normas!$A:$D,2,FALSE),VLOOKUP(Dati!$A6942,Normas!$A:$D,2,FALSE)*0.6)),"")</f>
      </c>
      <c r="G6942" s="2">
        <f>IFERROR(IF(ISBLANK($A6942),"",IF($A6942="Ūdeņraža jonu koncentrācija",VLOOKUP(Dati!$A6942,Normas!$A:$D,3,FALSE),VLOOKUP(Dati!$A6942,Normas!$A:$D,3,FALSE)*0.6)),"")</f>
      </c>
      <c r="H6942" s="2">
        <f>IFERROR(IF(ISBLANK($A6942),"",IF($A6942="Ūdeņraža jonu koncentrācija",VLOOKUP(Dati!$A6942,Normas!$A:$D,2,FALSE),VLOOKUP(Dati!$A6942,Normas!$A:$D,2,FALSE)*0.3)),"")</f>
      </c>
      <c r="I6942" s="2">
        <f>IFERROR(IF(ISBLANK($A6942),"",IF($A6942="Ūdeņraža jonu koncentrācija",VLOOKUP(Dati!$A6942,Normas!$A:$D,3,FALSE),VLOOKUP(Dati!$A6942,Normas!$A:$D,3,FALSE)*0.3)),"")</f>
      </c>
    </row>
    <row r="6943" spans="2:9" x14ac:dyDescent="0.2">
      <c r="B6943">
        <f>IF(ISBLANK(A6943),"",VLOOKUP(A6943,Normas!A:D,4,FALSE))</f>
      </c>
      <c r="E6943" s="2">
        <f>IF(ISBLANK(D6943),"",INT(YEARFRAC(D6943,'Vispārīga informācija'!$B$2)))</f>
      </c>
      <c r="F6943" s="2">
        <f>IFERROR(IF(ISBLANK($A6943),"",IF($A6943="Ūdeņraža jonu koncentrācija",VLOOKUP(Dati!$A6943,Normas!$A:$D,2,FALSE),VLOOKUP(Dati!$A6943,Normas!$A:$D,2,FALSE)*0.6)),"")</f>
      </c>
      <c r="G6943" s="2">
        <f>IFERROR(IF(ISBLANK($A6943),"",IF($A6943="Ūdeņraža jonu koncentrācija",VLOOKUP(Dati!$A6943,Normas!$A:$D,3,FALSE),VLOOKUP(Dati!$A6943,Normas!$A:$D,3,FALSE)*0.6)),"")</f>
      </c>
      <c r="H6943" s="2">
        <f>IFERROR(IF(ISBLANK($A6943),"",IF($A6943="Ūdeņraža jonu koncentrācija",VLOOKUP(Dati!$A6943,Normas!$A:$D,2,FALSE),VLOOKUP(Dati!$A6943,Normas!$A:$D,2,FALSE)*0.3)),"")</f>
      </c>
      <c r="I6943" s="2">
        <f>IFERROR(IF(ISBLANK($A6943),"",IF($A6943="Ūdeņraža jonu koncentrācija",VLOOKUP(Dati!$A6943,Normas!$A:$D,3,FALSE),VLOOKUP(Dati!$A6943,Normas!$A:$D,3,FALSE)*0.3)),"")</f>
      </c>
    </row>
    <row r="6944" spans="2:9" x14ac:dyDescent="0.2">
      <c r="B6944">
        <f>IF(ISBLANK(A6944),"",VLOOKUP(A6944,Normas!A:D,4,FALSE))</f>
      </c>
      <c r="E6944" s="2">
        <f>IF(ISBLANK(D6944),"",INT(YEARFRAC(D6944,'Vispārīga informācija'!$B$2)))</f>
      </c>
      <c r="F6944" s="2">
        <f>IFERROR(IF(ISBLANK($A6944),"",IF($A6944="Ūdeņraža jonu koncentrācija",VLOOKUP(Dati!$A6944,Normas!$A:$D,2,FALSE),VLOOKUP(Dati!$A6944,Normas!$A:$D,2,FALSE)*0.6)),"")</f>
      </c>
      <c r="G6944" s="2">
        <f>IFERROR(IF(ISBLANK($A6944),"",IF($A6944="Ūdeņraža jonu koncentrācija",VLOOKUP(Dati!$A6944,Normas!$A:$D,3,FALSE),VLOOKUP(Dati!$A6944,Normas!$A:$D,3,FALSE)*0.6)),"")</f>
      </c>
      <c r="H6944" s="2">
        <f>IFERROR(IF(ISBLANK($A6944),"",IF($A6944="Ūdeņraža jonu koncentrācija",VLOOKUP(Dati!$A6944,Normas!$A:$D,2,FALSE),VLOOKUP(Dati!$A6944,Normas!$A:$D,2,FALSE)*0.3)),"")</f>
      </c>
      <c r="I6944" s="2">
        <f>IFERROR(IF(ISBLANK($A6944),"",IF($A6944="Ūdeņraža jonu koncentrācija",VLOOKUP(Dati!$A6944,Normas!$A:$D,3,FALSE),VLOOKUP(Dati!$A6944,Normas!$A:$D,3,FALSE)*0.3)),"")</f>
      </c>
    </row>
    <row r="6945" spans="2:9" x14ac:dyDescent="0.2">
      <c r="B6945">
        <f>IF(ISBLANK(A6945),"",VLOOKUP(A6945,Normas!A:D,4,FALSE))</f>
      </c>
      <c r="E6945" s="2">
        <f>IF(ISBLANK(D6945),"",INT(YEARFRAC(D6945,'Vispārīga informācija'!$B$2)))</f>
      </c>
      <c r="F6945" s="2">
        <f>IFERROR(IF(ISBLANK($A6945),"",IF($A6945="Ūdeņraža jonu koncentrācija",VLOOKUP(Dati!$A6945,Normas!$A:$D,2,FALSE),VLOOKUP(Dati!$A6945,Normas!$A:$D,2,FALSE)*0.6)),"")</f>
      </c>
      <c r="G6945" s="2">
        <f>IFERROR(IF(ISBLANK($A6945),"",IF($A6945="Ūdeņraža jonu koncentrācija",VLOOKUP(Dati!$A6945,Normas!$A:$D,3,FALSE),VLOOKUP(Dati!$A6945,Normas!$A:$D,3,FALSE)*0.6)),"")</f>
      </c>
      <c r="H6945" s="2">
        <f>IFERROR(IF(ISBLANK($A6945),"",IF($A6945="Ūdeņraža jonu koncentrācija",VLOOKUP(Dati!$A6945,Normas!$A:$D,2,FALSE),VLOOKUP(Dati!$A6945,Normas!$A:$D,2,FALSE)*0.3)),"")</f>
      </c>
      <c r="I6945" s="2">
        <f>IFERROR(IF(ISBLANK($A6945),"",IF($A6945="Ūdeņraža jonu koncentrācija",VLOOKUP(Dati!$A6945,Normas!$A:$D,3,FALSE),VLOOKUP(Dati!$A6945,Normas!$A:$D,3,FALSE)*0.3)),"")</f>
      </c>
    </row>
    <row r="6946" spans="2:9" x14ac:dyDescent="0.2">
      <c r="B6946">
        <f>IF(ISBLANK(A6946),"",VLOOKUP(A6946,Normas!A:D,4,FALSE))</f>
      </c>
      <c r="E6946" s="2">
        <f>IF(ISBLANK(D6946),"",INT(YEARFRAC(D6946,'Vispārīga informācija'!$B$2)))</f>
      </c>
      <c r="F6946" s="2">
        <f>IFERROR(IF(ISBLANK($A6946),"",IF($A6946="Ūdeņraža jonu koncentrācija",VLOOKUP(Dati!$A6946,Normas!$A:$D,2,FALSE),VLOOKUP(Dati!$A6946,Normas!$A:$D,2,FALSE)*0.6)),"")</f>
      </c>
      <c r="G6946" s="2">
        <f>IFERROR(IF(ISBLANK($A6946),"",IF($A6946="Ūdeņraža jonu koncentrācija",VLOOKUP(Dati!$A6946,Normas!$A:$D,3,FALSE),VLOOKUP(Dati!$A6946,Normas!$A:$D,3,FALSE)*0.6)),"")</f>
      </c>
      <c r="H6946" s="2">
        <f>IFERROR(IF(ISBLANK($A6946),"",IF($A6946="Ūdeņraža jonu koncentrācija",VLOOKUP(Dati!$A6946,Normas!$A:$D,2,FALSE),VLOOKUP(Dati!$A6946,Normas!$A:$D,2,FALSE)*0.3)),"")</f>
      </c>
      <c r="I6946" s="2">
        <f>IFERROR(IF(ISBLANK($A6946),"",IF($A6946="Ūdeņraža jonu koncentrācija",VLOOKUP(Dati!$A6946,Normas!$A:$D,3,FALSE),VLOOKUP(Dati!$A6946,Normas!$A:$D,3,FALSE)*0.3)),"")</f>
      </c>
    </row>
    <row r="6947" spans="2:9" x14ac:dyDescent="0.2">
      <c r="B6947">
        <f>IF(ISBLANK(A6947),"",VLOOKUP(A6947,Normas!A:D,4,FALSE))</f>
      </c>
      <c r="E6947" s="2">
        <f>IF(ISBLANK(D6947),"",INT(YEARFRAC(D6947,'Vispārīga informācija'!$B$2)))</f>
      </c>
      <c r="F6947" s="2">
        <f>IFERROR(IF(ISBLANK($A6947),"",IF($A6947="Ūdeņraža jonu koncentrācija",VLOOKUP(Dati!$A6947,Normas!$A:$D,2,FALSE),VLOOKUP(Dati!$A6947,Normas!$A:$D,2,FALSE)*0.6)),"")</f>
      </c>
      <c r="G6947" s="2">
        <f>IFERROR(IF(ISBLANK($A6947),"",IF($A6947="Ūdeņraža jonu koncentrācija",VLOOKUP(Dati!$A6947,Normas!$A:$D,3,FALSE),VLOOKUP(Dati!$A6947,Normas!$A:$D,3,FALSE)*0.6)),"")</f>
      </c>
      <c r="H6947" s="2">
        <f>IFERROR(IF(ISBLANK($A6947),"",IF($A6947="Ūdeņraža jonu koncentrācija",VLOOKUP(Dati!$A6947,Normas!$A:$D,2,FALSE),VLOOKUP(Dati!$A6947,Normas!$A:$D,2,FALSE)*0.3)),"")</f>
      </c>
      <c r="I6947" s="2">
        <f>IFERROR(IF(ISBLANK($A6947),"",IF($A6947="Ūdeņraža jonu koncentrācija",VLOOKUP(Dati!$A6947,Normas!$A:$D,3,FALSE),VLOOKUP(Dati!$A6947,Normas!$A:$D,3,FALSE)*0.3)),"")</f>
      </c>
    </row>
    <row r="6948" spans="2:9" x14ac:dyDescent="0.2">
      <c r="B6948">
        <f>IF(ISBLANK(A6948),"",VLOOKUP(A6948,Normas!A:D,4,FALSE))</f>
      </c>
      <c r="E6948" s="2">
        <f>IF(ISBLANK(D6948),"",INT(YEARFRAC(D6948,'Vispārīga informācija'!$B$2)))</f>
      </c>
      <c r="F6948" s="2">
        <f>IFERROR(IF(ISBLANK($A6948),"",IF($A6948="Ūdeņraža jonu koncentrācija",VLOOKUP(Dati!$A6948,Normas!$A:$D,2,FALSE),VLOOKUP(Dati!$A6948,Normas!$A:$D,2,FALSE)*0.6)),"")</f>
      </c>
      <c r="G6948" s="2">
        <f>IFERROR(IF(ISBLANK($A6948),"",IF($A6948="Ūdeņraža jonu koncentrācija",VLOOKUP(Dati!$A6948,Normas!$A:$D,3,FALSE),VLOOKUP(Dati!$A6948,Normas!$A:$D,3,FALSE)*0.6)),"")</f>
      </c>
      <c r="H6948" s="2">
        <f>IFERROR(IF(ISBLANK($A6948),"",IF($A6948="Ūdeņraža jonu koncentrācija",VLOOKUP(Dati!$A6948,Normas!$A:$D,2,FALSE),VLOOKUP(Dati!$A6948,Normas!$A:$D,2,FALSE)*0.3)),"")</f>
      </c>
      <c r="I6948" s="2">
        <f>IFERROR(IF(ISBLANK($A6948),"",IF($A6948="Ūdeņraža jonu koncentrācija",VLOOKUP(Dati!$A6948,Normas!$A:$D,3,FALSE),VLOOKUP(Dati!$A6948,Normas!$A:$D,3,FALSE)*0.3)),"")</f>
      </c>
    </row>
    <row r="6949" spans="2:9" x14ac:dyDescent="0.2">
      <c r="B6949">
        <f>IF(ISBLANK(A6949),"",VLOOKUP(A6949,Normas!A:D,4,FALSE))</f>
      </c>
      <c r="E6949" s="2">
        <f>IF(ISBLANK(D6949),"",INT(YEARFRAC(D6949,'Vispārīga informācija'!$B$2)))</f>
      </c>
      <c r="F6949" s="2">
        <f>IFERROR(IF(ISBLANK($A6949),"",IF($A6949="Ūdeņraža jonu koncentrācija",VLOOKUP(Dati!$A6949,Normas!$A:$D,2,FALSE),VLOOKUP(Dati!$A6949,Normas!$A:$D,2,FALSE)*0.6)),"")</f>
      </c>
      <c r="G6949" s="2">
        <f>IFERROR(IF(ISBLANK($A6949),"",IF($A6949="Ūdeņraža jonu koncentrācija",VLOOKUP(Dati!$A6949,Normas!$A:$D,3,FALSE),VLOOKUP(Dati!$A6949,Normas!$A:$D,3,FALSE)*0.6)),"")</f>
      </c>
      <c r="H6949" s="2">
        <f>IFERROR(IF(ISBLANK($A6949),"",IF($A6949="Ūdeņraža jonu koncentrācija",VLOOKUP(Dati!$A6949,Normas!$A:$D,2,FALSE),VLOOKUP(Dati!$A6949,Normas!$A:$D,2,FALSE)*0.3)),"")</f>
      </c>
      <c r="I6949" s="2">
        <f>IFERROR(IF(ISBLANK($A6949),"",IF($A6949="Ūdeņraža jonu koncentrācija",VLOOKUP(Dati!$A6949,Normas!$A:$D,3,FALSE),VLOOKUP(Dati!$A6949,Normas!$A:$D,3,FALSE)*0.3)),"")</f>
      </c>
    </row>
    <row r="6950" spans="2:9" x14ac:dyDescent="0.2">
      <c r="B6950">
        <f>IF(ISBLANK(A6950),"",VLOOKUP(A6950,Normas!A:D,4,FALSE))</f>
      </c>
      <c r="E6950" s="2">
        <f>IF(ISBLANK(D6950),"",INT(YEARFRAC(D6950,'Vispārīga informācija'!$B$2)))</f>
      </c>
      <c r="F6950" s="2">
        <f>IFERROR(IF(ISBLANK($A6950),"",IF($A6950="Ūdeņraža jonu koncentrācija",VLOOKUP(Dati!$A6950,Normas!$A:$D,2,FALSE),VLOOKUP(Dati!$A6950,Normas!$A:$D,2,FALSE)*0.6)),"")</f>
      </c>
      <c r="G6950" s="2">
        <f>IFERROR(IF(ISBLANK($A6950),"",IF($A6950="Ūdeņraža jonu koncentrācija",VLOOKUP(Dati!$A6950,Normas!$A:$D,3,FALSE),VLOOKUP(Dati!$A6950,Normas!$A:$D,3,FALSE)*0.6)),"")</f>
      </c>
      <c r="H6950" s="2">
        <f>IFERROR(IF(ISBLANK($A6950),"",IF($A6950="Ūdeņraža jonu koncentrācija",VLOOKUP(Dati!$A6950,Normas!$A:$D,2,FALSE),VLOOKUP(Dati!$A6950,Normas!$A:$D,2,FALSE)*0.3)),"")</f>
      </c>
      <c r="I6950" s="2">
        <f>IFERROR(IF(ISBLANK($A6950),"",IF($A6950="Ūdeņraža jonu koncentrācija",VLOOKUP(Dati!$A6950,Normas!$A:$D,3,FALSE),VLOOKUP(Dati!$A6950,Normas!$A:$D,3,FALSE)*0.3)),"")</f>
      </c>
    </row>
    <row r="6951" spans="2:9" x14ac:dyDescent="0.2">
      <c r="B6951">
        <f>IF(ISBLANK(A6951),"",VLOOKUP(A6951,Normas!A:D,4,FALSE))</f>
      </c>
      <c r="E6951" s="2">
        <f>IF(ISBLANK(D6951),"",INT(YEARFRAC(D6951,'Vispārīga informācija'!$B$2)))</f>
      </c>
      <c r="F6951" s="2">
        <f>IFERROR(IF(ISBLANK($A6951),"",IF($A6951="Ūdeņraža jonu koncentrācija",VLOOKUP(Dati!$A6951,Normas!$A:$D,2,FALSE),VLOOKUP(Dati!$A6951,Normas!$A:$D,2,FALSE)*0.6)),"")</f>
      </c>
      <c r="G6951" s="2">
        <f>IFERROR(IF(ISBLANK($A6951),"",IF($A6951="Ūdeņraža jonu koncentrācija",VLOOKUP(Dati!$A6951,Normas!$A:$D,3,FALSE),VLOOKUP(Dati!$A6951,Normas!$A:$D,3,FALSE)*0.6)),"")</f>
      </c>
      <c r="H6951" s="2">
        <f>IFERROR(IF(ISBLANK($A6951),"",IF($A6951="Ūdeņraža jonu koncentrācija",VLOOKUP(Dati!$A6951,Normas!$A:$D,2,FALSE),VLOOKUP(Dati!$A6951,Normas!$A:$D,2,FALSE)*0.3)),"")</f>
      </c>
      <c r="I6951" s="2">
        <f>IFERROR(IF(ISBLANK($A6951),"",IF($A6951="Ūdeņraža jonu koncentrācija",VLOOKUP(Dati!$A6951,Normas!$A:$D,3,FALSE),VLOOKUP(Dati!$A6951,Normas!$A:$D,3,FALSE)*0.3)),"")</f>
      </c>
    </row>
    <row r="6952" spans="2:9" x14ac:dyDescent="0.2">
      <c r="B6952">
        <f>IF(ISBLANK(A6952),"",VLOOKUP(A6952,Normas!A:D,4,FALSE))</f>
      </c>
      <c r="E6952" s="2">
        <f>IF(ISBLANK(D6952),"",INT(YEARFRAC(D6952,'Vispārīga informācija'!$B$2)))</f>
      </c>
      <c r="F6952" s="2">
        <f>IFERROR(IF(ISBLANK($A6952),"",IF($A6952="Ūdeņraža jonu koncentrācija",VLOOKUP(Dati!$A6952,Normas!$A:$D,2,FALSE),VLOOKUP(Dati!$A6952,Normas!$A:$D,2,FALSE)*0.6)),"")</f>
      </c>
      <c r="G6952" s="2">
        <f>IFERROR(IF(ISBLANK($A6952),"",IF($A6952="Ūdeņraža jonu koncentrācija",VLOOKUP(Dati!$A6952,Normas!$A:$D,3,FALSE),VLOOKUP(Dati!$A6952,Normas!$A:$D,3,FALSE)*0.6)),"")</f>
      </c>
      <c r="H6952" s="2">
        <f>IFERROR(IF(ISBLANK($A6952),"",IF($A6952="Ūdeņraža jonu koncentrācija",VLOOKUP(Dati!$A6952,Normas!$A:$D,2,FALSE),VLOOKUP(Dati!$A6952,Normas!$A:$D,2,FALSE)*0.3)),"")</f>
      </c>
      <c r="I6952" s="2">
        <f>IFERROR(IF(ISBLANK($A6952),"",IF($A6952="Ūdeņraža jonu koncentrācija",VLOOKUP(Dati!$A6952,Normas!$A:$D,3,FALSE),VLOOKUP(Dati!$A6952,Normas!$A:$D,3,FALSE)*0.3)),"")</f>
      </c>
    </row>
    <row r="6953" spans="2:9" x14ac:dyDescent="0.2">
      <c r="B6953">
        <f>IF(ISBLANK(A6953),"",VLOOKUP(A6953,Normas!A:D,4,FALSE))</f>
      </c>
      <c r="E6953" s="2">
        <f>IF(ISBLANK(D6953),"",INT(YEARFRAC(D6953,'Vispārīga informācija'!$B$2)))</f>
      </c>
      <c r="F6953" s="2">
        <f>IFERROR(IF(ISBLANK($A6953),"",IF($A6953="Ūdeņraža jonu koncentrācija",VLOOKUP(Dati!$A6953,Normas!$A:$D,2,FALSE),VLOOKUP(Dati!$A6953,Normas!$A:$D,2,FALSE)*0.6)),"")</f>
      </c>
      <c r="G6953" s="2">
        <f>IFERROR(IF(ISBLANK($A6953),"",IF($A6953="Ūdeņraža jonu koncentrācija",VLOOKUP(Dati!$A6953,Normas!$A:$D,3,FALSE),VLOOKUP(Dati!$A6953,Normas!$A:$D,3,FALSE)*0.6)),"")</f>
      </c>
      <c r="H6953" s="2">
        <f>IFERROR(IF(ISBLANK($A6953),"",IF($A6953="Ūdeņraža jonu koncentrācija",VLOOKUP(Dati!$A6953,Normas!$A:$D,2,FALSE),VLOOKUP(Dati!$A6953,Normas!$A:$D,2,FALSE)*0.3)),"")</f>
      </c>
      <c r="I6953" s="2">
        <f>IFERROR(IF(ISBLANK($A6953),"",IF($A6953="Ūdeņraža jonu koncentrācija",VLOOKUP(Dati!$A6953,Normas!$A:$D,3,FALSE),VLOOKUP(Dati!$A6953,Normas!$A:$D,3,FALSE)*0.3)),"")</f>
      </c>
    </row>
    <row r="6954" spans="2:9" x14ac:dyDescent="0.2">
      <c r="B6954">
        <f>IF(ISBLANK(A6954),"",VLOOKUP(A6954,Normas!A:D,4,FALSE))</f>
      </c>
      <c r="E6954" s="2">
        <f>IF(ISBLANK(D6954),"",INT(YEARFRAC(D6954,'Vispārīga informācija'!$B$2)))</f>
      </c>
      <c r="F6954" s="2">
        <f>IFERROR(IF(ISBLANK($A6954),"",IF($A6954="Ūdeņraža jonu koncentrācija",VLOOKUP(Dati!$A6954,Normas!$A:$D,2,FALSE),VLOOKUP(Dati!$A6954,Normas!$A:$D,2,FALSE)*0.6)),"")</f>
      </c>
      <c r="G6954" s="2">
        <f>IFERROR(IF(ISBLANK($A6954),"",IF($A6954="Ūdeņraža jonu koncentrācija",VLOOKUP(Dati!$A6954,Normas!$A:$D,3,FALSE),VLOOKUP(Dati!$A6954,Normas!$A:$D,3,FALSE)*0.6)),"")</f>
      </c>
      <c r="H6954" s="2">
        <f>IFERROR(IF(ISBLANK($A6954),"",IF($A6954="Ūdeņraža jonu koncentrācija",VLOOKUP(Dati!$A6954,Normas!$A:$D,2,FALSE),VLOOKUP(Dati!$A6954,Normas!$A:$D,2,FALSE)*0.3)),"")</f>
      </c>
      <c r="I6954" s="2">
        <f>IFERROR(IF(ISBLANK($A6954),"",IF($A6954="Ūdeņraža jonu koncentrācija",VLOOKUP(Dati!$A6954,Normas!$A:$D,3,FALSE),VLOOKUP(Dati!$A6954,Normas!$A:$D,3,FALSE)*0.3)),"")</f>
      </c>
    </row>
    <row r="6955" spans="2:9" x14ac:dyDescent="0.2">
      <c r="B6955">
        <f>IF(ISBLANK(A6955),"",VLOOKUP(A6955,Normas!A:D,4,FALSE))</f>
      </c>
      <c r="E6955" s="2">
        <f>IF(ISBLANK(D6955),"",INT(YEARFRAC(D6955,'Vispārīga informācija'!$B$2)))</f>
      </c>
      <c r="F6955" s="2">
        <f>IFERROR(IF(ISBLANK($A6955),"",IF($A6955="Ūdeņraža jonu koncentrācija",VLOOKUP(Dati!$A6955,Normas!$A:$D,2,FALSE),VLOOKUP(Dati!$A6955,Normas!$A:$D,2,FALSE)*0.6)),"")</f>
      </c>
      <c r="G6955" s="2">
        <f>IFERROR(IF(ISBLANK($A6955),"",IF($A6955="Ūdeņraža jonu koncentrācija",VLOOKUP(Dati!$A6955,Normas!$A:$D,3,FALSE),VLOOKUP(Dati!$A6955,Normas!$A:$D,3,FALSE)*0.6)),"")</f>
      </c>
      <c r="H6955" s="2">
        <f>IFERROR(IF(ISBLANK($A6955),"",IF($A6955="Ūdeņraža jonu koncentrācija",VLOOKUP(Dati!$A6955,Normas!$A:$D,2,FALSE),VLOOKUP(Dati!$A6955,Normas!$A:$D,2,FALSE)*0.3)),"")</f>
      </c>
      <c r="I6955" s="2">
        <f>IFERROR(IF(ISBLANK($A6955),"",IF($A6955="Ūdeņraža jonu koncentrācija",VLOOKUP(Dati!$A6955,Normas!$A:$D,3,FALSE),VLOOKUP(Dati!$A6955,Normas!$A:$D,3,FALSE)*0.3)),"")</f>
      </c>
    </row>
    <row r="6956" spans="2:9" x14ac:dyDescent="0.2">
      <c r="B6956">
        <f>IF(ISBLANK(A6956),"",VLOOKUP(A6956,Normas!A:D,4,FALSE))</f>
      </c>
      <c r="E6956" s="2">
        <f>IF(ISBLANK(D6956),"",INT(YEARFRAC(D6956,'Vispārīga informācija'!$B$2)))</f>
      </c>
      <c r="F6956" s="2">
        <f>IFERROR(IF(ISBLANK($A6956),"",IF($A6956="Ūdeņraža jonu koncentrācija",VLOOKUP(Dati!$A6956,Normas!$A:$D,2,FALSE),VLOOKUP(Dati!$A6956,Normas!$A:$D,2,FALSE)*0.6)),"")</f>
      </c>
      <c r="G6956" s="2">
        <f>IFERROR(IF(ISBLANK($A6956),"",IF($A6956="Ūdeņraža jonu koncentrācija",VLOOKUP(Dati!$A6956,Normas!$A:$D,3,FALSE),VLOOKUP(Dati!$A6956,Normas!$A:$D,3,FALSE)*0.6)),"")</f>
      </c>
      <c r="H6956" s="2">
        <f>IFERROR(IF(ISBLANK($A6956),"",IF($A6956="Ūdeņraža jonu koncentrācija",VLOOKUP(Dati!$A6956,Normas!$A:$D,2,FALSE),VLOOKUP(Dati!$A6956,Normas!$A:$D,2,FALSE)*0.3)),"")</f>
      </c>
      <c r="I6956" s="2">
        <f>IFERROR(IF(ISBLANK($A6956),"",IF($A6956="Ūdeņraža jonu koncentrācija",VLOOKUP(Dati!$A6956,Normas!$A:$D,3,FALSE),VLOOKUP(Dati!$A6956,Normas!$A:$D,3,FALSE)*0.3)),"")</f>
      </c>
    </row>
    <row r="6957" spans="2:9" x14ac:dyDescent="0.2">
      <c r="B6957">
        <f>IF(ISBLANK(A6957),"",VLOOKUP(A6957,Normas!A:D,4,FALSE))</f>
      </c>
      <c r="E6957" s="2">
        <f>IF(ISBLANK(D6957),"",INT(YEARFRAC(D6957,'Vispārīga informācija'!$B$2)))</f>
      </c>
      <c r="F6957" s="2">
        <f>IFERROR(IF(ISBLANK($A6957),"",IF($A6957="Ūdeņraža jonu koncentrācija",VLOOKUP(Dati!$A6957,Normas!$A:$D,2,FALSE),VLOOKUP(Dati!$A6957,Normas!$A:$D,2,FALSE)*0.6)),"")</f>
      </c>
      <c r="G6957" s="2">
        <f>IFERROR(IF(ISBLANK($A6957),"",IF($A6957="Ūdeņraža jonu koncentrācija",VLOOKUP(Dati!$A6957,Normas!$A:$D,3,FALSE),VLOOKUP(Dati!$A6957,Normas!$A:$D,3,FALSE)*0.6)),"")</f>
      </c>
      <c r="H6957" s="2">
        <f>IFERROR(IF(ISBLANK($A6957),"",IF($A6957="Ūdeņraža jonu koncentrācija",VLOOKUP(Dati!$A6957,Normas!$A:$D,2,FALSE),VLOOKUP(Dati!$A6957,Normas!$A:$D,2,FALSE)*0.3)),"")</f>
      </c>
      <c r="I6957" s="2">
        <f>IFERROR(IF(ISBLANK($A6957),"",IF($A6957="Ūdeņraža jonu koncentrācija",VLOOKUP(Dati!$A6957,Normas!$A:$D,3,FALSE),VLOOKUP(Dati!$A6957,Normas!$A:$D,3,FALSE)*0.3)),"")</f>
      </c>
    </row>
    <row r="6958" spans="2:9" x14ac:dyDescent="0.2">
      <c r="B6958">
        <f>IF(ISBLANK(A6958),"",VLOOKUP(A6958,Normas!A:D,4,FALSE))</f>
      </c>
      <c r="E6958" s="2">
        <f>IF(ISBLANK(D6958),"",INT(YEARFRAC(D6958,'Vispārīga informācija'!$B$2)))</f>
      </c>
      <c r="F6958" s="2">
        <f>IFERROR(IF(ISBLANK($A6958),"",IF($A6958="Ūdeņraža jonu koncentrācija",VLOOKUP(Dati!$A6958,Normas!$A:$D,2,FALSE),VLOOKUP(Dati!$A6958,Normas!$A:$D,2,FALSE)*0.6)),"")</f>
      </c>
      <c r="G6958" s="2">
        <f>IFERROR(IF(ISBLANK($A6958),"",IF($A6958="Ūdeņraža jonu koncentrācija",VLOOKUP(Dati!$A6958,Normas!$A:$D,3,FALSE),VLOOKUP(Dati!$A6958,Normas!$A:$D,3,FALSE)*0.6)),"")</f>
      </c>
      <c r="H6958" s="2">
        <f>IFERROR(IF(ISBLANK($A6958),"",IF($A6958="Ūdeņraža jonu koncentrācija",VLOOKUP(Dati!$A6958,Normas!$A:$D,2,FALSE),VLOOKUP(Dati!$A6958,Normas!$A:$D,2,FALSE)*0.3)),"")</f>
      </c>
      <c r="I6958" s="2">
        <f>IFERROR(IF(ISBLANK($A6958),"",IF($A6958="Ūdeņraža jonu koncentrācija",VLOOKUP(Dati!$A6958,Normas!$A:$D,3,FALSE),VLOOKUP(Dati!$A6958,Normas!$A:$D,3,FALSE)*0.3)),"")</f>
      </c>
    </row>
    <row r="6959" spans="2:9" x14ac:dyDescent="0.2">
      <c r="B6959">
        <f>IF(ISBLANK(A6959),"",VLOOKUP(A6959,Normas!A:D,4,FALSE))</f>
      </c>
      <c r="E6959" s="2">
        <f>IF(ISBLANK(D6959),"",INT(YEARFRAC(D6959,'Vispārīga informācija'!$B$2)))</f>
      </c>
      <c r="F6959" s="2">
        <f>IFERROR(IF(ISBLANK($A6959),"",IF($A6959="Ūdeņraža jonu koncentrācija",VLOOKUP(Dati!$A6959,Normas!$A:$D,2,FALSE),VLOOKUP(Dati!$A6959,Normas!$A:$D,2,FALSE)*0.6)),"")</f>
      </c>
      <c r="G6959" s="2">
        <f>IFERROR(IF(ISBLANK($A6959),"",IF($A6959="Ūdeņraža jonu koncentrācija",VLOOKUP(Dati!$A6959,Normas!$A:$D,3,FALSE),VLOOKUP(Dati!$A6959,Normas!$A:$D,3,FALSE)*0.6)),"")</f>
      </c>
      <c r="H6959" s="2">
        <f>IFERROR(IF(ISBLANK($A6959),"",IF($A6959="Ūdeņraža jonu koncentrācija",VLOOKUP(Dati!$A6959,Normas!$A:$D,2,FALSE),VLOOKUP(Dati!$A6959,Normas!$A:$D,2,FALSE)*0.3)),"")</f>
      </c>
      <c r="I6959" s="2">
        <f>IFERROR(IF(ISBLANK($A6959),"",IF($A6959="Ūdeņraža jonu koncentrācija",VLOOKUP(Dati!$A6959,Normas!$A:$D,3,FALSE),VLOOKUP(Dati!$A6959,Normas!$A:$D,3,FALSE)*0.3)),"")</f>
      </c>
    </row>
    <row r="6960" spans="2:9" x14ac:dyDescent="0.2">
      <c r="B6960">
        <f>IF(ISBLANK(A6960),"",VLOOKUP(A6960,Normas!A:D,4,FALSE))</f>
      </c>
      <c r="E6960" s="2">
        <f>IF(ISBLANK(D6960),"",INT(YEARFRAC(D6960,'Vispārīga informācija'!$B$2)))</f>
      </c>
      <c r="F6960" s="2">
        <f>IFERROR(IF(ISBLANK($A6960),"",IF($A6960="Ūdeņraža jonu koncentrācija",VLOOKUP(Dati!$A6960,Normas!$A:$D,2,FALSE),VLOOKUP(Dati!$A6960,Normas!$A:$D,2,FALSE)*0.6)),"")</f>
      </c>
      <c r="G6960" s="2">
        <f>IFERROR(IF(ISBLANK($A6960),"",IF($A6960="Ūdeņraža jonu koncentrācija",VLOOKUP(Dati!$A6960,Normas!$A:$D,3,FALSE),VLOOKUP(Dati!$A6960,Normas!$A:$D,3,FALSE)*0.6)),"")</f>
      </c>
      <c r="H6960" s="2">
        <f>IFERROR(IF(ISBLANK($A6960),"",IF($A6960="Ūdeņraža jonu koncentrācija",VLOOKUP(Dati!$A6960,Normas!$A:$D,2,FALSE),VLOOKUP(Dati!$A6960,Normas!$A:$D,2,FALSE)*0.3)),"")</f>
      </c>
      <c r="I6960" s="2">
        <f>IFERROR(IF(ISBLANK($A6960),"",IF($A6960="Ūdeņraža jonu koncentrācija",VLOOKUP(Dati!$A6960,Normas!$A:$D,3,FALSE),VLOOKUP(Dati!$A6960,Normas!$A:$D,3,FALSE)*0.3)),"")</f>
      </c>
    </row>
    <row r="6961" spans="2:9" x14ac:dyDescent="0.2">
      <c r="B6961">
        <f>IF(ISBLANK(A6961),"",VLOOKUP(A6961,Normas!A:D,4,FALSE))</f>
      </c>
      <c r="E6961" s="2">
        <f>IF(ISBLANK(D6961),"",INT(YEARFRAC(D6961,'Vispārīga informācija'!$B$2)))</f>
      </c>
      <c r="F6961" s="2">
        <f>IFERROR(IF(ISBLANK($A6961),"",IF($A6961="Ūdeņraža jonu koncentrācija",VLOOKUP(Dati!$A6961,Normas!$A:$D,2,FALSE),VLOOKUP(Dati!$A6961,Normas!$A:$D,2,FALSE)*0.6)),"")</f>
      </c>
      <c r="G6961" s="2">
        <f>IFERROR(IF(ISBLANK($A6961),"",IF($A6961="Ūdeņraža jonu koncentrācija",VLOOKUP(Dati!$A6961,Normas!$A:$D,3,FALSE),VLOOKUP(Dati!$A6961,Normas!$A:$D,3,FALSE)*0.6)),"")</f>
      </c>
      <c r="H6961" s="2">
        <f>IFERROR(IF(ISBLANK($A6961),"",IF($A6961="Ūdeņraža jonu koncentrācija",VLOOKUP(Dati!$A6961,Normas!$A:$D,2,FALSE),VLOOKUP(Dati!$A6961,Normas!$A:$D,2,FALSE)*0.3)),"")</f>
      </c>
      <c r="I6961" s="2">
        <f>IFERROR(IF(ISBLANK($A6961),"",IF($A6961="Ūdeņraža jonu koncentrācija",VLOOKUP(Dati!$A6961,Normas!$A:$D,3,FALSE),VLOOKUP(Dati!$A6961,Normas!$A:$D,3,FALSE)*0.3)),"")</f>
      </c>
    </row>
    <row r="6962" spans="2:9" x14ac:dyDescent="0.2">
      <c r="B6962">
        <f>IF(ISBLANK(A6962),"",VLOOKUP(A6962,Normas!A:D,4,FALSE))</f>
      </c>
      <c r="E6962" s="2">
        <f>IF(ISBLANK(D6962),"",INT(YEARFRAC(D6962,'Vispārīga informācija'!$B$2)))</f>
      </c>
      <c r="F6962" s="2">
        <f>IFERROR(IF(ISBLANK($A6962),"",IF($A6962="Ūdeņraža jonu koncentrācija",VLOOKUP(Dati!$A6962,Normas!$A:$D,2,FALSE),VLOOKUP(Dati!$A6962,Normas!$A:$D,2,FALSE)*0.6)),"")</f>
      </c>
      <c r="G6962" s="2">
        <f>IFERROR(IF(ISBLANK($A6962),"",IF($A6962="Ūdeņraža jonu koncentrācija",VLOOKUP(Dati!$A6962,Normas!$A:$D,3,FALSE),VLOOKUP(Dati!$A6962,Normas!$A:$D,3,FALSE)*0.6)),"")</f>
      </c>
      <c r="H6962" s="2">
        <f>IFERROR(IF(ISBLANK($A6962),"",IF($A6962="Ūdeņraža jonu koncentrācija",VLOOKUP(Dati!$A6962,Normas!$A:$D,2,FALSE),VLOOKUP(Dati!$A6962,Normas!$A:$D,2,FALSE)*0.3)),"")</f>
      </c>
      <c r="I6962" s="2">
        <f>IFERROR(IF(ISBLANK($A6962),"",IF($A6962="Ūdeņraža jonu koncentrācija",VLOOKUP(Dati!$A6962,Normas!$A:$D,3,FALSE),VLOOKUP(Dati!$A6962,Normas!$A:$D,3,FALSE)*0.3)),"")</f>
      </c>
    </row>
    <row r="6963" spans="2:9" x14ac:dyDescent="0.2">
      <c r="B6963">
        <f>IF(ISBLANK(A6963),"",VLOOKUP(A6963,Normas!A:D,4,FALSE))</f>
      </c>
      <c r="E6963" s="2">
        <f>IF(ISBLANK(D6963),"",INT(YEARFRAC(D6963,'Vispārīga informācija'!$B$2)))</f>
      </c>
      <c r="F6963" s="2">
        <f>IFERROR(IF(ISBLANK($A6963),"",IF($A6963="Ūdeņraža jonu koncentrācija",VLOOKUP(Dati!$A6963,Normas!$A:$D,2,FALSE),VLOOKUP(Dati!$A6963,Normas!$A:$D,2,FALSE)*0.6)),"")</f>
      </c>
      <c r="G6963" s="2">
        <f>IFERROR(IF(ISBLANK($A6963),"",IF($A6963="Ūdeņraža jonu koncentrācija",VLOOKUP(Dati!$A6963,Normas!$A:$D,3,FALSE),VLOOKUP(Dati!$A6963,Normas!$A:$D,3,FALSE)*0.6)),"")</f>
      </c>
      <c r="H6963" s="2">
        <f>IFERROR(IF(ISBLANK($A6963),"",IF($A6963="Ūdeņraža jonu koncentrācija",VLOOKUP(Dati!$A6963,Normas!$A:$D,2,FALSE),VLOOKUP(Dati!$A6963,Normas!$A:$D,2,FALSE)*0.3)),"")</f>
      </c>
      <c r="I6963" s="2">
        <f>IFERROR(IF(ISBLANK($A6963),"",IF($A6963="Ūdeņraža jonu koncentrācija",VLOOKUP(Dati!$A6963,Normas!$A:$D,3,FALSE),VLOOKUP(Dati!$A6963,Normas!$A:$D,3,FALSE)*0.3)),"")</f>
      </c>
    </row>
    <row r="6964" spans="2:9" x14ac:dyDescent="0.2">
      <c r="B6964">
        <f>IF(ISBLANK(A6964),"",VLOOKUP(A6964,Normas!A:D,4,FALSE))</f>
      </c>
      <c r="E6964" s="2">
        <f>IF(ISBLANK(D6964),"",INT(YEARFRAC(D6964,'Vispārīga informācija'!$B$2)))</f>
      </c>
      <c r="F6964" s="2">
        <f>IFERROR(IF(ISBLANK($A6964),"",IF($A6964="Ūdeņraža jonu koncentrācija",VLOOKUP(Dati!$A6964,Normas!$A:$D,2,FALSE),VLOOKUP(Dati!$A6964,Normas!$A:$D,2,FALSE)*0.6)),"")</f>
      </c>
      <c r="G6964" s="2">
        <f>IFERROR(IF(ISBLANK($A6964),"",IF($A6964="Ūdeņraža jonu koncentrācija",VLOOKUP(Dati!$A6964,Normas!$A:$D,3,FALSE),VLOOKUP(Dati!$A6964,Normas!$A:$D,3,FALSE)*0.6)),"")</f>
      </c>
      <c r="H6964" s="2">
        <f>IFERROR(IF(ISBLANK($A6964),"",IF($A6964="Ūdeņraža jonu koncentrācija",VLOOKUP(Dati!$A6964,Normas!$A:$D,2,FALSE),VLOOKUP(Dati!$A6964,Normas!$A:$D,2,FALSE)*0.3)),"")</f>
      </c>
      <c r="I6964" s="2">
        <f>IFERROR(IF(ISBLANK($A6964),"",IF($A6964="Ūdeņraža jonu koncentrācija",VLOOKUP(Dati!$A6964,Normas!$A:$D,3,FALSE),VLOOKUP(Dati!$A6964,Normas!$A:$D,3,FALSE)*0.3)),"")</f>
      </c>
    </row>
    <row r="6965" spans="2:9" x14ac:dyDescent="0.2">
      <c r="B6965">
        <f>IF(ISBLANK(A6965),"",VLOOKUP(A6965,Normas!A:D,4,FALSE))</f>
      </c>
      <c r="E6965" s="2">
        <f>IF(ISBLANK(D6965),"",INT(YEARFRAC(D6965,'Vispārīga informācija'!$B$2)))</f>
      </c>
      <c r="F6965" s="2">
        <f>IFERROR(IF(ISBLANK($A6965),"",IF($A6965="Ūdeņraža jonu koncentrācija",VLOOKUP(Dati!$A6965,Normas!$A:$D,2,FALSE),VLOOKUP(Dati!$A6965,Normas!$A:$D,2,FALSE)*0.6)),"")</f>
      </c>
      <c r="G6965" s="2">
        <f>IFERROR(IF(ISBLANK($A6965),"",IF($A6965="Ūdeņraža jonu koncentrācija",VLOOKUP(Dati!$A6965,Normas!$A:$D,3,FALSE),VLOOKUP(Dati!$A6965,Normas!$A:$D,3,FALSE)*0.6)),"")</f>
      </c>
      <c r="H6965" s="2">
        <f>IFERROR(IF(ISBLANK($A6965),"",IF($A6965="Ūdeņraža jonu koncentrācija",VLOOKUP(Dati!$A6965,Normas!$A:$D,2,FALSE),VLOOKUP(Dati!$A6965,Normas!$A:$D,2,FALSE)*0.3)),"")</f>
      </c>
      <c r="I6965" s="2">
        <f>IFERROR(IF(ISBLANK($A6965),"",IF($A6965="Ūdeņraža jonu koncentrācija",VLOOKUP(Dati!$A6965,Normas!$A:$D,3,FALSE),VLOOKUP(Dati!$A6965,Normas!$A:$D,3,FALSE)*0.3)),"")</f>
      </c>
    </row>
    <row r="6966" spans="2:9" x14ac:dyDescent="0.2">
      <c r="B6966">
        <f>IF(ISBLANK(A6966),"",VLOOKUP(A6966,Normas!A:D,4,FALSE))</f>
      </c>
      <c r="E6966" s="2">
        <f>IF(ISBLANK(D6966),"",INT(YEARFRAC(D6966,'Vispārīga informācija'!$B$2)))</f>
      </c>
      <c r="F6966" s="2">
        <f>IFERROR(IF(ISBLANK($A6966),"",IF($A6966="Ūdeņraža jonu koncentrācija",VLOOKUP(Dati!$A6966,Normas!$A:$D,2,FALSE),VLOOKUP(Dati!$A6966,Normas!$A:$D,2,FALSE)*0.6)),"")</f>
      </c>
      <c r="G6966" s="2">
        <f>IFERROR(IF(ISBLANK($A6966),"",IF($A6966="Ūdeņraža jonu koncentrācija",VLOOKUP(Dati!$A6966,Normas!$A:$D,3,FALSE),VLOOKUP(Dati!$A6966,Normas!$A:$D,3,FALSE)*0.6)),"")</f>
      </c>
      <c r="H6966" s="2">
        <f>IFERROR(IF(ISBLANK($A6966),"",IF($A6966="Ūdeņraža jonu koncentrācija",VLOOKUP(Dati!$A6966,Normas!$A:$D,2,FALSE),VLOOKUP(Dati!$A6966,Normas!$A:$D,2,FALSE)*0.3)),"")</f>
      </c>
      <c r="I6966" s="2">
        <f>IFERROR(IF(ISBLANK($A6966),"",IF($A6966="Ūdeņraža jonu koncentrācija",VLOOKUP(Dati!$A6966,Normas!$A:$D,3,FALSE),VLOOKUP(Dati!$A6966,Normas!$A:$D,3,FALSE)*0.3)),"")</f>
      </c>
    </row>
    <row r="6967" spans="2:9" x14ac:dyDescent="0.2">
      <c r="B6967">
        <f>IF(ISBLANK(A6967),"",VLOOKUP(A6967,Normas!A:D,4,FALSE))</f>
      </c>
      <c r="E6967" s="2">
        <f>IF(ISBLANK(D6967),"",INT(YEARFRAC(D6967,'Vispārīga informācija'!$B$2)))</f>
      </c>
      <c r="F6967" s="2">
        <f>IFERROR(IF(ISBLANK($A6967),"",IF($A6967="Ūdeņraža jonu koncentrācija",VLOOKUP(Dati!$A6967,Normas!$A:$D,2,FALSE),VLOOKUP(Dati!$A6967,Normas!$A:$D,2,FALSE)*0.6)),"")</f>
      </c>
      <c r="G6967" s="2">
        <f>IFERROR(IF(ISBLANK($A6967),"",IF($A6967="Ūdeņraža jonu koncentrācija",VLOOKUP(Dati!$A6967,Normas!$A:$D,3,FALSE),VLOOKUP(Dati!$A6967,Normas!$A:$D,3,FALSE)*0.6)),"")</f>
      </c>
      <c r="H6967" s="2">
        <f>IFERROR(IF(ISBLANK($A6967),"",IF($A6967="Ūdeņraža jonu koncentrācija",VLOOKUP(Dati!$A6967,Normas!$A:$D,2,FALSE),VLOOKUP(Dati!$A6967,Normas!$A:$D,2,FALSE)*0.3)),"")</f>
      </c>
      <c r="I6967" s="2">
        <f>IFERROR(IF(ISBLANK($A6967),"",IF($A6967="Ūdeņraža jonu koncentrācija",VLOOKUP(Dati!$A6967,Normas!$A:$D,3,FALSE),VLOOKUP(Dati!$A6967,Normas!$A:$D,3,FALSE)*0.3)),"")</f>
      </c>
    </row>
    <row r="6968" spans="2:9" x14ac:dyDescent="0.2">
      <c r="B6968">
        <f>IF(ISBLANK(A6968),"",VLOOKUP(A6968,Normas!A:D,4,FALSE))</f>
      </c>
      <c r="E6968" s="2">
        <f>IF(ISBLANK(D6968),"",INT(YEARFRAC(D6968,'Vispārīga informācija'!$B$2)))</f>
      </c>
      <c r="F6968" s="2">
        <f>IFERROR(IF(ISBLANK($A6968),"",IF($A6968="Ūdeņraža jonu koncentrācija",VLOOKUP(Dati!$A6968,Normas!$A:$D,2,FALSE),VLOOKUP(Dati!$A6968,Normas!$A:$D,2,FALSE)*0.6)),"")</f>
      </c>
      <c r="G6968" s="2">
        <f>IFERROR(IF(ISBLANK($A6968),"",IF($A6968="Ūdeņraža jonu koncentrācija",VLOOKUP(Dati!$A6968,Normas!$A:$D,3,FALSE),VLOOKUP(Dati!$A6968,Normas!$A:$D,3,FALSE)*0.6)),"")</f>
      </c>
      <c r="H6968" s="2">
        <f>IFERROR(IF(ISBLANK($A6968),"",IF($A6968="Ūdeņraža jonu koncentrācija",VLOOKUP(Dati!$A6968,Normas!$A:$D,2,FALSE),VLOOKUP(Dati!$A6968,Normas!$A:$D,2,FALSE)*0.3)),"")</f>
      </c>
      <c r="I6968" s="2">
        <f>IFERROR(IF(ISBLANK($A6968),"",IF($A6968="Ūdeņraža jonu koncentrācija",VLOOKUP(Dati!$A6968,Normas!$A:$D,3,FALSE),VLOOKUP(Dati!$A6968,Normas!$A:$D,3,FALSE)*0.3)),"")</f>
      </c>
    </row>
    <row r="6969" spans="2:9" x14ac:dyDescent="0.2">
      <c r="B6969">
        <f>IF(ISBLANK(A6969),"",VLOOKUP(A6969,Normas!A:D,4,FALSE))</f>
      </c>
      <c r="E6969" s="2">
        <f>IF(ISBLANK(D6969),"",INT(YEARFRAC(D6969,'Vispārīga informācija'!$B$2)))</f>
      </c>
      <c r="F6969" s="2">
        <f>IFERROR(IF(ISBLANK($A6969),"",IF($A6969="Ūdeņraža jonu koncentrācija",VLOOKUP(Dati!$A6969,Normas!$A:$D,2,FALSE),VLOOKUP(Dati!$A6969,Normas!$A:$D,2,FALSE)*0.6)),"")</f>
      </c>
      <c r="G6969" s="2">
        <f>IFERROR(IF(ISBLANK($A6969),"",IF($A6969="Ūdeņraža jonu koncentrācija",VLOOKUP(Dati!$A6969,Normas!$A:$D,3,FALSE),VLOOKUP(Dati!$A6969,Normas!$A:$D,3,FALSE)*0.6)),"")</f>
      </c>
      <c r="H6969" s="2">
        <f>IFERROR(IF(ISBLANK($A6969),"",IF($A6969="Ūdeņraža jonu koncentrācija",VLOOKUP(Dati!$A6969,Normas!$A:$D,2,FALSE),VLOOKUP(Dati!$A6969,Normas!$A:$D,2,FALSE)*0.3)),"")</f>
      </c>
      <c r="I6969" s="2">
        <f>IFERROR(IF(ISBLANK($A6969),"",IF($A6969="Ūdeņraža jonu koncentrācija",VLOOKUP(Dati!$A6969,Normas!$A:$D,3,FALSE),VLOOKUP(Dati!$A6969,Normas!$A:$D,3,FALSE)*0.3)),"")</f>
      </c>
    </row>
    <row r="6970" spans="2:9" x14ac:dyDescent="0.2">
      <c r="B6970">
        <f>IF(ISBLANK(A6970),"",VLOOKUP(A6970,Normas!A:D,4,FALSE))</f>
      </c>
      <c r="E6970" s="2">
        <f>IF(ISBLANK(D6970),"",INT(YEARFRAC(D6970,'Vispārīga informācija'!$B$2)))</f>
      </c>
      <c r="F6970" s="2">
        <f>IFERROR(IF(ISBLANK($A6970),"",IF($A6970="Ūdeņraža jonu koncentrācija",VLOOKUP(Dati!$A6970,Normas!$A:$D,2,FALSE),VLOOKUP(Dati!$A6970,Normas!$A:$D,2,FALSE)*0.6)),"")</f>
      </c>
      <c r="G6970" s="2">
        <f>IFERROR(IF(ISBLANK($A6970),"",IF($A6970="Ūdeņraža jonu koncentrācija",VLOOKUP(Dati!$A6970,Normas!$A:$D,3,FALSE),VLOOKUP(Dati!$A6970,Normas!$A:$D,3,FALSE)*0.6)),"")</f>
      </c>
      <c r="H6970" s="2">
        <f>IFERROR(IF(ISBLANK($A6970),"",IF($A6970="Ūdeņraža jonu koncentrācija",VLOOKUP(Dati!$A6970,Normas!$A:$D,2,FALSE),VLOOKUP(Dati!$A6970,Normas!$A:$D,2,FALSE)*0.3)),"")</f>
      </c>
      <c r="I6970" s="2">
        <f>IFERROR(IF(ISBLANK($A6970),"",IF($A6970="Ūdeņraža jonu koncentrācija",VLOOKUP(Dati!$A6970,Normas!$A:$D,3,FALSE),VLOOKUP(Dati!$A6970,Normas!$A:$D,3,FALSE)*0.3)),"")</f>
      </c>
    </row>
    <row r="6971" spans="2:9" x14ac:dyDescent="0.2">
      <c r="B6971">
        <f>IF(ISBLANK(A6971),"",VLOOKUP(A6971,Normas!A:D,4,FALSE))</f>
      </c>
      <c r="E6971" s="2">
        <f>IF(ISBLANK(D6971),"",INT(YEARFRAC(D6971,'Vispārīga informācija'!$B$2)))</f>
      </c>
      <c r="F6971" s="2">
        <f>IFERROR(IF(ISBLANK($A6971),"",IF($A6971="Ūdeņraža jonu koncentrācija",VLOOKUP(Dati!$A6971,Normas!$A:$D,2,FALSE),VLOOKUP(Dati!$A6971,Normas!$A:$D,2,FALSE)*0.6)),"")</f>
      </c>
      <c r="G6971" s="2">
        <f>IFERROR(IF(ISBLANK($A6971),"",IF($A6971="Ūdeņraža jonu koncentrācija",VLOOKUP(Dati!$A6971,Normas!$A:$D,3,FALSE),VLOOKUP(Dati!$A6971,Normas!$A:$D,3,FALSE)*0.6)),"")</f>
      </c>
      <c r="H6971" s="2">
        <f>IFERROR(IF(ISBLANK($A6971),"",IF($A6971="Ūdeņraža jonu koncentrācija",VLOOKUP(Dati!$A6971,Normas!$A:$D,2,FALSE),VLOOKUP(Dati!$A6971,Normas!$A:$D,2,FALSE)*0.3)),"")</f>
      </c>
      <c r="I6971" s="2">
        <f>IFERROR(IF(ISBLANK($A6971),"",IF($A6971="Ūdeņraža jonu koncentrācija",VLOOKUP(Dati!$A6971,Normas!$A:$D,3,FALSE),VLOOKUP(Dati!$A6971,Normas!$A:$D,3,FALSE)*0.3)),"")</f>
      </c>
    </row>
    <row r="6972" spans="2:9" x14ac:dyDescent="0.2">
      <c r="B6972">
        <f>IF(ISBLANK(A6972),"",VLOOKUP(A6972,Normas!A:D,4,FALSE))</f>
      </c>
      <c r="E6972" s="2">
        <f>IF(ISBLANK(D6972),"",INT(YEARFRAC(D6972,'Vispārīga informācija'!$B$2)))</f>
      </c>
      <c r="F6972" s="2">
        <f>IFERROR(IF(ISBLANK($A6972),"",IF($A6972="Ūdeņraža jonu koncentrācija",VLOOKUP(Dati!$A6972,Normas!$A:$D,2,FALSE),VLOOKUP(Dati!$A6972,Normas!$A:$D,2,FALSE)*0.6)),"")</f>
      </c>
      <c r="G6972" s="2">
        <f>IFERROR(IF(ISBLANK($A6972),"",IF($A6972="Ūdeņraža jonu koncentrācija",VLOOKUP(Dati!$A6972,Normas!$A:$D,3,FALSE),VLOOKUP(Dati!$A6972,Normas!$A:$D,3,FALSE)*0.6)),"")</f>
      </c>
      <c r="H6972" s="2">
        <f>IFERROR(IF(ISBLANK($A6972),"",IF($A6972="Ūdeņraža jonu koncentrācija",VLOOKUP(Dati!$A6972,Normas!$A:$D,2,FALSE),VLOOKUP(Dati!$A6972,Normas!$A:$D,2,FALSE)*0.3)),"")</f>
      </c>
      <c r="I6972" s="2">
        <f>IFERROR(IF(ISBLANK($A6972),"",IF($A6972="Ūdeņraža jonu koncentrācija",VLOOKUP(Dati!$A6972,Normas!$A:$D,3,FALSE),VLOOKUP(Dati!$A6972,Normas!$A:$D,3,FALSE)*0.3)),"")</f>
      </c>
    </row>
    <row r="6973" spans="2:9" x14ac:dyDescent="0.2">
      <c r="B6973">
        <f>IF(ISBLANK(A6973),"",VLOOKUP(A6973,Normas!A:D,4,FALSE))</f>
      </c>
      <c r="E6973" s="2">
        <f>IF(ISBLANK(D6973),"",INT(YEARFRAC(D6973,'Vispārīga informācija'!$B$2)))</f>
      </c>
      <c r="F6973" s="2">
        <f>IFERROR(IF(ISBLANK($A6973),"",IF($A6973="Ūdeņraža jonu koncentrācija",VLOOKUP(Dati!$A6973,Normas!$A:$D,2,FALSE),VLOOKUP(Dati!$A6973,Normas!$A:$D,2,FALSE)*0.6)),"")</f>
      </c>
      <c r="G6973" s="2">
        <f>IFERROR(IF(ISBLANK($A6973),"",IF($A6973="Ūdeņraža jonu koncentrācija",VLOOKUP(Dati!$A6973,Normas!$A:$D,3,FALSE),VLOOKUP(Dati!$A6973,Normas!$A:$D,3,FALSE)*0.6)),"")</f>
      </c>
      <c r="H6973" s="2">
        <f>IFERROR(IF(ISBLANK($A6973),"",IF($A6973="Ūdeņraža jonu koncentrācija",VLOOKUP(Dati!$A6973,Normas!$A:$D,2,FALSE),VLOOKUP(Dati!$A6973,Normas!$A:$D,2,FALSE)*0.3)),"")</f>
      </c>
      <c r="I6973" s="2">
        <f>IFERROR(IF(ISBLANK($A6973),"",IF($A6973="Ūdeņraža jonu koncentrācija",VLOOKUP(Dati!$A6973,Normas!$A:$D,3,FALSE),VLOOKUP(Dati!$A6973,Normas!$A:$D,3,FALSE)*0.3)),"")</f>
      </c>
    </row>
    <row r="6974" spans="2:9" x14ac:dyDescent="0.2">
      <c r="B6974">
        <f>IF(ISBLANK(A6974),"",VLOOKUP(A6974,Normas!A:D,4,FALSE))</f>
      </c>
      <c r="E6974" s="2">
        <f>IF(ISBLANK(D6974),"",INT(YEARFRAC(D6974,'Vispārīga informācija'!$B$2)))</f>
      </c>
      <c r="F6974" s="2">
        <f>IFERROR(IF(ISBLANK($A6974),"",IF($A6974="Ūdeņraža jonu koncentrācija",VLOOKUP(Dati!$A6974,Normas!$A:$D,2,FALSE),VLOOKUP(Dati!$A6974,Normas!$A:$D,2,FALSE)*0.6)),"")</f>
      </c>
      <c r="G6974" s="2">
        <f>IFERROR(IF(ISBLANK($A6974),"",IF($A6974="Ūdeņraža jonu koncentrācija",VLOOKUP(Dati!$A6974,Normas!$A:$D,3,FALSE),VLOOKUP(Dati!$A6974,Normas!$A:$D,3,FALSE)*0.6)),"")</f>
      </c>
      <c r="H6974" s="2">
        <f>IFERROR(IF(ISBLANK($A6974),"",IF($A6974="Ūdeņraža jonu koncentrācija",VLOOKUP(Dati!$A6974,Normas!$A:$D,2,FALSE),VLOOKUP(Dati!$A6974,Normas!$A:$D,2,FALSE)*0.3)),"")</f>
      </c>
      <c r="I6974" s="2">
        <f>IFERROR(IF(ISBLANK($A6974),"",IF($A6974="Ūdeņraža jonu koncentrācija",VLOOKUP(Dati!$A6974,Normas!$A:$D,3,FALSE),VLOOKUP(Dati!$A6974,Normas!$A:$D,3,FALSE)*0.3)),"")</f>
      </c>
    </row>
    <row r="6975" spans="2:9" x14ac:dyDescent="0.2">
      <c r="B6975">
        <f>IF(ISBLANK(A6975),"",VLOOKUP(A6975,Normas!A:D,4,FALSE))</f>
      </c>
      <c r="E6975" s="2">
        <f>IF(ISBLANK(D6975),"",INT(YEARFRAC(D6975,'Vispārīga informācija'!$B$2)))</f>
      </c>
      <c r="F6975" s="2">
        <f>IFERROR(IF(ISBLANK($A6975),"",IF($A6975="Ūdeņraža jonu koncentrācija",VLOOKUP(Dati!$A6975,Normas!$A:$D,2,FALSE),VLOOKUP(Dati!$A6975,Normas!$A:$D,2,FALSE)*0.6)),"")</f>
      </c>
      <c r="G6975" s="2">
        <f>IFERROR(IF(ISBLANK($A6975),"",IF($A6975="Ūdeņraža jonu koncentrācija",VLOOKUP(Dati!$A6975,Normas!$A:$D,3,FALSE),VLOOKUP(Dati!$A6975,Normas!$A:$D,3,FALSE)*0.6)),"")</f>
      </c>
      <c r="H6975" s="2">
        <f>IFERROR(IF(ISBLANK($A6975),"",IF($A6975="Ūdeņraža jonu koncentrācija",VLOOKUP(Dati!$A6975,Normas!$A:$D,2,FALSE),VLOOKUP(Dati!$A6975,Normas!$A:$D,2,FALSE)*0.3)),"")</f>
      </c>
      <c r="I6975" s="2">
        <f>IFERROR(IF(ISBLANK($A6975),"",IF($A6975="Ūdeņraža jonu koncentrācija",VLOOKUP(Dati!$A6975,Normas!$A:$D,3,FALSE),VLOOKUP(Dati!$A6975,Normas!$A:$D,3,FALSE)*0.3)),"")</f>
      </c>
    </row>
    <row r="6976" spans="2:9" x14ac:dyDescent="0.2">
      <c r="B6976">
        <f>IF(ISBLANK(A6976),"",VLOOKUP(A6976,Normas!A:D,4,FALSE))</f>
      </c>
      <c r="E6976" s="2">
        <f>IF(ISBLANK(D6976),"",INT(YEARFRAC(D6976,'Vispārīga informācija'!$B$2)))</f>
      </c>
      <c r="F6976" s="2">
        <f>IFERROR(IF(ISBLANK($A6976),"",IF($A6976="Ūdeņraža jonu koncentrācija",VLOOKUP(Dati!$A6976,Normas!$A:$D,2,FALSE),VLOOKUP(Dati!$A6976,Normas!$A:$D,2,FALSE)*0.6)),"")</f>
      </c>
      <c r="G6976" s="2">
        <f>IFERROR(IF(ISBLANK($A6976),"",IF($A6976="Ūdeņraža jonu koncentrācija",VLOOKUP(Dati!$A6976,Normas!$A:$D,3,FALSE),VLOOKUP(Dati!$A6976,Normas!$A:$D,3,FALSE)*0.6)),"")</f>
      </c>
      <c r="H6976" s="2">
        <f>IFERROR(IF(ISBLANK($A6976),"",IF($A6976="Ūdeņraža jonu koncentrācija",VLOOKUP(Dati!$A6976,Normas!$A:$D,2,FALSE),VLOOKUP(Dati!$A6976,Normas!$A:$D,2,FALSE)*0.3)),"")</f>
      </c>
      <c r="I6976" s="2">
        <f>IFERROR(IF(ISBLANK($A6976),"",IF($A6976="Ūdeņraža jonu koncentrācija",VLOOKUP(Dati!$A6976,Normas!$A:$D,3,FALSE),VLOOKUP(Dati!$A6976,Normas!$A:$D,3,FALSE)*0.3)),"")</f>
      </c>
    </row>
    <row r="6977" spans="2:9" x14ac:dyDescent="0.2">
      <c r="B6977">
        <f>IF(ISBLANK(A6977),"",VLOOKUP(A6977,Normas!A:D,4,FALSE))</f>
      </c>
      <c r="E6977" s="2">
        <f>IF(ISBLANK(D6977),"",INT(YEARFRAC(D6977,'Vispārīga informācija'!$B$2)))</f>
      </c>
      <c r="F6977" s="2">
        <f>IFERROR(IF(ISBLANK($A6977),"",IF($A6977="Ūdeņraža jonu koncentrācija",VLOOKUP(Dati!$A6977,Normas!$A:$D,2,FALSE),VLOOKUP(Dati!$A6977,Normas!$A:$D,2,FALSE)*0.6)),"")</f>
      </c>
      <c r="G6977" s="2">
        <f>IFERROR(IF(ISBLANK($A6977),"",IF($A6977="Ūdeņraža jonu koncentrācija",VLOOKUP(Dati!$A6977,Normas!$A:$D,3,FALSE),VLOOKUP(Dati!$A6977,Normas!$A:$D,3,FALSE)*0.6)),"")</f>
      </c>
      <c r="H6977" s="2">
        <f>IFERROR(IF(ISBLANK($A6977),"",IF($A6977="Ūdeņraža jonu koncentrācija",VLOOKUP(Dati!$A6977,Normas!$A:$D,2,FALSE),VLOOKUP(Dati!$A6977,Normas!$A:$D,2,FALSE)*0.3)),"")</f>
      </c>
      <c r="I6977" s="2">
        <f>IFERROR(IF(ISBLANK($A6977),"",IF($A6977="Ūdeņraža jonu koncentrācija",VLOOKUP(Dati!$A6977,Normas!$A:$D,3,FALSE),VLOOKUP(Dati!$A6977,Normas!$A:$D,3,FALSE)*0.3)),"")</f>
      </c>
    </row>
    <row r="6978" spans="2:9" x14ac:dyDescent="0.2">
      <c r="B6978">
        <f>IF(ISBLANK(A6978),"",VLOOKUP(A6978,Normas!A:D,4,FALSE))</f>
      </c>
      <c r="E6978" s="2">
        <f>IF(ISBLANK(D6978),"",INT(YEARFRAC(D6978,'Vispārīga informācija'!$B$2)))</f>
      </c>
      <c r="F6978" s="2">
        <f>IFERROR(IF(ISBLANK($A6978),"",IF($A6978="Ūdeņraža jonu koncentrācija",VLOOKUP(Dati!$A6978,Normas!$A:$D,2,FALSE),VLOOKUP(Dati!$A6978,Normas!$A:$D,2,FALSE)*0.6)),"")</f>
      </c>
      <c r="G6978" s="2">
        <f>IFERROR(IF(ISBLANK($A6978),"",IF($A6978="Ūdeņraža jonu koncentrācija",VLOOKUP(Dati!$A6978,Normas!$A:$D,3,FALSE),VLOOKUP(Dati!$A6978,Normas!$A:$D,3,FALSE)*0.6)),"")</f>
      </c>
      <c r="H6978" s="2">
        <f>IFERROR(IF(ISBLANK($A6978),"",IF($A6978="Ūdeņraža jonu koncentrācija",VLOOKUP(Dati!$A6978,Normas!$A:$D,2,FALSE),VLOOKUP(Dati!$A6978,Normas!$A:$D,2,FALSE)*0.3)),"")</f>
      </c>
      <c r="I6978" s="2">
        <f>IFERROR(IF(ISBLANK($A6978),"",IF($A6978="Ūdeņraža jonu koncentrācija",VLOOKUP(Dati!$A6978,Normas!$A:$D,3,FALSE),VLOOKUP(Dati!$A6978,Normas!$A:$D,3,FALSE)*0.3)),"")</f>
      </c>
    </row>
    <row r="6979" spans="2:9" x14ac:dyDescent="0.2">
      <c r="B6979">
        <f>IF(ISBLANK(A6979),"",VLOOKUP(A6979,Normas!A:D,4,FALSE))</f>
      </c>
      <c r="E6979" s="2">
        <f>IF(ISBLANK(D6979),"",INT(YEARFRAC(D6979,'Vispārīga informācija'!$B$2)))</f>
      </c>
      <c r="F6979" s="2">
        <f>IFERROR(IF(ISBLANK($A6979),"",IF($A6979="Ūdeņraža jonu koncentrācija",VLOOKUP(Dati!$A6979,Normas!$A:$D,2,FALSE),VLOOKUP(Dati!$A6979,Normas!$A:$D,2,FALSE)*0.6)),"")</f>
      </c>
      <c r="G6979" s="2">
        <f>IFERROR(IF(ISBLANK($A6979),"",IF($A6979="Ūdeņraža jonu koncentrācija",VLOOKUP(Dati!$A6979,Normas!$A:$D,3,FALSE),VLOOKUP(Dati!$A6979,Normas!$A:$D,3,FALSE)*0.6)),"")</f>
      </c>
      <c r="H6979" s="2">
        <f>IFERROR(IF(ISBLANK($A6979),"",IF($A6979="Ūdeņraža jonu koncentrācija",VLOOKUP(Dati!$A6979,Normas!$A:$D,2,FALSE),VLOOKUP(Dati!$A6979,Normas!$A:$D,2,FALSE)*0.3)),"")</f>
      </c>
      <c r="I6979" s="2">
        <f>IFERROR(IF(ISBLANK($A6979),"",IF($A6979="Ūdeņraža jonu koncentrācija",VLOOKUP(Dati!$A6979,Normas!$A:$D,3,FALSE),VLOOKUP(Dati!$A6979,Normas!$A:$D,3,FALSE)*0.3)),"")</f>
      </c>
    </row>
    <row r="6980" spans="2:9" x14ac:dyDescent="0.2">
      <c r="B6980">
        <f>IF(ISBLANK(A6980),"",VLOOKUP(A6980,Normas!A:D,4,FALSE))</f>
      </c>
      <c r="E6980" s="2">
        <f>IF(ISBLANK(D6980),"",INT(YEARFRAC(D6980,'Vispārīga informācija'!$B$2)))</f>
      </c>
      <c r="F6980" s="2">
        <f>IFERROR(IF(ISBLANK($A6980),"",IF($A6980="Ūdeņraža jonu koncentrācija",VLOOKUP(Dati!$A6980,Normas!$A:$D,2,FALSE),VLOOKUP(Dati!$A6980,Normas!$A:$D,2,FALSE)*0.6)),"")</f>
      </c>
      <c r="G6980" s="2">
        <f>IFERROR(IF(ISBLANK($A6980),"",IF($A6980="Ūdeņraža jonu koncentrācija",VLOOKUP(Dati!$A6980,Normas!$A:$D,3,FALSE),VLOOKUP(Dati!$A6980,Normas!$A:$D,3,FALSE)*0.6)),"")</f>
      </c>
      <c r="H6980" s="2">
        <f>IFERROR(IF(ISBLANK($A6980),"",IF($A6980="Ūdeņraža jonu koncentrācija",VLOOKUP(Dati!$A6980,Normas!$A:$D,2,FALSE),VLOOKUP(Dati!$A6980,Normas!$A:$D,2,FALSE)*0.3)),"")</f>
      </c>
      <c r="I6980" s="2">
        <f>IFERROR(IF(ISBLANK($A6980),"",IF($A6980="Ūdeņraža jonu koncentrācija",VLOOKUP(Dati!$A6980,Normas!$A:$D,3,FALSE),VLOOKUP(Dati!$A6980,Normas!$A:$D,3,FALSE)*0.3)),"")</f>
      </c>
    </row>
    <row r="6981" spans="2:9" x14ac:dyDescent="0.2">
      <c r="B6981">
        <f>IF(ISBLANK(A6981),"",VLOOKUP(A6981,Normas!A:D,4,FALSE))</f>
      </c>
      <c r="E6981" s="2">
        <f>IF(ISBLANK(D6981),"",INT(YEARFRAC(D6981,'Vispārīga informācija'!$B$2)))</f>
      </c>
      <c r="F6981" s="2">
        <f>IFERROR(IF(ISBLANK($A6981),"",IF($A6981="Ūdeņraža jonu koncentrācija",VLOOKUP(Dati!$A6981,Normas!$A:$D,2,FALSE),VLOOKUP(Dati!$A6981,Normas!$A:$D,2,FALSE)*0.6)),"")</f>
      </c>
      <c r="G6981" s="2">
        <f>IFERROR(IF(ISBLANK($A6981),"",IF($A6981="Ūdeņraža jonu koncentrācija",VLOOKUP(Dati!$A6981,Normas!$A:$D,3,FALSE),VLOOKUP(Dati!$A6981,Normas!$A:$D,3,FALSE)*0.6)),"")</f>
      </c>
      <c r="H6981" s="2">
        <f>IFERROR(IF(ISBLANK($A6981),"",IF($A6981="Ūdeņraža jonu koncentrācija",VLOOKUP(Dati!$A6981,Normas!$A:$D,2,FALSE),VLOOKUP(Dati!$A6981,Normas!$A:$D,2,FALSE)*0.3)),"")</f>
      </c>
      <c r="I6981" s="2">
        <f>IFERROR(IF(ISBLANK($A6981),"",IF($A6981="Ūdeņraža jonu koncentrācija",VLOOKUP(Dati!$A6981,Normas!$A:$D,3,FALSE),VLOOKUP(Dati!$A6981,Normas!$A:$D,3,FALSE)*0.3)),"")</f>
      </c>
    </row>
    <row r="6982" spans="2:9" x14ac:dyDescent="0.2">
      <c r="B6982">
        <f>IF(ISBLANK(A6982),"",VLOOKUP(A6982,Normas!A:D,4,FALSE))</f>
      </c>
      <c r="E6982" s="2">
        <f>IF(ISBLANK(D6982),"",INT(YEARFRAC(D6982,'Vispārīga informācija'!$B$2)))</f>
      </c>
      <c r="F6982" s="2">
        <f>IFERROR(IF(ISBLANK($A6982),"",IF($A6982="Ūdeņraža jonu koncentrācija",VLOOKUP(Dati!$A6982,Normas!$A:$D,2,FALSE),VLOOKUP(Dati!$A6982,Normas!$A:$D,2,FALSE)*0.6)),"")</f>
      </c>
      <c r="G6982" s="2">
        <f>IFERROR(IF(ISBLANK($A6982),"",IF($A6982="Ūdeņraža jonu koncentrācija",VLOOKUP(Dati!$A6982,Normas!$A:$D,3,FALSE),VLOOKUP(Dati!$A6982,Normas!$A:$D,3,FALSE)*0.6)),"")</f>
      </c>
      <c r="H6982" s="2">
        <f>IFERROR(IF(ISBLANK($A6982),"",IF($A6982="Ūdeņraža jonu koncentrācija",VLOOKUP(Dati!$A6982,Normas!$A:$D,2,FALSE),VLOOKUP(Dati!$A6982,Normas!$A:$D,2,FALSE)*0.3)),"")</f>
      </c>
      <c r="I6982" s="2">
        <f>IFERROR(IF(ISBLANK($A6982),"",IF($A6982="Ūdeņraža jonu koncentrācija",VLOOKUP(Dati!$A6982,Normas!$A:$D,3,FALSE),VLOOKUP(Dati!$A6982,Normas!$A:$D,3,FALSE)*0.3)),"")</f>
      </c>
    </row>
    <row r="6983" spans="2:9" x14ac:dyDescent="0.2">
      <c r="B6983">
        <f>IF(ISBLANK(A6983),"",VLOOKUP(A6983,Normas!A:D,4,FALSE))</f>
      </c>
      <c r="E6983" s="2">
        <f>IF(ISBLANK(D6983),"",INT(YEARFRAC(D6983,'Vispārīga informācija'!$B$2)))</f>
      </c>
      <c r="F6983" s="2">
        <f>IFERROR(IF(ISBLANK($A6983),"",IF($A6983="Ūdeņraža jonu koncentrācija",VLOOKUP(Dati!$A6983,Normas!$A:$D,2,FALSE),VLOOKUP(Dati!$A6983,Normas!$A:$D,2,FALSE)*0.6)),"")</f>
      </c>
      <c r="G6983" s="2">
        <f>IFERROR(IF(ISBLANK($A6983),"",IF($A6983="Ūdeņraža jonu koncentrācija",VLOOKUP(Dati!$A6983,Normas!$A:$D,3,FALSE),VLOOKUP(Dati!$A6983,Normas!$A:$D,3,FALSE)*0.6)),"")</f>
      </c>
      <c r="H6983" s="2">
        <f>IFERROR(IF(ISBLANK($A6983),"",IF($A6983="Ūdeņraža jonu koncentrācija",VLOOKUP(Dati!$A6983,Normas!$A:$D,2,FALSE),VLOOKUP(Dati!$A6983,Normas!$A:$D,2,FALSE)*0.3)),"")</f>
      </c>
      <c r="I6983" s="2">
        <f>IFERROR(IF(ISBLANK($A6983),"",IF($A6983="Ūdeņraža jonu koncentrācija",VLOOKUP(Dati!$A6983,Normas!$A:$D,3,FALSE),VLOOKUP(Dati!$A6983,Normas!$A:$D,3,FALSE)*0.3)),"")</f>
      </c>
    </row>
    <row r="6984" spans="2:9" x14ac:dyDescent="0.2">
      <c r="B6984">
        <f>IF(ISBLANK(A6984),"",VLOOKUP(A6984,Normas!A:D,4,FALSE))</f>
      </c>
      <c r="E6984" s="2">
        <f>IF(ISBLANK(D6984),"",INT(YEARFRAC(D6984,'Vispārīga informācija'!$B$2)))</f>
      </c>
      <c r="F6984" s="2">
        <f>IFERROR(IF(ISBLANK($A6984),"",IF($A6984="Ūdeņraža jonu koncentrācija",VLOOKUP(Dati!$A6984,Normas!$A:$D,2,FALSE),VLOOKUP(Dati!$A6984,Normas!$A:$D,2,FALSE)*0.6)),"")</f>
      </c>
      <c r="G6984" s="2">
        <f>IFERROR(IF(ISBLANK($A6984),"",IF($A6984="Ūdeņraža jonu koncentrācija",VLOOKUP(Dati!$A6984,Normas!$A:$D,3,FALSE),VLOOKUP(Dati!$A6984,Normas!$A:$D,3,FALSE)*0.6)),"")</f>
      </c>
      <c r="H6984" s="2">
        <f>IFERROR(IF(ISBLANK($A6984),"",IF($A6984="Ūdeņraža jonu koncentrācija",VLOOKUP(Dati!$A6984,Normas!$A:$D,2,FALSE),VLOOKUP(Dati!$A6984,Normas!$A:$D,2,FALSE)*0.3)),"")</f>
      </c>
      <c r="I6984" s="2">
        <f>IFERROR(IF(ISBLANK($A6984),"",IF($A6984="Ūdeņraža jonu koncentrācija",VLOOKUP(Dati!$A6984,Normas!$A:$D,3,FALSE),VLOOKUP(Dati!$A6984,Normas!$A:$D,3,FALSE)*0.3)),"")</f>
      </c>
    </row>
    <row r="6985" spans="2:9" x14ac:dyDescent="0.2">
      <c r="B6985">
        <f>IF(ISBLANK(A6985),"",VLOOKUP(A6985,Normas!A:D,4,FALSE))</f>
      </c>
      <c r="E6985" s="2">
        <f>IF(ISBLANK(D6985),"",INT(YEARFRAC(D6985,'Vispārīga informācija'!$B$2)))</f>
      </c>
      <c r="F6985" s="2">
        <f>IFERROR(IF(ISBLANK($A6985),"",IF($A6985="Ūdeņraža jonu koncentrācija",VLOOKUP(Dati!$A6985,Normas!$A:$D,2,FALSE),VLOOKUP(Dati!$A6985,Normas!$A:$D,2,FALSE)*0.6)),"")</f>
      </c>
      <c r="G6985" s="2">
        <f>IFERROR(IF(ISBLANK($A6985),"",IF($A6985="Ūdeņraža jonu koncentrācija",VLOOKUP(Dati!$A6985,Normas!$A:$D,3,FALSE),VLOOKUP(Dati!$A6985,Normas!$A:$D,3,FALSE)*0.6)),"")</f>
      </c>
      <c r="H6985" s="2">
        <f>IFERROR(IF(ISBLANK($A6985),"",IF($A6985="Ūdeņraža jonu koncentrācija",VLOOKUP(Dati!$A6985,Normas!$A:$D,2,FALSE),VLOOKUP(Dati!$A6985,Normas!$A:$D,2,FALSE)*0.3)),"")</f>
      </c>
      <c r="I6985" s="2">
        <f>IFERROR(IF(ISBLANK($A6985),"",IF($A6985="Ūdeņraža jonu koncentrācija",VLOOKUP(Dati!$A6985,Normas!$A:$D,3,FALSE),VLOOKUP(Dati!$A6985,Normas!$A:$D,3,FALSE)*0.3)),"")</f>
      </c>
    </row>
    <row r="6986" spans="2:9" x14ac:dyDescent="0.2">
      <c r="B6986">
        <f>IF(ISBLANK(A6986),"",VLOOKUP(A6986,Normas!A:D,4,FALSE))</f>
      </c>
      <c r="E6986" s="2">
        <f>IF(ISBLANK(D6986),"",INT(YEARFRAC(D6986,'Vispārīga informācija'!$B$2)))</f>
      </c>
      <c r="F6986" s="2">
        <f>IFERROR(IF(ISBLANK($A6986),"",IF($A6986="Ūdeņraža jonu koncentrācija",VLOOKUP(Dati!$A6986,Normas!$A:$D,2,FALSE),VLOOKUP(Dati!$A6986,Normas!$A:$D,2,FALSE)*0.6)),"")</f>
      </c>
      <c r="G6986" s="2">
        <f>IFERROR(IF(ISBLANK($A6986),"",IF($A6986="Ūdeņraža jonu koncentrācija",VLOOKUP(Dati!$A6986,Normas!$A:$D,3,FALSE),VLOOKUP(Dati!$A6986,Normas!$A:$D,3,FALSE)*0.6)),"")</f>
      </c>
      <c r="H6986" s="2">
        <f>IFERROR(IF(ISBLANK($A6986),"",IF($A6986="Ūdeņraža jonu koncentrācija",VLOOKUP(Dati!$A6986,Normas!$A:$D,2,FALSE),VLOOKUP(Dati!$A6986,Normas!$A:$D,2,FALSE)*0.3)),"")</f>
      </c>
      <c r="I6986" s="2">
        <f>IFERROR(IF(ISBLANK($A6986),"",IF($A6986="Ūdeņraža jonu koncentrācija",VLOOKUP(Dati!$A6986,Normas!$A:$D,3,FALSE),VLOOKUP(Dati!$A6986,Normas!$A:$D,3,FALSE)*0.3)),"")</f>
      </c>
    </row>
    <row r="6987" spans="2:9" x14ac:dyDescent="0.2">
      <c r="B6987">
        <f>IF(ISBLANK(A6987),"",VLOOKUP(A6987,Normas!A:D,4,FALSE))</f>
      </c>
      <c r="E6987" s="2">
        <f>IF(ISBLANK(D6987),"",INT(YEARFRAC(D6987,'Vispārīga informācija'!$B$2)))</f>
      </c>
      <c r="F6987" s="2">
        <f>IFERROR(IF(ISBLANK($A6987),"",IF($A6987="Ūdeņraža jonu koncentrācija",VLOOKUP(Dati!$A6987,Normas!$A:$D,2,FALSE),VLOOKUP(Dati!$A6987,Normas!$A:$D,2,FALSE)*0.6)),"")</f>
      </c>
      <c r="G6987" s="2">
        <f>IFERROR(IF(ISBLANK($A6987),"",IF($A6987="Ūdeņraža jonu koncentrācija",VLOOKUP(Dati!$A6987,Normas!$A:$D,3,FALSE),VLOOKUP(Dati!$A6987,Normas!$A:$D,3,FALSE)*0.6)),"")</f>
      </c>
      <c r="H6987" s="2">
        <f>IFERROR(IF(ISBLANK($A6987),"",IF($A6987="Ūdeņraža jonu koncentrācija",VLOOKUP(Dati!$A6987,Normas!$A:$D,2,FALSE),VLOOKUP(Dati!$A6987,Normas!$A:$D,2,FALSE)*0.3)),"")</f>
      </c>
      <c r="I6987" s="2">
        <f>IFERROR(IF(ISBLANK($A6987),"",IF($A6987="Ūdeņraža jonu koncentrācija",VLOOKUP(Dati!$A6987,Normas!$A:$D,3,FALSE),VLOOKUP(Dati!$A6987,Normas!$A:$D,3,FALSE)*0.3)),"")</f>
      </c>
    </row>
    <row r="6988" spans="2:9" x14ac:dyDescent="0.2">
      <c r="B6988">
        <f>IF(ISBLANK(A6988),"",VLOOKUP(A6988,Normas!A:D,4,FALSE))</f>
      </c>
      <c r="E6988" s="2">
        <f>IF(ISBLANK(D6988),"",INT(YEARFRAC(D6988,'Vispārīga informācija'!$B$2)))</f>
      </c>
      <c r="F6988" s="2">
        <f>IFERROR(IF(ISBLANK($A6988),"",IF($A6988="Ūdeņraža jonu koncentrācija",VLOOKUP(Dati!$A6988,Normas!$A:$D,2,FALSE),VLOOKUP(Dati!$A6988,Normas!$A:$D,2,FALSE)*0.6)),"")</f>
      </c>
      <c r="G6988" s="2">
        <f>IFERROR(IF(ISBLANK($A6988),"",IF($A6988="Ūdeņraža jonu koncentrācija",VLOOKUP(Dati!$A6988,Normas!$A:$D,3,FALSE),VLOOKUP(Dati!$A6988,Normas!$A:$D,3,FALSE)*0.6)),"")</f>
      </c>
      <c r="H6988" s="2">
        <f>IFERROR(IF(ISBLANK($A6988),"",IF($A6988="Ūdeņraža jonu koncentrācija",VLOOKUP(Dati!$A6988,Normas!$A:$D,2,FALSE),VLOOKUP(Dati!$A6988,Normas!$A:$D,2,FALSE)*0.3)),"")</f>
      </c>
      <c r="I6988" s="2">
        <f>IFERROR(IF(ISBLANK($A6988),"",IF($A6988="Ūdeņraža jonu koncentrācija",VLOOKUP(Dati!$A6988,Normas!$A:$D,3,FALSE),VLOOKUP(Dati!$A6988,Normas!$A:$D,3,FALSE)*0.3)),"")</f>
      </c>
    </row>
    <row r="6989" spans="2:9" x14ac:dyDescent="0.2">
      <c r="B6989">
        <f>IF(ISBLANK(A6989),"",VLOOKUP(A6989,Normas!A:D,4,FALSE))</f>
      </c>
      <c r="E6989" s="2">
        <f>IF(ISBLANK(D6989),"",INT(YEARFRAC(D6989,'Vispārīga informācija'!$B$2)))</f>
      </c>
      <c r="F6989" s="2">
        <f>IFERROR(IF(ISBLANK($A6989),"",IF($A6989="Ūdeņraža jonu koncentrācija",VLOOKUP(Dati!$A6989,Normas!$A:$D,2,FALSE),VLOOKUP(Dati!$A6989,Normas!$A:$D,2,FALSE)*0.6)),"")</f>
      </c>
      <c r="G6989" s="2">
        <f>IFERROR(IF(ISBLANK($A6989),"",IF($A6989="Ūdeņraža jonu koncentrācija",VLOOKUP(Dati!$A6989,Normas!$A:$D,3,FALSE),VLOOKUP(Dati!$A6989,Normas!$A:$D,3,FALSE)*0.6)),"")</f>
      </c>
      <c r="H6989" s="2">
        <f>IFERROR(IF(ISBLANK($A6989),"",IF($A6989="Ūdeņraža jonu koncentrācija",VLOOKUP(Dati!$A6989,Normas!$A:$D,2,FALSE),VLOOKUP(Dati!$A6989,Normas!$A:$D,2,FALSE)*0.3)),"")</f>
      </c>
      <c r="I6989" s="2">
        <f>IFERROR(IF(ISBLANK($A6989),"",IF($A6989="Ūdeņraža jonu koncentrācija",VLOOKUP(Dati!$A6989,Normas!$A:$D,3,FALSE),VLOOKUP(Dati!$A6989,Normas!$A:$D,3,FALSE)*0.3)),"")</f>
      </c>
    </row>
    <row r="6990" spans="2:9" x14ac:dyDescent="0.2">
      <c r="B6990">
        <f>IF(ISBLANK(A6990),"",VLOOKUP(A6990,Normas!A:D,4,FALSE))</f>
      </c>
      <c r="E6990" s="2">
        <f>IF(ISBLANK(D6990),"",INT(YEARFRAC(D6990,'Vispārīga informācija'!$B$2)))</f>
      </c>
      <c r="F6990" s="2">
        <f>IFERROR(IF(ISBLANK($A6990),"",IF($A6990="Ūdeņraža jonu koncentrācija",VLOOKUP(Dati!$A6990,Normas!$A:$D,2,FALSE),VLOOKUP(Dati!$A6990,Normas!$A:$D,2,FALSE)*0.6)),"")</f>
      </c>
      <c r="G6990" s="2">
        <f>IFERROR(IF(ISBLANK($A6990),"",IF($A6990="Ūdeņraža jonu koncentrācija",VLOOKUP(Dati!$A6990,Normas!$A:$D,3,FALSE),VLOOKUP(Dati!$A6990,Normas!$A:$D,3,FALSE)*0.6)),"")</f>
      </c>
      <c r="H6990" s="2">
        <f>IFERROR(IF(ISBLANK($A6990),"",IF($A6990="Ūdeņraža jonu koncentrācija",VLOOKUP(Dati!$A6990,Normas!$A:$D,2,FALSE),VLOOKUP(Dati!$A6990,Normas!$A:$D,2,FALSE)*0.3)),"")</f>
      </c>
      <c r="I6990" s="2">
        <f>IFERROR(IF(ISBLANK($A6990),"",IF($A6990="Ūdeņraža jonu koncentrācija",VLOOKUP(Dati!$A6990,Normas!$A:$D,3,FALSE),VLOOKUP(Dati!$A6990,Normas!$A:$D,3,FALSE)*0.3)),"")</f>
      </c>
    </row>
    <row r="6991" spans="2:9" x14ac:dyDescent="0.2">
      <c r="B6991">
        <f>IF(ISBLANK(A6991),"",VLOOKUP(A6991,Normas!A:D,4,FALSE))</f>
      </c>
      <c r="E6991" s="2">
        <f>IF(ISBLANK(D6991),"",INT(YEARFRAC(D6991,'Vispārīga informācija'!$B$2)))</f>
      </c>
      <c r="F6991" s="2">
        <f>IFERROR(IF(ISBLANK($A6991),"",IF($A6991="Ūdeņraža jonu koncentrācija",VLOOKUP(Dati!$A6991,Normas!$A:$D,2,FALSE),VLOOKUP(Dati!$A6991,Normas!$A:$D,2,FALSE)*0.6)),"")</f>
      </c>
      <c r="G6991" s="2">
        <f>IFERROR(IF(ISBLANK($A6991),"",IF($A6991="Ūdeņraža jonu koncentrācija",VLOOKUP(Dati!$A6991,Normas!$A:$D,3,FALSE),VLOOKUP(Dati!$A6991,Normas!$A:$D,3,FALSE)*0.6)),"")</f>
      </c>
      <c r="H6991" s="2">
        <f>IFERROR(IF(ISBLANK($A6991),"",IF($A6991="Ūdeņraža jonu koncentrācija",VLOOKUP(Dati!$A6991,Normas!$A:$D,2,FALSE),VLOOKUP(Dati!$A6991,Normas!$A:$D,2,FALSE)*0.3)),"")</f>
      </c>
      <c r="I6991" s="2">
        <f>IFERROR(IF(ISBLANK($A6991),"",IF($A6991="Ūdeņraža jonu koncentrācija",VLOOKUP(Dati!$A6991,Normas!$A:$D,3,FALSE),VLOOKUP(Dati!$A6991,Normas!$A:$D,3,FALSE)*0.3)),"")</f>
      </c>
    </row>
    <row r="6992" spans="2:9" x14ac:dyDescent="0.2">
      <c r="B6992">
        <f>IF(ISBLANK(A6992),"",VLOOKUP(A6992,Normas!A:D,4,FALSE))</f>
      </c>
      <c r="E6992" s="2">
        <f>IF(ISBLANK(D6992),"",INT(YEARFRAC(D6992,'Vispārīga informācija'!$B$2)))</f>
      </c>
      <c r="F6992" s="2">
        <f>IFERROR(IF(ISBLANK($A6992),"",IF($A6992="Ūdeņraža jonu koncentrācija",VLOOKUP(Dati!$A6992,Normas!$A:$D,2,FALSE),VLOOKUP(Dati!$A6992,Normas!$A:$D,2,FALSE)*0.6)),"")</f>
      </c>
      <c r="G6992" s="2">
        <f>IFERROR(IF(ISBLANK($A6992),"",IF($A6992="Ūdeņraža jonu koncentrācija",VLOOKUP(Dati!$A6992,Normas!$A:$D,3,FALSE),VLOOKUP(Dati!$A6992,Normas!$A:$D,3,FALSE)*0.6)),"")</f>
      </c>
      <c r="H6992" s="2">
        <f>IFERROR(IF(ISBLANK($A6992),"",IF($A6992="Ūdeņraža jonu koncentrācija",VLOOKUP(Dati!$A6992,Normas!$A:$D,2,FALSE),VLOOKUP(Dati!$A6992,Normas!$A:$D,2,FALSE)*0.3)),"")</f>
      </c>
      <c r="I6992" s="2">
        <f>IFERROR(IF(ISBLANK($A6992),"",IF($A6992="Ūdeņraža jonu koncentrācija",VLOOKUP(Dati!$A6992,Normas!$A:$D,3,FALSE),VLOOKUP(Dati!$A6992,Normas!$A:$D,3,FALSE)*0.3)),"")</f>
      </c>
    </row>
    <row r="6993" spans="2:9" x14ac:dyDescent="0.2">
      <c r="B6993">
        <f>IF(ISBLANK(A6993),"",VLOOKUP(A6993,Normas!A:D,4,FALSE))</f>
      </c>
      <c r="E6993" s="2">
        <f>IF(ISBLANK(D6993),"",INT(YEARFRAC(D6993,'Vispārīga informācija'!$B$2)))</f>
      </c>
      <c r="F6993" s="2">
        <f>IFERROR(IF(ISBLANK($A6993),"",IF($A6993="Ūdeņraža jonu koncentrācija",VLOOKUP(Dati!$A6993,Normas!$A:$D,2,FALSE),VLOOKUP(Dati!$A6993,Normas!$A:$D,2,FALSE)*0.6)),"")</f>
      </c>
      <c r="G6993" s="2">
        <f>IFERROR(IF(ISBLANK($A6993),"",IF($A6993="Ūdeņraža jonu koncentrācija",VLOOKUP(Dati!$A6993,Normas!$A:$D,3,FALSE),VLOOKUP(Dati!$A6993,Normas!$A:$D,3,FALSE)*0.6)),"")</f>
      </c>
      <c r="H6993" s="2">
        <f>IFERROR(IF(ISBLANK($A6993),"",IF($A6993="Ūdeņraža jonu koncentrācija",VLOOKUP(Dati!$A6993,Normas!$A:$D,2,FALSE),VLOOKUP(Dati!$A6993,Normas!$A:$D,2,FALSE)*0.3)),"")</f>
      </c>
      <c r="I6993" s="2">
        <f>IFERROR(IF(ISBLANK($A6993),"",IF($A6993="Ūdeņraža jonu koncentrācija",VLOOKUP(Dati!$A6993,Normas!$A:$D,3,FALSE),VLOOKUP(Dati!$A6993,Normas!$A:$D,3,FALSE)*0.3)),"")</f>
      </c>
    </row>
    <row r="6994" spans="2:9" x14ac:dyDescent="0.2">
      <c r="B6994">
        <f>IF(ISBLANK(A6994),"",VLOOKUP(A6994,Normas!A:D,4,FALSE))</f>
      </c>
      <c r="E6994" s="2">
        <f>IF(ISBLANK(D6994),"",INT(YEARFRAC(D6994,'Vispārīga informācija'!$B$2)))</f>
      </c>
      <c r="F6994" s="2">
        <f>IFERROR(IF(ISBLANK($A6994),"",IF($A6994="Ūdeņraža jonu koncentrācija",VLOOKUP(Dati!$A6994,Normas!$A:$D,2,FALSE),VLOOKUP(Dati!$A6994,Normas!$A:$D,2,FALSE)*0.6)),"")</f>
      </c>
      <c r="G6994" s="2">
        <f>IFERROR(IF(ISBLANK($A6994),"",IF($A6994="Ūdeņraža jonu koncentrācija",VLOOKUP(Dati!$A6994,Normas!$A:$D,3,FALSE),VLOOKUP(Dati!$A6994,Normas!$A:$D,3,FALSE)*0.6)),"")</f>
      </c>
      <c r="H6994" s="2">
        <f>IFERROR(IF(ISBLANK($A6994),"",IF($A6994="Ūdeņraža jonu koncentrācija",VLOOKUP(Dati!$A6994,Normas!$A:$D,2,FALSE),VLOOKUP(Dati!$A6994,Normas!$A:$D,2,FALSE)*0.3)),"")</f>
      </c>
      <c r="I6994" s="2">
        <f>IFERROR(IF(ISBLANK($A6994),"",IF($A6994="Ūdeņraža jonu koncentrācija",VLOOKUP(Dati!$A6994,Normas!$A:$D,3,FALSE),VLOOKUP(Dati!$A6994,Normas!$A:$D,3,FALSE)*0.3)),"")</f>
      </c>
    </row>
    <row r="6995" spans="2:9" x14ac:dyDescent="0.2">
      <c r="B6995">
        <f>IF(ISBLANK(A6995),"",VLOOKUP(A6995,Normas!A:D,4,FALSE))</f>
      </c>
      <c r="E6995" s="2">
        <f>IF(ISBLANK(D6995),"",INT(YEARFRAC(D6995,'Vispārīga informācija'!$B$2)))</f>
      </c>
      <c r="F6995" s="2">
        <f>IFERROR(IF(ISBLANK($A6995),"",IF($A6995="Ūdeņraža jonu koncentrācija",VLOOKUP(Dati!$A6995,Normas!$A:$D,2,FALSE),VLOOKUP(Dati!$A6995,Normas!$A:$D,2,FALSE)*0.6)),"")</f>
      </c>
      <c r="G6995" s="2">
        <f>IFERROR(IF(ISBLANK($A6995),"",IF($A6995="Ūdeņraža jonu koncentrācija",VLOOKUP(Dati!$A6995,Normas!$A:$D,3,FALSE),VLOOKUP(Dati!$A6995,Normas!$A:$D,3,FALSE)*0.6)),"")</f>
      </c>
      <c r="H6995" s="2">
        <f>IFERROR(IF(ISBLANK($A6995),"",IF($A6995="Ūdeņraža jonu koncentrācija",VLOOKUP(Dati!$A6995,Normas!$A:$D,2,FALSE),VLOOKUP(Dati!$A6995,Normas!$A:$D,2,FALSE)*0.3)),"")</f>
      </c>
      <c r="I6995" s="2">
        <f>IFERROR(IF(ISBLANK($A6995),"",IF($A6995="Ūdeņraža jonu koncentrācija",VLOOKUP(Dati!$A6995,Normas!$A:$D,3,FALSE),VLOOKUP(Dati!$A6995,Normas!$A:$D,3,FALSE)*0.3)),"")</f>
      </c>
    </row>
    <row r="6996" spans="2:9" x14ac:dyDescent="0.2">
      <c r="B6996">
        <f>IF(ISBLANK(A6996),"",VLOOKUP(A6996,Normas!A:D,4,FALSE))</f>
      </c>
      <c r="E6996" s="2">
        <f>IF(ISBLANK(D6996),"",INT(YEARFRAC(D6996,'Vispārīga informācija'!$B$2)))</f>
      </c>
      <c r="F6996" s="2">
        <f>IFERROR(IF(ISBLANK($A6996),"",IF($A6996="Ūdeņraža jonu koncentrācija",VLOOKUP(Dati!$A6996,Normas!$A:$D,2,FALSE),VLOOKUP(Dati!$A6996,Normas!$A:$D,2,FALSE)*0.6)),"")</f>
      </c>
      <c r="G6996" s="2">
        <f>IFERROR(IF(ISBLANK($A6996),"",IF($A6996="Ūdeņraža jonu koncentrācija",VLOOKUP(Dati!$A6996,Normas!$A:$D,3,FALSE),VLOOKUP(Dati!$A6996,Normas!$A:$D,3,FALSE)*0.6)),"")</f>
      </c>
      <c r="H6996" s="2">
        <f>IFERROR(IF(ISBLANK($A6996),"",IF($A6996="Ūdeņraža jonu koncentrācija",VLOOKUP(Dati!$A6996,Normas!$A:$D,2,FALSE),VLOOKUP(Dati!$A6996,Normas!$A:$D,2,FALSE)*0.3)),"")</f>
      </c>
      <c r="I6996" s="2">
        <f>IFERROR(IF(ISBLANK($A6996),"",IF($A6996="Ūdeņraža jonu koncentrācija",VLOOKUP(Dati!$A6996,Normas!$A:$D,3,FALSE),VLOOKUP(Dati!$A6996,Normas!$A:$D,3,FALSE)*0.3)),"")</f>
      </c>
    </row>
    <row r="6997" spans="2:9" x14ac:dyDescent="0.2">
      <c r="B6997">
        <f>IF(ISBLANK(A6997),"",VLOOKUP(A6997,Normas!A:D,4,FALSE))</f>
      </c>
      <c r="E6997" s="2">
        <f>IF(ISBLANK(D6997),"",INT(YEARFRAC(D6997,'Vispārīga informācija'!$B$2)))</f>
      </c>
      <c r="F6997" s="2">
        <f>IFERROR(IF(ISBLANK($A6997),"",IF($A6997="Ūdeņraža jonu koncentrācija",VLOOKUP(Dati!$A6997,Normas!$A:$D,2,FALSE),VLOOKUP(Dati!$A6997,Normas!$A:$D,2,FALSE)*0.6)),"")</f>
      </c>
      <c r="G6997" s="2">
        <f>IFERROR(IF(ISBLANK($A6997),"",IF($A6997="Ūdeņraža jonu koncentrācija",VLOOKUP(Dati!$A6997,Normas!$A:$D,3,FALSE),VLOOKUP(Dati!$A6997,Normas!$A:$D,3,FALSE)*0.6)),"")</f>
      </c>
      <c r="H6997" s="2">
        <f>IFERROR(IF(ISBLANK($A6997),"",IF($A6997="Ūdeņraža jonu koncentrācija",VLOOKUP(Dati!$A6997,Normas!$A:$D,2,FALSE),VLOOKUP(Dati!$A6997,Normas!$A:$D,2,FALSE)*0.3)),"")</f>
      </c>
      <c r="I6997" s="2">
        <f>IFERROR(IF(ISBLANK($A6997),"",IF($A6997="Ūdeņraža jonu koncentrācija",VLOOKUP(Dati!$A6997,Normas!$A:$D,3,FALSE),VLOOKUP(Dati!$A6997,Normas!$A:$D,3,FALSE)*0.3)),"")</f>
      </c>
    </row>
    <row r="6998" spans="2:9" x14ac:dyDescent="0.2">
      <c r="B6998">
        <f>IF(ISBLANK(A6998),"",VLOOKUP(A6998,Normas!A:D,4,FALSE))</f>
      </c>
      <c r="E6998" s="2">
        <f>IF(ISBLANK(D6998),"",INT(YEARFRAC(D6998,'Vispārīga informācija'!$B$2)))</f>
      </c>
      <c r="F6998" s="2">
        <f>IFERROR(IF(ISBLANK($A6998),"",IF($A6998="Ūdeņraža jonu koncentrācija",VLOOKUP(Dati!$A6998,Normas!$A:$D,2,FALSE),VLOOKUP(Dati!$A6998,Normas!$A:$D,2,FALSE)*0.6)),"")</f>
      </c>
      <c r="G6998" s="2">
        <f>IFERROR(IF(ISBLANK($A6998),"",IF($A6998="Ūdeņraža jonu koncentrācija",VLOOKUP(Dati!$A6998,Normas!$A:$D,3,FALSE),VLOOKUP(Dati!$A6998,Normas!$A:$D,3,FALSE)*0.6)),"")</f>
      </c>
      <c r="H6998" s="2">
        <f>IFERROR(IF(ISBLANK($A6998),"",IF($A6998="Ūdeņraža jonu koncentrācija",VLOOKUP(Dati!$A6998,Normas!$A:$D,2,FALSE),VLOOKUP(Dati!$A6998,Normas!$A:$D,2,FALSE)*0.3)),"")</f>
      </c>
      <c r="I6998" s="2">
        <f>IFERROR(IF(ISBLANK($A6998),"",IF($A6998="Ūdeņraža jonu koncentrācija",VLOOKUP(Dati!$A6998,Normas!$A:$D,3,FALSE),VLOOKUP(Dati!$A6998,Normas!$A:$D,3,FALSE)*0.3)),"")</f>
      </c>
    </row>
    <row r="6999" spans="2:9" x14ac:dyDescent="0.2">
      <c r="B6999">
        <f>IF(ISBLANK(A6999),"",VLOOKUP(A6999,Normas!A:D,4,FALSE))</f>
      </c>
      <c r="E6999" s="2">
        <f>IF(ISBLANK(D6999),"",INT(YEARFRAC(D6999,'Vispārīga informācija'!$B$2)))</f>
      </c>
      <c r="F6999" s="2">
        <f>IFERROR(IF(ISBLANK($A6999),"",IF($A6999="Ūdeņraža jonu koncentrācija",VLOOKUP(Dati!$A6999,Normas!$A:$D,2,FALSE),VLOOKUP(Dati!$A6999,Normas!$A:$D,2,FALSE)*0.6)),"")</f>
      </c>
      <c r="G6999" s="2">
        <f>IFERROR(IF(ISBLANK($A6999),"",IF($A6999="Ūdeņraža jonu koncentrācija",VLOOKUP(Dati!$A6999,Normas!$A:$D,3,FALSE),VLOOKUP(Dati!$A6999,Normas!$A:$D,3,FALSE)*0.6)),"")</f>
      </c>
      <c r="H6999" s="2">
        <f>IFERROR(IF(ISBLANK($A6999),"",IF($A6999="Ūdeņraža jonu koncentrācija",VLOOKUP(Dati!$A6999,Normas!$A:$D,2,FALSE),VLOOKUP(Dati!$A6999,Normas!$A:$D,2,FALSE)*0.3)),"")</f>
      </c>
      <c r="I6999" s="2">
        <f>IFERROR(IF(ISBLANK($A6999),"",IF($A6999="Ūdeņraža jonu koncentrācija",VLOOKUP(Dati!$A6999,Normas!$A:$D,3,FALSE),VLOOKUP(Dati!$A6999,Normas!$A:$D,3,FALSE)*0.3)),"")</f>
      </c>
    </row>
    <row r="7000" spans="2:9" x14ac:dyDescent="0.2">
      <c r="B7000">
        <f>IF(ISBLANK(A7000),"",VLOOKUP(A7000,Normas!A:D,4,FALSE))</f>
      </c>
      <c r="E7000" s="2">
        <f>IF(ISBLANK(D7000),"",INT(YEARFRAC(D7000,'Vispārīga informācija'!$B$2)))</f>
      </c>
      <c r="F7000" s="2">
        <f>IFERROR(IF(ISBLANK($A7000),"",IF($A7000="Ūdeņraža jonu koncentrācija",VLOOKUP(Dati!$A7000,Normas!$A:$D,2,FALSE),VLOOKUP(Dati!$A7000,Normas!$A:$D,2,FALSE)*0.6)),"")</f>
      </c>
      <c r="G7000" s="2">
        <f>IFERROR(IF(ISBLANK($A7000),"",IF($A7000="Ūdeņraža jonu koncentrācija",VLOOKUP(Dati!$A7000,Normas!$A:$D,3,FALSE),VLOOKUP(Dati!$A7000,Normas!$A:$D,3,FALSE)*0.6)),"")</f>
      </c>
      <c r="H7000" s="2">
        <f>IFERROR(IF(ISBLANK($A7000),"",IF($A7000="Ūdeņraža jonu koncentrācija",VLOOKUP(Dati!$A7000,Normas!$A:$D,2,FALSE),VLOOKUP(Dati!$A7000,Normas!$A:$D,2,FALSE)*0.3)),"")</f>
      </c>
      <c r="I7000" s="2">
        <f>IFERROR(IF(ISBLANK($A7000),"",IF($A7000="Ūdeņraža jonu koncentrācija",VLOOKUP(Dati!$A7000,Normas!$A:$D,3,FALSE),VLOOKUP(Dati!$A7000,Normas!$A:$D,3,FALSE)*0.3)),"")</f>
      </c>
    </row>
    <row r="7001" spans="2:9" x14ac:dyDescent="0.2">
      <c r="B7001">
        <f>IF(ISBLANK(A7001),"",VLOOKUP(A7001,Normas!A:D,4,FALSE))</f>
      </c>
      <c r="E7001" s="2">
        <f>IF(ISBLANK(D7001),"",INT(YEARFRAC(D7001,'Vispārīga informācija'!$B$2)))</f>
      </c>
      <c r="F7001" s="2">
        <f>IFERROR(IF(ISBLANK($A7001),"",IF($A7001="Ūdeņraža jonu koncentrācija",VLOOKUP(Dati!$A7001,Normas!$A:$D,2,FALSE),VLOOKUP(Dati!$A7001,Normas!$A:$D,2,FALSE)*0.6)),"")</f>
      </c>
      <c r="G7001" s="2">
        <f>IFERROR(IF(ISBLANK($A7001),"",IF($A7001="Ūdeņraža jonu koncentrācija",VLOOKUP(Dati!$A7001,Normas!$A:$D,3,FALSE),VLOOKUP(Dati!$A7001,Normas!$A:$D,3,FALSE)*0.6)),"")</f>
      </c>
      <c r="H7001" s="2">
        <f>IFERROR(IF(ISBLANK($A7001),"",IF($A7001="Ūdeņraža jonu koncentrācija",VLOOKUP(Dati!$A7001,Normas!$A:$D,2,FALSE),VLOOKUP(Dati!$A7001,Normas!$A:$D,2,FALSE)*0.3)),"")</f>
      </c>
      <c r="I7001" s="2">
        <f>IFERROR(IF(ISBLANK($A7001),"",IF($A7001="Ūdeņraža jonu koncentrācija",VLOOKUP(Dati!$A7001,Normas!$A:$D,3,FALSE),VLOOKUP(Dati!$A7001,Normas!$A:$D,3,FALSE)*0.3)),"")</f>
      </c>
    </row>
    <row r="7002" spans="2:9" x14ac:dyDescent="0.2">
      <c r="B7002">
        <f>IF(ISBLANK(A7002),"",VLOOKUP(A7002,Normas!A:D,4,FALSE))</f>
      </c>
      <c r="E7002" s="2">
        <f>IF(ISBLANK(D7002),"",INT(YEARFRAC(D7002,'Vispārīga informācija'!$B$2)))</f>
      </c>
      <c r="F7002" s="2">
        <f>IFERROR(IF(ISBLANK($A7002),"",IF($A7002="Ūdeņraža jonu koncentrācija",VLOOKUP(Dati!$A7002,Normas!$A:$D,2,FALSE),VLOOKUP(Dati!$A7002,Normas!$A:$D,2,FALSE)*0.6)),"")</f>
      </c>
      <c r="G7002" s="2">
        <f>IFERROR(IF(ISBLANK($A7002),"",IF($A7002="Ūdeņraža jonu koncentrācija",VLOOKUP(Dati!$A7002,Normas!$A:$D,3,FALSE),VLOOKUP(Dati!$A7002,Normas!$A:$D,3,FALSE)*0.6)),"")</f>
      </c>
      <c r="H7002" s="2">
        <f>IFERROR(IF(ISBLANK($A7002),"",IF($A7002="Ūdeņraža jonu koncentrācija",VLOOKUP(Dati!$A7002,Normas!$A:$D,2,FALSE),VLOOKUP(Dati!$A7002,Normas!$A:$D,2,FALSE)*0.3)),"")</f>
      </c>
      <c r="I7002" s="2">
        <f>IFERROR(IF(ISBLANK($A7002),"",IF($A7002="Ūdeņraža jonu koncentrācija",VLOOKUP(Dati!$A7002,Normas!$A:$D,3,FALSE),VLOOKUP(Dati!$A7002,Normas!$A:$D,3,FALSE)*0.3)),"")</f>
      </c>
    </row>
    <row r="7003" spans="2:9" x14ac:dyDescent="0.2">
      <c r="B7003">
        <f>IF(ISBLANK(A7003),"",VLOOKUP(A7003,Normas!A:D,4,FALSE))</f>
      </c>
      <c r="E7003" s="2">
        <f>IF(ISBLANK(D7003),"",INT(YEARFRAC(D7003,'Vispārīga informācija'!$B$2)))</f>
      </c>
      <c r="F7003" s="2">
        <f>IFERROR(IF(ISBLANK($A7003),"",IF($A7003="Ūdeņraža jonu koncentrācija",VLOOKUP(Dati!$A7003,Normas!$A:$D,2,FALSE),VLOOKUP(Dati!$A7003,Normas!$A:$D,2,FALSE)*0.6)),"")</f>
      </c>
      <c r="G7003" s="2">
        <f>IFERROR(IF(ISBLANK($A7003),"",IF($A7003="Ūdeņraža jonu koncentrācija",VLOOKUP(Dati!$A7003,Normas!$A:$D,3,FALSE),VLOOKUP(Dati!$A7003,Normas!$A:$D,3,FALSE)*0.6)),"")</f>
      </c>
      <c r="H7003" s="2">
        <f>IFERROR(IF(ISBLANK($A7003),"",IF($A7003="Ūdeņraža jonu koncentrācija",VLOOKUP(Dati!$A7003,Normas!$A:$D,2,FALSE),VLOOKUP(Dati!$A7003,Normas!$A:$D,2,FALSE)*0.3)),"")</f>
      </c>
      <c r="I7003" s="2">
        <f>IFERROR(IF(ISBLANK($A7003),"",IF($A7003="Ūdeņraža jonu koncentrācija",VLOOKUP(Dati!$A7003,Normas!$A:$D,3,FALSE),VLOOKUP(Dati!$A7003,Normas!$A:$D,3,FALSE)*0.3)),"")</f>
      </c>
    </row>
    <row r="7004" spans="2:9" x14ac:dyDescent="0.2">
      <c r="B7004">
        <f>IF(ISBLANK(A7004),"",VLOOKUP(A7004,Normas!A:D,4,FALSE))</f>
      </c>
      <c r="E7004" s="2">
        <f>IF(ISBLANK(D7004),"",INT(YEARFRAC(D7004,'Vispārīga informācija'!$B$2)))</f>
      </c>
      <c r="F7004" s="2">
        <f>IFERROR(IF(ISBLANK($A7004),"",IF($A7004="Ūdeņraža jonu koncentrācija",VLOOKUP(Dati!$A7004,Normas!$A:$D,2,FALSE),VLOOKUP(Dati!$A7004,Normas!$A:$D,2,FALSE)*0.6)),"")</f>
      </c>
      <c r="G7004" s="2">
        <f>IFERROR(IF(ISBLANK($A7004),"",IF($A7004="Ūdeņraža jonu koncentrācija",VLOOKUP(Dati!$A7004,Normas!$A:$D,3,FALSE),VLOOKUP(Dati!$A7004,Normas!$A:$D,3,FALSE)*0.6)),"")</f>
      </c>
      <c r="H7004" s="2">
        <f>IFERROR(IF(ISBLANK($A7004),"",IF($A7004="Ūdeņraža jonu koncentrācija",VLOOKUP(Dati!$A7004,Normas!$A:$D,2,FALSE),VLOOKUP(Dati!$A7004,Normas!$A:$D,2,FALSE)*0.3)),"")</f>
      </c>
      <c r="I7004" s="2">
        <f>IFERROR(IF(ISBLANK($A7004),"",IF($A7004="Ūdeņraža jonu koncentrācija",VLOOKUP(Dati!$A7004,Normas!$A:$D,3,FALSE),VLOOKUP(Dati!$A7004,Normas!$A:$D,3,FALSE)*0.3)),"")</f>
      </c>
    </row>
    <row r="7005" spans="2:9" x14ac:dyDescent="0.2">
      <c r="B7005">
        <f>IF(ISBLANK(A7005),"",VLOOKUP(A7005,Normas!A:D,4,FALSE))</f>
      </c>
      <c r="E7005" s="2">
        <f>IF(ISBLANK(D7005),"",INT(YEARFRAC(D7005,'Vispārīga informācija'!$B$2)))</f>
      </c>
      <c r="F7005" s="2">
        <f>IFERROR(IF(ISBLANK($A7005),"",IF($A7005="Ūdeņraža jonu koncentrācija",VLOOKUP(Dati!$A7005,Normas!$A:$D,2,FALSE),VLOOKUP(Dati!$A7005,Normas!$A:$D,2,FALSE)*0.6)),"")</f>
      </c>
      <c r="G7005" s="2">
        <f>IFERROR(IF(ISBLANK($A7005),"",IF($A7005="Ūdeņraža jonu koncentrācija",VLOOKUP(Dati!$A7005,Normas!$A:$D,3,FALSE),VLOOKUP(Dati!$A7005,Normas!$A:$D,3,FALSE)*0.6)),"")</f>
      </c>
      <c r="H7005" s="2">
        <f>IFERROR(IF(ISBLANK($A7005),"",IF($A7005="Ūdeņraža jonu koncentrācija",VLOOKUP(Dati!$A7005,Normas!$A:$D,2,FALSE),VLOOKUP(Dati!$A7005,Normas!$A:$D,2,FALSE)*0.3)),"")</f>
      </c>
      <c r="I7005" s="2">
        <f>IFERROR(IF(ISBLANK($A7005),"",IF($A7005="Ūdeņraža jonu koncentrācija",VLOOKUP(Dati!$A7005,Normas!$A:$D,3,FALSE),VLOOKUP(Dati!$A7005,Normas!$A:$D,3,FALSE)*0.3)),"")</f>
      </c>
    </row>
    <row r="7006" spans="2:9" x14ac:dyDescent="0.2">
      <c r="B7006">
        <f>IF(ISBLANK(A7006),"",VLOOKUP(A7006,Normas!A:D,4,FALSE))</f>
      </c>
      <c r="E7006" s="2">
        <f>IF(ISBLANK(D7006),"",INT(YEARFRAC(D7006,'Vispārīga informācija'!$B$2)))</f>
      </c>
      <c r="F7006" s="2">
        <f>IFERROR(IF(ISBLANK($A7006),"",IF($A7006="Ūdeņraža jonu koncentrācija",VLOOKUP(Dati!$A7006,Normas!$A:$D,2,FALSE),VLOOKUP(Dati!$A7006,Normas!$A:$D,2,FALSE)*0.6)),"")</f>
      </c>
      <c r="G7006" s="2">
        <f>IFERROR(IF(ISBLANK($A7006),"",IF($A7006="Ūdeņraža jonu koncentrācija",VLOOKUP(Dati!$A7006,Normas!$A:$D,3,FALSE),VLOOKUP(Dati!$A7006,Normas!$A:$D,3,FALSE)*0.6)),"")</f>
      </c>
      <c r="H7006" s="2">
        <f>IFERROR(IF(ISBLANK($A7006),"",IF($A7006="Ūdeņraža jonu koncentrācija",VLOOKUP(Dati!$A7006,Normas!$A:$D,2,FALSE),VLOOKUP(Dati!$A7006,Normas!$A:$D,2,FALSE)*0.3)),"")</f>
      </c>
      <c r="I7006" s="2">
        <f>IFERROR(IF(ISBLANK($A7006),"",IF($A7006="Ūdeņraža jonu koncentrācija",VLOOKUP(Dati!$A7006,Normas!$A:$D,3,FALSE),VLOOKUP(Dati!$A7006,Normas!$A:$D,3,FALSE)*0.3)),"")</f>
      </c>
    </row>
    <row r="7007" spans="2:9" x14ac:dyDescent="0.2">
      <c r="B7007">
        <f>IF(ISBLANK(A7007),"",VLOOKUP(A7007,Normas!A:D,4,FALSE))</f>
      </c>
      <c r="E7007" s="2">
        <f>IF(ISBLANK(D7007),"",INT(YEARFRAC(D7007,'Vispārīga informācija'!$B$2)))</f>
      </c>
      <c r="F7007" s="2">
        <f>IFERROR(IF(ISBLANK($A7007),"",IF($A7007="Ūdeņraža jonu koncentrācija",VLOOKUP(Dati!$A7007,Normas!$A:$D,2,FALSE),VLOOKUP(Dati!$A7007,Normas!$A:$D,2,FALSE)*0.6)),"")</f>
      </c>
      <c r="G7007" s="2">
        <f>IFERROR(IF(ISBLANK($A7007),"",IF($A7007="Ūdeņraža jonu koncentrācija",VLOOKUP(Dati!$A7007,Normas!$A:$D,3,FALSE),VLOOKUP(Dati!$A7007,Normas!$A:$D,3,FALSE)*0.6)),"")</f>
      </c>
      <c r="H7007" s="2">
        <f>IFERROR(IF(ISBLANK($A7007),"",IF($A7007="Ūdeņraža jonu koncentrācija",VLOOKUP(Dati!$A7007,Normas!$A:$D,2,FALSE),VLOOKUP(Dati!$A7007,Normas!$A:$D,2,FALSE)*0.3)),"")</f>
      </c>
      <c r="I7007" s="2">
        <f>IFERROR(IF(ISBLANK($A7007),"",IF($A7007="Ūdeņraža jonu koncentrācija",VLOOKUP(Dati!$A7007,Normas!$A:$D,3,FALSE),VLOOKUP(Dati!$A7007,Normas!$A:$D,3,FALSE)*0.3)),"")</f>
      </c>
    </row>
    <row r="7008" spans="2:9" x14ac:dyDescent="0.2">
      <c r="B7008">
        <f>IF(ISBLANK(A7008),"",VLOOKUP(A7008,Normas!A:D,4,FALSE))</f>
      </c>
      <c r="E7008" s="2">
        <f>IF(ISBLANK(D7008),"",INT(YEARFRAC(D7008,'Vispārīga informācija'!$B$2)))</f>
      </c>
      <c r="F7008" s="2">
        <f>IFERROR(IF(ISBLANK($A7008),"",IF($A7008="Ūdeņraža jonu koncentrācija",VLOOKUP(Dati!$A7008,Normas!$A:$D,2,FALSE),VLOOKUP(Dati!$A7008,Normas!$A:$D,2,FALSE)*0.6)),"")</f>
      </c>
      <c r="G7008" s="2">
        <f>IFERROR(IF(ISBLANK($A7008),"",IF($A7008="Ūdeņraža jonu koncentrācija",VLOOKUP(Dati!$A7008,Normas!$A:$D,3,FALSE),VLOOKUP(Dati!$A7008,Normas!$A:$D,3,FALSE)*0.6)),"")</f>
      </c>
      <c r="H7008" s="2">
        <f>IFERROR(IF(ISBLANK($A7008),"",IF($A7008="Ūdeņraža jonu koncentrācija",VLOOKUP(Dati!$A7008,Normas!$A:$D,2,FALSE),VLOOKUP(Dati!$A7008,Normas!$A:$D,2,FALSE)*0.3)),"")</f>
      </c>
      <c r="I7008" s="2">
        <f>IFERROR(IF(ISBLANK($A7008),"",IF($A7008="Ūdeņraža jonu koncentrācija",VLOOKUP(Dati!$A7008,Normas!$A:$D,3,FALSE),VLOOKUP(Dati!$A7008,Normas!$A:$D,3,FALSE)*0.3)),"")</f>
      </c>
    </row>
    <row r="7009" spans="2:9" x14ac:dyDescent="0.2">
      <c r="B7009">
        <f>IF(ISBLANK(A7009),"",VLOOKUP(A7009,Normas!A:D,4,FALSE))</f>
      </c>
      <c r="E7009" s="2">
        <f>IF(ISBLANK(D7009),"",INT(YEARFRAC(D7009,'Vispārīga informācija'!$B$2)))</f>
      </c>
      <c r="F7009" s="2">
        <f>IFERROR(IF(ISBLANK($A7009),"",IF($A7009="Ūdeņraža jonu koncentrācija",VLOOKUP(Dati!$A7009,Normas!$A:$D,2,FALSE),VLOOKUP(Dati!$A7009,Normas!$A:$D,2,FALSE)*0.6)),"")</f>
      </c>
      <c r="G7009" s="2">
        <f>IFERROR(IF(ISBLANK($A7009),"",IF($A7009="Ūdeņraža jonu koncentrācija",VLOOKUP(Dati!$A7009,Normas!$A:$D,3,FALSE),VLOOKUP(Dati!$A7009,Normas!$A:$D,3,FALSE)*0.6)),"")</f>
      </c>
      <c r="H7009" s="2">
        <f>IFERROR(IF(ISBLANK($A7009),"",IF($A7009="Ūdeņraža jonu koncentrācija",VLOOKUP(Dati!$A7009,Normas!$A:$D,2,FALSE),VLOOKUP(Dati!$A7009,Normas!$A:$D,2,FALSE)*0.3)),"")</f>
      </c>
      <c r="I7009" s="2">
        <f>IFERROR(IF(ISBLANK($A7009),"",IF($A7009="Ūdeņraža jonu koncentrācija",VLOOKUP(Dati!$A7009,Normas!$A:$D,3,FALSE),VLOOKUP(Dati!$A7009,Normas!$A:$D,3,FALSE)*0.3)),"")</f>
      </c>
    </row>
    <row r="7010" spans="2:9" x14ac:dyDescent="0.2">
      <c r="B7010">
        <f>IF(ISBLANK(A7010),"",VLOOKUP(A7010,Normas!A:D,4,FALSE))</f>
      </c>
      <c r="E7010" s="2">
        <f>IF(ISBLANK(D7010),"",INT(YEARFRAC(D7010,'Vispārīga informācija'!$B$2)))</f>
      </c>
      <c r="F7010" s="2">
        <f>IFERROR(IF(ISBLANK($A7010),"",IF($A7010="Ūdeņraža jonu koncentrācija",VLOOKUP(Dati!$A7010,Normas!$A:$D,2,FALSE),VLOOKUP(Dati!$A7010,Normas!$A:$D,2,FALSE)*0.6)),"")</f>
      </c>
      <c r="G7010" s="2">
        <f>IFERROR(IF(ISBLANK($A7010),"",IF($A7010="Ūdeņraža jonu koncentrācija",VLOOKUP(Dati!$A7010,Normas!$A:$D,3,FALSE),VLOOKUP(Dati!$A7010,Normas!$A:$D,3,FALSE)*0.6)),"")</f>
      </c>
      <c r="H7010" s="2">
        <f>IFERROR(IF(ISBLANK($A7010),"",IF($A7010="Ūdeņraža jonu koncentrācija",VLOOKUP(Dati!$A7010,Normas!$A:$D,2,FALSE),VLOOKUP(Dati!$A7010,Normas!$A:$D,2,FALSE)*0.3)),"")</f>
      </c>
      <c r="I7010" s="2">
        <f>IFERROR(IF(ISBLANK($A7010),"",IF($A7010="Ūdeņraža jonu koncentrācija",VLOOKUP(Dati!$A7010,Normas!$A:$D,3,FALSE),VLOOKUP(Dati!$A7010,Normas!$A:$D,3,FALSE)*0.3)),"")</f>
      </c>
    </row>
    <row r="7011" spans="2:9" x14ac:dyDescent="0.2">
      <c r="B7011">
        <f>IF(ISBLANK(A7011),"",VLOOKUP(A7011,Normas!A:D,4,FALSE))</f>
      </c>
      <c r="E7011" s="2">
        <f>IF(ISBLANK(D7011),"",INT(YEARFRAC(D7011,'Vispārīga informācija'!$B$2)))</f>
      </c>
      <c r="F7011" s="2">
        <f>IFERROR(IF(ISBLANK($A7011),"",IF($A7011="Ūdeņraža jonu koncentrācija",VLOOKUP(Dati!$A7011,Normas!$A:$D,2,FALSE),VLOOKUP(Dati!$A7011,Normas!$A:$D,2,FALSE)*0.6)),"")</f>
      </c>
      <c r="G7011" s="2">
        <f>IFERROR(IF(ISBLANK($A7011),"",IF($A7011="Ūdeņraža jonu koncentrācija",VLOOKUP(Dati!$A7011,Normas!$A:$D,3,FALSE),VLOOKUP(Dati!$A7011,Normas!$A:$D,3,FALSE)*0.6)),"")</f>
      </c>
      <c r="H7011" s="2">
        <f>IFERROR(IF(ISBLANK($A7011),"",IF($A7011="Ūdeņraža jonu koncentrācija",VLOOKUP(Dati!$A7011,Normas!$A:$D,2,FALSE),VLOOKUP(Dati!$A7011,Normas!$A:$D,2,FALSE)*0.3)),"")</f>
      </c>
      <c r="I7011" s="2">
        <f>IFERROR(IF(ISBLANK($A7011),"",IF($A7011="Ūdeņraža jonu koncentrācija",VLOOKUP(Dati!$A7011,Normas!$A:$D,3,FALSE),VLOOKUP(Dati!$A7011,Normas!$A:$D,3,FALSE)*0.3)),"")</f>
      </c>
    </row>
    <row r="7012" spans="2:9" x14ac:dyDescent="0.2">
      <c r="B7012">
        <f>IF(ISBLANK(A7012),"",VLOOKUP(A7012,Normas!A:D,4,FALSE))</f>
      </c>
      <c r="E7012" s="2">
        <f>IF(ISBLANK(D7012),"",INT(YEARFRAC(D7012,'Vispārīga informācija'!$B$2)))</f>
      </c>
      <c r="F7012" s="2">
        <f>IFERROR(IF(ISBLANK($A7012),"",IF($A7012="Ūdeņraža jonu koncentrācija",VLOOKUP(Dati!$A7012,Normas!$A:$D,2,FALSE),VLOOKUP(Dati!$A7012,Normas!$A:$D,2,FALSE)*0.6)),"")</f>
      </c>
      <c r="G7012" s="2">
        <f>IFERROR(IF(ISBLANK($A7012),"",IF($A7012="Ūdeņraža jonu koncentrācija",VLOOKUP(Dati!$A7012,Normas!$A:$D,3,FALSE),VLOOKUP(Dati!$A7012,Normas!$A:$D,3,FALSE)*0.6)),"")</f>
      </c>
      <c r="H7012" s="2">
        <f>IFERROR(IF(ISBLANK($A7012),"",IF($A7012="Ūdeņraža jonu koncentrācija",VLOOKUP(Dati!$A7012,Normas!$A:$D,2,FALSE),VLOOKUP(Dati!$A7012,Normas!$A:$D,2,FALSE)*0.3)),"")</f>
      </c>
      <c r="I7012" s="2">
        <f>IFERROR(IF(ISBLANK($A7012),"",IF($A7012="Ūdeņraža jonu koncentrācija",VLOOKUP(Dati!$A7012,Normas!$A:$D,3,FALSE),VLOOKUP(Dati!$A7012,Normas!$A:$D,3,FALSE)*0.3)),"")</f>
      </c>
    </row>
    <row r="7013" spans="2:9" x14ac:dyDescent="0.2">
      <c r="B7013">
        <f>IF(ISBLANK(A7013),"",VLOOKUP(A7013,Normas!A:D,4,FALSE))</f>
      </c>
      <c r="E7013" s="2">
        <f>IF(ISBLANK(D7013),"",INT(YEARFRAC(D7013,'Vispārīga informācija'!$B$2)))</f>
      </c>
      <c r="F7013" s="2">
        <f>IFERROR(IF(ISBLANK($A7013),"",IF($A7013="Ūdeņraža jonu koncentrācija",VLOOKUP(Dati!$A7013,Normas!$A:$D,2,FALSE),VLOOKUP(Dati!$A7013,Normas!$A:$D,2,FALSE)*0.6)),"")</f>
      </c>
      <c r="G7013" s="2">
        <f>IFERROR(IF(ISBLANK($A7013),"",IF($A7013="Ūdeņraža jonu koncentrācija",VLOOKUP(Dati!$A7013,Normas!$A:$D,3,FALSE),VLOOKUP(Dati!$A7013,Normas!$A:$D,3,FALSE)*0.6)),"")</f>
      </c>
      <c r="H7013" s="2">
        <f>IFERROR(IF(ISBLANK($A7013),"",IF($A7013="Ūdeņraža jonu koncentrācija",VLOOKUP(Dati!$A7013,Normas!$A:$D,2,FALSE),VLOOKUP(Dati!$A7013,Normas!$A:$D,2,FALSE)*0.3)),"")</f>
      </c>
      <c r="I7013" s="2">
        <f>IFERROR(IF(ISBLANK($A7013),"",IF($A7013="Ūdeņraža jonu koncentrācija",VLOOKUP(Dati!$A7013,Normas!$A:$D,3,FALSE),VLOOKUP(Dati!$A7013,Normas!$A:$D,3,FALSE)*0.3)),"")</f>
      </c>
    </row>
    <row r="7014" spans="2:9" x14ac:dyDescent="0.2">
      <c r="B7014">
        <f>IF(ISBLANK(A7014),"",VLOOKUP(A7014,Normas!A:D,4,FALSE))</f>
      </c>
      <c r="E7014" s="2">
        <f>IF(ISBLANK(D7014),"",INT(YEARFRAC(D7014,'Vispārīga informācija'!$B$2)))</f>
      </c>
      <c r="F7014" s="2">
        <f>IFERROR(IF(ISBLANK($A7014),"",IF($A7014="Ūdeņraža jonu koncentrācija",VLOOKUP(Dati!$A7014,Normas!$A:$D,2,FALSE),VLOOKUP(Dati!$A7014,Normas!$A:$D,2,FALSE)*0.6)),"")</f>
      </c>
      <c r="G7014" s="2">
        <f>IFERROR(IF(ISBLANK($A7014),"",IF($A7014="Ūdeņraža jonu koncentrācija",VLOOKUP(Dati!$A7014,Normas!$A:$D,3,FALSE),VLOOKUP(Dati!$A7014,Normas!$A:$D,3,FALSE)*0.6)),"")</f>
      </c>
      <c r="H7014" s="2">
        <f>IFERROR(IF(ISBLANK($A7014),"",IF($A7014="Ūdeņraža jonu koncentrācija",VLOOKUP(Dati!$A7014,Normas!$A:$D,2,FALSE),VLOOKUP(Dati!$A7014,Normas!$A:$D,2,FALSE)*0.3)),"")</f>
      </c>
      <c r="I7014" s="2">
        <f>IFERROR(IF(ISBLANK($A7014),"",IF($A7014="Ūdeņraža jonu koncentrācija",VLOOKUP(Dati!$A7014,Normas!$A:$D,3,FALSE),VLOOKUP(Dati!$A7014,Normas!$A:$D,3,FALSE)*0.3)),"")</f>
      </c>
    </row>
    <row r="7015" spans="2:9" x14ac:dyDescent="0.2">
      <c r="B7015">
        <f>IF(ISBLANK(A7015),"",VLOOKUP(A7015,Normas!A:D,4,FALSE))</f>
      </c>
      <c r="E7015" s="2">
        <f>IF(ISBLANK(D7015),"",INT(YEARFRAC(D7015,'Vispārīga informācija'!$B$2)))</f>
      </c>
      <c r="F7015" s="2">
        <f>IFERROR(IF(ISBLANK($A7015),"",IF($A7015="Ūdeņraža jonu koncentrācija",VLOOKUP(Dati!$A7015,Normas!$A:$D,2,FALSE),VLOOKUP(Dati!$A7015,Normas!$A:$D,2,FALSE)*0.6)),"")</f>
      </c>
      <c r="G7015" s="2">
        <f>IFERROR(IF(ISBLANK($A7015),"",IF($A7015="Ūdeņraža jonu koncentrācija",VLOOKUP(Dati!$A7015,Normas!$A:$D,3,FALSE),VLOOKUP(Dati!$A7015,Normas!$A:$D,3,FALSE)*0.6)),"")</f>
      </c>
      <c r="H7015" s="2">
        <f>IFERROR(IF(ISBLANK($A7015),"",IF($A7015="Ūdeņraža jonu koncentrācija",VLOOKUP(Dati!$A7015,Normas!$A:$D,2,FALSE),VLOOKUP(Dati!$A7015,Normas!$A:$D,2,FALSE)*0.3)),"")</f>
      </c>
      <c r="I7015" s="2">
        <f>IFERROR(IF(ISBLANK($A7015),"",IF($A7015="Ūdeņraža jonu koncentrācija",VLOOKUP(Dati!$A7015,Normas!$A:$D,3,FALSE),VLOOKUP(Dati!$A7015,Normas!$A:$D,3,FALSE)*0.3)),"")</f>
      </c>
    </row>
    <row r="7016" spans="2:9" x14ac:dyDescent="0.2">
      <c r="B7016">
        <f>IF(ISBLANK(A7016),"",VLOOKUP(A7016,Normas!A:D,4,FALSE))</f>
      </c>
      <c r="E7016" s="2">
        <f>IF(ISBLANK(D7016),"",INT(YEARFRAC(D7016,'Vispārīga informācija'!$B$2)))</f>
      </c>
      <c r="F7016" s="2">
        <f>IFERROR(IF(ISBLANK($A7016),"",IF($A7016="Ūdeņraža jonu koncentrācija",VLOOKUP(Dati!$A7016,Normas!$A:$D,2,FALSE),VLOOKUP(Dati!$A7016,Normas!$A:$D,2,FALSE)*0.6)),"")</f>
      </c>
      <c r="G7016" s="2">
        <f>IFERROR(IF(ISBLANK($A7016),"",IF($A7016="Ūdeņraža jonu koncentrācija",VLOOKUP(Dati!$A7016,Normas!$A:$D,3,FALSE),VLOOKUP(Dati!$A7016,Normas!$A:$D,3,FALSE)*0.6)),"")</f>
      </c>
      <c r="H7016" s="2">
        <f>IFERROR(IF(ISBLANK($A7016),"",IF($A7016="Ūdeņraža jonu koncentrācija",VLOOKUP(Dati!$A7016,Normas!$A:$D,2,FALSE),VLOOKUP(Dati!$A7016,Normas!$A:$D,2,FALSE)*0.3)),"")</f>
      </c>
      <c r="I7016" s="2">
        <f>IFERROR(IF(ISBLANK($A7016),"",IF($A7016="Ūdeņraža jonu koncentrācija",VLOOKUP(Dati!$A7016,Normas!$A:$D,3,FALSE),VLOOKUP(Dati!$A7016,Normas!$A:$D,3,FALSE)*0.3)),"")</f>
      </c>
    </row>
    <row r="7017" spans="2:9" x14ac:dyDescent="0.2">
      <c r="B7017">
        <f>IF(ISBLANK(A7017),"",VLOOKUP(A7017,Normas!A:D,4,FALSE))</f>
      </c>
      <c r="E7017" s="2">
        <f>IF(ISBLANK(D7017),"",INT(YEARFRAC(D7017,'Vispārīga informācija'!$B$2)))</f>
      </c>
      <c r="F7017" s="2">
        <f>IFERROR(IF(ISBLANK($A7017),"",IF($A7017="Ūdeņraža jonu koncentrācija",VLOOKUP(Dati!$A7017,Normas!$A:$D,2,FALSE),VLOOKUP(Dati!$A7017,Normas!$A:$D,2,FALSE)*0.6)),"")</f>
      </c>
      <c r="G7017" s="2">
        <f>IFERROR(IF(ISBLANK($A7017),"",IF($A7017="Ūdeņraža jonu koncentrācija",VLOOKUP(Dati!$A7017,Normas!$A:$D,3,FALSE),VLOOKUP(Dati!$A7017,Normas!$A:$D,3,FALSE)*0.6)),"")</f>
      </c>
      <c r="H7017" s="2">
        <f>IFERROR(IF(ISBLANK($A7017),"",IF($A7017="Ūdeņraža jonu koncentrācija",VLOOKUP(Dati!$A7017,Normas!$A:$D,2,FALSE),VLOOKUP(Dati!$A7017,Normas!$A:$D,2,FALSE)*0.3)),"")</f>
      </c>
      <c r="I7017" s="2">
        <f>IFERROR(IF(ISBLANK($A7017),"",IF($A7017="Ūdeņraža jonu koncentrācija",VLOOKUP(Dati!$A7017,Normas!$A:$D,3,FALSE),VLOOKUP(Dati!$A7017,Normas!$A:$D,3,FALSE)*0.3)),"")</f>
      </c>
    </row>
    <row r="7018" spans="2:9" x14ac:dyDescent="0.2">
      <c r="B7018">
        <f>IF(ISBLANK(A7018),"",VLOOKUP(A7018,Normas!A:D,4,FALSE))</f>
      </c>
      <c r="E7018" s="2">
        <f>IF(ISBLANK(D7018),"",INT(YEARFRAC(D7018,'Vispārīga informācija'!$B$2)))</f>
      </c>
      <c r="F7018" s="2">
        <f>IFERROR(IF(ISBLANK($A7018),"",IF($A7018="Ūdeņraža jonu koncentrācija",VLOOKUP(Dati!$A7018,Normas!$A:$D,2,FALSE),VLOOKUP(Dati!$A7018,Normas!$A:$D,2,FALSE)*0.6)),"")</f>
      </c>
      <c r="G7018" s="2">
        <f>IFERROR(IF(ISBLANK($A7018),"",IF($A7018="Ūdeņraža jonu koncentrācija",VLOOKUP(Dati!$A7018,Normas!$A:$D,3,FALSE),VLOOKUP(Dati!$A7018,Normas!$A:$D,3,FALSE)*0.6)),"")</f>
      </c>
      <c r="H7018" s="2">
        <f>IFERROR(IF(ISBLANK($A7018),"",IF($A7018="Ūdeņraža jonu koncentrācija",VLOOKUP(Dati!$A7018,Normas!$A:$D,2,FALSE),VLOOKUP(Dati!$A7018,Normas!$A:$D,2,FALSE)*0.3)),"")</f>
      </c>
      <c r="I7018" s="2">
        <f>IFERROR(IF(ISBLANK($A7018),"",IF($A7018="Ūdeņraža jonu koncentrācija",VLOOKUP(Dati!$A7018,Normas!$A:$D,3,FALSE),VLOOKUP(Dati!$A7018,Normas!$A:$D,3,FALSE)*0.3)),"")</f>
      </c>
    </row>
    <row r="7019" spans="2:9" x14ac:dyDescent="0.2">
      <c r="B7019">
        <f>IF(ISBLANK(A7019),"",VLOOKUP(A7019,Normas!A:D,4,FALSE))</f>
      </c>
      <c r="E7019" s="2">
        <f>IF(ISBLANK(D7019),"",INT(YEARFRAC(D7019,'Vispārīga informācija'!$B$2)))</f>
      </c>
      <c r="F7019" s="2">
        <f>IFERROR(IF(ISBLANK($A7019),"",IF($A7019="Ūdeņraža jonu koncentrācija",VLOOKUP(Dati!$A7019,Normas!$A:$D,2,FALSE),VLOOKUP(Dati!$A7019,Normas!$A:$D,2,FALSE)*0.6)),"")</f>
      </c>
      <c r="G7019" s="2">
        <f>IFERROR(IF(ISBLANK($A7019),"",IF($A7019="Ūdeņraža jonu koncentrācija",VLOOKUP(Dati!$A7019,Normas!$A:$D,3,FALSE),VLOOKUP(Dati!$A7019,Normas!$A:$D,3,FALSE)*0.6)),"")</f>
      </c>
      <c r="H7019" s="2">
        <f>IFERROR(IF(ISBLANK($A7019),"",IF($A7019="Ūdeņraža jonu koncentrācija",VLOOKUP(Dati!$A7019,Normas!$A:$D,2,FALSE),VLOOKUP(Dati!$A7019,Normas!$A:$D,2,FALSE)*0.3)),"")</f>
      </c>
      <c r="I7019" s="2">
        <f>IFERROR(IF(ISBLANK($A7019),"",IF($A7019="Ūdeņraža jonu koncentrācija",VLOOKUP(Dati!$A7019,Normas!$A:$D,3,FALSE),VLOOKUP(Dati!$A7019,Normas!$A:$D,3,FALSE)*0.3)),"")</f>
      </c>
    </row>
    <row r="7020" spans="2:9" x14ac:dyDescent="0.2">
      <c r="B7020">
        <f>IF(ISBLANK(A7020),"",VLOOKUP(A7020,Normas!A:D,4,FALSE))</f>
      </c>
      <c r="E7020" s="2">
        <f>IF(ISBLANK(D7020),"",INT(YEARFRAC(D7020,'Vispārīga informācija'!$B$2)))</f>
      </c>
      <c r="F7020" s="2">
        <f>IFERROR(IF(ISBLANK($A7020),"",IF($A7020="Ūdeņraža jonu koncentrācija",VLOOKUP(Dati!$A7020,Normas!$A:$D,2,FALSE),VLOOKUP(Dati!$A7020,Normas!$A:$D,2,FALSE)*0.6)),"")</f>
      </c>
      <c r="G7020" s="2">
        <f>IFERROR(IF(ISBLANK($A7020),"",IF($A7020="Ūdeņraža jonu koncentrācija",VLOOKUP(Dati!$A7020,Normas!$A:$D,3,FALSE),VLOOKUP(Dati!$A7020,Normas!$A:$D,3,FALSE)*0.6)),"")</f>
      </c>
      <c r="H7020" s="2">
        <f>IFERROR(IF(ISBLANK($A7020),"",IF($A7020="Ūdeņraža jonu koncentrācija",VLOOKUP(Dati!$A7020,Normas!$A:$D,2,FALSE),VLOOKUP(Dati!$A7020,Normas!$A:$D,2,FALSE)*0.3)),"")</f>
      </c>
      <c r="I7020" s="2">
        <f>IFERROR(IF(ISBLANK($A7020),"",IF($A7020="Ūdeņraža jonu koncentrācija",VLOOKUP(Dati!$A7020,Normas!$A:$D,3,FALSE),VLOOKUP(Dati!$A7020,Normas!$A:$D,3,FALSE)*0.3)),"")</f>
      </c>
    </row>
    <row r="7021" spans="2:9" x14ac:dyDescent="0.2">
      <c r="B7021">
        <f>IF(ISBLANK(A7021),"",VLOOKUP(A7021,Normas!A:D,4,FALSE))</f>
      </c>
      <c r="E7021" s="2">
        <f>IF(ISBLANK(D7021),"",INT(YEARFRAC(D7021,'Vispārīga informācija'!$B$2)))</f>
      </c>
      <c r="F7021" s="2">
        <f>IFERROR(IF(ISBLANK($A7021),"",IF($A7021="Ūdeņraža jonu koncentrācija",VLOOKUP(Dati!$A7021,Normas!$A:$D,2,FALSE),VLOOKUP(Dati!$A7021,Normas!$A:$D,2,FALSE)*0.6)),"")</f>
      </c>
      <c r="G7021" s="2">
        <f>IFERROR(IF(ISBLANK($A7021),"",IF($A7021="Ūdeņraža jonu koncentrācija",VLOOKUP(Dati!$A7021,Normas!$A:$D,3,FALSE),VLOOKUP(Dati!$A7021,Normas!$A:$D,3,FALSE)*0.6)),"")</f>
      </c>
      <c r="H7021" s="2">
        <f>IFERROR(IF(ISBLANK($A7021),"",IF($A7021="Ūdeņraža jonu koncentrācija",VLOOKUP(Dati!$A7021,Normas!$A:$D,2,FALSE),VLOOKUP(Dati!$A7021,Normas!$A:$D,2,FALSE)*0.3)),"")</f>
      </c>
      <c r="I7021" s="2">
        <f>IFERROR(IF(ISBLANK($A7021),"",IF($A7021="Ūdeņraža jonu koncentrācija",VLOOKUP(Dati!$A7021,Normas!$A:$D,3,FALSE),VLOOKUP(Dati!$A7021,Normas!$A:$D,3,FALSE)*0.3)),"")</f>
      </c>
    </row>
    <row r="7022" spans="2:9" x14ac:dyDescent="0.2">
      <c r="B7022">
        <f>IF(ISBLANK(A7022),"",VLOOKUP(A7022,Normas!A:D,4,FALSE))</f>
      </c>
      <c r="E7022" s="2">
        <f>IF(ISBLANK(D7022),"",INT(YEARFRAC(D7022,'Vispārīga informācija'!$B$2)))</f>
      </c>
      <c r="F7022" s="2">
        <f>IFERROR(IF(ISBLANK($A7022),"",IF($A7022="Ūdeņraža jonu koncentrācija",VLOOKUP(Dati!$A7022,Normas!$A:$D,2,FALSE),VLOOKUP(Dati!$A7022,Normas!$A:$D,2,FALSE)*0.6)),"")</f>
      </c>
      <c r="G7022" s="2">
        <f>IFERROR(IF(ISBLANK($A7022),"",IF($A7022="Ūdeņraža jonu koncentrācija",VLOOKUP(Dati!$A7022,Normas!$A:$D,3,FALSE),VLOOKUP(Dati!$A7022,Normas!$A:$D,3,FALSE)*0.6)),"")</f>
      </c>
      <c r="H7022" s="2">
        <f>IFERROR(IF(ISBLANK($A7022),"",IF($A7022="Ūdeņraža jonu koncentrācija",VLOOKUP(Dati!$A7022,Normas!$A:$D,2,FALSE),VLOOKUP(Dati!$A7022,Normas!$A:$D,2,FALSE)*0.3)),"")</f>
      </c>
      <c r="I7022" s="2">
        <f>IFERROR(IF(ISBLANK($A7022),"",IF($A7022="Ūdeņraža jonu koncentrācija",VLOOKUP(Dati!$A7022,Normas!$A:$D,3,FALSE),VLOOKUP(Dati!$A7022,Normas!$A:$D,3,FALSE)*0.3)),"")</f>
      </c>
    </row>
    <row r="7023" spans="2:9" x14ac:dyDescent="0.2">
      <c r="B7023">
        <f>IF(ISBLANK(A7023),"",VLOOKUP(A7023,Normas!A:D,4,FALSE))</f>
      </c>
      <c r="E7023" s="2">
        <f>IF(ISBLANK(D7023),"",INT(YEARFRAC(D7023,'Vispārīga informācija'!$B$2)))</f>
      </c>
      <c r="F7023" s="2">
        <f>IFERROR(IF(ISBLANK($A7023),"",IF($A7023="Ūdeņraža jonu koncentrācija",VLOOKUP(Dati!$A7023,Normas!$A:$D,2,FALSE),VLOOKUP(Dati!$A7023,Normas!$A:$D,2,FALSE)*0.6)),"")</f>
      </c>
      <c r="G7023" s="2">
        <f>IFERROR(IF(ISBLANK($A7023),"",IF($A7023="Ūdeņraža jonu koncentrācija",VLOOKUP(Dati!$A7023,Normas!$A:$D,3,FALSE),VLOOKUP(Dati!$A7023,Normas!$A:$D,3,FALSE)*0.6)),"")</f>
      </c>
      <c r="H7023" s="2">
        <f>IFERROR(IF(ISBLANK($A7023),"",IF($A7023="Ūdeņraža jonu koncentrācija",VLOOKUP(Dati!$A7023,Normas!$A:$D,2,FALSE),VLOOKUP(Dati!$A7023,Normas!$A:$D,2,FALSE)*0.3)),"")</f>
      </c>
      <c r="I7023" s="2">
        <f>IFERROR(IF(ISBLANK($A7023),"",IF($A7023="Ūdeņraža jonu koncentrācija",VLOOKUP(Dati!$A7023,Normas!$A:$D,3,FALSE),VLOOKUP(Dati!$A7023,Normas!$A:$D,3,FALSE)*0.3)),"")</f>
      </c>
    </row>
    <row r="7024" spans="2:9" x14ac:dyDescent="0.2">
      <c r="B7024">
        <f>IF(ISBLANK(A7024),"",VLOOKUP(A7024,Normas!A:D,4,FALSE))</f>
      </c>
      <c r="E7024" s="2">
        <f>IF(ISBLANK(D7024),"",INT(YEARFRAC(D7024,'Vispārīga informācija'!$B$2)))</f>
      </c>
      <c r="F7024" s="2">
        <f>IFERROR(IF(ISBLANK($A7024),"",IF($A7024="Ūdeņraža jonu koncentrācija",VLOOKUP(Dati!$A7024,Normas!$A:$D,2,FALSE),VLOOKUP(Dati!$A7024,Normas!$A:$D,2,FALSE)*0.6)),"")</f>
      </c>
      <c r="G7024" s="2">
        <f>IFERROR(IF(ISBLANK($A7024),"",IF($A7024="Ūdeņraža jonu koncentrācija",VLOOKUP(Dati!$A7024,Normas!$A:$D,3,FALSE),VLOOKUP(Dati!$A7024,Normas!$A:$D,3,FALSE)*0.6)),"")</f>
      </c>
      <c r="H7024" s="2">
        <f>IFERROR(IF(ISBLANK($A7024),"",IF($A7024="Ūdeņraža jonu koncentrācija",VLOOKUP(Dati!$A7024,Normas!$A:$D,2,FALSE),VLOOKUP(Dati!$A7024,Normas!$A:$D,2,FALSE)*0.3)),"")</f>
      </c>
      <c r="I7024" s="2">
        <f>IFERROR(IF(ISBLANK($A7024),"",IF($A7024="Ūdeņraža jonu koncentrācija",VLOOKUP(Dati!$A7024,Normas!$A:$D,3,FALSE),VLOOKUP(Dati!$A7024,Normas!$A:$D,3,FALSE)*0.3)),"")</f>
      </c>
    </row>
    <row r="7025" spans="2:9" x14ac:dyDescent="0.2">
      <c r="B7025">
        <f>IF(ISBLANK(A7025),"",VLOOKUP(A7025,Normas!A:D,4,FALSE))</f>
      </c>
      <c r="E7025" s="2">
        <f>IF(ISBLANK(D7025),"",INT(YEARFRAC(D7025,'Vispārīga informācija'!$B$2)))</f>
      </c>
      <c r="F7025" s="2">
        <f>IFERROR(IF(ISBLANK($A7025),"",IF($A7025="Ūdeņraža jonu koncentrācija",VLOOKUP(Dati!$A7025,Normas!$A:$D,2,FALSE),VLOOKUP(Dati!$A7025,Normas!$A:$D,2,FALSE)*0.6)),"")</f>
      </c>
      <c r="G7025" s="2">
        <f>IFERROR(IF(ISBLANK($A7025),"",IF($A7025="Ūdeņraža jonu koncentrācija",VLOOKUP(Dati!$A7025,Normas!$A:$D,3,FALSE),VLOOKUP(Dati!$A7025,Normas!$A:$D,3,FALSE)*0.6)),"")</f>
      </c>
      <c r="H7025" s="2">
        <f>IFERROR(IF(ISBLANK($A7025),"",IF($A7025="Ūdeņraža jonu koncentrācija",VLOOKUP(Dati!$A7025,Normas!$A:$D,2,FALSE),VLOOKUP(Dati!$A7025,Normas!$A:$D,2,FALSE)*0.3)),"")</f>
      </c>
      <c r="I7025" s="2">
        <f>IFERROR(IF(ISBLANK($A7025),"",IF($A7025="Ūdeņraža jonu koncentrācija",VLOOKUP(Dati!$A7025,Normas!$A:$D,3,FALSE),VLOOKUP(Dati!$A7025,Normas!$A:$D,3,FALSE)*0.3)),"")</f>
      </c>
    </row>
    <row r="7026" spans="2:9" x14ac:dyDescent="0.2">
      <c r="B7026">
        <f>IF(ISBLANK(A7026),"",VLOOKUP(A7026,Normas!A:D,4,FALSE))</f>
      </c>
      <c r="E7026" s="2">
        <f>IF(ISBLANK(D7026),"",INT(YEARFRAC(D7026,'Vispārīga informācija'!$B$2)))</f>
      </c>
      <c r="F7026" s="2">
        <f>IFERROR(IF(ISBLANK($A7026),"",IF($A7026="Ūdeņraža jonu koncentrācija",VLOOKUP(Dati!$A7026,Normas!$A:$D,2,FALSE),VLOOKUP(Dati!$A7026,Normas!$A:$D,2,FALSE)*0.6)),"")</f>
      </c>
      <c r="G7026" s="2">
        <f>IFERROR(IF(ISBLANK($A7026),"",IF($A7026="Ūdeņraža jonu koncentrācija",VLOOKUP(Dati!$A7026,Normas!$A:$D,3,FALSE),VLOOKUP(Dati!$A7026,Normas!$A:$D,3,FALSE)*0.6)),"")</f>
      </c>
      <c r="H7026" s="2">
        <f>IFERROR(IF(ISBLANK($A7026),"",IF($A7026="Ūdeņraža jonu koncentrācija",VLOOKUP(Dati!$A7026,Normas!$A:$D,2,FALSE),VLOOKUP(Dati!$A7026,Normas!$A:$D,2,FALSE)*0.3)),"")</f>
      </c>
      <c r="I7026" s="2">
        <f>IFERROR(IF(ISBLANK($A7026),"",IF($A7026="Ūdeņraža jonu koncentrācija",VLOOKUP(Dati!$A7026,Normas!$A:$D,3,FALSE),VLOOKUP(Dati!$A7026,Normas!$A:$D,3,FALSE)*0.3)),"")</f>
      </c>
    </row>
    <row r="7027" spans="2:9" x14ac:dyDescent="0.2">
      <c r="B7027">
        <f>IF(ISBLANK(A7027),"",VLOOKUP(A7027,Normas!A:D,4,FALSE))</f>
      </c>
      <c r="E7027" s="2">
        <f>IF(ISBLANK(D7027),"",INT(YEARFRAC(D7027,'Vispārīga informācija'!$B$2)))</f>
      </c>
      <c r="F7027" s="2">
        <f>IFERROR(IF(ISBLANK($A7027),"",IF($A7027="Ūdeņraža jonu koncentrācija",VLOOKUP(Dati!$A7027,Normas!$A:$D,2,FALSE),VLOOKUP(Dati!$A7027,Normas!$A:$D,2,FALSE)*0.6)),"")</f>
      </c>
      <c r="G7027" s="2">
        <f>IFERROR(IF(ISBLANK($A7027),"",IF($A7027="Ūdeņraža jonu koncentrācija",VLOOKUP(Dati!$A7027,Normas!$A:$D,3,FALSE),VLOOKUP(Dati!$A7027,Normas!$A:$D,3,FALSE)*0.6)),"")</f>
      </c>
      <c r="H7027" s="2">
        <f>IFERROR(IF(ISBLANK($A7027),"",IF($A7027="Ūdeņraža jonu koncentrācija",VLOOKUP(Dati!$A7027,Normas!$A:$D,2,FALSE),VLOOKUP(Dati!$A7027,Normas!$A:$D,2,FALSE)*0.3)),"")</f>
      </c>
      <c r="I7027" s="2">
        <f>IFERROR(IF(ISBLANK($A7027),"",IF($A7027="Ūdeņraža jonu koncentrācija",VLOOKUP(Dati!$A7027,Normas!$A:$D,3,FALSE),VLOOKUP(Dati!$A7027,Normas!$A:$D,3,FALSE)*0.3)),"")</f>
      </c>
    </row>
    <row r="7028" spans="2:9" x14ac:dyDescent="0.2">
      <c r="B7028">
        <f>IF(ISBLANK(A7028),"",VLOOKUP(A7028,Normas!A:D,4,FALSE))</f>
      </c>
      <c r="E7028" s="2">
        <f>IF(ISBLANK(D7028),"",INT(YEARFRAC(D7028,'Vispārīga informācija'!$B$2)))</f>
      </c>
      <c r="F7028" s="2">
        <f>IFERROR(IF(ISBLANK($A7028),"",IF($A7028="Ūdeņraža jonu koncentrācija",VLOOKUP(Dati!$A7028,Normas!$A:$D,2,FALSE),VLOOKUP(Dati!$A7028,Normas!$A:$D,2,FALSE)*0.6)),"")</f>
      </c>
      <c r="G7028" s="2">
        <f>IFERROR(IF(ISBLANK($A7028),"",IF($A7028="Ūdeņraža jonu koncentrācija",VLOOKUP(Dati!$A7028,Normas!$A:$D,3,FALSE),VLOOKUP(Dati!$A7028,Normas!$A:$D,3,FALSE)*0.6)),"")</f>
      </c>
      <c r="H7028" s="2">
        <f>IFERROR(IF(ISBLANK($A7028),"",IF($A7028="Ūdeņraža jonu koncentrācija",VLOOKUP(Dati!$A7028,Normas!$A:$D,2,FALSE),VLOOKUP(Dati!$A7028,Normas!$A:$D,2,FALSE)*0.3)),"")</f>
      </c>
      <c r="I7028" s="2">
        <f>IFERROR(IF(ISBLANK($A7028),"",IF($A7028="Ūdeņraža jonu koncentrācija",VLOOKUP(Dati!$A7028,Normas!$A:$D,3,FALSE),VLOOKUP(Dati!$A7028,Normas!$A:$D,3,FALSE)*0.3)),"")</f>
      </c>
    </row>
    <row r="7029" spans="2:9" x14ac:dyDescent="0.2">
      <c r="B7029">
        <f>IF(ISBLANK(A7029),"",VLOOKUP(A7029,Normas!A:D,4,FALSE))</f>
      </c>
      <c r="E7029" s="2">
        <f>IF(ISBLANK(D7029),"",INT(YEARFRAC(D7029,'Vispārīga informācija'!$B$2)))</f>
      </c>
      <c r="F7029" s="2">
        <f>IFERROR(IF(ISBLANK($A7029),"",IF($A7029="Ūdeņraža jonu koncentrācija",VLOOKUP(Dati!$A7029,Normas!$A:$D,2,FALSE),VLOOKUP(Dati!$A7029,Normas!$A:$D,2,FALSE)*0.6)),"")</f>
      </c>
      <c r="G7029" s="2">
        <f>IFERROR(IF(ISBLANK($A7029),"",IF($A7029="Ūdeņraža jonu koncentrācija",VLOOKUP(Dati!$A7029,Normas!$A:$D,3,FALSE),VLOOKUP(Dati!$A7029,Normas!$A:$D,3,FALSE)*0.6)),"")</f>
      </c>
      <c r="H7029" s="2">
        <f>IFERROR(IF(ISBLANK($A7029),"",IF($A7029="Ūdeņraža jonu koncentrācija",VLOOKUP(Dati!$A7029,Normas!$A:$D,2,FALSE),VLOOKUP(Dati!$A7029,Normas!$A:$D,2,FALSE)*0.3)),"")</f>
      </c>
      <c r="I7029" s="2">
        <f>IFERROR(IF(ISBLANK($A7029),"",IF($A7029="Ūdeņraža jonu koncentrācija",VLOOKUP(Dati!$A7029,Normas!$A:$D,3,FALSE),VLOOKUP(Dati!$A7029,Normas!$A:$D,3,FALSE)*0.3)),"")</f>
      </c>
    </row>
    <row r="7030" spans="2:9" x14ac:dyDescent="0.2">
      <c r="B7030">
        <f>IF(ISBLANK(A7030),"",VLOOKUP(A7030,Normas!A:D,4,FALSE))</f>
      </c>
      <c r="E7030" s="2">
        <f>IF(ISBLANK(D7030),"",INT(YEARFRAC(D7030,'Vispārīga informācija'!$B$2)))</f>
      </c>
      <c r="F7030" s="2">
        <f>IFERROR(IF(ISBLANK($A7030),"",IF($A7030="Ūdeņraža jonu koncentrācija",VLOOKUP(Dati!$A7030,Normas!$A:$D,2,FALSE),VLOOKUP(Dati!$A7030,Normas!$A:$D,2,FALSE)*0.6)),"")</f>
      </c>
      <c r="G7030" s="2">
        <f>IFERROR(IF(ISBLANK($A7030),"",IF($A7030="Ūdeņraža jonu koncentrācija",VLOOKUP(Dati!$A7030,Normas!$A:$D,3,FALSE),VLOOKUP(Dati!$A7030,Normas!$A:$D,3,FALSE)*0.6)),"")</f>
      </c>
      <c r="H7030" s="2">
        <f>IFERROR(IF(ISBLANK($A7030),"",IF($A7030="Ūdeņraža jonu koncentrācija",VLOOKUP(Dati!$A7030,Normas!$A:$D,2,FALSE),VLOOKUP(Dati!$A7030,Normas!$A:$D,2,FALSE)*0.3)),"")</f>
      </c>
      <c r="I7030" s="2">
        <f>IFERROR(IF(ISBLANK($A7030),"",IF($A7030="Ūdeņraža jonu koncentrācija",VLOOKUP(Dati!$A7030,Normas!$A:$D,3,FALSE),VLOOKUP(Dati!$A7030,Normas!$A:$D,3,FALSE)*0.3)),"")</f>
      </c>
    </row>
    <row r="7031" spans="2:9" x14ac:dyDescent="0.2">
      <c r="B7031">
        <f>IF(ISBLANK(A7031),"",VLOOKUP(A7031,Normas!A:D,4,FALSE))</f>
      </c>
      <c r="E7031" s="2">
        <f>IF(ISBLANK(D7031),"",INT(YEARFRAC(D7031,'Vispārīga informācija'!$B$2)))</f>
      </c>
      <c r="F7031" s="2">
        <f>IFERROR(IF(ISBLANK($A7031),"",IF($A7031="Ūdeņraža jonu koncentrācija",VLOOKUP(Dati!$A7031,Normas!$A:$D,2,FALSE),VLOOKUP(Dati!$A7031,Normas!$A:$D,2,FALSE)*0.6)),"")</f>
      </c>
      <c r="G7031" s="2">
        <f>IFERROR(IF(ISBLANK($A7031),"",IF($A7031="Ūdeņraža jonu koncentrācija",VLOOKUP(Dati!$A7031,Normas!$A:$D,3,FALSE),VLOOKUP(Dati!$A7031,Normas!$A:$D,3,FALSE)*0.6)),"")</f>
      </c>
      <c r="H7031" s="2">
        <f>IFERROR(IF(ISBLANK($A7031),"",IF($A7031="Ūdeņraža jonu koncentrācija",VLOOKUP(Dati!$A7031,Normas!$A:$D,2,FALSE),VLOOKUP(Dati!$A7031,Normas!$A:$D,2,FALSE)*0.3)),"")</f>
      </c>
      <c r="I7031" s="2">
        <f>IFERROR(IF(ISBLANK($A7031),"",IF($A7031="Ūdeņraža jonu koncentrācija",VLOOKUP(Dati!$A7031,Normas!$A:$D,3,FALSE),VLOOKUP(Dati!$A7031,Normas!$A:$D,3,FALSE)*0.3)),"")</f>
      </c>
    </row>
    <row r="7032" spans="2:9" x14ac:dyDescent="0.2">
      <c r="B7032">
        <f>IF(ISBLANK(A7032),"",VLOOKUP(A7032,Normas!A:D,4,FALSE))</f>
      </c>
      <c r="E7032" s="2">
        <f>IF(ISBLANK(D7032),"",INT(YEARFRAC(D7032,'Vispārīga informācija'!$B$2)))</f>
      </c>
      <c r="F7032" s="2">
        <f>IFERROR(IF(ISBLANK($A7032),"",IF($A7032="Ūdeņraža jonu koncentrācija",VLOOKUP(Dati!$A7032,Normas!$A:$D,2,FALSE),VLOOKUP(Dati!$A7032,Normas!$A:$D,2,FALSE)*0.6)),"")</f>
      </c>
      <c r="G7032" s="2">
        <f>IFERROR(IF(ISBLANK($A7032),"",IF($A7032="Ūdeņraža jonu koncentrācija",VLOOKUP(Dati!$A7032,Normas!$A:$D,3,FALSE),VLOOKUP(Dati!$A7032,Normas!$A:$D,3,FALSE)*0.6)),"")</f>
      </c>
      <c r="H7032" s="2">
        <f>IFERROR(IF(ISBLANK($A7032),"",IF($A7032="Ūdeņraža jonu koncentrācija",VLOOKUP(Dati!$A7032,Normas!$A:$D,2,FALSE),VLOOKUP(Dati!$A7032,Normas!$A:$D,2,FALSE)*0.3)),"")</f>
      </c>
      <c r="I7032" s="2">
        <f>IFERROR(IF(ISBLANK($A7032),"",IF($A7032="Ūdeņraža jonu koncentrācija",VLOOKUP(Dati!$A7032,Normas!$A:$D,3,FALSE),VLOOKUP(Dati!$A7032,Normas!$A:$D,3,FALSE)*0.3)),"")</f>
      </c>
    </row>
    <row r="7033" spans="2:9" x14ac:dyDescent="0.2">
      <c r="B7033">
        <f>IF(ISBLANK(A7033),"",VLOOKUP(A7033,Normas!A:D,4,FALSE))</f>
      </c>
      <c r="E7033" s="2">
        <f>IF(ISBLANK(D7033),"",INT(YEARFRAC(D7033,'Vispārīga informācija'!$B$2)))</f>
      </c>
      <c r="F7033" s="2">
        <f>IFERROR(IF(ISBLANK($A7033),"",IF($A7033="Ūdeņraža jonu koncentrācija",VLOOKUP(Dati!$A7033,Normas!$A:$D,2,FALSE),VLOOKUP(Dati!$A7033,Normas!$A:$D,2,FALSE)*0.6)),"")</f>
      </c>
      <c r="G7033" s="2">
        <f>IFERROR(IF(ISBLANK($A7033),"",IF($A7033="Ūdeņraža jonu koncentrācija",VLOOKUP(Dati!$A7033,Normas!$A:$D,3,FALSE),VLOOKUP(Dati!$A7033,Normas!$A:$D,3,FALSE)*0.6)),"")</f>
      </c>
      <c r="H7033" s="2">
        <f>IFERROR(IF(ISBLANK($A7033),"",IF($A7033="Ūdeņraža jonu koncentrācija",VLOOKUP(Dati!$A7033,Normas!$A:$D,2,FALSE),VLOOKUP(Dati!$A7033,Normas!$A:$D,2,FALSE)*0.3)),"")</f>
      </c>
      <c r="I7033" s="2">
        <f>IFERROR(IF(ISBLANK($A7033),"",IF($A7033="Ūdeņraža jonu koncentrācija",VLOOKUP(Dati!$A7033,Normas!$A:$D,3,FALSE),VLOOKUP(Dati!$A7033,Normas!$A:$D,3,FALSE)*0.3)),"")</f>
      </c>
    </row>
    <row r="7034" spans="2:9" x14ac:dyDescent="0.2">
      <c r="B7034">
        <f>IF(ISBLANK(A7034),"",VLOOKUP(A7034,Normas!A:D,4,FALSE))</f>
      </c>
      <c r="E7034" s="2">
        <f>IF(ISBLANK(D7034),"",INT(YEARFRAC(D7034,'Vispārīga informācija'!$B$2)))</f>
      </c>
      <c r="F7034" s="2">
        <f>IFERROR(IF(ISBLANK($A7034),"",IF($A7034="Ūdeņraža jonu koncentrācija",VLOOKUP(Dati!$A7034,Normas!$A:$D,2,FALSE),VLOOKUP(Dati!$A7034,Normas!$A:$D,2,FALSE)*0.6)),"")</f>
      </c>
      <c r="G7034" s="2">
        <f>IFERROR(IF(ISBLANK($A7034),"",IF($A7034="Ūdeņraža jonu koncentrācija",VLOOKUP(Dati!$A7034,Normas!$A:$D,3,FALSE),VLOOKUP(Dati!$A7034,Normas!$A:$D,3,FALSE)*0.6)),"")</f>
      </c>
      <c r="H7034" s="2">
        <f>IFERROR(IF(ISBLANK($A7034),"",IF($A7034="Ūdeņraža jonu koncentrācija",VLOOKUP(Dati!$A7034,Normas!$A:$D,2,FALSE),VLOOKUP(Dati!$A7034,Normas!$A:$D,2,FALSE)*0.3)),"")</f>
      </c>
      <c r="I7034" s="2">
        <f>IFERROR(IF(ISBLANK($A7034),"",IF($A7034="Ūdeņraža jonu koncentrācija",VLOOKUP(Dati!$A7034,Normas!$A:$D,3,FALSE),VLOOKUP(Dati!$A7034,Normas!$A:$D,3,FALSE)*0.3)),"")</f>
      </c>
    </row>
    <row r="7035" spans="2:9" x14ac:dyDescent="0.2">
      <c r="B7035">
        <f>IF(ISBLANK(A7035),"",VLOOKUP(A7035,Normas!A:D,4,FALSE))</f>
      </c>
      <c r="E7035" s="2">
        <f>IF(ISBLANK(D7035),"",INT(YEARFRAC(D7035,'Vispārīga informācija'!$B$2)))</f>
      </c>
      <c r="F7035" s="2">
        <f>IFERROR(IF(ISBLANK($A7035),"",IF($A7035="Ūdeņraža jonu koncentrācija",VLOOKUP(Dati!$A7035,Normas!$A:$D,2,FALSE),VLOOKUP(Dati!$A7035,Normas!$A:$D,2,FALSE)*0.6)),"")</f>
      </c>
      <c r="G7035" s="2">
        <f>IFERROR(IF(ISBLANK($A7035),"",IF($A7035="Ūdeņraža jonu koncentrācija",VLOOKUP(Dati!$A7035,Normas!$A:$D,3,FALSE),VLOOKUP(Dati!$A7035,Normas!$A:$D,3,FALSE)*0.6)),"")</f>
      </c>
      <c r="H7035" s="2">
        <f>IFERROR(IF(ISBLANK($A7035),"",IF($A7035="Ūdeņraža jonu koncentrācija",VLOOKUP(Dati!$A7035,Normas!$A:$D,2,FALSE),VLOOKUP(Dati!$A7035,Normas!$A:$D,2,FALSE)*0.3)),"")</f>
      </c>
      <c r="I7035" s="2">
        <f>IFERROR(IF(ISBLANK($A7035),"",IF($A7035="Ūdeņraža jonu koncentrācija",VLOOKUP(Dati!$A7035,Normas!$A:$D,3,FALSE),VLOOKUP(Dati!$A7035,Normas!$A:$D,3,FALSE)*0.3)),"")</f>
      </c>
    </row>
    <row r="7036" spans="2:9" x14ac:dyDescent="0.2">
      <c r="B7036">
        <f>IF(ISBLANK(A7036),"",VLOOKUP(A7036,Normas!A:D,4,FALSE))</f>
      </c>
      <c r="E7036" s="2">
        <f>IF(ISBLANK(D7036),"",INT(YEARFRAC(D7036,'Vispārīga informācija'!$B$2)))</f>
      </c>
      <c r="F7036" s="2">
        <f>IFERROR(IF(ISBLANK($A7036),"",IF($A7036="Ūdeņraža jonu koncentrācija",VLOOKUP(Dati!$A7036,Normas!$A:$D,2,FALSE),VLOOKUP(Dati!$A7036,Normas!$A:$D,2,FALSE)*0.6)),"")</f>
      </c>
      <c r="G7036" s="2">
        <f>IFERROR(IF(ISBLANK($A7036),"",IF($A7036="Ūdeņraža jonu koncentrācija",VLOOKUP(Dati!$A7036,Normas!$A:$D,3,FALSE),VLOOKUP(Dati!$A7036,Normas!$A:$D,3,FALSE)*0.6)),"")</f>
      </c>
      <c r="H7036" s="2">
        <f>IFERROR(IF(ISBLANK($A7036),"",IF($A7036="Ūdeņraža jonu koncentrācija",VLOOKUP(Dati!$A7036,Normas!$A:$D,2,FALSE),VLOOKUP(Dati!$A7036,Normas!$A:$D,2,FALSE)*0.3)),"")</f>
      </c>
      <c r="I7036" s="2">
        <f>IFERROR(IF(ISBLANK($A7036),"",IF($A7036="Ūdeņraža jonu koncentrācija",VLOOKUP(Dati!$A7036,Normas!$A:$D,3,FALSE),VLOOKUP(Dati!$A7036,Normas!$A:$D,3,FALSE)*0.3)),"")</f>
      </c>
    </row>
    <row r="7037" spans="2:9" x14ac:dyDescent="0.2">
      <c r="B7037">
        <f>IF(ISBLANK(A7037),"",VLOOKUP(A7037,Normas!A:D,4,FALSE))</f>
      </c>
      <c r="E7037" s="2">
        <f>IF(ISBLANK(D7037),"",INT(YEARFRAC(D7037,'Vispārīga informācija'!$B$2)))</f>
      </c>
      <c r="F7037" s="2">
        <f>IFERROR(IF(ISBLANK($A7037),"",IF($A7037="Ūdeņraža jonu koncentrācija",VLOOKUP(Dati!$A7037,Normas!$A:$D,2,FALSE),VLOOKUP(Dati!$A7037,Normas!$A:$D,2,FALSE)*0.6)),"")</f>
      </c>
      <c r="G7037" s="2">
        <f>IFERROR(IF(ISBLANK($A7037),"",IF($A7037="Ūdeņraža jonu koncentrācija",VLOOKUP(Dati!$A7037,Normas!$A:$D,3,FALSE),VLOOKUP(Dati!$A7037,Normas!$A:$D,3,FALSE)*0.6)),"")</f>
      </c>
      <c r="H7037" s="2">
        <f>IFERROR(IF(ISBLANK($A7037),"",IF($A7037="Ūdeņraža jonu koncentrācija",VLOOKUP(Dati!$A7037,Normas!$A:$D,2,FALSE),VLOOKUP(Dati!$A7037,Normas!$A:$D,2,FALSE)*0.3)),"")</f>
      </c>
      <c r="I7037" s="2">
        <f>IFERROR(IF(ISBLANK($A7037),"",IF($A7037="Ūdeņraža jonu koncentrācija",VLOOKUP(Dati!$A7037,Normas!$A:$D,3,FALSE),VLOOKUP(Dati!$A7037,Normas!$A:$D,3,FALSE)*0.3)),"")</f>
      </c>
    </row>
    <row r="7038" spans="2:9" x14ac:dyDescent="0.2">
      <c r="B7038">
        <f>IF(ISBLANK(A7038),"",VLOOKUP(A7038,Normas!A:D,4,FALSE))</f>
      </c>
      <c r="E7038" s="2">
        <f>IF(ISBLANK(D7038),"",INT(YEARFRAC(D7038,'Vispārīga informācija'!$B$2)))</f>
      </c>
      <c r="F7038" s="2">
        <f>IFERROR(IF(ISBLANK($A7038),"",IF($A7038="Ūdeņraža jonu koncentrācija",VLOOKUP(Dati!$A7038,Normas!$A:$D,2,FALSE),VLOOKUP(Dati!$A7038,Normas!$A:$D,2,FALSE)*0.6)),"")</f>
      </c>
      <c r="G7038" s="2">
        <f>IFERROR(IF(ISBLANK($A7038),"",IF($A7038="Ūdeņraža jonu koncentrācija",VLOOKUP(Dati!$A7038,Normas!$A:$D,3,FALSE),VLOOKUP(Dati!$A7038,Normas!$A:$D,3,FALSE)*0.6)),"")</f>
      </c>
      <c r="H7038" s="2">
        <f>IFERROR(IF(ISBLANK($A7038),"",IF($A7038="Ūdeņraža jonu koncentrācija",VLOOKUP(Dati!$A7038,Normas!$A:$D,2,FALSE),VLOOKUP(Dati!$A7038,Normas!$A:$D,2,FALSE)*0.3)),"")</f>
      </c>
      <c r="I7038" s="2">
        <f>IFERROR(IF(ISBLANK($A7038),"",IF($A7038="Ūdeņraža jonu koncentrācija",VLOOKUP(Dati!$A7038,Normas!$A:$D,3,FALSE),VLOOKUP(Dati!$A7038,Normas!$A:$D,3,FALSE)*0.3)),"")</f>
      </c>
    </row>
    <row r="7039" spans="2:9" x14ac:dyDescent="0.2">
      <c r="B7039">
        <f>IF(ISBLANK(A7039),"",VLOOKUP(A7039,Normas!A:D,4,FALSE))</f>
      </c>
      <c r="E7039" s="2">
        <f>IF(ISBLANK(D7039),"",INT(YEARFRAC(D7039,'Vispārīga informācija'!$B$2)))</f>
      </c>
      <c r="F7039" s="2">
        <f>IFERROR(IF(ISBLANK($A7039),"",IF($A7039="Ūdeņraža jonu koncentrācija",VLOOKUP(Dati!$A7039,Normas!$A:$D,2,FALSE),VLOOKUP(Dati!$A7039,Normas!$A:$D,2,FALSE)*0.6)),"")</f>
      </c>
      <c r="G7039" s="2">
        <f>IFERROR(IF(ISBLANK($A7039),"",IF($A7039="Ūdeņraža jonu koncentrācija",VLOOKUP(Dati!$A7039,Normas!$A:$D,3,FALSE),VLOOKUP(Dati!$A7039,Normas!$A:$D,3,FALSE)*0.6)),"")</f>
      </c>
      <c r="H7039" s="2">
        <f>IFERROR(IF(ISBLANK($A7039),"",IF($A7039="Ūdeņraža jonu koncentrācija",VLOOKUP(Dati!$A7039,Normas!$A:$D,2,FALSE),VLOOKUP(Dati!$A7039,Normas!$A:$D,2,FALSE)*0.3)),"")</f>
      </c>
      <c r="I7039" s="2">
        <f>IFERROR(IF(ISBLANK($A7039),"",IF($A7039="Ūdeņraža jonu koncentrācija",VLOOKUP(Dati!$A7039,Normas!$A:$D,3,FALSE),VLOOKUP(Dati!$A7039,Normas!$A:$D,3,FALSE)*0.3)),"")</f>
      </c>
    </row>
    <row r="7040" spans="2:9" x14ac:dyDescent="0.2">
      <c r="B7040">
        <f>IF(ISBLANK(A7040),"",VLOOKUP(A7040,Normas!A:D,4,FALSE))</f>
      </c>
      <c r="E7040" s="2">
        <f>IF(ISBLANK(D7040),"",INT(YEARFRAC(D7040,'Vispārīga informācija'!$B$2)))</f>
      </c>
      <c r="F7040" s="2">
        <f>IFERROR(IF(ISBLANK($A7040),"",IF($A7040="Ūdeņraža jonu koncentrācija",VLOOKUP(Dati!$A7040,Normas!$A:$D,2,FALSE),VLOOKUP(Dati!$A7040,Normas!$A:$D,2,FALSE)*0.6)),"")</f>
      </c>
      <c r="G7040" s="2">
        <f>IFERROR(IF(ISBLANK($A7040),"",IF($A7040="Ūdeņraža jonu koncentrācija",VLOOKUP(Dati!$A7040,Normas!$A:$D,3,FALSE),VLOOKUP(Dati!$A7040,Normas!$A:$D,3,FALSE)*0.6)),"")</f>
      </c>
      <c r="H7040" s="2">
        <f>IFERROR(IF(ISBLANK($A7040),"",IF($A7040="Ūdeņraža jonu koncentrācija",VLOOKUP(Dati!$A7040,Normas!$A:$D,2,FALSE),VLOOKUP(Dati!$A7040,Normas!$A:$D,2,FALSE)*0.3)),"")</f>
      </c>
      <c r="I7040" s="2">
        <f>IFERROR(IF(ISBLANK($A7040),"",IF($A7040="Ūdeņraža jonu koncentrācija",VLOOKUP(Dati!$A7040,Normas!$A:$D,3,FALSE),VLOOKUP(Dati!$A7040,Normas!$A:$D,3,FALSE)*0.3)),"")</f>
      </c>
    </row>
    <row r="7041" spans="2:9" x14ac:dyDescent="0.2">
      <c r="B7041">
        <f>IF(ISBLANK(A7041),"",VLOOKUP(A7041,Normas!A:D,4,FALSE))</f>
      </c>
      <c r="E7041" s="2">
        <f>IF(ISBLANK(D7041),"",INT(YEARFRAC(D7041,'Vispārīga informācija'!$B$2)))</f>
      </c>
      <c r="F7041" s="2">
        <f>IFERROR(IF(ISBLANK($A7041),"",IF($A7041="Ūdeņraža jonu koncentrācija",VLOOKUP(Dati!$A7041,Normas!$A:$D,2,FALSE),VLOOKUP(Dati!$A7041,Normas!$A:$D,2,FALSE)*0.6)),"")</f>
      </c>
      <c r="G7041" s="2">
        <f>IFERROR(IF(ISBLANK($A7041),"",IF($A7041="Ūdeņraža jonu koncentrācija",VLOOKUP(Dati!$A7041,Normas!$A:$D,3,FALSE),VLOOKUP(Dati!$A7041,Normas!$A:$D,3,FALSE)*0.6)),"")</f>
      </c>
      <c r="H7041" s="2">
        <f>IFERROR(IF(ISBLANK($A7041),"",IF($A7041="Ūdeņraža jonu koncentrācija",VLOOKUP(Dati!$A7041,Normas!$A:$D,2,FALSE),VLOOKUP(Dati!$A7041,Normas!$A:$D,2,FALSE)*0.3)),"")</f>
      </c>
      <c r="I7041" s="2">
        <f>IFERROR(IF(ISBLANK($A7041),"",IF($A7041="Ūdeņraža jonu koncentrācija",VLOOKUP(Dati!$A7041,Normas!$A:$D,3,FALSE),VLOOKUP(Dati!$A7041,Normas!$A:$D,3,FALSE)*0.3)),"")</f>
      </c>
    </row>
    <row r="7042" spans="2:9" x14ac:dyDescent="0.2">
      <c r="B7042">
        <f>IF(ISBLANK(A7042),"",VLOOKUP(A7042,Normas!A:D,4,FALSE))</f>
      </c>
      <c r="E7042" s="2">
        <f>IF(ISBLANK(D7042),"",INT(YEARFRAC(D7042,'Vispārīga informācija'!$B$2)))</f>
      </c>
      <c r="F7042" s="2">
        <f>IFERROR(IF(ISBLANK($A7042),"",IF($A7042="Ūdeņraža jonu koncentrācija",VLOOKUP(Dati!$A7042,Normas!$A:$D,2,FALSE),VLOOKUP(Dati!$A7042,Normas!$A:$D,2,FALSE)*0.6)),"")</f>
      </c>
      <c r="G7042" s="2">
        <f>IFERROR(IF(ISBLANK($A7042),"",IF($A7042="Ūdeņraža jonu koncentrācija",VLOOKUP(Dati!$A7042,Normas!$A:$D,3,FALSE),VLOOKUP(Dati!$A7042,Normas!$A:$D,3,FALSE)*0.6)),"")</f>
      </c>
      <c r="H7042" s="2">
        <f>IFERROR(IF(ISBLANK($A7042),"",IF($A7042="Ūdeņraža jonu koncentrācija",VLOOKUP(Dati!$A7042,Normas!$A:$D,2,FALSE),VLOOKUP(Dati!$A7042,Normas!$A:$D,2,FALSE)*0.3)),"")</f>
      </c>
      <c r="I7042" s="2">
        <f>IFERROR(IF(ISBLANK($A7042),"",IF($A7042="Ūdeņraža jonu koncentrācija",VLOOKUP(Dati!$A7042,Normas!$A:$D,3,FALSE),VLOOKUP(Dati!$A7042,Normas!$A:$D,3,FALSE)*0.3)),"")</f>
      </c>
    </row>
    <row r="7043" spans="2:9" x14ac:dyDescent="0.2">
      <c r="B7043">
        <f>IF(ISBLANK(A7043),"",VLOOKUP(A7043,Normas!A:D,4,FALSE))</f>
      </c>
      <c r="E7043" s="2">
        <f>IF(ISBLANK(D7043),"",INT(YEARFRAC(D7043,'Vispārīga informācija'!$B$2)))</f>
      </c>
      <c r="F7043" s="2">
        <f>IFERROR(IF(ISBLANK($A7043),"",IF($A7043="Ūdeņraža jonu koncentrācija",VLOOKUP(Dati!$A7043,Normas!$A:$D,2,FALSE),VLOOKUP(Dati!$A7043,Normas!$A:$D,2,FALSE)*0.6)),"")</f>
      </c>
      <c r="G7043" s="2">
        <f>IFERROR(IF(ISBLANK($A7043),"",IF($A7043="Ūdeņraža jonu koncentrācija",VLOOKUP(Dati!$A7043,Normas!$A:$D,3,FALSE),VLOOKUP(Dati!$A7043,Normas!$A:$D,3,FALSE)*0.6)),"")</f>
      </c>
      <c r="H7043" s="2">
        <f>IFERROR(IF(ISBLANK($A7043),"",IF($A7043="Ūdeņraža jonu koncentrācija",VLOOKUP(Dati!$A7043,Normas!$A:$D,2,FALSE),VLOOKUP(Dati!$A7043,Normas!$A:$D,2,FALSE)*0.3)),"")</f>
      </c>
      <c r="I7043" s="2">
        <f>IFERROR(IF(ISBLANK($A7043),"",IF($A7043="Ūdeņraža jonu koncentrācija",VLOOKUP(Dati!$A7043,Normas!$A:$D,3,FALSE),VLOOKUP(Dati!$A7043,Normas!$A:$D,3,FALSE)*0.3)),"")</f>
      </c>
    </row>
    <row r="7044" spans="2:9" x14ac:dyDescent="0.2">
      <c r="B7044">
        <f>IF(ISBLANK(A7044),"",VLOOKUP(A7044,Normas!A:D,4,FALSE))</f>
      </c>
      <c r="E7044" s="2">
        <f>IF(ISBLANK(D7044),"",INT(YEARFRAC(D7044,'Vispārīga informācija'!$B$2)))</f>
      </c>
      <c r="F7044" s="2">
        <f>IFERROR(IF(ISBLANK($A7044),"",IF($A7044="Ūdeņraža jonu koncentrācija",VLOOKUP(Dati!$A7044,Normas!$A:$D,2,FALSE),VLOOKUP(Dati!$A7044,Normas!$A:$D,2,FALSE)*0.6)),"")</f>
      </c>
      <c r="G7044" s="2">
        <f>IFERROR(IF(ISBLANK($A7044),"",IF($A7044="Ūdeņraža jonu koncentrācija",VLOOKUP(Dati!$A7044,Normas!$A:$D,3,FALSE),VLOOKUP(Dati!$A7044,Normas!$A:$D,3,FALSE)*0.6)),"")</f>
      </c>
      <c r="H7044" s="2">
        <f>IFERROR(IF(ISBLANK($A7044),"",IF($A7044="Ūdeņraža jonu koncentrācija",VLOOKUP(Dati!$A7044,Normas!$A:$D,2,FALSE),VLOOKUP(Dati!$A7044,Normas!$A:$D,2,FALSE)*0.3)),"")</f>
      </c>
      <c r="I7044" s="2">
        <f>IFERROR(IF(ISBLANK($A7044),"",IF($A7044="Ūdeņraža jonu koncentrācija",VLOOKUP(Dati!$A7044,Normas!$A:$D,3,FALSE),VLOOKUP(Dati!$A7044,Normas!$A:$D,3,FALSE)*0.3)),"")</f>
      </c>
    </row>
    <row r="7045" spans="2:9" x14ac:dyDescent="0.2">
      <c r="B7045">
        <f>IF(ISBLANK(A7045),"",VLOOKUP(A7045,Normas!A:D,4,FALSE))</f>
      </c>
      <c r="E7045" s="2">
        <f>IF(ISBLANK(D7045),"",INT(YEARFRAC(D7045,'Vispārīga informācija'!$B$2)))</f>
      </c>
      <c r="F7045" s="2">
        <f>IFERROR(IF(ISBLANK($A7045),"",IF($A7045="Ūdeņraža jonu koncentrācija",VLOOKUP(Dati!$A7045,Normas!$A:$D,2,FALSE),VLOOKUP(Dati!$A7045,Normas!$A:$D,2,FALSE)*0.6)),"")</f>
      </c>
      <c r="G7045" s="2">
        <f>IFERROR(IF(ISBLANK($A7045),"",IF($A7045="Ūdeņraža jonu koncentrācija",VLOOKUP(Dati!$A7045,Normas!$A:$D,3,FALSE),VLOOKUP(Dati!$A7045,Normas!$A:$D,3,FALSE)*0.6)),"")</f>
      </c>
      <c r="H7045" s="2">
        <f>IFERROR(IF(ISBLANK($A7045),"",IF($A7045="Ūdeņraža jonu koncentrācija",VLOOKUP(Dati!$A7045,Normas!$A:$D,2,FALSE),VLOOKUP(Dati!$A7045,Normas!$A:$D,2,FALSE)*0.3)),"")</f>
      </c>
      <c r="I7045" s="2">
        <f>IFERROR(IF(ISBLANK($A7045),"",IF($A7045="Ūdeņraža jonu koncentrācija",VLOOKUP(Dati!$A7045,Normas!$A:$D,3,FALSE),VLOOKUP(Dati!$A7045,Normas!$A:$D,3,FALSE)*0.3)),"")</f>
      </c>
    </row>
    <row r="7046" spans="2:9" x14ac:dyDescent="0.2">
      <c r="B7046">
        <f>IF(ISBLANK(A7046),"",VLOOKUP(A7046,Normas!A:D,4,FALSE))</f>
      </c>
      <c r="E7046" s="2">
        <f>IF(ISBLANK(D7046),"",INT(YEARFRAC(D7046,'Vispārīga informācija'!$B$2)))</f>
      </c>
      <c r="F7046" s="2">
        <f>IFERROR(IF(ISBLANK($A7046),"",IF($A7046="Ūdeņraža jonu koncentrācija",VLOOKUP(Dati!$A7046,Normas!$A:$D,2,FALSE),VLOOKUP(Dati!$A7046,Normas!$A:$D,2,FALSE)*0.6)),"")</f>
      </c>
      <c r="G7046" s="2">
        <f>IFERROR(IF(ISBLANK($A7046),"",IF($A7046="Ūdeņraža jonu koncentrācija",VLOOKUP(Dati!$A7046,Normas!$A:$D,3,FALSE),VLOOKUP(Dati!$A7046,Normas!$A:$D,3,FALSE)*0.6)),"")</f>
      </c>
      <c r="H7046" s="2">
        <f>IFERROR(IF(ISBLANK($A7046),"",IF($A7046="Ūdeņraža jonu koncentrācija",VLOOKUP(Dati!$A7046,Normas!$A:$D,2,FALSE),VLOOKUP(Dati!$A7046,Normas!$A:$D,2,FALSE)*0.3)),"")</f>
      </c>
      <c r="I7046" s="2">
        <f>IFERROR(IF(ISBLANK($A7046),"",IF($A7046="Ūdeņraža jonu koncentrācija",VLOOKUP(Dati!$A7046,Normas!$A:$D,3,FALSE),VLOOKUP(Dati!$A7046,Normas!$A:$D,3,FALSE)*0.3)),"")</f>
      </c>
    </row>
    <row r="7047" spans="2:9" x14ac:dyDescent="0.2">
      <c r="B7047">
        <f>IF(ISBLANK(A7047),"",VLOOKUP(A7047,Normas!A:D,4,FALSE))</f>
      </c>
      <c r="E7047" s="2">
        <f>IF(ISBLANK(D7047),"",INT(YEARFRAC(D7047,'Vispārīga informācija'!$B$2)))</f>
      </c>
      <c r="F7047" s="2">
        <f>IFERROR(IF(ISBLANK($A7047),"",IF($A7047="Ūdeņraža jonu koncentrācija",VLOOKUP(Dati!$A7047,Normas!$A:$D,2,FALSE),VLOOKUP(Dati!$A7047,Normas!$A:$D,2,FALSE)*0.6)),"")</f>
      </c>
      <c r="G7047" s="2">
        <f>IFERROR(IF(ISBLANK($A7047),"",IF($A7047="Ūdeņraža jonu koncentrācija",VLOOKUP(Dati!$A7047,Normas!$A:$D,3,FALSE),VLOOKUP(Dati!$A7047,Normas!$A:$D,3,FALSE)*0.6)),"")</f>
      </c>
      <c r="H7047" s="2">
        <f>IFERROR(IF(ISBLANK($A7047),"",IF($A7047="Ūdeņraža jonu koncentrācija",VLOOKUP(Dati!$A7047,Normas!$A:$D,2,FALSE),VLOOKUP(Dati!$A7047,Normas!$A:$D,2,FALSE)*0.3)),"")</f>
      </c>
      <c r="I7047" s="2">
        <f>IFERROR(IF(ISBLANK($A7047),"",IF($A7047="Ūdeņraža jonu koncentrācija",VLOOKUP(Dati!$A7047,Normas!$A:$D,3,FALSE),VLOOKUP(Dati!$A7047,Normas!$A:$D,3,FALSE)*0.3)),"")</f>
      </c>
    </row>
    <row r="7048" spans="2:9" x14ac:dyDescent="0.2">
      <c r="B7048">
        <f>IF(ISBLANK(A7048),"",VLOOKUP(A7048,Normas!A:D,4,FALSE))</f>
      </c>
      <c r="E7048" s="2">
        <f>IF(ISBLANK(D7048),"",INT(YEARFRAC(D7048,'Vispārīga informācija'!$B$2)))</f>
      </c>
      <c r="F7048" s="2">
        <f>IFERROR(IF(ISBLANK($A7048),"",IF($A7048="Ūdeņraža jonu koncentrācija",VLOOKUP(Dati!$A7048,Normas!$A:$D,2,FALSE),VLOOKUP(Dati!$A7048,Normas!$A:$D,2,FALSE)*0.6)),"")</f>
      </c>
      <c r="G7048" s="2">
        <f>IFERROR(IF(ISBLANK($A7048),"",IF($A7048="Ūdeņraža jonu koncentrācija",VLOOKUP(Dati!$A7048,Normas!$A:$D,3,FALSE),VLOOKUP(Dati!$A7048,Normas!$A:$D,3,FALSE)*0.6)),"")</f>
      </c>
      <c r="H7048" s="2">
        <f>IFERROR(IF(ISBLANK($A7048),"",IF($A7048="Ūdeņraža jonu koncentrācija",VLOOKUP(Dati!$A7048,Normas!$A:$D,2,FALSE),VLOOKUP(Dati!$A7048,Normas!$A:$D,2,FALSE)*0.3)),"")</f>
      </c>
      <c r="I7048" s="2">
        <f>IFERROR(IF(ISBLANK($A7048),"",IF($A7048="Ūdeņraža jonu koncentrācija",VLOOKUP(Dati!$A7048,Normas!$A:$D,3,FALSE),VLOOKUP(Dati!$A7048,Normas!$A:$D,3,FALSE)*0.3)),"")</f>
      </c>
    </row>
    <row r="7049" spans="2:9" x14ac:dyDescent="0.2">
      <c r="B7049">
        <f>IF(ISBLANK(A7049),"",VLOOKUP(A7049,Normas!A:D,4,FALSE))</f>
      </c>
      <c r="E7049" s="2">
        <f>IF(ISBLANK(D7049),"",INT(YEARFRAC(D7049,'Vispārīga informācija'!$B$2)))</f>
      </c>
      <c r="F7049" s="2">
        <f>IFERROR(IF(ISBLANK($A7049),"",IF($A7049="Ūdeņraža jonu koncentrācija",VLOOKUP(Dati!$A7049,Normas!$A:$D,2,FALSE),VLOOKUP(Dati!$A7049,Normas!$A:$D,2,FALSE)*0.6)),"")</f>
      </c>
      <c r="G7049" s="2">
        <f>IFERROR(IF(ISBLANK($A7049),"",IF($A7049="Ūdeņraža jonu koncentrācija",VLOOKUP(Dati!$A7049,Normas!$A:$D,3,FALSE),VLOOKUP(Dati!$A7049,Normas!$A:$D,3,FALSE)*0.6)),"")</f>
      </c>
      <c r="H7049" s="2">
        <f>IFERROR(IF(ISBLANK($A7049),"",IF($A7049="Ūdeņraža jonu koncentrācija",VLOOKUP(Dati!$A7049,Normas!$A:$D,2,FALSE),VLOOKUP(Dati!$A7049,Normas!$A:$D,2,FALSE)*0.3)),"")</f>
      </c>
      <c r="I7049" s="2">
        <f>IFERROR(IF(ISBLANK($A7049),"",IF($A7049="Ūdeņraža jonu koncentrācija",VLOOKUP(Dati!$A7049,Normas!$A:$D,3,FALSE),VLOOKUP(Dati!$A7049,Normas!$A:$D,3,FALSE)*0.3)),"")</f>
      </c>
    </row>
    <row r="7050" spans="2:9" x14ac:dyDescent="0.2">
      <c r="B7050">
        <f>IF(ISBLANK(A7050),"",VLOOKUP(A7050,Normas!A:D,4,FALSE))</f>
      </c>
      <c r="E7050" s="2">
        <f>IF(ISBLANK(D7050),"",INT(YEARFRAC(D7050,'Vispārīga informācija'!$B$2)))</f>
      </c>
      <c r="F7050" s="2">
        <f>IFERROR(IF(ISBLANK($A7050),"",IF($A7050="Ūdeņraža jonu koncentrācija",VLOOKUP(Dati!$A7050,Normas!$A:$D,2,FALSE),VLOOKUP(Dati!$A7050,Normas!$A:$D,2,FALSE)*0.6)),"")</f>
      </c>
      <c r="G7050" s="2">
        <f>IFERROR(IF(ISBLANK($A7050),"",IF($A7050="Ūdeņraža jonu koncentrācija",VLOOKUP(Dati!$A7050,Normas!$A:$D,3,FALSE),VLOOKUP(Dati!$A7050,Normas!$A:$D,3,FALSE)*0.6)),"")</f>
      </c>
      <c r="H7050" s="2">
        <f>IFERROR(IF(ISBLANK($A7050),"",IF($A7050="Ūdeņraža jonu koncentrācija",VLOOKUP(Dati!$A7050,Normas!$A:$D,2,FALSE),VLOOKUP(Dati!$A7050,Normas!$A:$D,2,FALSE)*0.3)),"")</f>
      </c>
      <c r="I7050" s="2">
        <f>IFERROR(IF(ISBLANK($A7050),"",IF($A7050="Ūdeņraža jonu koncentrācija",VLOOKUP(Dati!$A7050,Normas!$A:$D,3,FALSE),VLOOKUP(Dati!$A7050,Normas!$A:$D,3,FALSE)*0.3)),"")</f>
      </c>
    </row>
    <row r="7051" spans="2:9" x14ac:dyDescent="0.2">
      <c r="B7051">
        <f>IF(ISBLANK(A7051),"",VLOOKUP(A7051,Normas!A:D,4,FALSE))</f>
      </c>
      <c r="E7051" s="2">
        <f>IF(ISBLANK(D7051),"",INT(YEARFRAC(D7051,'Vispārīga informācija'!$B$2)))</f>
      </c>
      <c r="F7051" s="2">
        <f>IFERROR(IF(ISBLANK($A7051),"",IF($A7051="Ūdeņraža jonu koncentrācija",VLOOKUP(Dati!$A7051,Normas!$A:$D,2,FALSE),VLOOKUP(Dati!$A7051,Normas!$A:$D,2,FALSE)*0.6)),"")</f>
      </c>
      <c r="G7051" s="2">
        <f>IFERROR(IF(ISBLANK($A7051),"",IF($A7051="Ūdeņraža jonu koncentrācija",VLOOKUP(Dati!$A7051,Normas!$A:$D,3,FALSE),VLOOKUP(Dati!$A7051,Normas!$A:$D,3,FALSE)*0.6)),"")</f>
      </c>
      <c r="H7051" s="2">
        <f>IFERROR(IF(ISBLANK($A7051),"",IF($A7051="Ūdeņraža jonu koncentrācija",VLOOKUP(Dati!$A7051,Normas!$A:$D,2,FALSE),VLOOKUP(Dati!$A7051,Normas!$A:$D,2,FALSE)*0.3)),"")</f>
      </c>
      <c r="I7051" s="2">
        <f>IFERROR(IF(ISBLANK($A7051),"",IF($A7051="Ūdeņraža jonu koncentrācija",VLOOKUP(Dati!$A7051,Normas!$A:$D,3,FALSE),VLOOKUP(Dati!$A7051,Normas!$A:$D,3,FALSE)*0.3)),"")</f>
      </c>
    </row>
    <row r="7052" spans="2:9" x14ac:dyDescent="0.2">
      <c r="B7052">
        <f>IF(ISBLANK(A7052),"",VLOOKUP(A7052,Normas!A:D,4,FALSE))</f>
      </c>
      <c r="E7052" s="2">
        <f>IF(ISBLANK(D7052),"",INT(YEARFRAC(D7052,'Vispārīga informācija'!$B$2)))</f>
      </c>
      <c r="F7052" s="2">
        <f>IFERROR(IF(ISBLANK($A7052),"",IF($A7052="Ūdeņraža jonu koncentrācija",VLOOKUP(Dati!$A7052,Normas!$A:$D,2,FALSE),VLOOKUP(Dati!$A7052,Normas!$A:$D,2,FALSE)*0.6)),"")</f>
      </c>
      <c r="G7052" s="2">
        <f>IFERROR(IF(ISBLANK($A7052),"",IF($A7052="Ūdeņraža jonu koncentrācija",VLOOKUP(Dati!$A7052,Normas!$A:$D,3,FALSE),VLOOKUP(Dati!$A7052,Normas!$A:$D,3,FALSE)*0.6)),"")</f>
      </c>
      <c r="H7052" s="2">
        <f>IFERROR(IF(ISBLANK($A7052),"",IF($A7052="Ūdeņraža jonu koncentrācija",VLOOKUP(Dati!$A7052,Normas!$A:$D,2,FALSE),VLOOKUP(Dati!$A7052,Normas!$A:$D,2,FALSE)*0.3)),"")</f>
      </c>
      <c r="I7052" s="2">
        <f>IFERROR(IF(ISBLANK($A7052),"",IF($A7052="Ūdeņraža jonu koncentrācija",VLOOKUP(Dati!$A7052,Normas!$A:$D,3,FALSE),VLOOKUP(Dati!$A7052,Normas!$A:$D,3,FALSE)*0.3)),"")</f>
      </c>
    </row>
    <row r="7053" spans="2:9" x14ac:dyDescent="0.2">
      <c r="B7053">
        <f>IF(ISBLANK(A7053),"",VLOOKUP(A7053,Normas!A:D,4,FALSE))</f>
      </c>
      <c r="E7053" s="2">
        <f>IF(ISBLANK(D7053),"",INT(YEARFRAC(D7053,'Vispārīga informācija'!$B$2)))</f>
      </c>
      <c r="F7053" s="2">
        <f>IFERROR(IF(ISBLANK($A7053),"",IF($A7053="Ūdeņraža jonu koncentrācija",VLOOKUP(Dati!$A7053,Normas!$A:$D,2,FALSE),VLOOKUP(Dati!$A7053,Normas!$A:$D,2,FALSE)*0.6)),"")</f>
      </c>
      <c r="G7053" s="2">
        <f>IFERROR(IF(ISBLANK($A7053),"",IF($A7053="Ūdeņraža jonu koncentrācija",VLOOKUP(Dati!$A7053,Normas!$A:$D,3,FALSE),VLOOKUP(Dati!$A7053,Normas!$A:$D,3,FALSE)*0.6)),"")</f>
      </c>
      <c r="H7053" s="2">
        <f>IFERROR(IF(ISBLANK($A7053),"",IF($A7053="Ūdeņraža jonu koncentrācija",VLOOKUP(Dati!$A7053,Normas!$A:$D,2,FALSE),VLOOKUP(Dati!$A7053,Normas!$A:$D,2,FALSE)*0.3)),"")</f>
      </c>
      <c r="I7053" s="2">
        <f>IFERROR(IF(ISBLANK($A7053),"",IF($A7053="Ūdeņraža jonu koncentrācija",VLOOKUP(Dati!$A7053,Normas!$A:$D,3,FALSE),VLOOKUP(Dati!$A7053,Normas!$A:$D,3,FALSE)*0.3)),"")</f>
      </c>
    </row>
    <row r="7054" spans="2:9" x14ac:dyDescent="0.2">
      <c r="B7054">
        <f>IF(ISBLANK(A7054),"",VLOOKUP(A7054,Normas!A:D,4,FALSE))</f>
      </c>
      <c r="E7054" s="2">
        <f>IF(ISBLANK(D7054),"",INT(YEARFRAC(D7054,'Vispārīga informācija'!$B$2)))</f>
      </c>
      <c r="F7054" s="2">
        <f>IFERROR(IF(ISBLANK($A7054),"",IF($A7054="Ūdeņraža jonu koncentrācija",VLOOKUP(Dati!$A7054,Normas!$A:$D,2,FALSE),VLOOKUP(Dati!$A7054,Normas!$A:$D,2,FALSE)*0.6)),"")</f>
      </c>
      <c r="G7054" s="2">
        <f>IFERROR(IF(ISBLANK($A7054),"",IF($A7054="Ūdeņraža jonu koncentrācija",VLOOKUP(Dati!$A7054,Normas!$A:$D,3,FALSE),VLOOKUP(Dati!$A7054,Normas!$A:$D,3,FALSE)*0.6)),"")</f>
      </c>
      <c r="H7054" s="2">
        <f>IFERROR(IF(ISBLANK($A7054),"",IF($A7054="Ūdeņraža jonu koncentrācija",VLOOKUP(Dati!$A7054,Normas!$A:$D,2,FALSE),VLOOKUP(Dati!$A7054,Normas!$A:$D,2,FALSE)*0.3)),"")</f>
      </c>
      <c r="I7054" s="2">
        <f>IFERROR(IF(ISBLANK($A7054),"",IF($A7054="Ūdeņraža jonu koncentrācija",VLOOKUP(Dati!$A7054,Normas!$A:$D,3,FALSE),VLOOKUP(Dati!$A7054,Normas!$A:$D,3,FALSE)*0.3)),"")</f>
      </c>
    </row>
    <row r="7055" spans="2:9" x14ac:dyDescent="0.2">
      <c r="B7055">
        <f>IF(ISBLANK(A7055),"",VLOOKUP(A7055,Normas!A:D,4,FALSE))</f>
      </c>
      <c r="E7055" s="2">
        <f>IF(ISBLANK(D7055),"",INT(YEARFRAC(D7055,'Vispārīga informācija'!$B$2)))</f>
      </c>
      <c r="F7055" s="2">
        <f>IFERROR(IF(ISBLANK($A7055),"",IF($A7055="Ūdeņraža jonu koncentrācija",VLOOKUP(Dati!$A7055,Normas!$A:$D,2,FALSE),VLOOKUP(Dati!$A7055,Normas!$A:$D,2,FALSE)*0.6)),"")</f>
      </c>
      <c r="G7055" s="2">
        <f>IFERROR(IF(ISBLANK($A7055),"",IF($A7055="Ūdeņraža jonu koncentrācija",VLOOKUP(Dati!$A7055,Normas!$A:$D,3,FALSE),VLOOKUP(Dati!$A7055,Normas!$A:$D,3,FALSE)*0.6)),"")</f>
      </c>
      <c r="H7055" s="2">
        <f>IFERROR(IF(ISBLANK($A7055),"",IF($A7055="Ūdeņraža jonu koncentrācija",VLOOKUP(Dati!$A7055,Normas!$A:$D,2,FALSE),VLOOKUP(Dati!$A7055,Normas!$A:$D,2,FALSE)*0.3)),"")</f>
      </c>
      <c r="I7055" s="2">
        <f>IFERROR(IF(ISBLANK($A7055),"",IF($A7055="Ūdeņraža jonu koncentrācija",VLOOKUP(Dati!$A7055,Normas!$A:$D,3,FALSE),VLOOKUP(Dati!$A7055,Normas!$A:$D,3,FALSE)*0.3)),"")</f>
      </c>
    </row>
    <row r="7056" spans="2:9" x14ac:dyDescent="0.2">
      <c r="B7056">
        <f>IF(ISBLANK(A7056),"",VLOOKUP(A7056,Normas!A:D,4,FALSE))</f>
      </c>
      <c r="E7056" s="2">
        <f>IF(ISBLANK(D7056),"",INT(YEARFRAC(D7056,'Vispārīga informācija'!$B$2)))</f>
      </c>
      <c r="F7056" s="2">
        <f>IFERROR(IF(ISBLANK($A7056),"",IF($A7056="Ūdeņraža jonu koncentrācija",VLOOKUP(Dati!$A7056,Normas!$A:$D,2,FALSE),VLOOKUP(Dati!$A7056,Normas!$A:$D,2,FALSE)*0.6)),"")</f>
      </c>
      <c r="G7056" s="2">
        <f>IFERROR(IF(ISBLANK($A7056),"",IF($A7056="Ūdeņraža jonu koncentrācija",VLOOKUP(Dati!$A7056,Normas!$A:$D,3,FALSE),VLOOKUP(Dati!$A7056,Normas!$A:$D,3,FALSE)*0.6)),"")</f>
      </c>
      <c r="H7056" s="2">
        <f>IFERROR(IF(ISBLANK($A7056),"",IF($A7056="Ūdeņraža jonu koncentrācija",VLOOKUP(Dati!$A7056,Normas!$A:$D,2,FALSE),VLOOKUP(Dati!$A7056,Normas!$A:$D,2,FALSE)*0.3)),"")</f>
      </c>
      <c r="I7056" s="2">
        <f>IFERROR(IF(ISBLANK($A7056),"",IF($A7056="Ūdeņraža jonu koncentrācija",VLOOKUP(Dati!$A7056,Normas!$A:$D,3,FALSE),VLOOKUP(Dati!$A7056,Normas!$A:$D,3,FALSE)*0.3)),"")</f>
      </c>
    </row>
    <row r="7057" spans="2:9" x14ac:dyDescent="0.2">
      <c r="B7057">
        <f>IF(ISBLANK(A7057),"",VLOOKUP(A7057,Normas!A:D,4,FALSE))</f>
      </c>
      <c r="E7057" s="2">
        <f>IF(ISBLANK(D7057),"",INT(YEARFRAC(D7057,'Vispārīga informācija'!$B$2)))</f>
      </c>
      <c r="F7057" s="2">
        <f>IFERROR(IF(ISBLANK($A7057),"",IF($A7057="Ūdeņraža jonu koncentrācija",VLOOKUP(Dati!$A7057,Normas!$A:$D,2,FALSE),VLOOKUP(Dati!$A7057,Normas!$A:$D,2,FALSE)*0.6)),"")</f>
      </c>
      <c r="G7057" s="2">
        <f>IFERROR(IF(ISBLANK($A7057),"",IF($A7057="Ūdeņraža jonu koncentrācija",VLOOKUP(Dati!$A7057,Normas!$A:$D,3,FALSE),VLOOKUP(Dati!$A7057,Normas!$A:$D,3,FALSE)*0.6)),"")</f>
      </c>
      <c r="H7057" s="2">
        <f>IFERROR(IF(ISBLANK($A7057),"",IF($A7057="Ūdeņraža jonu koncentrācija",VLOOKUP(Dati!$A7057,Normas!$A:$D,2,FALSE),VLOOKUP(Dati!$A7057,Normas!$A:$D,2,FALSE)*0.3)),"")</f>
      </c>
      <c r="I7057" s="2">
        <f>IFERROR(IF(ISBLANK($A7057),"",IF($A7057="Ūdeņraža jonu koncentrācija",VLOOKUP(Dati!$A7057,Normas!$A:$D,3,FALSE),VLOOKUP(Dati!$A7057,Normas!$A:$D,3,FALSE)*0.3)),"")</f>
      </c>
    </row>
    <row r="7058" spans="2:9" x14ac:dyDescent="0.2">
      <c r="B7058">
        <f>IF(ISBLANK(A7058),"",VLOOKUP(A7058,Normas!A:D,4,FALSE))</f>
      </c>
      <c r="E7058" s="2">
        <f>IF(ISBLANK(D7058),"",INT(YEARFRAC(D7058,'Vispārīga informācija'!$B$2)))</f>
      </c>
      <c r="F7058" s="2">
        <f>IFERROR(IF(ISBLANK($A7058),"",IF($A7058="Ūdeņraža jonu koncentrācija",VLOOKUP(Dati!$A7058,Normas!$A:$D,2,FALSE),VLOOKUP(Dati!$A7058,Normas!$A:$D,2,FALSE)*0.6)),"")</f>
      </c>
      <c r="G7058" s="2">
        <f>IFERROR(IF(ISBLANK($A7058),"",IF($A7058="Ūdeņraža jonu koncentrācija",VLOOKUP(Dati!$A7058,Normas!$A:$D,3,FALSE),VLOOKUP(Dati!$A7058,Normas!$A:$D,3,FALSE)*0.6)),"")</f>
      </c>
      <c r="H7058" s="2">
        <f>IFERROR(IF(ISBLANK($A7058),"",IF($A7058="Ūdeņraža jonu koncentrācija",VLOOKUP(Dati!$A7058,Normas!$A:$D,2,FALSE),VLOOKUP(Dati!$A7058,Normas!$A:$D,2,FALSE)*0.3)),"")</f>
      </c>
      <c r="I7058" s="2">
        <f>IFERROR(IF(ISBLANK($A7058),"",IF($A7058="Ūdeņraža jonu koncentrācija",VLOOKUP(Dati!$A7058,Normas!$A:$D,3,FALSE),VLOOKUP(Dati!$A7058,Normas!$A:$D,3,FALSE)*0.3)),"")</f>
      </c>
    </row>
    <row r="7059" spans="2:9" x14ac:dyDescent="0.2">
      <c r="B7059">
        <f>IF(ISBLANK(A7059),"",VLOOKUP(A7059,Normas!A:D,4,FALSE))</f>
      </c>
      <c r="E7059" s="2">
        <f>IF(ISBLANK(D7059),"",INT(YEARFRAC(D7059,'Vispārīga informācija'!$B$2)))</f>
      </c>
      <c r="F7059" s="2">
        <f>IFERROR(IF(ISBLANK($A7059),"",IF($A7059="Ūdeņraža jonu koncentrācija",VLOOKUP(Dati!$A7059,Normas!$A:$D,2,FALSE),VLOOKUP(Dati!$A7059,Normas!$A:$D,2,FALSE)*0.6)),"")</f>
      </c>
      <c r="G7059" s="2">
        <f>IFERROR(IF(ISBLANK($A7059),"",IF($A7059="Ūdeņraža jonu koncentrācija",VLOOKUP(Dati!$A7059,Normas!$A:$D,3,FALSE),VLOOKUP(Dati!$A7059,Normas!$A:$D,3,FALSE)*0.6)),"")</f>
      </c>
      <c r="H7059" s="2">
        <f>IFERROR(IF(ISBLANK($A7059),"",IF($A7059="Ūdeņraža jonu koncentrācija",VLOOKUP(Dati!$A7059,Normas!$A:$D,2,FALSE),VLOOKUP(Dati!$A7059,Normas!$A:$D,2,FALSE)*0.3)),"")</f>
      </c>
      <c r="I7059" s="2">
        <f>IFERROR(IF(ISBLANK($A7059),"",IF($A7059="Ūdeņraža jonu koncentrācija",VLOOKUP(Dati!$A7059,Normas!$A:$D,3,FALSE),VLOOKUP(Dati!$A7059,Normas!$A:$D,3,FALSE)*0.3)),"")</f>
      </c>
    </row>
    <row r="7060" spans="2:9" x14ac:dyDescent="0.2">
      <c r="B7060">
        <f>IF(ISBLANK(A7060),"",VLOOKUP(A7060,Normas!A:D,4,FALSE))</f>
      </c>
      <c r="E7060" s="2">
        <f>IF(ISBLANK(D7060),"",INT(YEARFRAC(D7060,'Vispārīga informācija'!$B$2)))</f>
      </c>
      <c r="F7060" s="2">
        <f>IFERROR(IF(ISBLANK($A7060),"",IF($A7060="Ūdeņraža jonu koncentrācija",VLOOKUP(Dati!$A7060,Normas!$A:$D,2,FALSE),VLOOKUP(Dati!$A7060,Normas!$A:$D,2,FALSE)*0.6)),"")</f>
      </c>
      <c r="G7060" s="2">
        <f>IFERROR(IF(ISBLANK($A7060),"",IF($A7060="Ūdeņraža jonu koncentrācija",VLOOKUP(Dati!$A7060,Normas!$A:$D,3,FALSE),VLOOKUP(Dati!$A7060,Normas!$A:$D,3,FALSE)*0.6)),"")</f>
      </c>
      <c r="H7060" s="2">
        <f>IFERROR(IF(ISBLANK($A7060),"",IF($A7060="Ūdeņraža jonu koncentrācija",VLOOKUP(Dati!$A7060,Normas!$A:$D,2,FALSE),VLOOKUP(Dati!$A7060,Normas!$A:$D,2,FALSE)*0.3)),"")</f>
      </c>
      <c r="I7060" s="2">
        <f>IFERROR(IF(ISBLANK($A7060),"",IF($A7060="Ūdeņraža jonu koncentrācija",VLOOKUP(Dati!$A7060,Normas!$A:$D,3,FALSE),VLOOKUP(Dati!$A7060,Normas!$A:$D,3,FALSE)*0.3)),"")</f>
      </c>
    </row>
    <row r="7061" spans="2:9" x14ac:dyDescent="0.2">
      <c r="B7061">
        <f>IF(ISBLANK(A7061),"",VLOOKUP(A7061,Normas!A:D,4,FALSE))</f>
      </c>
      <c r="E7061" s="2">
        <f>IF(ISBLANK(D7061),"",INT(YEARFRAC(D7061,'Vispārīga informācija'!$B$2)))</f>
      </c>
      <c r="F7061" s="2">
        <f>IFERROR(IF(ISBLANK($A7061),"",IF($A7061="Ūdeņraža jonu koncentrācija",VLOOKUP(Dati!$A7061,Normas!$A:$D,2,FALSE),VLOOKUP(Dati!$A7061,Normas!$A:$D,2,FALSE)*0.6)),"")</f>
      </c>
      <c r="G7061" s="2">
        <f>IFERROR(IF(ISBLANK($A7061),"",IF($A7061="Ūdeņraža jonu koncentrācija",VLOOKUP(Dati!$A7061,Normas!$A:$D,3,FALSE),VLOOKUP(Dati!$A7061,Normas!$A:$D,3,FALSE)*0.6)),"")</f>
      </c>
      <c r="H7061" s="2">
        <f>IFERROR(IF(ISBLANK($A7061),"",IF($A7061="Ūdeņraža jonu koncentrācija",VLOOKUP(Dati!$A7061,Normas!$A:$D,2,FALSE),VLOOKUP(Dati!$A7061,Normas!$A:$D,2,FALSE)*0.3)),"")</f>
      </c>
      <c r="I7061" s="2">
        <f>IFERROR(IF(ISBLANK($A7061),"",IF($A7061="Ūdeņraža jonu koncentrācija",VLOOKUP(Dati!$A7061,Normas!$A:$D,3,FALSE),VLOOKUP(Dati!$A7061,Normas!$A:$D,3,FALSE)*0.3)),"")</f>
      </c>
    </row>
    <row r="7062" spans="2:9" x14ac:dyDescent="0.2">
      <c r="B7062">
        <f>IF(ISBLANK(A7062),"",VLOOKUP(A7062,Normas!A:D,4,FALSE))</f>
      </c>
      <c r="E7062" s="2">
        <f>IF(ISBLANK(D7062),"",INT(YEARFRAC(D7062,'Vispārīga informācija'!$B$2)))</f>
      </c>
      <c r="F7062" s="2">
        <f>IFERROR(IF(ISBLANK($A7062),"",IF($A7062="Ūdeņraža jonu koncentrācija",VLOOKUP(Dati!$A7062,Normas!$A:$D,2,FALSE),VLOOKUP(Dati!$A7062,Normas!$A:$D,2,FALSE)*0.6)),"")</f>
      </c>
      <c r="G7062" s="2">
        <f>IFERROR(IF(ISBLANK($A7062),"",IF($A7062="Ūdeņraža jonu koncentrācija",VLOOKUP(Dati!$A7062,Normas!$A:$D,3,FALSE),VLOOKUP(Dati!$A7062,Normas!$A:$D,3,FALSE)*0.6)),"")</f>
      </c>
      <c r="H7062" s="2">
        <f>IFERROR(IF(ISBLANK($A7062),"",IF($A7062="Ūdeņraža jonu koncentrācija",VLOOKUP(Dati!$A7062,Normas!$A:$D,2,FALSE),VLOOKUP(Dati!$A7062,Normas!$A:$D,2,FALSE)*0.3)),"")</f>
      </c>
      <c r="I7062" s="2">
        <f>IFERROR(IF(ISBLANK($A7062),"",IF($A7062="Ūdeņraža jonu koncentrācija",VLOOKUP(Dati!$A7062,Normas!$A:$D,3,FALSE),VLOOKUP(Dati!$A7062,Normas!$A:$D,3,FALSE)*0.3)),"")</f>
      </c>
    </row>
    <row r="7063" spans="2:9" x14ac:dyDescent="0.2">
      <c r="B7063">
        <f>IF(ISBLANK(A7063),"",VLOOKUP(A7063,Normas!A:D,4,FALSE))</f>
      </c>
      <c r="E7063" s="2">
        <f>IF(ISBLANK(D7063),"",INT(YEARFRAC(D7063,'Vispārīga informācija'!$B$2)))</f>
      </c>
      <c r="F7063" s="2">
        <f>IFERROR(IF(ISBLANK($A7063),"",IF($A7063="Ūdeņraža jonu koncentrācija",VLOOKUP(Dati!$A7063,Normas!$A:$D,2,FALSE),VLOOKUP(Dati!$A7063,Normas!$A:$D,2,FALSE)*0.6)),"")</f>
      </c>
      <c r="G7063" s="2">
        <f>IFERROR(IF(ISBLANK($A7063),"",IF($A7063="Ūdeņraža jonu koncentrācija",VLOOKUP(Dati!$A7063,Normas!$A:$D,3,FALSE),VLOOKUP(Dati!$A7063,Normas!$A:$D,3,FALSE)*0.6)),"")</f>
      </c>
      <c r="H7063" s="2">
        <f>IFERROR(IF(ISBLANK($A7063),"",IF($A7063="Ūdeņraža jonu koncentrācija",VLOOKUP(Dati!$A7063,Normas!$A:$D,2,FALSE),VLOOKUP(Dati!$A7063,Normas!$A:$D,2,FALSE)*0.3)),"")</f>
      </c>
      <c r="I7063" s="2">
        <f>IFERROR(IF(ISBLANK($A7063),"",IF($A7063="Ūdeņraža jonu koncentrācija",VLOOKUP(Dati!$A7063,Normas!$A:$D,3,FALSE),VLOOKUP(Dati!$A7063,Normas!$A:$D,3,FALSE)*0.3)),"")</f>
      </c>
    </row>
    <row r="7064" spans="2:9" x14ac:dyDescent="0.2">
      <c r="B7064">
        <f>IF(ISBLANK(A7064),"",VLOOKUP(A7064,Normas!A:D,4,FALSE))</f>
      </c>
      <c r="E7064" s="2">
        <f>IF(ISBLANK(D7064),"",INT(YEARFRAC(D7064,'Vispārīga informācija'!$B$2)))</f>
      </c>
      <c r="F7064" s="2">
        <f>IFERROR(IF(ISBLANK($A7064),"",IF($A7064="Ūdeņraža jonu koncentrācija",VLOOKUP(Dati!$A7064,Normas!$A:$D,2,FALSE),VLOOKUP(Dati!$A7064,Normas!$A:$D,2,FALSE)*0.6)),"")</f>
      </c>
      <c r="G7064" s="2">
        <f>IFERROR(IF(ISBLANK($A7064),"",IF($A7064="Ūdeņraža jonu koncentrācija",VLOOKUP(Dati!$A7064,Normas!$A:$D,3,FALSE),VLOOKUP(Dati!$A7064,Normas!$A:$D,3,FALSE)*0.6)),"")</f>
      </c>
      <c r="H7064" s="2">
        <f>IFERROR(IF(ISBLANK($A7064),"",IF($A7064="Ūdeņraža jonu koncentrācija",VLOOKUP(Dati!$A7064,Normas!$A:$D,2,FALSE),VLOOKUP(Dati!$A7064,Normas!$A:$D,2,FALSE)*0.3)),"")</f>
      </c>
      <c r="I7064" s="2">
        <f>IFERROR(IF(ISBLANK($A7064),"",IF($A7064="Ūdeņraža jonu koncentrācija",VLOOKUP(Dati!$A7064,Normas!$A:$D,3,FALSE),VLOOKUP(Dati!$A7064,Normas!$A:$D,3,FALSE)*0.3)),"")</f>
      </c>
    </row>
    <row r="7065" spans="2:9" x14ac:dyDescent="0.2">
      <c r="B7065">
        <f>IF(ISBLANK(A7065),"",VLOOKUP(A7065,Normas!A:D,4,FALSE))</f>
      </c>
      <c r="E7065" s="2">
        <f>IF(ISBLANK(D7065),"",INT(YEARFRAC(D7065,'Vispārīga informācija'!$B$2)))</f>
      </c>
      <c r="F7065" s="2">
        <f>IFERROR(IF(ISBLANK($A7065),"",IF($A7065="Ūdeņraža jonu koncentrācija",VLOOKUP(Dati!$A7065,Normas!$A:$D,2,FALSE),VLOOKUP(Dati!$A7065,Normas!$A:$D,2,FALSE)*0.6)),"")</f>
      </c>
      <c r="G7065" s="2">
        <f>IFERROR(IF(ISBLANK($A7065),"",IF($A7065="Ūdeņraža jonu koncentrācija",VLOOKUP(Dati!$A7065,Normas!$A:$D,3,FALSE),VLOOKUP(Dati!$A7065,Normas!$A:$D,3,FALSE)*0.6)),"")</f>
      </c>
      <c r="H7065" s="2">
        <f>IFERROR(IF(ISBLANK($A7065),"",IF($A7065="Ūdeņraža jonu koncentrācija",VLOOKUP(Dati!$A7065,Normas!$A:$D,2,FALSE),VLOOKUP(Dati!$A7065,Normas!$A:$D,2,FALSE)*0.3)),"")</f>
      </c>
      <c r="I7065" s="2">
        <f>IFERROR(IF(ISBLANK($A7065),"",IF($A7065="Ūdeņraža jonu koncentrācija",VLOOKUP(Dati!$A7065,Normas!$A:$D,3,FALSE),VLOOKUP(Dati!$A7065,Normas!$A:$D,3,FALSE)*0.3)),"")</f>
      </c>
    </row>
    <row r="7066" spans="2:9" x14ac:dyDescent="0.2">
      <c r="B7066">
        <f>IF(ISBLANK(A7066),"",VLOOKUP(A7066,Normas!A:D,4,FALSE))</f>
      </c>
      <c r="E7066" s="2">
        <f>IF(ISBLANK(D7066),"",INT(YEARFRAC(D7066,'Vispārīga informācija'!$B$2)))</f>
      </c>
      <c r="F7066" s="2">
        <f>IFERROR(IF(ISBLANK($A7066),"",IF($A7066="Ūdeņraža jonu koncentrācija",VLOOKUP(Dati!$A7066,Normas!$A:$D,2,FALSE),VLOOKUP(Dati!$A7066,Normas!$A:$D,2,FALSE)*0.6)),"")</f>
      </c>
      <c r="G7066" s="2">
        <f>IFERROR(IF(ISBLANK($A7066),"",IF($A7066="Ūdeņraža jonu koncentrācija",VLOOKUP(Dati!$A7066,Normas!$A:$D,3,FALSE),VLOOKUP(Dati!$A7066,Normas!$A:$D,3,FALSE)*0.6)),"")</f>
      </c>
      <c r="H7066" s="2">
        <f>IFERROR(IF(ISBLANK($A7066),"",IF($A7066="Ūdeņraža jonu koncentrācija",VLOOKUP(Dati!$A7066,Normas!$A:$D,2,FALSE),VLOOKUP(Dati!$A7066,Normas!$A:$D,2,FALSE)*0.3)),"")</f>
      </c>
      <c r="I7066" s="2">
        <f>IFERROR(IF(ISBLANK($A7066),"",IF($A7066="Ūdeņraža jonu koncentrācija",VLOOKUP(Dati!$A7066,Normas!$A:$D,3,FALSE),VLOOKUP(Dati!$A7066,Normas!$A:$D,3,FALSE)*0.3)),"")</f>
      </c>
    </row>
    <row r="7067" spans="2:9" x14ac:dyDescent="0.2">
      <c r="B7067">
        <f>IF(ISBLANK(A7067),"",VLOOKUP(A7067,Normas!A:D,4,FALSE))</f>
      </c>
      <c r="E7067" s="2">
        <f>IF(ISBLANK(D7067),"",INT(YEARFRAC(D7067,'Vispārīga informācija'!$B$2)))</f>
      </c>
      <c r="F7067" s="2">
        <f>IFERROR(IF(ISBLANK($A7067),"",IF($A7067="Ūdeņraža jonu koncentrācija",VLOOKUP(Dati!$A7067,Normas!$A:$D,2,FALSE),VLOOKUP(Dati!$A7067,Normas!$A:$D,2,FALSE)*0.6)),"")</f>
      </c>
      <c r="G7067" s="2">
        <f>IFERROR(IF(ISBLANK($A7067),"",IF($A7067="Ūdeņraža jonu koncentrācija",VLOOKUP(Dati!$A7067,Normas!$A:$D,3,FALSE),VLOOKUP(Dati!$A7067,Normas!$A:$D,3,FALSE)*0.6)),"")</f>
      </c>
      <c r="H7067" s="2">
        <f>IFERROR(IF(ISBLANK($A7067),"",IF($A7067="Ūdeņraža jonu koncentrācija",VLOOKUP(Dati!$A7067,Normas!$A:$D,2,FALSE),VLOOKUP(Dati!$A7067,Normas!$A:$D,2,FALSE)*0.3)),"")</f>
      </c>
      <c r="I7067" s="2">
        <f>IFERROR(IF(ISBLANK($A7067),"",IF($A7067="Ūdeņraža jonu koncentrācija",VLOOKUP(Dati!$A7067,Normas!$A:$D,3,FALSE),VLOOKUP(Dati!$A7067,Normas!$A:$D,3,FALSE)*0.3)),"")</f>
      </c>
    </row>
    <row r="7068" spans="2:9" x14ac:dyDescent="0.2">
      <c r="B7068">
        <f>IF(ISBLANK(A7068),"",VLOOKUP(A7068,Normas!A:D,4,FALSE))</f>
      </c>
      <c r="E7068" s="2">
        <f>IF(ISBLANK(D7068),"",INT(YEARFRAC(D7068,'Vispārīga informācija'!$B$2)))</f>
      </c>
      <c r="F7068" s="2">
        <f>IFERROR(IF(ISBLANK($A7068),"",IF($A7068="Ūdeņraža jonu koncentrācija",VLOOKUP(Dati!$A7068,Normas!$A:$D,2,FALSE),VLOOKUP(Dati!$A7068,Normas!$A:$D,2,FALSE)*0.6)),"")</f>
      </c>
      <c r="G7068" s="2">
        <f>IFERROR(IF(ISBLANK($A7068),"",IF($A7068="Ūdeņraža jonu koncentrācija",VLOOKUP(Dati!$A7068,Normas!$A:$D,3,FALSE),VLOOKUP(Dati!$A7068,Normas!$A:$D,3,FALSE)*0.6)),"")</f>
      </c>
      <c r="H7068" s="2">
        <f>IFERROR(IF(ISBLANK($A7068),"",IF($A7068="Ūdeņraža jonu koncentrācija",VLOOKUP(Dati!$A7068,Normas!$A:$D,2,FALSE),VLOOKUP(Dati!$A7068,Normas!$A:$D,2,FALSE)*0.3)),"")</f>
      </c>
      <c r="I7068" s="2">
        <f>IFERROR(IF(ISBLANK($A7068),"",IF($A7068="Ūdeņraža jonu koncentrācija",VLOOKUP(Dati!$A7068,Normas!$A:$D,3,FALSE),VLOOKUP(Dati!$A7068,Normas!$A:$D,3,FALSE)*0.3)),"")</f>
      </c>
    </row>
    <row r="7069" spans="2:9" x14ac:dyDescent="0.2">
      <c r="B7069">
        <f>IF(ISBLANK(A7069),"",VLOOKUP(A7069,Normas!A:D,4,FALSE))</f>
      </c>
      <c r="E7069" s="2">
        <f>IF(ISBLANK(D7069),"",INT(YEARFRAC(D7069,'Vispārīga informācija'!$B$2)))</f>
      </c>
      <c r="F7069" s="2">
        <f>IFERROR(IF(ISBLANK($A7069),"",IF($A7069="Ūdeņraža jonu koncentrācija",VLOOKUP(Dati!$A7069,Normas!$A:$D,2,FALSE),VLOOKUP(Dati!$A7069,Normas!$A:$D,2,FALSE)*0.6)),"")</f>
      </c>
      <c r="G7069" s="2">
        <f>IFERROR(IF(ISBLANK($A7069),"",IF($A7069="Ūdeņraža jonu koncentrācija",VLOOKUP(Dati!$A7069,Normas!$A:$D,3,FALSE),VLOOKUP(Dati!$A7069,Normas!$A:$D,3,FALSE)*0.6)),"")</f>
      </c>
      <c r="H7069" s="2">
        <f>IFERROR(IF(ISBLANK($A7069),"",IF($A7069="Ūdeņraža jonu koncentrācija",VLOOKUP(Dati!$A7069,Normas!$A:$D,2,FALSE),VLOOKUP(Dati!$A7069,Normas!$A:$D,2,FALSE)*0.3)),"")</f>
      </c>
      <c r="I7069" s="2">
        <f>IFERROR(IF(ISBLANK($A7069),"",IF($A7069="Ūdeņraža jonu koncentrācija",VLOOKUP(Dati!$A7069,Normas!$A:$D,3,FALSE),VLOOKUP(Dati!$A7069,Normas!$A:$D,3,FALSE)*0.3)),"")</f>
      </c>
    </row>
    <row r="7070" spans="2:9" x14ac:dyDescent="0.2">
      <c r="B7070">
        <f>IF(ISBLANK(A7070),"",VLOOKUP(A7070,Normas!A:D,4,FALSE))</f>
      </c>
      <c r="E7070" s="2">
        <f>IF(ISBLANK(D7070),"",INT(YEARFRAC(D7070,'Vispārīga informācija'!$B$2)))</f>
      </c>
      <c r="F7070" s="2">
        <f>IFERROR(IF(ISBLANK($A7070),"",IF($A7070="Ūdeņraža jonu koncentrācija",VLOOKUP(Dati!$A7070,Normas!$A:$D,2,FALSE),VLOOKUP(Dati!$A7070,Normas!$A:$D,2,FALSE)*0.6)),"")</f>
      </c>
      <c r="G7070" s="2">
        <f>IFERROR(IF(ISBLANK($A7070),"",IF($A7070="Ūdeņraža jonu koncentrācija",VLOOKUP(Dati!$A7070,Normas!$A:$D,3,FALSE),VLOOKUP(Dati!$A7070,Normas!$A:$D,3,FALSE)*0.6)),"")</f>
      </c>
      <c r="H7070" s="2">
        <f>IFERROR(IF(ISBLANK($A7070),"",IF($A7070="Ūdeņraža jonu koncentrācija",VLOOKUP(Dati!$A7070,Normas!$A:$D,2,FALSE),VLOOKUP(Dati!$A7070,Normas!$A:$D,2,FALSE)*0.3)),"")</f>
      </c>
      <c r="I7070" s="2">
        <f>IFERROR(IF(ISBLANK($A7070),"",IF($A7070="Ūdeņraža jonu koncentrācija",VLOOKUP(Dati!$A7070,Normas!$A:$D,3,FALSE),VLOOKUP(Dati!$A7070,Normas!$A:$D,3,FALSE)*0.3)),"")</f>
      </c>
    </row>
    <row r="7071" spans="2:9" x14ac:dyDescent="0.2">
      <c r="B7071">
        <f>IF(ISBLANK(A7071),"",VLOOKUP(A7071,Normas!A:D,4,FALSE))</f>
      </c>
      <c r="E7071" s="2">
        <f>IF(ISBLANK(D7071),"",INT(YEARFRAC(D7071,'Vispārīga informācija'!$B$2)))</f>
      </c>
      <c r="F7071" s="2">
        <f>IFERROR(IF(ISBLANK($A7071),"",IF($A7071="Ūdeņraža jonu koncentrācija",VLOOKUP(Dati!$A7071,Normas!$A:$D,2,FALSE),VLOOKUP(Dati!$A7071,Normas!$A:$D,2,FALSE)*0.6)),"")</f>
      </c>
      <c r="G7071" s="2">
        <f>IFERROR(IF(ISBLANK($A7071),"",IF($A7071="Ūdeņraža jonu koncentrācija",VLOOKUP(Dati!$A7071,Normas!$A:$D,3,FALSE),VLOOKUP(Dati!$A7071,Normas!$A:$D,3,FALSE)*0.6)),"")</f>
      </c>
      <c r="H7071" s="2">
        <f>IFERROR(IF(ISBLANK($A7071),"",IF($A7071="Ūdeņraža jonu koncentrācija",VLOOKUP(Dati!$A7071,Normas!$A:$D,2,FALSE),VLOOKUP(Dati!$A7071,Normas!$A:$D,2,FALSE)*0.3)),"")</f>
      </c>
      <c r="I7071" s="2">
        <f>IFERROR(IF(ISBLANK($A7071),"",IF($A7071="Ūdeņraža jonu koncentrācija",VLOOKUP(Dati!$A7071,Normas!$A:$D,3,FALSE),VLOOKUP(Dati!$A7071,Normas!$A:$D,3,FALSE)*0.3)),"")</f>
      </c>
    </row>
    <row r="7072" spans="2:9" x14ac:dyDescent="0.2">
      <c r="B7072">
        <f>IF(ISBLANK(A7072),"",VLOOKUP(A7072,Normas!A:D,4,FALSE))</f>
      </c>
      <c r="E7072" s="2">
        <f>IF(ISBLANK(D7072),"",INT(YEARFRAC(D7072,'Vispārīga informācija'!$B$2)))</f>
      </c>
      <c r="F7072" s="2">
        <f>IFERROR(IF(ISBLANK($A7072),"",IF($A7072="Ūdeņraža jonu koncentrācija",VLOOKUP(Dati!$A7072,Normas!$A:$D,2,FALSE),VLOOKUP(Dati!$A7072,Normas!$A:$D,2,FALSE)*0.6)),"")</f>
      </c>
      <c r="G7072" s="2">
        <f>IFERROR(IF(ISBLANK($A7072),"",IF($A7072="Ūdeņraža jonu koncentrācija",VLOOKUP(Dati!$A7072,Normas!$A:$D,3,FALSE),VLOOKUP(Dati!$A7072,Normas!$A:$D,3,FALSE)*0.6)),"")</f>
      </c>
      <c r="H7072" s="2">
        <f>IFERROR(IF(ISBLANK($A7072),"",IF($A7072="Ūdeņraža jonu koncentrācija",VLOOKUP(Dati!$A7072,Normas!$A:$D,2,FALSE),VLOOKUP(Dati!$A7072,Normas!$A:$D,2,FALSE)*0.3)),"")</f>
      </c>
      <c r="I7072" s="2">
        <f>IFERROR(IF(ISBLANK($A7072),"",IF($A7072="Ūdeņraža jonu koncentrācija",VLOOKUP(Dati!$A7072,Normas!$A:$D,3,FALSE),VLOOKUP(Dati!$A7072,Normas!$A:$D,3,FALSE)*0.3)),"")</f>
      </c>
    </row>
    <row r="7073" spans="2:9" x14ac:dyDescent="0.2">
      <c r="B7073">
        <f>IF(ISBLANK(A7073),"",VLOOKUP(A7073,Normas!A:D,4,FALSE))</f>
      </c>
      <c r="E7073" s="2">
        <f>IF(ISBLANK(D7073),"",INT(YEARFRAC(D7073,'Vispārīga informācija'!$B$2)))</f>
      </c>
      <c r="F7073" s="2">
        <f>IFERROR(IF(ISBLANK($A7073),"",IF($A7073="Ūdeņraža jonu koncentrācija",VLOOKUP(Dati!$A7073,Normas!$A:$D,2,FALSE),VLOOKUP(Dati!$A7073,Normas!$A:$D,2,FALSE)*0.6)),"")</f>
      </c>
      <c r="G7073" s="2">
        <f>IFERROR(IF(ISBLANK($A7073),"",IF($A7073="Ūdeņraža jonu koncentrācija",VLOOKUP(Dati!$A7073,Normas!$A:$D,3,FALSE),VLOOKUP(Dati!$A7073,Normas!$A:$D,3,FALSE)*0.6)),"")</f>
      </c>
      <c r="H7073" s="2">
        <f>IFERROR(IF(ISBLANK($A7073),"",IF($A7073="Ūdeņraža jonu koncentrācija",VLOOKUP(Dati!$A7073,Normas!$A:$D,2,FALSE),VLOOKUP(Dati!$A7073,Normas!$A:$D,2,FALSE)*0.3)),"")</f>
      </c>
      <c r="I7073" s="2">
        <f>IFERROR(IF(ISBLANK($A7073),"",IF($A7073="Ūdeņraža jonu koncentrācija",VLOOKUP(Dati!$A7073,Normas!$A:$D,3,FALSE),VLOOKUP(Dati!$A7073,Normas!$A:$D,3,FALSE)*0.3)),"")</f>
      </c>
    </row>
    <row r="7074" spans="2:9" x14ac:dyDescent="0.2">
      <c r="B7074">
        <f>IF(ISBLANK(A7074),"",VLOOKUP(A7074,Normas!A:D,4,FALSE))</f>
      </c>
      <c r="E7074" s="2">
        <f>IF(ISBLANK(D7074),"",INT(YEARFRAC(D7074,'Vispārīga informācija'!$B$2)))</f>
      </c>
      <c r="F7074" s="2">
        <f>IFERROR(IF(ISBLANK($A7074),"",IF($A7074="Ūdeņraža jonu koncentrācija",VLOOKUP(Dati!$A7074,Normas!$A:$D,2,FALSE),VLOOKUP(Dati!$A7074,Normas!$A:$D,2,FALSE)*0.6)),"")</f>
      </c>
      <c r="G7074" s="2">
        <f>IFERROR(IF(ISBLANK($A7074),"",IF($A7074="Ūdeņraža jonu koncentrācija",VLOOKUP(Dati!$A7074,Normas!$A:$D,3,FALSE),VLOOKUP(Dati!$A7074,Normas!$A:$D,3,FALSE)*0.6)),"")</f>
      </c>
      <c r="H7074" s="2">
        <f>IFERROR(IF(ISBLANK($A7074),"",IF($A7074="Ūdeņraža jonu koncentrācija",VLOOKUP(Dati!$A7074,Normas!$A:$D,2,FALSE),VLOOKUP(Dati!$A7074,Normas!$A:$D,2,FALSE)*0.3)),"")</f>
      </c>
      <c r="I7074" s="2">
        <f>IFERROR(IF(ISBLANK($A7074),"",IF($A7074="Ūdeņraža jonu koncentrācija",VLOOKUP(Dati!$A7074,Normas!$A:$D,3,FALSE),VLOOKUP(Dati!$A7074,Normas!$A:$D,3,FALSE)*0.3)),"")</f>
      </c>
    </row>
    <row r="7075" spans="2:9" x14ac:dyDescent="0.2">
      <c r="B7075">
        <f>IF(ISBLANK(A7075),"",VLOOKUP(A7075,Normas!A:D,4,FALSE))</f>
      </c>
      <c r="E7075" s="2">
        <f>IF(ISBLANK(D7075),"",INT(YEARFRAC(D7075,'Vispārīga informācija'!$B$2)))</f>
      </c>
      <c r="F7075" s="2">
        <f>IFERROR(IF(ISBLANK($A7075),"",IF($A7075="Ūdeņraža jonu koncentrācija",VLOOKUP(Dati!$A7075,Normas!$A:$D,2,FALSE),VLOOKUP(Dati!$A7075,Normas!$A:$D,2,FALSE)*0.6)),"")</f>
      </c>
      <c r="G7075" s="2">
        <f>IFERROR(IF(ISBLANK($A7075),"",IF($A7075="Ūdeņraža jonu koncentrācija",VLOOKUP(Dati!$A7075,Normas!$A:$D,3,FALSE),VLOOKUP(Dati!$A7075,Normas!$A:$D,3,FALSE)*0.6)),"")</f>
      </c>
      <c r="H7075" s="2">
        <f>IFERROR(IF(ISBLANK($A7075),"",IF($A7075="Ūdeņraža jonu koncentrācija",VLOOKUP(Dati!$A7075,Normas!$A:$D,2,FALSE),VLOOKUP(Dati!$A7075,Normas!$A:$D,2,FALSE)*0.3)),"")</f>
      </c>
      <c r="I7075" s="2">
        <f>IFERROR(IF(ISBLANK($A7075),"",IF($A7075="Ūdeņraža jonu koncentrācija",VLOOKUP(Dati!$A7075,Normas!$A:$D,3,FALSE),VLOOKUP(Dati!$A7075,Normas!$A:$D,3,FALSE)*0.3)),"")</f>
      </c>
    </row>
    <row r="7076" spans="2:9" x14ac:dyDescent="0.2">
      <c r="B7076">
        <f>IF(ISBLANK(A7076),"",VLOOKUP(A7076,Normas!A:D,4,FALSE))</f>
      </c>
      <c r="E7076" s="2">
        <f>IF(ISBLANK(D7076),"",INT(YEARFRAC(D7076,'Vispārīga informācija'!$B$2)))</f>
      </c>
      <c r="F7076" s="2">
        <f>IFERROR(IF(ISBLANK($A7076),"",IF($A7076="Ūdeņraža jonu koncentrācija",VLOOKUP(Dati!$A7076,Normas!$A:$D,2,FALSE),VLOOKUP(Dati!$A7076,Normas!$A:$D,2,FALSE)*0.6)),"")</f>
      </c>
      <c r="G7076" s="2">
        <f>IFERROR(IF(ISBLANK($A7076),"",IF($A7076="Ūdeņraža jonu koncentrācija",VLOOKUP(Dati!$A7076,Normas!$A:$D,3,FALSE),VLOOKUP(Dati!$A7076,Normas!$A:$D,3,FALSE)*0.6)),"")</f>
      </c>
      <c r="H7076" s="2">
        <f>IFERROR(IF(ISBLANK($A7076),"",IF($A7076="Ūdeņraža jonu koncentrācija",VLOOKUP(Dati!$A7076,Normas!$A:$D,2,FALSE),VLOOKUP(Dati!$A7076,Normas!$A:$D,2,FALSE)*0.3)),"")</f>
      </c>
      <c r="I7076" s="2">
        <f>IFERROR(IF(ISBLANK($A7076),"",IF($A7076="Ūdeņraža jonu koncentrācija",VLOOKUP(Dati!$A7076,Normas!$A:$D,3,FALSE),VLOOKUP(Dati!$A7076,Normas!$A:$D,3,FALSE)*0.3)),"")</f>
      </c>
    </row>
    <row r="7077" spans="2:9" x14ac:dyDescent="0.2">
      <c r="B7077">
        <f>IF(ISBLANK(A7077),"",VLOOKUP(A7077,Normas!A:D,4,FALSE))</f>
      </c>
      <c r="E7077" s="2">
        <f>IF(ISBLANK(D7077),"",INT(YEARFRAC(D7077,'Vispārīga informācija'!$B$2)))</f>
      </c>
      <c r="F7077" s="2">
        <f>IFERROR(IF(ISBLANK($A7077),"",IF($A7077="Ūdeņraža jonu koncentrācija",VLOOKUP(Dati!$A7077,Normas!$A:$D,2,FALSE),VLOOKUP(Dati!$A7077,Normas!$A:$D,2,FALSE)*0.6)),"")</f>
      </c>
      <c r="G7077" s="2">
        <f>IFERROR(IF(ISBLANK($A7077),"",IF($A7077="Ūdeņraža jonu koncentrācija",VLOOKUP(Dati!$A7077,Normas!$A:$D,3,FALSE),VLOOKUP(Dati!$A7077,Normas!$A:$D,3,FALSE)*0.6)),"")</f>
      </c>
      <c r="H7077" s="2">
        <f>IFERROR(IF(ISBLANK($A7077),"",IF($A7077="Ūdeņraža jonu koncentrācija",VLOOKUP(Dati!$A7077,Normas!$A:$D,2,FALSE),VLOOKUP(Dati!$A7077,Normas!$A:$D,2,FALSE)*0.3)),"")</f>
      </c>
      <c r="I7077" s="2">
        <f>IFERROR(IF(ISBLANK($A7077),"",IF($A7077="Ūdeņraža jonu koncentrācija",VLOOKUP(Dati!$A7077,Normas!$A:$D,3,FALSE),VLOOKUP(Dati!$A7077,Normas!$A:$D,3,FALSE)*0.3)),"")</f>
      </c>
    </row>
    <row r="7078" spans="2:9" x14ac:dyDescent="0.2">
      <c r="B7078">
        <f>IF(ISBLANK(A7078),"",VLOOKUP(A7078,Normas!A:D,4,FALSE))</f>
      </c>
      <c r="E7078" s="2">
        <f>IF(ISBLANK(D7078),"",INT(YEARFRAC(D7078,'Vispārīga informācija'!$B$2)))</f>
      </c>
      <c r="F7078" s="2">
        <f>IFERROR(IF(ISBLANK($A7078),"",IF($A7078="Ūdeņraža jonu koncentrācija",VLOOKUP(Dati!$A7078,Normas!$A:$D,2,FALSE),VLOOKUP(Dati!$A7078,Normas!$A:$D,2,FALSE)*0.6)),"")</f>
      </c>
      <c r="G7078" s="2">
        <f>IFERROR(IF(ISBLANK($A7078),"",IF($A7078="Ūdeņraža jonu koncentrācija",VLOOKUP(Dati!$A7078,Normas!$A:$D,3,FALSE),VLOOKUP(Dati!$A7078,Normas!$A:$D,3,FALSE)*0.6)),"")</f>
      </c>
      <c r="H7078" s="2">
        <f>IFERROR(IF(ISBLANK($A7078),"",IF($A7078="Ūdeņraža jonu koncentrācija",VLOOKUP(Dati!$A7078,Normas!$A:$D,2,FALSE),VLOOKUP(Dati!$A7078,Normas!$A:$D,2,FALSE)*0.3)),"")</f>
      </c>
      <c r="I7078" s="2">
        <f>IFERROR(IF(ISBLANK($A7078),"",IF($A7078="Ūdeņraža jonu koncentrācija",VLOOKUP(Dati!$A7078,Normas!$A:$D,3,FALSE),VLOOKUP(Dati!$A7078,Normas!$A:$D,3,FALSE)*0.3)),"")</f>
      </c>
    </row>
    <row r="7079" spans="2:9" x14ac:dyDescent="0.2">
      <c r="B7079">
        <f>IF(ISBLANK(A7079),"",VLOOKUP(A7079,Normas!A:D,4,FALSE))</f>
      </c>
      <c r="E7079" s="2">
        <f>IF(ISBLANK(D7079),"",INT(YEARFRAC(D7079,'Vispārīga informācija'!$B$2)))</f>
      </c>
      <c r="F7079" s="2">
        <f>IFERROR(IF(ISBLANK($A7079),"",IF($A7079="Ūdeņraža jonu koncentrācija",VLOOKUP(Dati!$A7079,Normas!$A:$D,2,FALSE),VLOOKUP(Dati!$A7079,Normas!$A:$D,2,FALSE)*0.6)),"")</f>
      </c>
      <c r="G7079" s="2">
        <f>IFERROR(IF(ISBLANK($A7079),"",IF($A7079="Ūdeņraža jonu koncentrācija",VLOOKUP(Dati!$A7079,Normas!$A:$D,3,FALSE),VLOOKUP(Dati!$A7079,Normas!$A:$D,3,FALSE)*0.6)),"")</f>
      </c>
      <c r="H7079" s="2">
        <f>IFERROR(IF(ISBLANK($A7079),"",IF($A7079="Ūdeņraža jonu koncentrācija",VLOOKUP(Dati!$A7079,Normas!$A:$D,2,FALSE),VLOOKUP(Dati!$A7079,Normas!$A:$D,2,FALSE)*0.3)),"")</f>
      </c>
      <c r="I7079" s="2">
        <f>IFERROR(IF(ISBLANK($A7079),"",IF($A7079="Ūdeņraža jonu koncentrācija",VLOOKUP(Dati!$A7079,Normas!$A:$D,3,FALSE),VLOOKUP(Dati!$A7079,Normas!$A:$D,3,FALSE)*0.3)),"")</f>
      </c>
    </row>
    <row r="7080" spans="2:9" x14ac:dyDescent="0.2">
      <c r="B7080">
        <f>IF(ISBLANK(A7080),"",VLOOKUP(A7080,Normas!A:D,4,FALSE))</f>
      </c>
      <c r="E7080" s="2">
        <f>IF(ISBLANK(D7080),"",INT(YEARFRAC(D7080,'Vispārīga informācija'!$B$2)))</f>
      </c>
      <c r="F7080" s="2">
        <f>IFERROR(IF(ISBLANK($A7080),"",IF($A7080="Ūdeņraža jonu koncentrācija",VLOOKUP(Dati!$A7080,Normas!$A:$D,2,FALSE),VLOOKUP(Dati!$A7080,Normas!$A:$D,2,FALSE)*0.6)),"")</f>
      </c>
      <c r="G7080" s="2">
        <f>IFERROR(IF(ISBLANK($A7080),"",IF($A7080="Ūdeņraža jonu koncentrācija",VLOOKUP(Dati!$A7080,Normas!$A:$D,3,FALSE),VLOOKUP(Dati!$A7080,Normas!$A:$D,3,FALSE)*0.6)),"")</f>
      </c>
      <c r="H7080" s="2">
        <f>IFERROR(IF(ISBLANK($A7080),"",IF($A7080="Ūdeņraža jonu koncentrācija",VLOOKUP(Dati!$A7080,Normas!$A:$D,2,FALSE),VLOOKUP(Dati!$A7080,Normas!$A:$D,2,FALSE)*0.3)),"")</f>
      </c>
      <c r="I7080" s="2">
        <f>IFERROR(IF(ISBLANK($A7080),"",IF($A7080="Ūdeņraža jonu koncentrācija",VLOOKUP(Dati!$A7080,Normas!$A:$D,3,FALSE),VLOOKUP(Dati!$A7080,Normas!$A:$D,3,FALSE)*0.3)),"")</f>
      </c>
    </row>
    <row r="7081" spans="2:9" x14ac:dyDescent="0.2">
      <c r="B7081">
        <f>IF(ISBLANK(A7081),"",VLOOKUP(A7081,Normas!A:D,4,FALSE))</f>
      </c>
      <c r="E7081" s="2">
        <f>IF(ISBLANK(D7081),"",INT(YEARFRAC(D7081,'Vispārīga informācija'!$B$2)))</f>
      </c>
      <c r="F7081" s="2">
        <f>IFERROR(IF(ISBLANK($A7081),"",IF($A7081="Ūdeņraža jonu koncentrācija",VLOOKUP(Dati!$A7081,Normas!$A:$D,2,FALSE),VLOOKUP(Dati!$A7081,Normas!$A:$D,2,FALSE)*0.6)),"")</f>
      </c>
      <c r="G7081" s="2">
        <f>IFERROR(IF(ISBLANK($A7081),"",IF($A7081="Ūdeņraža jonu koncentrācija",VLOOKUP(Dati!$A7081,Normas!$A:$D,3,FALSE),VLOOKUP(Dati!$A7081,Normas!$A:$D,3,FALSE)*0.6)),"")</f>
      </c>
      <c r="H7081" s="2">
        <f>IFERROR(IF(ISBLANK($A7081),"",IF($A7081="Ūdeņraža jonu koncentrācija",VLOOKUP(Dati!$A7081,Normas!$A:$D,2,FALSE),VLOOKUP(Dati!$A7081,Normas!$A:$D,2,FALSE)*0.3)),"")</f>
      </c>
      <c r="I7081" s="2">
        <f>IFERROR(IF(ISBLANK($A7081),"",IF($A7081="Ūdeņraža jonu koncentrācija",VLOOKUP(Dati!$A7081,Normas!$A:$D,3,FALSE),VLOOKUP(Dati!$A7081,Normas!$A:$D,3,FALSE)*0.3)),"")</f>
      </c>
    </row>
    <row r="7082" spans="2:9" x14ac:dyDescent="0.2">
      <c r="B7082">
        <f>IF(ISBLANK(A7082),"",VLOOKUP(A7082,Normas!A:D,4,FALSE))</f>
      </c>
      <c r="E7082" s="2">
        <f>IF(ISBLANK(D7082),"",INT(YEARFRAC(D7082,'Vispārīga informācija'!$B$2)))</f>
      </c>
      <c r="F7082" s="2">
        <f>IFERROR(IF(ISBLANK($A7082),"",IF($A7082="Ūdeņraža jonu koncentrācija",VLOOKUP(Dati!$A7082,Normas!$A:$D,2,FALSE),VLOOKUP(Dati!$A7082,Normas!$A:$D,2,FALSE)*0.6)),"")</f>
      </c>
      <c r="G7082" s="2">
        <f>IFERROR(IF(ISBLANK($A7082),"",IF($A7082="Ūdeņraža jonu koncentrācija",VLOOKUP(Dati!$A7082,Normas!$A:$D,3,FALSE),VLOOKUP(Dati!$A7082,Normas!$A:$D,3,FALSE)*0.6)),"")</f>
      </c>
      <c r="H7082" s="2">
        <f>IFERROR(IF(ISBLANK($A7082),"",IF($A7082="Ūdeņraža jonu koncentrācija",VLOOKUP(Dati!$A7082,Normas!$A:$D,2,FALSE),VLOOKUP(Dati!$A7082,Normas!$A:$D,2,FALSE)*0.3)),"")</f>
      </c>
      <c r="I7082" s="2">
        <f>IFERROR(IF(ISBLANK($A7082),"",IF($A7082="Ūdeņraža jonu koncentrācija",VLOOKUP(Dati!$A7082,Normas!$A:$D,3,FALSE),VLOOKUP(Dati!$A7082,Normas!$A:$D,3,FALSE)*0.3)),"")</f>
      </c>
    </row>
    <row r="7083" spans="2:9" x14ac:dyDescent="0.2">
      <c r="B7083">
        <f>IF(ISBLANK(A7083),"",VLOOKUP(A7083,Normas!A:D,4,FALSE))</f>
      </c>
      <c r="E7083" s="2">
        <f>IF(ISBLANK(D7083),"",INT(YEARFRAC(D7083,'Vispārīga informācija'!$B$2)))</f>
      </c>
      <c r="F7083" s="2">
        <f>IFERROR(IF(ISBLANK($A7083),"",IF($A7083="Ūdeņraža jonu koncentrācija",VLOOKUP(Dati!$A7083,Normas!$A:$D,2,FALSE),VLOOKUP(Dati!$A7083,Normas!$A:$D,2,FALSE)*0.6)),"")</f>
      </c>
      <c r="G7083" s="2">
        <f>IFERROR(IF(ISBLANK($A7083),"",IF($A7083="Ūdeņraža jonu koncentrācija",VLOOKUP(Dati!$A7083,Normas!$A:$D,3,FALSE),VLOOKUP(Dati!$A7083,Normas!$A:$D,3,FALSE)*0.6)),"")</f>
      </c>
      <c r="H7083" s="2">
        <f>IFERROR(IF(ISBLANK($A7083),"",IF($A7083="Ūdeņraža jonu koncentrācija",VLOOKUP(Dati!$A7083,Normas!$A:$D,2,FALSE),VLOOKUP(Dati!$A7083,Normas!$A:$D,2,FALSE)*0.3)),"")</f>
      </c>
      <c r="I7083" s="2">
        <f>IFERROR(IF(ISBLANK($A7083),"",IF($A7083="Ūdeņraža jonu koncentrācija",VLOOKUP(Dati!$A7083,Normas!$A:$D,3,FALSE),VLOOKUP(Dati!$A7083,Normas!$A:$D,3,FALSE)*0.3)),"")</f>
      </c>
    </row>
    <row r="7084" spans="2:9" x14ac:dyDescent="0.2">
      <c r="B7084">
        <f>IF(ISBLANK(A7084),"",VLOOKUP(A7084,Normas!A:D,4,FALSE))</f>
      </c>
      <c r="E7084" s="2">
        <f>IF(ISBLANK(D7084),"",INT(YEARFRAC(D7084,'Vispārīga informācija'!$B$2)))</f>
      </c>
      <c r="F7084" s="2">
        <f>IFERROR(IF(ISBLANK($A7084),"",IF($A7084="Ūdeņraža jonu koncentrācija",VLOOKUP(Dati!$A7084,Normas!$A:$D,2,FALSE),VLOOKUP(Dati!$A7084,Normas!$A:$D,2,FALSE)*0.6)),"")</f>
      </c>
      <c r="G7084" s="2">
        <f>IFERROR(IF(ISBLANK($A7084),"",IF($A7084="Ūdeņraža jonu koncentrācija",VLOOKUP(Dati!$A7084,Normas!$A:$D,3,FALSE),VLOOKUP(Dati!$A7084,Normas!$A:$D,3,FALSE)*0.6)),"")</f>
      </c>
      <c r="H7084" s="2">
        <f>IFERROR(IF(ISBLANK($A7084),"",IF($A7084="Ūdeņraža jonu koncentrācija",VLOOKUP(Dati!$A7084,Normas!$A:$D,2,FALSE),VLOOKUP(Dati!$A7084,Normas!$A:$D,2,FALSE)*0.3)),"")</f>
      </c>
      <c r="I7084" s="2">
        <f>IFERROR(IF(ISBLANK($A7084),"",IF($A7084="Ūdeņraža jonu koncentrācija",VLOOKUP(Dati!$A7084,Normas!$A:$D,3,FALSE),VLOOKUP(Dati!$A7084,Normas!$A:$D,3,FALSE)*0.3)),"")</f>
      </c>
    </row>
    <row r="7085" spans="2:9" x14ac:dyDescent="0.2">
      <c r="B7085">
        <f>IF(ISBLANK(A7085),"",VLOOKUP(A7085,Normas!A:D,4,FALSE))</f>
      </c>
      <c r="E7085" s="2">
        <f>IF(ISBLANK(D7085),"",INT(YEARFRAC(D7085,'Vispārīga informācija'!$B$2)))</f>
      </c>
      <c r="F7085" s="2">
        <f>IFERROR(IF(ISBLANK($A7085),"",IF($A7085="Ūdeņraža jonu koncentrācija",VLOOKUP(Dati!$A7085,Normas!$A:$D,2,FALSE),VLOOKUP(Dati!$A7085,Normas!$A:$D,2,FALSE)*0.6)),"")</f>
      </c>
      <c r="G7085" s="2">
        <f>IFERROR(IF(ISBLANK($A7085),"",IF($A7085="Ūdeņraža jonu koncentrācija",VLOOKUP(Dati!$A7085,Normas!$A:$D,3,FALSE),VLOOKUP(Dati!$A7085,Normas!$A:$D,3,FALSE)*0.6)),"")</f>
      </c>
      <c r="H7085" s="2">
        <f>IFERROR(IF(ISBLANK($A7085),"",IF($A7085="Ūdeņraža jonu koncentrācija",VLOOKUP(Dati!$A7085,Normas!$A:$D,2,FALSE),VLOOKUP(Dati!$A7085,Normas!$A:$D,2,FALSE)*0.3)),"")</f>
      </c>
      <c r="I7085" s="2">
        <f>IFERROR(IF(ISBLANK($A7085),"",IF($A7085="Ūdeņraža jonu koncentrācija",VLOOKUP(Dati!$A7085,Normas!$A:$D,3,FALSE),VLOOKUP(Dati!$A7085,Normas!$A:$D,3,FALSE)*0.3)),"")</f>
      </c>
    </row>
    <row r="7086" spans="2:9" x14ac:dyDescent="0.2">
      <c r="B7086">
        <f>IF(ISBLANK(A7086),"",VLOOKUP(A7086,Normas!A:D,4,FALSE))</f>
      </c>
      <c r="E7086" s="2">
        <f>IF(ISBLANK(D7086),"",INT(YEARFRAC(D7086,'Vispārīga informācija'!$B$2)))</f>
      </c>
      <c r="F7086" s="2">
        <f>IFERROR(IF(ISBLANK($A7086),"",IF($A7086="Ūdeņraža jonu koncentrācija",VLOOKUP(Dati!$A7086,Normas!$A:$D,2,FALSE),VLOOKUP(Dati!$A7086,Normas!$A:$D,2,FALSE)*0.6)),"")</f>
      </c>
      <c r="G7086" s="2">
        <f>IFERROR(IF(ISBLANK($A7086),"",IF($A7086="Ūdeņraža jonu koncentrācija",VLOOKUP(Dati!$A7086,Normas!$A:$D,3,FALSE),VLOOKUP(Dati!$A7086,Normas!$A:$D,3,FALSE)*0.6)),"")</f>
      </c>
      <c r="H7086" s="2">
        <f>IFERROR(IF(ISBLANK($A7086),"",IF($A7086="Ūdeņraža jonu koncentrācija",VLOOKUP(Dati!$A7086,Normas!$A:$D,2,FALSE),VLOOKUP(Dati!$A7086,Normas!$A:$D,2,FALSE)*0.3)),"")</f>
      </c>
      <c r="I7086" s="2">
        <f>IFERROR(IF(ISBLANK($A7086),"",IF($A7086="Ūdeņraža jonu koncentrācija",VLOOKUP(Dati!$A7086,Normas!$A:$D,3,FALSE),VLOOKUP(Dati!$A7086,Normas!$A:$D,3,FALSE)*0.3)),"")</f>
      </c>
    </row>
    <row r="7087" spans="2:9" x14ac:dyDescent="0.2">
      <c r="B7087">
        <f>IF(ISBLANK(A7087),"",VLOOKUP(A7087,Normas!A:D,4,FALSE))</f>
      </c>
      <c r="E7087" s="2">
        <f>IF(ISBLANK(D7087),"",INT(YEARFRAC(D7087,'Vispārīga informācija'!$B$2)))</f>
      </c>
      <c r="F7087" s="2">
        <f>IFERROR(IF(ISBLANK($A7087),"",IF($A7087="Ūdeņraža jonu koncentrācija",VLOOKUP(Dati!$A7087,Normas!$A:$D,2,FALSE),VLOOKUP(Dati!$A7087,Normas!$A:$D,2,FALSE)*0.6)),"")</f>
      </c>
      <c r="G7087" s="2">
        <f>IFERROR(IF(ISBLANK($A7087),"",IF($A7087="Ūdeņraža jonu koncentrācija",VLOOKUP(Dati!$A7087,Normas!$A:$D,3,FALSE),VLOOKUP(Dati!$A7087,Normas!$A:$D,3,FALSE)*0.6)),"")</f>
      </c>
      <c r="H7087" s="2">
        <f>IFERROR(IF(ISBLANK($A7087),"",IF($A7087="Ūdeņraža jonu koncentrācija",VLOOKUP(Dati!$A7087,Normas!$A:$D,2,FALSE),VLOOKUP(Dati!$A7087,Normas!$A:$D,2,FALSE)*0.3)),"")</f>
      </c>
      <c r="I7087" s="2">
        <f>IFERROR(IF(ISBLANK($A7087),"",IF($A7087="Ūdeņraža jonu koncentrācija",VLOOKUP(Dati!$A7087,Normas!$A:$D,3,FALSE),VLOOKUP(Dati!$A7087,Normas!$A:$D,3,FALSE)*0.3)),"")</f>
      </c>
    </row>
    <row r="7088" spans="2:9" x14ac:dyDescent="0.2">
      <c r="B7088">
        <f>IF(ISBLANK(A7088),"",VLOOKUP(A7088,Normas!A:D,4,FALSE))</f>
      </c>
      <c r="E7088" s="2">
        <f>IF(ISBLANK(D7088),"",INT(YEARFRAC(D7088,'Vispārīga informācija'!$B$2)))</f>
      </c>
      <c r="F7088" s="2">
        <f>IFERROR(IF(ISBLANK($A7088),"",IF($A7088="Ūdeņraža jonu koncentrācija",VLOOKUP(Dati!$A7088,Normas!$A:$D,2,FALSE),VLOOKUP(Dati!$A7088,Normas!$A:$D,2,FALSE)*0.6)),"")</f>
      </c>
      <c r="G7088" s="2">
        <f>IFERROR(IF(ISBLANK($A7088),"",IF($A7088="Ūdeņraža jonu koncentrācija",VLOOKUP(Dati!$A7088,Normas!$A:$D,3,FALSE),VLOOKUP(Dati!$A7088,Normas!$A:$D,3,FALSE)*0.6)),"")</f>
      </c>
      <c r="H7088" s="2">
        <f>IFERROR(IF(ISBLANK($A7088),"",IF($A7088="Ūdeņraža jonu koncentrācija",VLOOKUP(Dati!$A7088,Normas!$A:$D,2,FALSE),VLOOKUP(Dati!$A7088,Normas!$A:$D,2,FALSE)*0.3)),"")</f>
      </c>
      <c r="I7088" s="2">
        <f>IFERROR(IF(ISBLANK($A7088),"",IF($A7088="Ūdeņraža jonu koncentrācija",VLOOKUP(Dati!$A7088,Normas!$A:$D,3,FALSE),VLOOKUP(Dati!$A7088,Normas!$A:$D,3,FALSE)*0.3)),"")</f>
      </c>
    </row>
    <row r="7089" spans="2:9" x14ac:dyDescent="0.2">
      <c r="B7089">
        <f>IF(ISBLANK(A7089),"",VLOOKUP(A7089,Normas!A:D,4,FALSE))</f>
      </c>
      <c r="E7089" s="2">
        <f>IF(ISBLANK(D7089),"",INT(YEARFRAC(D7089,'Vispārīga informācija'!$B$2)))</f>
      </c>
      <c r="F7089" s="2">
        <f>IFERROR(IF(ISBLANK($A7089),"",IF($A7089="Ūdeņraža jonu koncentrācija",VLOOKUP(Dati!$A7089,Normas!$A:$D,2,FALSE),VLOOKUP(Dati!$A7089,Normas!$A:$D,2,FALSE)*0.6)),"")</f>
      </c>
      <c r="G7089" s="2">
        <f>IFERROR(IF(ISBLANK($A7089),"",IF($A7089="Ūdeņraža jonu koncentrācija",VLOOKUP(Dati!$A7089,Normas!$A:$D,3,FALSE),VLOOKUP(Dati!$A7089,Normas!$A:$D,3,FALSE)*0.6)),"")</f>
      </c>
      <c r="H7089" s="2">
        <f>IFERROR(IF(ISBLANK($A7089),"",IF($A7089="Ūdeņraža jonu koncentrācija",VLOOKUP(Dati!$A7089,Normas!$A:$D,2,FALSE),VLOOKUP(Dati!$A7089,Normas!$A:$D,2,FALSE)*0.3)),"")</f>
      </c>
      <c r="I7089" s="2">
        <f>IFERROR(IF(ISBLANK($A7089),"",IF($A7089="Ūdeņraža jonu koncentrācija",VLOOKUP(Dati!$A7089,Normas!$A:$D,3,FALSE),VLOOKUP(Dati!$A7089,Normas!$A:$D,3,FALSE)*0.3)),"")</f>
      </c>
    </row>
    <row r="7090" spans="2:9" x14ac:dyDescent="0.2">
      <c r="B7090">
        <f>IF(ISBLANK(A7090),"",VLOOKUP(A7090,Normas!A:D,4,FALSE))</f>
      </c>
      <c r="E7090" s="2">
        <f>IF(ISBLANK(D7090),"",INT(YEARFRAC(D7090,'Vispārīga informācija'!$B$2)))</f>
      </c>
      <c r="F7090" s="2">
        <f>IFERROR(IF(ISBLANK($A7090),"",IF($A7090="Ūdeņraža jonu koncentrācija",VLOOKUP(Dati!$A7090,Normas!$A:$D,2,FALSE),VLOOKUP(Dati!$A7090,Normas!$A:$D,2,FALSE)*0.6)),"")</f>
      </c>
      <c r="G7090" s="2">
        <f>IFERROR(IF(ISBLANK($A7090),"",IF($A7090="Ūdeņraža jonu koncentrācija",VLOOKUP(Dati!$A7090,Normas!$A:$D,3,FALSE),VLOOKUP(Dati!$A7090,Normas!$A:$D,3,FALSE)*0.6)),"")</f>
      </c>
      <c r="H7090" s="2">
        <f>IFERROR(IF(ISBLANK($A7090),"",IF($A7090="Ūdeņraža jonu koncentrācija",VLOOKUP(Dati!$A7090,Normas!$A:$D,2,FALSE),VLOOKUP(Dati!$A7090,Normas!$A:$D,2,FALSE)*0.3)),"")</f>
      </c>
      <c r="I7090" s="2">
        <f>IFERROR(IF(ISBLANK($A7090),"",IF($A7090="Ūdeņraža jonu koncentrācija",VLOOKUP(Dati!$A7090,Normas!$A:$D,3,FALSE),VLOOKUP(Dati!$A7090,Normas!$A:$D,3,FALSE)*0.3)),"")</f>
      </c>
    </row>
    <row r="7091" spans="2:9" x14ac:dyDescent="0.2">
      <c r="B7091">
        <f>IF(ISBLANK(A7091),"",VLOOKUP(A7091,Normas!A:D,4,FALSE))</f>
      </c>
      <c r="E7091" s="2">
        <f>IF(ISBLANK(D7091),"",INT(YEARFRAC(D7091,'Vispārīga informācija'!$B$2)))</f>
      </c>
      <c r="F7091" s="2">
        <f>IFERROR(IF(ISBLANK($A7091),"",IF($A7091="Ūdeņraža jonu koncentrācija",VLOOKUP(Dati!$A7091,Normas!$A:$D,2,FALSE),VLOOKUP(Dati!$A7091,Normas!$A:$D,2,FALSE)*0.6)),"")</f>
      </c>
      <c r="G7091" s="2">
        <f>IFERROR(IF(ISBLANK($A7091),"",IF($A7091="Ūdeņraža jonu koncentrācija",VLOOKUP(Dati!$A7091,Normas!$A:$D,3,FALSE),VLOOKUP(Dati!$A7091,Normas!$A:$D,3,FALSE)*0.6)),"")</f>
      </c>
      <c r="H7091" s="2">
        <f>IFERROR(IF(ISBLANK($A7091),"",IF($A7091="Ūdeņraža jonu koncentrācija",VLOOKUP(Dati!$A7091,Normas!$A:$D,2,FALSE),VLOOKUP(Dati!$A7091,Normas!$A:$D,2,FALSE)*0.3)),"")</f>
      </c>
      <c r="I7091" s="2">
        <f>IFERROR(IF(ISBLANK($A7091),"",IF($A7091="Ūdeņraža jonu koncentrācija",VLOOKUP(Dati!$A7091,Normas!$A:$D,3,FALSE),VLOOKUP(Dati!$A7091,Normas!$A:$D,3,FALSE)*0.3)),"")</f>
      </c>
    </row>
    <row r="7092" spans="2:9" x14ac:dyDescent="0.2">
      <c r="B7092">
        <f>IF(ISBLANK(A7092),"",VLOOKUP(A7092,Normas!A:D,4,FALSE))</f>
      </c>
      <c r="E7092" s="2">
        <f>IF(ISBLANK(D7092),"",INT(YEARFRAC(D7092,'Vispārīga informācija'!$B$2)))</f>
      </c>
      <c r="F7092" s="2">
        <f>IFERROR(IF(ISBLANK($A7092),"",IF($A7092="Ūdeņraža jonu koncentrācija",VLOOKUP(Dati!$A7092,Normas!$A:$D,2,FALSE),VLOOKUP(Dati!$A7092,Normas!$A:$D,2,FALSE)*0.6)),"")</f>
      </c>
      <c r="G7092" s="2">
        <f>IFERROR(IF(ISBLANK($A7092),"",IF($A7092="Ūdeņraža jonu koncentrācija",VLOOKUP(Dati!$A7092,Normas!$A:$D,3,FALSE),VLOOKUP(Dati!$A7092,Normas!$A:$D,3,FALSE)*0.6)),"")</f>
      </c>
      <c r="H7092" s="2">
        <f>IFERROR(IF(ISBLANK($A7092),"",IF($A7092="Ūdeņraža jonu koncentrācija",VLOOKUP(Dati!$A7092,Normas!$A:$D,2,FALSE),VLOOKUP(Dati!$A7092,Normas!$A:$D,2,FALSE)*0.3)),"")</f>
      </c>
      <c r="I7092" s="2">
        <f>IFERROR(IF(ISBLANK($A7092),"",IF($A7092="Ūdeņraža jonu koncentrācija",VLOOKUP(Dati!$A7092,Normas!$A:$D,3,FALSE),VLOOKUP(Dati!$A7092,Normas!$A:$D,3,FALSE)*0.3)),"")</f>
      </c>
    </row>
    <row r="7093" spans="2:9" x14ac:dyDescent="0.2">
      <c r="B7093">
        <f>IF(ISBLANK(A7093),"",VLOOKUP(A7093,Normas!A:D,4,FALSE))</f>
      </c>
      <c r="E7093" s="2">
        <f>IF(ISBLANK(D7093),"",INT(YEARFRAC(D7093,'Vispārīga informācija'!$B$2)))</f>
      </c>
      <c r="F7093" s="2">
        <f>IFERROR(IF(ISBLANK($A7093),"",IF($A7093="Ūdeņraža jonu koncentrācija",VLOOKUP(Dati!$A7093,Normas!$A:$D,2,FALSE),VLOOKUP(Dati!$A7093,Normas!$A:$D,2,FALSE)*0.6)),"")</f>
      </c>
      <c r="G7093" s="2">
        <f>IFERROR(IF(ISBLANK($A7093),"",IF($A7093="Ūdeņraža jonu koncentrācija",VLOOKUP(Dati!$A7093,Normas!$A:$D,3,FALSE),VLOOKUP(Dati!$A7093,Normas!$A:$D,3,FALSE)*0.6)),"")</f>
      </c>
      <c r="H7093" s="2">
        <f>IFERROR(IF(ISBLANK($A7093),"",IF($A7093="Ūdeņraža jonu koncentrācija",VLOOKUP(Dati!$A7093,Normas!$A:$D,2,FALSE),VLOOKUP(Dati!$A7093,Normas!$A:$D,2,FALSE)*0.3)),"")</f>
      </c>
      <c r="I7093" s="2">
        <f>IFERROR(IF(ISBLANK($A7093),"",IF($A7093="Ūdeņraža jonu koncentrācija",VLOOKUP(Dati!$A7093,Normas!$A:$D,3,FALSE),VLOOKUP(Dati!$A7093,Normas!$A:$D,3,FALSE)*0.3)),"")</f>
      </c>
    </row>
    <row r="7094" spans="2:9" x14ac:dyDescent="0.2">
      <c r="B7094">
        <f>IF(ISBLANK(A7094),"",VLOOKUP(A7094,Normas!A:D,4,FALSE))</f>
      </c>
      <c r="E7094" s="2">
        <f>IF(ISBLANK(D7094),"",INT(YEARFRAC(D7094,'Vispārīga informācija'!$B$2)))</f>
      </c>
      <c r="F7094" s="2">
        <f>IFERROR(IF(ISBLANK($A7094),"",IF($A7094="Ūdeņraža jonu koncentrācija",VLOOKUP(Dati!$A7094,Normas!$A:$D,2,FALSE),VLOOKUP(Dati!$A7094,Normas!$A:$D,2,FALSE)*0.6)),"")</f>
      </c>
      <c r="G7094" s="2">
        <f>IFERROR(IF(ISBLANK($A7094),"",IF($A7094="Ūdeņraža jonu koncentrācija",VLOOKUP(Dati!$A7094,Normas!$A:$D,3,FALSE),VLOOKUP(Dati!$A7094,Normas!$A:$D,3,FALSE)*0.6)),"")</f>
      </c>
      <c r="H7094" s="2">
        <f>IFERROR(IF(ISBLANK($A7094),"",IF($A7094="Ūdeņraža jonu koncentrācija",VLOOKUP(Dati!$A7094,Normas!$A:$D,2,FALSE),VLOOKUP(Dati!$A7094,Normas!$A:$D,2,FALSE)*0.3)),"")</f>
      </c>
      <c r="I7094" s="2">
        <f>IFERROR(IF(ISBLANK($A7094),"",IF($A7094="Ūdeņraža jonu koncentrācija",VLOOKUP(Dati!$A7094,Normas!$A:$D,3,FALSE),VLOOKUP(Dati!$A7094,Normas!$A:$D,3,FALSE)*0.3)),"")</f>
      </c>
    </row>
    <row r="7095" spans="2:9" x14ac:dyDescent="0.2">
      <c r="B7095">
        <f>IF(ISBLANK(A7095),"",VLOOKUP(A7095,Normas!A:D,4,FALSE))</f>
      </c>
      <c r="E7095" s="2">
        <f>IF(ISBLANK(D7095),"",INT(YEARFRAC(D7095,'Vispārīga informācija'!$B$2)))</f>
      </c>
      <c r="F7095" s="2">
        <f>IFERROR(IF(ISBLANK($A7095),"",IF($A7095="Ūdeņraža jonu koncentrācija",VLOOKUP(Dati!$A7095,Normas!$A:$D,2,FALSE),VLOOKUP(Dati!$A7095,Normas!$A:$D,2,FALSE)*0.6)),"")</f>
      </c>
      <c r="G7095" s="2">
        <f>IFERROR(IF(ISBLANK($A7095),"",IF($A7095="Ūdeņraža jonu koncentrācija",VLOOKUP(Dati!$A7095,Normas!$A:$D,3,FALSE),VLOOKUP(Dati!$A7095,Normas!$A:$D,3,FALSE)*0.6)),"")</f>
      </c>
      <c r="H7095" s="2">
        <f>IFERROR(IF(ISBLANK($A7095),"",IF($A7095="Ūdeņraža jonu koncentrācija",VLOOKUP(Dati!$A7095,Normas!$A:$D,2,FALSE),VLOOKUP(Dati!$A7095,Normas!$A:$D,2,FALSE)*0.3)),"")</f>
      </c>
      <c r="I7095" s="2">
        <f>IFERROR(IF(ISBLANK($A7095),"",IF($A7095="Ūdeņraža jonu koncentrācija",VLOOKUP(Dati!$A7095,Normas!$A:$D,3,FALSE),VLOOKUP(Dati!$A7095,Normas!$A:$D,3,FALSE)*0.3)),"")</f>
      </c>
    </row>
    <row r="7096" spans="2:9" x14ac:dyDescent="0.2">
      <c r="B7096">
        <f>IF(ISBLANK(A7096),"",VLOOKUP(A7096,Normas!A:D,4,FALSE))</f>
      </c>
      <c r="E7096" s="2">
        <f>IF(ISBLANK(D7096),"",INT(YEARFRAC(D7096,'Vispārīga informācija'!$B$2)))</f>
      </c>
      <c r="F7096" s="2">
        <f>IFERROR(IF(ISBLANK($A7096),"",IF($A7096="Ūdeņraža jonu koncentrācija",VLOOKUP(Dati!$A7096,Normas!$A:$D,2,FALSE),VLOOKUP(Dati!$A7096,Normas!$A:$D,2,FALSE)*0.6)),"")</f>
      </c>
      <c r="G7096" s="2">
        <f>IFERROR(IF(ISBLANK($A7096),"",IF($A7096="Ūdeņraža jonu koncentrācija",VLOOKUP(Dati!$A7096,Normas!$A:$D,3,FALSE),VLOOKUP(Dati!$A7096,Normas!$A:$D,3,FALSE)*0.6)),"")</f>
      </c>
      <c r="H7096" s="2">
        <f>IFERROR(IF(ISBLANK($A7096),"",IF($A7096="Ūdeņraža jonu koncentrācija",VLOOKUP(Dati!$A7096,Normas!$A:$D,2,FALSE),VLOOKUP(Dati!$A7096,Normas!$A:$D,2,FALSE)*0.3)),"")</f>
      </c>
      <c r="I7096" s="2">
        <f>IFERROR(IF(ISBLANK($A7096),"",IF($A7096="Ūdeņraža jonu koncentrācija",VLOOKUP(Dati!$A7096,Normas!$A:$D,3,FALSE),VLOOKUP(Dati!$A7096,Normas!$A:$D,3,FALSE)*0.3)),"")</f>
      </c>
    </row>
    <row r="7097" spans="2:9" x14ac:dyDescent="0.2">
      <c r="B7097">
        <f>IF(ISBLANK(A7097),"",VLOOKUP(A7097,Normas!A:D,4,FALSE))</f>
      </c>
      <c r="E7097" s="2">
        <f>IF(ISBLANK(D7097),"",INT(YEARFRAC(D7097,'Vispārīga informācija'!$B$2)))</f>
      </c>
      <c r="F7097" s="2">
        <f>IFERROR(IF(ISBLANK($A7097),"",IF($A7097="Ūdeņraža jonu koncentrācija",VLOOKUP(Dati!$A7097,Normas!$A:$D,2,FALSE),VLOOKUP(Dati!$A7097,Normas!$A:$D,2,FALSE)*0.6)),"")</f>
      </c>
      <c r="G7097" s="2">
        <f>IFERROR(IF(ISBLANK($A7097),"",IF($A7097="Ūdeņraža jonu koncentrācija",VLOOKUP(Dati!$A7097,Normas!$A:$D,3,FALSE),VLOOKUP(Dati!$A7097,Normas!$A:$D,3,FALSE)*0.6)),"")</f>
      </c>
      <c r="H7097" s="2">
        <f>IFERROR(IF(ISBLANK($A7097),"",IF($A7097="Ūdeņraža jonu koncentrācija",VLOOKUP(Dati!$A7097,Normas!$A:$D,2,FALSE),VLOOKUP(Dati!$A7097,Normas!$A:$D,2,FALSE)*0.3)),"")</f>
      </c>
      <c r="I7097" s="2">
        <f>IFERROR(IF(ISBLANK($A7097),"",IF($A7097="Ūdeņraža jonu koncentrācija",VLOOKUP(Dati!$A7097,Normas!$A:$D,3,FALSE),VLOOKUP(Dati!$A7097,Normas!$A:$D,3,FALSE)*0.3)),"")</f>
      </c>
    </row>
    <row r="7098" spans="2:9" x14ac:dyDescent="0.2">
      <c r="B7098">
        <f>IF(ISBLANK(A7098),"",VLOOKUP(A7098,Normas!A:D,4,FALSE))</f>
      </c>
      <c r="E7098" s="2">
        <f>IF(ISBLANK(D7098),"",INT(YEARFRAC(D7098,'Vispārīga informācija'!$B$2)))</f>
      </c>
      <c r="F7098" s="2">
        <f>IFERROR(IF(ISBLANK($A7098),"",IF($A7098="Ūdeņraža jonu koncentrācija",VLOOKUP(Dati!$A7098,Normas!$A:$D,2,FALSE),VLOOKUP(Dati!$A7098,Normas!$A:$D,2,FALSE)*0.6)),"")</f>
      </c>
      <c r="G7098" s="2">
        <f>IFERROR(IF(ISBLANK($A7098),"",IF($A7098="Ūdeņraža jonu koncentrācija",VLOOKUP(Dati!$A7098,Normas!$A:$D,3,FALSE),VLOOKUP(Dati!$A7098,Normas!$A:$D,3,FALSE)*0.6)),"")</f>
      </c>
      <c r="H7098" s="2">
        <f>IFERROR(IF(ISBLANK($A7098),"",IF($A7098="Ūdeņraža jonu koncentrācija",VLOOKUP(Dati!$A7098,Normas!$A:$D,2,FALSE),VLOOKUP(Dati!$A7098,Normas!$A:$D,2,FALSE)*0.3)),"")</f>
      </c>
      <c r="I7098" s="2">
        <f>IFERROR(IF(ISBLANK($A7098),"",IF($A7098="Ūdeņraža jonu koncentrācija",VLOOKUP(Dati!$A7098,Normas!$A:$D,3,FALSE),VLOOKUP(Dati!$A7098,Normas!$A:$D,3,FALSE)*0.3)),"")</f>
      </c>
    </row>
    <row r="7099" spans="2:9" x14ac:dyDescent="0.2">
      <c r="B7099">
        <f>IF(ISBLANK(A7099),"",VLOOKUP(A7099,Normas!A:D,4,FALSE))</f>
      </c>
      <c r="E7099" s="2">
        <f>IF(ISBLANK(D7099),"",INT(YEARFRAC(D7099,'Vispārīga informācija'!$B$2)))</f>
      </c>
      <c r="F7099" s="2">
        <f>IFERROR(IF(ISBLANK($A7099),"",IF($A7099="Ūdeņraža jonu koncentrācija",VLOOKUP(Dati!$A7099,Normas!$A:$D,2,FALSE),VLOOKUP(Dati!$A7099,Normas!$A:$D,2,FALSE)*0.6)),"")</f>
      </c>
      <c r="G7099" s="2">
        <f>IFERROR(IF(ISBLANK($A7099),"",IF($A7099="Ūdeņraža jonu koncentrācija",VLOOKUP(Dati!$A7099,Normas!$A:$D,3,FALSE),VLOOKUP(Dati!$A7099,Normas!$A:$D,3,FALSE)*0.6)),"")</f>
      </c>
      <c r="H7099" s="2">
        <f>IFERROR(IF(ISBLANK($A7099),"",IF($A7099="Ūdeņraža jonu koncentrācija",VLOOKUP(Dati!$A7099,Normas!$A:$D,2,FALSE),VLOOKUP(Dati!$A7099,Normas!$A:$D,2,FALSE)*0.3)),"")</f>
      </c>
      <c r="I7099" s="2">
        <f>IFERROR(IF(ISBLANK($A7099),"",IF($A7099="Ūdeņraža jonu koncentrācija",VLOOKUP(Dati!$A7099,Normas!$A:$D,3,FALSE),VLOOKUP(Dati!$A7099,Normas!$A:$D,3,FALSE)*0.3)),"")</f>
      </c>
    </row>
    <row r="7100" spans="2:9" x14ac:dyDescent="0.2">
      <c r="B7100">
        <f>IF(ISBLANK(A7100),"",VLOOKUP(A7100,Normas!A:D,4,FALSE))</f>
      </c>
      <c r="E7100" s="2">
        <f>IF(ISBLANK(D7100),"",INT(YEARFRAC(D7100,'Vispārīga informācija'!$B$2)))</f>
      </c>
      <c r="F7100" s="2">
        <f>IFERROR(IF(ISBLANK($A7100),"",IF($A7100="Ūdeņraža jonu koncentrācija",VLOOKUP(Dati!$A7100,Normas!$A:$D,2,FALSE),VLOOKUP(Dati!$A7100,Normas!$A:$D,2,FALSE)*0.6)),"")</f>
      </c>
      <c r="G7100" s="2">
        <f>IFERROR(IF(ISBLANK($A7100),"",IF($A7100="Ūdeņraža jonu koncentrācija",VLOOKUP(Dati!$A7100,Normas!$A:$D,3,FALSE),VLOOKUP(Dati!$A7100,Normas!$A:$D,3,FALSE)*0.6)),"")</f>
      </c>
      <c r="H7100" s="2">
        <f>IFERROR(IF(ISBLANK($A7100),"",IF($A7100="Ūdeņraža jonu koncentrācija",VLOOKUP(Dati!$A7100,Normas!$A:$D,2,FALSE),VLOOKUP(Dati!$A7100,Normas!$A:$D,2,FALSE)*0.3)),"")</f>
      </c>
      <c r="I7100" s="2">
        <f>IFERROR(IF(ISBLANK($A7100),"",IF($A7100="Ūdeņraža jonu koncentrācija",VLOOKUP(Dati!$A7100,Normas!$A:$D,3,FALSE),VLOOKUP(Dati!$A7100,Normas!$A:$D,3,FALSE)*0.3)),"")</f>
      </c>
    </row>
    <row r="7101" spans="2:9" x14ac:dyDescent="0.2">
      <c r="B7101">
        <f>IF(ISBLANK(A7101),"",VLOOKUP(A7101,Normas!A:D,4,FALSE))</f>
      </c>
      <c r="E7101" s="2">
        <f>IF(ISBLANK(D7101),"",INT(YEARFRAC(D7101,'Vispārīga informācija'!$B$2)))</f>
      </c>
      <c r="F7101" s="2">
        <f>IFERROR(IF(ISBLANK($A7101),"",IF($A7101="Ūdeņraža jonu koncentrācija",VLOOKUP(Dati!$A7101,Normas!$A:$D,2,FALSE),VLOOKUP(Dati!$A7101,Normas!$A:$D,2,FALSE)*0.6)),"")</f>
      </c>
      <c r="G7101" s="2">
        <f>IFERROR(IF(ISBLANK($A7101),"",IF($A7101="Ūdeņraža jonu koncentrācija",VLOOKUP(Dati!$A7101,Normas!$A:$D,3,FALSE),VLOOKUP(Dati!$A7101,Normas!$A:$D,3,FALSE)*0.6)),"")</f>
      </c>
      <c r="H7101" s="2">
        <f>IFERROR(IF(ISBLANK($A7101),"",IF($A7101="Ūdeņraža jonu koncentrācija",VLOOKUP(Dati!$A7101,Normas!$A:$D,2,FALSE),VLOOKUP(Dati!$A7101,Normas!$A:$D,2,FALSE)*0.3)),"")</f>
      </c>
      <c r="I7101" s="2">
        <f>IFERROR(IF(ISBLANK($A7101),"",IF($A7101="Ūdeņraža jonu koncentrācija",VLOOKUP(Dati!$A7101,Normas!$A:$D,3,FALSE),VLOOKUP(Dati!$A7101,Normas!$A:$D,3,FALSE)*0.3)),"")</f>
      </c>
    </row>
    <row r="7102" spans="2:9" x14ac:dyDescent="0.2">
      <c r="B7102">
        <f>IF(ISBLANK(A7102),"",VLOOKUP(A7102,Normas!A:D,4,FALSE))</f>
      </c>
      <c r="E7102" s="2">
        <f>IF(ISBLANK(D7102),"",INT(YEARFRAC(D7102,'Vispārīga informācija'!$B$2)))</f>
      </c>
      <c r="F7102" s="2">
        <f>IFERROR(IF(ISBLANK($A7102),"",IF($A7102="Ūdeņraža jonu koncentrācija",VLOOKUP(Dati!$A7102,Normas!$A:$D,2,FALSE),VLOOKUP(Dati!$A7102,Normas!$A:$D,2,FALSE)*0.6)),"")</f>
      </c>
      <c r="G7102" s="2">
        <f>IFERROR(IF(ISBLANK($A7102),"",IF($A7102="Ūdeņraža jonu koncentrācija",VLOOKUP(Dati!$A7102,Normas!$A:$D,3,FALSE),VLOOKUP(Dati!$A7102,Normas!$A:$D,3,FALSE)*0.6)),"")</f>
      </c>
      <c r="H7102" s="2">
        <f>IFERROR(IF(ISBLANK($A7102),"",IF($A7102="Ūdeņraža jonu koncentrācija",VLOOKUP(Dati!$A7102,Normas!$A:$D,2,FALSE),VLOOKUP(Dati!$A7102,Normas!$A:$D,2,FALSE)*0.3)),"")</f>
      </c>
      <c r="I7102" s="2">
        <f>IFERROR(IF(ISBLANK($A7102),"",IF($A7102="Ūdeņraža jonu koncentrācija",VLOOKUP(Dati!$A7102,Normas!$A:$D,3,FALSE),VLOOKUP(Dati!$A7102,Normas!$A:$D,3,FALSE)*0.3)),"")</f>
      </c>
    </row>
    <row r="7103" spans="2:9" x14ac:dyDescent="0.2">
      <c r="B7103">
        <f>IF(ISBLANK(A7103),"",VLOOKUP(A7103,Normas!A:D,4,FALSE))</f>
      </c>
      <c r="E7103" s="2">
        <f>IF(ISBLANK(D7103),"",INT(YEARFRAC(D7103,'Vispārīga informācija'!$B$2)))</f>
      </c>
      <c r="F7103" s="2">
        <f>IFERROR(IF(ISBLANK($A7103),"",IF($A7103="Ūdeņraža jonu koncentrācija",VLOOKUP(Dati!$A7103,Normas!$A:$D,2,FALSE),VLOOKUP(Dati!$A7103,Normas!$A:$D,2,FALSE)*0.6)),"")</f>
      </c>
      <c r="G7103" s="2">
        <f>IFERROR(IF(ISBLANK($A7103),"",IF($A7103="Ūdeņraža jonu koncentrācija",VLOOKUP(Dati!$A7103,Normas!$A:$D,3,FALSE),VLOOKUP(Dati!$A7103,Normas!$A:$D,3,FALSE)*0.6)),"")</f>
      </c>
      <c r="H7103" s="2">
        <f>IFERROR(IF(ISBLANK($A7103),"",IF($A7103="Ūdeņraža jonu koncentrācija",VLOOKUP(Dati!$A7103,Normas!$A:$D,2,FALSE),VLOOKUP(Dati!$A7103,Normas!$A:$D,2,FALSE)*0.3)),"")</f>
      </c>
      <c r="I7103" s="2">
        <f>IFERROR(IF(ISBLANK($A7103),"",IF($A7103="Ūdeņraža jonu koncentrācija",VLOOKUP(Dati!$A7103,Normas!$A:$D,3,FALSE),VLOOKUP(Dati!$A7103,Normas!$A:$D,3,FALSE)*0.3)),"")</f>
      </c>
    </row>
    <row r="7104" spans="2:9" x14ac:dyDescent="0.2">
      <c r="B7104">
        <f>IF(ISBLANK(A7104),"",VLOOKUP(A7104,Normas!A:D,4,FALSE))</f>
      </c>
      <c r="E7104" s="2">
        <f>IF(ISBLANK(D7104),"",INT(YEARFRAC(D7104,'Vispārīga informācija'!$B$2)))</f>
      </c>
      <c r="F7104" s="2">
        <f>IFERROR(IF(ISBLANK($A7104),"",IF($A7104="Ūdeņraža jonu koncentrācija",VLOOKUP(Dati!$A7104,Normas!$A:$D,2,FALSE),VLOOKUP(Dati!$A7104,Normas!$A:$D,2,FALSE)*0.6)),"")</f>
      </c>
      <c r="G7104" s="2">
        <f>IFERROR(IF(ISBLANK($A7104),"",IF($A7104="Ūdeņraža jonu koncentrācija",VLOOKUP(Dati!$A7104,Normas!$A:$D,3,FALSE),VLOOKUP(Dati!$A7104,Normas!$A:$D,3,FALSE)*0.6)),"")</f>
      </c>
      <c r="H7104" s="2">
        <f>IFERROR(IF(ISBLANK($A7104),"",IF($A7104="Ūdeņraža jonu koncentrācija",VLOOKUP(Dati!$A7104,Normas!$A:$D,2,FALSE),VLOOKUP(Dati!$A7104,Normas!$A:$D,2,FALSE)*0.3)),"")</f>
      </c>
      <c r="I7104" s="2">
        <f>IFERROR(IF(ISBLANK($A7104),"",IF($A7104="Ūdeņraža jonu koncentrācija",VLOOKUP(Dati!$A7104,Normas!$A:$D,3,FALSE),VLOOKUP(Dati!$A7104,Normas!$A:$D,3,FALSE)*0.3)),"")</f>
      </c>
    </row>
    <row r="7105" spans="2:9" x14ac:dyDescent="0.2">
      <c r="B7105">
        <f>IF(ISBLANK(A7105),"",VLOOKUP(A7105,Normas!A:D,4,FALSE))</f>
      </c>
      <c r="E7105" s="2">
        <f>IF(ISBLANK(D7105),"",INT(YEARFRAC(D7105,'Vispārīga informācija'!$B$2)))</f>
      </c>
      <c r="F7105" s="2">
        <f>IFERROR(IF(ISBLANK($A7105),"",IF($A7105="Ūdeņraža jonu koncentrācija",VLOOKUP(Dati!$A7105,Normas!$A:$D,2,FALSE),VLOOKUP(Dati!$A7105,Normas!$A:$D,2,FALSE)*0.6)),"")</f>
      </c>
      <c r="G7105" s="2">
        <f>IFERROR(IF(ISBLANK($A7105),"",IF($A7105="Ūdeņraža jonu koncentrācija",VLOOKUP(Dati!$A7105,Normas!$A:$D,3,FALSE),VLOOKUP(Dati!$A7105,Normas!$A:$D,3,FALSE)*0.6)),"")</f>
      </c>
      <c r="H7105" s="2">
        <f>IFERROR(IF(ISBLANK($A7105),"",IF($A7105="Ūdeņraža jonu koncentrācija",VLOOKUP(Dati!$A7105,Normas!$A:$D,2,FALSE),VLOOKUP(Dati!$A7105,Normas!$A:$D,2,FALSE)*0.3)),"")</f>
      </c>
      <c r="I7105" s="2">
        <f>IFERROR(IF(ISBLANK($A7105),"",IF($A7105="Ūdeņraža jonu koncentrācija",VLOOKUP(Dati!$A7105,Normas!$A:$D,3,FALSE),VLOOKUP(Dati!$A7105,Normas!$A:$D,3,FALSE)*0.3)),"")</f>
      </c>
    </row>
    <row r="7106" spans="2:9" x14ac:dyDescent="0.2">
      <c r="B7106">
        <f>IF(ISBLANK(A7106),"",VLOOKUP(A7106,Normas!A:D,4,FALSE))</f>
      </c>
      <c r="E7106" s="2">
        <f>IF(ISBLANK(D7106),"",INT(YEARFRAC(D7106,'Vispārīga informācija'!$B$2)))</f>
      </c>
      <c r="F7106" s="2">
        <f>IFERROR(IF(ISBLANK($A7106),"",IF($A7106="Ūdeņraža jonu koncentrācija",VLOOKUP(Dati!$A7106,Normas!$A:$D,2,FALSE),VLOOKUP(Dati!$A7106,Normas!$A:$D,2,FALSE)*0.6)),"")</f>
      </c>
      <c r="G7106" s="2">
        <f>IFERROR(IF(ISBLANK($A7106),"",IF($A7106="Ūdeņraža jonu koncentrācija",VLOOKUP(Dati!$A7106,Normas!$A:$D,3,FALSE),VLOOKUP(Dati!$A7106,Normas!$A:$D,3,FALSE)*0.6)),"")</f>
      </c>
      <c r="H7106" s="2">
        <f>IFERROR(IF(ISBLANK($A7106),"",IF($A7106="Ūdeņraža jonu koncentrācija",VLOOKUP(Dati!$A7106,Normas!$A:$D,2,FALSE),VLOOKUP(Dati!$A7106,Normas!$A:$D,2,FALSE)*0.3)),"")</f>
      </c>
      <c r="I7106" s="2">
        <f>IFERROR(IF(ISBLANK($A7106),"",IF($A7106="Ūdeņraža jonu koncentrācija",VLOOKUP(Dati!$A7106,Normas!$A:$D,3,FALSE),VLOOKUP(Dati!$A7106,Normas!$A:$D,3,FALSE)*0.3)),"")</f>
      </c>
    </row>
    <row r="7107" spans="2:9" x14ac:dyDescent="0.2">
      <c r="B7107">
        <f>IF(ISBLANK(A7107),"",VLOOKUP(A7107,Normas!A:D,4,FALSE))</f>
      </c>
      <c r="E7107" s="2">
        <f>IF(ISBLANK(D7107),"",INT(YEARFRAC(D7107,'Vispārīga informācija'!$B$2)))</f>
      </c>
      <c r="F7107" s="2">
        <f>IFERROR(IF(ISBLANK($A7107),"",IF($A7107="Ūdeņraža jonu koncentrācija",VLOOKUP(Dati!$A7107,Normas!$A:$D,2,FALSE),VLOOKUP(Dati!$A7107,Normas!$A:$D,2,FALSE)*0.6)),"")</f>
      </c>
      <c r="G7107" s="2">
        <f>IFERROR(IF(ISBLANK($A7107),"",IF($A7107="Ūdeņraža jonu koncentrācija",VLOOKUP(Dati!$A7107,Normas!$A:$D,3,FALSE),VLOOKUP(Dati!$A7107,Normas!$A:$D,3,FALSE)*0.6)),"")</f>
      </c>
      <c r="H7107" s="2">
        <f>IFERROR(IF(ISBLANK($A7107),"",IF($A7107="Ūdeņraža jonu koncentrācija",VLOOKUP(Dati!$A7107,Normas!$A:$D,2,FALSE),VLOOKUP(Dati!$A7107,Normas!$A:$D,2,FALSE)*0.3)),"")</f>
      </c>
      <c r="I7107" s="2">
        <f>IFERROR(IF(ISBLANK($A7107),"",IF($A7107="Ūdeņraža jonu koncentrācija",VLOOKUP(Dati!$A7107,Normas!$A:$D,3,FALSE),VLOOKUP(Dati!$A7107,Normas!$A:$D,3,FALSE)*0.3)),"")</f>
      </c>
    </row>
    <row r="7108" spans="2:9" x14ac:dyDescent="0.2">
      <c r="B7108">
        <f>IF(ISBLANK(A7108),"",VLOOKUP(A7108,Normas!A:D,4,FALSE))</f>
      </c>
      <c r="E7108" s="2">
        <f>IF(ISBLANK(D7108),"",INT(YEARFRAC(D7108,'Vispārīga informācija'!$B$2)))</f>
      </c>
      <c r="F7108" s="2">
        <f>IFERROR(IF(ISBLANK($A7108),"",IF($A7108="Ūdeņraža jonu koncentrācija",VLOOKUP(Dati!$A7108,Normas!$A:$D,2,FALSE),VLOOKUP(Dati!$A7108,Normas!$A:$D,2,FALSE)*0.6)),"")</f>
      </c>
      <c r="G7108" s="2">
        <f>IFERROR(IF(ISBLANK($A7108),"",IF($A7108="Ūdeņraža jonu koncentrācija",VLOOKUP(Dati!$A7108,Normas!$A:$D,3,FALSE),VLOOKUP(Dati!$A7108,Normas!$A:$D,3,FALSE)*0.6)),"")</f>
      </c>
      <c r="H7108" s="2">
        <f>IFERROR(IF(ISBLANK($A7108),"",IF($A7108="Ūdeņraža jonu koncentrācija",VLOOKUP(Dati!$A7108,Normas!$A:$D,2,FALSE),VLOOKUP(Dati!$A7108,Normas!$A:$D,2,FALSE)*0.3)),"")</f>
      </c>
      <c r="I7108" s="2">
        <f>IFERROR(IF(ISBLANK($A7108),"",IF($A7108="Ūdeņraža jonu koncentrācija",VLOOKUP(Dati!$A7108,Normas!$A:$D,3,FALSE),VLOOKUP(Dati!$A7108,Normas!$A:$D,3,FALSE)*0.3)),"")</f>
      </c>
    </row>
    <row r="7109" spans="2:9" x14ac:dyDescent="0.2">
      <c r="B7109">
        <f>IF(ISBLANK(A7109),"",VLOOKUP(A7109,Normas!A:D,4,FALSE))</f>
      </c>
      <c r="E7109" s="2">
        <f>IF(ISBLANK(D7109),"",INT(YEARFRAC(D7109,'Vispārīga informācija'!$B$2)))</f>
      </c>
      <c r="F7109" s="2">
        <f>IFERROR(IF(ISBLANK($A7109),"",IF($A7109="Ūdeņraža jonu koncentrācija",VLOOKUP(Dati!$A7109,Normas!$A:$D,2,FALSE),VLOOKUP(Dati!$A7109,Normas!$A:$D,2,FALSE)*0.6)),"")</f>
      </c>
      <c r="G7109" s="2">
        <f>IFERROR(IF(ISBLANK($A7109),"",IF($A7109="Ūdeņraža jonu koncentrācija",VLOOKUP(Dati!$A7109,Normas!$A:$D,3,FALSE),VLOOKUP(Dati!$A7109,Normas!$A:$D,3,FALSE)*0.6)),"")</f>
      </c>
      <c r="H7109" s="2">
        <f>IFERROR(IF(ISBLANK($A7109),"",IF($A7109="Ūdeņraža jonu koncentrācija",VLOOKUP(Dati!$A7109,Normas!$A:$D,2,FALSE),VLOOKUP(Dati!$A7109,Normas!$A:$D,2,FALSE)*0.3)),"")</f>
      </c>
      <c r="I7109" s="2">
        <f>IFERROR(IF(ISBLANK($A7109),"",IF($A7109="Ūdeņraža jonu koncentrācija",VLOOKUP(Dati!$A7109,Normas!$A:$D,3,FALSE),VLOOKUP(Dati!$A7109,Normas!$A:$D,3,FALSE)*0.3)),"")</f>
      </c>
    </row>
    <row r="7110" spans="2:9" x14ac:dyDescent="0.2">
      <c r="B7110">
        <f>IF(ISBLANK(A7110),"",VLOOKUP(A7110,Normas!A:D,4,FALSE))</f>
      </c>
      <c r="E7110" s="2">
        <f>IF(ISBLANK(D7110),"",INT(YEARFRAC(D7110,'Vispārīga informācija'!$B$2)))</f>
      </c>
      <c r="F7110" s="2">
        <f>IFERROR(IF(ISBLANK($A7110),"",IF($A7110="Ūdeņraža jonu koncentrācija",VLOOKUP(Dati!$A7110,Normas!$A:$D,2,FALSE),VLOOKUP(Dati!$A7110,Normas!$A:$D,2,FALSE)*0.6)),"")</f>
      </c>
      <c r="G7110" s="2">
        <f>IFERROR(IF(ISBLANK($A7110),"",IF($A7110="Ūdeņraža jonu koncentrācija",VLOOKUP(Dati!$A7110,Normas!$A:$D,3,FALSE),VLOOKUP(Dati!$A7110,Normas!$A:$D,3,FALSE)*0.6)),"")</f>
      </c>
      <c r="H7110" s="2">
        <f>IFERROR(IF(ISBLANK($A7110),"",IF($A7110="Ūdeņraža jonu koncentrācija",VLOOKUP(Dati!$A7110,Normas!$A:$D,2,FALSE),VLOOKUP(Dati!$A7110,Normas!$A:$D,2,FALSE)*0.3)),"")</f>
      </c>
      <c r="I7110" s="2">
        <f>IFERROR(IF(ISBLANK($A7110),"",IF($A7110="Ūdeņraža jonu koncentrācija",VLOOKUP(Dati!$A7110,Normas!$A:$D,3,FALSE),VLOOKUP(Dati!$A7110,Normas!$A:$D,3,FALSE)*0.3)),"")</f>
      </c>
    </row>
    <row r="7111" spans="2:9" x14ac:dyDescent="0.2">
      <c r="B7111">
        <f>IF(ISBLANK(A7111),"",VLOOKUP(A7111,Normas!A:D,4,FALSE))</f>
      </c>
      <c r="E7111" s="2">
        <f>IF(ISBLANK(D7111),"",INT(YEARFRAC(D7111,'Vispārīga informācija'!$B$2)))</f>
      </c>
      <c r="F7111" s="2">
        <f>IFERROR(IF(ISBLANK($A7111),"",IF($A7111="Ūdeņraža jonu koncentrācija",VLOOKUP(Dati!$A7111,Normas!$A:$D,2,FALSE),VLOOKUP(Dati!$A7111,Normas!$A:$D,2,FALSE)*0.6)),"")</f>
      </c>
      <c r="G7111" s="2">
        <f>IFERROR(IF(ISBLANK($A7111),"",IF($A7111="Ūdeņraža jonu koncentrācija",VLOOKUP(Dati!$A7111,Normas!$A:$D,3,FALSE),VLOOKUP(Dati!$A7111,Normas!$A:$D,3,FALSE)*0.6)),"")</f>
      </c>
      <c r="H7111" s="2">
        <f>IFERROR(IF(ISBLANK($A7111),"",IF($A7111="Ūdeņraža jonu koncentrācija",VLOOKUP(Dati!$A7111,Normas!$A:$D,2,FALSE),VLOOKUP(Dati!$A7111,Normas!$A:$D,2,FALSE)*0.3)),"")</f>
      </c>
      <c r="I7111" s="2">
        <f>IFERROR(IF(ISBLANK($A7111),"",IF($A7111="Ūdeņraža jonu koncentrācija",VLOOKUP(Dati!$A7111,Normas!$A:$D,3,FALSE),VLOOKUP(Dati!$A7111,Normas!$A:$D,3,FALSE)*0.3)),"")</f>
      </c>
    </row>
    <row r="7112" spans="2:9" x14ac:dyDescent="0.2">
      <c r="B7112">
        <f>IF(ISBLANK(A7112),"",VLOOKUP(A7112,Normas!A:D,4,FALSE))</f>
      </c>
      <c r="E7112" s="2">
        <f>IF(ISBLANK(D7112),"",INT(YEARFRAC(D7112,'Vispārīga informācija'!$B$2)))</f>
      </c>
      <c r="F7112" s="2">
        <f>IFERROR(IF(ISBLANK($A7112),"",IF($A7112="Ūdeņraža jonu koncentrācija",VLOOKUP(Dati!$A7112,Normas!$A:$D,2,FALSE),VLOOKUP(Dati!$A7112,Normas!$A:$D,2,FALSE)*0.6)),"")</f>
      </c>
      <c r="G7112" s="2">
        <f>IFERROR(IF(ISBLANK($A7112),"",IF($A7112="Ūdeņraža jonu koncentrācija",VLOOKUP(Dati!$A7112,Normas!$A:$D,3,FALSE),VLOOKUP(Dati!$A7112,Normas!$A:$D,3,FALSE)*0.6)),"")</f>
      </c>
      <c r="H7112" s="2">
        <f>IFERROR(IF(ISBLANK($A7112),"",IF($A7112="Ūdeņraža jonu koncentrācija",VLOOKUP(Dati!$A7112,Normas!$A:$D,2,FALSE),VLOOKUP(Dati!$A7112,Normas!$A:$D,2,FALSE)*0.3)),"")</f>
      </c>
      <c r="I7112" s="2">
        <f>IFERROR(IF(ISBLANK($A7112),"",IF($A7112="Ūdeņraža jonu koncentrācija",VLOOKUP(Dati!$A7112,Normas!$A:$D,3,FALSE),VLOOKUP(Dati!$A7112,Normas!$A:$D,3,FALSE)*0.3)),"")</f>
      </c>
    </row>
    <row r="7113" spans="2:9" x14ac:dyDescent="0.2">
      <c r="B7113">
        <f>IF(ISBLANK(A7113),"",VLOOKUP(A7113,Normas!A:D,4,FALSE))</f>
      </c>
      <c r="E7113" s="2">
        <f>IF(ISBLANK(D7113),"",INT(YEARFRAC(D7113,'Vispārīga informācija'!$B$2)))</f>
      </c>
      <c r="F7113" s="2">
        <f>IFERROR(IF(ISBLANK($A7113),"",IF($A7113="Ūdeņraža jonu koncentrācija",VLOOKUP(Dati!$A7113,Normas!$A:$D,2,FALSE),VLOOKUP(Dati!$A7113,Normas!$A:$D,2,FALSE)*0.6)),"")</f>
      </c>
      <c r="G7113" s="2">
        <f>IFERROR(IF(ISBLANK($A7113),"",IF($A7113="Ūdeņraža jonu koncentrācija",VLOOKUP(Dati!$A7113,Normas!$A:$D,3,FALSE),VLOOKUP(Dati!$A7113,Normas!$A:$D,3,FALSE)*0.6)),"")</f>
      </c>
      <c r="H7113" s="2">
        <f>IFERROR(IF(ISBLANK($A7113),"",IF($A7113="Ūdeņraža jonu koncentrācija",VLOOKUP(Dati!$A7113,Normas!$A:$D,2,FALSE),VLOOKUP(Dati!$A7113,Normas!$A:$D,2,FALSE)*0.3)),"")</f>
      </c>
      <c r="I7113" s="2">
        <f>IFERROR(IF(ISBLANK($A7113),"",IF($A7113="Ūdeņraža jonu koncentrācija",VLOOKUP(Dati!$A7113,Normas!$A:$D,3,FALSE),VLOOKUP(Dati!$A7113,Normas!$A:$D,3,FALSE)*0.3)),"")</f>
      </c>
    </row>
    <row r="7114" spans="2:9" x14ac:dyDescent="0.2">
      <c r="B7114">
        <f>IF(ISBLANK(A7114),"",VLOOKUP(A7114,Normas!A:D,4,FALSE))</f>
      </c>
      <c r="E7114" s="2">
        <f>IF(ISBLANK(D7114),"",INT(YEARFRAC(D7114,'Vispārīga informācija'!$B$2)))</f>
      </c>
      <c r="F7114" s="2">
        <f>IFERROR(IF(ISBLANK($A7114),"",IF($A7114="Ūdeņraža jonu koncentrācija",VLOOKUP(Dati!$A7114,Normas!$A:$D,2,FALSE),VLOOKUP(Dati!$A7114,Normas!$A:$D,2,FALSE)*0.6)),"")</f>
      </c>
      <c r="G7114" s="2">
        <f>IFERROR(IF(ISBLANK($A7114),"",IF($A7114="Ūdeņraža jonu koncentrācija",VLOOKUP(Dati!$A7114,Normas!$A:$D,3,FALSE),VLOOKUP(Dati!$A7114,Normas!$A:$D,3,FALSE)*0.6)),"")</f>
      </c>
      <c r="H7114" s="2">
        <f>IFERROR(IF(ISBLANK($A7114),"",IF($A7114="Ūdeņraža jonu koncentrācija",VLOOKUP(Dati!$A7114,Normas!$A:$D,2,FALSE),VLOOKUP(Dati!$A7114,Normas!$A:$D,2,FALSE)*0.3)),"")</f>
      </c>
      <c r="I7114" s="2">
        <f>IFERROR(IF(ISBLANK($A7114),"",IF($A7114="Ūdeņraža jonu koncentrācija",VLOOKUP(Dati!$A7114,Normas!$A:$D,3,FALSE),VLOOKUP(Dati!$A7114,Normas!$A:$D,3,FALSE)*0.3)),"")</f>
      </c>
    </row>
    <row r="7115" spans="2:9" x14ac:dyDescent="0.2">
      <c r="B7115">
        <f>IF(ISBLANK(A7115),"",VLOOKUP(A7115,Normas!A:D,4,FALSE))</f>
      </c>
      <c r="E7115" s="2">
        <f>IF(ISBLANK(D7115),"",INT(YEARFRAC(D7115,'Vispārīga informācija'!$B$2)))</f>
      </c>
      <c r="F7115" s="2">
        <f>IFERROR(IF(ISBLANK($A7115),"",IF($A7115="Ūdeņraža jonu koncentrācija",VLOOKUP(Dati!$A7115,Normas!$A:$D,2,FALSE),VLOOKUP(Dati!$A7115,Normas!$A:$D,2,FALSE)*0.6)),"")</f>
      </c>
      <c r="G7115" s="2">
        <f>IFERROR(IF(ISBLANK($A7115),"",IF($A7115="Ūdeņraža jonu koncentrācija",VLOOKUP(Dati!$A7115,Normas!$A:$D,3,FALSE),VLOOKUP(Dati!$A7115,Normas!$A:$D,3,FALSE)*0.6)),"")</f>
      </c>
      <c r="H7115" s="2">
        <f>IFERROR(IF(ISBLANK($A7115),"",IF($A7115="Ūdeņraža jonu koncentrācija",VLOOKUP(Dati!$A7115,Normas!$A:$D,2,FALSE),VLOOKUP(Dati!$A7115,Normas!$A:$D,2,FALSE)*0.3)),"")</f>
      </c>
      <c r="I7115" s="2">
        <f>IFERROR(IF(ISBLANK($A7115),"",IF($A7115="Ūdeņraža jonu koncentrācija",VLOOKUP(Dati!$A7115,Normas!$A:$D,3,FALSE),VLOOKUP(Dati!$A7115,Normas!$A:$D,3,FALSE)*0.3)),"")</f>
      </c>
    </row>
    <row r="7116" spans="2:9" x14ac:dyDescent="0.2">
      <c r="B7116">
        <f>IF(ISBLANK(A7116),"",VLOOKUP(A7116,Normas!A:D,4,FALSE))</f>
      </c>
      <c r="E7116" s="2">
        <f>IF(ISBLANK(D7116),"",INT(YEARFRAC(D7116,'Vispārīga informācija'!$B$2)))</f>
      </c>
      <c r="F7116" s="2">
        <f>IFERROR(IF(ISBLANK($A7116),"",IF($A7116="Ūdeņraža jonu koncentrācija",VLOOKUP(Dati!$A7116,Normas!$A:$D,2,FALSE),VLOOKUP(Dati!$A7116,Normas!$A:$D,2,FALSE)*0.6)),"")</f>
      </c>
      <c r="G7116" s="2">
        <f>IFERROR(IF(ISBLANK($A7116),"",IF($A7116="Ūdeņraža jonu koncentrācija",VLOOKUP(Dati!$A7116,Normas!$A:$D,3,FALSE),VLOOKUP(Dati!$A7116,Normas!$A:$D,3,FALSE)*0.6)),"")</f>
      </c>
      <c r="H7116" s="2">
        <f>IFERROR(IF(ISBLANK($A7116),"",IF($A7116="Ūdeņraža jonu koncentrācija",VLOOKUP(Dati!$A7116,Normas!$A:$D,2,FALSE),VLOOKUP(Dati!$A7116,Normas!$A:$D,2,FALSE)*0.3)),"")</f>
      </c>
      <c r="I7116" s="2">
        <f>IFERROR(IF(ISBLANK($A7116),"",IF($A7116="Ūdeņraža jonu koncentrācija",VLOOKUP(Dati!$A7116,Normas!$A:$D,3,FALSE),VLOOKUP(Dati!$A7116,Normas!$A:$D,3,FALSE)*0.3)),"")</f>
      </c>
    </row>
    <row r="7117" spans="2:9" x14ac:dyDescent="0.2">
      <c r="B7117">
        <f>IF(ISBLANK(A7117),"",VLOOKUP(A7117,Normas!A:D,4,FALSE))</f>
      </c>
      <c r="E7117" s="2">
        <f>IF(ISBLANK(D7117),"",INT(YEARFRAC(D7117,'Vispārīga informācija'!$B$2)))</f>
      </c>
      <c r="F7117" s="2">
        <f>IFERROR(IF(ISBLANK($A7117),"",IF($A7117="Ūdeņraža jonu koncentrācija",VLOOKUP(Dati!$A7117,Normas!$A:$D,2,FALSE),VLOOKUP(Dati!$A7117,Normas!$A:$D,2,FALSE)*0.6)),"")</f>
      </c>
      <c r="G7117" s="2">
        <f>IFERROR(IF(ISBLANK($A7117),"",IF($A7117="Ūdeņraža jonu koncentrācija",VLOOKUP(Dati!$A7117,Normas!$A:$D,3,FALSE),VLOOKUP(Dati!$A7117,Normas!$A:$D,3,FALSE)*0.6)),"")</f>
      </c>
      <c r="H7117" s="2">
        <f>IFERROR(IF(ISBLANK($A7117),"",IF($A7117="Ūdeņraža jonu koncentrācija",VLOOKUP(Dati!$A7117,Normas!$A:$D,2,FALSE),VLOOKUP(Dati!$A7117,Normas!$A:$D,2,FALSE)*0.3)),"")</f>
      </c>
      <c r="I7117" s="2">
        <f>IFERROR(IF(ISBLANK($A7117),"",IF($A7117="Ūdeņraža jonu koncentrācija",VLOOKUP(Dati!$A7117,Normas!$A:$D,3,FALSE),VLOOKUP(Dati!$A7117,Normas!$A:$D,3,FALSE)*0.3)),"")</f>
      </c>
    </row>
    <row r="7118" spans="2:9" x14ac:dyDescent="0.2">
      <c r="B7118">
        <f>IF(ISBLANK(A7118),"",VLOOKUP(A7118,Normas!A:D,4,FALSE))</f>
      </c>
      <c r="E7118" s="2">
        <f>IF(ISBLANK(D7118),"",INT(YEARFRAC(D7118,'Vispārīga informācija'!$B$2)))</f>
      </c>
      <c r="F7118" s="2">
        <f>IFERROR(IF(ISBLANK($A7118),"",IF($A7118="Ūdeņraža jonu koncentrācija",VLOOKUP(Dati!$A7118,Normas!$A:$D,2,FALSE),VLOOKUP(Dati!$A7118,Normas!$A:$D,2,FALSE)*0.6)),"")</f>
      </c>
      <c r="G7118" s="2">
        <f>IFERROR(IF(ISBLANK($A7118),"",IF($A7118="Ūdeņraža jonu koncentrācija",VLOOKUP(Dati!$A7118,Normas!$A:$D,3,FALSE),VLOOKUP(Dati!$A7118,Normas!$A:$D,3,FALSE)*0.6)),"")</f>
      </c>
      <c r="H7118" s="2">
        <f>IFERROR(IF(ISBLANK($A7118),"",IF($A7118="Ūdeņraža jonu koncentrācija",VLOOKUP(Dati!$A7118,Normas!$A:$D,2,FALSE),VLOOKUP(Dati!$A7118,Normas!$A:$D,2,FALSE)*0.3)),"")</f>
      </c>
      <c r="I7118" s="2">
        <f>IFERROR(IF(ISBLANK($A7118),"",IF($A7118="Ūdeņraža jonu koncentrācija",VLOOKUP(Dati!$A7118,Normas!$A:$D,3,FALSE),VLOOKUP(Dati!$A7118,Normas!$A:$D,3,FALSE)*0.3)),"")</f>
      </c>
    </row>
    <row r="7119" spans="2:9" x14ac:dyDescent="0.2">
      <c r="B7119">
        <f>IF(ISBLANK(A7119),"",VLOOKUP(A7119,Normas!A:D,4,FALSE))</f>
      </c>
      <c r="E7119" s="2">
        <f>IF(ISBLANK(D7119),"",INT(YEARFRAC(D7119,'Vispārīga informācija'!$B$2)))</f>
      </c>
      <c r="F7119" s="2">
        <f>IFERROR(IF(ISBLANK($A7119),"",IF($A7119="Ūdeņraža jonu koncentrācija",VLOOKUP(Dati!$A7119,Normas!$A:$D,2,FALSE),VLOOKUP(Dati!$A7119,Normas!$A:$D,2,FALSE)*0.6)),"")</f>
      </c>
      <c r="G7119" s="2">
        <f>IFERROR(IF(ISBLANK($A7119),"",IF($A7119="Ūdeņraža jonu koncentrācija",VLOOKUP(Dati!$A7119,Normas!$A:$D,3,FALSE),VLOOKUP(Dati!$A7119,Normas!$A:$D,3,FALSE)*0.6)),"")</f>
      </c>
      <c r="H7119" s="2">
        <f>IFERROR(IF(ISBLANK($A7119),"",IF($A7119="Ūdeņraža jonu koncentrācija",VLOOKUP(Dati!$A7119,Normas!$A:$D,2,FALSE),VLOOKUP(Dati!$A7119,Normas!$A:$D,2,FALSE)*0.3)),"")</f>
      </c>
      <c r="I7119" s="2">
        <f>IFERROR(IF(ISBLANK($A7119),"",IF($A7119="Ūdeņraža jonu koncentrācija",VLOOKUP(Dati!$A7119,Normas!$A:$D,3,FALSE),VLOOKUP(Dati!$A7119,Normas!$A:$D,3,FALSE)*0.3)),"")</f>
      </c>
    </row>
    <row r="7120" spans="2:9" x14ac:dyDescent="0.2">
      <c r="B7120">
        <f>IF(ISBLANK(A7120),"",VLOOKUP(A7120,Normas!A:D,4,FALSE))</f>
      </c>
      <c r="E7120" s="2">
        <f>IF(ISBLANK(D7120),"",INT(YEARFRAC(D7120,'Vispārīga informācija'!$B$2)))</f>
      </c>
      <c r="F7120" s="2">
        <f>IFERROR(IF(ISBLANK($A7120),"",IF($A7120="Ūdeņraža jonu koncentrācija",VLOOKUP(Dati!$A7120,Normas!$A:$D,2,FALSE),VLOOKUP(Dati!$A7120,Normas!$A:$D,2,FALSE)*0.6)),"")</f>
      </c>
      <c r="G7120" s="2">
        <f>IFERROR(IF(ISBLANK($A7120),"",IF($A7120="Ūdeņraža jonu koncentrācija",VLOOKUP(Dati!$A7120,Normas!$A:$D,3,FALSE),VLOOKUP(Dati!$A7120,Normas!$A:$D,3,FALSE)*0.6)),"")</f>
      </c>
      <c r="H7120" s="2">
        <f>IFERROR(IF(ISBLANK($A7120),"",IF($A7120="Ūdeņraža jonu koncentrācija",VLOOKUP(Dati!$A7120,Normas!$A:$D,2,FALSE),VLOOKUP(Dati!$A7120,Normas!$A:$D,2,FALSE)*0.3)),"")</f>
      </c>
      <c r="I7120" s="2">
        <f>IFERROR(IF(ISBLANK($A7120),"",IF($A7120="Ūdeņraža jonu koncentrācija",VLOOKUP(Dati!$A7120,Normas!$A:$D,3,FALSE),VLOOKUP(Dati!$A7120,Normas!$A:$D,3,FALSE)*0.3)),"")</f>
      </c>
    </row>
    <row r="7121" spans="2:9" x14ac:dyDescent="0.2">
      <c r="B7121">
        <f>IF(ISBLANK(A7121),"",VLOOKUP(A7121,Normas!A:D,4,FALSE))</f>
      </c>
      <c r="E7121" s="2">
        <f>IF(ISBLANK(D7121),"",INT(YEARFRAC(D7121,'Vispārīga informācija'!$B$2)))</f>
      </c>
      <c r="F7121" s="2">
        <f>IFERROR(IF(ISBLANK($A7121),"",IF($A7121="Ūdeņraža jonu koncentrācija",VLOOKUP(Dati!$A7121,Normas!$A:$D,2,FALSE),VLOOKUP(Dati!$A7121,Normas!$A:$D,2,FALSE)*0.6)),"")</f>
      </c>
      <c r="G7121" s="2">
        <f>IFERROR(IF(ISBLANK($A7121),"",IF($A7121="Ūdeņraža jonu koncentrācija",VLOOKUP(Dati!$A7121,Normas!$A:$D,3,FALSE),VLOOKUP(Dati!$A7121,Normas!$A:$D,3,FALSE)*0.6)),"")</f>
      </c>
      <c r="H7121" s="2">
        <f>IFERROR(IF(ISBLANK($A7121),"",IF($A7121="Ūdeņraža jonu koncentrācija",VLOOKUP(Dati!$A7121,Normas!$A:$D,2,FALSE),VLOOKUP(Dati!$A7121,Normas!$A:$D,2,FALSE)*0.3)),"")</f>
      </c>
      <c r="I7121" s="2">
        <f>IFERROR(IF(ISBLANK($A7121),"",IF($A7121="Ūdeņraža jonu koncentrācija",VLOOKUP(Dati!$A7121,Normas!$A:$D,3,FALSE),VLOOKUP(Dati!$A7121,Normas!$A:$D,3,FALSE)*0.3)),"")</f>
      </c>
    </row>
    <row r="7122" spans="2:9" x14ac:dyDescent="0.2">
      <c r="B7122">
        <f>IF(ISBLANK(A7122),"",VLOOKUP(A7122,Normas!A:D,4,FALSE))</f>
      </c>
      <c r="E7122" s="2">
        <f>IF(ISBLANK(D7122),"",INT(YEARFRAC(D7122,'Vispārīga informācija'!$B$2)))</f>
      </c>
      <c r="F7122" s="2">
        <f>IFERROR(IF(ISBLANK($A7122),"",IF($A7122="Ūdeņraža jonu koncentrācija",VLOOKUP(Dati!$A7122,Normas!$A:$D,2,FALSE),VLOOKUP(Dati!$A7122,Normas!$A:$D,2,FALSE)*0.6)),"")</f>
      </c>
      <c r="G7122" s="2">
        <f>IFERROR(IF(ISBLANK($A7122),"",IF($A7122="Ūdeņraža jonu koncentrācija",VLOOKUP(Dati!$A7122,Normas!$A:$D,3,FALSE),VLOOKUP(Dati!$A7122,Normas!$A:$D,3,FALSE)*0.6)),"")</f>
      </c>
      <c r="H7122" s="2">
        <f>IFERROR(IF(ISBLANK($A7122),"",IF($A7122="Ūdeņraža jonu koncentrācija",VLOOKUP(Dati!$A7122,Normas!$A:$D,2,FALSE),VLOOKUP(Dati!$A7122,Normas!$A:$D,2,FALSE)*0.3)),"")</f>
      </c>
      <c r="I7122" s="2">
        <f>IFERROR(IF(ISBLANK($A7122),"",IF($A7122="Ūdeņraža jonu koncentrācija",VLOOKUP(Dati!$A7122,Normas!$A:$D,3,FALSE),VLOOKUP(Dati!$A7122,Normas!$A:$D,3,FALSE)*0.3)),"")</f>
      </c>
    </row>
    <row r="7123" spans="2:9" x14ac:dyDescent="0.2">
      <c r="B7123">
        <f>IF(ISBLANK(A7123),"",VLOOKUP(A7123,Normas!A:D,4,FALSE))</f>
      </c>
      <c r="E7123" s="2">
        <f>IF(ISBLANK(D7123),"",INT(YEARFRAC(D7123,'Vispārīga informācija'!$B$2)))</f>
      </c>
      <c r="F7123" s="2">
        <f>IFERROR(IF(ISBLANK($A7123),"",IF($A7123="Ūdeņraža jonu koncentrācija",VLOOKUP(Dati!$A7123,Normas!$A:$D,2,FALSE),VLOOKUP(Dati!$A7123,Normas!$A:$D,2,FALSE)*0.6)),"")</f>
      </c>
      <c r="G7123" s="2">
        <f>IFERROR(IF(ISBLANK($A7123),"",IF($A7123="Ūdeņraža jonu koncentrācija",VLOOKUP(Dati!$A7123,Normas!$A:$D,3,FALSE),VLOOKUP(Dati!$A7123,Normas!$A:$D,3,FALSE)*0.6)),"")</f>
      </c>
      <c r="H7123" s="2">
        <f>IFERROR(IF(ISBLANK($A7123),"",IF($A7123="Ūdeņraža jonu koncentrācija",VLOOKUP(Dati!$A7123,Normas!$A:$D,2,FALSE),VLOOKUP(Dati!$A7123,Normas!$A:$D,2,FALSE)*0.3)),"")</f>
      </c>
      <c r="I7123" s="2">
        <f>IFERROR(IF(ISBLANK($A7123),"",IF($A7123="Ūdeņraža jonu koncentrācija",VLOOKUP(Dati!$A7123,Normas!$A:$D,3,FALSE),VLOOKUP(Dati!$A7123,Normas!$A:$D,3,FALSE)*0.3)),"")</f>
      </c>
    </row>
    <row r="7124" spans="2:9" x14ac:dyDescent="0.2">
      <c r="B7124">
        <f>IF(ISBLANK(A7124),"",VLOOKUP(A7124,Normas!A:D,4,FALSE))</f>
      </c>
      <c r="E7124" s="2">
        <f>IF(ISBLANK(D7124),"",INT(YEARFRAC(D7124,'Vispārīga informācija'!$B$2)))</f>
      </c>
      <c r="F7124" s="2">
        <f>IFERROR(IF(ISBLANK($A7124),"",IF($A7124="Ūdeņraža jonu koncentrācija",VLOOKUP(Dati!$A7124,Normas!$A:$D,2,FALSE),VLOOKUP(Dati!$A7124,Normas!$A:$D,2,FALSE)*0.6)),"")</f>
      </c>
      <c r="G7124" s="2">
        <f>IFERROR(IF(ISBLANK($A7124),"",IF($A7124="Ūdeņraža jonu koncentrācija",VLOOKUP(Dati!$A7124,Normas!$A:$D,3,FALSE),VLOOKUP(Dati!$A7124,Normas!$A:$D,3,FALSE)*0.6)),"")</f>
      </c>
      <c r="H7124" s="2">
        <f>IFERROR(IF(ISBLANK($A7124),"",IF($A7124="Ūdeņraža jonu koncentrācija",VLOOKUP(Dati!$A7124,Normas!$A:$D,2,FALSE),VLOOKUP(Dati!$A7124,Normas!$A:$D,2,FALSE)*0.3)),"")</f>
      </c>
      <c r="I7124" s="2">
        <f>IFERROR(IF(ISBLANK($A7124),"",IF($A7124="Ūdeņraža jonu koncentrācija",VLOOKUP(Dati!$A7124,Normas!$A:$D,3,FALSE),VLOOKUP(Dati!$A7124,Normas!$A:$D,3,FALSE)*0.3)),"")</f>
      </c>
    </row>
    <row r="7125" spans="2:9" x14ac:dyDescent="0.2">
      <c r="B7125">
        <f>IF(ISBLANK(A7125),"",VLOOKUP(A7125,Normas!A:D,4,FALSE))</f>
      </c>
      <c r="E7125" s="2">
        <f>IF(ISBLANK(D7125),"",INT(YEARFRAC(D7125,'Vispārīga informācija'!$B$2)))</f>
      </c>
      <c r="F7125" s="2">
        <f>IFERROR(IF(ISBLANK($A7125),"",IF($A7125="Ūdeņraža jonu koncentrācija",VLOOKUP(Dati!$A7125,Normas!$A:$D,2,FALSE),VLOOKUP(Dati!$A7125,Normas!$A:$D,2,FALSE)*0.6)),"")</f>
      </c>
      <c r="G7125" s="2">
        <f>IFERROR(IF(ISBLANK($A7125),"",IF($A7125="Ūdeņraža jonu koncentrācija",VLOOKUP(Dati!$A7125,Normas!$A:$D,3,FALSE),VLOOKUP(Dati!$A7125,Normas!$A:$D,3,FALSE)*0.6)),"")</f>
      </c>
      <c r="H7125" s="2">
        <f>IFERROR(IF(ISBLANK($A7125),"",IF($A7125="Ūdeņraža jonu koncentrācija",VLOOKUP(Dati!$A7125,Normas!$A:$D,2,FALSE),VLOOKUP(Dati!$A7125,Normas!$A:$D,2,FALSE)*0.3)),"")</f>
      </c>
      <c r="I7125" s="2">
        <f>IFERROR(IF(ISBLANK($A7125),"",IF($A7125="Ūdeņraža jonu koncentrācija",VLOOKUP(Dati!$A7125,Normas!$A:$D,3,FALSE),VLOOKUP(Dati!$A7125,Normas!$A:$D,3,FALSE)*0.3)),"")</f>
      </c>
    </row>
    <row r="7126" spans="2:9" x14ac:dyDescent="0.2">
      <c r="B7126">
        <f>IF(ISBLANK(A7126),"",VLOOKUP(A7126,Normas!A:D,4,FALSE))</f>
      </c>
      <c r="E7126" s="2">
        <f>IF(ISBLANK(D7126),"",INT(YEARFRAC(D7126,'Vispārīga informācija'!$B$2)))</f>
      </c>
      <c r="F7126" s="2">
        <f>IFERROR(IF(ISBLANK($A7126),"",IF($A7126="Ūdeņraža jonu koncentrācija",VLOOKUP(Dati!$A7126,Normas!$A:$D,2,FALSE),VLOOKUP(Dati!$A7126,Normas!$A:$D,2,FALSE)*0.6)),"")</f>
      </c>
      <c r="G7126" s="2">
        <f>IFERROR(IF(ISBLANK($A7126),"",IF($A7126="Ūdeņraža jonu koncentrācija",VLOOKUP(Dati!$A7126,Normas!$A:$D,3,FALSE),VLOOKUP(Dati!$A7126,Normas!$A:$D,3,FALSE)*0.6)),"")</f>
      </c>
      <c r="H7126" s="2">
        <f>IFERROR(IF(ISBLANK($A7126),"",IF($A7126="Ūdeņraža jonu koncentrācija",VLOOKUP(Dati!$A7126,Normas!$A:$D,2,FALSE),VLOOKUP(Dati!$A7126,Normas!$A:$D,2,FALSE)*0.3)),"")</f>
      </c>
      <c r="I7126" s="2">
        <f>IFERROR(IF(ISBLANK($A7126),"",IF($A7126="Ūdeņraža jonu koncentrācija",VLOOKUP(Dati!$A7126,Normas!$A:$D,3,FALSE),VLOOKUP(Dati!$A7126,Normas!$A:$D,3,FALSE)*0.3)),"")</f>
      </c>
    </row>
    <row r="7127" spans="2:9" x14ac:dyDescent="0.2">
      <c r="B7127">
        <f>IF(ISBLANK(A7127),"",VLOOKUP(A7127,Normas!A:D,4,FALSE))</f>
      </c>
      <c r="E7127" s="2">
        <f>IF(ISBLANK(D7127),"",INT(YEARFRAC(D7127,'Vispārīga informācija'!$B$2)))</f>
      </c>
      <c r="F7127" s="2">
        <f>IFERROR(IF(ISBLANK($A7127),"",IF($A7127="Ūdeņraža jonu koncentrācija",VLOOKUP(Dati!$A7127,Normas!$A:$D,2,FALSE),VLOOKUP(Dati!$A7127,Normas!$A:$D,2,FALSE)*0.6)),"")</f>
      </c>
      <c r="G7127" s="2">
        <f>IFERROR(IF(ISBLANK($A7127),"",IF($A7127="Ūdeņraža jonu koncentrācija",VLOOKUP(Dati!$A7127,Normas!$A:$D,3,FALSE),VLOOKUP(Dati!$A7127,Normas!$A:$D,3,FALSE)*0.6)),"")</f>
      </c>
      <c r="H7127" s="2">
        <f>IFERROR(IF(ISBLANK($A7127),"",IF($A7127="Ūdeņraža jonu koncentrācija",VLOOKUP(Dati!$A7127,Normas!$A:$D,2,FALSE),VLOOKUP(Dati!$A7127,Normas!$A:$D,2,FALSE)*0.3)),"")</f>
      </c>
      <c r="I7127" s="2">
        <f>IFERROR(IF(ISBLANK($A7127),"",IF($A7127="Ūdeņraža jonu koncentrācija",VLOOKUP(Dati!$A7127,Normas!$A:$D,3,FALSE),VLOOKUP(Dati!$A7127,Normas!$A:$D,3,FALSE)*0.3)),"")</f>
      </c>
    </row>
    <row r="7128" spans="2:9" x14ac:dyDescent="0.2">
      <c r="B7128">
        <f>IF(ISBLANK(A7128),"",VLOOKUP(A7128,Normas!A:D,4,FALSE))</f>
      </c>
      <c r="E7128" s="2">
        <f>IF(ISBLANK(D7128),"",INT(YEARFRAC(D7128,'Vispārīga informācija'!$B$2)))</f>
      </c>
      <c r="F7128" s="2">
        <f>IFERROR(IF(ISBLANK($A7128),"",IF($A7128="Ūdeņraža jonu koncentrācija",VLOOKUP(Dati!$A7128,Normas!$A:$D,2,FALSE),VLOOKUP(Dati!$A7128,Normas!$A:$D,2,FALSE)*0.6)),"")</f>
      </c>
      <c r="G7128" s="2">
        <f>IFERROR(IF(ISBLANK($A7128),"",IF($A7128="Ūdeņraža jonu koncentrācija",VLOOKUP(Dati!$A7128,Normas!$A:$D,3,FALSE),VLOOKUP(Dati!$A7128,Normas!$A:$D,3,FALSE)*0.6)),"")</f>
      </c>
      <c r="H7128" s="2">
        <f>IFERROR(IF(ISBLANK($A7128),"",IF($A7128="Ūdeņraža jonu koncentrācija",VLOOKUP(Dati!$A7128,Normas!$A:$D,2,FALSE),VLOOKUP(Dati!$A7128,Normas!$A:$D,2,FALSE)*0.3)),"")</f>
      </c>
      <c r="I7128" s="2">
        <f>IFERROR(IF(ISBLANK($A7128),"",IF($A7128="Ūdeņraža jonu koncentrācija",VLOOKUP(Dati!$A7128,Normas!$A:$D,3,FALSE),VLOOKUP(Dati!$A7128,Normas!$A:$D,3,FALSE)*0.3)),"")</f>
      </c>
    </row>
    <row r="7129" spans="2:9" x14ac:dyDescent="0.2">
      <c r="B7129">
        <f>IF(ISBLANK(A7129),"",VLOOKUP(A7129,Normas!A:D,4,FALSE))</f>
      </c>
      <c r="E7129" s="2">
        <f>IF(ISBLANK(D7129),"",INT(YEARFRAC(D7129,'Vispārīga informācija'!$B$2)))</f>
      </c>
      <c r="F7129" s="2">
        <f>IFERROR(IF(ISBLANK($A7129),"",IF($A7129="Ūdeņraža jonu koncentrācija",VLOOKUP(Dati!$A7129,Normas!$A:$D,2,FALSE),VLOOKUP(Dati!$A7129,Normas!$A:$D,2,FALSE)*0.6)),"")</f>
      </c>
      <c r="G7129" s="2">
        <f>IFERROR(IF(ISBLANK($A7129),"",IF($A7129="Ūdeņraža jonu koncentrācija",VLOOKUP(Dati!$A7129,Normas!$A:$D,3,FALSE),VLOOKUP(Dati!$A7129,Normas!$A:$D,3,FALSE)*0.6)),"")</f>
      </c>
      <c r="H7129" s="2">
        <f>IFERROR(IF(ISBLANK($A7129),"",IF($A7129="Ūdeņraža jonu koncentrācija",VLOOKUP(Dati!$A7129,Normas!$A:$D,2,FALSE),VLOOKUP(Dati!$A7129,Normas!$A:$D,2,FALSE)*0.3)),"")</f>
      </c>
      <c r="I7129" s="2">
        <f>IFERROR(IF(ISBLANK($A7129),"",IF($A7129="Ūdeņraža jonu koncentrācija",VLOOKUP(Dati!$A7129,Normas!$A:$D,3,FALSE),VLOOKUP(Dati!$A7129,Normas!$A:$D,3,FALSE)*0.3)),"")</f>
      </c>
    </row>
    <row r="7130" spans="2:9" x14ac:dyDescent="0.2">
      <c r="B7130">
        <f>IF(ISBLANK(A7130),"",VLOOKUP(A7130,Normas!A:D,4,FALSE))</f>
      </c>
      <c r="E7130" s="2">
        <f>IF(ISBLANK(D7130),"",INT(YEARFRAC(D7130,'Vispārīga informācija'!$B$2)))</f>
      </c>
      <c r="F7130" s="2">
        <f>IFERROR(IF(ISBLANK($A7130),"",IF($A7130="Ūdeņraža jonu koncentrācija",VLOOKUP(Dati!$A7130,Normas!$A:$D,2,FALSE),VLOOKUP(Dati!$A7130,Normas!$A:$D,2,FALSE)*0.6)),"")</f>
      </c>
      <c r="G7130" s="2">
        <f>IFERROR(IF(ISBLANK($A7130),"",IF($A7130="Ūdeņraža jonu koncentrācija",VLOOKUP(Dati!$A7130,Normas!$A:$D,3,FALSE),VLOOKUP(Dati!$A7130,Normas!$A:$D,3,FALSE)*0.6)),"")</f>
      </c>
      <c r="H7130" s="2">
        <f>IFERROR(IF(ISBLANK($A7130),"",IF($A7130="Ūdeņraža jonu koncentrācija",VLOOKUP(Dati!$A7130,Normas!$A:$D,2,FALSE),VLOOKUP(Dati!$A7130,Normas!$A:$D,2,FALSE)*0.3)),"")</f>
      </c>
      <c r="I7130" s="2">
        <f>IFERROR(IF(ISBLANK($A7130),"",IF($A7130="Ūdeņraža jonu koncentrācija",VLOOKUP(Dati!$A7130,Normas!$A:$D,3,FALSE),VLOOKUP(Dati!$A7130,Normas!$A:$D,3,FALSE)*0.3)),"")</f>
      </c>
    </row>
    <row r="7131" spans="2:9" x14ac:dyDescent="0.2">
      <c r="B7131">
        <f>IF(ISBLANK(A7131),"",VLOOKUP(A7131,Normas!A:D,4,FALSE))</f>
      </c>
      <c r="E7131" s="2">
        <f>IF(ISBLANK(D7131),"",INT(YEARFRAC(D7131,'Vispārīga informācija'!$B$2)))</f>
      </c>
      <c r="F7131" s="2">
        <f>IFERROR(IF(ISBLANK($A7131),"",IF($A7131="Ūdeņraža jonu koncentrācija",VLOOKUP(Dati!$A7131,Normas!$A:$D,2,FALSE),VLOOKUP(Dati!$A7131,Normas!$A:$D,2,FALSE)*0.6)),"")</f>
      </c>
      <c r="G7131" s="2">
        <f>IFERROR(IF(ISBLANK($A7131),"",IF($A7131="Ūdeņraža jonu koncentrācija",VLOOKUP(Dati!$A7131,Normas!$A:$D,3,FALSE),VLOOKUP(Dati!$A7131,Normas!$A:$D,3,FALSE)*0.6)),"")</f>
      </c>
      <c r="H7131" s="2">
        <f>IFERROR(IF(ISBLANK($A7131),"",IF($A7131="Ūdeņraža jonu koncentrācija",VLOOKUP(Dati!$A7131,Normas!$A:$D,2,FALSE),VLOOKUP(Dati!$A7131,Normas!$A:$D,2,FALSE)*0.3)),"")</f>
      </c>
      <c r="I7131" s="2">
        <f>IFERROR(IF(ISBLANK($A7131),"",IF($A7131="Ūdeņraža jonu koncentrācija",VLOOKUP(Dati!$A7131,Normas!$A:$D,3,FALSE),VLOOKUP(Dati!$A7131,Normas!$A:$D,3,FALSE)*0.3)),"")</f>
      </c>
    </row>
    <row r="7132" spans="2:9" x14ac:dyDescent="0.2">
      <c r="B7132">
        <f>IF(ISBLANK(A7132),"",VLOOKUP(A7132,Normas!A:D,4,FALSE))</f>
      </c>
      <c r="E7132" s="2">
        <f>IF(ISBLANK(D7132),"",INT(YEARFRAC(D7132,'Vispārīga informācija'!$B$2)))</f>
      </c>
      <c r="F7132" s="2">
        <f>IFERROR(IF(ISBLANK($A7132),"",IF($A7132="Ūdeņraža jonu koncentrācija",VLOOKUP(Dati!$A7132,Normas!$A:$D,2,FALSE),VLOOKUP(Dati!$A7132,Normas!$A:$D,2,FALSE)*0.6)),"")</f>
      </c>
      <c r="G7132" s="2">
        <f>IFERROR(IF(ISBLANK($A7132),"",IF($A7132="Ūdeņraža jonu koncentrācija",VLOOKUP(Dati!$A7132,Normas!$A:$D,3,FALSE),VLOOKUP(Dati!$A7132,Normas!$A:$D,3,FALSE)*0.6)),"")</f>
      </c>
      <c r="H7132" s="2">
        <f>IFERROR(IF(ISBLANK($A7132),"",IF($A7132="Ūdeņraža jonu koncentrācija",VLOOKUP(Dati!$A7132,Normas!$A:$D,2,FALSE),VLOOKUP(Dati!$A7132,Normas!$A:$D,2,FALSE)*0.3)),"")</f>
      </c>
      <c r="I7132" s="2">
        <f>IFERROR(IF(ISBLANK($A7132),"",IF($A7132="Ūdeņraža jonu koncentrācija",VLOOKUP(Dati!$A7132,Normas!$A:$D,3,FALSE),VLOOKUP(Dati!$A7132,Normas!$A:$D,3,FALSE)*0.3)),"")</f>
      </c>
    </row>
    <row r="7133" spans="2:9" x14ac:dyDescent="0.2">
      <c r="B7133">
        <f>IF(ISBLANK(A7133),"",VLOOKUP(A7133,Normas!A:D,4,FALSE))</f>
      </c>
      <c r="E7133" s="2">
        <f>IF(ISBLANK(D7133),"",INT(YEARFRAC(D7133,'Vispārīga informācija'!$B$2)))</f>
      </c>
      <c r="F7133" s="2">
        <f>IFERROR(IF(ISBLANK($A7133),"",IF($A7133="Ūdeņraža jonu koncentrācija",VLOOKUP(Dati!$A7133,Normas!$A:$D,2,FALSE),VLOOKUP(Dati!$A7133,Normas!$A:$D,2,FALSE)*0.6)),"")</f>
      </c>
      <c r="G7133" s="2">
        <f>IFERROR(IF(ISBLANK($A7133),"",IF($A7133="Ūdeņraža jonu koncentrācija",VLOOKUP(Dati!$A7133,Normas!$A:$D,3,FALSE),VLOOKUP(Dati!$A7133,Normas!$A:$D,3,FALSE)*0.6)),"")</f>
      </c>
      <c r="H7133" s="2">
        <f>IFERROR(IF(ISBLANK($A7133),"",IF($A7133="Ūdeņraža jonu koncentrācija",VLOOKUP(Dati!$A7133,Normas!$A:$D,2,FALSE),VLOOKUP(Dati!$A7133,Normas!$A:$D,2,FALSE)*0.3)),"")</f>
      </c>
      <c r="I7133" s="2">
        <f>IFERROR(IF(ISBLANK($A7133),"",IF($A7133="Ūdeņraža jonu koncentrācija",VLOOKUP(Dati!$A7133,Normas!$A:$D,3,FALSE),VLOOKUP(Dati!$A7133,Normas!$A:$D,3,FALSE)*0.3)),"")</f>
      </c>
    </row>
    <row r="7134" spans="2:9" x14ac:dyDescent="0.2">
      <c r="B7134">
        <f>IF(ISBLANK(A7134),"",VLOOKUP(A7134,Normas!A:D,4,FALSE))</f>
      </c>
      <c r="E7134" s="2">
        <f>IF(ISBLANK(D7134),"",INT(YEARFRAC(D7134,'Vispārīga informācija'!$B$2)))</f>
      </c>
      <c r="F7134" s="2">
        <f>IFERROR(IF(ISBLANK($A7134),"",IF($A7134="Ūdeņraža jonu koncentrācija",VLOOKUP(Dati!$A7134,Normas!$A:$D,2,FALSE),VLOOKUP(Dati!$A7134,Normas!$A:$D,2,FALSE)*0.6)),"")</f>
      </c>
      <c r="G7134" s="2">
        <f>IFERROR(IF(ISBLANK($A7134),"",IF($A7134="Ūdeņraža jonu koncentrācija",VLOOKUP(Dati!$A7134,Normas!$A:$D,3,FALSE),VLOOKUP(Dati!$A7134,Normas!$A:$D,3,FALSE)*0.6)),"")</f>
      </c>
      <c r="H7134" s="2">
        <f>IFERROR(IF(ISBLANK($A7134),"",IF($A7134="Ūdeņraža jonu koncentrācija",VLOOKUP(Dati!$A7134,Normas!$A:$D,2,FALSE),VLOOKUP(Dati!$A7134,Normas!$A:$D,2,FALSE)*0.3)),"")</f>
      </c>
      <c r="I7134" s="2">
        <f>IFERROR(IF(ISBLANK($A7134),"",IF($A7134="Ūdeņraža jonu koncentrācija",VLOOKUP(Dati!$A7134,Normas!$A:$D,3,FALSE),VLOOKUP(Dati!$A7134,Normas!$A:$D,3,FALSE)*0.3)),"")</f>
      </c>
    </row>
    <row r="7135" spans="2:9" x14ac:dyDescent="0.2">
      <c r="B7135">
        <f>IF(ISBLANK(A7135),"",VLOOKUP(A7135,Normas!A:D,4,FALSE))</f>
      </c>
      <c r="E7135" s="2">
        <f>IF(ISBLANK(D7135),"",INT(YEARFRAC(D7135,'Vispārīga informācija'!$B$2)))</f>
      </c>
      <c r="F7135" s="2">
        <f>IFERROR(IF(ISBLANK($A7135),"",IF($A7135="Ūdeņraža jonu koncentrācija",VLOOKUP(Dati!$A7135,Normas!$A:$D,2,FALSE),VLOOKUP(Dati!$A7135,Normas!$A:$D,2,FALSE)*0.6)),"")</f>
      </c>
      <c r="G7135" s="2">
        <f>IFERROR(IF(ISBLANK($A7135),"",IF($A7135="Ūdeņraža jonu koncentrācija",VLOOKUP(Dati!$A7135,Normas!$A:$D,3,FALSE),VLOOKUP(Dati!$A7135,Normas!$A:$D,3,FALSE)*0.6)),"")</f>
      </c>
      <c r="H7135" s="2">
        <f>IFERROR(IF(ISBLANK($A7135),"",IF($A7135="Ūdeņraža jonu koncentrācija",VLOOKUP(Dati!$A7135,Normas!$A:$D,2,FALSE),VLOOKUP(Dati!$A7135,Normas!$A:$D,2,FALSE)*0.3)),"")</f>
      </c>
      <c r="I7135" s="2">
        <f>IFERROR(IF(ISBLANK($A7135),"",IF($A7135="Ūdeņraža jonu koncentrācija",VLOOKUP(Dati!$A7135,Normas!$A:$D,3,FALSE),VLOOKUP(Dati!$A7135,Normas!$A:$D,3,FALSE)*0.3)),"")</f>
      </c>
    </row>
    <row r="7136" spans="2:9" x14ac:dyDescent="0.2">
      <c r="B7136">
        <f>IF(ISBLANK(A7136),"",VLOOKUP(A7136,Normas!A:D,4,FALSE))</f>
      </c>
      <c r="E7136" s="2">
        <f>IF(ISBLANK(D7136),"",INT(YEARFRAC(D7136,'Vispārīga informācija'!$B$2)))</f>
      </c>
      <c r="F7136" s="2">
        <f>IFERROR(IF(ISBLANK($A7136),"",IF($A7136="Ūdeņraža jonu koncentrācija",VLOOKUP(Dati!$A7136,Normas!$A:$D,2,FALSE),VLOOKUP(Dati!$A7136,Normas!$A:$D,2,FALSE)*0.6)),"")</f>
      </c>
      <c r="G7136" s="2">
        <f>IFERROR(IF(ISBLANK($A7136),"",IF($A7136="Ūdeņraža jonu koncentrācija",VLOOKUP(Dati!$A7136,Normas!$A:$D,3,FALSE),VLOOKUP(Dati!$A7136,Normas!$A:$D,3,FALSE)*0.6)),"")</f>
      </c>
      <c r="H7136" s="2">
        <f>IFERROR(IF(ISBLANK($A7136),"",IF($A7136="Ūdeņraža jonu koncentrācija",VLOOKUP(Dati!$A7136,Normas!$A:$D,2,FALSE),VLOOKUP(Dati!$A7136,Normas!$A:$D,2,FALSE)*0.3)),"")</f>
      </c>
      <c r="I7136" s="2">
        <f>IFERROR(IF(ISBLANK($A7136),"",IF($A7136="Ūdeņraža jonu koncentrācija",VLOOKUP(Dati!$A7136,Normas!$A:$D,3,FALSE),VLOOKUP(Dati!$A7136,Normas!$A:$D,3,FALSE)*0.3)),"")</f>
      </c>
    </row>
    <row r="7137" spans="2:9" x14ac:dyDescent="0.2">
      <c r="B7137">
        <f>IF(ISBLANK(A7137),"",VLOOKUP(A7137,Normas!A:D,4,FALSE))</f>
      </c>
      <c r="E7137" s="2">
        <f>IF(ISBLANK(D7137),"",INT(YEARFRAC(D7137,'Vispārīga informācija'!$B$2)))</f>
      </c>
      <c r="F7137" s="2">
        <f>IFERROR(IF(ISBLANK($A7137),"",IF($A7137="Ūdeņraža jonu koncentrācija",VLOOKUP(Dati!$A7137,Normas!$A:$D,2,FALSE),VLOOKUP(Dati!$A7137,Normas!$A:$D,2,FALSE)*0.6)),"")</f>
      </c>
      <c r="G7137" s="2">
        <f>IFERROR(IF(ISBLANK($A7137),"",IF($A7137="Ūdeņraža jonu koncentrācija",VLOOKUP(Dati!$A7137,Normas!$A:$D,3,FALSE),VLOOKUP(Dati!$A7137,Normas!$A:$D,3,FALSE)*0.6)),"")</f>
      </c>
      <c r="H7137" s="2">
        <f>IFERROR(IF(ISBLANK($A7137),"",IF($A7137="Ūdeņraža jonu koncentrācija",VLOOKUP(Dati!$A7137,Normas!$A:$D,2,FALSE),VLOOKUP(Dati!$A7137,Normas!$A:$D,2,FALSE)*0.3)),"")</f>
      </c>
      <c r="I7137" s="2">
        <f>IFERROR(IF(ISBLANK($A7137),"",IF($A7137="Ūdeņraža jonu koncentrācija",VLOOKUP(Dati!$A7137,Normas!$A:$D,3,FALSE),VLOOKUP(Dati!$A7137,Normas!$A:$D,3,FALSE)*0.3)),"")</f>
      </c>
    </row>
    <row r="7138" spans="2:9" x14ac:dyDescent="0.2">
      <c r="B7138">
        <f>IF(ISBLANK(A7138),"",VLOOKUP(A7138,Normas!A:D,4,FALSE))</f>
      </c>
      <c r="E7138" s="2">
        <f>IF(ISBLANK(D7138),"",INT(YEARFRAC(D7138,'Vispārīga informācija'!$B$2)))</f>
      </c>
      <c r="F7138" s="2">
        <f>IFERROR(IF(ISBLANK($A7138),"",IF($A7138="Ūdeņraža jonu koncentrācija",VLOOKUP(Dati!$A7138,Normas!$A:$D,2,FALSE),VLOOKUP(Dati!$A7138,Normas!$A:$D,2,FALSE)*0.6)),"")</f>
      </c>
      <c r="G7138" s="2">
        <f>IFERROR(IF(ISBLANK($A7138),"",IF($A7138="Ūdeņraža jonu koncentrācija",VLOOKUP(Dati!$A7138,Normas!$A:$D,3,FALSE),VLOOKUP(Dati!$A7138,Normas!$A:$D,3,FALSE)*0.6)),"")</f>
      </c>
      <c r="H7138" s="2">
        <f>IFERROR(IF(ISBLANK($A7138),"",IF($A7138="Ūdeņraža jonu koncentrācija",VLOOKUP(Dati!$A7138,Normas!$A:$D,2,FALSE),VLOOKUP(Dati!$A7138,Normas!$A:$D,2,FALSE)*0.3)),"")</f>
      </c>
      <c r="I7138" s="2">
        <f>IFERROR(IF(ISBLANK($A7138),"",IF($A7138="Ūdeņraža jonu koncentrācija",VLOOKUP(Dati!$A7138,Normas!$A:$D,3,FALSE),VLOOKUP(Dati!$A7138,Normas!$A:$D,3,FALSE)*0.3)),"")</f>
      </c>
    </row>
    <row r="7139" spans="2:9" x14ac:dyDescent="0.2">
      <c r="B7139">
        <f>IF(ISBLANK(A7139),"",VLOOKUP(A7139,Normas!A:D,4,FALSE))</f>
      </c>
      <c r="E7139" s="2">
        <f>IF(ISBLANK(D7139),"",INT(YEARFRAC(D7139,'Vispārīga informācija'!$B$2)))</f>
      </c>
      <c r="F7139" s="2">
        <f>IFERROR(IF(ISBLANK($A7139),"",IF($A7139="Ūdeņraža jonu koncentrācija",VLOOKUP(Dati!$A7139,Normas!$A:$D,2,FALSE),VLOOKUP(Dati!$A7139,Normas!$A:$D,2,FALSE)*0.6)),"")</f>
      </c>
      <c r="G7139" s="2">
        <f>IFERROR(IF(ISBLANK($A7139),"",IF($A7139="Ūdeņraža jonu koncentrācija",VLOOKUP(Dati!$A7139,Normas!$A:$D,3,FALSE),VLOOKUP(Dati!$A7139,Normas!$A:$D,3,FALSE)*0.6)),"")</f>
      </c>
      <c r="H7139" s="2">
        <f>IFERROR(IF(ISBLANK($A7139),"",IF($A7139="Ūdeņraža jonu koncentrācija",VLOOKUP(Dati!$A7139,Normas!$A:$D,2,FALSE),VLOOKUP(Dati!$A7139,Normas!$A:$D,2,FALSE)*0.3)),"")</f>
      </c>
      <c r="I7139" s="2">
        <f>IFERROR(IF(ISBLANK($A7139),"",IF($A7139="Ūdeņraža jonu koncentrācija",VLOOKUP(Dati!$A7139,Normas!$A:$D,3,FALSE),VLOOKUP(Dati!$A7139,Normas!$A:$D,3,FALSE)*0.3)),"")</f>
      </c>
    </row>
    <row r="7140" spans="2:9" x14ac:dyDescent="0.2">
      <c r="B7140">
        <f>IF(ISBLANK(A7140),"",VLOOKUP(A7140,Normas!A:D,4,FALSE))</f>
      </c>
      <c r="E7140" s="2">
        <f>IF(ISBLANK(D7140),"",INT(YEARFRAC(D7140,'Vispārīga informācija'!$B$2)))</f>
      </c>
      <c r="F7140" s="2">
        <f>IFERROR(IF(ISBLANK($A7140),"",IF($A7140="Ūdeņraža jonu koncentrācija",VLOOKUP(Dati!$A7140,Normas!$A:$D,2,FALSE),VLOOKUP(Dati!$A7140,Normas!$A:$D,2,FALSE)*0.6)),"")</f>
      </c>
      <c r="G7140" s="2">
        <f>IFERROR(IF(ISBLANK($A7140),"",IF($A7140="Ūdeņraža jonu koncentrācija",VLOOKUP(Dati!$A7140,Normas!$A:$D,3,FALSE),VLOOKUP(Dati!$A7140,Normas!$A:$D,3,FALSE)*0.6)),"")</f>
      </c>
      <c r="H7140" s="2">
        <f>IFERROR(IF(ISBLANK($A7140),"",IF($A7140="Ūdeņraža jonu koncentrācija",VLOOKUP(Dati!$A7140,Normas!$A:$D,2,FALSE),VLOOKUP(Dati!$A7140,Normas!$A:$D,2,FALSE)*0.3)),"")</f>
      </c>
      <c r="I7140" s="2">
        <f>IFERROR(IF(ISBLANK($A7140),"",IF($A7140="Ūdeņraža jonu koncentrācija",VLOOKUP(Dati!$A7140,Normas!$A:$D,3,FALSE),VLOOKUP(Dati!$A7140,Normas!$A:$D,3,FALSE)*0.3)),"")</f>
      </c>
    </row>
    <row r="7141" spans="2:9" x14ac:dyDescent="0.2">
      <c r="B7141">
        <f>IF(ISBLANK(A7141),"",VLOOKUP(A7141,Normas!A:D,4,FALSE))</f>
      </c>
      <c r="E7141" s="2">
        <f>IF(ISBLANK(D7141),"",INT(YEARFRAC(D7141,'Vispārīga informācija'!$B$2)))</f>
      </c>
      <c r="F7141" s="2">
        <f>IFERROR(IF(ISBLANK($A7141),"",IF($A7141="Ūdeņraža jonu koncentrācija",VLOOKUP(Dati!$A7141,Normas!$A:$D,2,FALSE),VLOOKUP(Dati!$A7141,Normas!$A:$D,2,FALSE)*0.6)),"")</f>
      </c>
      <c r="G7141" s="2">
        <f>IFERROR(IF(ISBLANK($A7141),"",IF($A7141="Ūdeņraža jonu koncentrācija",VLOOKUP(Dati!$A7141,Normas!$A:$D,3,FALSE),VLOOKUP(Dati!$A7141,Normas!$A:$D,3,FALSE)*0.6)),"")</f>
      </c>
      <c r="H7141" s="2">
        <f>IFERROR(IF(ISBLANK($A7141),"",IF($A7141="Ūdeņraža jonu koncentrācija",VLOOKUP(Dati!$A7141,Normas!$A:$D,2,FALSE),VLOOKUP(Dati!$A7141,Normas!$A:$D,2,FALSE)*0.3)),"")</f>
      </c>
      <c r="I7141" s="2">
        <f>IFERROR(IF(ISBLANK($A7141),"",IF($A7141="Ūdeņraža jonu koncentrācija",VLOOKUP(Dati!$A7141,Normas!$A:$D,3,FALSE),VLOOKUP(Dati!$A7141,Normas!$A:$D,3,FALSE)*0.3)),"")</f>
      </c>
    </row>
    <row r="7142" spans="2:9" x14ac:dyDescent="0.2">
      <c r="B7142">
        <f>IF(ISBLANK(A7142),"",VLOOKUP(A7142,Normas!A:D,4,FALSE))</f>
      </c>
      <c r="E7142" s="2">
        <f>IF(ISBLANK(D7142),"",INT(YEARFRAC(D7142,'Vispārīga informācija'!$B$2)))</f>
      </c>
      <c r="F7142" s="2">
        <f>IFERROR(IF(ISBLANK($A7142),"",IF($A7142="Ūdeņraža jonu koncentrācija",VLOOKUP(Dati!$A7142,Normas!$A:$D,2,FALSE),VLOOKUP(Dati!$A7142,Normas!$A:$D,2,FALSE)*0.6)),"")</f>
      </c>
      <c r="G7142" s="2">
        <f>IFERROR(IF(ISBLANK($A7142),"",IF($A7142="Ūdeņraža jonu koncentrācija",VLOOKUP(Dati!$A7142,Normas!$A:$D,3,FALSE),VLOOKUP(Dati!$A7142,Normas!$A:$D,3,FALSE)*0.6)),"")</f>
      </c>
      <c r="H7142" s="2">
        <f>IFERROR(IF(ISBLANK($A7142),"",IF($A7142="Ūdeņraža jonu koncentrācija",VLOOKUP(Dati!$A7142,Normas!$A:$D,2,FALSE),VLOOKUP(Dati!$A7142,Normas!$A:$D,2,FALSE)*0.3)),"")</f>
      </c>
      <c r="I7142" s="2">
        <f>IFERROR(IF(ISBLANK($A7142),"",IF($A7142="Ūdeņraža jonu koncentrācija",VLOOKUP(Dati!$A7142,Normas!$A:$D,3,FALSE),VLOOKUP(Dati!$A7142,Normas!$A:$D,3,FALSE)*0.3)),"")</f>
      </c>
    </row>
    <row r="7143" spans="2:9" x14ac:dyDescent="0.2">
      <c r="B7143">
        <f>IF(ISBLANK(A7143),"",VLOOKUP(A7143,Normas!A:D,4,FALSE))</f>
      </c>
      <c r="E7143" s="2">
        <f>IF(ISBLANK(D7143),"",INT(YEARFRAC(D7143,'Vispārīga informācija'!$B$2)))</f>
      </c>
      <c r="F7143" s="2">
        <f>IFERROR(IF(ISBLANK($A7143),"",IF($A7143="Ūdeņraža jonu koncentrācija",VLOOKUP(Dati!$A7143,Normas!$A:$D,2,FALSE),VLOOKUP(Dati!$A7143,Normas!$A:$D,2,FALSE)*0.6)),"")</f>
      </c>
      <c r="G7143" s="2">
        <f>IFERROR(IF(ISBLANK($A7143),"",IF($A7143="Ūdeņraža jonu koncentrācija",VLOOKUP(Dati!$A7143,Normas!$A:$D,3,FALSE),VLOOKUP(Dati!$A7143,Normas!$A:$D,3,FALSE)*0.6)),"")</f>
      </c>
      <c r="H7143" s="2">
        <f>IFERROR(IF(ISBLANK($A7143),"",IF($A7143="Ūdeņraža jonu koncentrācija",VLOOKUP(Dati!$A7143,Normas!$A:$D,2,FALSE),VLOOKUP(Dati!$A7143,Normas!$A:$D,2,FALSE)*0.3)),"")</f>
      </c>
      <c r="I7143" s="2">
        <f>IFERROR(IF(ISBLANK($A7143),"",IF($A7143="Ūdeņraža jonu koncentrācija",VLOOKUP(Dati!$A7143,Normas!$A:$D,3,FALSE),VLOOKUP(Dati!$A7143,Normas!$A:$D,3,FALSE)*0.3)),"")</f>
      </c>
    </row>
    <row r="7144" spans="2:9" x14ac:dyDescent="0.2">
      <c r="B7144">
        <f>IF(ISBLANK(A7144),"",VLOOKUP(A7144,Normas!A:D,4,FALSE))</f>
      </c>
      <c r="E7144" s="2">
        <f>IF(ISBLANK(D7144),"",INT(YEARFRAC(D7144,'Vispārīga informācija'!$B$2)))</f>
      </c>
      <c r="F7144" s="2">
        <f>IFERROR(IF(ISBLANK($A7144),"",IF($A7144="Ūdeņraža jonu koncentrācija",VLOOKUP(Dati!$A7144,Normas!$A:$D,2,FALSE),VLOOKUP(Dati!$A7144,Normas!$A:$D,2,FALSE)*0.6)),"")</f>
      </c>
      <c r="G7144" s="2">
        <f>IFERROR(IF(ISBLANK($A7144),"",IF($A7144="Ūdeņraža jonu koncentrācija",VLOOKUP(Dati!$A7144,Normas!$A:$D,3,FALSE),VLOOKUP(Dati!$A7144,Normas!$A:$D,3,FALSE)*0.6)),"")</f>
      </c>
      <c r="H7144" s="2">
        <f>IFERROR(IF(ISBLANK($A7144),"",IF($A7144="Ūdeņraža jonu koncentrācija",VLOOKUP(Dati!$A7144,Normas!$A:$D,2,FALSE),VLOOKUP(Dati!$A7144,Normas!$A:$D,2,FALSE)*0.3)),"")</f>
      </c>
      <c r="I7144" s="2">
        <f>IFERROR(IF(ISBLANK($A7144),"",IF($A7144="Ūdeņraža jonu koncentrācija",VLOOKUP(Dati!$A7144,Normas!$A:$D,3,FALSE),VLOOKUP(Dati!$A7144,Normas!$A:$D,3,FALSE)*0.3)),"")</f>
      </c>
    </row>
    <row r="7145" spans="2:9" x14ac:dyDescent="0.2">
      <c r="B7145">
        <f>IF(ISBLANK(A7145),"",VLOOKUP(A7145,Normas!A:D,4,FALSE))</f>
      </c>
      <c r="E7145" s="2">
        <f>IF(ISBLANK(D7145),"",INT(YEARFRAC(D7145,'Vispārīga informācija'!$B$2)))</f>
      </c>
      <c r="F7145" s="2">
        <f>IFERROR(IF(ISBLANK($A7145),"",IF($A7145="Ūdeņraža jonu koncentrācija",VLOOKUP(Dati!$A7145,Normas!$A:$D,2,FALSE),VLOOKUP(Dati!$A7145,Normas!$A:$D,2,FALSE)*0.6)),"")</f>
      </c>
      <c r="G7145" s="2">
        <f>IFERROR(IF(ISBLANK($A7145),"",IF($A7145="Ūdeņraža jonu koncentrācija",VLOOKUP(Dati!$A7145,Normas!$A:$D,3,FALSE),VLOOKUP(Dati!$A7145,Normas!$A:$D,3,FALSE)*0.6)),"")</f>
      </c>
      <c r="H7145" s="2">
        <f>IFERROR(IF(ISBLANK($A7145),"",IF($A7145="Ūdeņraža jonu koncentrācija",VLOOKUP(Dati!$A7145,Normas!$A:$D,2,FALSE),VLOOKUP(Dati!$A7145,Normas!$A:$D,2,FALSE)*0.3)),"")</f>
      </c>
      <c r="I7145" s="2">
        <f>IFERROR(IF(ISBLANK($A7145),"",IF($A7145="Ūdeņraža jonu koncentrācija",VLOOKUP(Dati!$A7145,Normas!$A:$D,3,FALSE),VLOOKUP(Dati!$A7145,Normas!$A:$D,3,FALSE)*0.3)),"")</f>
      </c>
    </row>
    <row r="7146" spans="2:9" x14ac:dyDescent="0.2">
      <c r="B7146">
        <f>IF(ISBLANK(A7146),"",VLOOKUP(A7146,Normas!A:D,4,FALSE))</f>
      </c>
      <c r="E7146" s="2">
        <f>IF(ISBLANK(D7146),"",INT(YEARFRAC(D7146,'Vispārīga informācija'!$B$2)))</f>
      </c>
      <c r="F7146" s="2">
        <f>IFERROR(IF(ISBLANK($A7146),"",IF($A7146="Ūdeņraža jonu koncentrācija",VLOOKUP(Dati!$A7146,Normas!$A:$D,2,FALSE),VLOOKUP(Dati!$A7146,Normas!$A:$D,2,FALSE)*0.6)),"")</f>
      </c>
      <c r="G7146" s="2">
        <f>IFERROR(IF(ISBLANK($A7146),"",IF($A7146="Ūdeņraža jonu koncentrācija",VLOOKUP(Dati!$A7146,Normas!$A:$D,3,FALSE),VLOOKUP(Dati!$A7146,Normas!$A:$D,3,FALSE)*0.6)),"")</f>
      </c>
      <c r="H7146" s="2">
        <f>IFERROR(IF(ISBLANK($A7146),"",IF($A7146="Ūdeņraža jonu koncentrācija",VLOOKUP(Dati!$A7146,Normas!$A:$D,2,FALSE),VLOOKUP(Dati!$A7146,Normas!$A:$D,2,FALSE)*0.3)),"")</f>
      </c>
      <c r="I7146" s="2">
        <f>IFERROR(IF(ISBLANK($A7146),"",IF($A7146="Ūdeņraža jonu koncentrācija",VLOOKUP(Dati!$A7146,Normas!$A:$D,3,FALSE),VLOOKUP(Dati!$A7146,Normas!$A:$D,3,FALSE)*0.3)),"")</f>
      </c>
    </row>
    <row r="7147" spans="2:9" x14ac:dyDescent="0.2">
      <c r="B7147">
        <f>IF(ISBLANK(A7147),"",VLOOKUP(A7147,Normas!A:D,4,FALSE))</f>
      </c>
      <c r="E7147" s="2">
        <f>IF(ISBLANK(D7147),"",INT(YEARFRAC(D7147,'Vispārīga informācija'!$B$2)))</f>
      </c>
      <c r="F7147" s="2">
        <f>IFERROR(IF(ISBLANK($A7147),"",IF($A7147="Ūdeņraža jonu koncentrācija",VLOOKUP(Dati!$A7147,Normas!$A:$D,2,FALSE),VLOOKUP(Dati!$A7147,Normas!$A:$D,2,FALSE)*0.6)),"")</f>
      </c>
      <c r="G7147" s="2">
        <f>IFERROR(IF(ISBLANK($A7147),"",IF($A7147="Ūdeņraža jonu koncentrācija",VLOOKUP(Dati!$A7147,Normas!$A:$D,3,FALSE),VLOOKUP(Dati!$A7147,Normas!$A:$D,3,FALSE)*0.6)),"")</f>
      </c>
      <c r="H7147" s="2">
        <f>IFERROR(IF(ISBLANK($A7147),"",IF($A7147="Ūdeņraža jonu koncentrācija",VLOOKUP(Dati!$A7147,Normas!$A:$D,2,FALSE),VLOOKUP(Dati!$A7147,Normas!$A:$D,2,FALSE)*0.3)),"")</f>
      </c>
      <c r="I7147" s="2">
        <f>IFERROR(IF(ISBLANK($A7147),"",IF($A7147="Ūdeņraža jonu koncentrācija",VLOOKUP(Dati!$A7147,Normas!$A:$D,3,FALSE),VLOOKUP(Dati!$A7147,Normas!$A:$D,3,FALSE)*0.3)),"")</f>
      </c>
    </row>
    <row r="7148" spans="2:9" x14ac:dyDescent="0.2">
      <c r="B7148">
        <f>IF(ISBLANK(A7148),"",VLOOKUP(A7148,Normas!A:D,4,FALSE))</f>
      </c>
      <c r="E7148" s="2">
        <f>IF(ISBLANK(D7148),"",INT(YEARFRAC(D7148,'Vispārīga informācija'!$B$2)))</f>
      </c>
      <c r="F7148" s="2">
        <f>IFERROR(IF(ISBLANK($A7148),"",IF($A7148="Ūdeņraža jonu koncentrācija",VLOOKUP(Dati!$A7148,Normas!$A:$D,2,FALSE),VLOOKUP(Dati!$A7148,Normas!$A:$D,2,FALSE)*0.6)),"")</f>
      </c>
      <c r="G7148" s="2">
        <f>IFERROR(IF(ISBLANK($A7148),"",IF($A7148="Ūdeņraža jonu koncentrācija",VLOOKUP(Dati!$A7148,Normas!$A:$D,3,FALSE),VLOOKUP(Dati!$A7148,Normas!$A:$D,3,FALSE)*0.6)),"")</f>
      </c>
      <c r="H7148" s="2">
        <f>IFERROR(IF(ISBLANK($A7148),"",IF($A7148="Ūdeņraža jonu koncentrācija",VLOOKUP(Dati!$A7148,Normas!$A:$D,2,FALSE),VLOOKUP(Dati!$A7148,Normas!$A:$D,2,FALSE)*0.3)),"")</f>
      </c>
      <c r="I7148" s="2">
        <f>IFERROR(IF(ISBLANK($A7148),"",IF($A7148="Ūdeņraža jonu koncentrācija",VLOOKUP(Dati!$A7148,Normas!$A:$D,3,FALSE),VLOOKUP(Dati!$A7148,Normas!$A:$D,3,FALSE)*0.3)),"")</f>
      </c>
    </row>
    <row r="7149" spans="2:9" x14ac:dyDescent="0.2">
      <c r="B7149">
        <f>IF(ISBLANK(A7149),"",VLOOKUP(A7149,Normas!A:D,4,FALSE))</f>
      </c>
      <c r="E7149" s="2">
        <f>IF(ISBLANK(D7149),"",INT(YEARFRAC(D7149,'Vispārīga informācija'!$B$2)))</f>
      </c>
      <c r="F7149" s="2">
        <f>IFERROR(IF(ISBLANK($A7149),"",IF($A7149="Ūdeņraža jonu koncentrācija",VLOOKUP(Dati!$A7149,Normas!$A:$D,2,FALSE),VLOOKUP(Dati!$A7149,Normas!$A:$D,2,FALSE)*0.6)),"")</f>
      </c>
      <c r="G7149" s="2">
        <f>IFERROR(IF(ISBLANK($A7149),"",IF($A7149="Ūdeņraža jonu koncentrācija",VLOOKUP(Dati!$A7149,Normas!$A:$D,3,FALSE),VLOOKUP(Dati!$A7149,Normas!$A:$D,3,FALSE)*0.6)),"")</f>
      </c>
      <c r="H7149" s="2">
        <f>IFERROR(IF(ISBLANK($A7149),"",IF($A7149="Ūdeņraža jonu koncentrācija",VLOOKUP(Dati!$A7149,Normas!$A:$D,2,FALSE),VLOOKUP(Dati!$A7149,Normas!$A:$D,2,FALSE)*0.3)),"")</f>
      </c>
      <c r="I7149" s="2">
        <f>IFERROR(IF(ISBLANK($A7149),"",IF($A7149="Ūdeņraža jonu koncentrācija",VLOOKUP(Dati!$A7149,Normas!$A:$D,3,FALSE),VLOOKUP(Dati!$A7149,Normas!$A:$D,3,FALSE)*0.3)),"")</f>
      </c>
    </row>
    <row r="7150" spans="2:9" x14ac:dyDescent="0.2">
      <c r="B7150">
        <f>IF(ISBLANK(A7150),"",VLOOKUP(A7150,Normas!A:D,4,FALSE))</f>
      </c>
      <c r="E7150" s="2">
        <f>IF(ISBLANK(D7150),"",INT(YEARFRAC(D7150,'Vispārīga informācija'!$B$2)))</f>
      </c>
      <c r="F7150" s="2">
        <f>IFERROR(IF(ISBLANK($A7150),"",IF($A7150="Ūdeņraža jonu koncentrācija",VLOOKUP(Dati!$A7150,Normas!$A:$D,2,FALSE),VLOOKUP(Dati!$A7150,Normas!$A:$D,2,FALSE)*0.6)),"")</f>
      </c>
      <c r="G7150" s="2">
        <f>IFERROR(IF(ISBLANK($A7150),"",IF($A7150="Ūdeņraža jonu koncentrācija",VLOOKUP(Dati!$A7150,Normas!$A:$D,3,FALSE),VLOOKUP(Dati!$A7150,Normas!$A:$D,3,FALSE)*0.6)),"")</f>
      </c>
      <c r="H7150" s="2">
        <f>IFERROR(IF(ISBLANK($A7150),"",IF($A7150="Ūdeņraža jonu koncentrācija",VLOOKUP(Dati!$A7150,Normas!$A:$D,2,FALSE),VLOOKUP(Dati!$A7150,Normas!$A:$D,2,FALSE)*0.3)),"")</f>
      </c>
      <c r="I7150" s="2">
        <f>IFERROR(IF(ISBLANK($A7150),"",IF($A7150="Ūdeņraža jonu koncentrācija",VLOOKUP(Dati!$A7150,Normas!$A:$D,3,FALSE),VLOOKUP(Dati!$A7150,Normas!$A:$D,3,FALSE)*0.3)),"")</f>
      </c>
    </row>
    <row r="7151" spans="2:9" x14ac:dyDescent="0.2">
      <c r="B7151">
        <f>IF(ISBLANK(A7151),"",VLOOKUP(A7151,Normas!A:D,4,FALSE))</f>
      </c>
      <c r="E7151" s="2">
        <f>IF(ISBLANK(D7151),"",INT(YEARFRAC(D7151,'Vispārīga informācija'!$B$2)))</f>
      </c>
      <c r="F7151" s="2">
        <f>IFERROR(IF(ISBLANK($A7151),"",IF($A7151="Ūdeņraža jonu koncentrācija",VLOOKUP(Dati!$A7151,Normas!$A:$D,2,FALSE),VLOOKUP(Dati!$A7151,Normas!$A:$D,2,FALSE)*0.6)),"")</f>
      </c>
      <c r="G7151" s="2">
        <f>IFERROR(IF(ISBLANK($A7151),"",IF($A7151="Ūdeņraža jonu koncentrācija",VLOOKUP(Dati!$A7151,Normas!$A:$D,3,FALSE),VLOOKUP(Dati!$A7151,Normas!$A:$D,3,FALSE)*0.6)),"")</f>
      </c>
      <c r="H7151" s="2">
        <f>IFERROR(IF(ISBLANK($A7151),"",IF($A7151="Ūdeņraža jonu koncentrācija",VLOOKUP(Dati!$A7151,Normas!$A:$D,2,FALSE),VLOOKUP(Dati!$A7151,Normas!$A:$D,2,FALSE)*0.3)),"")</f>
      </c>
      <c r="I7151" s="2">
        <f>IFERROR(IF(ISBLANK($A7151),"",IF($A7151="Ūdeņraža jonu koncentrācija",VLOOKUP(Dati!$A7151,Normas!$A:$D,3,FALSE),VLOOKUP(Dati!$A7151,Normas!$A:$D,3,FALSE)*0.3)),"")</f>
      </c>
    </row>
    <row r="7152" spans="2:9" x14ac:dyDescent="0.2">
      <c r="B7152">
        <f>IF(ISBLANK(A7152),"",VLOOKUP(A7152,Normas!A:D,4,FALSE))</f>
      </c>
      <c r="E7152" s="2">
        <f>IF(ISBLANK(D7152),"",INT(YEARFRAC(D7152,'Vispārīga informācija'!$B$2)))</f>
      </c>
      <c r="F7152" s="2">
        <f>IFERROR(IF(ISBLANK($A7152),"",IF($A7152="Ūdeņraža jonu koncentrācija",VLOOKUP(Dati!$A7152,Normas!$A:$D,2,FALSE),VLOOKUP(Dati!$A7152,Normas!$A:$D,2,FALSE)*0.6)),"")</f>
      </c>
      <c r="G7152" s="2">
        <f>IFERROR(IF(ISBLANK($A7152),"",IF($A7152="Ūdeņraža jonu koncentrācija",VLOOKUP(Dati!$A7152,Normas!$A:$D,3,FALSE),VLOOKUP(Dati!$A7152,Normas!$A:$D,3,FALSE)*0.6)),"")</f>
      </c>
      <c r="H7152" s="2">
        <f>IFERROR(IF(ISBLANK($A7152),"",IF($A7152="Ūdeņraža jonu koncentrācija",VLOOKUP(Dati!$A7152,Normas!$A:$D,2,FALSE),VLOOKUP(Dati!$A7152,Normas!$A:$D,2,FALSE)*0.3)),"")</f>
      </c>
      <c r="I7152" s="2">
        <f>IFERROR(IF(ISBLANK($A7152),"",IF($A7152="Ūdeņraža jonu koncentrācija",VLOOKUP(Dati!$A7152,Normas!$A:$D,3,FALSE),VLOOKUP(Dati!$A7152,Normas!$A:$D,3,FALSE)*0.3)),"")</f>
      </c>
    </row>
    <row r="7153" spans="2:9" x14ac:dyDescent="0.2">
      <c r="B7153">
        <f>IF(ISBLANK(A7153),"",VLOOKUP(A7153,Normas!A:D,4,FALSE))</f>
      </c>
      <c r="E7153" s="2">
        <f>IF(ISBLANK(D7153),"",INT(YEARFRAC(D7153,'Vispārīga informācija'!$B$2)))</f>
      </c>
      <c r="F7153" s="2">
        <f>IFERROR(IF(ISBLANK($A7153),"",IF($A7153="Ūdeņraža jonu koncentrācija",VLOOKUP(Dati!$A7153,Normas!$A:$D,2,FALSE),VLOOKUP(Dati!$A7153,Normas!$A:$D,2,FALSE)*0.6)),"")</f>
      </c>
      <c r="G7153" s="2">
        <f>IFERROR(IF(ISBLANK($A7153),"",IF($A7153="Ūdeņraža jonu koncentrācija",VLOOKUP(Dati!$A7153,Normas!$A:$D,3,FALSE),VLOOKUP(Dati!$A7153,Normas!$A:$D,3,FALSE)*0.6)),"")</f>
      </c>
      <c r="H7153" s="2">
        <f>IFERROR(IF(ISBLANK($A7153),"",IF($A7153="Ūdeņraža jonu koncentrācija",VLOOKUP(Dati!$A7153,Normas!$A:$D,2,FALSE),VLOOKUP(Dati!$A7153,Normas!$A:$D,2,FALSE)*0.3)),"")</f>
      </c>
      <c r="I7153" s="2">
        <f>IFERROR(IF(ISBLANK($A7153),"",IF($A7153="Ūdeņraža jonu koncentrācija",VLOOKUP(Dati!$A7153,Normas!$A:$D,3,FALSE),VLOOKUP(Dati!$A7153,Normas!$A:$D,3,FALSE)*0.3)),"")</f>
      </c>
    </row>
    <row r="7154" spans="2:9" x14ac:dyDescent="0.2">
      <c r="B7154">
        <f>IF(ISBLANK(A7154),"",VLOOKUP(A7154,Normas!A:D,4,FALSE))</f>
      </c>
      <c r="E7154" s="2">
        <f>IF(ISBLANK(D7154),"",INT(YEARFRAC(D7154,'Vispārīga informācija'!$B$2)))</f>
      </c>
      <c r="F7154" s="2">
        <f>IFERROR(IF(ISBLANK($A7154),"",IF($A7154="Ūdeņraža jonu koncentrācija",VLOOKUP(Dati!$A7154,Normas!$A:$D,2,FALSE),VLOOKUP(Dati!$A7154,Normas!$A:$D,2,FALSE)*0.6)),"")</f>
      </c>
      <c r="G7154" s="2">
        <f>IFERROR(IF(ISBLANK($A7154),"",IF($A7154="Ūdeņraža jonu koncentrācija",VLOOKUP(Dati!$A7154,Normas!$A:$D,3,FALSE),VLOOKUP(Dati!$A7154,Normas!$A:$D,3,FALSE)*0.6)),"")</f>
      </c>
      <c r="H7154" s="2">
        <f>IFERROR(IF(ISBLANK($A7154),"",IF($A7154="Ūdeņraža jonu koncentrācija",VLOOKUP(Dati!$A7154,Normas!$A:$D,2,FALSE),VLOOKUP(Dati!$A7154,Normas!$A:$D,2,FALSE)*0.3)),"")</f>
      </c>
      <c r="I7154" s="2">
        <f>IFERROR(IF(ISBLANK($A7154),"",IF($A7154="Ūdeņraža jonu koncentrācija",VLOOKUP(Dati!$A7154,Normas!$A:$D,3,FALSE),VLOOKUP(Dati!$A7154,Normas!$A:$D,3,FALSE)*0.3)),"")</f>
      </c>
    </row>
    <row r="7155" spans="2:9" x14ac:dyDescent="0.2">
      <c r="B7155">
        <f>IF(ISBLANK(A7155),"",VLOOKUP(A7155,Normas!A:D,4,FALSE))</f>
      </c>
      <c r="E7155" s="2">
        <f>IF(ISBLANK(D7155),"",INT(YEARFRAC(D7155,'Vispārīga informācija'!$B$2)))</f>
      </c>
      <c r="F7155" s="2">
        <f>IFERROR(IF(ISBLANK($A7155),"",IF($A7155="Ūdeņraža jonu koncentrācija",VLOOKUP(Dati!$A7155,Normas!$A:$D,2,FALSE),VLOOKUP(Dati!$A7155,Normas!$A:$D,2,FALSE)*0.6)),"")</f>
      </c>
      <c r="G7155" s="2">
        <f>IFERROR(IF(ISBLANK($A7155),"",IF($A7155="Ūdeņraža jonu koncentrācija",VLOOKUP(Dati!$A7155,Normas!$A:$D,3,FALSE),VLOOKUP(Dati!$A7155,Normas!$A:$D,3,FALSE)*0.6)),"")</f>
      </c>
      <c r="H7155" s="2">
        <f>IFERROR(IF(ISBLANK($A7155),"",IF($A7155="Ūdeņraža jonu koncentrācija",VLOOKUP(Dati!$A7155,Normas!$A:$D,2,FALSE),VLOOKUP(Dati!$A7155,Normas!$A:$D,2,FALSE)*0.3)),"")</f>
      </c>
      <c r="I7155" s="2">
        <f>IFERROR(IF(ISBLANK($A7155),"",IF($A7155="Ūdeņraža jonu koncentrācija",VLOOKUP(Dati!$A7155,Normas!$A:$D,3,FALSE),VLOOKUP(Dati!$A7155,Normas!$A:$D,3,FALSE)*0.3)),"")</f>
      </c>
    </row>
    <row r="7156" spans="2:9" x14ac:dyDescent="0.2">
      <c r="B7156">
        <f>IF(ISBLANK(A7156),"",VLOOKUP(A7156,Normas!A:D,4,FALSE))</f>
      </c>
      <c r="E7156" s="2">
        <f>IF(ISBLANK(D7156),"",INT(YEARFRAC(D7156,'Vispārīga informācija'!$B$2)))</f>
      </c>
      <c r="F7156" s="2">
        <f>IFERROR(IF(ISBLANK($A7156),"",IF($A7156="Ūdeņraža jonu koncentrācija",VLOOKUP(Dati!$A7156,Normas!$A:$D,2,FALSE),VLOOKUP(Dati!$A7156,Normas!$A:$D,2,FALSE)*0.6)),"")</f>
      </c>
      <c r="G7156" s="2">
        <f>IFERROR(IF(ISBLANK($A7156),"",IF($A7156="Ūdeņraža jonu koncentrācija",VLOOKUP(Dati!$A7156,Normas!$A:$D,3,FALSE),VLOOKUP(Dati!$A7156,Normas!$A:$D,3,FALSE)*0.6)),"")</f>
      </c>
      <c r="H7156" s="2">
        <f>IFERROR(IF(ISBLANK($A7156),"",IF($A7156="Ūdeņraža jonu koncentrācija",VLOOKUP(Dati!$A7156,Normas!$A:$D,2,FALSE),VLOOKUP(Dati!$A7156,Normas!$A:$D,2,FALSE)*0.3)),"")</f>
      </c>
      <c r="I7156" s="2">
        <f>IFERROR(IF(ISBLANK($A7156),"",IF($A7156="Ūdeņraža jonu koncentrācija",VLOOKUP(Dati!$A7156,Normas!$A:$D,3,FALSE),VLOOKUP(Dati!$A7156,Normas!$A:$D,3,FALSE)*0.3)),"")</f>
      </c>
    </row>
    <row r="7157" spans="2:9" x14ac:dyDescent="0.2">
      <c r="B7157">
        <f>IF(ISBLANK(A7157),"",VLOOKUP(A7157,Normas!A:D,4,FALSE))</f>
      </c>
      <c r="E7157" s="2">
        <f>IF(ISBLANK(D7157),"",INT(YEARFRAC(D7157,'Vispārīga informācija'!$B$2)))</f>
      </c>
      <c r="F7157" s="2">
        <f>IFERROR(IF(ISBLANK($A7157),"",IF($A7157="Ūdeņraža jonu koncentrācija",VLOOKUP(Dati!$A7157,Normas!$A:$D,2,FALSE),VLOOKUP(Dati!$A7157,Normas!$A:$D,2,FALSE)*0.6)),"")</f>
      </c>
      <c r="G7157" s="2">
        <f>IFERROR(IF(ISBLANK($A7157),"",IF($A7157="Ūdeņraža jonu koncentrācija",VLOOKUP(Dati!$A7157,Normas!$A:$D,3,FALSE),VLOOKUP(Dati!$A7157,Normas!$A:$D,3,FALSE)*0.6)),"")</f>
      </c>
      <c r="H7157" s="2">
        <f>IFERROR(IF(ISBLANK($A7157),"",IF($A7157="Ūdeņraža jonu koncentrācija",VLOOKUP(Dati!$A7157,Normas!$A:$D,2,FALSE),VLOOKUP(Dati!$A7157,Normas!$A:$D,2,FALSE)*0.3)),"")</f>
      </c>
      <c r="I7157" s="2">
        <f>IFERROR(IF(ISBLANK($A7157),"",IF($A7157="Ūdeņraža jonu koncentrācija",VLOOKUP(Dati!$A7157,Normas!$A:$D,3,FALSE),VLOOKUP(Dati!$A7157,Normas!$A:$D,3,FALSE)*0.3)),"")</f>
      </c>
    </row>
    <row r="7158" spans="2:9" x14ac:dyDescent="0.2">
      <c r="B7158">
        <f>IF(ISBLANK(A7158),"",VLOOKUP(A7158,Normas!A:D,4,FALSE))</f>
      </c>
      <c r="E7158" s="2">
        <f>IF(ISBLANK(D7158),"",INT(YEARFRAC(D7158,'Vispārīga informācija'!$B$2)))</f>
      </c>
      <c r="F7158" s="2">
        <f>IFERROR(IF(ISBLANK($A7158),"",IF($A7158="Ūdeņraža jonu koncentrācija",VLOOKUP(Dati!$A7158,Normas!$A:$D,2,FALSE),VLOOKUP(Dati!$A7158,Normas!$A:$D,2,FALSE)*0.6)),"")</f>
      </c>
      <c r="G7158" s="2">
        <f>IFERROR(IF(ISBLANK($A7158),"",IF($A7158="Ūdeņraža jonu koncentrācija",VLOOKUP(Dati!$A7158,Normas!$A:$D,3,FALSE),VLOOKUP(Dati!$A7158,Normas!$A:$D,3,FALSE)*0.6)),"")</f>
      </c>
      <c r="H7158" s="2">
        <f>IFERROR(IF(ISBLANK($A7158),"",IF($A7158="Ūdeņraža jonu koncentrācija",VLOOKUP(Dati!$A7158,Normas!$A:$D,2,FALSE),VLOOKUP(Dati!$A7158,Normas!$A:$D,2,FALSE)*0.3)),"")</f>
      </c>
      <c r="I7158" s="2">
        <f>IFERROR(IF(ISBLANK($A7158),"",IF($A7158="Ūdeņraža jonu koncentrācija",VLOOKUP(Dati!$A7158,Normas!$A:$D,3,FALSE),VLOOKUP(Dati!$A7158,Normas!$A:$D,3,FALSE)*0.3)),"")</f>
      </c>
    </row>
    <row r="7159" spans="2:9" x14ac:dyDescent="0.2">
      <c r="B7159">
        <f>IF(ISBLANK(A7159),"",VLOOKUP(A7159,Normas!A:D,4,FALSE))</f>
      </c>
      <c r="E7159" s="2">
        <f>IF(ISBLANK(D7159),"",INT(YEARFRAC(D7159,'Vispārīga informācija'!$B$2)))</f>
      </c>
      <c r="F7159" s="2">
        <f>IFERROR(IF(ISBLANK($A7159),"",IF($A7159="Ūdeņraža jonu koncentrācija",VLOOKUP(Dati!$A7159,Normas!$A:$D,2,FALSE),VLOOKUP(Dati!$A7159,Normas!$A:$D,2,FALSE)*0.6)),"")</f>
      </c>
      <c r="G7159" s="2">
        <f>IFERROR(IF(ISBLANK($A7159),"",IF($A7159="Ūdeņraža jonu koncentrācija",VLOOKUP(Dati!$A7159,Normas!$A:$D,3,FALSE),VLOOKUP(Dati!$A7159,Normas!$A:$D,3,FALSE)*0.6)),"")</f>
      </c>
      <c r="H7159" s="2">
        <f>IFERROR(IF(ISBLANK($A7159),"",IF($A7159="Ūdeņraža jonu koncentrācija",VLOOKUP(Dati!$A7159,Normas!$A:$D,2,FALSE),VLOOKUP(Dati!$A7159,Normas!$A:$D,2,FALSE)*0.3)),"")</f>
      </c>
      <c r="I7159" s="2">
        <f>IFERROR(IF(ISBLANK($A7159),"",IF($A7159="Ūdeņraža jonu koncentrācija",VLOOKUP(Dati!$A7159,Normas!$A:$D,3,FALSE),VLOOKUP(Dati!$A7159,Normas!$A:$D,3,FALSE)*0.3)),"")</f>
      </c>
    </row>
    <row r="7160" spans="2:9" x14ac:dyDescent="0.2">
      <c r="B7160">
        <f>IF(ISBLANK(A7160),"",VLOOKUP(A7160,Normas!A:D,4,FALSE))</f>
      </c>
      <c r="E7160" s="2">
        <f>IF(ISBLANK(D7160),"",INT(YEARFRAC(D7160,'Vispārīga informācija'!$B$2)))</f>
      </c>
      <c r="F7160" s="2">
        <f>IFERROR(IF(ISBLANK($A7160),"",IF($A7160="Ūdeņraža jonu koncentrācija",VLOOKUP(Dati!$A7160,Normas!$A:$D,2,FALSE),VLOOKUP(Dati!$A7160,Normas!$A:$D,2,FALSE)*0.6)),"")</f>
      </c>
      <c r="G7160" s="2">
        <f>IFERROR(IF(ISBLANK($A7160),"",IF($A7160="Ūdeņraža jonu koncentrācija",VLOOKUP(Dati!$A7160,Normas!$A:$D,3,FALSE),VLOOKUP(Dati!$A7160,Normas!$A:$D,3,FALSE)*0.6)),"")</f>
      </c>
      <c r="H7160" s="2">
        <f>IFERROR(IF(ISBLANK($A7160),"",IF($A7160="Ūdeņraža jonu koncentrācija",VLOOKUP(Dati!$A7160,Normas!$A:$D,2,FALSE),VLOOKUP(Dati!$A7160,Normas!$A:$D,2,FALSE)*0.3)),"")</f>
      </c>
      <c r="I7160" s="2">
        <f>IFERROR(IF(ISBLANK($A7160),"",IF($A7160="Ūdeņraža jonu koncentrācija",VLOOKUP(Dati!$A7160,Normas!$A:$D,3,FALSE),VLOOKUP(Dati!$A7160,Normas!$A:$D,3,FALSE)*0.3)),"")</f>
      </c>
    </row>
    <row r="7161" spans="2:9" x14ac:dyDescent="0.2">
      <c r="B7161">
        <f>IF(ISBLANK(A7161),"",VLOOKUP(A7161,Normas!A:D,4,FALSE))</f>
      </c>
      <c r="E7161" s="2">
        <f>IF(ISBLANK(D7161),"",INT(YEARFRAC(D7161,'Vispārīga informācija'!$B$2)))</f>
      </c>
      <c r="F7161" s="2">
        <f>IFERROR(IF(ISBLANK($A7161),"",IF($A7161="Ūdeņraža jonu koncentrācija",VLOOKUP(Dati!$A7161,Normas!$A:$D,2,FALSE),VLOOKUP(Dati!$A7161,Normas!$A:$D,2,FALSE)*0.6)),"")</f>
      </c>
      <c r="G7161" s="2">
        <f>IFERROR(IF(ISBLANK($A7161),"",IF($A7161="Ūdeņraža jonu koncentrācija",VLOOKUP(Dati!$A7161,Normas!$A:$D,3,FALSE),VLOOKUP(Dati!$A7161,Normas!$A:$D,3,FALSE)*0.6)),"")</f>
      </c>
      <c r="H7161" s="2">
        <f>IFERROR(IF(ISBLANK($A7161),"",IF($A7161="Ūdeņraža jonu koncentrācija",VLOOKUP(Dati!$A7161,Normas!$A:$D,2,FALSE),VLOOKUP(Dati!$A7161,Normas!$A:$D,2,FALSE)*0.3)),"")</f>
      </c>
      <c r="I7161" s="2">
        <f>IFERROR(IF(ISBLANK($A7161),"",IF($A7161="Ūdeņraža jonu koncentrācija",VLOOKUP(Dati!$A7161,Normas!$A:$D,3,FALSE),VLOOKUP(Dati!$A7161,Normas!$A:$D,3,FALSE)*0.3)),"")</f>
      </c>
    </row>
    <row r="7162" spans="2:9" x14ac:dyDescent="0.2">
      <c r="B7162">
        <f>IF(ISBLANK(A7162),"",VLOOKUP(A7162,Normas!A:D,4,FALSE))</f>
      </c>
      <c r="E7162" s="2">
        <f>IF(ISBLANK(D7162),"",INT(YEARFRAC(D7162,'Vispārīga informācija'!$B$2)))</f>
      </c>
      <c r="F7162" s="2">
        <f>IFERROR(IF(ISBLANK($A7162),"",IF($A7162="Ūdeņraža jonu koncentrācija",VLOOKUP(Dati!$A7162,Normas!$A:$D,2,FALSE),VLOOKUP(Dati!$A7162,Normas!$A:$D,2,FALSE)*0.6)),"")</f>
      </c>
      <c r="G7162" s="2">
        <f>IFERROR(IF(ISBLANK($A7162),"",IF($A7162="Ūdeņraža jonu koncentrācija",VLOOKUP(Dati!$A7162,Normas!$A:$D,3,FALSE),VLOOKUP(Dati!$A7162,Normas!$A:$D,3,FALSE)*0.6)),"")</f>
      </c>
      <c r="H7162" s="2">
        <f>IFERROR(IF(ISBLANK($A7162),"",IF($A7162="Ūdeņraža jonu koncentrācija",VLOOKUP(Dati!$A7162,Normas!$A:$D,2,FALSE),VLOOKUP(Dati!$A7162,Normas!$A:$D,2,FALSE)*0.3)),"")</f>
      </c>
      <c r="I7162" s="2">
        <f>IFERROR(IF(ISBLANK($A7162),"",IF($A7162="Ūdeņraža jonu koncentrācija",VLOOKUP(Dati!$A7162,Normas!$A:$D,3,FALSE),VLOOKUP(Dati!$A7162,Normas!$A:$D,3,FALSE)*0.3)),"")</f>
      </c>
    </row>
    <row r="7163" spans="2:9" x14ac:dyDescent="0.2">
      <c r="B7163">
        <f>IF(ISBLANK(A7163),"",VLOOKUP(A7163,Normas!A:D,4,FALSE))</f>
      </c>
      <c r="E7163" s="2">
        <f>IF(ISBLANK(D7163),"",INT(YEARFRAC(D7163,'Vispārīga informācija'!$B$2)))</f>
      </c>
      <c r="F7163" s="2">
        <f>IFERROR(IF(ISBLANK($A7163),"",IF($A7163="Ūdeņraža jonu koncentrācija",VLOOKUP(Dati!$A7163,Normas!$A:$D,2,FALSE),VLOOKUP(Dati!$A7163,Normas!$A:$D,2,FALSE)*0.6)),"")</f>
      </c>
      <c r="G7163" s="2">
        <f>IFERROR(IF(ISBLANK($A7163),"",IF($A7163="Ūdeņraža jonu koncentrācija",VLOOKUP(Dati!$A7163,Normas!$A:$D,3,FALSE),VLOOKUP(Dati!$A7163,Normas!$A:$D,3,FALSE)*0.6)),"")</f>
      </c>
      <c r="H7163" s="2">
        <f>IFERROR(IF(ISBLANK($A7163),"",IF($A7163="Ūdeņraža jonu koncentrācija",VLOOKUP(Dati!$A7163,Normas!$A:$D,2,FALSE),VLOOKUP(Dati!$A7163,Normas!$A:$D,2,FALSE)*0.3)),"")</f>
      </c>
      <c r="I7163" s="2">
        <f>IFERROR(IF(ISBLANK($A7163),"",IF($A7163="Ūdeņraža jonu koncentrācija",VLOOKUP(Dati!$A7163,Normas!$A:$D,3,FALSE),VLOOKUP(Dati!$A7163,Normas!$A:$D,3,FALSE)*0.3)),"")</f>
      </c>
    </row>
    <row r="7164" spans="2:9" x14ac:dyDescent="0.2">
      <c r="B7164">
        <f>IF(ISBLANK(A7164),"",VLOOKUP(A7164,Normas!A:D,4,FALSE))</f>
      </c>
      <c r="E7164" s="2">
        <f>IF(ISBLANK(D7164),"",INT(YEARFRAC(D7164,'Vispārīga informācija'!$B$2)))</f>
      </c>
      <c r="F7164" s="2">
        <f>IFERROR(IF(ISBLANK($A7164),"",IF($A7164="Ūdeņraža jonu koncentrācija",VLOOKUP(Dati!$A7164,Normas!$A:$D,2,FALSE),VLOOKUP(Dati!$A7164,Normas!$A:$D,2,FALSE)*0.6)),"")</f>
      </c>
      <c r="G7164" s="2">
        <f>IFERROR(IF(ISBLANK($A7164),"",IF($A7164="Ūdeņraža jonu koncentrācija",VLOOKUP(Dati!$A7164,Normas!$A:$D,3,FALSE),VLOOKUP(Dati!$A7164,Normas!$A:$D,3,FALSE)*0.6)),"")</f>
      </c>
      <c r="H7164" s="2">
        <f>IFERROR(IF(ISBLANK($A7164),"",IF($A7164="Ūdeņraža jonu koncentrācija",VLOOKUP(Dati!$A7164,Normas!$A:$D,2,FALSE),VLOOKUP(Dati!$A7164,Normas!$A:$D,2,FALSE)*0.3)),"")</f>
      </c>
      <c r="I7164" s="2">
        <f>IFERROR(IF(ISBLANK($A7164),"",IF($A7164="Ūdeņraža jonu koncentrācija",VLOOKUP(Dati!$A7164,Normas!$A:$D,3,FALSE),VLOOKUP(Dati!$A7164,Normas!$A:$D,3,FALSE)*0.3)),"")</f>
      </c>
    </row>
    <row r="7165" spans="2:9" x14ac:dyDescent="0.2">
      <c r="B7165">
        <f>IF(ISBLANK(A7165),"",VLOOKUP(A7165,Normas!A:D,4,FALSE))</f>
      </c>
      <c r="E7165" s="2">
        <f>IF(ISBLANK(D7165),"",INT(YEARFRAC(D7165,'Vispārīga informācija'!$B$2)))</f>
      </c>
      <c r="F7165" s="2">
        <f>IFERROR(IF(ISBLANK($A7165),"",IF($A7165="Ūdeņraža jonu koncentrācija",VLOOKUP(Dati!$A7165,Normas!$A:$D,2,FALSE),VLOOKUP(Dati!$A7165,Normas!$A:$D,2,FALSE)*0.6)),"")</f>
      </c>
      <c r="G7165" s="2">
        <f>IFERROR(IF(ISBLANK($A7165),"",IF($A7165="Ūdeņraža jonu koncentrācija",VLOOKUP(Dati!$A7165,Normas!$A:$D,3,FALSE),VLOOKUP(Dati!$A7165,Normas!$A:$D,3,FALSE)*0.6)),"")</f>
      </c>
      <c r="H7165" s="2">
        <f>IFERROR(IF(ISBLANK($A7165),"",IF($A7165="Ūdeņraža jonu koncentrācija",VLOOKUP(Dati!$A7165,Normas!$A:$D,2,FALSE),VLOOKUP(Dati!$A7165,Normas!$A:$D,2,FALSE)*0.3)),"")</f>
      </c>
      <c r="I7165" s="2">
        <f>IFERROR(IF(ISBLANK($A7165),"",IF($A7165="Ūdeņraža jonu koncentrācija",VLOOKUP(Dati!$A7165,Normas!$A:$D,3,FALSE),VLOOKUP(Dati!$A7165,Normas!$A:$D,3,FALSE)*0.3)),"")</f>
      </c>
    </row>
    <row r="7166" spans="2:9" x14ac:dyDescent="0.2">
      <c r="B7166">
        <f>IF(ISBLANK(A7166),"",VLOOKUP(A7166,Normas!A:D,4,FALSE))</f>
      </c>
      <c r="E7166" s="2">
        <f>IF(ISBLANK(D7166),"",INT(YEARFRAC(D7166,'Vispārīga informācija'!$B$2)))</f>
      </c>
      <c r="F7166" s="2">
        <f>IFERROR(IF(ISBLANK($A7166),"",IF($A7166="Ūdeņraža jonu koncentrācija",VLOOKUP(Dati!$A7166,Normas!$A:$D,2,FALSE),VLOOKUP(Dati!$A7166,Normas!$A:$D,2,FALSE)*0.6)),"")</f>
      </c>
      <c r="G7166" s="2">
        <f>IFERROR(IF(ISBLANK($A7166),"",IF($A7166="Ūdeņraža jonu koncentrācija",VLOOKUP(Dati!$A7166,Normas!$A:$D,3,FALSE),VLOOKUP(Dati!$A7166,Normas!$A:$D,3,FALSE)*0.6)),"")</f>
      </c>
      <c r="H7166" s="2">
        <f>IFERROR(IF(ISBLANK($A7166),"",IF($A7166="Ūdeņraža jonu koncentrācija",VLOOKUP(Dati!$A7166,Normas!$A:$D,2,FALSE),VLOOKUP(Dati!$A7166,Normas!$A:$D,2,FALSE)*0.3)),"")</f>
      </c>
      <c r="I7166" s="2">
        <f>IFERROR(IF(ISBLANK($A7166),"",IF($A7166="Ūdeņraža jonu koncentrācija",VLOOKUP(Dati!$A7166,Normas!$A:$D,3,FALSE),VLOOKUP(Dati!$A7166,Normas!$A:$D,3,FALSE)*0.3)),"")</f>
      </c>
    </row>
    <row r="7167" spans="2:9" x14ac:dyDescent="0.2">
      <c r="B7167">
        <f>IF(ISBLANK(A7167),"",VLOOKUP(A7167,Normas!A:D,4,FALSE))</f>
      </c>
      <c r="E7167" s="2">
        <f>IF(ISBLANK(D7167),"",INT(YEARFRAC(D7167,'Vispārīga informācija'!$B$2)))</f>
      </c>
      <c r="F7167" s="2">
        <f>IFERROR(IF(ISBLANK($A7167),"",IF($A7167="Ūdeņraža jonu koncentrācija",VLOOKUP(Dati!$A7167,Normas!$A:$D,2,FALSE),VLOOKUP(Dati!$A7167,Normas!$A:$D,2,FALSE)*0.6)),"")</f>
      </c>
      <c r="G7167" s="2">
        <f>IFERROR(IF(ISBLANK($A7167),"",IF($A7167="Ūdeņraža jonu koncentrācija",VLOOKUP(Dati!$A7167,Normas!$A:$D,3,FALSE),VLOOKUP(Dati!$A7167,Normas!$A:$D,3,FALSE)*0.6)),"")</f>
      </c>
      <c r="H7167" s="2">
        <f>IFERROR(IF(ISBLANK($A7167),"",IF($A7167="Ūdeņraža jonu koncentrācija",VLOOKUP(Dati!$A7167,Normas!$A:$D,2,FALSE),VLOOKUP(Dati!$A7167,Normas!$A:$D,2,FALSE)*0.3)),"")</f>
      </c>
      <c r="I7167" s="2">
        <f>IFERROR(IF(ISBLANK($A7167),"",IF($A7167="Ūdeņraža jonu koncentrācija",VLOOKUP(Dati!$A7167,Normas!$A:$D,3,FALSE),VLOOKUP(Dati!$A7167,Normas!$A:$D,3,FALSE)*0.3)),"")</f>
      </c>
    </row>
    <row r="7168" spans="2:9" x14ac:dyDescent="0.2">
      <c r="B7168">
        <f>IF(ISBLANK(A7168),"",VLOOKUP(A7168,Normas!A:D,4,FALSE))</f>
      </c>
      <c r="E7168" s="2">
        <f>IF(ISBLANK(D7168),"",INT(YEARFRAC(D7168,'Vispārīga informācija'!$B$2)))</f>
      </c>
      <c r="F7168" s="2">
        <f>IFERROR(IF(ISBLANK($A7168),"",IF($A7168="Ūdeņraža jonu koncentrācija",VLOOKUP(Dati!$A7168,Normas!$A:$D,2,FALSE),VLOOKUP(Dati!$A7168,Normas!$A:$D,2,FALSE)*0.6)),"")</f>
      </c>
      <c r="G7168" s="2">
        <f>IFERROR(IF(ISBLANK($A7168),"",IF($A7168="Ūdeņraža jonu koncentrācija",VLOOKUP(Dati!$A7168,Normas!$A:$D,3,FALSE),VLOOKUP(Dati!$A7168,Normas!$A:$D,3,FALSE)*0.6)),"")</f>
      </c>
      <c r="H7168" s="2">
        <f>IFERROR(IF(ISBLANK($A7168),"",IF($A7168="Ūdeņraža jonu koncentrācija",VLOOKUP(Dati!$A7168,Normas!$A:$D,2,FALSE),VLOOKUP(Dati!$A7168,Normas!$A:$D,2,FALSE)*0.3)),"")</f>
      </c>
      <c r="I7168" s="2">
        <f>IFERROR(IF(ISBLANK($A7168),"",IF($A7168="Ūdeņraža jonu koncentrācija",VLOOKUP(Dati!$A7168,Normas!$A:$D,3,FALSE),VLOOKUP(Dati!$A7168,Normas!$A:$D,3,FALSE)*0.3)),"")</f>
      </c>
    </row>
    <row r="7169" spans="2:9" x14ac:dyDescent="0.2">
      <c r="B7169">
        <f>IF(ISBLANK(A7169),"",VLOOKUP(A7169,Normas!A:D,4,FALSE))</f>
      </c>
      <c r="E7169" s="2">
        <f>IF(ISBLANK(D7169),"",INT(YEARFRAC(D7169,'Vispārīga informācija'!$B$2)))</f>
      </c>
      <c r="F7169" s="2">
        <f>IFERROR(IF(ISBLANK($A7169),"",IF($A7169="Ūdeņraža jonu koncentrācija",VLOOKUP(Dati!$A7169,Normas!$A:$D,2,FALSE),VLOOKUP(Dati!$A7169,Normas!$A:$D,2,FALSE)*0.6)),"")</f>
      </c>
      <c r="G7169" s="2">
        <f>IFERROR(IF(ISBLANK($A7169),"",IF($A7169="Ūdeņraža jonu koncentrācija",VLOOKUP(Dati!$A7169,Normas!$A:$D,3,FALSE),VLOOKUP(Dati!$A7169,Normas!$A:$D,3,FALSE)*0.6)),"")</f>
      </c>
      <c r="H7169" s="2">
        <f>IFERROR(IF(ISBLANK($A7169),"",IF($A7169="Ūdeņraža jonu koncentrācija",VLOOKUP(Dati!$A7169,Normas!$A:$D,2,FALSE),VLOOKUP(Dati!$A7169,Normas!$A:$D,2,FALSE)*0.3)),"")</f>
      </c>
      <c r="I7169" s="2">
        <f>IFERROR(IF(ISBLANK($A7169),"",IF($A7169="Ūdeņraža jonu koncentrācija",VLOOKUP(Dati!$A7169,Normas!$A:$D,3,FALSE),VLOOKUP(Dati!$A7169,Normas!$A:$D,3,FALSE)*0.3)),"")</f>
      </c>
    </row>
    <row r="7170" spans="2:9" x14ac:dyDescent="0.2">
      <c r="B7170">
        <f>IF(ISBLANK(A7170),"",VLOOKUP(A7170,Normas!A:D,4,FALSE))</f>
      </c>
      <c r="E7170" s="2">
        <f>IF(ISBLANK(D7170),"",INT(YEARFRAC(D7170,'Vispārīga informācija'!$B$2)))</f>
      </c>
      <c r="F7170" s="2">
        <f>IFERROR(IF(ISBLANK($A7170),"",IF($A7170="Ūdeņraža jonu koncentrācija",VLOOKUP(Dati!$A7170,Normas!$A:$D,2,FALSE),VLOOKUP(Dati!$A7170,Normas!$A:$D,2,FALSE)*0.6)),"")</f>
      </c>
      <c r="G7170" s="2">
        <f>IFERROR(IF(ISBLANK($A7170),"",IF($A7170="Ūdeņraža jonu koncentrācija",VLOOKUP(Dati!$A7170,Normas!$A:$D,3,FALSE),VLOOKUP(Dati!$A7170,Normas!$A:$D,3,FALSE)*0.6)),"")</f>
      </c>
      <c r="H7170" s="2">
        <f>IFERROR(IF(ISBLANK($A7170),"",IF($A7170="Ūdeņraža jonu koncentrācija",VLOOKUP(Dati!$A7170,Normas!$A:$D,2,FALSE),VLOOKUP(Dati!$A7170,Normas!$A:$D,2,FALSE)*0.3)),"")</f>
      </c>
      <c r="I7170" s="2">
        <f>IFERROR(IF(ISBLANK($A7170),"",IF($A7170="Ūdeņraža jonu koncentrācija",VLOOKUP(Dati!$A7170,Normas!$A:$D,3,FALSE),VLOOKUP(Dati!$A7170,Normas!$A:$D,3,FALSE)*0.3)),"")</f>
      </c>
    </row>
    <row r="7171" spans="2:9" x14ac:dyDescent="0.2">
      <c r="B7171">
        <f>IF(ISBLANK(A7171),"",VLOOKUP(A7171,Normas!A:D,4,FALSE))</f>
      </c>
      <c r="E7171" s="2">
        <f>IF(ISBLANK(D7171),"",INT(YEARFRAC(D7171,'Vispārīga informācija'!$B$2)))</f>
      </c>
      <c r="F7171" s="2">
        <f>IFERROR(IF(ISBLANK($A7171),"",IF($A7171="Ūdeņraža jonu koncentrācija",VLOOKUP(Dati!$A7171,Normas!$A:$D,2,FALSE),VLOOKUP(Dati!$A7171,Normas!$A:$D,2,FALSE)*0.6)),"")</f>
      </c>
      <c r="G7171" s="2">
        <f>IFERROR(IF(ISBLANK($A7171),"",IF($A7171="Ūdeņraža jonu koncentrācija",VLOOKUP(Dati!$A7171,Normas!$A:$D,3,FALSE),VLOOKUP(Dati!$A7171,Normas!$A:$D,3,FALSE)*0.6)),"")</f>
      </c>
      <c r="H7171" s="2">
        <f>IFERROR(IF(ISBLANK($A7171),"",IF($A7171="Ūdeņraža jonu koncentrācija",VLOOKUP(Dati!$A7171,Normas!$A:$D,2,FALSE),VLOOKUP(Dati!$A7171,Normas!$A:$D,2,FALSE)*0.3)),"")</f>
      </c>
      <c r="I7171" s="2">
        <f>IFERROR(IF(ISBLANK($A7171),"",IF($A7171="Ūdeņraža jonu koncentrācija",VLOOKUP(Dati!$A7171,Normas!$A:$D,3,FALSE),VLOOKUP(Dati!$A7171,Normas!$A:$D,3,FALSE)*0.3)),"")</f>
      </c>
    </row>
    <row r="7172" spans="2:9" x14ac:dyDescent="0.2">
      <c r="B7172">
        <f>IF(ISBLANK(A7172),"",VLOOKUP(A7172,Normas!A:D,4,FALSE))</f>
      </c>
      <c r="E7172" s="2">
        <f>IF(ISBLANK(D7172),"",INT(YEARFRAC(D7172,'Vispārīga informācija'!$B$2)))</f>
      </c>
      <c r="F7172" s="2">
        <f>IFERROR(IF(ISBLANK($A7172),"",IF($A7172="Ūdeņraža jonu koncentrācija",VLOOKUP(Dati!$A7172,Normas!$A:$D,2,FALSE),VLOOKUP(Dati!$A7172,Normas!$A:$D,2,FALSE)*0.6)),"")</f>
      </c>
      <c r="G7172" s="2">
        <f>IFERROR(IF(ISBLANK($A7172),"",IF($A7172="Ūdeņraža jonu koncentrācija",VLOOKUP(Dati!$A7172,Normas!$A:$D,3,FALSE),VLOOKUP(Dati!$A7172,Normas!$A:$D,3,FALSE)*0.6)),"")</f>
      </c>
      <c r="H7172" s="2">
        <f>IFERROR(IF(ISBLANK($A7172),"",IF($A7172="Ūdeņraža jonu koncentrācija",VLOOKUP(Dati!$A7172,Normas!$A:$D,2,FALSE),VLOOKUP(Dati!$A7172,Normas!$A:$D,2,FALSE)*0.3)),"")</f>
      </c>
      <c r="I7172" s="2">
        <f>IFERROR(IF(ISBLANK($A7172),"",IF($A7172="Ūdeņraža jonu koncentrācija",VLOOKUP(Dati!$A7172,Normas!$A:$D,3,FALSE),VLOOKUP(Dati!$A7172,Normas!$A:$D,3,FALSE)*0.3)),"")</f>
      </c>
    </row>
    <row r="7173" spans="2:9" x14ac:dyDescent="0.2">
      <c r="B7173">
        <f>IF(ISBLANK(A7173),"",VLOOKUP(A7173,Normas!A:D,4,FALSE))</f>
      </c>
      <c r="E7173" s="2">
        <f>IF(ISBLANK(D7173),"",INT(YEARFRAC(D7173,'Vispārīga informācija'!$B$2)))</f>
      </c>
      <c r="F7173" s="2">
        <f>IFERROR(IF(ISBLANK($A7173),"",IF($A7173="Ūdeņraža jonu koncentrācija",VLOOKUP(Dati!$A7173,Normas!$A:$D,2,FALSE),VLOOKUP(Dati!$A7173,Normas!$A:$D,2,FALSE)*0.6)),"")</f>
      </c>
      <c r="G7173" s="2">
        <f>IFERROR(IF(ISBLANK($A7173),"",IF($A7173="Ūdeņraža jonu koncentrācija",VLOOKUP(Dati!$A7173,Normas!$A:$D,3,FALSE),VLOOKUP(Dati!$A7173,Normas!$A:$D,3,FALSE)*0.6)),"")</f>
      </c>
      <c r="H7173" s="2">
        <f>IFERROR(IF(ISBLANK($A7173),"",IF($A7173="Ūdeņraža jonu koncentrācija",VLOOKUP(Dati!$A7173,Normas!$A:$D,2,FALSE),VLOOKUP(Dati!$A7173,Normas!$A:$D,2,FALSE)*0.3)),"")</f>
      </c>
      <c r="I7173" s="2">
        <f>IFERROR(IF(ISBLANK($A7173),"",IF($A7173="Ūdeņraža jonu koncentrācija",VLOOKUP(Dati!$A7173,Normas!$A:$D,3,FALSE),VLOOKUP(Dati!$A7173,Normas!$A:$D,3,FALSE)*0.3)),"")</f>
      </c>
    </row>
    <row r="7174" spans="2:9" x14ac:dyDescent="0.2">
      <c r="B7174">
        <f>IF(ISBLANK(A7174),"",VLOOKUP(A7174,Normas!A:D,4,FALSE))</f>
      </c>
      <c r="E7174" s="2">
        <f>IF(ISBLANK(D7174),"",INT(YEARFRAC(D7174,'Vispārīga informācija'!$B$2)))</f>
      </c>
      <c r="F7174" s="2">
        <f>IFERROR(IF(ISBLANK($A7174),"",IF($A7174="Ūdeņraža jonu koncentrācija",VLOOKUP(Dati!$A7174,Normas!$A:$D,2,FALSE),VLOOKUP(Dati!$A7174,Normas!$A:$D,2,FALSE)*0.6)),"")</f>
      </c>
      <c r="G7174" s="2">
        <f>IFERROR(IF(ISBLANK($A7174),"",IF($A7174="Ūdeņraža jonu koncentrācija",VLOOKUP(Dati!$A7174,Normas!$A:$D,3,FALSE),VLOOKUP(Dati!$A7174,Normas!$A:$D,3,FALSE)*0.6)),"")</f>
      </c>
      <c r="H7174" s="2">
        <f>IFERROR(IF(ISBLANK($A7174),"",IF($A7174="Ūdeņraža jonu koncentrācija",VLOOKUP(Dati!$A7174,Normas!$A:$D,2,FALSE),VLOOKUP(Dati!$A7174,Normas!$A:$D,2,FALSE)*0.3)),"")</f>
      </c>
      <c r="I7174" s="2">
        <f>IFERROR(IF(ISBLANK($A7174),"",IF($A7174="Ūdeņraža jonu koncentrācija",VLOOKUP(Dati!$A7174,Normas!$A:$D,3,FALSE),VLOOKUP(Dati!$A7174,Normas!$A:$D,3,FALSE)*0.3)),"")</f>
      </c>
    </row>
    <row r="7175" spans="2:9" x14ac:dyDescent="0.2">
      <c r="B7175">
        <f>IF(ISBLANK(A7175),"",VLOOKUP(A7175,Normas!A:D,4,FALSE))</f>
      </c>
      <c r="E7175" s="2">
        <f>IF(ISBLANK(D7175),"",INT(YEARFRAC(D7175,'Vispārīga informācija'!$B$2)))</f>
      </c>
      <c r="F7175" s="2">
        <f>IFERROR(IF(ISBLANK($A7175),"",IF($A7175="Ūdeņraža jonu koncentrācija",VLOOKUP(Dati!$A7175,Normas!$A:$D,2,FALSE),VLOOKUP(Dati!$A7175,Normas!$A:$D,2,FALSE)*0.6)),"")</f>
      </c>
      <c r="G7175" s="2">
        <f>IFERROR(IF(ISBLANK($A7175),"",IF($A7175="Ūdeņraža jonu koncentrācija",VLOOKUP(Dati!$A7175,Normas!$A:$D,3,FALSE),VLOOKUP(Dati!$A7175,Normas!$A:$D,3,FALSE)*0.6)),"")</f>
      </c>
      <c r="H7175" s="2">
        <f>IFERROR(IF(ISBLANK($A7175),"",IF($A7175="Ūdeņraža jonu koncentrācija",VLOOKUP(Dati!$A7175,Normas!$A:$D,2,FALSE),VLOOKUP(Dati!$A7175,Normas!$A:$D,2,FALSE)*0.3)),"")</f>
      </c>
      <c r="I7175" s="2">
        <f>IFERROR(IF(ISBLANK($A7175),"",IF($A7175="Ūdeņraža jonu koncentrācija",VLOOKUP(Dati!$A7175,Normas!$A:$D,3,FALSE),VLOOKUP(Dati!$A7175,Normas!$A:$D,3,FALSE)*0.3)),"")</f>
      </c>
    </row>
    <row r="7176" spans="2:9" x14ac:dyDescent="0.2">
      <c r="B7176">
        <f>IF(ISBLANK(A7176),"",VLOOKUP(A7176,Normas!A:D,4,FALSE))</f>
      </c>
      <c r="E7176" s="2">
        <f>IF(ISBLANK(D7176),"",INT(YEARFRAC(D7176,'Vispārīga informācija'!$B$2)))</f>
      </c>
      <c r="F7176" s="2">
        <f>IFERROR(IF(ISBLANK($A7176),"",IF($A7176="Ūdeņraža jonu koncentrācija",VLOOKUP(Dati!$A7176,Normas!$A:$D,2,FALSE),VLOOKUP(Dati!$A7176,Normas!$A:$D,2,FALSE)*0.6)),"")</f>
      </c>
      <c r="G7176" s="2">
        <f>IFERROR(IF(ISBLANK($A7176),"",IF($A7176="Ūdeņraža jonu koncentrācija",VLOOKUP(Dati!$A7176,Normas!$A:$D,3,FALSE),VLOOKUP(Dati!$A7176,Normas!$A:$D,3,FALSE)*0.6)),"")</f>
      </c>
      <c r="H7176" s="2">
        <f>IFERROR(IF(ISBLANK($A7176),"",IF($A7176="Ūdeņraža jonu koncentrācija",VLOOKUP(Dati!$A7176,Normas!$A:$D,2,FALSE),VLOOKUP(Dati!$A7176,Normas!$A:$D,2,FALSE)*0.3)),"")</f>
      </c>
      <c r="I7176" s="2">
        <f>IFERROR(IF(ISBLANK($A7176),"",IF($A7176="Ūdeņraža jonu koncentrācija",VLOOKUP(Dati!$A7176,Normas!$A:$D,3,FALSE),VLOOKUP(Dati!$A7176,Normas!$A:$D,3,FALSE)*0.3)),"")</f>
      </c>
    </row>
    <row r="7177" spans="2:9" x14ac:dyDescent="0.2">
      <c r="B7177">
        <f>IF(ISBLANK(A7177),"",VLOOKUP(A7177,Normas!A:D,4,FALSE))</f>
      </c>
      <c r="E7177" s="2">
        <f>IF(ISBLANK(D7177),"",INT(YEARFRAC(D7177,'Vispārīga informācija'!$B$2)))</f>
      </c>
      <c r="F7177" s="2">
        <f>IFERROR(IF(ISBLANK($A7177),"",IF($A7177="Ūdeņraža jonu koncentrācija",VLOOKUP(Dati!$A7177,Normas!$A:$D,2,FALSE),VLOOKUP(Dati!$A7177,Normas!$A:$D,2,FALSE)*0.6)),"")</f>
      </c>
      <c r="G7177" s="2">
        <f>IFERROR(IF(ISBLANK($A7177),"",IF($A7177="Ūdeņraža jonu koncentrācija",VLOOKUP(Dati!$A7177,Normas!$A:$D,3,FALSE),VLOOKUP(Dati!$A7177,Normas!$A:$D,3,FALSE)*0.6)),"")</f>
      </c>
      <c r="H7177" s="2">
        <f>IFERROR(IF(ISBLANK($A7177),"",IF($A7177="Ūdeņraža jonu koncentrācija",VLOOKUP(Dati!$A7177,Normas!$A:$D,2,FALSE),VLOOKUP(Dati!$A7177,Normas!$A:$D,2,FALSE)*0.3)),"")</f>
      </c>
      <c r="I7177" s="2">
        <f>IFERROR(IF(ISBLANK($A7177),"",IF($A7177="Ūdeņraža jonu koncentrācija",VLOOKUP(Dati!$A7177,Normas!$A:$D,3,FALSE),VLOOKUP(Dati!$A7177,Normas!$A:$D,3,FALSE)*0.3)),"")</f>
      </c>
    </row>
    <row r="7178" spans="2:9" x14ac:dyDescent="0.2">
      <c r="B7178">
        <f>IF(ISBLANK(A7178),"",VLOOKUP(A7178,Normas!A:D,4,FALSE))</f>
      </c>
      <c r="E7178" s="2">
        <f>IF(ISBLANK(D7178),"",INT(YEARFRAC(D7178,'Vispārīga informācija'!$B$2)))</f>
      </c>
      <c r="F7178" s="2">
        <f>IFERROR(IF(ISBLANK($A7178),"",IF($A7178="Ūdeņraža jonu koncentrācija",VLOOKUP(Dati!$A7178,Normas!$A:$D,2,FALSE),VLOOKUP(Dati!$A7178,Normas!$A:$D,2,FALSE)*0.6)),"")</f>
      </c>
      <c r="G7178" s="2">
        <f>IFERROR(IF(ISBLANK($A7178),"",IF($A7178="Ūdeņraža jonu koncentrācija",VLOOKUP(Dati!$A7178,Normas!$A:$D,3,FALSE),VLOOKUP(Dati!$A7178,Normas!$A:$D,3,FALSE)*0.6)),"")</f>
      </c>
      <c r="H7178" s="2">
        <f>IFERROR(IF(ISBLANK($A7178),"",IF($A7178="Ūdeņraža jonu koncentrācija",VLOOKUP(Dati!$A7178,Normas!$A:$D,2,FALSE),VLOOKUP(Dati!$A7178,Normas!$A:$D,2,FALSE)*0.3)),"")</f>
      </c>
      <c r="I7178" s="2">
        <f>IFERROR(IF(ISBLANK($A7178),"",IF($A7178="Ūdeņraža jonu koncentrācija",VLOOKUP(Dati!$A7178,Normas!$A:$D,3,FALSE),VLOOKUP(Dati!$A7178,Normas!$A:$D,3,FALSE)*0.3)),"")</f>
      </c>
    </row>
    <row r="7179" spans="2:9" x14ac:dyDescent="0.2">
      <c r="B7179">
        <f>IF(ISBLANK(A7179),"",VLOOKUP(A7179,Normas!A:D,4,FALSE))</f>
      </c>
      <c r="E7179" s="2">
        <f>IF(ISBLANK(D7179),"",INT(YEARFRAC(D7179,'Vispārīga informācija'!$B$2)))</f>
      </c>
      <c r="F7179" s="2">
        <f>IFERROR(IF(ISBLANK($A7179),"",IF($A7179="Ūdeņraža jonu koncentrācija",VLOOKUP(Dati!$A7179,Normas!$A:$D,2,FALSE),VLOOKUP(Dati!$A7179,Normas!$A:$D,2,FALSE)*0.6)),"")</f>
      </c>
      <c r="G7179" s="2">
        <f>IFERROR(IF(ISBLANK($A7179),"",IF($A7179="Ūdeņraža jonu koncentrācija",VLOOKUP(Dati!$A7179,Normas!$A:$D,3,FALSE),VLOOKUP(Dati!$A7179,Normas!$A:$D,3,FALSE)*0.6)),"")</f>
      </c>
      <c r="H7179" s="2">
        <f>IFERROR(IF(ISBLANK($A7179),"",IF($A7179="Ūdeņraža jonu koncentrācija",VLOOKUP(Dati!$A7179,Normas!$A:$D,2,FALSE),VLOOKUP(Dati!$A7179,Normas!$A:$D,2,FALSE)*0.3)),"")</f>
      </c>
      <c r="I7179" s="2">
        <f>IFERROR(IF(ISBLANK($A7179),"",IF($A7179="Ūdeņraža jonu koncentrācija",VLOOKUP(Dati!$A7179,Normas!$A:$D,3,FALSE),VLOOKUP(Dati!$A7179,Normas!$A:$D,3,FALSE)*0.3)),"")</f>
      </c>
    </row>
    <row r="7180" spans="2:9" x14ac:dyDescent="0.2">
      <c r="B7180">
        <f>IF(ISBLANK(A7180),"",VLOOKUP(A7180,Normas!A:D,4,FALSE))</f>
      </c>
      <c r="E7180" s="2">
        <f>IF(ISBLANK(D7180),"",INT(YEARFRAC(D7180,'Vispārīga informācija'!$B$2)))</f>
      </c>
      <c r="F7180" s="2">
        <f>IFERROR(IF(ISBLANK($A7180),"",IF($A7180="Ūdeņraža jonu koncentrācija",VLOOKUP(Dati!$A7180,Normas!$A:$D,2,FALSE),VLOOKUP(Dati!$A7180,Normas!$A:$D,2,FALSE)*0.6)),"")</f>
      </c>
      <c r="G7180" s="2">
        <f>IFERROR(IF(ISBLANK($A7180),"",IF($A7180="Ūdeņraža jonu koncentrācija",VLOOKUP(Dati!$A7180,Normas!$A:$D,3,FALSE),VLOOKUP(Dati!$A7180,Normas!$A:$D,3,FALSE)*0.6)),"")</f>
      </c>
      <c r="H7180" s="2">
        <f>IFERROR(IF(ISBLANK($A7180),"",IF($A7180="Ūdeņraža jonu koncentrācija",VLOOKUP(Dati!$A7180,Normas!$A:$D,2,FALSE),VLOOKUP(Dati!$A7180,Normas!$A:$D,2,FALSE)*0.3)),"")</f>
      </c>
      <c r="I7180" s="2">
        <f>IFERROR(IF(ISBLANK($A7180),"",IF($A7180="Ūdeņraža jonu koncentrācija",VLOOKUP(Dati!$A7180,Normas!$A:$D,3,FALSE),VLOOKUP(Dati!$A7180,Normas!$A:$D,3,FALSE)*0.3)),"")</f>
      </c>
    </row>
    <row r="7181" spans="2:9" x14ac:dyDescent="0.2">
      <c r="B7181">
        <f>IF(ISBLANK(A7181),"",VLOOKUP(A7181,Normas!A:D,4,FALSE))</f>
      </c>
      <c r="E7181" s="2">
        <f>IF(ISBLANK(D7181),"",INT(YEARFRAC(D7181,'Vispārīga informācija'!$B$2)))</f>
      </c>
      <c r="F7181" s="2">
        <f>IFERROR(IF(ISBLANK($A7181),"",IF($A7181="Ūdeņraža jonu koncentrācija",VLOOKUP(Dati!$A7181,Normas!$A:$D,2,FALSE),VLOOKUP(Dati!$A7181,Normas!$A:$D,2,FALSE)*0.6)),"")</f>
      </c>
      <c r="G7181" s="2">
        <f>IFERROR(IF(ISBLANK($A7181),"",IF($A7181="Ūdeņraža jonu koncentrācija",VLOOKUP(Dati!$A7181,Normas!$A:$D,3,FALSE),VLOOKUP(Dati!$A7181,Normas!$A:$D,3,FALSE)*0.6)),"")</f>
      </c>
      <c r="H7181" s="2">
        <f>IFERROR(IF(ISBLANK($A7181),"",IF($A7181="Ūdeņraža jonu koncentrācija",VLOOKUP(Dati!$A7181,Normas!$A:$D,2,FALSE),VLOOKUP(Dati!$A7181,Normas!$A:$D,2,FALSE)*0.3)),"")</f>
      </c>
      <c r="I7181" s="2">
        <f>IFERROR(IF(ISBLANK($A7181),"",IF($A7181="Ūdeņraža jonu koncentrācija",VLOOKUP(Dati!$A7181,Normas!$A:$D,3,FALSE),VLOOKUP(Dati!$A7181,Normas!$A:$D,3,FALSE)*0.3)),"")</f>
      </c>
    </row>
    <row r="7182" spans="2:9" x14ac:dyDescent="0.2">
      <c r="B7182">
        <f>IF(ISBLANK(A7182),"",VLOOKUP(A7182,Normas!A:D,4,FALSE))</f>
      </c>
      <c r="E7182" s="2">
        <f>IF(ISBLANK(D7182),"",INT(YEARFRAC(D7182,'Vispārīga informācija'!$B$2)))</f>
      </c>
      <c r="F7182" s="2">
        <f>IFERROR(IF(ISBLANK($A7182),"",IF($A7182="Ūdeņraža jonu koncentrācija",VLOOKUP(Dati!$A7182,Normas!$A:$D,2,FALSE),VLOOKUP(Dati!$A7182,Normas!$A:$D,2,FALSE)*0.6)),"")</f>
      </c>
      <c r="G7182" s="2">
        <f>IFERROR(IF(ISBLANK($A7182),"",IF($A7182="Ūdeņraža jonu koncentrācija",VLOOKUP(Dati!$A7182,Normas!$A:$D,3,FALSE),VLOOKUP(Dati!$A7182,Normas!$A:$D,3,FALSE)*0.6)),"")</f>
      </c>
      <c r="H7182" s="2">
        <f>IFERROR(IF(ISBLANK($A7182),"",IF($A7182="Ūdeņraža jonu koncentrācija",VLOOKUP(Dati!$A7182,Normas!$A:$D,2,FALSE),VLOOKUP(Dati!$A7182,Normas!$A:$D,2,FALSE)*0.3)),"")</f>
      </c>
      <c r="I7182" s="2">
        <f>IFERROR(IF(ISBLANK($A7182),"",IF($A7182="Ūdeņraža jonu koncentrācija",VLOOKUP(Dati!$A7182,Normas!$A:$D,3,FALSE),VLOOKUP(Dati!$A7182,Normas!$A:$D,3,FALSE)*0.3)),"")</f>
      </c>
    </row>
    <row r="7183" spans="2:9" x14ac:dyDescent="0.2">
      <c r="B7183">
        <f>IF(ISBLANK(A7183),"",VLOOKUP(A7183,Normas!A:D,4,FALSE))</f>
      </c>
      <c r="E7183" s="2">
        <f>IF(ISBLANK(D7183),"",INT(YEARFRAC(D7183,'Vispārīga informācija'!$B$2)))</f>
      </c>
      <c r="F7183" s="2">
        <f>IFERROR(IF(ISBLANK($A7183),"",IF($A7183="Ūdeņraža jonu koncentrācija",VLOOKUP(Dati!$A7183,Normas!$A:$D,2,FALSE),VLOOKUP(Dati!$A7183,Normas!$A:$D,2,FALSE)*0.6)),"")</f>
      </c>
      <c r="G7183" s="2">
        <f>IFERROR(IF(ISBLANK($A7183),"",IF($A7183="Ūdeņraža jonu koncentrācija",VLOOKUP(Dati!$A7183,Normas!$A:$D,3,FALSE),VLOOKUP(Dati!$A7183,Normas!$A:$D,3,FALSE)*0.6)),"")</f>
      </c>
      <c r="H7183" s="2">
        <f>IFERROR(IF(ISBLANK($A7183),"",IF($A7183="Ūdeņraža jonu koncentrācija",VLOOKUP(Dati!$A7183,Normas!$A:$D,2,FALSE),VLOOKUP(Dati!$A7183,Normas!$A:$D,2,FALSE)*0.3)),"")</f>
      </c>
      <c r="I7183" s="2">
        <f>IFERROR(IF(ISBLANK($A7183),"",IF($A7183="Ūdeņraža jonu koncentrācija",VLOOKUP(Dati!$A7183,Normas!$A:$D,3,FALSE),VLOOKUP(Dati!$A7183,Normas!$A:$D,3,FALSE)*0.3)),"")</f>
      </c>
    </row>
    <row r="7184" spans="2:9" x14ac:dyDescent="0.2">
      <c r="B7184">
        <f>IF(ISBLANK(A7184),"",VLOOKUP(A7184,Normas!A:D,4,FALSE))</f>
      </c>
      <c r="E7184" s="2">
        <f>IF(ISBLANK(D7184),"",INT(YEARFRAC(D7184,'Vispārīga informācija'!$B$2)))</f>
      </c>
      <c r="F7184" s="2">
        <f>IFERROR(IF(ISBLANK($A7184),"",IF($A7184="Ūdeņraža jonu koncentrācija",VLOOKUP(Dati!$A7184,Normas!$A:$D,2,FALSE),VLOOKUP(Dati!$A7184,Normas!$A:$D,2,FALSE)*0.6)),"")</f>
      </c>
      <c r="G7184" s="2">
        <f>IFERROR(IF(ISBLANK($A7184),"",IF($A7184="Ūdeņraža jonu koncentrācija",VLOOKUP(Dati!$A7184,Normas!$A:$D,3,FALSE),VLOOKUP(Dati!$A7184,Normas!$A:$D,3,FALSE)*0.6)),"")</f>
      </c>
      <c r="H7184" s="2">
        <f>IFERROR(IF(ISBLANK($A7184),"",IF($A7184="Ūdeņraža jonu koncentrācija",VLOOKUP(Dati!$A7184,Normas!$A:$D,2,FALSE),VLOOKUP(Dati!$A7184,Normas!$A:$D,2,FALSE)*0.3)),"")</f>
      </c>
      <c r="I7184" s="2">
        <f>IFERROR(IF(ISBLANK($A7184),"",IF($A7184="Ūdeņraža jonu koncentrācija",VLOOKUP(Dati!$A7184,Normas!$A:$D,3,FALSE),VLOOKUP(Dati!$A7184,Normas!$A:$D,3,FALSE)*0.3)),"")</f>
      </c>
    </row>
    <row r="7185" spans="2:9" x14ac:dyDescent="0.2">
      <c r="B7185">
        <f>IF(ISBLANK(A7185),"",VLOOKUP(A7185,Normas!A:D,4,FALSE))</f>
      </c>
      <c r="E7185" s="2">
        <f>IF(ISBLANK(D7185),"",INT(YEARFRAC(D7185,'Vispārīga informācija'!$B$2)))</f>
      </c>
      <c r="F7185" s="2">
        <f>IFERROR(IF(ISBLANK($A7185),"",IF($A7185="Ūdeņraža jonu koncentrācija",VLOOKUP(Dati!$A7185,Normas!$A:$D,2,FALSE),VLOOKUP(Dati!$A7185,Normas!$A:$D,2,FALSE)*0.6)),"")</f>
      </c>
      <c r="G7185" s="2">
        <f>IFERROR(IF(ISBLANK($A7185),"",IF($A7185="Ūdeņraža jonu koncentrācija",VLOOKUP(Dati!$A7185,Normas!$A:$D,3,FALSE),VLOOKUP(Dati!$A7185,Normas!$A:$D,3,FALSE)*0.6)),"")</f>
      </c>
      <c r="H7185" s="2">
        <f>IFERROR(IF(ISBLANK($A7185),"",IF($A7185="Ūdeņraža jonu koncentrācija",VLOOKUP(Dati!$A7185,Normas!$A:$D,2,FALSE),VLOOKUP(Dati!$A7185,Normas!$A:$D,2,FALSE)*0.3)),"")</f>
      </c>
      <c r="I7185" s="2">
        <f>IFERROR(IF(ISBLANK($A7185),"",IF($A7185="Ūdeņraža jonu koncentrācija",VLOOKUP(Dati!$A7185,Normas!$A:$D,3,FALSE),VLOOKUP(Dati!$A7185,Normas!$A:$D,3,FALSE)*0.3)),"")</f>
      </c>
    </row>
    <row r="7186" spans="2:9" x14ac:dyDescent="0.2">
      <c r="B7186">
        <f>IF(ISBLANK(A7186),"",VLOOKUP(A7186,Normas!A:D,4,FALSE))</f>
      </c>
      <c r="E7186" s="2">
        <f>IF(ISBLANK(D7186),"",INT(YEARFRAC(D7186,'Vispārīga informācija'!$B$2)))</f>
      </c>
      <c r="F7186" s="2">
        <f>IFERROR(IF(ISBLANK($A7186),"",IF($A7186="Ūdeņraža jonu koncentrācija",VLOOKUP(Dati!$A7186,Normas!$A:$D,2,FALSE),VLOOKUP(Dati!$A7186,Normas!$A:$D,2,FALSE)*0.6)),"")</f>
      </c>
      <c r="G7186" s="2">
        <f>IFERROR(IF(ISBLANK($A7186),"",IF($A7186="Ūdeņraža jonu koncentrācija",VLOOKUP(Dati!$A7186,Normas!$A:$D,3,FALSE),VLOOKUP(Dati!$A7186,Normas!$A:$D,3,FALSE)*0.6)),"")</f>
      </c>
      <c r="H7186" s="2">
        <f>IFERROR(IF(ISBLANK($A7186),"",IF($A7186="Ūdeņraža jonu koncentrācija",VLOOKUP(Dati!$A7186,Normas!$A:$D,2,FALSE),VLOOKUP(Dati!$A7186,Normas!$A:$D,2,FALSE)*0.3)),"")</f>
      </c>
      <c r="I7186" s="2">
        <f>IFERROR(IF(ISBLANK($A7186),"",IF($A7186="Ūdeņraža jonu koncentrācija",VLOOKUP(Dati!$A7186,Normas!$A:$D,3,FALSE),VLOOKUP(Dati!$A7186,Normas!$A:$D,3,FALSE)*0.3)),"")</f>
      </c>
    </row>
    <row r="7187" spans="2:9" x14ac:dyDescent="0.2">
      <c r="B7187">
        <f>IF(ISBLANK(A7187),"",VLOOKUP(A7187,Normas!A:D,4,FALSE))</f>
      </c>
      <c r="E7187" s="2">
        <f>IF(ISBLANK(D7187),"",INT(YEARFRAC(D7187,'Vispārīga informācija'!$B$2)))</f>
      </c>
      <c r="F7187" s="2">
        <f>IFERROR(IF(ISBLANK($A7187),"",IF($A7187="Ūdeņraža jonu koncentrācija",VLOOKUP(Dati!$A7187,Normas!$A:$D,2,FALSE),VLOOKUP(Dati!$A7187,Normas!$A:$D,2,FALSE)*0.6)),"")</f>
      </c>
      <c r="G7187" s="2">
        <f>IFERROR(IF(ISBLANK($A7187),"",IF($A7187="Ūdeņraža jonu koncentrācija",VLOOKUP(Dati!$A7187,Normas!$A:$D,3,FALSE),VLOOKUP(Dati!$A7187,Normas!$A:$D,3,FALSE)*0.6)),"")</f>
      </c>
      <c r="H7187" s="2">
        <f>IFERROR(IF(ISBLANK($A7187),"",IF($A7187="Ūdeņraža jonu koncentrācija",VLOOKUP(Dati!$A7187,Normas!$A:$D,2,FALSE),VLOOKUP(Dati!$A7187,Normas!$A:$D,2,FALSE)*0.3)),"")</f>
      </c>
      <c r="I7187" s="2">
        <f>IFERROR(IF(ISBLANK($A7187),"",IF($A7187="Ūdeņraža jonu koncentrācija",VLOOKUP(Dati!$A7187,Normas!$A:$D,3,FALSE),VLOOKUP(Dati!$A7187,Normas!$A:$D,3,FALSE)*0.3)),"")</f>
      </c>
    </row>
    <row r="7188" spans="2:9" x14ac:dyDescent="0.2">
      <c r="B7188">
        <f>IF(ISBLANK(A7188),"",VLOOKUP(A7188,Normas!A:D,4,FALSE))</f>
      </c>
      <c r="E7188" s="2">
        <f>IF(ISBLANK(D7188),"",INT(YEARFRAC(D7188,'Vispārīga informācija'!$B$2)))</f>
      </c>
      <c r="F7188" s="2">
        <f>IFERROR(IF(ISBLANK($A7188),"",IF($A7188="Ūdeņraža jonu koncentrācija",VLOOKUP(Dati!$A7188,Normas!$A:$D,2,FALSE),VLOOKUP(Dati!$A7188,Normas!$A:$D,2,FALSE)*0.6)),"")</f>
      </c>
      <c r="G7188" s="2">
        <f>IFERROR(IF(ISBLANK($A7188),"",IF($A7188="Ūdeņraža jonu koncentrācija",VLOOKUP(Dati!$A7188,Normas!$A:$D,3,FALSE),VLOOKUP(Dati!$A7188,Normas!$A:$D,3,FALSE)*0.6)),"")</f>
      </c>
      <c r="H7188" s="2">
        <f>IFERROR(IF(ISBLANK($A7188),"",IF($A7188="Ūdeņraža jonu koncentrācija",VLOOKUP(Dati!$A7188,Normas!$A:$D,2,FALSE),VLOOKUP(Dati!$A7188,Normas!$A:$D,2,FALSE)*0.3)),"")</f>
      </c>
      <c r="I7188" s="2">
        <f>IFERROR(IF(ISBLANK($A7188),"",IF($A7188="Ūdeņraža jonu koncentrācija",VLOOKUP(Dati!$A7188,Normas!$A:$D,3,FALSE),VLOOKUP(Dati!$A7188,Normas!$A:$D,3,FALSE)*0.3)),"")</f>
      </c>
    </row>
    <row r="7189" spans="2:9" x14ac:dyDescent="0.2">
      <c r="B7189">
        <f>IF(ISBLANK(A7189),"",VLOOKUP(A7189,Normas!A:D,4,FALSE))</f>
      </c>
      <c r="E7189" s="2">
        <f>IF(ISBLANK(D7189),"",INT(YEARFRAC(D7189,'Vispārīga informācija'!$B$2)))</f>
      </c>
      <c r="F7189" s="2">
        <f>IFERROR(IF(ISBLANK($A7189),"",IF($A7189="Ūdeņraža jonu koncentrācija",VLOOKUP(Dati!$A7189,Normas!$A:$D,2,FALSE),VLOOKUP(Dati!$A7189,Normas!$A:$D,2,FALSE)*0.6)),"")</f>
      </c>
      <c r="G7189" s="2">
        <f>IFERROR(IF(ISBLANK($A7189),"",IF($A7189="Ūdeņraža jonu koncentrācija",VLOOKUP(Dati!$A7189,Normas!$A:$D,3,FALSE),VLOOKUP(Dati!$A7189,Normas!$A:$D,3,FALSE)*0.6)),"")</f>
      </c>
      <c r="H7189" s="2">
        <f>IFERROR(IF(ISBLANK($A7189),"",IF($A7189="Ūdeņraža jonu koncentrācija",VLOOKUP(Dati!$A7189,Normas!$A:$D,2,FALSE),VLOOKUP(Dati!$A7189,Normas!$A:$D,2,FALSE)*0.3)),"")</f>
      </c>
      <c r="I7189" s="2">
        <f>IFERROR(IF(ISBLANK($A7189),"",IF($A7189="Ūdeņraža jonu koncentrācija",VLOOKUP(Dati!$A7189,Normas!$A:$D,3,FALSE),VLOOKUP(Dati!$A7189,Normas!$A:$D,3,FALSE)*0.3)),"")</f>
      </c>
    </row>
    <row r="7190" spans="2:9" x14ac:dyDescent="0.2">
      <c r="B7190">
        <f>IF(ISBLANK(A7190),"",VLOOKUP(A7190,Normas!A:D,4,FALSE))</f>
      </c>
      <c r="E7190" s="2">
        <f>IF(ISBLANK(D7190),"",INT(YEARFRAC(D7190,'Vispārīga informācija'!$B$2)))</f>
      </c>
      <c r="F7190" s="2">
        <f>IFERROR(IF(ISBLANK($A7190),"",IF($A7190="Ūdeņraža jonu koncentrācija",VLOOKUP(Dati!$A7190,Normas!$A:$D,2,FALSE),VLOOKUP(Dati!$A7190,Normas!$A:$D,2,FALSE)*0.6)),"")</f>
      </c>
      <c r="G7190" s="2">
        <f>IFERROR(IF(ISBLANK($A7190),"",IF($A7190="Ūdeņraža jonu koncentrācija",VLOOKUP(Dati!$A7190,Normas!$A:$D,3,FALSE),VLOOKUP(Dati!$A7190,Normas!$A:$D,3,FALSE)*0.6)),"")</f>
      </c>
      <c r="H7190" s="2">
        <f>IFERROR(IF(ISBLANK($A7190),"",IF($A7190="Ūdeņraža jonu koncentrācija",VLOOKUP(Dati!$A7190,Normas!$A:$D,2,FALSE),VLOOKUP(Dati!$A7190,Normas!$A:$D,2,FALSE)*0.3)),"")</f>
      </c>
      <c r="I7190" s="2">
        <f>IFERROR(IF(ISBLANK($A7190),"",IF($A7190="Ūdeņraža jonu koncentrācija",VLOOKUP(Dati!$A7190,Normas!$A:$D,3,FALSE),VLOOKUP(Dati!$A7190,Normas!$A:$D,3,FALSE)*0.3)),"")</f>
      </c>
    </row>
    <row r="7191" spans="2:9" x14ac:dyDescent="0.2">
      <c r="B7191">
        <f>IF(ISBLANK(A7191),"",VLOOKUP(A7191,Normas!A:D,4,FALSE))</f>
      </c>
      <c r="E7191" s="2">
        <f>IF(ISBLANK(D7191),"",INT(YEARFRAC(D7191,'Vispārīga informācija'!$B$2)))</f>
      </c>
      <c r="F7191" s="2">
        <f>IFERROR(IF(ISBLANK($A7191),"",IF($A7191="Ūdeņraža jonu koncentrācija",VLOOKUP(Dati!$A7191,Normas!$A:$D,2,FALSE),VLOOKUP(Dati!$A7191,Normas!$A:$D,2,FALSE)*0.6)),"")</f>
      </c>
      <c r="G7191" s="2">
        <f>IFERROR(IF(ISBLANK($A7191),"",IF($A7191="Ūdeņraža jonu koncentrācija",VLOOKUP(Dati!$A7191,Normas!$A:$D,3,FALSE),VLOOKUP(Dati!$A7191,Normas!$A:$D,3,FALSE)*0.6)),"")</f>
      </c>
      <c r="H7191" s="2">
        <f>IFERROR(IF(ISBLANK($A7191),"",IF($A7191="Ūdeņraža jonu koncentrācija",VLOOKUP(Dati!$A7191,Normas!$A:$D,2,FALSE),VLOOKUP(Dati!$A7191,Normas!$A:$D,2,FALSE)*0.3)),"")</f>
      </c>
      <c r="I7191" s="2">
        <f>IFERROR(IF(ISBLANK($A7191),"",IF($A7191="Ūdeņraža jonu koncentrācija",VLOOKUP(Dati!$A7191,Normas!$A:$D,3,FALSE),VLOOKUP(Dati!$A7191,Normas!$A:$D,3,FALSE)*0.3)),"")</f>
      </c>
    </row>
    <row r="7192" spans="2:9" x14ac:dyDescent="0.2">
      <c r="B7192">
        <f>IF(ISBLANK(A7192),"",VLOOKUP(A7192,Normas!A:D,4,FALSE))</f>
      </c>
      <c r="E7192" s="2">
        <f>IF(ISBLANK(D7192),"",INT(YEARFRAC(D7192,'Vispārīga informācija'!$B$2)))</f>
      </c>
      <c r="F7192" s="2">
        <f>IFERROR(IF(ISBLANK($A7192),"",IF($A7192="Ūdeņraža jonu koncentrācija",VLOOKUP(Dati!$A7192,Normas!$A:$D,2,FALSE),VLOOKUP(Dati!$A7192,Normas!$A:$D,2,FALSE)*0.6)),"")</f>
      </c>
      <c r="G7192" s="2">
        <f>IFERROR(IF(ISBLANK($A7192),"",IF($A7192="Ūdeņraža jonu koncentrācija",VLOOKUP(Dati!$A7192,Normas!$A:$D,3,FALSE),VLOOKUP(Dati!$A7192,Normas!$A:$D,3,FALSE)*0.6)),"")</f>
      </c>
      <c r="H7192" s="2">
        <f>IFERROR(IF(ISBLANK($A7192),"",IF($A7192="Ūdeņraža jonu koncentrācija",VLOOKUP(Dati!$A7192,Normas!$A:$D,2,FALSE),VLOOKUP(Dati!$A7192,Normas!$A:$D,2,FALSE)*0.3)),"")</f>
      </c>
      <c r="I7192" s="2">
        <f>IFERROR(IF(ISBLANK($A7192),"",IF($A7192="Ūdeņraža jonu koncentrācija",VLOOKUP(Dati!$A7192,Normas!$A:$D,3,FALSE),VLOOKUP(Dati!$A7192,Normas!$A:$D,3,FALSE)*0.3)),"")</f>
      </c>
    </row>
    <row r="7193" spans="2:9" x14ac:dyDescent="0.2">
      <c r="B7193">
        <f>IF(ISBLANK(A7193),"",VLOOKUP(A7193,Normas!A:D,4,FALSE))</f>
      </c>
      <c r="E7193" s="2">
        <f>IF(ISBLANK(D7193),"",INT(YEARFRAC(D7193,'Vispārīga informācija'!$B$2)))</f>
      </c>
      <c r="F7193" s="2">
        <f>IFERROR(IF(ISBLANK($A7193),"",IF($A7193="Ūdeņraža jonu koncentrācija",VLOOKUP(Dati!$A7193,Normas!$A:$D,2,FALSE),VLOOKUP(Dati!$A7193,Normas!$A:$D,2,FALSE)*0.6)),"")</f>
      </c>
      <c r="G7193" s="2">
        <f>IFERROR(IF(ISBLANK($A7193),"",IF($A7193="Ūdeņraža jonu koncentrācija",VLOOKUP(Dati!$A7193,Normas!$A:$D,3,FALSE),VLOOKUP(Dati!$A7193,Normas!$A:$D,3,FALSE)*0.6)),"")</f>
      </c>
      <c r="H7193" s="2">
        <f>IFERROR(IF(ISBLANK($A7193),"",IF($A7193="Ūdeņraža jonu koncentrācija",VLOOKUP(Dati!$A7193,Normas!$A:$D,2,FALSE),VLOOKUP(Dati!$A7193,Normas!$A:$D,2,FALSE)*0.3)),"")</f>
      </c>
      <c r="I7193" s="2">
        <f>IFERROR(IF(ISBLANK($A7193),"",IF($A7193="Ūdeņraža jonu koncentrācija",VLOOKUP(Dati!$A7193,Normas!$A:$D,3,FALSE),VLOOKUP(Dati!$A7193,Normas!$A:$D,3,FALSE)*0.3)),"")</f>
      </c>
    </row>
    <row r="7194" spans="2:9" x14ac:dyDescent="0.2">
      <c r="B7194">
        <f>IF(ISBLANK(A7194),"",VLOOKUP(A7194,Normas!A:D,4,FALSE))</f>
      </c>
      <c r="E7194" s="2">
        <f>IF(ISBLANK(D7194),"",INT(YEARFRAC(D7194,'Vispārīga informācija'!$B$2)))</f>
      </c>
      <c r="F7194" s="2">
        <f>IFERROR(IF(ISBLANK($A7194),"",IF($A7194="Ūdeņraža jonu koncentrācija",VLOOKUP(Dati!$A7194,Normas!$A:$D,2,FALSE),VLOOKUP(Dati!$A7194,Normas!$A:$D,2,FALSE)*0.6)),"")</f>
      </c>
      <c r="G7194" s="2">
        <f>IFERROR(IF(ISBLANK($A7194),"",IF($A7194="Ūdeņraža jonu koncentrācija",VLOOKUP(Dati!$A7194,Normas!$A:$D,3,FALSE),VLOOKUP(Dati!$A7194,Normas!$A:$D,3,FALSE)*0.6)),"")</f>
      </c>
      <c r="H7194" s="2">
        <f>IFERROR(IF(ISBLANK($A7194),"",IF($A7194="Ūdeņraža jonu koncentrācija",VLOOKUP(Dati!$A7194,Normas!$A:$D,2,FALSE),VLOOKUP(Dati!$A7194,Normas!$A:$D,2,FALSE)*0.3)),"")</f>
      </c>
      <c r="I7194" s="2">
        <f>IFERROR(IF(ISBLANK($A7194),"",IF($A7194="Ūdeņraža jonu koncentrācija",VLOOKUP(Dati!$A7194,Normas!$A:$D,3,FALSE),VLOOKUP(Dati!$A7194,Normas!$A:$D,3,FALSE)*0.3)),"")</f>
      </c>
    </row>
    <row r="7195" spans="2:9" x14ac:dyDescent="0.2">
      <c r="B7195">
        <f>IF(ISBLANK(A7195),"",VLOOKUP(A7195,Normas!A:D,4,FALSE))</f>
      </c>
      <c r="E7195" s="2">
        <f>IF(ISBLANK(D7195),"",INT(YEARFRAC(D7195,'Vispārīga informācija'!$B$2)))</f>
      </c>
      <c r="F7195" s="2">
        <f>IFERROR(IF(ISBLANK($A7195),"",IF($A7195="Ūdeņraža jonu koncentrācija",VLOOKUP(Dati!$A7195,Normas!$A:$D,2,FALSE),VLOOKUP(Dati!$A7195,Normas!$A:$D,2,FALSE)*0.6)),"")</f>
      </c>
      <c r="G7195" s="2">
        <f>IFERROR(IF(ISBLANK($A7195),"",IF($A7195="Ūdeņraža jonu koncentrācija",VLOOKUP(Dati!$A7195,Normas!$A:$D,3,FALSE),VLOOKUP(Dati!$A7195,Normas!$A:$D,3,FALSE)*0.6)),"")</f>
      </c>
      <c r="H7195" s="2">
        <f>IFERROR(IF(ISBLANK($A7195),"",IF($A7195="Ūdeņraža jonu koncentrācija",VLOOKUP(Dati!$A7195,Normas!$A:$D,2,FALSE),VLOOKUP(Dati!$A7195,Normas!$A:$D,2,FALSE)*0.3)),"")</f>
      </c>
      <c r="I7195" s="2">
        <f>IFERROR(IF(ISBLANK($A7195),"",IF($A7195="Ūdeņraža jonu koncentrācija",VLOOKUP(Dati!$A7195,Normas!$A:$D,3,FALSE),VLOOKUP(Dati!$A7195,Normas!$A:$D,3,FALSE)*0.3)),"")</f>
      </c>
    </row>
    <row r="7196" spans="2:9" x14ac:dyDescent="0.2">
      <c r="B7196">
        <f>IF(ISBLANK(A7196),"",VLOOKUP(A7196,Normas!A:D,4,FALSE))</f>
      </c>
      <c r="E7196" s="2">
        <f>IF(ISBLANK(D7196),"",INT(YEARFRAC(D7196,'Vispārīga informācija'!$B$2)))</f>
      </c>
      <c r="F7196" s="2">
        <f>IFERROR(IF(ISBLANK($A7196),"",IF($A7196="Ūdeņraža jonu koncentrācija",VLOOKUP(Dati!$A7196,Normas!$A:$D,2,FALSE),VLOOKUP(Dati!$A7196,Normas!$A:$D,2,FALSE)*0.6)),"")</f>
      </c>
      <c r="G7196" s="2">
        <f>IFERROR(IF(ISBLANK($A7196),"",IF($A7196="Ūdeņraža jonu koncentrācija",VLOOKUP(Dati!$A7196,Normas!$A:$D,3,FALSE),VLOOKUP(Dati!$A7196,Normas!$A:$D,3,FALSE)*0.6)),"")</f>
      </c>
      <c r="H7196" s="2">
        <f>IFERROR(IF(ISBLANK($A7196),"",IF($A7196="Ūdeņraža jonu koncentrācija",VLOOKUP(Dati!$A7196,Normas!$A:$D,2,FALSE),VLOOKUP(Dati!$A7196,Normas!$A:$D,2,FALSE)*0.3)),"")</f>
      </c>
      <c r="I7196" s="2">
        <f>IFERROR(IF(ISBLANK($A7196),"",IF($A7196="Ūdeņraža jonu koncentrācija",VLOOKUP(Dati!$A7196,Normas!$A:$D,3,FALSE),VLOOKUP(Dati!$A7196,Normas!$A:$D,3,FALSE)*0.3)),"")</f>
      </c>
    </row>
    <row r="7197" spans="2:9" x14ac:dyDescent="0.2">
      <c r="B7197">
        <f>IF(ISBLANK(A7197),"",VLOOKUP(A7197,Normas!A:D,4,FALSE))</f>
      </c>
      <c r="E7197" s="2">
        <f>IF(ISBLANK(D7197),"",INT(YEARFRAC(D7197,'Vispārīga informācija'!$B$2)))</f>
      </c>
      <c r="F7197" s="2">
        <f>IFERROR(IF(ISBLANK($A7197),"",IF($A7197="Ūdeņraža jonu koncentrācija",VLOOKUP(Dati!$A7197,Normas!$A:$D,2,FALSE),VLOOKUP(Dati!$A7197,Normas!$A:$D,2,FALSE)*0.6)),"")</f>
      </c>
      <c r="G7197" s="2">
        <f>IFERROR(IF(ISBLANK($A7197),"",IF($A7197="Ūdeņraža jonu koncentrācija",VLOOKUP(Dati!$A7197,Normas!$A:$D,3,FALSE),VLOOKUP(Dati!$A7197,Normas!$A:$D,3,FALSE)*0.6)),"")</f>
      </c>
      <c r="H7197" s="2">
        <f>IFERROR(IF(ISBLANK($A7197),"",IF($A7197="Ūdeņraža jonu koncentrācija",VLOOKUP(Dati!$A7197,Normas!$A:$D,2,FALSE),VLOOKUP(Dati!$A7197,Normas!$A:$D,2,FALSE)*0.3)),"")</f>
      </c>
      <c r="I7197" s="2">
        <f>IFERROR(IF(ISBLANK($A7197),"",IF($A7197="Ūdeņraža jonu koncentrācija",VLOOKUP(Dati!$A7197,Normas!$A:$D,3,FALSE),VLOOKUP(Dati!$A7197,Normas!$A:$D,3,FALSE)*0.3)),"")</f>
      </c>
    </row>
    <row r="7198" spans="2:9" x14ac:dyDescent="0.2">
      <c r="B7198">
        <f>IF(ISBLANK(A7198),"",VLOOKUP(A7198,Normas!A:D,4,FALSE))</f>
      </c>
      <c r="E7198" s="2">
        <f>IF(ISBLANK(D7198),"",INT(YEARFRAC(D7198,'Vispārīga informācija'!$B$2)))</f>
      </c>
      <c r="F7198" s="2">
        <f>IFERROR(IF(ISBLANK($A7198),"",IF($A7198="Ūdeņraža jonu koncentrācija",VLOOKUP(Dati!$A7198,Normas!$A:$D,2,FALSE),VLOOKUP(Dati!$A7198,Normas!$A:$D,2,FALSE)*0.6)),"")</f>
      </c>
      <c r="G7198" s="2">
        <f>IFERROR(IF(ISBLANK($A7198),"",IF($A7198="Ūdeņraža jonu koncentrācija",VLOOKUP(Dati!$A7198,Normas!$A:$D,3,FALSE),VLOOKUP(Dati!$A7198,Normas!$A:$D,3,FALSE)*0.6)),"")</f>
      </c>
      <c r="H7198" s="2">
        <f>IFERROR(IF(ISBLANK($A7198),"",IF($A7198="Ūdeņraža jonu koncentrācija",VLOOKUP(Dati!$A7198,Normas!$A:$D,2,FALSE),VLOOKUP(Dati!$A7198,Normas!$A:$D,2,FALSE)*0.3)),"")</f>
      </c>
      <c r="I7198" s="2">
        <f>IFERROR(IF(ISBLANK($A7198),"",IF($A7198="Ūdeņraža jonu koncentrācija",VLOOKUP(Dati!$A7198,Normas!$A:$D,3,FALSE),VLOOKUP(Dati!$A7198,Normas!$A:$D,3,FALSE)*0.3)),"")</f>
      </c>
    </row>
    <row r="7199" spans="2:9" x14ac:dyDescent="0.2">
      <c r="B7199">
        <f>IF(ISBLANK(A7199),"",VLOOKUP(A7199,Normas!A:D,4,FALSE))</f>
      </c>
      <c r="E7199" s="2">
        <f>IF(ISBLANK(D7199),"",INT(YEARFRAC(D7199,'Vispārīga informācija'!$B$2)))</f>
      </c>
      <c r="F7199" s="2">
        <f>IFERROR(IF(ISBLANK($A7199),"",IF($A7199="Ūdeņraža jonu koncentrācija",VLOOKUP(Dati!$A7199,Normas!$A:$D,2,FALSE),VLOOKUP(Dati!$A7199,Normas!$A:$D,2,FALSE)*0.6)),"")</f>
      </c>
      <c r="G7199" s="2">
        <f>IFERROR(IF(ISBLANK($A7199),"",IF($A7199="Ūdeņraža jonu koncentrācija",VLOOKUP(Dati!$A7199,Normas!$A:$D,3,FALSE),VLOOKUP(Dati!$A7199,Normas!$A:$D,3,FALSE)*0.6)),"")</f>
      </c>
      <c r="H7199" s="2">
        <f>IFERROR(IF(ISBLANK($A7199),"",IF($A7199="Ūdeņraža jonu koncentrācija",VLOOKUP(Dati!$A7199,Normas!$A:$D,2,FALSE),VLOOKUP(Dati!$A7199,Normas!$A:$D,2,FALSE)*0.3)),"")</f>
      </c>
      <c r="I7199" s="2">
        <f>IFERROR(IF(ISBLANK($A7199),"",IF($A7199="Ūdeņraža jonu koncentrācija",VLOOKUP(Dati!$A7199,Normas!$A:$D,3,FALSE),VLOOKUP(Dati!$A7199,Normas!$A:$D,3,FALSE)*0.3)),"")</f>
      </c>
    </row>
    <row r="7200" spans="2:9" x14ac:dyDescent="0.2">
      <c r="B7200">
        <f>IF(ISBLANK(A7200),"",VLOOKUP(A7200,Normas!A:D,4,FALSE))</f>
      </c>
      <c r="E7200" s="2">
        <f>IF(ISBLANK(D7200),"",INT(YEARFRAC(D7200,'Vispārīga informācija'!$B$2)))</f>
      </c>
      <c r="F7200" s="2">
        <f>IFERROR(IF(ISBLANK($A7200),"",IF($A7200="Ūdeņraža jonu koncentrācija",VLOOKUP(Dati!$A7200,Normas!$A:$D,2,FALSE),VLOOKUP(Dati!$A7200,Normas!$A:$D,2,FALSE)*0.6)),"")</f>
      </c>
      <c r="G7200" s="2">
        <f>IFERROR(IF(ISBLANK($A7200),"",IF($A7200="Ūdeņraža jonu koncentrācija",VLOOKUP(Dati!$A7200,Normas!$A:$D,3,FALSE),VLOOKUP(Dati!$A7200,Normas!$A:$D,3,FALSE)*0.6)),"")</f>
      </c>
      <c r="H7200" s="2">
        <f>IFERROR(IF(ISBLANK($A7200),"",IF($A7200="Ūdeņraža jonu koncentrācija",VLOOKUP(Dati!$A7200,Normas!$A:$D,2,FALSE),VLOOKUP(Dati!$A7200,Normas!$A:$D,2,FALSE)*0.3)),"")</f>
      </c>
      <c r="I7200" s="2">
        <f>IFERROR(IF(ISBLANK($A7200),"",IF($A7200="Ūdeņraža jonu koncentrācija",VLOOKUP(Dati!$A7200,Normas!$A:$D,3,FALSE),VLOOKUP(Dati!$A7200,Normas!$A:$D,3,FALSE)*0.3)),"")</f>
      </c>
    </row>
    <row r="7201" spans="2:9" x14ac:dyDescent="0.2">
      <c r="B7201">
        <f>IF(ISBLANK(A7201),"",VLOOKUP(A7201,Normas!A:D,4,FALSE))</f>
      </c>
      <c r="E7201" s="2">
        <f>IF(ISBLANK(D7201),"",INT(YEARFRAC(D7201,'Vispārīga informācija'!$B$2)))</f>
      </c>
      <c r="F7201" s="2">
        <f>IFERROR(IF(ISBLANK($A7201),"",IF($A7201="Ūdeņraža jonu koncentrācija",VLOOKUP(Dati!$A7201,Normas!$A:$D,2,FALSE),VLOOKUP(Dati!$A7201,Normas!$A:$D,2,FALSE)*0.6)),"")</f>
      </c>
      <c r="G7201" s="2">
        <f>IFERROR(IF(ISBLANK($A7201),"",IF($A7201="Ūdeņraža jonu koncentrācija",VLOOKUP(Dati!$A7201,Normas!$A:$D,3,FALSE),VLOOKUP(Dati!$A7201,Normas!$A:$D,3,FALSE)*0.6)),"")</f>
      </c>
      <c r="H7201" s="2">
        <f>IFERROR(IF(ISBLANK($A7201),"",IF($A7201="Ūdeņraža jonu koncentrācija",VLOOKUP(Dati!$A7201,Normas!$A:$D,2,FALSE),VLOOKUP(Dati!$A7201,Normas!$A:$D,2,FALSE)*0.3)),"")</f>
      </c>
      <c r="I7201" s="2">
        <f>IFERROR(IF(ISBLANK($A7201),"",IF($A7201="Ūdeņraža jonu koncentrācija",VLOOKUP(Dati!$A7201,Normas!$A:$D,3,FALSE),VLOOKUP(Dati!$A7201,Normas!$A:$D,3,FALSE)*0.3)),"")</f>
      </c>
    </row>
    <row r="7202" spans="2:9" x14ac:dyDescent="0.2">
      <c r="B7202">
        <f>IF(ISBLANK(A7202),"",VLOOKUP(A7202,Normas!A:D,4,FALSE))</f>
      </c>
      <c r="E7202" s="2">
        <f>IF(ISBLANK(D7202),"",INT(YEARFRAC(D7202,'Vispārīga informācija'!$B$2)))</f>
      </c>
      <c r="F7202" s="2">
        <f>IFERROR(IF(ISBLANK($A7202),"",IF($A7202="Ūdeņraža jonu koncentrācija",VLOOKUP(Dati!$A7202,Normas!$A:$D,2,FALSE),VLOOKUP(Dati!$A7202,Normas!$A:$D,2,FALSE)*0.6)),"")</f>
      </c>
      <c r="G7202" s="2">
        <f>IFERROR(IF(ISBLANK($A7202),"",IF($A7202="Ūdeņraža jonu koncentrācija",VLOOKUP(Dati!$A7202,Normas!$A:$D,3,FALSE),VLOOKUP(Dati!$A7202,Normas!$A:$D,3,FALSE)*0.6)),"")</f>
      </c>
      <c r="H7202" s="2">
        <f>IFERROR(IF(ISBLANK($A7202),"",IF($A7202="Ūdeņraža jonu koncentrācija",VLOOKUP(Dati!$A7202,Normas!$A:$D,2,FALSE),VLOOKUP(Dati!$A7202,Normas!$A:$D,2,FALSE)*0.3)),"")</f>
      </c>
      <c r="I7202" s="2">
        <f>IFERROR(IF(ISBLANK($A7202),"",IF($A7202="Ūdeņraža jonu koncentrācija",VLOOKUP(Dati!$A7202,Normas!$A:$D,3,FALSE),VLOOKUP(Dati!$A7202,Normas!$A:$D,3,FALSE)*0.3)),"")</f>
      </c>
    </row>
    <row r="7203" spans="2:9" x14ac:dyDescent="0.2">
      <c r="B7203">
        <f>IF(ISBLANK(A7203),"",VLOOKUP(A7203,Normas!A:D,4,FALSE))</f>
      </c>
      <c r="E7203" s="2">
        <f>IF(ISBLANK(D7203),"",INT(YEARFRAC(D7203,'Vispārīga informācija'!$B$2)))</f>
      </c>
      <c r="F7203" s="2">
        <f>IFERROR(IF(ISBLANK($A7203),"",IF($A7203="Ūdeņraža jonu koncentrācija",VLOOKUP(Dati!$A7203,Normas!$A:$D,2,FALSE),VLOOKUP(Dati!$A7203,Normas!$A:$D,2,FALSE)*0.6)),"")</f>
      </c>
      <c r="G7203" s="2">
        <f>IFERROR(IF(ISBLANK($A7203),"",IF($A7203="Ūdeņraža jonu koncentrācija",VLOOKUP(Dati!$A7203,Normas!$A:$D,3,FALSE),VLOOKUP(Dati!$A7203,Normas!$A:$D,3,FALSE)*0.6)),"")</f>
      </c>
      <c r="H7203" s="2">
        <f>IFERROR(IF(ISBLANK($A7203),"",IF($A7203="Ūdeņraža jonu koncentrācija",VLOOKUP(Dati!$A7203,Normas!$A:$D,2,FALSE),VLOOKUP(Dati!$A7203,Normas!$A:$D,2,FALSE)*0.3)),"")</f>
      </c>
      <c r="I7203" s="2">
        <f>IFERROR(IF(ISBLANK($A7203),"",IF($A7203="Ūdeņraža jonu koncentrācija",VLOOKUP(Dati!$A7203,Normas!$A:$D,3,FALSE),VLOOKUP(Dati!$A7203,Normas!$A:$D,3,FALSE)*0.3)),"")</f>
      </c>
    </row>
    <row r="7204" spans="2:9" x14ac:dyDescent="0.2">
      <c r="B7204">
        <f>IF(ISBLANK(A7204),"",VLOOKUP(A7204,Normas!A:D,4,FALSE))</f>
      </c>
      <c r="E7204" s="2">
        <f>IF(ISBLANK(D7204),"",INT(YEARFRAC(D7204,'Vispārīga informācija'!$B$2)))</f>
      </c>
      <c r="F7204" s="2">
        <f>IFERROR(IF(ISBLANK($A7204),"",IF($A7204="Ūdeņraža jonu koncentrācija",VLOOKUP(Dati!$A7204,Normas!$A:$D,2,FALSE),VLOOKUP(Dati!$A7204,Normas!$A:$D,2,FALSE)*0.6)),"")</f>
      </c>
      <c r="G7204" s="2">
        <f>IFERROR(IF(ISBLANK($A7204),"",IF($A7204="Ūdeņraža jonu koncentrācija",VLOOKUP(Dati!$A7204,Normas!$A:$D,3,FALSE),VLOOKUP(Dati!$A7204,Normas!$A:$D,3,FALSE)*0.6)),"")</f>
      </c>
      <c r="H7204" s="2">
        <f>IFERROR(IF(ISBLANK($A7204),"",IF($A7204="Ūdeņraža jonu koncentrācija",VLOOKUP(Dati!$A7204,Normas!$A:$D,2,FALSE),VLOOKUP(Dati!$A7204,Normas!$A:$D,2,FALSE)*0.3)),"")</f>
      </c>
      <c r="I7204" s="2">
        <f>IFERROR(IF(ISBLANK($A7204),"",IF($A7204="Ūdeņraža jonu koncentrācija",VLOOKUP(Dati!$A7204,Normas!$A:$D,3,FALSE),VLOOKUP(Dati!$A7204,Normas!$A:$D,3,FALSE)*0.3)),"")</f>
      </c>
    </row>
    <row r="7205" spans="2:9" x14ac:dyDescent="0.2">
      <c r="B7205">
        <f>IF(ISBLANK(A7205),"",VLOOKUP(A7205,Normas!A:D,4,FALSE))</f>
      </c>
      <c r="E7205" s="2">
        <f>IF(ISBLANK(D7205),"",INT(YEARFRAC(D7205,'Vispārīga informācija'!$B$2)))</f>
      </c>
      <c r="F7205" s="2">
        <f>IFERROR(IF(ISBLANK($A7205),"",IF($A7205="Ūdeņraža jonu koncentrācija",VLOOKUP(Dati!$A7205,Normas!$A:$D,2,FALSE),VLOOKUP(Dati!$A7205,Normas!$A:$D,2,FALSE)*0.6)),"")</f>
      </c>
      <c r="G7205" s="2">
        <f>IFERROR(IF(ISBLANK($A7205),"",IF($A7205="Ūdeņraža jonu koncentrācija",VLOOKUP(Dati!$A7205,Normas!$A:$D,3,FALSE),VLOOKUP(Dati!$A7205,Normas!$A:$D,3,FALSE)*0.6)),"")</f>
      </c>
      <c r="H7205" s="2">
        <f>IFERROR(IF(ISBLANK($A7205),"",IF($A7205="Ūdeņraža jonu koncentrācija",VLOOKUP(Dati!$A7205,Normas!$A:$D,2,FALSE),VLOOKUP(Dati!$A7205,Normas!$A:$D,2,FALSE)*0.3)),"")</f>
      </c>
      <c r="I7205" s="2">
        <f>IFERROR(IF(ISBLANK($A7205),"",IF($A7205="Ūdeņraža jonu koncentrācija",VLOOKUP(Dati!$A7205,Normas!$A:$D,3,FALSE),VLOOKUP(Dati!$A7205,Normas!$A:$D,3,FALSE)*0.3)),"")</f>
      </c>
    </row>
    <row r="7206" spans="2:9" x14ac:dyDescent="0.2">
      <c r="B7206">
        <f>IF(ISBLANK(A7206),"",VLOOKUP(A7206,Normas!A:D,4,FALSE))</f>
      </c>
      <c r="E7206" s="2">
        <f>IF(ISBLANK(D7206),"",INT(YEARFRAC(D7206,'Vispārīga informācija'!$B$2)))</f>
      </c>
      <c r="F7206" s="2">
        <f>IFERROR(IF(ISBLANK($A7206),"",IF($A7206="Ūdeņraža jonu koncentrācija",VLOOKUP(Dati!$A7206,Normas!$A:$D,2,FALSE),VLOOKUP(Dati!$A7206,Normas!$A:$D,2,FALSE)*0.6)),"")</f>
      </c>
      <c r="G7206" s="2">
        <f>IFERROR(IF(ISBLANK($A7206),"",IF($A7206="Ūdeņraža jonu koncentrācija",VLOOKUP(Dati!$A7206,Normas!$A:$D,3,FALSE),VLOOKUP(Dati!$A7206,Normas!$A:$D,3,FALSE)*0.6)),"")</f>
      </c>
      <c r="H7206" s="2">
        <f>IFERROR(IF(ISBLANK($A7206),"",IF($A7206="Ūdeņraža jonu koncentrācija",VLOOKUP(Dati!$A7206,Normas!$A:$D,2,FALSE),VLOOKUP(Dati!$A7206,Normas!$A:$D,2,FALSE)*0.3)),"")</f>
      </c>
      <c r="I7206" s="2">
        <f>IFERROR(IF(ISBLANK($A7206),"",IF($A7206="Ūdeņraža jonu koncentrācija",VLOOKUP(Dati!$A7206,Normas!$A:$D,3,FALSE),VLOOKUP(Dati!$A7206,Normas!$A:$D,3,FALSE)*0.3)),"")</f>
      </c>
    </row>
    <row r="7207" spans="2:9" x14ac:dyDescent="0.2">
      <c r="B7207">
        <f>IF(ISBLANK(A7207),"",VLOOKUP(A7207,Normas!A:D,4,FALSE))</f>
      </c>
      <c r="E7207" s="2">
        <f>IF(ISBLANK(D7207),"",INT(YEARFRAC(D7207,'Vispārīga informācija'!$B$2)))</f>
      </c>
      <c r="F7207" s="2">
        <f>IFERROR(IF(ISBLANK($A7207),"",IF($A7207="Ūdeņraža jonu koncentrācija",VLOOKUP(Dati!$A7207,Normas!$A:$D,2,FALSE),VLOOKUP(Dati!$A7207,Normas!$A:$D,2,FALSE)*0.6)),"")</f>
      </c>
      <c r="G7207" s="2">
        <f>IFERROR(IF(ISBLANK($A7207),"",IF($A7207="Ūdeņraža jonu koncentrācija",VLOOKUP(Dati!$A7207,Normas!$A:$D,3,FALSE),VLOOKUP(Dati!$A7207,Normas!$A:$D,3,FALSE)*0.6)),"")</f>
      </c>
      <c r="H7207" s="2">
        <f>IFERROR(IF(ISBLANK($A7207),"",IF($A7207="Ūdeņraža jonu koncentrācija",VLOOKUP(Dati!$A7207,Normas!$A:$D,2,FALSE),VLOOKUP(Dati!$A7207,Normas!$A:$D,2,FALSE)*0.3)),"")</f>
      </c>
      <c r="I7207" s="2">
        <f>IFERROR(IF(ISBLANK($A7207),"",IF($A7207="Ūdeņraža jonu koncentrācija",VLOOKUP(Dati!$A7207,Normas!$A:$D,3,FALSE),VLOOKUP(Dati!$A7207,Normas!$A:$D,3,FALSE)*0.3)),"")</f>
      </c>
    </row>
    <row r="7208" spans="2:9" x14ac:dyDescent="0.2">
      <c r="B7208">
        <f>IF(ISBLANK(A7208),"",VLOOKUP(A7208,Normas!A:D,4,FALSE))</f>
      </c>
      <c r="E7208" s="2">
        <f>IF(ISBLANK(D7208),"",INT(YEARFRAC(D7208,'Vispārīga informācija'!$B$2)))</f>
      </c>
      <c r="F7208" s="2">
        <f>IFERROR(IF(ISBLANK($A7208),"",IF($A7208="Ūdeņraža jonu koncentrācija",VLOOKUP(Dati!$A7208,Normas!$A:$D,2,FALSE),VLOOKUP(Dati!$A7208,Normas!$A:$D,2,FALSE)*0.6)),"")</f>
      </c>
      <c r="G7208" s="2">
        <f>IFERROR(IF(ISBLANK($A7208),"",IF($A7208="Ūdeņraža jonu koncentrācija",VLOOKUP(Dati!$A7208,Normas!$A:$D,3,FALSE),VLOOKUP(Dati!$A7208,Normas!$A:$D,3,FALSE)*0.6)),"")</f>
      </c>
      <c r="H7208" s="2">
        <f>IFERROR(IF(ISBLANK($A7208),"",IF($A7208="Ūdeņraža jonu koncentrācija",VLOOKUP(Dati!$A7208,Normas!$A:$D,2,FALSE),VLOOKUP(Dati!$A7208,Normas!$A:$D,2,FALSE)*0.3)),"")</f>
      </c>
      <c r="I7208" s="2">
        <f>IFERROR(IF(ISBLANK($A7208),"",IF($A7208="Ūdeņraža jonu koncentrācija",VLOOKUP(Dati!$A7208,Normas!$A:$D,3,FALSE),VLOOKUP(Dati!$A7208,Normas!$A:$D,3,FALSE)*0.3)),"")</f>
      </c>
    </row>
    <row r="7209" spans="2:9" x14ac:dyDescent="0.2">
      <c r="B7209">
        <f>IF(ISBLANK(A7209),"",VLOOKUP(A7209,Normas!A:D,4,FALSE))</f>
      </c>
      <c r="E7209" s="2">
        <f>IF(ISBLANK(D7209),"",INT(YEARFRAC(D7209,'Vispārīga informācija'!$B$2)))</f>
      </c>
      <c r="F7209" s="2">
        <f>IFERROR(IF(ISBLANK($A7209),"",IF($A7209="Ūdeņraža jonu koncentrācija",VLOOKUP(Dati!$A7209,Normas!$A:$D,2,FALSE),VLOOKUP(Dati!$A7209,Normas!$A:$D,2,FALSE)*0.6)),"")</f>
      </c>
      <c r="G7209" s="2">
        <f>IFERROR(IF(ISBLANK($A7209),"",IF($A7209="Ūdeņraža jonu koncentrācija",VLOOKUP(Dati!$A7209,Normas!$A:$D,3,FALSE),VLOOKUP(Dati!$A7209,Normas!$A:$D,3,FALSE)*0.6)),"")</f>
      </c>
      <c r="H7209" s="2">
        <f>IFERROR(IF(ISBLANK($A7209),"",IF($A7209="Ūdeņraža jonu koncentrācija",VLOOKUP(Dati!$A7209,Normas!$A:$D,2,FALSE),VLOOKUP(Dati!$A7209,Normas!$A:$D,2,FALSE)*0.3)),"")</f>
      </c>
      <c r="I7209" s="2">
        <f>IFERROR(IF(ISBLANK($A7209),"",IF($A7209="Ūdeņraža jonu koncentrācija",VLOOKUP(Dati!$A7209,Normas!$A:$D,3,FALSE),VLOOKUP(Dati!$A7209,Normas!$A:$D,3,FALSE)*0.3)),"")</f>
      </c>
    </row>
    <row r="7210" spans="2:9" x14ac:dyDescent="0.2">
      <c r="B7210">
        <f>IF(ISBLANK(A7210),"",VLOOKUP(A7210,Normas!A:D,4,FALSE))</f>
      </c>
      <c r="E7210" s="2">
        <f>IF(ISBLANK(D7210),"",INT(YEARFRAC(D7210,'Vispārīga informācija'!$B$2)))</f>
      </c>
      <c r="F7210" s="2">
        <f>IFERROR(IF(ISBLANK($A7210),"",IF($A7210="Ūdeņraža jonu koncentrācija",VLOOKUP(Dati!$A7210,Normas!$A:$D,2,FALSE),VLOOKUP(Dati!$A7210,Normas!$A:$D,2,FALSE)*0.6)),"")</f>
      </c>
      <c r="G7210" s="2">
        <f>IFERROR(IF(ISBLANK($A7210),"",IF($A7210="Ūdeņraža jonu koncentrācija",VLOOKUP(Dati!$A7210,Normas!$A:$D,3,FALSE),VLOOKUP(Dati!$A7210,Normas!$A:$D,3,FALSE)*0.6)),"")</f>
      </c>
      <c r="H7210" s="2">
        <f>IFERROR(IF(ISBLANK($A7210),"",IF($A7210="Ūdeņraža jonu koncentrācija",VLOOKUP(Dati!$A7210,Normas!$A:$D,2,FALSE),VLOOKUP(Dati!$A7210,Normas!$A:$D,2,FALSE)*0.3)),"")</f>
      </c>
      <c r="I7210" s="2">
        <f>IFERROR(IF(ISBLANK($A7210),"",IF($A7210="Ūdeņraža jonu koncentrācija",VLOOKUP(Dati!$A7210,Normas!$A:$D,3,FALSE),VLOOKUP(Dati!$A7210,Normas!$A:$D,3,FALSE)*0.3)),"")</f>
      </c>
    </row>
    <row r="7211" spans="2:9" x14ac:dyDescent="0.2">
      <c r="B7211">
        <f>IF(ISBLANK(A7211),"",VLOOKUP(A7211,Normas!A:D,4,FALSE))</f>
      </c>
      <c r="E7211" s="2">
        <f>IF(ISBLANK(D7211),"",INT(YEARFRAC(D7211,'Vispārīga informācija'!$B$2)))</f>
      </c>
      <c r="F7211" s="2">
        <f>IFERROR(IF(ISBLANK($A7211),"",IF($A7211="Ūdeņraža jonu koncentrācija",VLOOKUP(Dati!$A7211,Normas!$A:$D,2,FALSE),VLOOKUP(Dati!$A7211,Normas!$A:$D,2,FALSE)*0.6)),"")</f>
      </c>
      <c r="G7211" s="2">
        <f>IFERROR(IF(ISBLANK($A7211),"",IF($A7211="Ūdeņraža jonu koncentrācija",VLOOKUP(Dati!$A7211,Normas!$A:$D,3,FALSE),VLOOKUP(Dati!$A7211,Normas!$A:$D,3,FALSE)*0.6)),"")</f>
      </c>
      <c r="H7211" s="2">
        <f>IFERROR(IF(ISBLANK($A7211),"",IF($A7211="Ūdeņraža jonu koncentrācija",VLOOKUP(Dati!$A7211,Normas!$A:$D,2,FALSE),VLOOKUP(Dati!$A7211,Normas!$A:$D,2,FALSE)*0.3)),"")</f>
      </c>
      <c r="I7211" s="2">
        <f>IFERROR(IF(ISBLANK($A7211),"",IF($A7211="Ūdeņraža jonu koncentrācija",VLOOKUP(Dati!$A7211,Normas!$A:$D,3,FALSE),VLOOKUP(Dati!$A7211,Normas!$A:$D,3,FALSE)*0.3)),"")</f>
      </c>
    </row>
    <row r="7212" spans="2:9" x14ac:dyDescent="0.2">
      <c r="B7212">
        <f>IF(ISBLANK(A7212),"",VLOOKUP(A7212,Normas!A:D,4,FALSE))</f>
      </c>
      <c r="E7212" s="2">
        <f>IF(ISBLANK(D7212),"",INT(YEARFRAC(D7212,'Vispārīga informācija'!$B$2)))</f>
      </c>
      <c r="F7212" s="2">
        <f>IFERROR(IF(ISBLANK($A7212),"",IF($A7212="Ūdeņraža jonu koncentrācija",VLOOKUP(Dati!$A7212,Normas!$A:$D,2,FALSE),VLOOKUP(Dati!$A7212,Normas!$A:$D,2,FALSE)*0.6)),"")</f>
      </c>
      <c r="G7212" s="2">
        <f>IFERROR(IF(ISBLANK($A7212),"",IF($A7212="Ūdeņraža jonu koncentrācija",VLOOKUP(Dati!$A7212,Normas!$A:$D,3,FALSE),VLOOKUP(Dati!$A7212,Normas!$A:$D,3,FALSE)*0.6)),"")</f>
      </c>
      <c r="H7212" s="2">
        <f>IFERROR(IF(ISBLANK($A7212),"",IF($A7212="Ūdeņraža jonu koncentrācija",VLOOKUP(Dati!$A7212,Normas!$A:$D,2,FALSE),VLOOKUP(Dati!$A7212,Normas!$A:$D,2,FALSE)*0.3)),"")</f>
      </c>
      <c r="I7212" s="2">
        <f>IFERROR(IF(ISBLANK($A7212),"",IF($A7212="Ūdeņraža jonu koncentrācija",VLOOKUP(Dati!$A7212,Normas!$A:$D,3,FALSE),VLOOKUP(Dati!$A7212,Normas!$A:$D,3,FALSE)*0.3)),"")</f>
      </c>
    </row>
    <row r="7213" spans="2:9" x14ac:dyDescent="0.2">
      <c r="B7213">
        <f>IF(ISBLANK(A7213),"",VLOOKUP(A7213,Normas!A:D,4,FALSE))</f>
      </c>
      <c r="E7213" s="2">
        <f>IF(ISBLANK(D7213),"",INT(YEARFRAC(D7213,'Vispārīga informācija'!$B$2)))</f>
      </c>
      <c r="F7213" s="2">
        <f>IFERROR(IF(ISBLANK($A7213),"",IF($A7213="Ūdeņraža jonu koncentrācija",VLOOKUP(Dati!$A7213,Normas!$A:$D,2,FALSE),VLOOKUP(Dati!$A7213,Normas!$A:$D,2,FALSE)*0.6)),"")</f>
      </c>
      <c r="G7213" s="2">
        <f>IFERROR(IF(ISBLANK($A7213),"",IF($A7213="Ūdeņraža jonu koncentrācija",VLOOKUP(Dati!$A7213,Normas!$A:$D,3,FALSE),VLOOKUP(Dati!$A7213,Normas!$A:$D,3,FALSE)*0.6)),"")</f>
      </c>
      <c r="H7213" s="2">
        <f>IFERROR(IF(ISBLANK($A7213),"",IF($A7213="Ūdeņraža jonu koncentrācija",VLOOKUP(Dati!$A7213,Normas!$A:$D,2,FALSE),VLOOKUP(Dati!$A7213,Normas!$A:$D,2,FALSE)*0.3)),"")</f>
      </c>
      <c r="I7213" s="2">
        <f>IFERROR(IF(ISBLANK($A7213),"",IF($A7213="Ūdeņraža jonu koncentrācija",VLOOKUP(Dati!$A7213,Normas!$A:$D,3,FALSE),VLOOKUP(Dati!$A7213,Normas!$A:$D,3,FALSE)*0.3)),"")</f>
      </c>
    </row>
    <row r="7214" spans="2:9" x14ac:dyDescent="0.2">
      <c r="B7214">
        <f>IF(ISBLANK(A7214),"",VLOOKUP(A7214,Normas!A:D,4,FALSE))</f>
      </c>
      <c r="E7214" s="2">
        <f>IF(ISBLANK(D7214),"",INT(YEARFRAC(D7214,'Vispārīga informācija'!$B$2)))</f>
      </c>
      <c r="F7214" s="2">
        <f>IFERROR(IF(ISBLANK($A7214),"",IF($A7214="Ūdeņraža jonu koncentrācija",VLOOKUP(Dati!$A7214,Normas!$A:$D,2,FALSE),VLOOKUP(Dati!$A7214,Normas!$A:$D,2,FALSE)*0.6)),"")</f>
      </c>
      <c r="G7214" s="2">
        <f>IFERROR(IF(ISBLANK($A7214),"",IF($A7214="Ūdeņraža jonu koncentrācija",VLOOKUP(Dati!$A7214,Normas!$A:$D,3,FALSE),VLOOKUP(Dati!$A7214,Normas!$A:$D,3,FALSE)*0.6)),"")</f>
      </c>
      <c r="H7214" s="2">
        <f>IFERROR(IF(ISBLANK($A7214),"",IF($A7214="Ūdeņraža jonu koncentrācija",VLOOKUP(Dati!$A7214,Normas!$A:$D,2,FALSE),VLOOKUP(Dati!$A7214,Normas!$A:$D,2,FALSE)*0.3)),"")</f>
      </c>
      <c r="I7214" s="2">
        <f>IFERROR(IF(ISBLANK($A7214),"",IF($A7214="Ūdeņraža jonu koncentrācija",VLOOKUP(Dati!$A7214,Normas!$A:$D,3,FALSE),VLOOKUP(Dati!$A7214,Normas!$A:$D,3,FALSE)*0.3)),"")</f>
      </c>
    </row>
    <row r="7215" spans="2:9" x14ac:dyDescent="0.2">
      <c r="B7215">
        <f>IF(ISBLANK(A7215),"",VLOOKUP(A7215,Normas!A:D,4,FALSE))</f>
      </c>
      <c r="E7215" s="2">
        <f>IF(ISBLANK(D7215),"",INT(YEARFRAC(D7215,'Vispārīga informācija'!$B$2)))</f>
      </c>
      <c r="F7215" s="2">
        <f>IFERROR(IF(ISBLANK($A7215),"",IF($A7215="Ūdeņraža jonu koncentrācija",VLOOKUP(Dati!$A7215,Normas!$A:$D,2,FALSE),VLOOKUP(Dati!$A7215,Normas!$A:$D,2,FALSE)*0.6)),"")</f>
      </c>
      <c r="G7215" s="2">
        <f>IFERROR(IF(ISBLANK($A7215),"",IF($A7215="Ūdeņraža jonu koncentrācija",VLOOKUP(Dati!$A7215,Normas!$A:$D,3,FALSE),VLOOKUP(Dati!$A7215,Normas!$A:$D,3,FALSE)*0.6)),"")</f>
      </c>
      <c r="H7215" s="2">
        <f>IFERROR(IF(ISBLANK($A7215),"",IF($A7215="Ūdeņraža jonu koncentrācija",VLOOKUP(Dati!$A7215,Normas!$A:$D,2,FALSE),VLOOKUP(Dati!$A7215,Normas!$A:$D,2,FALSE)*0.3)),"")</f>
      </c>
      <c r="I7215" s="2">
        <f>IFERROR(IF(ISBLANK($A7215),"",IF($A7215="Ūdeņraža jonu koncentrācija",VLOOKUP(Dati!$A7215,Normas!$A:$D,3,FALSE),VLOOKUP(Dati!$A7215,Normas!$A:$D,3,FALSE)*0.3)),"")</f>
      </c>
    </row>
    <row r="7216" spans="2:9" x14ac:dyDescent="0.2">
      <c r="B7216">
        <f>IF(ISBLANK(A7216),"",VLOOKUP(A7216,Normas!A:D,4,FALSE))</f>
      </c>
      <c r="E7216" s="2">
        <f>IF(ISBLANK(D7216),"",INT(YEARFRAC(D7216,'Vispārīga informācija'!$B$2)))</f>
      </c>
      <c r="F7216" s="2">
        <f>IFERROR(IF(ISBLANK($A7216),"",IF($A7216="Ūdeņraža jonu koncentrācija",VLOOKUP(Dati!$A7216,Normas!$A:$D,2,FALSE),VLOOKUP(Dati!$A7216,Normas!$A:$D,2,FALSE)*0.6)),"")</f>
      </c>
      <c r="G7216" s="2">
        <f>IFERROR(IF(ISBLANK($A7216),"",IF($A7216="Ūdeņraža jonu koncentrācija",VLOOKUP(Dati!$A7216,Normas!$A:$D,3,FALSE),VLOOKUP(Dati!$A7216,Normas!$A:$D,3,FALSE)*0.6)),"")</f>
      </c>
      <c r="H7216" s="2">
        <f>IFERROR(IF(ISBLANK($A7216),"",IF($A7216="Ūdeņraža jonu koncentrācija",VLOOKUP(Dati!$A7216,Normas!$A:$D,2,FALSE),VLOOKUP(Dati!$A7216,Normas!$A:$D,2,FALSE)*0.3)),"")</f>
      </c>
      <c r="I7216" s="2">
        <f>IFERROR(IF(ISBLANK($A7216),"",IF($A7216="Ūdeņraža jonu koncentrācija",VLOOKUP(Dati!$A7216,Normas!$A:$D,3,FALSE),VLOOKUP(Dati!$A7216,Normas!$A:$D,3,FALSE)*0.3)),"")</f>
      </c>
    </row>
    <row r="7217" spans="2:9" x14ac:dyDescent="0.2">
      <c r="B7217">
        <f>IF(ISBLANK(A7217),"",VLOOKUP(A7217,Normas!A:D,4,FALSE))</f>
      </c>
      <c r="E7217" s="2">
        <f>IF(ISBLANK(D7217),"",INT(YEARFRAC(D7217,'Vispārīga informācija'!$B$2)))</f>
      </c>
      <c r="F7217" s="2">
        <f>IFERROR(IF(ISBLANK($A7217),"",IF($A7217="Ūdeņraža jonu koncentrācija",VLOOKUP(Dati!$A7217,Normas!$A:$D,2,FALSE),VLOOKUP(Dati!$A7217,Normas!$A:$D,2,FALSE)*0.6)),"")</f>
      </c>
      <c r="G7217" s="2">
        <f>IFERROR(IF(ISBLANK($A7217),"",IF($A7217="Ūdeņraža jonu koncentrācija",VLOOKUP(Dati!$A7217,Normas!$A:$D,3,FALSE),VLOOKUP(Dati!$A7217,Normas!$A:$D,3,FALSE)*0.6)),"")</f>
      </c>
      <c r="H7217" s="2">
        <f>IFERROR(IF(ISBLANK($A7217),"",IF($A7217="Ūdeņraža jonu koncentrācija",VLOOKUP(Dati!$A7217,Normas!$A:$D,2,FALSE),VLOOKUP(Dati!$A7217,Normas!$A:$D,2,FALSE)*0.3)),"")</f>
      </c>
      <c r="I7217" s="2">
        <f>IFERROR(IF(ISBLANK($A7217),"",IF($A7217="Ūdeņraža jonu koncentrācija",VLOOKUP(Dati!$A7217,Normas!$A:$D,3,FALSE),VLOOKUP(Dati!$A7217,Normas!$A:$D,3,FALSE)*0.3)),"")</f>
      </c>
    </row>
    <row r="7218" spans="2:9" x14ac:dyDescent="0.2">
      <c r="B7218">
        <f>IF(ISBLANK(A7218),"",VLOOKUP(A7218,Normas!A:D,4,FALSE))</f>
      </c>
      <c r="E7218" s="2">
        <f>IF(ISBLANK(D7218),"",INT(YEARFRAC(D7218,'Vispārīga informācija'!$B$2)))</f>
      </c>
      <c r="F7218" s="2">
        <f>IFERROR(IF(ISBLANK($A7218),"",IF($A7218="Ūdeņraža jonu koncentrācija",VLOOKUP(Dati!$A7218,Normas!$A:$D,2,FALSE),VLOOKUP(Dati!$A7218,Normas!$A:$D,2,FALSE)*0.6)),"")</f>
      </c>
      <c r="G7218" s="2">
        <f>IFERROR(IF(ISBLANK($A7218),"",IF($A7218="Ūdeņraža jonu koncentrācija",VLOOKUP(Dati!$A7218,Normas!$A:$D,3,FALSE),VLOOKUP(Dati!$A7218,Normas!$A:$D,3,FALSE)*0.6)),"")</f>
      </c>
      <c r="H7218" s="2">
        <f>IFERROR(IF(ISBLANK($A7218),"",IF($A7218="Ūdeņraža jonu koncentrācija",VLOOKUP(Dati!$A7218,Normas!$A:$D,2,FALSE),VLOOKUP(Dati!$A7218,Normas!$A:$D,2,FALSE)*0.3)),"")</f>
      </c>
      <c r="I7218" s="2">
        <f>IFERROR(IF(ISBLANK($A7218),"",IF($A7218="Ūdeņraža jonu koncentrācija",VLOOKUP(Dati!$A7218,Normas!$A:$D,3,FALSE),VLOOKUP(Dati!$A7218,Normas!$A:$D,3,FALSE)*0.3)),"")</f>
      </c>
    </row>
    <row r="7219" spans="2:9" x14ac:dyDescent="0.2">
      <c r="B7219">
        <f>IF(ISBLANK(A7219),"",VLOOKUP(A7219,Normas!A:D,4,FALSE))</f>
      </c>
      <c r="E7219" s="2">
        <f>IF(ISBLANK(D7219),"",INT(YEARFRAC(D7219,'Vispārīga informācija'!$B$2)))</f>
      </c>
      <c r="F7219" s="2">
        <f>IFERROR(IF(ISBLANK($A7219),"",IF($A7219="Ūdeņraža jonu koncentrācija",VLOOKUP(Dati!$A7219,Normas!$A:$D,2,FALSE),VLOOKUP(Dati!$A7219,Normas!$A:$D,2,FALSE)*0.6)),"")</f>
      </c>
      <c r="G7219" s="2">
        <f>IFERROR(IF(ISBLANK($A7219),"",IF($A7219="Ūdeņraža jonu koncentrācija",VLOOKUP(Dati!$A7219,Normas!$A:$D,3,FALSE),VLOOKUP(Dati!$A7219,Normas!$A:$D,3,FALSE)*0.6)),"")</f>
      </c>
      <c r="H7219" s="2">
        <f>IFERROR(IF(ISBLANK($A7219),"",IF($A7219="Ūdeņraža jonu koncentrācija",VLOOKUP(Dati!$A7219,Normas!$A:$D,2,FALSE),VLOOKUP(Dati!$A7219,Normas!$A:$D,2,FALSE)*0.3)),"")</f>
      </c>
      <c r="I7219" s="2">
        <f>IFERROR(IF(ISBLANK($A7219),"",IF($A7219="Ūdeņraža jonu koncentrācija",VLOOKUP(Dati!$A7219,Normas!$A:$D,3,FALSE),VLOOKUP(Dati!$A7219,Normas!$A:$D,3,FALSE)*0.3)),"")</f>
      </c>
    </row>
    <row r="7220" spans="2:9" x14ac:dyDescent="0.2">
      <c r="B7220">
        <f>IF(ISBLANK(A7220),"",VLOOKUP(A7220,Normas!A:D,4,FALSE))</f>
      </c>
      <c r="E7220" s="2">
        <f>IF(ISBLANK(D7220),"",INT(YEARFRAC(D7220,'Vispārīga informācija'!$B$2)))</f>
      </c>
      <c r="F7220" s="2">
        <f>IFERROR(IF(ISBLANK($A7220),"",IF($A7220="Ūdeņraža jonu koncentrācija",VLOOKUP(Dati!$A7220,Normas!$A:$D,2,FALSE),VLOOKUP(Dati!$A7220,Normas!$A:$D,2,FALSE)*0.6)),"")</f>
      </c>
      <c r="G7220" s="2">
        <f>IFERROR(IF(ISBLANK($A7220),"",IF($A7220="Ūdeņraža jonu koncentrācija",VLOOKUP(Dati!$A7220,Normas!$A:$D,3,FALSE),VLOOKUP(Dati!$A7220,Normas!$A:$D,3,FALSE)*0.6)),"")</f>
      </c>
      <c r="H7220" s="2">
        <f>IFERROR(IF(ISBLANK($A7220),"",IF($A7220="Ūdeņraža jonu koncentrācija",VLOOKUP(Dati!$A7220,Normas!$A:$D,2,FALSE),VLOOKUP(Dati!$A7220,Normas!$A:$D,2,FALSE)*0.3)),"")</f>
      </c>
      <c r="I7220" s="2">
        <f>IFERROR(IF(ISBLANK($A7220),"",IF($A7220="Ūdeņraža jonu koncentrācija",VLOOKUP(Dati!$A7220,Normas!$A:$D,3,FALSE),VLOOKUP(Dati!$A7220,Normas!$A:$D,3,FALSE)*0.3)),"")</f>
      </c>
    </row>
    <row r="7221" spans="2:9" x14ac:dyDescent="0.2">
      <c r="B7221">
        <f>IF(ISBLANK(A7221),"",VLOOKUP(A7221,Normas!A:D,4,FALSE))</f>
      </c>
      <c r="E7221" s="2">
        <f>IF(ISBLANK(D7221),"",INT(YEARFRAC(D7221,'Vispārīga informācija'!$B$2)))</f>
      </c>
      <c r="F7221" s="2">
        <f>IFERROR(IF(ISBLANK($A7221),"",IF($A7221="Ūdeņraža jonu koncentrācija",VLOOKUP(Dati!$A7221,Normas!$A:$D,2,FALSE),VLOOKUP(Dati!$A7221,Normas!$A:$D,2,FALSE)*0.6)),"")</f>
      </c>
      <c r="G7221" s="2">
        <f>IFERROR(IF(ISBLANK($A7221),"",IF($A7221="Ūdeņraža jonu koncentrācija",VLOOKUP(Dati!$A7221,Normas!$A:$D,3,FALSE),VLOOKUP(Dati!$A7221,Normas!$A:$D,3,FALSE)*0.6)),"")</f>
      </c>
      <c r="H7221" s="2">
        <f>IFERROR(IF(ISBLANK($A7221),"",IF($A7221="Ūdeņraža jonu koncentrācija",VLOOKUP(Dati!$A7221,Normas!$A:$D,2,FALSE),VLOOKUP(Dati!$A7221,Normas!$A:$D,2,FALSE)*0.3)),"")</f>
      </c>
      <c r="I7221" s="2">
        <f>IFERROR(IF(ISBLANK($A7221),"",IF($A7221="Ūdeņraža jonu koncentrācija",VLOOKUP(Dati!$A7221,Normas!$A:$D,3,FALSE),VLOOKUP(Dati!$A7221,Normas!$A:$D,3,FALSE)*0.3)),"")</f>
      </c>
    </row>
    <row r="7222" spans="2:9" x14ac:dyDescent="0.2">
      <c r="B7222">
        <f>IF(ISBLANK(A7222),"",VLOOKUP(A7222,Normas!A:D,4,FALSE))</f>
      </c>
      <c r="E7222" s="2">
        <f>IF(ISBLANK(D7222),"",INT(YEARFRAC(D7222,'Vispārīga informācija'!$B$2)))</f>
      </c>
      <c r="F7222" s="2">
        <f>IFERROR(IF(ISBLANK($A7222),"",IF($A7222="Ūdeņraža jonu koncentrācija",VLOOKUP(Dati!$A7222,Normas!$A:$D,2,FALSE),VLOOKUP(Dati!$A7222,Normas!$A:$D,2,FALSE)*0.6)),"")</f>
      </c>
      <c r="G7222" s="2">
        <f>IFERROR(IF(ISBLANK($A7222),"",IF($A7222="Ūdeņraža jonu koncentrācija",VLOOKUP(Dati!$A7222,Normas!$A:$D,3,FALSE),VLOOKUP(Dati!$A7222,Normas!$A:$D,3,FALSE)*0.6)),"")</f>
      </c>
      <c r="H7222" s="2">
        <f>IFERROR(IF(ISBLANK($A7222),"",IF($A7222="Ūdeņraža jonu koncentrācija",VLOOKUP(Dati!$A7222,Normas!$A:$D,2,FALSE),VLOOKUP(Dati!$A7222,Normas!$A:$D,2,FALSE)*0.3)),"")</f>
      </c>
      <c r="I7222" s="2">
        <f>IFERROR(IF(ISBLANK($A7222),"",IF($A7222="Ūdeņraža jonu koncentrācija",VLOOKUP(Dati!$A7222,Normas!$A:$D,3,FALSE),VLOOKUP(Dati!$A7222,Normas!$A:$D,3,FALSE)*0.3)),"")</f>
      </c>
    </row>
    <row r="7223" spans="2:9" x14ac:dyDescent="0.2">
      <c r="B7223">
        <f>IF(ISBLANK(A7223),"",VLOOKUP(A7223,Normas!A:D,4,FALSE))</f>
      </c>
      <c r="E7223" s="2">
        <f>IF(ISBLANK(D7223),"",INT(YEARFRAC(D7223,'Vispārīga informācija'!$B$2)))</f>
      </c>
      <c r="F7223" s="2">
        <f>IFERROR(IF(ISBLANK($A7223),"",IF($A7223="Ūdeņraža jonu koncentrācija",VLOOKUP(Dati!$A7223,Normas!$A:$D,2,FALSE),VLOOKUP(Dati!$A7223,Normas!$A:$D,2,FALSE)*0.6)),"")</f>
      </c>
      <c r="G7223" s="2">
        <f>IFERROR(IF(ISBLANK($A7223),"",IF($A7223="Ūdeņraža jonu koncentrācija",VLOOKUP(Dati!$A7223,Normas!$A:$D,3,FALSE),VLOOKUP(Dati!$A7223,Normas!$A:$D,3,FALSE)*0.6)),"")</f>
      </c>
      <c r="H7223" s="2">
        <f>IFERROR(IF(ISBLANK($A7223),"",IF($A7223="Ūdeņraža jonu koncentrācija",VLOOKUP(Dati!$A7223,Normas!$A:$D,2,FALSE),VLOOKUP(Dati!$A7223,Normas!$A:$D,2,FALSE)*0.3)),"")</f>
      </c>
      <c r="I7223" s="2">
        <f>IFERROR(IF(ISBLANK($A7223),"",IF($A7223="Ūdeņraža jonu koncentrācija",VLOOKUP(Dati!$A7223,Normas!$A:$D,3,FALSE),VLOOKUP(Dati!$A7223,Normas!$A:$D,3,FALSE)*0.3)),"")</f>
      </c>
    </row>
    <row r="7224" spans="2:9" x14ac:dyDescent="0.2">
      <c r="B7224">
        <f>IF(ISBLANK(A7224),"",VLOOKUP(A7224,Normas!A:D,4,FALSE))</f>
      </c>
      <c r="E7224" s="2">
        <f>IF(ISBLANK(D7224),"",INT(YEARFRAC(D7224,'Vispārīga informācija'!$B$2)))</f>
      </c>
      <c r="F7224" s="2">
        <f>IFERROR(IF(ISBLANK($A7224),"",IF($A7224="Ūdeņraža jonu koncentrācija",VLOOKUP(Dati!$A7224,Normas!$A:$D,2,FALSE),VLOOKUP(Dati!$A7224,Normas!$A:$D,2,FALSE)*0.6)),"")</f>
      </c>
      <c r="G7224" s="2">
        <f>IFERROR(IF(ISBLANK($A7224),"",IF($A7224="Ūdeņraža jonu koncentrācija",VLOOKUP(Dati!$A7224,Normas!$A:$D,3,FALSE),VLOOKUP(Dati!$A7224,Normas!$A:$D,3,FALSE)*0.6)),"")</f>
      </c>
      <c r="H7224" s="2">
        <f>IFERROR(IF(ISBLANK($A7224),"",IF($A7224="Ūdeņraža jonu koncentrācija",VLOOKUP(Dati!$A7224,Normas!$A:$D,2,FALSE),VLOOKUP(Dati!$A7224,Normas!$A:$D,2,FALSE)*0.3)),"")</f>
      </c>
      <c r="I7224" s="2">
        <f>IFERROR(IF(ISBLANK($A7224),"",IF($A7224="Ūdeņraža jonu koncentrācija",VLOOKUP(Dati!$A7224,Normas!$A:$D,3,FALSE),VLOOKUP(Dati!$A7224,Normas!$A:$D,3,FALSE)*0.3)),"")</f>
      </c>
    </row>
    <row r="7225" spans="2:9" x14ac:dyDescent="0.2">
      <c r="B7225">
        <f>IF(ISBLANK(A7225),"",VLOOKUP(A7225,Normas!A:D,4,FALSE))</f>
      </c>
      <c r="E7225" s="2">
        <f>IF(ISBLANK(D7225),"",INT(YEARFRAC(D7225,'Vispārīga informācija'!$B$2)))</f>
      </c>
      <c r="F7225" s="2">
        <f>IFERROR(IF(ISBLANK($A7225),"",IF($A7225="Ūdeņraža jonu koncentrācija",VLOOKUP(Dati!$A7225,Normas!$A:$D,2,FALSE),VLOOKUP(Dati!$A7225,Normas!$A:$D,2,FALSE)*0.6)),"")</f>
      </c>
      <c r="G7225" s="2">
        <f>IFERROR(IF(ISBLANK($A7225),"",IF($A7225="Ūdeņraža jonu koncentrācija",VLOOKUP(Dati!$A7225,Normas!$A:$D,3,FALSE),VLOOKUP(Dati!$A7225,Normas!$A:$D,3,FALSE)*0.6)),"")</f>
      </c>
      <c r="H7225" s="2">
        <f>IFERROR(IF(ISBLANK($A7225),"",IF($A7225="Ūdeņraža jonu koncentrācija",VLOOKUP(Dati!$A7225,Normas!$A:$D,2,FALSE),VLOOKUP(Dati!$A7225,Normas!$A:$D,2,FALSE)*0.3)),"")</f>
      </c>
      <c r="I7225" s="2">
        <f>IFERROR(IF(ISBLANK($A7225),"",IF($A7225="Ūdeņraža jonu koncentrācija",VLOOKUP(Dati!$A7225,Normas!$A:$D,3,FALSE),VLOOKUP(Dati!$A7225,Normas!$A:$D,3,FALSE)*0.3)),"")</f>
      </c>
    </row>
    <row r="7226" spans="2:9" x14ac:dyDescent="0.2">
      <c r="B7226">
        <f>IF(ISBLANK(A7226),"",VLOOKUP(A7226,Normas!A:D,4,FALSE))</f>
      </c>
      <c r="E7226" s="2">
        <f>IF(ISBLANK(D7226),"",INT(YEARFRAC(D7226,'Vispārīga informācija'!$B$2)))</f>
      </c>
      <c r="F7226" s="2">
        <f>IFERROR(IF(ISBLANK($A7226),"",IF($A7226="Ūdeņraža jonu koncentrācija",VLOOKUP(Dati!$A7226,Normas!$A:$D,2,FALSE),VLOOKUP(Dati!$A7226,Normas!$A:$D,2,FALSE)*0.6)),"")</f>
      </c>
      <c r="G7226" s="2">
        <f>IFERROR(IF(ISBLANK($A7226),"",IF($A7226="Ūdeņraža jonu koncentrācija",VLOOKUP(Dati!$A7226,Normas!$A:$D,3,FALSE),VLOOKUP(Dati!$A7226,Normas!$A:$D,3,FALSE)*0.6)),"")</f>
      </c>
      <c r="H7226" s="2">
        <f>IFERROR(IF(ISBLANK($A7226),"",IF($A7226="Ūdeņraža jonu koncentrācija",VLOOKUP(Dati!$A7226,Normas!$A:$D,2,FALSE),VLOOKUP(Dati!$A7226,Normas!$A:$D,2,FALSE)*0.3)),"")</f>
      </c>
      <c r="I7226" s="2">
        <f>IFERROR(IF(ISBLANK($A7226),"",IF($A7226="Ūdeņraža jonu koncentrācija",VLOOKUP(Dati!$A7226,Normas!$A:$D,3,FALSE),VLOOKUP(Dati!$A7226,Normas!$A:$D,3,FALSE)*0.3)),"")</f>
      </c>
    </row>
    <row r="7227" spans="2:9" x14ac:dyDescent="0.2">
      <c r="B7227">
        <f>IF(ISBLANK(A7227),"",VLOOKUP(A7227,Normas!A:D,4,FALSE))</f>
      </c>
      <c r="E7227" s="2">
        <f>IF(ISBLANK(D7227),"",INT(YEARFRAC(D7227,'Vispārīga informācija'!$B$2)))</f>
      </c>
      <c r="F7227" s="2">
        <f>IFERROR(IF(ISBLANK($A7227),"",IF($A7227="Ūdeņraža jonu koncentrācija",VLOOKUP(Dati!$A7227,Normas!$A:$D,2,FALSE),VLOOKUP(Dati!$A7227,Normas!$A:$D,2,FALSE)*0.6)),"")</f>
      </c>
      <c r="G7227" s="2">
        <f>IFERROR(IF(ISBLANK($A7227),"",IF($A7227="Ūdeņraža jonu koncentrācija",VLOOKUP(Dati!$A7227,Normas!$A:$D,3,FALSE),VLOOKUP(Dati!$A7227,Normas!$A:$D,3,FALSE)*0.6)),"")</f>
      </c>
      <c r="H7227" s="2">
        <f>IFERROR(IF(ISBLANK($A7227),"",IF($A7227="Ūdeņraža jonu koncentrācija",VLOOKUP(Dati!$A7227,Normas!$A:$D,2,FALSE),VLOOKUP(Dati!$A7227,Normas!$A:$D,2,FALSE)*0.3)),"")</f>
      </c>
      <c r="I7227" s="2">
        <f>IFERROR(IF(ISBLANK($A7227),"",IF($A7227="Ūdeņraža jonu koncentrācija",VLOOKUP(Dati!$A7227,Normas!$A:$D,3,FALSE),VLOOKUP(Dati!$A7227,Normas!$A:$D,3,FALSE)*0.3)),"")</f>
      </c>
    </row>
    <row r="7228" spans="2:9" x14ac:dyDescent="0.2">
      <c r="B7228">
        <f>IF(ISBLANK(A7228),"",VLOOKUP(A7228,Normas!A:D,4,FALSE))</f>
      </c>
      <c r="E7228" s="2">
        <f>IF(ISBLANK(D7228),"",INT(YEARFRAC(D7228,'Vispārīga informācija'!$B$2)))</f>
      </c>
      <c r="F7228" s="2">
        <f>IFERROR(IF(ISBLANK($A7228),"",IF($A7228="Ūdeņraža jonu koncentrācija",VLOOKUP(Dati!$A7228,Normas!$A:$D,2,FALSE),VLOOKUP(Dati!$A7228,Normas!$A:$D,2,FALSE)*0.6)),"")</f>
      </c>
      <c r="G7228" s="2">
        <f>IFERROR(IF(ISBLANK($A7228),"",IF($A7228="Ūdeņraža jonu koncentrācija",VLOOKUP(Dati!$A7228,Normas!$A:$D,3,FALSE),VLOOKUP(Dati!$A7228,Normas!$A:$D,3,FALSE)*0.6)),"")</f>
      </c>
      <c r="H7228" s="2">
        <f>IFERROR(IF(ISBLANK($A7228),"",IF($A7228="Ūdeņraža jonu koncentrācija",VLOOKUP(Dati!$A7228,Normas!$A:$D,2,FALSE),VLOOKUP(Dati!$A7228,Normas!$A:$D,2,FALSE)*0.3)),"")</f>
      </c>
      <c r="I7228" s="2">
        <f>IFERROR(IF(ISBLANK($A7228),"",IF($A7228="Ūdeņraža jonu koncentrācija",VLOOKUP(Dati!$A7228,Normas!$A:$D,3,FALSE),VLOOKUP(Dati!$A7228,Normas!$A:$D,3,FALSE)*0.3)),"")</f>
      </c>
    </row>
    <row r="7229" spans="2:9" x14ac:dyDescent="0.2">
      <c r="B7229">
        <f>IF(ISBLANK(A7229),"",VLOOKUP(A7229,Normas!A:D,4,FALSE))</f>
      </c>
      <c r="E7229" s="2">
        <f>IF(ISBLANK(D7229),"",INT(YEARFRAC(D7229,'Vispārīga informācija'!$B$2)))</f>
      </c>
      <c r="F7229" s="2">
        <f>IFERROR(IF(ISBLANK($A7229),"",IF($A7229="Ūdeņraža jonu koncentrācija",VLOOKUP(Dati!$A7229,Normas!$A:$D,2,FALSE),VLOOKUP(Dati!$A7229,Normas!$A:$D,2,FALSE)*0.6)),"")</f>
      </c>
      <c r="G7229" s="2">
        <f>IFERROR(IF(ISBLANK($A7229),"",IF($A7229="Ūdeņraža jonu koncentrācija",VLOOKUP(Dati!$A7229,Normas!$A:$D,3,FALSE),VLOOKUP(Dati!$A7229,Normas!$A:$D,3,FALSE)*0.6)),"")</f>
      </c>
      <c r="H7229" s="2">
        <f>IFERROR(IF(ISBLANK($A7229),"",IF($A7229="Ūdeņraža jonu koncentrācija",VLOOKUP(Dati!$A7229,Normas!$A:$D,2,FALSE),VLOOKUP(Dati!$A7229,Normas!$A:$D,2,FALSE)*0.3)),"")</f>
      </c>
      <c r="I7229" s="2">
        <f>IFERROR(IF(ISBLANK($A7229),"",IF($A7229="Ūdeņraža jonu koncentrācija",VLOOKUP(Dati!$A7229,Normas!$A:$D,3,FALSE),VLOOKUP(Dati!$A7229,Normas!$A:$D,3,FALSE)*0.3)),"")</f>
      </c>
    </row>
    <row r="7230" spans="2:9" x14ac:dyDescent="0.2">
      <c r="B7230">
        <f>IF(ISBLANK(A7230),"",VLOOKUP(A7230,Normas!A:D,4,FALSE))</f>
      </c>
      <c r="E7230" s="2">
        <f>IF(ISBLANK(D7230),"",INT(YEARFRAC(D7230,'Vispārīga informācija'!$B$2)))</f>
      </c>
      <c r="F7230" s="2">
        <f>IFERROR(IF(ISBLANK($A7230),"",IF($A7230="Ūdeņraža jonu koncentrācija",VLOOKUP(Dati!$A7230,Normas!$A:$D,2,FALSE),VLOOKUP(Dati!$A7230,Normas!$A:$D,2,FALSE)*0.6)),"")</f>
      </c>
      <c r="G7230" s="2">
        <f>IFERROR(IF(ISBLANK($A7230),"",IF($A7230="Ūdeņraža jonu koncentrācija",VLOOKUP(Dati!$A7230,Normas!$A:$D,3,FALSE),VLOOKUP(Dati!$A7230,Normas!$A:$D,3,FALSE)*0.6)),"")</f>
      </c>
      <c r="H7230" s="2">
        <f>IFERROR(IF(ISBLANK($A7230),"",IF($A7230="Ūdeņraža jonu koncentrācija",VLOOKUP(Dati!$A7230,Normas!$A:$D,2,FALSE),VLOOKUP(Dati!$A7230,Normas!$A:$D,2,FALSE)*0.3)),"")</f>
      </c>
      <c r="I7230" s="2">
        <f>IFERROR(IF(ISBLANK($A7230),"",IF($A7230="Ūdeņraža jonu koncentrācija",VLOOKUP(Dati!$A7230,Normas!$A:$D,3,FALSE),VLOOKUP(Dati!$A7230,Normas!$A:$D,3,FALSE)*0.3)),"")</f>
      </c>
    </row>
    <row r="7231" spans="2:9" x14ac:dyDescent="0.2">
      <c r="B7231">
        <f>IF(ISBLANK(A7231),"",VLOOKUP(A7231,Normas!A:D,4,FALSE))</f>
      </c>
      <c r="E7231" s="2">
        <f>IF(ISBLANK(D7231),"",INT(YEARFRAC(D7231,'Vispārīga informācija'!$B$2)))</f>
      </c>
      <c r="F7231" s="2">
        <f>IFERROR(IF(ISBLANK($A7231),"",IF($A7231="Ūdeņraža jonu koncentrācija",VLOOKUP(Dati!$A7231,Normas!$A:$D,2,FALSE),VLOOKUP(Dati!$A7231,Normas!$A:$D,2,FALSE)*0.6)),"")</f>
      </c>
      <c r="G7231" s="2">
        <f>IFERROR(IF(ISBLANK($A7231),"",IF($A7231="Ūdeņraža jonu koncentrācija",VLOOKUP(Dati!$A7231,Normas!$A:$D,3,FALSE),VLOOKUP(Dati!$A7231,Normas!$A:$D,3,FALSE)*0.6)),"")</f>
      </c>
      <c r="H7231" s="2">
        <f>IFERROR(IF(ISBLANK($A7231),"",IF($A7231="Ūdeņraža jonu koncentrācija",VLOOKUP(Dati!$A7231,Normas!$A:$D,2,FALSE),VLOOKUP(Dati!$A7231,Normas!$A:$D,2,FALSE)*0.3)),"")</f>
      </c>
      <c r="I7231" s="2">
        <f>IFERROR(IF(ISBLANK($A7231),"",IF($A7231="Ūdeņraža jonu koncentrācija",VLOOKUP(Dati!$A7231,Normas!$A:$D,3,FALSE),VLOOKUP(Dati!$A7231,Normas!$A:$D,3,FALSE)*0.3)),"")</f>
      </c>
    </row>
    <row r="7232" spans="2:9" x14ac:dyDescent="0.2">
      <c r="B7232">
        <f>IF(ISBLANK(A7232),"",VLOOKUP(A7232,Normas!A:D,4,FALSE))</f>
      </c>
      <c r="E7232" s="2">
        <f>IF(ISBLANK(D7232),"",INT(YEARFRAC(D7232,'Vispārīga informācija'!$B$2)))</f>
      </c>
      <c r="F7232" s="2">
        <f>IFERROR(IF(ISBLANK($A7232),"",IF($A7232="Ūdeņraža jonu koncentrācija",VLOOKUP(Dati!$A7232,Normas!$A:$D,2,FALSE),VLOOKUP(Dati!$A7232,Normas!$A:$D,2,FALSE)*0.6)),"")</f>
      </c>
      <c r="G7232" s="2">
        <f>IFERROR(IF(ISBLANK($A7232),"",IF($A7232="Ūdeņraža jonu koncentrācija",VLOOKUP(Dati!$A7232,Normas!$A:$D,3,FALSE),VLOOKUP(Dati!$A7232,Normas!$A:$D,3,FALSE)*0.6)),"")</f>
      </c>
      <c r="H7232" s="2">
        <f>IFERROR(IF(ISBLANK($A7232),"",IF($A7232="Ūdeņraža jonu koncentrācija",VLOOKUP(Dati!$A7232,Normas!$A:$D,2,FALSE),VLOOKUP(Dati!$A7232,Normas!$A:$D,2,FALSE)*0.3)),"")</f>
      </c>
      <c r="I7232" s="2">
        <f>IFERROR(IF(ISBLANK($A7232),"",IF($A7232="Ūdeņraža jonu koncentrācija",VLOOKUP(Dati!$A7232,Normas!$A:$D,3,FALSE),VLOOKUP(Dati!$A7232,Normas!$A:$D,3,FALSE)*0.3)),"")</f>
      </c>
    </row>
    <row r="7233" spans="2:9" x14ac:dyDescent="0.2">
      <c r="B7233">
        <f>IF(ISBLANK(A7233),"",VLOOKUP(A7233,Normas!A:D,4,FALSE))</f>
      </c>
      <c r="E7233" s="2">
        <f>IF(ISBLANK(D7233),"",INT(YEARFRAC(D7233,'Vispārīga informācija'!$B$2)))</f>
      </c>
      <c r="F7233" s="2">
        <f>IFERROR(IF(ISBLANK($A7233),"",IF($A7233="Ūdeņraža jonu koncentrācija",VLOOKUP(Dati!$A7233,Normas!$A:$D,2,FALSE),VLOOKUP(Dati!$A7233,Normas!$A:$D,2,FALSE)*0.6)),"")</f>
      </c>
      <c r="G7233" s="2">
        <f>IFERROR(IF(ISBLANK($A7233),"",IF($A7233="Ūdeņraža jonu koncentrācija",VLOOKUP(Dati!$A7233,Normas!$A:$D,3,FALSE),VLOOKUP(Dati!$A7233,Normas!$A:$D,3,FALSE)*0.6)),"")</f>
      </c>
      <c r="H7233" s="2">
        <f>IFERROR(IF(ISBLANK($A7233),"",IF($A7233="Ūdeņraža jonu koncentrācija",VLOOKUP(Dati!$A7233,Normas!$A:$D,2,FALSE),VLOOKUP(Dati!$A7233,Normas!$A:$D,2,FALSE)*0.3)),"")</f>
      </c>
      <c r="I7233" s="2">
        <f>IFERROR(IF(ISBLANK($A7233),"",IF($A7233="Ūdeņraža jonu koncentrācija",VLOOKUP(Dati!$A7233,Normas!$A:$D,3,FALSE),VLOOKUP(Dati!$A7233,Normas!$A:$D,3,FALSE)*0.3)),"")</f>
      </c>
    </row>
    <row r="7234" spans="2:9" x14ac:dyDescent="0.2">
      <c r="B7234">
        <f>IF(ISBLANK(A7234),"",VLOOKUP(A7234,Normas!A:D,4,FALSE))</f>
      </c>
      <c r="E7234" s="2">
        <f>IF(ISBLANK(D7234),"",INT(YEARFRAC(D7234,'Vispārīga informācija'!$B$2)))</f>
      </c>
      <c r="F7234" s="2">
        <f>IFERROR(IF(ISBLANK($A7234),"",IF($A7234="Ūdeņraža jonu koncentrācija",VLOOKUP(Dati!$A7234,Normas!$A:$D,2,FALSE),VLOOKUP(Dati!$A7234,Normas!$A:$D,2,FALSE)*0.6)),"")</f>
      </c>
      <c r="G7234" s="2">
        <f>IFERROR(IF(ISBLANK($A7234),"",IF($A7234="Ūdeņraža jonu koncentrācija",VLOOKUP(Dati!$A7234,Normas!$A:$D,3,FALSE),VLOOKUP(Dati!$A7234,Normas!$A:$D,3,FALSE)*0.6)),"")</f>
      </c>
      <c r="H7234" s="2">
        <f>IFERROR(IF(ISBLANK($A7234),"",IF($A7234="Ūdeņraža jonu koncentrācija",VLOOKUP(Dati!$A7234,Normas!$A:$D,2,FALSE),VLOOKUP(Dati!$A7234,Normas!$A:$D,2,FALSE)*0.3)),"")</f>
      </c>
      <c r="I7234" s="2">
        <f>IFERROR(IF(ISBLANK($A7234),"",IF($A7234="Ūdeņraža jonu koncentrācija",VLOOKUP(Dati!$A7234,Normas!$A:$D,3,FALSE),VLOOKUP(Dati!$A7234,Normas!$A:$D,3,FALSE)*0.3)),"")</f>
      </c>
    </row>
    <row r="7235" spans="2:9" x14ac:dyDescent="0.2">
      <c r="B7235">
        <f>IF(ISBLANK(A7235),"",VLOOKUP(A7235,Normas!A:D,4,FALSE))</f>
      </c>
      <c r="E7235" s="2">
        <f>IF(ISBLANK(D7235),"",INT(YEARFRAC(D7235,'Vispārīga informācija'!$B$2)))</f>
      </c>
      <c r="F7235" s="2">
        <f>IFERROR(IF(ISBLANK($A7235),"",IF($A7235="Ūdeņraža jonu koncentrācija",VLOOKUP(Dati!$A7235,Normas!$A:$D,2,FALSE),VLOOKUP(Dati!$A7235,Normas!$A:$D,2,FALSE)*0.6)),"")</f>
      </c>
      <c r="G7235" s="2">
        <f>IFERROR(IF(ISBLANK($A7235),"",IF($A7235="Ūdeņraža jonu koncentrācija",VLOOKUP(Dati!$A7235,Normas!$A:$D,3,FALSE),VLOOKUP(Dati!$A7235,Normas!$A:$D,3,FALSE)*0.6)),"")</f>
      </c>
      <c r="H7235" s="2">
        <f>IFERROR(IF(ISBLANK($A7235),"",IF($A7235="Ūdeņraža jonu koncentrācija",VLOOKUP(Dati!$A7235,Normas!$A:$D,2,FALSE),VLOOKUP(Dati!$A7235,Normas!$A:$D,2,FALSE)*0.3)),"")</f>
      </c>
      <c r="I7235" s="2">
        <f>IFERROR(IF(ISBLANK($A7235),"",IF($A7235="Ūdeņraža jonu koncentrācija",VLOOKUP(Dati!$A7235,Normas!$A:$D,3,FALSE),VLOOKUP(Dati!$A7235,Normas!$A:$D,3,FALSE)*0.3)),"")</f>
      </c>
    </row>
    <row r="7236" spans="2:9" x14ac:dyDescent="0.2">
      <c r="B7236">
        <f>IF(ISBLANK(A7236),"",VLOOKUP(A7236,Normas!A:D,4,FALSE))</f>
      </c>
      <c r="E7236" s="2">
        <f>IF(ISBLANK(D7236),"",INT(YEARFRAC(D7236,'Vispārīga informācija'!$B$2)))</f>
      </c>
      <c r="F7236" s="2">
        <f>IFERROR(IF(ISBLANK($A7236),"",IF($A7236="Ūdeņraža jonu koncentrācija",VLOOKUP(Dati!$A7236,Normas!$A:$D,2,FALSE),VLOOKUP(Dati!$A7236,Normas!$A:$D,2,FALSE)*0.6)),"")</f>
      </c>
      <c r="G7236" s="2">
        <f>IFERROR(IF(ISBLANK($A7236),"",IF($A7236="Ūdeņraža jonu koncentrācija",VLOOKUP(Dati!$A7236,Normas!$A:$D,3,FALSE),VLOOKUP(Dati!$A7236,Normas!$A:$D,3,FALSE)*0.6)),"")</f>
      </c>
      <c r="H7236" s="2">
        <f>IFERROR(IF(ISBLANK($A7236),"",IF($A7236="Ūdeņraža jonu koncentrācija",VLOOKUP(Dati!$A7236,Normas!$A:$D,2,FALSE),VLOOKUP(Dati!$A7236,Normas!$A:$D,2,FALSE)*0.3)),"")</f>
      </c>
      <c r="I7236" s="2">
        <f>IFERROR(IF(ISBLANK($A7236),"",IF($A7236="Ūdeņraža jonu koncentrācija",VLOOKUP(Dati!$A7236,Normas!$A:$D,3,FALSE),VLOOKUP(Dati!$A7236,Normas!$A:$D,3,FALSE)*0.3)),"")</f>
      </c>
    </row>
    <row r="7237" spans="2:9" x14ac:dyDescent="0.2">
      <c r="B7237">
        <f>IF(ISBLANK(A7237),"",VLOOKUP(A7237,Normas!A:D,4,FALSE))</f>
      </c>
      <c r="E7237" s="2">
        <f>IF(ISBLANK(D7237),"",INT(YEARFRAC(D7237,'Vispārīga informācija'!$B$2)))</f>
      </c>
      <c r="F7237" s="2">
        <f>IFERROR(IF(ISBLANK($A7237),"",IF($A7237="Ūdeņraža jonu koncentrācija",VLOOKUP(Dati!$A7237,Normas!$A:$D,2,FALSE),VLOOKUP(Dati!$A7237,Normas!$A:$D,2,FALSE)*0.6)),"")</f>
      </c>
      <c r="G7237" s="2">
        <f>IFERROR(IF(ISBLANK($A7237),"",IF($A7237="Ūdeņraža jonu koncentrācija",VLOOKUP(Dati!$A7237,Normas!$A:$D,3,FALSE),VLOOKUP(Dati!$A7237,Normas!$A:$D,3,FALSE)*0.6)),"")</f>
      </c>
      <c r="H7237" s="2">
        <f>IFERROR(IF(ISBLANK($A7237),"",IF($A7237="Ūdeņraža jonu koncentrācija",VLOOKUP(Dati!$A7237,Normas!$A:$D,2,FALSE),VLOOKUP(Dati!$A7237,Normas!$A:$D,2,FALSE)*0.3)),"")</f>
      </c>
      <c r="I7237" s="2">
        <f>IFERROR(IF(ISBLANK($A7237),"",IF($A7237="Ūdeņraža jonu koncentrācija",VLOOKUP(Dati!$A7237,Normas!$A:$D,3,FALSE),VLOOKUP(Dati!$A7237,Normas!$A:$D,3,FALSE)*0.3)),"")</f>
      </c>
    </row>
    <row r="7238" spans="2:9" x14ac:dyDescent="0.2">
      <c r="B7238">
        <f>IF(ISBLANK(A7238),"",VLOOKUP(A7238,Normas!A:D,4,FALSE))</f>
      </c>
      <c r="E7238" s="2">
        <f>IF(ISBLANK(D7238),"",INT(YEARFRAC(D7238,'Vispārīga informācija'!$B$2)))</f>
      </c>
      <c r="F7238" s="2">
        <f>IFERROR(IF(ISBLANK($A7238),"",IF($A7238="Ūdeņraža jonu koncentrācija",VLOOKUP(Dati!$A7238,Normas!$A:$D,2,FALSE),VLOOKUP(Dati!$A7238,Normas!$A:$D,2,FALSE)*0.6)),"")</f>
      </c>
      <c r="G7238" s="2">
        <f>IFERROR(IF(ISBLANK($A7238),"",IF($A7238="Ūdeņraža jonu koncentrācija",VLOOKUP(Dati!$A7238,Normas!$A:$D,3,FALSE),VLOOKUP(Dati!$A7238,Normas!$A:$D,3,FALSE)*0.6)),"")</f>
      </c>
      <c r="H7238" s="2">
        <f>IFERROR(IF(ISBLANK($A7238),"",IF($A7238="Ūdeņraža jonu koncentrācija",VLOOKUP(Dati!$A7238,Normas!$A:$D,2,FALSE),VLOOKUP(Dati!$A7238,Normas!$A:$D,2,FALSE)*0.3)),"")</f>
      </c>
      <c r="I7238" s="2">
        <f>IFERROR(IF(ISBLANK($A7238),"",IF($A7238="Ūdeņraža jonu koncentrācija",VLOOKUP(Dati!$A7238,Normas!$A:$D,3,FALSE),VLOOKUP(Dati!$A7238,Normas!$A:$D,3,FALSE)*0.3)),"")</f>
      </c>
    </row>
    <row r="7239" spans="2:9" x14ac:dyDescent="0.2">
      <c r="B7239">
        <f>IF(ISBLANK(A7239),"",VLOOKUP(A7239,Normas!A:D,4,FALSE))</f>
      </c>
      <c r="E7239" s="2">
        <f>IF(ISBLANK(D7239),"",INT(YEARFRAC(D7239,'Vispārīga informācija'!$B$2)))</f>
      </c>
      <c r="F7239" s="2">
        <f>IFERROR(IF(ISBLANK($A7239),"",IF($A7239="Ūdeņraža jonu koncentrācija",VLOOKUP(Dati!$A7239,Normas!$A:$D,2,FALSE),VLOOKUP(Dati!$A7239,Normas!$A:$D,2,FALSE)*0.6)),"")</f>
      </c>
      <c r="G7239" s="2">
        <f>IFERROR(IF(ISBLANK($A7239),"",IF($A7239="Ūdeņraža jonu koncentrācija",VLOOKUP(Dati!$A7239,Normas!$A:$D,3,FALSE),VLOOKUP(Dati!$A7239,Normas!$A:$D,3,FALSE)*0.6)),"")</f>
      </c>
      <c r="H7239" s="2">
        <f>IFERROR(IF(ISBLANK($A7239),"",IF($A7239="Ūdeņraža jonu koncentrācija",VLOOKUP(Dati!$A7239,Normas!$A:$D,2,FALSE),VLOOKUP(Dati!$A7239,Normas!$A:$D,2,FALSE)*0.3)),"")</f>
      </c>
      <c r="I7239" s="2">
        <f>IFERROR(IF(ISBLANK($A7239),"",IF($A7239="Ūdeņraža jonu koncentrācija",VLOOKUP(Dati!$A7239,Normas!$A:$D,3,FALSE),VLOOKUP(Dati!$A7239,Normas!$A:$D,3,FALSE)*0.3)),"")</f>
      </c>
    </row>
    <row r="7240" spans="2:9" x14ac:dyDescent="0.2">
      <c r="B7240">
        <f>IF(ISBLANK(A7240),"",VLOOKUP(A7240,Normas!A:D,4,FALSE))</f>
      </c>
      <c r="E7240" s="2">
        <f>IF(ISBLANK(D7240),"",INT(YEARFRAC(D7240,'Vispārīga informācija'!$B$2)))</f>
      </c>
      <c r="F7240" s="2">
        <f>IFERROR(IF(ISBLANK($A7240),"",IF($A7240="Ūdeņraža jonu koncentrācija",VLOOKUP(Dati!$A7240,Normas!$A:$D,2,FALSE),VLOOKUP(Dati!$A7240,Normas!$A:$D,2,FALSE)*0.6)),"")</f>
      </c>
      <c r="G7240" s="2">
        <f>IFERROR(IF(ISBLANK($A7240),"",IF($A7240="Ūdeņraža jonu koncentrācija",VLOOKUP(Dati!$A7240,Normas!$A:$D,3,FALSE),VLOOKUP(Dati!$A7240,Normas!$A:$D,3,FALSE)*0.6)),"")</f>
      </c>
      <c r="H7240" s="2">
        <f>IFERROR(IF(ISBLANK($A7240),"",IF($A7240="Ūdeņraža jonu koncentrācija",VLOOKUP(Dati!$A7240,Normas!$A:$D,2,FALSE),VLOOKUP(Dati!$A7240,Normas!$A:$D,2,FALSE)*0.3)),"")</f>
      </c>
      <c r="I7240" s="2">
        <f>IFERROR(IF(ISBLANK($A7240),"",IF($A7240="Ūdeņraža jonu koncentrācija",VLOOKUP(Dati!$A7240,Normas!$A:$D,3,FALSE),VLOOKUP(Dati!$A7240,Normas!$A:$D,3,FALSE)*0.3)),"")</f>
      </c>
    </row>
    <row r="7241" spans="2:9" x14ac:dyDescent="0.2">
      <c r="B7241">
        <f>IF(ISBLANK(A7241),"",VLOOKUP(A7241,Normas!A:D,4,FALSE))</f>
      </c>
      <c r="E7241" s="2">
        <f>IF(ISBLANK(D7241),"",INT(YEARFRAC(D7241,'Vispārīga informācija'!$B$2)))</f>
      </c>
      <c r="F7241" s="2">
        <f>IFERROR(IF(ISBLANK($A7241),"",IF($A7241="Ūdeņraža jonu koncentrācija",VLOOKUP(Dati!$A7241,Normas!$A:$D,2,FALSE),VLOOKUP(Dati!$A7241,Normas!$A:$D,2,FALSE)*0.6)),"")</f>
      </c>
      <c r="G7241" s="2">
        <f>IFERROR(IF(ISBLANK($A7241),"",IF($A7241="Ūdeņraža jonu koncentrācija",VLOOKUP(Dati!$A7241,Normas!$A:$D,3,FALSE),VLOOKUP(Dati!$A7241,Normas!$A:$D,3,FALSE)*0.6)),"")</f>
      </c>
      <c r="H7241" s="2">
        <f>IFERROR(IF(ISBLANK($A7241),"",IF($A7241="Ūdeņraža jonu koncentrācija",VLOOKUP(Dati!$A7241,Normas!$A:$D,2,FALSE),VLOOKUP(Dati!$A7241,Normas!$A:$D,2,FALSE)*0.3)),"")</f>
      </c>
      <c r="I7241" s="2">
        <f>IFERROR(IF(ISBLANK($A7241),"",IF($A7241="Ūdeņraža jonu koncentrācija",VLOOKUP(Dati!$A7241,Normas!$A:$D,3,FALSE),VLOOKUP(Dati!$A7241,Normas!$A:$D,3,FALSE)*0.3)),"")</f>
      </c>
    </row>
    <row r="7242" spans="2:9" x14ac:dyDescent="0.2">
      <c r="B7242">
        <f>IF(ISBLANK(A7242),"",VLOOKUP(A7242,Normas!A:D,4,FALSE))</f>
      </c>
      <c r="E7242" s="2">
        <f>IF(ISBLANK(D7242),"",INT(YEARFRAC(D7242,'Vispārīga informācija'!$B$2)))</f>
      </c>
      <c r="F7242" s="2">
        <f>IFERROR(IF(ISBLANK($A7242),"",IF($A7242="Ūdeņraža jonu koncentrācija",VLOOKUP(Dati!$A7242,Normas!$A:$D,2,FALSE),VLOOKUP(Dati!$A7242,Normas!$A:$D,2,FALSE)*0.6)),"")</f>
      </c>
      <c r="G7242" s="2">
        <f>IFERROR(IF(ISBLANK($A7242),"",IF($A7242="Ūdeņraža jonu koncentrācija",VLOOKUP(Dati!$A7242,Normas!$A:$D,3,FALSE),VLOOKUP(Dati!$A7242,Normas!$A:$D,3,FALSE)*0.6)),"")</f>
      </c>
      <c r="H7242" s="2">
        <f>IFERROR(IF(ISBLANK($A7242),"",IF($A7242="Ūdeņraža jonu koncentrācija",VLOOKUP(Dati!$A7242,Normas!$A:$D,2,FALSE),VLOOKUP(Dati!$A7242,Normas!$A:$D,2,FALSE)*0.3)),"")</f>
      </c>
      <c r="I7242" s="2">
        <f>IFERROR(IF(ISBLANK($A7242),"",IF($A7242="Ūdeņraža jonu koncentrācija",VLOOKUP(Dati!$A7242,Normas!$A:$D,3,FALSE),VLOOKUP(Dati!$A7242,Normas!$A:$D,3,FALSE)*0.3)),"")</f>
      </c>
    </row>
    <row r="7243" spans="2:9" x14ac:dyDescent="0.2">
      <c r="B7243">
        <f>IF(ISBLANK(A7243),"",VLOOKUP(A7243,Normas!A:D,4,FALSE))</f>
      </c>
      <c r="E7243" s="2">
        <f>IF(ISBLANK(D7243),"",INT(YEARFRAC(D7243,'Vispārīga informācija'!$B$2)))</f>
      </c>
      <c r="F7243" s="2">
        <f>IFERROR(IF(ISBLANK($A7243),"",IF($A7243="Ūdeņraža jonu koncentrācija",VLOOKUP(Dati!$A7243,Normas!$A:$D,2,FALSE),VLOOKUP(Dati!$A7243,Normas!$A:$D,2,FALSE)*0.6)),"")</f>
      </c>
      <c r="G7243" s="2">
        <f>IFERROR(IF(ISBLANK($A7243),"",IF($A7243="Ūdeņraža jonu koncentrācija",VLOOKUP(Dati!$A7243,Normas!$A:$D,3,FALSE),VLOOKUP(Dati!$A7243,Normas!$A:$D,3,FALSE)*0.6)),"")</f>
      </c>
      <c r="H7243" s="2">
        <f>IFERROR(IF(ISBLANK($A7243),"",IF($A7243="Ūdeņraža jonu koncentrācija",VLOOKUP(Dati!$A7243,Normas!$A:$D,2,FALSE),VLOOKUP(Dati!$A7243,Normas!$A:$D,2,FALSE)*0.3)),"")</f>
      </c>
      <c r="I7243" s="2">
        <f>IFERROR(IF(ISBLANK($A7243),"",IF($A7243="Ūdeņraža jonu koncentrācija",VLOOKUP(Dati!$A7243,Normas!$A:$D,3,FALSE),VLOOKUP(Dati!$A7243,Normas!$A:$D,3,FALSE)*0.3)),"")</f>
      </c>
    </row>
    <row r="7244" spans="2:9" x14ac:dyDescent="0.2">
      <c r="B7244">
        <f>IF(ISBLANK(A7244),"",VLOOKUP(A7244,Normas!A:D,4,FALSE))</f>
      </c>
      <c r="E7244" s="2">
        <f>IF(ISBLANK(D7244),"",INT(YEARFRAC(D7244,'Vispārīga informācija'!$B$2)))</f>
      </c>
      <c r="F7244" s="2">
        <f>IFERROR(IF(ISBLANK($A7244),"",IF($A7244="Ūdeņraža jonu koncentrācija",VLOOKUP(Dati!$A7244,Normas!$A:$D,2,FALSE),VLOOKUP(Dati!$A7244,Normas!$A:$D,2,FALSE)*0.6)),"")</f>
      </c>
      <c r="G7244" s="2">
        <f>IFERROR(IF(ISBLANK($A7244),"",IF($A7244="Ūdeņraža jonu koncentrācija",VLOOKUP(Dati!$A7244,Normas!$A:$D,3,FALSE),VLOOKUP(Dati!$A7244,Normas!$A:$D,3,FALSE)*0.6)),"")</f>
      </c>
      <c r="H7244" s="2">
        <f>IFERROR(IF(ISBLANK($A7244),"",IF($A7244="Ūdeņraža jonu koncentrācija",VLOOKUP(Dati!$A7244,Normas!$A:$D,2,FALSE),VLOOKUP(Dati!$A7244,Normas!$A:$D,2,FALSE)*0.3)),"")</f>
      </c>
      <c r="I7244" s="2">
        <f>IFERROR(IF(ISBLANK($A7244),"",IF($A7244="Ūdeņraža jonu koncentrācija",VLOOKUP(Dati!$A7244,Normas!$A:$D,3,FALSE),VLOOKUP(Dati!$A7244,Normas!$A:$D,3,FALSE)*0.3)),"")</f>
      </c>
    </row>
    <row r="7245" spans="2:9" x14ac:dyDescent="0.2">
      <c r="B7245">
        <f>IF(ISBLANK(A7245),"",VLOOKUP(A7245,Normas!A:D,4,FALSE))</f>
      </c>
      <c r="E7245" s="2">
        <f>IF(ISBLANK(D7245),"",INT(YEARFRAC(D7245,'Vispārīga informācija'!$B$2)))</f>
      </c>
      <c r="F7245" s="2">
        <f>IFERROR(IF(ISBLANK($A7245),"",IF($A7245="Ūdeņraža jonu koncentrācija",VLOOKUP(Dati!$A7245,Normas!$A:$D,2,FALSE),VLOOKUP(Dati!$A7245,Normas!$A:$D,2,FALSE)*0.6)),"")</f>
      </c>
      <c r="G7245" s="2">
        <f>IFERROR(IF(ISBLANK($A7245),"",IF($A7245="Ūdeņraža jonu koncentrācija",VLOOKUP(Dati!$A7245,Normas!$A:$D,3,FALSE),VLOOKUP(Dati!$A7245,Normas!$A:$D,3,FALSE)*0.6)),"")</f>
      </c>
      <c r="H7245" s="2">
        <f>IFERROR(IF(ISBLANK($A7245),"",IF($A7245="Ūdeņraža jonu koncentrācija",VLOOKUP(Dati!$A7245,Normas!$A:$D,2,FALSE),VLOOKUP(Dati!$A7245,Normas!$A:$D,2,FALSE)*0.3)),"")</f>
      </c>
      <c r="I7245" s="2">
        <f>IFERROR(IF(ISBLANK($A7245),"",IF($A7245="Ūdeņraža jonu koncentrācija",VLOOKUP(Dati!$A7245,Normas!$A:$D,3,FALSE),VLOOKUP(Dati!$A7245,Normas!$A:$D,3,FALSE)*0.3)),"")</f>
      </c>
    </row>
    <row r="7246" spans="2:9" x14ac:dyDescent="0.2">
      <c r="B7246">
        <f>IF(ISBLANK(A7246),"",VLOOKUP(A7246,Normas!A:D,4,FALSE))</f>
      </c>
      <c r="E7246" s="2">
        <f>IF(ISBLANK(D7246),"",INT(YEARFRAC(D7246,'Vispārīga informācija'!$B$2)))</f>
      </c>
      <c r="F7246" s="2">
        <f>IFERROR(IF(ISBLANK($A7246),"",IF($A7246="Ūdeņraža jonu koncentrācija",VLOOKUP(Dati!$A7246,Normas!$A:$D,2,FALSE),VLOOKUP(Dati!$A7246,Normas!$A:$D,2,FALSE)*0.6)),"")</f>
      </c>
      <c r="G7246" s="2">
        <f>IFERROR(IF(ISBLANK($A7246),"",IF($A7246="Ūdeņraža jonu koncentrācija",VLOOKUP(Dati!$A7246,Normas!$A:$D,3,FALSE),VLOOKUP(Dati!$A7246,Normas!$A:$D,3,FALSE)*0.6)),"")</f>
      </c>
      <c r="H7246" s="2">
        <f>IFERROR(IF(ISBLANK($A7246),"",IF($A7246="Ūdeņraža jonu koncentrācija",VLOOKUP(Dati!$A7246,Normas!$A:$D,2,FALSE),VLOOKUP(Dati!$A7246,Normas!$A:$D,2,FALSE)*0.3)),"")</f>
      </c>
      <c r="I7246" s="2">
        <f>IFERROR(IF(ISBLANK($A7246),"",IF($A7246="Ūdeņraža jonu koncentrācija",VLOOKUP(Dati!$A7246,Normas!$A:$D,3,FALSE),VLOOKUP(Dati!$A7246,Normas!$A:$D,3,FALSE)*0.3)),"")</f>
      </c>
    </row>
    <row r="7247" spans="2:9" x14ac:dyDescent="0.2">
      <c r="B7247">
        <f>IF(ISBLANK(A7247),"",VLOOKUP(A7247,Normas!A:D,4,FALSE))</f>
      </c>
      <c r="E7247" s="2">
        <f>IF(ISBLANK(D7247),"",INT(YEARFRAC(D7247,'Vispārīga informācija'!$B$2)))</f>
      </c>
      <c r="F7247" s="2">
        <f>IFERROR(IF(ISBLANK($A7247),"",IF($A7247="Ūdeņraža jonu koncentrācija",VLOOKUP(Dati!$A7247,Normas!$A:$D,2,FALSE),VLOOKUP(Dati!$A7247,Normas!$A:$D,2,FALSE)*0.6)),"")</f>
      </c>
      <c r="G7247" s="2">
        <f>IFERROR(IF(ISBLANK($A7247),"",IF($A7247="Ūdeņraža jonu koncentrācija",VLOOKUP(Dati!$A7247,Normas!$A:$D,3,FALSE),VLOOKUP(Dati!$A7247,Normas!$A:$D,3,FALSE)*0.6)),"")</f>
      </c>
      <c r="H7247" s="2">
        <f>IFERROR(IF(ISBLANK($A7247),"",IF($A7247="Ūdeņraža jonu koncentrācija",VLOOKUP(Dati!$A7247,Normas!$A:$D,2,FALSE),VLOOKUP(Dati!$A7247,Normas!$A:$D,2,FALSE)*0.3)),"")</f>
      </c>
      <c r="I7247" s="2">
        <f>IFERROR(IF(ISBLANK($A7247),"",IF($A7247="Ūdeņraža jonu koncentrācija",VLOOKUP(Dati!$A7247,Normas!$A:$D,3,FALSE),VLOOKUP(Dati!$A7247,Normas!$A:$D,3,FALSE)*0.3)),"")</f>
      </c>
    </row>
    <row r="7248" spans="2:9" x14ac:dyDescent="0.2">
      <c r="B7248">
        <f>IF(ISBLANK(A7248),"",VLOOKUP(A7248,Normas!A:D,4,FALSE))</f>
      </c>
      <c r="E7248" s="2">
        <f>IF(ISBLANK(D7248),"",INT(YEARFRAC(D7248,'Vispārīga informācija'!$B$2)))</f>
      </c>
      <c r="F7248" s="2">
        <f>IFERROR(IF(ISBLANK($A7248),"",IF($A7248="Ūdeņraža jonu koncentrācija",VLOOKUP(Dati!$A7248,Normas!$A:$D,2,FALSE),VLOOKUP(Dati!$A7248,Normas!$A:$D,2,FALSE)*0.6)),"")</f>
      </c>
      <c r="G7248" s="2">
        <f>IFERROR(IF(ISBLANK($A7248),"",IF($A7248="Ūdeņraža jonu koncentrācija",VLOOKUP(Dati!$A7248,Normas!$A:$D,3,FALSE),VLOOKUP(Dati!$A7248,Normas!$A:$D,3,FALSE)*0.6)),"")</f>
      </c>
      <c r="H7248" s="2">
        <f>IFERROR(IF(ISBLANK($A7248),"",IF($A7248="Ūdeņraža jonu koncentrācija",VLOOKUP(Dati!$A7248,Normas!$A:$D,2,FALSE),VLOOKUP(Dati!$A7248,Normas!$A:$D,2,FALSE)*0.3)),"")</f>
      </c>
      <c r="I7248" s="2">
        <f>IFERROR(IF(ISBLANK($A7248),"",IF($A7248="Ūdeņraža jonu koncentrācija",VLOOKUP(Dati!$A7248,Normas!$A:$D,3,FALSE),VLOOKUP(Dati!$A7248,Normas!$A:$D,3,FALSE)*0.3)),"")</f>
      </c>
    </row>
    <row r="7249" spans="2:9" x14ac:dyDescent="0.2">
      <c r="B7249">
        <f>IF(ISBLANK(A7249),"",VLOOKUP(A7249,Normas!A:D,4,FALSE))</f>
      </c>
      <c r="E7249" s="2">
        <f>IF(ISBLANK(D7249),"",INT(YEARFRAC(D7249,'Vispārīga informācija'!$B$2)))</f>
      </c>
      <c r="F7249" s="2">
        <f>IFERROR(IF(ISBLANK($A7249),"",IF($A7249="Ūdeņraža jonu koncentrācija",VLOOKUP(Dati!$A7249,Normas!$A:$D,2,FALSE),VLOOKUP(Dati!$A7249,Normas!$A:$D,2,FALSE)*0.6)),"")</f>
      </c>
      <c r="G7249" s="2">
        <f>IFERROR(IF(ISBLANK($A7249),"",IF($A7249="Ūdeņraža jonu koncentrācija",VLOOKUP(Dati!$A7249,Normas!$A:$D,3,FALSE),VLOOKUP(Dati!$A7249,Normas!$A:$D,3,FALSE)*0.6)),"")</f>
      </c>
      <c r="H7249" s="2">
        <f>IFERROR(IF(ISBLANK($A7249),"",IF($A7249="Ūdeņraža jonu koncentrācija",VLOOKUP(Dati!$A7249,Normas!$A:$D,2,FALSE),VLOOKUP(Dati!$A7249,Normas!$A:$D,2,FALSE)*0.3)),"")</f>
      </c>
      <c r="I7249" s="2">
        <f>IFERROR(IF(ISBLANK($A7249),"",IF($A7249="Ūdeņraža jonu koncentrācija",VLOOKUP(Dati!$A7249,Normas!$A:$D,3,FALSE),VLOOKUP(Dati!$A7249,Normas!$A:$D,3,FALSE)*0.3)),"")</f>
      </c>
    </row>
    <row r="7250" spans="2:9" x14ac:dyDescent="0.2">
      <c r="B7250">
        <f>IF(ISBLANK(A7250),"",VLOOKUP(A7250,Normas!A:D,4,FALSE))</f>
      </c>
      <c r="E7250" s="2">
        <f>IF(ISBLANK(D7250),"",INT(YEARFRAC(D7250,'Vispārīga informācija'!$B$2)))</f>
      </c>
      <c r="F7250" s="2">
        <f>IFERROR(IF(ISBLANK($A7250),"",IF($A7250="Ūdeņraža jonu koncentrācija",VLOOKUP(Dati!$A7250,Normas!$A:$D,2,FALSE),VLOOKUP(Dati!$A7250,Normas!$A:$D,2,FALSE)*0.6)),"")</f>
      </c>
      <c r="G7250" s="2">
        <f>IFERROR(IF(ISBLANK($A7250),"",IF($A7250="Ūdeņraža jonu koncentrācija",VLOOKUP(Dati!$A7250,Normas!$A:$D,3,FALSE),VLOOKUP(Dati!$A7250,Normas!$A:$D,3,FALSE)*0.6)),"")</f>
      </c>
      <c r="H7250" s="2">
        <f>IFERROR(IF(ISBLANK($A7250),"",IF($A7250="Ūdeņraža jonu koncentrācija",VLOOKUP(Dati!$A7250,Normas!$A:$D,2,FALSE),VLOOKUP(Dati!$A7250,Normas!$A:$D,2,FALSE)*0.3)),"")</f>
      </c>
      <c r="I7250" s="2">
        <f>IFERROR(IF(ISBLANK($A7250),"",IF($A7250="Ūdeņraža jonu koncentrācija",VLOOKUP(Dati!$A7250,Normas!$A:$D,3,FALSE),VLOOKUP(Dati!$A7250,Normas!$A:$D,3,FALSE)*0.3)),"")</f>
      </c>
    </row>
    <row r="7251" spans="2:9" x14ac:dyDescent="0.2">
      <c r="B7251">
        <f>IF(ISBLANK(A7251),"",VLOOKUP(A7251,Normas!A:D,4,FALSE))</f>
      </c>
      <c r="E7251" s="2">
        <f>IF(ISBLANK(D7251),"",INT(YEARFRAC(D7251,'Vispārīga informācija'!$B$2)))</f>
      </c>
      <c r="F7251" s="2">
        <f>IFERROR(IF(ISBLANK($A7251),"",IF($A7251="Ūdeņraža jonu koncentrācija",VLOOKUP(Dati!$A7251,Normas!$A:$D,2,FALSE),VLOOKUP(Dati!$A7251,Normas!$A:$D,2,FALSE)*0.6)),"")</f>
      </c>
      <c r="G7251" s="2">
        <f>IFERROR(IF(ISBLANK($A7251),"",IF($A7251="Ūdeņraža jonu koncentrācija",VLOOKUP(Dati!$A7251,Normas!$A:$D,3,FALSE),VLOOKUP(Dati!$A7251,Normas!$A:$D,3,FALSE)*0.6)),"")</f>
      </c>
      <c r="H7251" s="2">
        <f>IFERROR(IF(ISBLANK($A7251),"",IF($A7251="Ūdeņraža jonu koncentrācija",VLOOKUP(Dati!$A7251,Normas!$A:$D,2,FALSE),VLOOKUP(Dati!$A7251,Normas!$A:$D,2,FALSE)*0.3)),"")</f>
      </c>
      <c r="I7251" s="2">
        <f>IFERROR(IF(ISBLANK($A7251),"",IF($A7251="Ūdeņraža jonu koncentrācija",VLOOKUP(Dati!$A7251,Normas!$A:$D,3,FALSE),VLOOKUP(Dati!$A7251,Normas!$A:$D,3,FALSE)*0.3)),"")</f>
      </c>
    </row>
    <row r="7252" spans="2:9" x14ac:dyDescent="0.2">
      <c r="B7252">
        <f>IF(ISBLANK(A7252),"",VLOOKUP(A7252,Normas!A:D,4,FALSE))</f>
      </c>
      <c r="E7252" s="2">
        <f>IF(ISBLANK(D7252),"",INT(YEARFRAC(D7252,'Vispārīga informācija'!$B$2)))</f>
      </c>
      <c r="F7252" s="2">
        <f>IFERROR(IF(ISBLANK($A7252),"",IF($A7252="Ūdeņraža jonu koncentrācija",VLOOKUP(Dati!$A7252,Normas!$A:$D,2,FALSE),VLOOKUP(Dati!$A7252,Normas!$A:$D,2,FALSE)*0.6)),"")</f>
      </c>
      <c r="G7252" s="2">
        <f>IFERROR(IF(ISBLANK($A7252),"",IF($A7252="Ūdeņraža jonu koncentrācija",VLOOKUP(Dati!$A7252,Normas!$A:$D,3,FALSE),VLOOKUP(Dati!$A7252,Normas!$A:$D,3,FALSE)*0.6)),"")</f>
      </c>
      <c r="H7252" s="2">
        <f>IFERROR(IF(ISBLANK($A7252),"",IF($A7252="Ūdeņraža jonu koncentrācija",VLOOKUP(Dati!$A7252,Normas!$A:$D,2,FALSE),VLOOKUP(Dati!$A7252,Normas!$A:$D,2,FALSE)*0.3)),"")</f>
      </c>
      <c r="I7252" s="2">
        <f>IFERROR(IF(ISBLANK($A7252),"",IF($A7252="Ūdeņraža jonu koncentrācija",VLOOKUP(Dati!$A7252,Normas!$A:$D,3,FALSE),VLOOKUP(Dati!$A7252,Normas!$A:$D,3,FALSE)*0.3)),"")</f>
      </c>
    </row>
    <row r="7253" spans="2:9" x14ac:dyDescent="0.2">
      <c r="B7253">
        <f>IF(ISBLANK(A7253),"",VLOOKUP(A7253,Normas!A:D,4,FALSE))</f>
      </c>
      <c r="E7253" s="2">
        <f>IF(ISBLANK(D7253),"",INT(YEARFRAC(D7253,'Vispārīga informācija'!$B$2)))</f>
      </c>
      <c r="F7253" s="2">
        <f>IFERROR(IF(ISBLANK($A7253),"",IF($A7253="Ūdeņraža jonu koncentrācija",VLOOKUP(Dati!$A7253,Normas!$A:$D,2,FALSE),VLOOKUP(Dati!$A7253,Normas!$A:$D,2,FALSE)*0.6)),"")</f>
      </c>
      <c r="G7253" s="2">
        <f>IFERROR(IF(ISBLANK($A7253),"",IF($A7253="Ūdeņraža jonu koncentrācija",VLOOKUP(Dati!$A7253,Normas!$A:$D,3,FALSE),VLOOKUP(Dati!$A7253,Normas!$A:$D,3,FALSE)*0.6)),"")</f>
      </c>
      <c r="H7253" s="2">
        <f>IFERROR(IF(ISBLANK($A7253),"",IF($A7253="Ūdeņraža jonu koncentrācija",VLOOKUP(Dati!$A7253,Normas!$A:$D,2,FALSE),VLOOKUP(Dati!$A7253,Normas!$A:$D,2,FALSE)*0.3)),"")</f>
      </c>
      <c r="I7253" s="2">
        <f>IFERROR(IF(ISBLANK($A7253),"",IF($A7253="Ūdeņraža jonu koncentrācija",VLOOKUP(Dati!$A7253,Normas!$A:$D,3,FALSE),VLOOKUP(Dati!$A7253,Normas!$A:$D,3,FALSE)*0.3)),"")</f>
      </c>
    </row>
    <row r="7254" spans="2:9" x14ac:dyDescent="0.2">
      <c r="B7254">
        <f>IF(ISBLANK(A7254),"",VLOOKUP(A7254,Normas!A:D,4,FALSE))</f>
      </c>
      <c r="E7254" s="2">
        <f>IF(ISBLANK(D7254),"",INT(YEARFRAC(D7254,'Vispārīga informācija'!$B$2)))</f>
      </c>
      <c r="F7254" s="2">
        <f>IFERROR(IF(ISBLANK($A7254),"",IF($A7254="Ūdeņraža jonu koncentrācija",VLOOKUP(Dati!$A7254,Normas!$A:$D,2,FALSE),VLOOKUP(Dati!$A7254,Normas!$A:$D,2,FALSE)*0.6)),"")</f>
      </c>
      <c r="G7254" s="2">
        <f>IFERROR(IF(ISBLANK($A7254),"",IF($A7254="Ūdeņraža jonu koncentrācija",VLOOKUP(Dati!$A7254,Normas!$A:$D,3,FALSE),VLOOKUP(Dati!$A7254,Normas!$A:$D,3,FALSE)*0.6)),"")</f>
      </c>
      <c r="H7254" s="2">
        <f>IFERROR(IF(ISBLANK($A7254),"",IF($A7254="Ūdeņraža jonu koncentrācija",VLOOKUP(Dati!$A7254,Normas!$A:$D,2,FALSE),VLOOKUP(Dati!$A7254,Normas!$A:$D,2,FALSE)*0.3)),"")</f>
      </c>
      <c r="I7254" s="2">
        <f>IFERROR(IF(ISBLANK($A7254),"",IF($A7254="Ūdeņraža jonu koncentrācija",VLOOKUP(Dati!$A7254,Normas!$A:$D,3,FALSE),VLOOKUP(Dati!$A7254,Normas!$A:$D,3,FALSE)*0.3)),"")</f>
      </c>
    </row>
    <row r="7255" spans="2:9" x14ac:dyDescent="0.2">
      <c r="B7255">
        <f>IF(ISBLANK(A7255),"",VLOOKUP(A7255,Normas!A:D,4,FALSE))</f>
      </c>
      <c r="E7255" s="2">
        <f>IF(ISBLANK(D7255),"",INT(YEARFRAC(D7255,'Vispārīga informācija'!$B$2)))</f>
      </c>
      <c r="F7255" s="2">
        <f>IFERROR(IF(ISBLANK($A7255),"",IF($A7255="Ūdeņraža jonu koncentrācija",VLOOKUP(Dati!$A7255,Normas!$A:$D,2,FALSE),VLOOKUP(Dati!$A7255,Normas!$A:$D,2,FALSE)*0.6)),"")</f>
      </c>
      <c r="G7255" s="2">
        <f>IFERROR(IF(ISBLANK($A7255),"",IF($A7255="Ūdeņraža jonu koncentrācija",VLOOKUP(Dati!$A7255,Normas!$A:$D,3,FALSE),VLOOKUP(Dati!$A7255,Normas!$A:$D,3,FALSE)*0.6)),"")</f>
      </c>
      <c r="H7255" s="2">
        <f>IFERROR(IF(ISBLANK($A7255),"",IF($A7255="Ūdeņraža jonu koncentrācija",VLOOKUP(Dati!$A7255,Normas!$A:$D,2,FALSE),VLOOKUP(Dati!$A7255,Normas!$A:$D,2,FALSE)*0.3)),"")</f>
      </c>
      <c r="I7255" s="2">
        <f>IFERROR(IF(ISBLANK($A7255),"",IF($A7255="Ūdeņraža jonu koncentrācija",VLOOKUP(Dati!$A7255,Normas!$A:$D,3,FALSE),VLOOKUP(Dati!$A7255,Normas!$A:$D,3,FALSE)*0.3)),"")</f>
      </c>
    </row>
    <row r="7256" spans="2:9" x14ac:dyDescent="0.2">
      <c r="B7256">
        <f>IF(ISBLANK(A7256),"",VLOOKUP(A7256,Normas!A:D,4,FALSE))</f>
      </c>
      <c r="E7256" s="2">
        <f>IF(ISBLANK(D7256),"",INT(YEARFRAC(D7256,'Vispārīga informācija'!$B$2)))</f>
      </c>
      <c r="F7256" s="2">
        <f>IFERROR(IF(ISBLANK($A7256),"",IF($A7256="Ūdeņraža jonu koncentrācija",VLOOKUP(Dati!$A7256,Normas!$A:$D,2,FALSE),VLOOKUP(Dati!$A7256,Normas!$A:$D,2,FALSE)*0.6)),"")</f>
      </c>
      <c r="G7256" s="2">
        <f>IFERROR(IF(ISBLANK($A7256),"",IF($A7256="Ūdeņraža jonu koncentrācija",VLOOKUP(Dati!$A7256,Normas!$A:$D,3,FALSE),VLOOKUP(Dati!$A7256,Normas!$A:$D,3,FALSE)*0.6)),"")</f>
      </c>
      <c r="H7256" s="2">
        <f>IFERROR(IF(ISBLANK($A7256),"",IF($A7256="Ūdeņraža jonu koncentrācija",VLOOKUP(Dati!$A7256,Normas!$A:$D,2,FALSE),VLOOKUP(Dati!$A7256,Normas!$A:$D,2,FALSE)*0.3)),"")</f>
      </c>
      <c r="I7256" s="2">
        <f>IFERROR(IF(ISBLANK($A7256),"",IF($A7256="Ūdeņraža jonu koncentrācija",VLOOKUP(Dati!$A7256,Normas!$A:$D,3,FALSE),VLOOKUP(Dati!$A7256,Normas!$A:$D,3,FALSE)*0.3)),"")</f>
      </c>
    </row>
    <row r="7257" spans="2:9" x14ac:dyDescent="0.2">
      <c r="B7257">
        <f>IF(ISBLANK(A7257),"",VLOOKUP(A7257,Normas!A:D,4,FALSE))</f>
      </c>
      <c r="E7257" s="2">
        <f>IF(ISBLANK(D7257),"",INT(YEARFRAC(D7257,'Vispārīga informācija'!$B$2)))</f>
      </c>
      <c r="F7257" s="2">
        <f>IFERROR(IF(ISBLANK($A7257),"",IF($A7257="Ūdeņraža jonu koncentrācija",VLOOKUP(Dati!$A7257,Normas!$A:$D,2,FALSE),VLOOKUP(Dati!$A7257,Normas!$A:$D,2,FALSE)*0.6)),"")</f>
      </c>
      <c r="G7257" s="2">
        <f>IFERROR(IF(ISBLANK($A7257),"",IF($A7257="Ūdeņraža jonu koncentrācija",VLOOKUP(Dati!$A7257,Normas!$A:$D,3,FALSE),VLOOKUP(Dati!$A7257,Normas!$A:$D,3,FALSE)*0.6)),"")</f>
      </c>
      <c r="H7257" s="2">
        <f>IFERROR(IF(ISBLANK($A7257),"",IF($A7257="Ūdeņraža jonu koncentrācija",VLOOKUP(Dati!$A7257,Normas!$A:$D,2,FALSE),VLOOKUP(Dati!$A7257,Normas!$A:$D,2,FALSE)*0.3)),"")</f>
      </c>
      <c r="I7257" s="2">
        <f>IFERROR(IF(ISBLANK($A7257),"",IF($A7257="Ūdeņraža jonu koncentrācija",VLOOKUP(Dati!$A7257,Normas!$A:$D,3,FALSE),VLOOKUP(Dati!$A7257,Normas!$A:$D,3,FALSE)*0.3)),"")</f>
      </c>
    </row>
    <row r="7258" spans="2:9" x14ac:dyDescent="0.2">
      <c r="B7258">
        <f>IF(ISBLANK(A7258),"",VLOOKUP(A7258,Normas!A:D,4,FALSE))</f>
      </c>
      <c r="E7258" s="2">
        <f>IF(ISBLANK(D7258),"",INT(YEARFRAC(D7258,'Vispārīga informācija'!$B$2)))</f>
      </c>
      <c r="F7258" s="2">
        <f>IFERROR(IF(ISBLANK($A7258),"",IF($A7258="Ūdeņraža jonu koncentrācija",VLOOKUP(Dati!$A7258,Normas!$A:$D,2,FALSE),VLOOKUP(Dati!$A7258,Normas!$A:$D,2,FALSE)*0.6)),"")</f>
      </c>
      <c r="G7258" s="2">
        <f>IFERROR(IF(ISBLANK($A7258),"",IF($A7258="Ūdeņraža jonu koncentrācija",VLOOKUP(Dati!$A7258,Normas!$A:$D,3,FALSE),VLOOKUP(Dati!$A7258,Normas!$A:$D,3,FALSE)*0.6)),"")</f>
      </c>
      <c r="H7258" s="2">
        <f>IFERROR(IF(ISBLANK($A7258),"",IF($A7258="Ūdeņraža jonu koncentrācija",VLOOKUP(Dati!$A7258,Normas!$A:$D,2,FALSE),VLOOKUP(Dati!$A7258,Normas!$A:$D,2,FALSE)*0.3)),"")</f>
      </c>
      <c r="I7258" s="2">
        <f>IFERROR(IF(ISBLANK($A7258),"",IF($A7258="Ūdeņraža jonu koncentrācija",VLOOKUP(Dati!$A7258,Normas!$A:$D,3,FALSE),VLOOKUP(Dati!$A7258,Normas!$A:$D,3,FALSE)*0.3)),"")</f>
      </c>
    </row>
    <row r="7259" spans="2:9" x14ac:dyDescent="0.2">
      <c r="B7259">
        <f>IF(ISBLANK(A7259),"",VLOOKUP(A7259,Normas!A:D,4,FALSE))</f>
      </c>
      <c r="E7259" s="2">
        <f>IF(ISBLANK(D7259),"",INT(YEARFRAC(D7259,'Vispārīga informācija'!$B$2)))</f>
      </c>
      <c r="F7259" s="2">
        <f>IFERROR(IF(ISBLANK($A7259),"",IF($A7259="Ūdeņraža jonu koncentrācija",VLOOKUP(Dati!$A7259,Normas!$A:$D,2,FALSE),VLOOKUP(Dati!$A7259,Normas!$A:$D,2,FALSE)*0.6)),"")</f>
      </c>
      <c r="G7259" s="2">
        <f>IFERROR(IF(ISBLANK($A7259),"",IF($A7259="Ūdeņraža jonu koncentrācija",VLOOKUP(Dati!$A7259,Normas!$A:$D,3,FALSE),VLOOKUP(Dati!$A7259,Normas!$A:$D,3,FALSE)*0.6)),"")</f>
      </c>
      <c r="H7259" s="2">
        <f>IFERROR(IF(ISBLANK($A7259),"",IF($A7259="Ūdeņraža jonu koncentrācija",VLOOKUP(Dati!$A7259,Normas!$A:$D,2,FALSE),VLOOKUP(Dati!$A7259,Normas!$A:$D,2,FALSE)*0.3)),"")</f>
      </c>
      <c r="I7259" s="2">
        <f>IFERROR(IF(ISBLANK($A7259),"",IF($A7259="Ūdeņraža jonu koncentrācija",VLOOKUP(Dati!$A7259,Normas!$A:$D,3,FALSE),VLOOKUP(Dati!$A7259,Normas!$A:$D,3,FALSE)*0.3)),"")</f>
      </c>
    </row>
    <row r="7260" spans="2:9" x14ac:dyDescent="0.2">
      <c r="B7260">
        <f>IF(ISBLANK(A7260),"",VLOOKUP(A7260,Normas!A:D,4,FALSE))</f>
      </c>
      <c r="E7260" s="2">
        <f>IF(ISBLANK(D7260),"",INT(YEARFRAC(D7260,'Vispārīga informācija'!$B$2)))</f>
      </c>
      <c r="F7260" s="2">
        <f>IFERROR(IF(ISBLANK($A7260),"",IF($A7260="Ūdeņraža jonu koncentrācija",VLOOKUP(Dati!$A7260,Normas!$A:$D,2,FALSE),VLOOKUP(Dati!$A7260,Normas!$A:$D,2,FALSE)*0.6)),"")</f>
      </c>
      <c r="G7260" s="2">
        <f>IFERROR(IF(ISBLANK($A7260),"",IF($A7260="Ūdeņraža jonu koncentrācija",VLOOKUP(Dati!$A7260,Normas!$A:$D,3,FALSE),VLOOKUP(Dati!$A7260,Normas!$A:$D,3,FALSE)*0.6)),"")</f>
      </c>
      <c r="H7260" s="2">
        <f>IFERROR(IF(ISBLANK($A7260),"",IF($A7260="Ūdeņraža jonu koncentrācija",VLOOKUP(Dati!$A7260,Normas!$A:$D,2,FALSE),VLOOKUP(Dati!$A7260,Normas!$A:$D,2,FALSE)*0.3)),"")</f>
      </c>
      <c r="I7260" s="2">
        <f>IFERROR(IF(ISBLANK($A7260),"",IF($A7260="Ūdeņraža jonu koncentrācija",VLOOKUP(Dati!$A7260,Normas!$A:$D,3,FALSE),VLOOKUP(Dati!$A7260,Normas!$A:$D,3,FALSE)*0.3)),"")</f>
      </c>
    </row>
    <row r="7261" spans="2:9" x14ac:dyDescent="0.2">
      <c r="B7261">
        <f>IF(ISBLANK(A7261),"",VLOOKUP(A7261,Normas!A:D,4,FALSE))</f>
      </c>
      <c r="E7261" s="2">
        <f>IF(ISBLANK(D7261),"",INT(YEARFRAC(D7261,'Vispārīga informācija'!$B$2)))</f>
      </c>
      <c r="F7261" s="2">
        <f>IFERROR(IF(ISBLANK($A7261),"",IF($A7261="Ūdeņraža jonu koncentrācija",VLOOKUP(Dati!$A7261,Normas!$A:$D,2,FALSE),VLOOKUP(Dati!$A7261,Normas!$A:$D,2,FALSE)*0.6)),"")</f>
      </c>
      <c r="G7261" s="2">
        <f>IFERROR(IF(ISBLANK($A7261),"",IF($A7261="Ūdeņraža jonu koncentrācija",VLOOKUP(Dati!$A7261,Normas!$A:$D,3,FALSE),VLOOKUP(Dati!$A7261,Normas!$A:$D,3,FALSE)*0.6)),"")</f>
      </c>
      <c r="H7261" s="2">
        <f>IFERROR(IF(ISBLANK($A7261),"",IF($A7261="Ūdeņraža jonu koncentrācija",VLOOKUP(Dati!$A7261,Normas!$A:$D,2,FALSE),VLOOKUP(Dati!$A7261,Normas!$A:$D,2,FALSE)*0.3)),"")</f>
      </c>
      <c r="I7261" s="2">
        <f>IFERROR(IF(ISBLANK($A7261),"",IF($A7261="Ūdeņraža jonu koncentrācija",VLOOKUP(Dati!$A7261,Normas!$A:$D,3,FALSE),VLOOKUP(Dati!$A7261,Normas!$A:$D,3,FALSE)*0.3)),"")</f>
      </c>
    </row>
    <row r="7262" spans="2:9" x14ac:dyDescent="0.2">
      <c r="B7262">
        <f>IF(ISBLANK(A7262),"",VLOOKUP(A7262,Normas!A:D,4,FALSE))</f>
      </c>
      <c r="E7262" s="2">
        <f>IF(ISBLANK(D7262),"",INT(YEARFRAC(D7262,'Vispārīga informācija'!$B$2)))</f>
      </c>
      <c r="F7262" s="2">
        <f>IFERROR(IF(ISBLANK($A7262),"",IF($A7262="Ūdeņraža jonu koncentrācija",VLOOKUP(Dati!$A7262,Normas!$A:$D,2,FALSE),VLOOKUP(Dati!$A7262,Normas!$A:$D,2,FALSE)*0.6)),"")</f>
      </c>
      <c r="G7262" s="2">
        <f>IFERROR(IF(ISBLANK($A7262),"",IF($A7262="Ūdeņraža jonu koncentrācija",VLOOKUP(Dati!$A7262,Normas!$A:$D,3,FALSE),VLOOKUP(Dati!$A7262,Normas!$A:$D,3,FALSE)*0.6)),"")</f>
      </c>
      <c r="H7262" s="2">
        <f>IFERROR(IF(ISBLANK($A7262),"",IF($A7262="Ūdeņraža jonu koncentrācija",VLOOKUP(Dati!$A7262,Normas!$A:$D,2,FALSE),VLOOKUP(Dati!$A7262,Normas!$A:$D,2,FALSE)*0.3)),"")</f>
      </c>
      <c r="I7262" s="2">
        <f>IFERROR(IF(ISBLANK($A7262),"",IF($A7262="Ūdeņraža jonu koncentrācija",VLOOKUP(Dati!$A7262,Normas!$A:$D,3,FALSE),VLOOKUP(Dati!$A7262,Normas!$A:$D,3,FALSE)*0.3)),"")</f>
      </c>
    </row>
    <row r="7263" spans="2:9" x14ac:dyDescent="0.2">
      <c r="B7263">
        <f>IF(ISBLANK(A7263),"",VLOOKUP(A7263,Normas!A:D,4,FALSE))</f>
      </c>
      <c r="E7263" s="2">
        <f>IF(ISBLANK(D7263),"",INT(YEARFRAC(D7263,'Vispārīga informācija'!$B$2)))</f>
      </c>
      <c r="F7263" s="2">
        <f>IFERROR(IF(ISBLANK($A7263),"",IF($A7263="Ūdeņraža jonu koncentrācija",VLOOKUP(Dati!$A7263,Normas!$A:$D,2,FALSE),VLOOKUP(Dati!$A7263,Normas!$A:$D,2,FALSE)*0.6)),"")</f>
      </c>
      <c r="G7263" s="2">
        <f>IFERROR(IF(ISBLANK($A7263),"",IF($A7263="Ūdeņraža jonu koncentrācija",VLOOKUP(Dati!$A7263,Normas!$A:$D,3,FALSE),VLOOKUP(Dati!$A7263,Normas!$A:$D,3,FALSE)*0.6)),"")</f>
      </c>
      <c r="H7263" s="2">
        <f>IFERROR(IF(ISBLANK($A7263),"",IF($A7263="Ūdeņraža jonu koncentrācija",VLOOKUP(Dati!$A7263,Normas!$A:$D,2,FALSE),VLOOKUP(Dati!$A7263,Normas!$A:$D,2,FALSE)*0.3)),"")</f>
      </c>
      <c r="I7263" s="2">
        <f>IFERROR(IF(ISBLANK($A7263),"",IF($A7263="Ūdeņraža jonu koncentrācija",VLOOKUP(Dati!$A7263,Normas!$A:$D,3,FALSE),VLOOKUP(Dati!$A7263,Normas!$A:$D,3,FALSE)*0.3)),"")</f>
      </c>
    </row>
    <row r="7264" spans="2:9" x14ac:dyDescent="0.2">
      <c r="B7264">
        <f>IF(ISBLANK(A7264),"",VLOOKUP(A7264,Normas!A:D,4,FALSE))</f>
      </c>
      <c r="E7264" s="2">
        <f>IF(ISBLANK(D7264),"",INT(YEARFRAC(D7264,'Vispārīga informācija'!$B$2)))</f>
      </c>
      <c r="F7264" s="2">
        <f>IFERROR(IF(ISBLANK($A7264),"",IF($A7264="Ūdeņraža jonu koncentrācija",VLOOKUP(Dati!$A7264,Normas!$A:$D,2,FALSE),VLOOKUP(Dati!$A7264,Normas!$A:$D,2,FALSE)*0.6)),"")</f>
      </c>
      <c r="G7264" s="2">
        <f>IFERROR(IF(ISBLANK($A7264),"",IF($A7264="Ūdeņraža jonu koncentrācija",VLOOKUP(Dati!$A7264,Normas!$A:$D,3,FALSE),VLOOKUP(Dati!$A7264,Normas!$A:$D,3,FALSE)*0.6)),"")</f>
      </c>
      <c r="H7264" s="2">
        <f>IFERROR(IF(ISBLANK($A7264),"",IF($A7264="Ūdeņraža jonu koncentrācija",VLOOKUP(Dati!$A7264,Normas!$A:$D,2,FALSE),VLOOKUP(Dati!$A7264,Normas!$A:$D,2,FALSE)*0.3)),"")</f>
      </c>
      <c r="I7264" s="2">
        <f>IFERROR(IF(ISBLANK($A7264),"",IF($A7264="Ūdeņraža jonu koncentrācija",VLOOKUP(Dati!$A7264,Normas!$A:$D,3,FALSE),VLOOKUP(Dati!$A7264,Normas!$A:$D,3,FALSE)*0.3)),"")</f>
      </c>
    </row>
    <row r="7265" spans="2:9" x14ac:dyDescent="0.2">
      <c r="B7265">
        <f>IF(ISBLANK(A7265),"",VLOOKUP(A7265,Normas!A:D,4,FALSE))</f>
      </c>
      <c r="E7265" s="2">
        <f>IF(ISBLANK(D7265),"",INT(YEARFRAC(D7265,'Vispārīga informācija'!$B$2)))</f>
      </c>
      <c r="F7265" s="2">
        <f>IFERROR(IF(ISBLANK($A7265),"",IF($A7265="Ūdeņraža jonu koncentrācija",VLOOKUP(Dati!$A7265,Normas!$A:$D,2,FALSE),VLOOKUP(Dati!$A7265,Normas!$A:$D,2,FALSE)*0.6)),"")</f>
      </c>
      <c r="G7265" s="2">
        <f>IFERROR(IF(ISBLANK($A7265),"",IF($A7265="Ūdeņraža jonu koncentrācija",VLOOKUP(Dati!$A7265,Normas!$A:$D,3,FALSE),VLOOKUP(Dati!$A7265,Normas!$A:$D,3,FALSE)*0.6)),"")</f>
      </c>
      <c r="H7265" s="2">
        <f>IFERROR(IF(ISBLANK($A7265),"",IF($A7265="Ūdeņraža jonu koncentrācija",VLOOKUP(Dati!$A7265,Normas!$A:$D,2,FALSE),VLOOKUP(Dati!$A7265,Normas!$A:$D,2,FALSE)*0.3)),"")</f>
      </c>
      <c r="I7265" s="2">
        <f>IFERROR(IF(ISBLANK($A7265),"",IF($A7265="Ūdeņraža jonu koncentrācija",VLOOKUP(Dati!$A7265,Normas!$A:$D,3,FALSE),VLOOKUP(Dati!$A7265,Normas!$A:$D,3,FALSE)*0.3)),"")</f>
      </c>
    </row>
    <row r="7266" spans="2:9" x14ac:dyDescent="0.2">
      <c r="B7266">
        <f>IF(ISBLANK(A7266),"",VLOOKUP(A7266,Normas!A:D,4,FALSE))</f>
      </c>
      <c r="E7266" s="2">
        <f>IF(ISBLANK(D7266),"",INT(YEARFRAC(D7266,'Vispārīga informācija'!$B$2)))</f>
      </c>
      <c r="F7266" s="2">
        <f>IFERROR(IF(ISBLANK($A7266),"",IF($A7266="Ūdeņraža jonu koncentrācija",VLOOKUP(Dati!$A7266,Normas!$A:$D,2,FALSE),VLOOKUP(Dati!$A7266,Normas!$A:$D,2,FALSE)*0.6)),"")</f>
      </c>
      <c r="G7266" s="2">
        <f>IFERROR(IF(ISBLANK($A7266),"",IF($A7266="Ūdeņraža jonu koncentrācija",VLOOKUP(Dati!$A7266,Normas!$A:$D,3,FALSE),VLOOKUP(Dati!$A7266,Normas!$A:$D,3,FALSE)*0.6)),"")</f>
      </c>
      <c r="H7266" s="2">
        <f>IFERROR(IF(ISBLANK($A7266),"",IF($A7266="Ūdeņraža jonu koncentrācija",VLOOKUP(Dati!$A7266,Normas!$A:$D,2,FALSE),VLOOKUP(Dati!$A7266,Normas!$A:$D,2,FALSE)*0.3)),"")</f>
      </c>
      <c r="I7266" s="2">
        <f>IFERROR(IF(ISBLANK($A7266),"",IF($A7266="Ūdeņraža jonu koncentrācija",VLOOKUP(Dati!$A7266,Normas!$A:$D,3,FALSE),VLOOKUP(Dati!$A7266,Normas!$A:$D,3,FALSE)*0.3)),"")</f>
      </c>
    </row>
    <row r="7267" spans="2:9" x14ac:dyDescent="0.2">
      <c r="B7267">
        <f>IF(ISBLANK(A7267),"",VLOOKUP(A7267,Normas!A:D,4,FALSE))</f>
      </c>
      <c r="E7267" s="2">
        <f>IF(ISBLANK(D7267),"",INT(YEARFRAC(D7267,'Vispārīga informācija'!$B$2)))</f>
      </c>
      <c r="F7267" s="2">
        <f>IFERROR(IF(ISBLANK($A7267),"",IF($A7267="Ūdeņraža jonu koncentrācija",VLOOKUP(Dati!$A7267,Normas!$A:$D,2,FALSE),VLOOKUP(Dati!$A7267,Normas!$A:$D,2,FALSE)*0.6)),"")</f>
      </c>
      <c r="G7267" s="2">
        <f>IFERROR(IF(ISBLANK($A7267),"",IF($A7267="Ūdeņraža jonu koncentrācija",VLOOKUP(Dati!$A7267,Normas!$A:$D,3,FALSE),VLOOKUP(Dati!$A7267,Normas!$A:$D,3,FALSE)*0.6)),"")</f>
      </c>
      <c r="H7267" s="2">
        <f>IFERROR(IF(ISBLANK($A7267),"",IF($A7267="Ūdeņraža jonu koncentrācija",VLOOKUP(Dati!$A7267,Normas!$A:$D,2,FALSE),VLOOKUP(Dati!$A7267,Normas!$A:$D,2,FALSE)*0.3)),"")</f>
      </c>
      <c r="I7267" s="2">
        <f>IFERROR(IF(ISBLANK($A7267),"",IF($A7267="Ūdeņraža jonu koncentrācija",VLOOKUP(Dati!$A7267,Normas!$A:$D,3,FALSE),VLOOKUP(Dati!$A7267,Normas!$A:$D,3,FALSE)*0.3)),"")</f>
      </c>
    </row>
    <row r="7268" spans="2:9" x14ac:dyDescent="0.2">
      <c r="B7268">
        <f>IF(ISBLANK(A7268),"",VLOOKUP(A7268,Normas!A:D,4,FALSE))</f>
      </c>
      <c r="E7268" s="2">
        <f>IF(ISBLANK(D7268),"",INT(YEARFRAC(D7268,'Vispārīga informācija'!$B$2)))</f>
      </c>
      <c r="F7268" s="2">
        <f>IFERROR(IF(ISBLANK($A7268),"",IF($A7268="Ūdeņraža jonu koncentrācija",VLOOKUP(Dati!$A7268,Normas!$A:$D,2,FALSE),VLOOKUP(Dati!$A7268,Normas!$A:$D,2,FALSE)*0.6)),"")</f>
      </c>
      <c r="G7268" s="2">
        <f>IFERROR(IF(ISBLANK($A7268),"",IF($A7268="Ūdeņraža jonu koncentrācija",VLOOKUP(Dati!$A7268,Normas!$A:$D,3,FALSE),VLOOKUP(Dati!$A7268,Normas!$A:$D,3,FALSE)*0.6)),"")</f>
      </c>
      <c r="H7268" s="2">
        <f>IFERROR(IF(ISBLANK($A7268),"",IF($A7268="Ūdeņraža jonu koncentrācija",VLOOKUP(Dati!$A7268,Normas!$A:$D,2,FALSE),VLOOKUP(Dati!$A7268,Normas!$A:$D,2,FALSE)*0.3)),"")</f>
      </c>
      <c r="I7268" s="2">
        <f>IFERROR(IF(ISBLANK($A7268),"",IF($A7268="Ūdeņraža jonu koncentrācija",VLOOKUP(Dati!$A7268,Normas!$A:$D,3,FALSE),VLOOKUP(Dati!$A7268,Normas!$A:$D,3,FALSE)*0.3)),"")</f>
      </c>
    </row>
    <row r="7269" spans="2:9" x14ac:dyDescent="0.2">
      <c r="B7269">
        <f>IF(ISBLANK(A7269),"",VLOOKUP(A7269,Normas!A:D,4,FALSE))</f>
      </c>
      <c r="E7269" s="2">
        <f>IF(ISBLANK(D7269),"",INT(YEARFRAC(D7269,'Vispārīga informācija'!$B$2)))</f>
      </c>
      <c r="F7269" s="2">
        <f>IFERROR(IF(ISBLANK($A7269),"",IF($A7269="Ūdeņraža jonu koncentrācija",VLOOKUP(Dati!$A7269,Normas!$A:$D,2,FALSE),VLOOKUP(Dati!$A7269,Normas!$A:$D,2,FALSE)*0.6)),"")</f>
      </c>
      <c r="G7269" s="2">
        <f>IFERROR(IF(ISBLANK($A7269),"",IF($A7269="Ūdeņraža jonu koncentrācija",VLOOKUP(Dati!$A7269,Normas!$A:$D,3,FALSE),VLOOKUP(Dati!$A7269,Normas!$A:$D,3,FALSE)*0.6)),"")</f>
      </c>
      <c r="H7269" s="2">
        <f>IFERROR(IF(ISBLANK($A7269),"",IF($A7269="Ūdeņraža jonu koncentrācija",VLOOKUP(Dati!$A7269,Normas!$A:$D,2,FALSE),VLOOKUP(Dati!$A7269,Normas!$A:$D,2,FALSE)*0.3)),"")</f>
      </c>
      <c r="I7269" s="2">
        <f>IFERROR(IF(ISBLANK($A7269),"",IF($A7269="Ūdeņraža jonu koncentrācija",VLOOKUP(Dati!$A7269,Normas!$A:$D,3,FALSE),VLOOKUP(Dati!$A7269,Normas!$A:$D,3,FALSE)*0.3)),"")</f>
      </c>
    </row>
    <row r="7270" spans="2:9" x14ac:dyDescent="0.2">
      <c r="B7270">
        <f>IF(ISBLANK(A7270),"",VLOOKUP(A7270,Normas!A:D,4,FALSE))</f>
      </c>
      <c r="E7270" s="2">
        <f>IF(ISBLANK(D7270),"",INT(YEARFRAC(D7270,'Vispārīga informācija'!$B$2)))</f>
      </c>
      <c r="F7270" s="2">
        <f>IFERROR(IF(ISBLANK($A7270),"",IF($A7270="Ūdeņraža jonu koncentrācija",VLOOKUP(Dati!$A7270,Normas!$A:$D,2,FALSE),VLOOKUP(Dati!$A7270,Normas!$A:$D,2,FALSE)*0.6)),"")</f>
      </c>
      <c r="G7270" s="2">
        <f>IFERROR(IF(ISBLANK($A7270),"",IF($A7270="Ūdeņraža jonu koncentrācija",VLOOKUP(Dati!$A7270,Normas!$A:$D,3,FALSE),VLOOKUP(Dati!$A7270,Normas!$A:$D,3,FALSE)*0.6)),"")</f>
      </c>
      <c r="H7270" s="2">
        <f>IFERROR(IF(ISBLANK($A7270),"",IF($A7270="Ūdeņraža jonu koncentrācija",VLOOKUP(Dati!$A7270,Normas!$A:$D,2,FALSE),VLOOKUP(Dati!$A7270,Normas!$A:$D,2,FALSE)*0.3)),"")</f>
      </c>
      <c r="I7270" s="2">
        <f>IFERROR(IF(ISBLANK($A7270),"",IF($A7270="Ūdeņraža jonu koncentrācija",VLOOKUP(Dati!$A7270,Normas!$A:$D,3,FALSE),VLOOKUP(Dati!$A7270,Normas!$A:$D,3,FALSE)*0.3)),"")</f>
      </c>
    </row>
    <row r="7271" spans="2:9" x14ac:dyDescent="0.2">
      <c r="B7271">
        <f>IF(ISBLANK(A7271),"",VLOOKUP(A7271,Normas!A:D,4,FALSE))</f>
      </c>
      <c r="E7271" s="2">
        <f>IF(ISBLANK(D7271),"",INT(YEARFRAC(D7271,'Vispārīga informācija'!$B$2)))</f>
      </c>
      <c r="F7271" s="2">
        <f>IFERROR(IF(ISBLANK($A7271),"",IF($A7271="Ūdeņraža jonu koncentrācija",VLOOKUP(Dati!$A7271,Normas!$A:$D,2,FALSE),VLOOKUP(Dati!$A7271,Normas!$A:$D,2,FALSE)*0.6)),"")</f>
      </c>
      <c r="G7271" s="2">
        <f>IFERROR(IF(ISBLANK($A7271),"",IF($A7271="Ūdeņraža jonu koncentrācija",VLOOKUP(Dati!$A7271,Normas!$A:$D,3,FALSE),VLOOKUP(Dati!$A7271,Normas!$A:$D,3,FALSE)*0.6)),"")</f>
      </c>
      <c r="H7271" s="2">
        <f>IFERROR(IF(ISBLANK($A7271),"",IF($A7271="Ūdeņraža jonu koncentrācija",VLOOKUP(Dati!$A7271,Normas!$A:$D,2,FALSE),VLOOKUP(Dati!$A7271,Normas!$A:$D,2,FALSE)*0.3)),"")</f>
      </c>
      <c r="I7271" s="2">
        <f>IFERROR(IF(ISBLANK($A7271),"",IF($A7271="Ūdeņraža jonu koncentrācija",VLOOKUP(Dati!$A7271,Normas!$A:$D,3,FALSE),VLOOKUP(Dati!$A7271,Normas!$A:$D,3,FALSE)*0.3)),"")</f>
      </c>
    </row>
    <row r="7272" spans="2:9" x14ac:dyDescent="0.2">
      <c r="B7272">
        <f>IF(ISBLANK(A7272),"",VLOOKUP(A7272,Normas!A:D,4,FALSE))</f>
      </c>
      <c r="E7272" s="2">
        <f>IF(ISBLANK(D7272),"",INT(YEARFRAC(D7272,'Vispārīga informācija'!$B$2)))</f>
      </c>
      <c r="F7272" s="2">
        <f>IFERROR(IF(ISBLANK($A7272),"",IF($A7272="Ūdeņraža jonu koncentrācija",VLOOKUP(Dati!$A7272,Normas!$A:$D,2,FALSE),VLOOKUP(Dati!$A7272,Normas!$A:$D,2,FALSE)*0.6)),"")</f>
      </c>
      <c r="G7272" s="2">
        <f>IFERROR(IF(ISBLANK($A7272),"",IF($A7272="Ūdeņraža jonu koncentrācija",VLOOKUP(Dati!$A7272,Normas!$A:$D,3,FALSE),VLOOKUP(Dati!$A7272,Normas!$A:$D,3,FALSE)*0.6)),"")</f>
      </c>
      <c r="H7272" s="2">
        <f>IFERROR(IF(ISBLANK($A7272),"",IF($A7272="Ūdeņraža jonu koncentrācija",VLOOKUP(Dati!$A7272,Normas!$A:$D,2,FALSE),VLOOKUP(Dati!$A7272,Normas!$A:$D,2,FALSE)*0.3)),"")</f>
      </c>
      <c r="I7272" s="2">
        <f>IFERROR(IF(ISBLANK($A7272),"",IF($A7272="Ūdeņraža jonu koncentrācija",VLOOKUP(Dati!$A7272,Normas!$A:$D,3,FALSE),VLOOKUP(Dati!$A7272,Normas!$A:$D,3,FALSE)*0.3)),"")</f>
      </c>
    </row>
    <row r="7273" spans="2:9" x14ac:dyDescent="0.2">
      <c r="B7273">
        <f>IF(ISBLANK(A7273),"",VLOOKUP(A7273,Normas!A:D,4,FALSE))</f>
      </c>
      <c r="E7273" s="2">
        <f>IF(ISBLANK(D7273),"",INT(YEARFRAC(D7273,'Vispārīga informācija'!$B$2)))</f>
      </c>
      <c r="F7273" s="2">
        <f>IFERROR(IF(ISBLANK($A7273),"",IF($A7273="Ūdeņraža jonu koncentrācija",VLOOKUP(Dati!$A7273,Normas!$A:$D,2,FALSE),VLOOKUP(Dati!$A7273,Normas!$A:$D,2,FALSE)*0.6)),"")</f>
      </c>
      <c r="G7273" s="2">
        <f>IFERROR(IF(ISBLANK($A7273),"",IF($A7273="Ūdeņraža jonu koncentrācija",VLOOKUP(Dati!$A7273,Normas!$A:$D,3,FALSE),VLOOKUP(Dati!$A7273,Normas!$A:$D,3,FALSE)*0.6)),"")</f>
      </c>
      <c r="H7273" s="2">
        <f>IFERROR(IF(ISBLANK($A7273),"",IF($A7273="Ūdeņraža jonu koncentrācija",VLOOKUP(Dati!$A7273,Normas!$A:$D,2,FALSE),VLOOKUP(Dati!$A7273,Normas!$A:$D,2,FALSE)*0.3)),"")</f>
      </c>
      <c r="I7273" s="2">
        <f>IFERROR(IF(ISBLANK($A7273),"",IF($A7273="Ūdeņraža jonu koncentrācija",VLOOKUP(Dati!$A7273,Normas!$A:$D,3,FALSE),VLOOKUP(Dati!$A7273,Normas!$A:$D,3,FALSE)*0.3)),"")</f>
      </c>
    </row>
    <row r="7274" spans="2:9" x14ac:dyDescent="0.2">
      <c r="B7274">
        <f>IF(ISBLANK(A7274),"",VLOOKUP(A7274,Normas!A:D,4,FALSE))</f>
      </c>
      <c r="E7274" s="2">
        <f>IF(ISBLANK(D7274),"",INT(YEARFRAC(D7274,'Vispārīga informācija'!$B$2)))</f>
      </c>
      <c r="F7274" s="2">
        <f>IFERROR(IF(ISBLANK($A7274),"",IF($A7274="Ūdeņraža jonu koncentrācija",VLOOKUP(Dati!$A7274,Normas!$A:$D,2,FALSE),VLOOKUP(Dati!$A7274,Normas!$A:$D,2,FALSE)*0.6)),"")</f>
      </c>
      <c r="G7274" s="2">
        <f>IFERROR(IF(ISBLANK($A7274),"",IF($A7274="Ūdeņraža jonu koncentrācija",VLOOKUP(Dati!$A7274,Normas!$A:$D,3,FALSE),VLOOKUP(Dati!$A7274,Normas!$A:$D,3,FALSE)*0.6)),"")</f>
      </c>
      <c r="H7274" s="2">
        <f>IFERROR(IF(ISBLANK($A7274),"",IF($A7274="Ūdeņraža jonu koncentrācija",VLOOKUP(Dati!$A7274,Normas!$A:$D,2,FALSE),VLOOKUP(Dati!$A7274,Normas!$A:$D,2,FALSE)*0.3)),"")</f>
      </c>
      <c r="I7274" s="2">
        <f>IFERROR(IF(ISBLANK($A7274),"",IF($A7274="Ūdeņraža jonu koncentrācija",VLOOKUP(Dati!$A7274,Normas!$A:$D,3,FALSE),VLOOKUP(Dati!$A7274,Normas!$A:$D,3,FALSE)*0.3)),"")</f>
      </c>
    </row>
    <row r="7275" spans="2:9" x14ac:dyDescent="0.2">
      <c r="B7275">
        <f>IF(ISBLANK(A7275),"",VLOOKUP(A7275,Normas!A:D,4,FALSE))</f>
      </c>
      <c r="E7275" s="2">
        <f>IF(ISBLANK(D7275),"",INT(YEARFRAC(D7275,'Vispārīga informācija'!$B$2)))</f>
      </c>
      <c r="F7275" s="2">
        <f>IFERROR(IF(ISBLANK($A7275),"",IF($A7275="Ūdeņraža jonu koncentrācija",VLOOKUP(Dati!$A7275,Normas!$A:$D,2,FALSE),VLOOKUP(Dati!$A7275,Normas!$A:$D,2,FALSE)*0.6)),"")</f>
      </c>
      <c r="G7275" s="2">
        <f>IFERROR(IF(ISBLANK($A7275),"",IF($A7275="Ūdeņraža jonu koncentrācija",VLOOKUP(Dati!$A7275,Normas!$A:$D,3,FALSE),VLOOKUP(Dati!$A7275,Normas!$A:$D,3,FALSE)*0.6)),"")</f>
      </c>
      <c r="H7275" s="2">
        <f>IFERROR(IF(ISBLANK($A7275),"",IF($A7275="Ūdeņraža jonu koncentrācija",VLOOKUP(Dati!$A7275,Normas!$A:$D,2,FALSE),VLOOKUP(Dati!$A7275,Normas!$A:$D,2,FALSE)*0.3)),"")</f>
      </c>
      <c r="I7275" s="2">
        <f>IFERROR(IF(ISBLANK($A7275),"",IF($A7275="Ūdeņraža jonu koncentrācija",VLOOKUP(Dati!$A7275,Normas!$A:$D,3,FALSE),VLOOKUP(Dati!$A7275,Normas!$A:$D,3,FALSE)*0.3)),"")</f>
      </c>
    </row>
    <row r="7276" spans="2:9" x14ac:dyDescent="0.2">
      <c r="B7276">
        <f>IF(ISBLANK(A7276),"",VLOOKUP(A7276,Normas!A:D,4,FALSE))</f>
      </c>
      <c r="E7276" s="2">
        <f>IF(ISBLANK(D7276),"",INT(YEARFRAC(D7276,'Vispārīga informācija'!$B$2)))</f>
      </c>
      <c r="F7276" s="2">
        <f>IFERROR(IF(ISBLANK($A7276),"",IF($A7276="Ūdeņraža jonu koncentrācija",VLOOKUP(Dati!$A7276,Normas!$A:$D,2,FALSE),VLOOKUP(Dati!$A7276,Normas!$A:$D,2,FALSE)*0.6)),"")</f>
      </c>
      <c r="G7276" s="2">
        <f>IFERROR(IF(ISBLANK($A7276),"",IF($A7276="Ūdeņraža jonu koncentrācija",VLOOKUP(Dati!$A7276,Normas!$A:$D,3,FALSE),VLOOKUP(Dati!$A7276,Normas!$A:$D,3,FALSE)*0.6)),"")</f>
      </c>
      <c r="H7276" s="2">
        <f>IFERROR(IF(ISBLANK($A7276),"",IF($A7276="Ūdeņraža jonu koncentrācija",VLOOKUP(Dati!$A7276,Normas!$A:$D,2,FALSE),VLOOKUP(Dati!$A7276,Normas!$A:$D,2,FALSE)*0.3)),"")</f>
      </c>
      <c r="I7276" s="2">
        <f>IFERROR(IF(ISBLANK($A7276),"",IF($A7276="Ūdeņraža jonu koncentrācija",VLOOKUP(Dati!$A7276,Normas!$A:$D,3,FALSE),VLOOKUP(Dati!$A7276,Normas!$A:$D,3,FALSE)*0.3)),"")</f>
      </c>
    </row>
    <row r="7277" spans="2:9" x14ac:dyDescent="0.2">
      <c r="B7277">
        <f>IF(ISBLANK(A7277),"",VLOOKUP(A7277,Normas!A:D,4,FALSE))</f>
      </c>
      <c r="E7277" s="2">
        <f>IF(ISBLANK(D7277),"",INT(YEARFRAC(D7277,'Vispārīga informācija'!$B$2)))</f>
      </c>
      <c r="F7277" s="2">
        <f>IFERROR(IF(ISBLANK($A7277),"",IF($A7277="Ūdeņraža jonu koncentrācija",VLOOKUP(Dati!$A7277,Normas!$A:$D,2,FALSE),VLOOKUP(Dati!$A7277,Normas!$A:$D,2,FALSE)*0.6)),"")</f>
      </c>
      <c r="G7277" s="2">
        <f>IFERROR(IF(ISBLANK($A7277),"",IF($A7277="Ūdeņraža jonu koncentrācija",VLOOKUP(Dati!$A7277,Normas!$A:$D,3,FALSE),VLOOKUP(Dati!$A7277,Normas!$A:$D,3,FALSE)*0.6)),"")</f>
      </c>
      <c r="H7277" s="2">
        <f>IFERROR(IF(ISBLANK($A7277),"",IF($A7277="Ūdeņraža jonu koncentrācija",VLOOKUP(Dati!$A7277,Normas!$A:$D,2,FALSE),VLOOKUP(Dati!$A7277,Normas!$A:$D,2,FALSE)*0.3)),"")</f>
      </c>
      <c r="I7277" s="2">
        <f>IFERROR(IF(ISBLANK($A7277),"",IF($A7277="Ūdeņraža jonu koncentrācija",VLOOKUP(Dati!$A7277,Normas!$A:$D,3,FALSE),VLOOKUP(Dati!$A7277,Normas!$A:$D,3,FALSE)*0.3)),"")</f>
      </c>
    </row>
    <row r="7278" spans="2:9" x14ac:dyDescent="0.2">
      <c r="B7278">
        <f>IF(ISBLANK(A7278),"",VLOOKUP(A7278,Normas!A:D,4,FALSE))</f>
      </c>
      <c r="E7278" s="2">
        <f>IF(ISBLANK(D7278),"",INT(YEARFRAC(D7278,'Vispārīga informācija'!$B$2)))</f>
      </c>
      <c r="F7278" s="2">
        <f>IFERROR(IF(ISBLANK($A7278),"",IF($A7278="Ūdeņraža jonu koncentrācija",VLOOKUP(Dati!$A7278,Normas!$A:$D,2,FALSE),VLOOKUP(Dati!$A7278,Normas!$A:$D,2,FALSE)*0.6)),"")</f>
      </c>
      <c r="G7278" s="2">
        <f>IFERROR(IF(ISBLANK($A7278),"",IF($A7278="Ūdeņraža jonu koncentrācija",VLOOKUP(Dati!$A7278,Normas!$A:$D,3,FALSE),VLOOKUP(Dati!$A7278,Normas!$A:$D,3,FALSE)*0.6)),"")</f>
      </c>
      <c r="H7278" s="2">
        <f>IFERROR(IF(ISBLANK($A7278),"",IF($A7278="Ūdeņraža jonu koncentrācija",VLOOKUP(Dati!$A7278,Normas!$A:$D,2,FALSE),VLOOKUP(Dati!$A7278,Normas!$A:$D,2,FALSE)*0.3)),"")</f>
      </c>
      <c r="I7278" s="2">
        <f>IFERROR(IF(ISBLANK($A7278),"",IF($A7278="Ūdeņraža jonu koncentrācija",VLOOKUP(Dati!$A7278,Normas!$A:$D,3,FALSE),VLOOKUP(Dati!$A7278,Normas!$A:$D,3,FALSE)*0.3)),"")</f>
      </c>
    </row>
    <row r="7279" spans="2:9" x14ac:dyDescent="0.2">
      <c r="B7279">
        <f>IF(ISBLANK(A7279),"",VLOOKUP(A7279,Normas!A:D,4,FALSE))</f>
      </c>
      <c r="E7279" s="2">
        <f>IF(ISBLANK(D7279),"",INT(YEARFRAC(D7279,'Vispārīga informācija'!$B$2)))</f>
      </c>
      <c r="F7279" s="2">
        <f>IFERROR(IF(ISBLANK($A7279),"",IF($A7279="Ūdeņraža jonu koncentrācija",VLOOKUP(Dati!$A7279,Normas!$A:$D,2,FALSE),VLOOKUP(Dati!$A7279,Normas!$A:$D,2,FALSE)*0.6)),"")</f>
      </c>
      <c r="G7279" s="2">
        <f>IFERROR(IF(ISBLANK($A7279),"",IF($A7279="Ūdeņraža jonu koncentrācija",VLOOKUP(Dati!$A7279,Normas!$A:$D,3,FALSE),VLOOKUP(Dati!$A7279,Normas!$A:$D,3,FALSE)*0.6)),"")</f>
      </c>
      <c r="H7279" s="2">
        <f>IFERROR(IF(ISBLANK($A7279),"",IF($A7279="Ūdeņraža jonu koncentrācija",VLOOKUP(Dati!$A7279,Normas!$A:$D,2,FALSE),VLOOKUP(Dati!$A7279,Normas!$A:$D,2,FALSE)*0.3)),"")</f>
      </c>
      <c r="I7279" s="2">
        <f>IFERROR(IF(ISBLANK($A7279),"",IF($A7279="Ūdeņraža jonu koncentrācija",VLOOKUP(Dati!$A7279,Normas!$A:$D,3,FALSE),VLOOKUP(Dati!$A7279,Normas!$A:$D,3,FALSE)*0.3)),"")</f>
      </c>
    </row>
    <row r="7280" spans="2:9" x14ac:dyDescent="0.2">
      <c r="B7280">
        <f>IF(ISBLANK(A7280),"",VLOOKUP(A7280,Normas!A:D,4,FALSE))</f>
      </c>
      <c r="E7280" s="2">
        <f>IF(ISBLANK(D7280),"",INT(YEARFRAC(D7280,'Vispārīga informācija'!$B$2)))</f>
      </c>
      <c r="F7280" s="2">
        <f>IFERROR(IF(ISBLANK($A7280),"",IF($A7280="Ūdeņraža jonu koncentrācija",VLOOKUP(Dati!$A7280,Normas!$A:$D,2,FALSE),VLOOKUP(Dati!$A7280,Normas!$A:$D,2,FALSE)*0.6)),"")</f>
      </c>
      <c r="G7280" s="2">
        <f>IFERROR(IF(ISBLANK($A7280),"",IF($A7280="Ūdeņraža jonu koncentrācija",VLOOKUP(Dati!$A7280,Normas!$A:$D,3,FALSE),VLOOKUP(Dati!$A7280,Normas!$A:$D,3,FALSE)*0.6)),"")</f>
      </c>
      <c r="H7280" s="2">
        <f>IFERROR(IF(ISBLANK($A7280),"",IF($A7280="Ūdeņraža jonu koncentrācija",VLOOKUP(Dati!$A7280,Normas!$A:$D,2,FALSE),VLOOKUP(Dati!$A7280,Normas!$A:$D,2,FALSE)*0.3)),"")</f>
      </c>
      <c r="I7280" s="2">
        <f>IFERROR(IF(ISBLANK($A7280),"",IF($A7280="Ūdeņraža jonu koncentrācija",VLOOKUP(Dati!$A7280,Normas!$A:$D,3,FALSE),VLOOKUP(Dati!$A7280,Normas!$A:$D,3,FALSE)*0.3)),"")</f>
      </c>
    </row>
    <row r="7281" spans="2:9" x14ac:dyDescent="0.2">
      <c r="B7281">
        <f>IF(ISBLANK(A7281),"",VLOOKUP(A7281,Normas!A:D,4,FALSE))</f>
      </c>
      <c r="E7281" s="2">
        <f>IF(ISBLANK(D7281),"",INT(YEARFRAC(D7281,'Vispārīga informācija'!$B$2)))</f>
      </c>
      <c r="F7281" s="2">
        <f>IFERROR(IF(ISBLANK($A7281),"",IF($A7281="Ūdeņraža jonu koncentrācija",VLOOKUP(Dati!$A7281,Normas!$A:$D,2,FALSE),VLOOKUP(Dati!$A7281,Normas!$A:$D,2,FALSE)*0.6)),"")</f>
      </c>
      <c r="G7281" s="2">
        <f>IFERROR(IF(ISBLANK($A7281),"",IF($A7281="Ūdeņraža jonu koncentrācija",VLOOKUP(Dati!$A7281,Normas!$A:$D,3,FALSE),VLOOKUP(Dati!$A7281,Normas!$A:$D,3,FALSE)*0.6)),"")</f>
      </c>
      <c r="H7281" s="2">
        <f>IFERROR(IF(ISBLANK($A7281),"",IF($A7281="Ūdeņraža jonu koncentrācija",VLOOKUP(Dati!$A7281,Normas!$A:$D,2,FALSE),VLOOKUP(Dati!$A7281,Normas!$A:$D,2,FALSE)*0.3)),"")</f>
      </c>
      <c r="I7281" s="2">
        <f>IFERROR(IF(ISBLANK($A7281),"",IF($A7281="Ūdeņraža jonu koncentrācija",VLOOKUP(Dati!$A7281,Normas!$A:$D,3,FALSE),VLOOKUP(Dati!$A7281,Normas!$A:$D,3,FALSE)*0.3)),"")</f>
      </c>
    </row>
    <row r="7282" spans="2:9" x14ac:dyDescent="0.2">
      <c r="B7282">
        <f>IF(ISBLANK(A7282),"",VLOOKUP(A7282,Normas!A:D,4,FALSE))</f>
      </c>
      <c r="E7282" s="2">
        <f>IF(ISBLANK(D7282),"",INT(YEARFRAC(D7282,'Vispārīga informācija'!$B$2)))</f>
      </c>
      <c r="F7282" s="2">
        <f>IFERROR(IF(ISBLANK($A7282),"",IF($A7282="Ūdeņraža jonu koncentrācija",VLOOKUP(Dati!$A7282,Normas!$A:$D,2,FALSE),VLOOKUP(Dati!$A7282,Normas!$A:$D,2,FALSE)*0.6)),"")</f>
      </c>
      <c r="G7282" s="2">
        <f>IFERROR(IF(ISBLANK($A7282),"",IF($A7282="Ūdeņraža jonu koncentrācija",VLOOKUP(Dati!$A7282,Normas!$A:$D,3,FALSE),VLOOKUP(Dati!$A7282,Normas!$A:$D,3,FALSE)*0.6)),"")</f>
      </c>
      <c r="H7282" s="2">
        <f>IFERROR(IF(ISBLANK($A7282),"",IF($A7282="Ūdeņraža jonu koncentrācija",VLOOKUP(Dati!$A7282,Normas!$A:$D,2,FALSE),VLOOKUP(Dati!$A7282,Normas!$A:$D,2,FALSE)*0.3)),"")</f>
      </c>
      <c r="I7282" s="2">
        <f>IFERROR(IF(ISBLANK($A7282),"",IF($A7282="Ūdeņraža jonu koncentrācija",VLOOKUP(Dati!$A7282,Normas!$A:$D,3,FALSE),VLOOKUP(Dati!$A7282,Normas!$A:$D,3,FALSE)*0.3)),"")</f>
      </c>
    </row>
    <row r="7283" spans="2:9" x14ac:dyDescent="0.2">
      <c r="B7283">
        <f>IF(ISBLANK(A7283),"",VLOOKUP(A7283,Normas!A:D,4,FALSE))</f>
      </c>
      <c r="E7283" s="2">
        <f>IF(ISBLANK(D7283),"",INT(YEARFRAC(D7283,'Vispārīga informācija'!$B$2)))</f>
      </c>
      <c r="F7283" s="2">
        <f>IFERROR(IF(ISBLANK($A7283),"",IF($A7283="Ūdeņraža jonu koncentrācija",VLOOKUP(Dati!$A7283,Normas!$A:$D,2,FALSE),VLOOKUP(Dati!$A7283,Normas!$A:$D,2,FALSE)*0.6)),"")</f>
      </c>
      <c r="G7283" s="2">
        <f>IFERROR(IF(ISBLANK($A7283),"",IF($A7283="Ūdeņraža jonu koncentrācija",VLOOKUP(Dati!$A7283,Normas!$A:$D,3,FALSE),VLOOKUP(Dati!$A7283,Normas!$A:$D,3,FALSE)*0.6)),"")</f>
      </c>
      <c r="H7283" s="2">
        <f>IFERROR(IF(ISBLANK($A7283),"",IF($A7283="Ūdeņraža jonu koncentrācija",VLOOKUP(Dati!$A7283,Normas!$A:$D,2,FALSE),VLOOKUP(Dati!$A7283,Normas!$A:$D,2,FALSE)*0.3)),"")</f>
      </c>
      <c r="I7283" s="2">
        <f>IFERROR(IF(ISBLANK($A7283),"",IF($A7283="Ūdeņraža jonu koncentrācija",VLOOKUP(Dati!$A7283,Normas!$A:$D,3,FALSE),VLOOKUP(Dati!$A7283,Normas!$A:$D,3,FALSE)*0.3)),"")</f>
      </c>
    </row>
    <row r="7284" spans="2:9" x14ac:dyDescent="0.2">
      <c r="B7284">
        <f>IF(ISBLANK(A7284),"",VLOOKUP(A7284,Normas!A:D,4,FALSE))</f>
      </c>
      <c r="E7284" s="2">
        <f>IF(ISBLANK(D7284),"",INT(YEARFRAC(D7284,'Vispārīga informācija'!$B$2)))</f>
      </c>
      <c r="F7284" s="2">
        <f>IFERROR(IF(ISBLANK($A7284),"",IF($A7284="Ūdeņraža jonu koncentrācija",VLOOKUP(Dati!$A7284,Normas!$A:$D,2,FALSE),VLOOKUP(Dati!$A7284,Normas!$A:$D,2,FALSE)*0.6)),"")</f>
      </c>
      <c r="G7284" s="2">
        <f>IFERROR(IF(ISBLANK($A7284),"",IF($A7284="Ūdeņraža jonu koncentrācija",VLOOKUP(Dati!$A7284,Normas!$A:$D,3,FALSE),VLOOKUP(Dati!$A7284,Normas!$A:$D,3,FALSE)*0.6)),"")</f>
      </c>
      <c r="H7284" s="2">
        <f>IFERROR(IF(ISBLANK($A7284),"",IF($A7284="Ūdeņraža jonu koncentrācija",VLOOKUP(Dati!$A7284,Normas!$A:$D,2,FALSE),VLOOKUP(Dati!$A7284,Normas!$A:$D,2,FALSE)*0.3)),"")</f>
      </c>
      <c r="I7284" s="2">
        <f>IFERROR(IF(ISBLANK($A7284),"",IF($A7284="Ūdeņraža jonu koncentrācija",VLOOKUP(Dati!$A7284,Normas!$A:$D,3,FALSE),VLOOKUP(Dati!$A7284,Normas!$A:$D,3,FALSE)*0.3)),"")</f>
      </c>
    </row>
    <row r="7285" spans="2:9" x14ac:dyDescent="0.2">
      <c r="B7285">
        <f>IF(ISBLANK(A7285),"",VLOOKUP(A7285,Normas!A:D,4,FALSE))</f>
      </c>
      <c r="E7285" s="2">
        <f>IF(ISBLANK(D7285),"",INT(YEARFRAC(D7285,'Vispārīga informācija'!$B$2)))</f>
      </c>
      <c r="F7285" s="2">
        <f>IFERROR(IF(ISBLANK($A7285),"",IF($A7285="Ūdeņraža jonu koncentrācija",VLOOKUP(Dati!$A7285,Normas!$A:$D,2,FALSE),VLOOKUP(Dati!$A7285,Normas!$A:$D,2,FALSE)*0.6)),"")</f>
      </c>
      <c r="G7285" s="2">
        <f>IFERROR(IF(ISBLANK($A7285),"",IF($A7285="Ūdeņraža jonu koncentrācija",VLOOKUP(Dati!$A7285,Normas!$A:$D,3,FALSE),VLOOKUP(Dati!$A7285,Normas!$A:$D,3,FALSE)*0.6)),"")</f>
      </c>
      <c r="H7285" s="2">
        <f>IFERROR(IF(ISBLANK($A7285),"",IF($A7285="Ūdeņraža jonu koncentrācija",VLOOKUP(Dati!$A7285,Normas!$A:$D,2,FALSE),VLOOKUP(Dati!$A7285,Normas!$A:$D,2,FALSE)*0.3)),"")</f>
      </c>
      <c r="I7285" s="2">
        <f>IFERROR(IF(ISBLANK($A7285),"",IF($A7285="Ūdeņraža jonu koncentrācija",VLOOKUP(Dati!$A7285,Normas!$A:$D,3,FALSE),VLOOKUP(Dati!$A7285,Normas!$A:$D,3,FALSE)*0.3)),"")</f>
      </c>
    </row>
    <row r="7286" spans="2:9" x14ac:dyDescent="0.2">
      <c r="B7286">
        <f>IF(ISBLANK(A7286),"",VLOOKUP(A7286,Normas!A:D,4,FALSE))</f>
      </c>
      <c r="E7286" s="2">
        <f>IF(ISBLANK(D7286),"",INT(YEARFRAC(D7286,'Vispārīga informācija'!$B$2)))</f>
      </c>
      <c r="F7286" s="2">
        <f>IFERROR(IF(ISBLANK($A7286),"",IF($A7286="Ūdeņraža jonu koncentrācija",VLOOKUP(Dati!$A7286,Normas!$A:$D,2,FALSE),VLOOKUP(Dati!$A7286,Normas!$A:$D,2,FALSE)*0.6)),"")</f>
      </c>
      <c r="G7286" s="2">
        <f>IFERROR(IF(ISBLANK($A7286),"",IF($A7286="Ūdeņraža jonu koncentrācija",VLOOKUP(Dati!$A7286,Normas!$A:$D,3,FALSE),VLOOKUP(Dati!$A7286,Normas!$A:$D,3,FALSE)*0.6)),"")</f>
      </c>
      <c r="H7286" s="2">
        <f>IFERROR(IF(ISBLANK($A7286),"",IF($A7286="Ūdeņraža jonu koncentrācija",VLOOKUP(Dati!$A7286,Normas!$A:$D,2,FALSE),VLOOKUP(Dati!$A7286,Normas!$A:$D,2,FALSE)*0.3)),"")</f>
      </c>
      <c r="I7286" s="2">
        <f>IFERROR(IF(ISBLANK($A7286),"",IF($A7286="Ūdeņraža jonu koncentrācija",VLOOKUP(Dati!$A7286,Normas!$A:$D,3,FALSE),VLOOKUP(Dati!$A7286,Normas!$A:$D,3,FALSE)*0.3)),"")</f>
      </c>
    </row>
    <row r="7287" spans="2:9" x14ac:dyDescent="0.2">
      <c r="B7287">
        <f>IF(ISBLANK(A7287),"",VLOOKUP(A7287,Normas!A:D,4,FALSE))</f>
      </c>
      <c r="E7287" s="2">
        <f>IF(ISBLANK(D7287),"",INT(YEARFRAC(D7287,'Vispārīga informācija'!$B$2)))</f>
      </c>
      <c r="F7287" s="2">
        <f>IFERROR(IF(ISBLANK($A7287),"",IF($A7287="Ūdeņraža jonu koncentrācija",VLOOKUP(Dati!$A7287,Normas!$A:$D,2,FALSE),VLOOKUP(Dati!$A7287,Normas!$A:$D,2,FALSE)*0.6)),"")</f>
      </c>
      <c r="G7287" s="2">
        <f>IFERROR(IF(ISBLANK($A7287),"",IF($A7287="Ūdeņraža jonu koncentrācija",VLOOKUP(Dati!$A7287,Normas!$A:$D,3,FALSE),VLOOKUP(Dati!$A7287,Normas!$A:$D,3,FALSE)*0.6)),"")</f>
      </c>
      <c r="H7287" s="2">
        <f>IFERROR(IF(ISBLANK($A7287),"",IF($A7287="Ūdeņraža jonu koncentrācija",VLOOKUP(Dati!$A7287,Normas!$A:$D,2,FALSE),VLOOKUP(Dati!$A7287,Normas!$A:$D,2,FALSE)*0.3)),"")</f>
      </c>
      <c r="I7287" s="2">
        <f>IFERROR(IF(ISBLANK($A7287),"",IF($A7287="Ūdeņraža jonu koncentrācija",VLOOKUP(Dati!$A7287,Normas!$A:$D,3,FALSE),VLOOKUP(Dati!$A7287,Normas!$A:$D,3,FALSE)*0.3)),"")</f>
      </c>
    </row>
    <row r="7288" spans="2:9" x14ac:dyDescent="0.2">
      <c r="B7288">
        <f>IF(ISBLANK(A7288),"",VLOOKUP(A7288,Normas!A:D,4,FALSE))</f>
      </c>
      <c r="E7288" s="2">
        <f>IF(ISBLANK(D7288),"",INT(YEARFRAC(D7288,'Vispārīga informācija'!$B$2)))</f>
      </c>
      <c r="F7288" s="2">
        <f>IFERROR(IF(ISBLANK($A7288),"",IF($A7288="Ūdeņraža jonu koncentrācija",VLOOKUP(Dati!$A7288,Normas!$A:$D,2,FALSE),VLOOKUP(Dati!$A7288,Normas!$A:$D,2,FALSE)*0.6)),"")</f>
      </c>
      <c r="G7288" s="2">
        <f>IFERROR(IF(ISBLANK($A7288),"",IF($A7288="Ūdeņraža jonu koncentrācija",VLOOKUP(Dati!$A7288,Normas!$A:$D,3,FALSE),VLOOKUP(Dati!$A7288,Normas!$A:$D,3,FALSE)*0.6)),"")</f>
      </c>
      <c r="H7288" s="2">
        <f>IFERROR(IF(ISBLANK($A7288),"",IF($A7288="Ūdeņraža jonu koncentrācija",VLOOKUP(Dati!$A7288,Normas!$A:$D,2,FALSE),VLOOKUP(Dati!$A7288,Normas!$A:$D,2,FALSE)*0.3)),"")</f>
      </c>
      <c r="I7288" s="2">
        <f>IFERROR(IF(ISBLANK($A7288),"",IF($A7288="Ūdeņraža jonu koncentrācija",VLOOKUP(Dati!$A7288,Normas!$A:$D,3,FALSE),VLOOKUP(Dati!$A7288,Normas!$A:$D,3,FALSE)*0.3)),"")</f>
      </c>
    </row>
    <row r="7289" spans="2:9" x14ac:dyDescent="0.2">
      <c r="B7289">
        <f>IF(ISBLANK(A7289),"",VLOOKUP(A7289,Normas!A:D,4,FALSE))</f>
      </c>
      <c r="E7289" s="2">
        <f>IF(ISBLANK(D7289),"",INT(YEARFRAC(D7289,'Vispārīga informācija'!$B$2)))</f>
      </c>
      <c r="F7289" s="2">
        <f>IFERROR(IF(ISBLANK($A7289),"",IF($A7289="Ūdeņraža jonu koncentrācija",VLOOKUP(Dati!$A7289,Normas!$A:$D,2,FALSE),VLOOKUP(Dati!$A7289,Normas!$A:$D,2,FALSE)*0.6)),"")</f>
      </c>
      <c r="G7289" s="2">
        <f>IFERROR(IF(ISBLANK($A7289),"",IF($A7289="Ūdeņraža jonu koncentrācija",VLOOKUP(Dati!$A7289,Normas!$A:$D,3,FALSE),VLOOKUP(Dati!$A7289,Normas!$A:$D,3,FALSE)*0.6)),"")</f>
      </c>
      <c r="H7289" s="2">
        <f>IFERROR(IF(ISBLANK($A7289),"",IF($A7289="Ūdeņraža jonu koncentrācija",VLOOKUP(Dati!$A7289,Normas!$A:$D,2,FALSE),VLOOKUP(Dati!$A7289,Normas!$A:$D,2,FALSE)*0.3)),"")</f>
      </c>
      <c r="I7289" s="2">
        <f>IFERROR(IF(ISBLANK($A7289),"",IF($A7289="Ūdeņraža jonu koncentrācija",VLOOKUP(Dati!$A7289,Normas!$A:$D,3,FALSE),VLOOKUP(Dati!$A7289,Normas!$A:$D,3,FALSE)*0.3)),"")</f>
      </c>
    </row>
    <row r="7290" spans="2:9" x14ac:dyDescent="0.2">
      <c r="B7290">
        <f>IF(ISBLANK(A7290),"",VLOOKUP(A7290,Normas!A:D,4,FALSE))</f>
      </c>
      <c r="E7290" s="2">
        <f>IF(ISBLANK(D7290),"",INT(YEARFRAC(D7290,'Vispārīga informācija'!$B$2)))</f>
      </c>
      <c r="F7290" s="2">
        <f>IFERROR(IF(ISBLANK($A7290),"",IF($A7290="Ūdeņraža jonu koncentrācija",VLOOKUP(Dati!$A7290,Normas!$A:$D,2,FALSE),VLOOKUP(Dati!$A7290,Normas!$A:$D,2,FALSE)*0.6)),"")</f>
      </c>
      <c r="G7290" s="2">
        <f>IFERROR(IF(ISBLANK($A7290),"",IF($A7290="Ūdeņraža jonu koncentrācija",VLOOKUP(Dati!$A7290,Normas!$A:$D,3,FALSE),VLOOKUP(Dati!$A7290,Normas!$A:$D,3,FALSE)*0.6)),"")</f>
      </c>
      <c r="H7290" s="2">
        <f>IFERROR(IF(ISBLANK($A7290),"",IF($A7290="Ūdeņraža jonu koncentrācija",VLOOKUP(Dati!$A7290,Normas!$A:$D,2,FALSE),VLOOKUP(Dati!$A7290,Normas!$A:$D,2,FALSE)*0.3)),"")</f>
      </c>
      <c r="I7290" s="2">
        <f>IFERROR(IF(ISBLANK($A7290),"",IF($A7290="Ūdeņraža jonu koncentrācija",VLOOKUP(Dati!$A7290,Normas!$A:$D,3,FALSE),VLOOKUP(Dati!$A7290,Normas!$A:$D,3,FALSE)*0.3)),"")</f>
      </c>
    </row>
    <row r="7291" spans="2:9" x14ac:dyDescent="0.2">
      <c r="B7291">
        <f>IF(ISBLANK(A7291),"",VLOOKUP(A7291,Normas!A:D,4,FALSE))</f>
      </c>
      <c r="E7291" s="2">
        <f>IF(ISBLANK(D7291),"",INT(YEARFRAC(D7291,'Vispārīga informācija'!$B$2)))</f>
      </c>
      <c r="F7291" s="2">
        <f>IFERROR(IF(ISBLANK($A7291),"",IF($A7291="Ūdeņraža jonu koncentrācija",VLOOKUP(Dati!$A7291,Normas!$A:$D,2,FALSE),VLOOKUP(Dati!$A7291,Normas!$A:$D,2,FALSE)*0.6)),"")</f>
      </c>
      <c r="G7291" s="2">
        <f>IFERROR(IF(ISBLANK($A7291),"",IF($A7291="Ūdeņraža jonu koncentrācija",VLOOKUP(Dati!$A7291,Normas!$A:$D,3,FALSE),VLOOKUP(Dati!$A7291,Normas!$A:$D,3,FALSE)*0.6)),"")</f>
      </c>
      <c r="H7291" s="2">
        <f>IFERROR(IF(ISBLANK($A7291),"",IF($A7291="Ūdeņraža jonu koncentrācija",VLOOKUP(Dati!$A7291,Normas!$A:$D,2,FALSE),VLOOKUP(Dati!$A7291,Normas!$A:$D,2,FALSE)*0.3)),"")</f>
      </c>
      <c r="I7291" s="2">
        <f>IFERROR(IF(ISBLANK($A7291),"",IF($A7291="Ūdeņraža jonu koncentrācija",VLOOKUP(Dati!$A7291,Normas!$A:$D,3,FALSE),VLOOKUP(Dati!$A7291,Normas!$A:$D,3,FALSE)*0.3)),"")</f>
      </c>
    </row>
    <row r="7292" spans="2:9" x14ac:dyDescent="0.2">
      <c r="B7292">
        <f>IF(ISBLANK(A7292),"",VLOOKUP(A7292,Normas!A:D,4,FALSE))</f>
      </c>
      <c r="E7292" s="2">
        <f>IF(ISBLANK(D7292),"",INT(YEARFRAC(D7292,'Vispārīga informācija'!$B$2)))</f>
      </c>
      <c r="F7292" s="2">
        <f>IFERROR(IF(ISBLANK($A7292),"",IF($A7292="Ūdeņraža jonu koncentrācija",VLOOKUP(Dati!$A7292,Normas!$A:$D,2,FALSE),VLOOKUP(Dati!$A7292,Normas!$A:$D,2,FALSE)*0.6)),"")</f>
      </c>
      <c r="G7292" s="2">
        <f>IFERROR(IF(ISBLANK($A7292),"",IF($A7292="Ūdeņraža jonu koncentrācija",VLOOKUP(Dati!$A7292,Normas!$A:$D,3,FALSE),VLOOKUP(Dati!$A7292,Normas!$A:$D,3,FALSE)*0.6)),"")</f>
      </c>
      <c r="H7292" s="2">
        <f>IFERROR(IF(ISBLANK($A7292),"",IF($A7292="Ūdeņraža jonu koncentrācija",VLOOKUP(Dati!$A7292,Normas!$A:$D,2,FALSE),VLOOKUP(Dati!$A7292,Normas!$A:$D,2,FALSE)*0.3)),"")</f>
      </c>
      <c r="I7292" s="2">
        <f>IFERROR(IF(ISBLANK($A7292),"",IF($A7292="Ūdeņraža jonu koncentrācija",VLOOKUP(Dati!$A7292,Normas!$A:$D,3,FALSE),VLOOKUP(Dati!$A7292,Normas!$A:$D,3,FALSE)*0.3)),"")</f>
      </c>
    </row>
    <row r="7293" spans="2:9" x14ac:dyDescent="0.2">
      <c r="B7293">
        <f>IF(ISBLANK(A7293),"",VLOOKUP(A7293,Normas!A:D,4,FALSE))</f>
      </c>
      <c r="E7293" s="2">
        <f>IF(ISBLANK(D7293),"",INT(YEARFRAC(D7293,'Vispārīga informācija'!$B$2)))</f>
      </c>
      <c r="F7293" s="2">
        <f>IFERROR(IF(ISBLANK($A7293),"",IF($A7293="Ūdeņraža jonu koncentrācija",VLOOKUP(Dati!$A7293,Normas!$A:$D,2,FALSE),VLOOKUP(Dati!$A7293,Normas!$A:$D,2,FALSE)*0.6)),"")</f>
      </c>
      <c r="G7293" s="2">
        <f>IFERROR(IF(ISBLANK($A7293),"",IF($A7293="Ūdeņraža jonu koncentrācija",VLOOKUP(Dati!$A7293,Normas!$A:$D,3,FALSE),VLOOKUP(Dati!$A7293,Normas!$A:$D,3,FALSE)*0.6)),"")</f>
      </c>
      <c r="H7293" s="2">
        <f>IFERROR(IF(ISBLANK($A7293),"",IF($A7293="Ūdeņraža jonu koncentrācija",VLOOKUP(Dati!$A7293,Normas!$A:$D,2,FALSE),VLOOKUP(Dati!$A7293,Normas!$A:$D,2,FALSE)*0.3)),"")</f>
      </c>
      <c r="I7293" s="2">
        <f>IFERROR(IF(ISBLANK($A7293),"",IF($A7293="Ūdeņraža jonu koncentrācija",VLOOKUP(Dati!$A7293,Normas!$A:$D,3,FALSE),VLOOKUP(Dati!$A7293,Normas!$A:$D,3,FALSE)*0.3)),"")</f>
      </c>
    </row>
    <row r="7294" spans="2:9" x14ac:dyDescent="0.2">
      <c r="B7294">
        <f>IF(ISBLANK(A7294),"",VLOOKUP(A7294,Normas!A:D,4,FALSE))</f>
      </c>
      <c r="E7294" s="2">
        <f>IF(ISBLANK(D7294),"",INT(YEARFRAC(D7294,'Vispārīga informācija'!$B$2)))</f>
      </c>
      <c r="F7294" s="2">
        <f>IFERROR(IF(ISBLANK($A7294),"",IF($A7294="Ūdeņraža jonu koncentrācija",VLOOKUP(Dati!$A7294,Normas!$A:$D,2,FALSE),VLOOKUP(Dati!$A7294,Normas!$A:$D,2,FALSE)*0.6)),"")</f>
      </c>
      <c r="G7294" s="2">
        <f>IFERROR(IF(ISBLANK($A7294),"",IF($A7294="Ūdeņraža jonu koncentrācija",VLOOKUP(Dati!$A7294,Normas!$A:$D,3,FALSE),VLOOKUP(Dati!$A7294,Normas!$A:$D,3,FALSE)*0.6)),"")</f>
      </c>
      <c r="H7294" s="2">
        <f>IFERROR(IF(ISBLANK($A7294),"",IF($A7294="Ūdeņraža jonu koncentrācija",VLOOKUP(Dati!$A7294,Normas!$A:$D,2,FALSE),VLOOKUP(Dati!$A7294,Normas!$A:$D,2,FALSE)*0.3)),"")</f>
      </c>
      <c r="I7294" s="2">
        <f>IFERROR(IF(ISBLANK($A7294),"",IF($A7294="Ūdeņraža jonu koncentrācija",VLOOKUP(Dati!$A7294,Normas!$A:$D,3,FALSE),VLOOKUP(Dati!$A7294,Normas!$A:$D,3,FALSE)*0.3)),"")</f>
      </c>
    </row>
    <row r="7295" spans="2:9" x14ac:dyDescent="0.2">
      <c r="B7295">
        <f>IF(ISBLANK(A7295),"",VLOOKUP(A7295,Normas!A:D,4,FALSE))</f>
      </c>
      <c r="E7295" s="2">
        <f>IF(ISBLANK(D7295),"",INT(YEARFRAC(D7295,'Vispārīga informācija'!$B$2)))</f>
      </c>
      <c r="F7295" s="2">
        <f>IFERROR(IF(ISBLANK($A7295),"",IF($A7295="Ūdeņraža jonu koncentrācija",VLOOKUP(Dati!$A7295,Normas!$A:$D,2,FALSE),VLOOKUP(Dati!$A7295,Normas!$A:$D,2,FALSE)*0.6)),"")</f>
      </c>
      <c r="G7295" s="2">
        <f>IFERROR(IF(ISBLANK($A7295),"",IF($A7295="Ūdeņraža jonu koncentrācija",VLOOKUP(Dati!$A7295,Normas!$A:$D,3,FALSE),VLOOKUP(Dati!$A7295,Normas!$A:$D,3,FALSE)*0.6)),"")</f>
      </c>
      <c r="H7295" s="2">
        <f>IFERROR(IF(ISBLANK($A7295),"",IF($A7295="Ūdeņraža jonu koncentrācija",VLOOKUP(Dati!$A7295,Normas!$A:$D,2,FALSE),VLOOKUP(Dati!$A7295,Normas!$A:$D,2,FALSE)*0.3)),"")</f>
      </c>
      <c r="I7295" s="2">
        <f>IFERROR(IF(ISBLANK($A7295),"",IF($A7295="Ūdeņraža jonu koncentrācija",VLOOKUP(Dati!$A7295,Normas!$A:$D,3,FALSE),VLOOKUP(Dati!$A7295,Normas!$A:$D,3,FALSE)*0.3)),"")</f>
      </c>
    </row>
    <row r="7296" spans="2:9" x14ac:dyDescent="0.2">
      <c r="B7296">
        <f>IF(ISBLANK(A7296),"",VLOOKUP(A7296,Normas!A:D,4,FALSE))</f>
      </c>
      <c r="E7296" s="2">
        <f>IF(ISBLANK(D7296),"",INT(YEARFRAC(D7296,'Vispārīga informācija'!$B$2)))</f>
      </c>
      <c r="F7296" s="2">
        <f>IFERROR(IF(ISBLANK($A7296),"",IF($A7296="Ūdeņraža jonu koncentrācija",VLOOKUP(Dati!$A7296,Normas!$A:$D,2,FALSE),VLOOKUP(Dati!$A7296,Normas!$A:$D,2,FALSE)*0.6)),"")</f>
      </c>
      <c r="G7296" s="2">
        <f>IFERROR(IF(ISBLANK($A7296),"",IF($A7296="Ūdeņraža jonu koncentrācija",VLOOKUP(Dati!$A7296,Normas!$A:$D,3,FALSE),VLOOKUP(Dati!$A7296,Normas!$A:$D,3,FALSE)*0.6)),"")</f>
      </c>
      <c r="H7296" s="2">
        <f>IFERROR(IF(ISBLANK($A7296),"",IF($A7296="Ūdeņraža jonu koncentrācija",VLOOKUP(Dati!$A7296,Normas!$A:$D,2,FALSE),VLOOKUP(Dati!$A7296,Normas!$A:$D,2,FALSE)*0.3)),"")</f>
      </c>
      <c r="I7296" s="2">
        <f>IFERROR(IF(ISBLANK($A7296),"",IF($A7296="Ūdeņraža jonu koncentrācija",VLOOKUP(Dati!$A7296,Normas!$A:$D,3,FALSE),VLOOKUP(Dati!$A7296,Normas!$A:$D,3,FALSE)*0.3)),"")</f>
      </c>
    </row>
    <row r="7297" spans="2:9" x14ac:dyDescent="0.2">
      <c r="B7297">
        <f>IF(ISBLANK(A7297),"",VLOOKUP(A7297,Normas!A:D,4,FALSE))</f>
      </c>
      <c r="E7297" s="2">
        <f>IF(ISBLANK(D7297),"",INT(YEARFRAC(D7297,'Vispārīga informācija'!$B$2)))</f>
      </c>
      <c r="F7297" s="2">
        <f>IFERROR(IF(ISBLANK($A7297),"",IF($A7297="Ūdeņraža jonu koncentrācija",VLOOKUP(Dati!$A7297,Normas!$A:$D,2,FALSE),VLOOKUP(Dati!$A7297,Normas!$A:$D,2,FALSE)*0.6)),"")</f>
      </c>
      <c r="G7297" s="2">
        <f>IFERROR(IF(ISBLANK($A7297),"",IF($A7297="Ūdeņraža jonu koncentrācija",VLOOKUP(Dati!$A7297,Normas!$A:$D,3,FALSE),VLOOKUP(Dati!$A7297,Normas!$A:$D,3,FALSE)*0.6)),"")</f>
      </c>
      <c r="H7297" s="2">
        <f>IFERROR(IF(ISBLANK($A7297),"",IF($A7297="Ūdeņraža jonu koncentrācija",VLOOKUP(Dati!$A7297,Normas!$A:$D,2,FALSE),VLOOKUP(Dati!$A7297,Normas!$A:$D,2,FALSE)*0.3)),"")</f>
      </c>
      <c r="I7297" s="2">
        <f>IFERROR(IF(ISBLANK($A7297),"",IF($A7297="Ūdeņraža jonu koncentrācija",VLOOKUP(Dati!$A7297,Normas!$A:$D,3,FALSE),VLOOKUP(Dati!$A7297,Normas!$A:$D,3,FALSE)*0.3)),"")</f>
      </c>
    </row>
    <row r="7298" spans="2:9" x14ac:dyDescent="0.2">
      <c r="B7298">
        <f>IF(ISBLANK(A7298),"",VLOOKUP(A7298,Normas!A:D,4,FALSE))</f>
      </c>
      <c r="E7298" s="2">
        <f>IF(ISBLANK(D7298),"",INT(YEARFRAC(D7298,'Vispārīga informācija'!$B$2)))</f>
      </c>
      <c r="F7298" s="2">
        <f>IFERROR(IF(ISBLANK($A7298),"",IF($A7298="Ūdeņraža jonu koncentrācija",VLOOKUP(Dati!$A7298,Normas!$A:$D,2,FALSE),VLOOKUP(Dati!$A7298,Normas!$A:$D,2,FALSE)*0.6)),"")</f>
      </c>
      <c r="G7298" s="2">
        <f>IFERROR(IF(ISBLANK($A7298),"",IF($A7298="Ūdeņraža jonu koncentrācija",VLOOKUP(Dati!$A7298,Normas!$A:$D,3,FALSE),VLOOKUP(Dati!$A7298,Normas!$A:$D,3,FALSE)*0.6)),"")</f>
      </c>
      <c r="H7298" s="2">
        <f>IFERROR(IF(ISBLANK($A7298),"",IF($A7298="Ūdeņraža jonu koncentrācija",VLOOKUP(Dati!$A7298,Normas!$A:$D,2,FALSE),VLOOKUP(Dati!$A7298,Normas!$A:$D,2,FALSE)*0.3)),"")</f>
      </c>
      <c r="I7298" s="2">
        <f>IFERROR(IF(ISBLANK($A7298),"",IF($A7298="Ūdeņraža jonu koncentrācija",VLOOKUP(Dati!$A7298,Normas!$A:$D,3,FALSE),VLOOKUP(Dati!$A7298,Normas!$A:$D,3,FALSE)*0.3)),"")</f>
      </c>
    </row>
    <row r="7299" spans="2:9" x14ac:dyDescent="0.2">
      <c r="B7299">
        <f>IF(ISBLANK(A7299),"",VLOOKUP(A7299,Normas!A:D,4,FALSE))</f>
      </c>
      <c r="E7299" s="2">
        <f>IF(ISBLANK(D7299),"",INT(YEARFRAC(D7299,'Vispārīga informācija'!$B$2)))</f>
      </c>
      <c r="F7299" s="2">
        <f>IFERROR(IF(ISBLANK($A7299),"",IF($A7299="Ūdeņraža jonu koncentrācija",VLOOKUP(Dati!$A7299,Normas!$A:$D,2,FALSE),VLOOKUP(Dati!$A7299,Normas!$A:$D,2,FALSE)*0.6)),"")</f>
      </c>
      <c r="G7299" s="2">
        <f>IFERROR(IF(ISBLANK($A7299),"",IF($A7299="Ūdeņraža jonu koncentrācija",VLOOKUP(Dati!$A7299,Normas!$A:$D,3,FALSE),VLOOKUP(Dati!$A7299,Normas!$A:$D,3,FALSE)*0.6)),"")</f>
      </c>
      <c r="H7299" s="2">
        <f>IFERROR(IF(ISBLANK($A7299),"",IF($A7299="Ūdeņraža jonu koncentrācija",VLOOKUP(Dati!$A7299,Normas!$A:$D,2,FALSE),VLOOKUP(Dati!$A7299,Normas!$A:$D,2,FALSE)*0.3)),"")</f>
      </c>
      <c r="I7299" s="2">
        <f>IFERROR(IF(ISBLANK($A7299),"",IF($A7299="Ūdeņraža jonu koncentrācija",VLOOKUP(Dati!$A7299,Normas!$A:$D,3,FALSE),VLOOKUP(Dati!$A7299,Normas!$A:$D,3,FALSE)*0.3)),"")</f>
      </c>
    </row>
    <row r="7300" spans="2:9" x14ac:dyDescent="0.2">
      <c r="B7300">
        <f>IF(ISBLANK(A7300),"",VLOOKUP(A7300,Normas!A:D,4,FALSE))</f>
      </c>
      <c r="E7300" s="2">
        <f>IF(ISBLANK(D7300),"",INT(YEARFRAC(D7300,'Vispārīga informācija'!$B$2)))</f>
      </c>
      <c r="F7300" s="2">
        <f>IFERROR(IF(ISBLANK($A7300),"",IF($A7300="Ūdeņraža jonu koncentrācija",VLOOKUP(Dati!$A7300,Normas!$A:$D,2,FALSE),VLOOKUP(Dati!$A7300,Normas!$A:$D,2,FALSE)*0.6)),"")</f>
      </c>
      <c r="G7300" s="2">
        <f>IFERROR(IF(ISBLANK($A7300),"",IF($A7300="Ūdeņraža jonu koncentrācija",VLOOKUP(Dati!$A7300,Normas!$A:$D,3,FALSE),VLOOKUP(Dati!$A7300,Normas!$A:$D,3,FALSE)*0.6)),"")</f>
      </c>
      <c r="H7300" s="2">
        <f>IFERROR(IF(ISBLANK($A7300),"",IF($A7300="Ūdeņraža jonu koncentrācija",VLOOKUP(Dati!$A7300,Normas!$A:$D,2,FALSE),VLOOKUP(Dati!$A7300,Normas!$A:$D,2,FALSE)*0.3)),"")</f>
      </c>
      <c r="I7300" s="2">
        <f>IFERROR(IF(ISBLANK($A7300),"",IF($A7300="Ūdeņraža jonu koncentrācija",VLOOKUP(Dati!$A7300,Normas!$A:$D,3,FALSE),VLOOKUP(Dati!$A7300,Normas!$A:$D,3,FALSE)*0.3)),"")</f>
      </c>
    </row>
    <row r="7301" spans="2:9" x14ac:dyDescent="0.2">
      <c r="B7301">
        <f>IF(ISBLANK(A7301),"",VLOOKUP(A7301,Normas!A:D,4,FALSE))</f>
      </c>
      <c r="E7301" s="2">
        <f>IF(ISBLANK(D7301),"",INT(YEARFRAC(D7301,'Vispārīga informācija'!$B$2)))</f>
      </c>
      <c r="F7301" s="2">
        <f>IFERROR(IF(ISBLANK($A7301),"",IF($A7301="Ūdeņraža jonu koncentrācija",VLOOKUP(Dati!$A7301,Normas!$A:$D,2,FALSE),VLOOKUP(Dati!$A7301,Normas!$A:$D,2,FALSE)*0.6)),"")</f>
      </c>
      <c r="G7301" s="2">
        <f>IFERROR(IF(ISBLANK($A7301),"",IF($A7301="Ūdeņraža jonu koncentrācija",VLOOKUP(Dati!$A7301,Normas!$A:$D,3,FALSE),VLOOKUP(Dati!$A7301,Normas!$A:$D,3,FALSE)*0.6)),"")</f>
      </c>
      <c r="H7301" s="2">
        <f>IFERROR(IF(ISBLANK($A7301),"",IF($A7301="Ūdeņraža jonu koncentrācija",VLOOKUP(Dati!$A7301,Normas!$A:$D,2,FALSE),VLOOKUP(Dati!$A7301,Normas!$A:$D,2,FALSE)*0.3)),"")</f>
      </c>
      <c r="I7301" s="2">
        <f>IFERROR(IF(ISBLANK($A7301),"",IF($A7301="Ūdeņraža jonu koncentrācija",VLOOKUP(Dati!$A7301,Normas!$A:$D,3,FALSE),VLOOKUP(Dati!$A7301,Normas!$A:$D,3,FALSE)*0.3)),"")</f>
      </c>
    </row>
    <row r="7302" spans="2:9" x14ac:dyDescent="0.2">
      <c r="B7302">
        <f>IF(ISBLANK(A7302),"",VLOOKUP(A7302,Normas!A:D,4,FALSE))</f>
      </c>
      <c r="E7302" s="2">
        <f>IF(ISBLANK(D7302),"",INT(YEARFRAC(D7302,'Vispārīga informācija'!$B$2)))</f>
      </c>
      <c r="F7302" s="2">
        <f>IFERROR(IF(ISBLANK($A7302),"",IF($A7302="Ūdeņraža jonu koncentrācija",VLOOKUP(Dati!$A7302,Normas!$A:$D,2,FALSE),VLOOKUP(Dati!$A7302,Normas!$A:$D,2,FALSE)*0.6)),"")</f>
      </c>
      <c r="G7302" s="2">
        <f>IFERROR(IF(ISBLANK($A7302),"",IF($A7302="Ūdeņraža jonu koncentrācija",VLOOKUP(Dati!$A7302,Normas!$A:$D,3,FALSE),VLOOKUP(Dati!$A7302,Normas!$A:$D,3,FALSE)*0.6)),"")</f>
      </c>
      <c r="H7302" s="2">
        <f>IFERROR(IF(ISBLANK($A7302),"",IF($A7302="Ūdeņraža jonu koncentrācija",VLOOKUP(Dati!$A7302,Normas!$A:$D,2,FALSE),VLOOKUP(Dati!$A7302,Normas!$A:$D,2,FALSE)*0.3)),"")</f>
      </c>
      <c r="I7302" s="2">
        <f>IFERROR(IF(ISBLANK($A7302),"",IF($A7302="Ūdeņraža jonu koncentrācija",VLOOKUP(Dati!$A7302,Normas!$A:$D,3,FALSE),VLOOKUP(Dati!$A7302,Normas!$A:$D,3,FALSE)*0.3)),"")</f>
      </c>
    </row>
    <row r="7303" spans="2:9" x14ac:dyDescent="0.2">
      <c r="B7303">
        <f>IF(ISBLANK(A7303),"",VLOOKUP(A7303,Normas!A:D,4,FALSE))</f>
      </c>
      <c r="E7303" s="2">
        <f>IF(ISBLANK(D7303),"",INT(YEARFRAC(D7303,'Vispārīga informācija'!$B$2)))</f>
      </c>
      <c r="F7303" s="2">
        <f>IFERROR(IF(ISBLANK($A7303),"",IF($A7303="Ūdeņraža jonu koncentrācija",VLOOKUP(Dati!$A7303,Normas!$A:$D,2,FALSE),VLOOKUP(Dati!$A7303,Normas!$A:$D,2,FALSE)*0.6)),"")</f>
      </c>
      <c r="G7303" s="2">
        <f>IFERROR(IF(ISBLANK($A7303),"",IF($A7303="Ūdeņraža jonu koncentrācija",VLOOKUP(Dati!$A7303,Normas!$A:$D,3,FALSE),VLOOKUP(Dati!$A7303,Normas!$A:$D,3,FALSE)*0.6)),"")</f>
      </c>
      <c r="H7303" s="2">
        <f>IFERROR(IF(ISBLANK($A7303),"",IF($A7303="Ūdeņraža jonu koncentrācija",VLOOKUP(Dati!$A7303,Normas!$A:$D,2,FALSE),VLOOKUP(Dati!$A7303,Normas!$A:$D,2,FALSE)*0.3)),"")</f>
      </c>
      <c r="I7303" s="2">
        <f>IFERROR(IF(ISBLANK($A7303),"",IF($A7303="Ūdeņraža jonu koncentrācija",VLOOKUP(Dati!$A7303,Normas!$A:$D,3,FALSE),VLOOKUP(Dati!$A7303,Normas!$A:$D,3,FALSE)*0.3)),"")</f>
      </c>
    </row>
    <row r="7304" spans="2:9" x14ac:dyDescent="0.2">
      <c r="B7304">
        <f>IF(ISBLANK(A7304),"",VLOOKUP(A7304,Normas!A:D,4,FALSE))</f>
      </c>
      <c r="E7304" s="2">
        <f>IF(ISBLANK(D7304),"",INT(YEARFRAC(D7304,'Vispārīga informācija'!$B$2)))</f>
      </c>
      <c r="F7304" s="2">
        <f>IFERROR(IF(ISBLANK($A7304),"",IF($A7304="Ūdeņraža jonu koncentrācija",VLOOKUP(Dati!$A7304,Normas!$A:$D,2,FALSE),VLOOKUP(Dati!$A7304,Normas!$A:$D,2,FALSE)*0.6)),"")</f>
      </c>
      <c r="G7304" s="2">
        <f>IFERROR(IF(ISBLANK($A7304),"",IF($A7304="Ūdeņraža jonu koncentrācija",VLOOKUP(Dati!$A7304,Normas!$A:$D,3,FALSE),VLOOKUP(Dati!$A7304,Normas!$A:$D,3,FALSE)*0.6)),"")</f>
      </c>
      <c r="H7304" s="2">
        <f>IFERROR(IF(ISBLANK($A7304),"",IF($A7304="Ūdeņraža jonu koncentrācija",VLOOKUP(Dati!$A7304,Normas!$A:$D,2,FALSE),VLOOKUP(Dati!$A7304,Normas!$A:$D,2,FALSE)*0.3)),"")</f>
      </c>
      <c r="I7304" s="2">
        <f>IFERROR(IF(ISBLANK($A7304),"",IF($A7304="Ūdeņraža jonu koncentrācija",VLOOKUP(Dati!$A7304,Normas!$A:$D,3,FALSE),VLOOKUP(Dati!$A7304,Normas!$A:$D,3,FALSE)*0.3)),"")</f>
      </c>
    </row>
    <row r="7305" spans="2:9" x14ac:dyDescent="0.2">
      <c r="B7305">
        <f>IF(ISBLANK(A7305),"",VLOOKUP(A7305,Normas!A:D,4,FALSE))</f>
      </c>
      <c r="E7305" s="2">
        <f>IF(ISBLANK(D7305),"",INT(YEARFRAC(D7305,'Vispārīga informācija'!$B$2)))</f>
      </c>
      <c r="F7305" s="2">
        <f>IFERROR(IF(ISBLANK($A7305),"",IF($A7305="Ūdeņraža jonu koncentrācija",VLOOKUP(Dati!$A7305,Normas!$A:$D,2,FALSE),VLOOKUP(Dati!$A7305,Normas!$A:$D,2,FALSE)*0.6)),"")</f>
      </c>
      <c r="G7305" s="2">
        <f>IFERROR(IF(ISBLANK($A7305),"",IF($A7305="Ūdeņraža jonu koncentrācija",VLOOKUP(Dati!$A7305,Normas!$A:$D,3,FALSE),VLOOKUP(Dati!$A7305,Normas!$A:$D,3,FALSE)*0.6)),"")</f>
      </c>
      <c r="H7305" s="2">
        <f>IFERROR(IF(ISBLANK($A7305),"",IF($A7305="Ūdeņraža jonu koncentrācija",VLOOKUP(Dati!$A7305,Normas!$A:$D,2,FALSE),VLOOKUP(Dati!$A7305,Normas!$A:$D,2,FALSE)*0.3)),"")</f>
      </c>
      <c r="I7305" s="2">
        <f>IFERROR(IF(ISBLANK($A7305),"",IF($A7305="Ūdeņraža jonu koncentrācija",VLOOKUP(Dati!$A7305,Normas!$A:$D,3,FALSE),VLOOKUP(Dati!$A7305,Normas!$A:$D,3,FALSE)*0.3)),"")</f>
      </c>
    </row>
    <row r="7306" spans="2:9" x14ac:dyDescent="0.2">
      <c r="B7306">
        <f>IF(ISBLANK(A7306),"",VLOOKUP(A7306,Normas!A:D,4,FALSE))</f>
      </c>
      <c r="E7306" s="2">
        <f>IF(ISBLANK(D7306),"",INT(YEARFRAC(D7306,'Vispārīga informācija'!$B$2)))</f>
      </c>
      <c r="F7306" s="2">
        <f>IFERROR(IF(ISBLANK($A7306),"",IF($A7306="Ūdeņraža jonu koncentrācija",VLOOKUP(Dati!$A7306,Normas!$A:$D,2,FALSE),VLOOKUP(Dati!$A7306,Normas!$A:$D,2,FALSE)*0.6)),"")</f>
      </c>
      <c r="G7306" s="2">
        <f>IFERROR(IF(ISBLANK($A7306),"",IF($A7306="Ūdeņraža jonu koncentrācija",VLOOKUP(Dati!$A7306,Normas!$A:$D,3,FALSE),VLOOKUP(Dati!$A7306,Normas!$A:$D,3,FALSE)*0.6)),"")</f>
      </c>
      <c r="H7306" s="2">
        <f>IFERROR(IF(ISBLANK($A7306),"",IF($A7306="Ūdeņraža jonu koncentrācija",VLOOKUP(Dati!$A7306,Normas!$A:$D,2,FALSE),VLOOKUP(Dati!$A7306,Normas!$A:$D,2,FALSE)*0.3)),"")</f>
      </c>
      <c r="I7306" s="2">
        <f>IFERROR(IF(ISBLANK($A7306),"",IF($A7306="Ūdeņraža jonu koncentrācija",VLOOKUP(Dati!$A7306,Normas!$A:$D,3,FALSE),VLOOKUP(Dati!$A7306,Normas!$A:$D,3,FALSE)*0.3)),"")</f>
      </c>
    </row>
    <row r="7307" spans="2:9" x14ac:dyDescent="0.2">
      <c r="B7307">
        <f>IF(ISBLANK(A7307),"",VLOOKUP(A7307,Normas!A:D,4,FALSE))</f>
      </c>
      <c r="E7307" s="2">
        <f>IF(ISBLANK(D7307),"",INT(YEARFRAC(D7307,'Vispārīga informācija'!$B$2)))</f>
      </c>
      <c r="F7307" s="2">
        <f>IFERROR(IF(ISBLANK($A7307),"",IF($A7307="Ūdeņraža jonu koncentrācija",VLOOKUP(Dati!$A7307,Normas!$A:$D,2,FALSE),VLOOKUP(Dati!$A7307,Normas!$A:$D,2,FALSE)*0.6)),"")</f>
      </c>
      <c r="G7307" s="2">
        <f>IFERROR(IF(ISBLANK($A7307),"",IF($A7307="Ūdeņraža jonu koncentrācija",VLOOKUP(Dati!$A7307,Normas!$A:$D,3,FALSE),VLOOKUP(Dati!$A7307,Normas!$A:$D,3,FALSE)*0.6)),"")</f>
      </c>
      <c r="H7307" s="2">
        <f>IFERROR(IF(ISBLANK($A7307),"",IF($A7307="Ūdeņraža jonu koncentrācija",VLOOKUP(Dati!$A7307,Normas!$A:$D,2,FALSE),VLOOKUP(Dati!$A7307,Normas!$A:$D,2,FALSE)*0.3)),"")</f>
      </c>
      <c r="I7307" s="2">
        <f>IFERROR(IF(ISBLANK($A7307),"",IF($A7307="Ūdeņraža jonu koncentrācija",VLOOKUP(Dati!$A7307,Normas!$A:$D,3,FALSE),VLOOKUP(Dati!$A7307,Normas!$A:$D,3,FALSE)*0.3)),"")</f>
      </c>
    </row>
    <row r="7308" spans="2:9" x14ac:dyDescent="0.2">
      <c r="B7308">
        <f>IF(ISBLANK(A7308),"",VLOOKUP(A7308,Normas!A:D,4,FALSE))</f>
      </c>
      <c r="E7308" s="2">
        <f>IF(ISBLANK(D7308),"",INT(YEARFRAC(D7308,'Vispārīga informācija'!$B$2)))</f>
      </c>
      <c r="F7308" s="2">
        <f>IFERROR(IF(ISBLANK($A7308),"",IF($A7308="Ūdeņraža jonu koncentrācija",VLOOKUP(Dati!$A7308,Normas!$A:$D,2,FALSE),VLOOKUP(Dati!$A7308,Normas!$A:$D,2,FALSE)*0.6)),"")</f>
      </c>
      <c r="G7308" s="2">
        <f>IFERROR(IF(ISBLANK($A7308),"",IF($A7308="Ūdeņraža jonu koncentrācija",VLOOKUP(Dati!$A7308,Normas!$A:$D,3,FALSE),VLOOKUP(Dati!$A7308,Normas!$A:$D,3,FALSE)*0.6)),"")</f>
      </c>
      <c r="H7308" s="2">
        <f>IFERROR(IF(ISBLANK($A7308),"",IF($A7308="Ūdeņraža jonu koncentrācija",VLOOKUP(Dati!$A7308,Normas!$A:$D,2,FALSE),VLOOKUP(Dati!$A7308,Normas!$A:$D,2,FALSE)*0.3)),"")</f>
      </c>
      <c r="I7308" s="2">
        <f>IFERROR(IF(ISBLANK($A7308),"",IF($A7308="Ūdeņraža jonu koncentrācija",VLOOKUP(Dati!$A7308,Normas!$A:$D,3,FALSE),VLOOKUP(Dati!$A7308,Normas!$A:$D,3,FALSE)*0.3)),"")</f>
      </c>
    </row>
    <row r="7309" spans="2:9" x14ac:dyDescent="0.2">
      <c r="B7309">
        <f>IF(ISBLANK(A7309),"",VLOOKUP(A7309,Normas!A:D,4,FALSE))</f>
      </c>
      <c r="E7309" s="2">
        <f>IF(ISBLANK(D7309),"",INT(YEARFRAC(D7309,'Vispārīga informācija'!$B$2)))</f>
      </c>
      <c r="F7309" s="2">
        <f>IFERROR(IF(ISBLANK($A7309),"",IF($A7309="Ūdeņraža jonu koncentrācija",VLOOKUP(Dati!$A7309,Normas!$A:$D,2,FALSE),VLOOKUP(Dati!$A7309,Normas!$A:$D,2,FALSE)*0.6)),"")</f>
      </c>
      <c r="G7309" s="2">
        <f>IFERROR(IF(ISBLANK($A7309),"",IF($A7309="Ūdeņraža jonu koncentrācija",VLOOKUP(Dati!$A7309,Normas!$A:$D,3,FALSE),VLOOKUP(Dati!$A7309,Normas!$A:$D,3,FALSE)*0.6)),"")</f>
      </c>
      <c r="H7309" s="2">
        <f>IFERROR(IF(ISBLANK($A7309),"",IF($A7309="Ūdeņraža jonu koncentrācija",VLOOKUP(Dati!$A7309,Normas!$A:$D,2,FALSE),VLOOKUP(Dati!$A7309,Normas!$A:$D,2,FALSE)*0.3)),"")</f>
      </c>
      <c r="I7309" s="2">
        <f>IFERROR(IF(ISBLANK($A7309),"",IF($A7309="Ūdeņraža jonu koncentrācija",VLOOKUP(Dati!$A7309,Normas!$A:$D,3,FALSE),VLOOKUP(Dati!$A7309,Normas!$A:$D,3,FALSE)*0.3)),"")</f>
      </c>
    </row>
    <row r="7310" spans="2:9" x14ac:dyDescent="0.2">
      <c r="B7310">
        <f>IF(ISBLANK(A7310),"",VLOOKUP(A7310,Normas!A:D,4,FALSE))</f>
      </c>
      <c r="E7310" s="2">
        <f>IF(ISBLANK(D7310),"",INT(YEARFRAC(D7310,'Vispārīga informācija'!$B$2)))</f>
      </c>
      <c r="F7310" s="2">
        <f>IFERROR(IF(ISBLANK($A7310),"",IF($A7310="Ūdeņraža jonu koncentrācija",VLOOKUP(Dati!$A7310,Normas!$A:$D,2,FALSE),VLOOKUP(Dati!$A7310,Normas!$A:$D,2,FALSE)*0.6)),"")</f>
      </c>
      <c r="G7310" s="2">
        <f>IFERROR(IF(ISBLANK($A7310),"",IF($A7310="Ūdeņraža jonu koncentrācija",VLOOKUP(Dati!$A7310,Normas!$A:$D,3,FALSE),VLOOKUP(Dati!$A7310,Normas!$A:$D,3,FALSE)*0.6)),"")</f>
      </c>
      <c r="H7310" s="2">
        <f>IFERROR(IF(ISBLANK($A7310),"",IF($A7310="Ūdeņraža jonu koncentrācija",VLOOKUP(Dati!$A7310,Normas!$A:$D,2,FALSE),VLOOKUP(Dati!$A7310,Normas!$A:$D,2,FALSE)*0.3)),"")</f>
      </c>
      <c r="I7310" s="2">
        <f>IFERROR(IF(ISBLANK($A7310),"",IF($A7310="Ūdeņraža jonu koncentrācija",VLOOKUP(Dati!$A7310,Normas!$A:$D,3,FALSE),VLOOKUP(Dati!$A7310,Normas!$A:$D,3,FALSE)*0.3)),"")</f>
      </c>
    </row>
    <row r="7311" spans="2:9" x14ac:dyDescent="0.2">
      <c r="B7311">
        <f>IF(ISBLANK(A7311),"",VLOOKUP(A7311,Normas!A:D,4,FALSE))</f>
      </c>
      <c r="E7311" s="2">
        <f>IF(ISBLANK(D7311),"",INT(YEARFRAC(D7311,'Vispārīga informācija'!$B$2)))</f>
      </c>
      <c r="F7311" s="2">
        <f>IFERROR(IF(ISBLANK($A7311),"",IF($A7311="Ūdeņraža jonu koncentrācija",VLOOKUP(Dati!$A7311,Normas!$A:$D,2,FALSE),VLOOKUP(Dati!$A7311,Normas!$A:$D,2,FALSE)*0.6)),"")</f>
      </c>
      <c r="G7311" s="2">
        <f>IFERROR(IF(ISBLANK($A7311),"",IF($A7311="Ūdeņraža jonu koncentrācija",VLOOKUP(Dati!$A7311,Normas!$A:$D,3,FALSE),VLOOKUP(Dati!$A7311,Normas!$A:$D,3,FALSE)*0.6)),"")</f>
      </c>
      <c r="H7311" s="2">
        <f>IFERROR(IF(ISBLANK($A7311),"",IF($A7311="Ūdeņraža jonu koncentrācija",VLOOKUP(Dati!$A7311,Normas!$A:$D,2,FALSE),VLOOKUP(Dati!$A7311,Normas!$A:$D,2,FALSE)*0.3)),"")</f>
      </c>
      <c r="I7311" s="2">
        <f>IFERROR(IF(ISBLANK($A7311),"",IF($A7311="Ūdeņraža jonu koncentrācija",VLOOKUP(Dati!$A7311,Normas!$A:$D,3,FALSE),VLOOKUP(Dati!$A7311,Normas!$A:$D,3,FALSE)*0.3)),"")</f>
      </c>
    </row>
    <row r="7312" spans="2:9" x14ac:dyDescent="0.2">
      <c r="B7312">
        <f>IF(ISBLANK(A7312),"",VLOOKUP(A7312,Normas!A:D,4,FALSE))</f>
      </c>
      <c r="E7312" s="2">
        <f>IF(ISBLANK(D7312),"",INT(YEARFRAC(D7312,'Vispārīga informācija'!$B$2)))</f>
      </c>
      <c r="F7312" s="2">
        <f>IFERROR(IF(ISBLANK($A7312),"",IF($A7312="Ūdeņraža jonu koncentrācija",VLOOKUP(Dati!$A7312,Normas!$A:$D,2,FALSE),VLOOKUP(Dati!$A7312,Normas!$A:$D,2,FALSE)*0.6)),"")</f>
      </c>
      <c r="G7312" s="2">
        <f>IFERROR(IF(ISBLANK($A7312),"",IF($A7312="Ūdeņraža jonu koncentrācija",VLOOKUP(Dati!$A7312,Normas!$A:$D,3,FALSE),VLOOKUP(Dati!$A7312,Normas!$A:$D,3,FALSE)*0.6)),"")</f>
      </c>
      <c r="H7312" s="2">
        <f>IFERROR(IF(ISBLANK($A7312),"",IF($A7312="Ūdeņraža jonu koncentrācija",VLOOKUP(Dati!$A7312,Normas!$A:$D,2,FALSE),VLOOKUP(Dati!$A7312,Normas!$A:$D,2,FALSE)*0.3)),"")</f>
      </c>
      <c r="I7312" s="2">
        <f>IFERROR(IF(ISBLANK($A7312),"",IF($A7312="Ūdeņraža jonu koncentrācija",VLOOKUP(Dati!$A7312,Normas!$A:$D,3,FALSE),VLOOKUP(Dati!$A7312,Normas!$A:$D,3,FALSE)*0.3)),"")</f>
      </c>
    </row>
    <row r="7313" spans="2:9" x14ac:dyDescent="0.2">
      <c r="B7313">
        <f>IF(ISBLANK(A7313),"",VLOOKUP(A7313,Normas!A:D,4,FALSE))</f>
      </c>
      <c r="E7313" s="2">
        <f>IF(ISBLANK(D7313),"",INT(YEARFRAC(D7313,'Vispārīga informācija'!$B$2)))</f>
      </c>
      <c r="F7313" s="2">
        <f>IFERROR(IF(ISBLANK($A7313),"",IF($A7313="Ūdeņraža jonu koncentrācija",VLOOKUP(Dati!$A7313,Normas!$A:$D,2,FALSE),VLOOKUP(Dati!$A7313,Normas!$A:$D,2,FALSE)*0.6)),"")</f>
      </c>
      <c r="G7313" s="2">
        <f>IFERROR(IF(ISBLANK($A7313),"",IF($A7313="Ūdeņraža jonu koncentrācija",VLOOKUP(Dati!$A7313,Normas!$A:$D,3,FALSE),VLOOKUP(Dati!$A7313,Normas!$A:$D,3,FALSE)*0.6)),"")</f>
      </c>
      <c r="H7313" s="2">
        <f>IFERROR(IF(ISBLANK($A7313),"",IF($A7313="Ūdeņraža jonu koncentrācija",VLOOKUP(Dati!$A7313,Normas!$A:$D,2,FALSE),VLOOKUP(Dati!$A7313,Normas!$A:$D,2,FALSE)*0.3)),"")</f>
      </c>
      <c r="I7313" s="2">
        <f>IFERROR(IF(ISBLANK($A7313),"",IF($A7313="Ūdeņraža jonu koncentrācija",VLOOKUP(Dati!$A7313,Normas!$A:$D,3,FALSE),VLOOKUP(Dati!$A7313,Normas!$A:$D,3,FALSE)*0.3)),"")</f>
      </c>
    </row>
    <row r="7314" spans="2:9" x14ac:dyDescent="0.2">
      <c r="B7314">
        <f>IF(ISBLANK(A7314),"",VLOOKUP(A7314,Normas!A:D,4,FALSE))</f>
      </c>
      <c r="E7314" s="2">
        <f>IF(ISBLANK(D7314),"",INT(YEARFRAC(D7314,'Vispārīga informācija'!$B$2)))</f>
      </c>
      <c r="F7314" s="2">
        <f>IFERROR(IF(ISBLANK($A7314),"",IF($A7314="Ūdeņraža jonu koncentrācija",VLOOKUP(Dati!$A7314,Normas!$A:$D,2,FALSE),VLOOKUP(Dati!$A7314,Normas!$A:$D,2,FALSE)*0.6)),"")</f>
      </c>
      <c r="G7314" s="2">
        <f>IFERROR(IF(ISBLANK($A7314),"",IF($A7314="Ūdeņraža jonu koncentrācija",VLOOKUP(Dati!$A7314,Normas!$A:$D,3,FALSE),VLOOKUP(Dati!$A7314,Normas!$A:$D,3,FALSE)*0.6)),"")</f>
      </c>
      <c r="H7314" s="2">
        <f>IFERROR(IF(ISBLANK($A7314),"",IF($A7314="Ūdeņraža jonu koncentrācija",VLOOKUP(Dati!$A7314,Normas!$A:$D,2,FALSE),VLOOKUP(Dati!$A7314,Normas!$A:$D,2,FALSE)*0.3)),"")</f>
      </c>
      <c r="I7314" s="2">
        <f>IFERROR(IF(ISBLANK($A7314),"",IF($A7314="Ūdeņraža jonu koncentrācija",VLOOKUP(Dati!$A7314,Normas!$A:$D,3,FALSE),VLOOKUP(Dati!$A7314,Normas!$A:$D,3,FALSE)*0.3)),"")</f>
      </c>
    </row>
    <row r="7315" spans="2:9" x14ac:dyDescent="0.2">
      <c r="B7315">
        <f>IF(ISBLANK(A7315),"",VLOOKUP(A7315,Normas!A:D,4,FALSE))</f>
      </c>
      <c r="E7315" s="2">
        <f>IF(ISBLANK(D7315),"",INT(YEARFRAC(D7315,'Vispārīga informācija'!$B$2)))</f>
      </c>
      <c r="F7315" s="2">
        <f>IFERROR(IF(ISBLANK($A7315),"",IF($A7315="Ūdeņraža jonu koncentrācija",VLOOKUP(Dati!$A7315,Normas!$A:$D,2,FALSE),VLOOKUP(Dati!$A7315,Normas!$A:$D,2,FALSE)*0.6)),"")</f>
      </c>
      <c r="G7315" s="2">
        <f>IFERROR(IF(ISBLANK($A7315),"",IF($A7315="Ūdeņraža jonu koncentrācija",VLOOKUP(Dati!$A7315,Normas!$A:$D,3,FALSE),VLOOKUP(Dati!$A7315,Normas!$A:$D,3,FALSE)*0.6)),"")</f>
      </c>
      <c r="H7315" s="2">
        <f>IFERROR(IF(ISBLANK($A7315),"",IF($A7315="Ūdeņraža jonu koncentrācija",VLOOKUP(Dati!$A7315,Normas!$A:$D,2,FALSE),VLOOKUP(Dati!$A7315,Normas!$A:$D,2,FALSE)*0.3)),"")</f>
      </c>
      <c r="I7315" s="2">
        <f>IFERROR(IF(ISBLANK($A7315),"",IF($A7315="Ūdeņraža jonu koncentrācija",VLOOKUP(Dati!$A7315,Normas!$A:$D,3,FALSE),VLOOKUP(Dati!$A7315,Normas!$A:$D,3,FALSE)*0.3)),"")</f>
      </c>
    </row>
    <row r="7316" spans="2:9" x14ac:dyDescent="0.2">
      <c r="B7316">
        <f>IF(ISBLANK(A7316),"",VLOOKUP(A7316,Normas!A:D,4,FALSE))</f>
      </c>
      <c r="E7316" s="2">
        <f>IF(ISBLANK(D7316),"",INT(YEARFRAC(D7316,'Vispārīga informācija'!$B$2)))</f>
      </c>
      <c r="F7316" s="2">
        <f>IFERROR(IF(ISBLANK($A7316),"",IF($A7316="Ūdeņraža jonu koncentrācija",VLOOKUP(Dati!$A7316,Normas!$A:$D,2,FALSE),VLOOKUP(Dati!$A7316,Normas!$A:$D,2,FALSE)*0.6)),"")</f>
      </c>
      <c r="G7316" s="2">
        <f>IFERROR(IF(ISBLANK($A7316),"",IF($A7316="Ūdeņraža jonu koncentrācija",VLOOKUP(Dati!$A7316,Normas!$A:$D,3,FALSE),VLOOKUP(Dati!$A7316,Normas!$A:$D,3,FALSE)*0.6)),"")</f>
      </c>
      <c r="H7316" s="2">
        <f>IFERROR(IF(ISBLANK($A7316),"",IF($A7316="Ūdeņraža jonu koncentrācija",VLOOKUP(Dati!$A7316,Normas!$A:$D,2,FALSE),VLOOKUP(Dati!$A7316,Normas!$A:$D,2,FALSE)*0.3)),"")</f>
      </c>
      <c r="I7316" s="2">
        <f>IFERROR(IF(ISBLANK($A7316),"",IF($A7316="Ūdeņraža jonu koncentrācija",VLOOKUP(Dati!$A7316,Normas!$A:$D,3,FALSE),VLOOKUP(Dati!$A7316,Normas!$A:$D,3,FALSE)*0.3)),"")</f>
      </c>
    </row>
    <row r="7317" spans="2:9" x14ac:dyDescent="0.2">
      <c r="B7317">
        <f>IF(ISBLANK(A7317),"",VLOOKUP(A7317,Normas!A:D,4,FALSE))</f>
      </c>
      <c r="E7317" s="2">
        <f>IF(ISBLANK(D7317),"",INT(YEARFRAC(D7317,'Vispārīga informācija'!$B$2)))</f>
      </c>
      <c r="F7317" s="2">
        <f>IFERROR(IF(ISBLANK($A7317),"",IF($A7317="Ūdeņraža jonu koncentrācija",VLOOKUP(Dati!$A7317,Normas!$A:$D,2,FALSE),VLOOKUP(Dati!$A7317,Normas!$A:$D,2,FALSE)*0.6)),"")</f>
      </c>
      <c r="G7317" s="2">
        <f>IFERROR(IF(ISBLANK($A7317),"",IF($A7317="Ūdeņraža jonu koncentrācija",VLOOKUP(Dati!$A7317,Normas!$A:$D,3,FALSE),VLOOKUP(Dati!$A7317,Normas!$A:$D,3,FALSE)*0.6)),"")</f>
      </c>
      <c r="H7317" s="2">
        <f>IFERROR(IF(ISBLANK($A7317),"",IF($A7317="Ūdeņraža jonu koncentrācija",VLOOKUP(Dati!$A7317,Normas!$A:$D,2,FALSE),VLOOKUP(Dati!$A7317,Normas!$A:$D,2,FALSE)*0.3)),"")</f>
      </c>
      <c r="I7317" s="2">
        <f>IFERROR(IF(ISBLANK($A7317),"",IF($A7317="Ūdeņraža jonu koncentrācija",VLOOKUP(Dati!$A7317,Normas!$A:$D,3,FALSE),VLOOKUP(Dati!$A7317,Normas!$A:$D,3,FALSE)*0.3)),"")</f>
      </c>
    </row>
    <row r="7318" spans="2:9" x14ac:dyDescent="0.2">
      <c r="B7318">
        <f>IF(ISBLANK(A7318),"",VLOOKUP(A7318,Normas!A:D,4,FALSE))</f>
      </c>
      <c r="E7318" s="2">
        <f>IF(ISBLANK(D7318),"",INT(YEARFRAC(D7318,'Vispārīga informācija'!$B$2)))</f>
      </c>
      <c r="F7318" s="2">
        <f>IFERROR(IF(ISBLANK($A7318),"",IF($A7318="Ūdeņraža jonu koncentrācija",VLOOKUP(Dati!$A7318,Normas!$A:$D,2,FALSE),VLOOKUP(Dati!$A7318,Normas!$A:$D,2,FALSE)*0.6)),"")</f>
      </c>
      <c r="G7318" s="2">
        <f>IFERROR(IF(ISBLANK($A7318),"",IF($A7318="Ūdeņraža jonu koncentrācija",VLOOKUP(Dati!$A7318,Normas!$A:$D,3,FALSE),VLOOKUP(Dati!$A7318,Normas!$A:$D,3,FALSE)*0.6)),"")</f>
      </c>
      <c r="H7318" s="2">
        <f>IFERROR(IF(ISBLANK($A7318),"",IF($A7318="Ūdeņraža jonu koncentrācija",VLOOKUP(Dati!$A7318,Normas!$A:$D,2,FALSE),VLOOKUP(Dati!$A7318,Normas!$A:$D,2,FALSE)*0.3)),"")</f>
      </c>
      <c r="I7318" s="2">
        <f>IFERROR(IF(ISBLANK($A7318),"",IF($A7318="Ūdeņraža jonu koncentrācija",VLOOKUP(Dati!$A7318,Normas!$A:$D,3,FALSE),VLOOKUP(Dati!$A7318,Normas!$A:$D,3,FALSE)*0.3)),"")</f>
      </c>
    </row>
    <row r="7319" spans="2:9" x14ac:dyDescent="0.2">
      <c r="B7319">
        <f>IF(ISBLANK(A7319),"",VLOOKUP(A7319,Normas!A:D,4,FALSE))</f>
      </c>
      <c r="E7319" s="2">
        <f>IF(ISBLANK(D7319),"",INT(YEARFRAC(D7319,'Vispārīga informācija'!$B$2)))</f>
      </c>
      <c r="F7319" s="2">
        <f>IFERROR(IF(ISBLANK($A7319),"",IF($A7319="Ūdeņraža jonu koncentrācija",VLOOKUP(Dati!$A7319,Normas!$A:$D,2,FALSE),VLOOKUP(Dati!$A7319,Normas!$A:$D,2,FALSE)*0.6)),"")</f>
      </c>
      <c r="G7319" s="2">
        <f>IFERROR(IF(ISBLANK($A7319),"",IF($A7319="Ūdeņraža jonu koncentrācija",VLOOKUP(Dati!$A7319,Normas!$A:$D,3,FALSE),VLOOKUP(Dati!$A7319,Normas!$A:$D,3,FALSE)*0.6)),"")</f>
      </c>
      <c r="H7319" s="2">
        <f>IFERROR(IF(ISBLANK($A7319),"",IF($A7319="Ūdeņraža jonu koncentrācija",VLOOKUP(Dati!$A7319,Normas!$A:$D,2,FALSE),VLOOKUP(Dati!$A7319,Normas!$A:$D,2,FALSE)*0.3)),"")</f>
      </c>
      <c r="I7319" s="2">
        <f>IFERROR(IF(ISBLANK($A7319),"",IF($A7319="Ūdeņraža jonu koncentrācija",VLOOKUP(Dati!$A7319,Normas!$A:$D,3,FALSE),VLOOKUP(Dati!$A7319,Normas!$A:$D,3,FALSE)*0.3)),"")</f>
      </c>
    </row>
    <row r="7320" spans="2:9" x14ac:dyDescent="0.2">
      <c r="B7320">
        <f>IF(ISBLANK(A7320),"",VLOOKUP(A7320,Normas!A:D,4,FALSE))</f>
      </c>
      <c r="E7320" s="2">
        <f>IF(ISBLANK(D7320),"",INT(YEARFRAC(D7320,'Vispārīga informācija'!$B$2)))</f>
      </c>
      <c r="F7320" s="2">
        <f>IFERROR(IF(ISBLANK($A7320),"",IF($A7320="Ūdeņraža jonu koncentrācija",VLOOKUP(Dati!$A7320,Normas!$A:$D,2,FALSE),VLOOKUP(Dati!$A7320,Normas!$A:$D,2,FALSE)*0.6)),"")</f>
      </c>
      <c r="G7320" s="2">
        <f>IFERROR(IF(ISBLANK($A7320),"",IF($A7320="Ūdeņraža jonu koncentrācija",VLOOKUP(Dati!$A7320,Normas!$A:$D,3,FALSE),VLOOKUP(Dati!$A7320,Normas!$A:$D,3,FALSE)*0.6)),"")</f>
      </c>
      <c r="H7320" s="2">
        <f>IFERROR(IF(ISBLANK($A7320),"",IF($A7320="Ūdeņraža jonu koncentrācija",VLOOKUP(Dati!$A7320,Normas!$A:$D,2,FALSE),VLOOKUP(Dati!$A7320,Normas!$A:$D,2,FALSE)*0.3)),"")</f>
      </c>
      <c r="I7320" s="2">
        <f>IFERROR(IF(ISBLANK($A7320),"",IF($A7320="Ūdeņraža jonu koncentrācija",VLOOKUP(Dati!$A7320,Normas!$A:$D,3,FALSE),VLOOKUP(Dati!$A7320,Normas!$A:$D,3,FALSE)*0.3)),"")</f>
      </c>
    </row>
    <row r="7321" spans="2:9" x14ac:dyDescent="0.2">
      <c r="B7321">
        <f>IF(ISBLANK(A7321),"",VLOOKUP(A7321,Normas!A:D,4,FALSE))</f>
      </c>
      <c r="E7321" s="2">
        <f>IF(ISBLANK(D7321),"",INT(YEARFRAC(D7321,'Vispārīga informācija'!$B$2)))</f>
      </c>
      <c r="F7321" s="2">
        <f>IFERROR(IF(ISBLANK($A7321),"",IF($A7321="Ūdeņraža jonu koncentrācija",VLOOKUP(Dati!$A7321,Normas!$A:$D,2,FALSE),VLOOKUP(Dati!$A7321,Normas!$A:$D,2,FALSE)*0.6)),"")</f>
      </c>
      <c r="G7321" s="2">
        <f>IFERROR(IF(ISBLANK($A7321),"",IF($A7321="Ūdeņraža jonu koncentrācija",VLOOKUP(Dati!$A7321,Normas!$A:$D,3,FALSE),VLOOKUP(Dati!$A7321,Normas!$A:$D,3,FALSE)*0.6)),"")</f>
      </c>
      <c r="H7321" s="2">
        <f>IFERROR(IF(ISBLANK($A7321),"",IF($A7321="Ūdeņraža jonu koncentrācija",VLOOKUP(Dati!$A7321,Normas!$A:$D,2,FALSE),VLOOKUP(Dati!$A7321,Normas!$A:$D,2,FALSE)*0.3)),"")</f>
      </c>
      <c r="I7321" s="2">
        <f>IFERROR(IF(ISBLANK($A7321),"",IF($A7321="Ūdeņraža jonu koncentrācija",VLOOKUP(Dati!$A7321,Normas!$A:$D,3,FALSE),VLOOKUP(Dati!$A7321,Normas!$A:$D,3,FALSE)*0.3)),"")</f>
      </c>
    </row>
    <row r="7322" spans="2:9" x14ac:dyDescent="0.2">
      <c r="B7322">
        <f>IF(ISBLANK(A7322),"",VLOOKUP(A7322,Normas!A:D,4,FALSE))</f>
      </c>
      <c r="E7322" s="2">
        <f>IF(ISBLANK(D7322),"",INT(YEARFRAC(D7322,'Vispārīga informācija'!$B$2)))</f>
      </c>
      <c r="F7322" s="2">
        <f>IFERROR(IF(ISBLANK($A7322),"",IF($A7322="Ūdeņraža jonu koncentrācija",VLOOKUP(Dati!$A7322,Normas!$A:$D,2,FALSE),VLOOKUP(Dati!$A7322,Normas!$A:$D,2,FALSE)*0.6)),"")</f>
      </c>
      <c r="G7322" s="2">
        <f>IFERROR(IF(ISBLANK($A7322),"",IF($A7322="Ūdeņraža jonu koncentrācija",VLOOKUP(Dati!$A7322,Normas!$A:$D,3,FALSE),VLOOKUP(Dati!$A7322,Normas!$A:$D,3,FALSE)*0.6)),"")</f>
      </c>
      <c r="H7322" s="2">
        <f>IFERROR(IF(ISBLANK($A7322),"",IF($A7322="Ūdeņraža jonu koncentrācija",VLOOKUP(Dati!$A7322,Normas!$A:$D,2,FALSE),VLOOKUP(Dati!$A7322,Normas!$A:$D,2,FALSE)*0.3)),"")</f>
      </c>
      <c r="I7322" s="2">
        <f>IFERROR(IF(ISBLANK($A7322),"",IF($A7322="Ūdeņraža jonu koncentrācija",VLOOKUP(Dati!$A7322,Normas!$A:$D,3,FALSE),VLOOKUP(Dati!$A7322,Normas!$A:$D,3,FALSE)*0.3)),"")</f>
      </c>
    </row>
    <row r="7323" spans="2:9" x14ac:dyDescent="0.2">
      <c r="B7323">
        <f>IF(ISBLANK(A7323),"",VLOOKUP(A7323,Normas!A:D,4,FALSE))</f>
      </c>
      <c r="E7323" s="2">
        <f>IF(ISBLANK(D7323),"",INT(YEARFRAC(D7323,'Vispārīga informācija'!$B$2)))</f>
      </c>
      <c r="F7323" s="2">
        <f>IFERROR(IF(ISBLANK($A7323),"",IF($A7323="Ūdeņraža jonu koncentrācija",VLOOKUP(Dati!$A7323,Normas!$A:$D,2,FALSE),VLOOKUP(Dati!$A7323,Normas!$A:$D,2,FALSE)*0.6)),"")</f>
      </c>
      <c r="G7323" s="2">
        <f>IFERROR(IF(ISBLANK($A7323),"",IF($A7323="Ūdeņraža jonu koncentrācija",VLOOKUP(Dati!$A7323,Normas!$A:$D,3,FALSE),VLOOKUP(Dati!$A7323,Normas!$A:$D,3,FALSE)*0.6)),"")</f>
      </c>
      <c r="H7323" s="2">
        <f>IFERROR(IF(ISBLANK($A7323),"",IF($A7323="Ūdeņraža jonu koncentrācija",VLOOKUP(Dati!$A7323,Normas!$A:$D,2,FALSE),VLOOKUP(Dati!$A7323,Normas!$A:$D,2,FALSE)*0.3)),"")</f>
      </c>
      <c r="I7323" s="2">
        <f>IFERROR(IF(ISBLANK($A7323),"",IF($A7323="Ūdeņraža jonu koncentrācija",VLOOKUP(Dati!$A7323,Normas!$A:$D,3,FALSE),VLOOKUP(Dati!$A7323,Normas!$A:$D,3,FALSE)*0.3)),"")</f>
      </c>
    </row>
    <row r="7324" spans="2:9" x14ac:dyDescent="0.2">
      <c r="B7324">
        <f>IF(ISBLANK(A7324),"",VLOOKUP(A7324,Normas!A:D,4,FALSE))</f>
      </c>
      <c r="E7324" s="2">
        <f>IF(ISBLANK(D7324),"",INT(YEARFRAC(D7324,'Vispārīga informācija'!$B$2)))</f>
      </c>
      <c r="F7324" s="2">
        <f>IFERROR(IF(ISBLANK($A7324),"",IF($A7324="Ūdeņraža jonu koncentrācija",VLOOKUP(Dati!$A7324,Normas!$A:$D,2,FALSE),VLOOKUP(Dati!$A7324,Normas!$A:$D,2,FALSE)*0.6)),"")</f>
      </c>
      <c r="G7324" s="2">
        <f>IFERROR(IF(ISBLANK($A7324),"",IF($A7324="Ūdeņraža jonu koncentrācija",VLOOKUP(Dati!$A7324,Normas!$A:$D,3,FALSE),VLOOKUP(Dati!$A7324,Normas!$A:$D,3,FALSE)*0.6)),"")</f>
      </c>
      <c r="H7324" s="2">
        <f>IFERROR(IF(ISBLANK($A7324),"",IF($A7324="Ūdeņraža jonu koncentrācija",VLOOKUP(Dati!$A7324,Normas!$A:$D,2,FALSE),VLOOKUP(Dati!$A7324,Normas!$A:$D,2,FALSE)*0.3)),"")</f>
      </c>
      <c r="I7324" s="2">
        <f>IFERROR(IF(ISBLANK($A7324),"",IF($A7324="Ūdeņraža jonu koncentrācija",VLOOKUP(Dati!$A7324,Normas!$A:$D,3,FALSE),VLOOKUP(Dati!$A7324,Normas!$A:$D,3,FALSE)*0.3)),"")</f>
      </c>
    </row>
    <row r="7325" spans="2:9" x14ac:dyDescent="0.2">
      <c r="B7325">
        <f>IF(ISBLANK(A7325),"",VLOOKUP(A7325,Normas!A:D,4,FALSE))</f>
      </c>
      <c r="E7325" s="2">
        <f>IF(ISBLANK(D7325),"",INT(YEARFRAC(D7325,'Vispārīga informācija'!$B$2)))</f>
      </c>
      <c r="F7325" s="2">
        <f>IFERROR(IF(ISBLANK($A7325),"",IF($A7325="Ūdeņraža jonu koncentrācija",VLOOKUP(Dati!$A7325,Normas!$A:$D,2,FALSE),VLOOKUP(Dati!$A7325,Normas!$A:$D,2,FALSE)*0.6)),"")</f>
      </c>
      <c r="G7325" s="2">
        <f>IFERROR(IF(ISBLANK($A7325),"",IF($A7325="Ūdeņraža jonu koncentrācija",VLOOKUP(Dati!$A7325,Normas!$A:$D,3,FALSE),VLOOKUP(Dati!$A7325,Normas!$A:$D,3,FALSE)*0.6)),"")</f>
      </c>
      <c r="H7325" s="2">
        <f>IFERROR(IF(ISBLANK($A7325),"",IF($A7325="Ūdeņraža jonu koncentrācija",VLOOKUP(Dati!$A7325,Normas!$A:$D,2,FALSE),VLOOKUP(Dati!$A7325,Normas!$A:$D,2,FALSE)*0.3)),"")</f>
      </c>
      <c r="I7325" s="2">
        <f>IFERROR(IF(ISBLANK($A7325),"",IF($A7325="Ūdeņraža jonu koncentrācija",VLOOKUP(Dati!$A7325,Normas!$A:$D,3,FALSE),VLOOKUP(Dati!$A7325,Normas!$A:$D,3,FALSE)*0.3)),"")</f>
      </c>
    </row>
    <row r="7326" spans="2:9" x14ac:dyDescent="0.2">
      <c r="B7326">
        <f>IF(ISBLANK(A7326),"",VLOOKUP(A7326,Normas!A:D,4,FALSE))</f>
      </c>
      <c r="E7326" s="2">
        <f>IF(ISBLANK(D7326),"",INT(YEARFRAC(D7326,'Vispārīga informācija'!$B$2)))</f>
      </c>
      <c r="F7326" s="2">
        <f>IFERROR(IF(ISBLANK($A7326),"",IF($A7326="Ūdeņraža jonu koncentrācija",VLOOKUP(Dati!$A7326,Normas!$A:$D,2,FALSE),VLOOKUP(Dati!$A7326,Normas!$A:$D,2,FALSE)*0.6)),"")</f>
      </c>
      <c r="G7326" s="2">
        <f>IFERROR(IF(ISBLANK($A7326),"",IF($A7326="Ūdeņraža jonu koncentrācija",VLOOKUP(Dati!$A7326,Normas!$A:$D,3,FALSE),VLOOKUP(Dati!$A7326,Normas!$A:$D,3,FALSE)*0.6)),"")</f>
      </c>
      <c r="H7326" s="2">
        <f>IFERROR(IF(ISBLANK($A7326),"",IF($A7326="Ūdeņraža jonu koncentrācija",VLOOKUP(Dati!$A7326,Normas!$A:$D,2,FALSE),VLOOKUP(Dati!$A7326,Normas!$A:$D,2,FALSE)*0.3)),"")</f>
      </c>
      <c r="I7326" s="2">
        <f>IFERROR(IF(ISBLANK($A7326),"",IF($A7326="Ūdeņraža jonu koncentrācija",VLOOKUP(Dati!$A7326,Normas!$A:$D,3,FALSE),VLOOKUP(Dati!$A7326,Normas!$A:$D,3,FALSE)*0.3)),"")</f>
      </c>
    </row>
    <row r="7327" spans="2:9" x14ac:dyDescent="0.2">
      <c r="B7327">
        <f>IF(ISBLANK(A7327),"",VLOOKUP(A7327,Normas!A:D,4,FALSE))</f>
      </c>
      <c r="E7327" s="2">
        <f>IF(ISBLANK(D7327),"",INT(YEARFRAC(D7327,'Vispārīga informācija'!$B$2)))</f>
      </c>
      <c r="F7327" s="2">
        <f>IFERROR(IF(ISBLANK($A7327),"",IF($A7327="Ūdeņraža jonu koncentrācija",VLOOKUP(Dati!$A7327,Normas!$A:$D,2,FALSE),VLOOKUP(Dati!$A7327,Normas!$A:$D,2,FALSE)*0.6)),"")</f>
      </c>
      <c r="G7327" s="2">
        <f>IFERROR(IF(ISBLANK($A7327),"",IF($A7327="Ūdeņraža jonu koncentrācija",VLOOKUP(Dati!$A7327,Normas!$A:$D,3,FALSE),VLOOKUP(Dati!$A7327,Normas!$A:$D,3,FALSE)*0.6)),"")</f>
      </c>
      <c r="H7327" s="2">
        <f>IFERROR(IF(ISBLANK($A7327),"",IF($A7327="Ūdeņraža jonu koncentrācija",VLOOKUP(Dati!$A7327,Normas!$A:$D,2,FALSE),VLOOKUP(Dati!$A7327,Normas!$A:$D,2,FALSE)*0.3)),"")</f>
      </c>
      <c r="I7327" s="2">
        <f>IFERROR(IF(ISBLANK($A7327),"",IF($A7327="Ūdeņraža jonu koncentrācija",VLOOKUP(Dati!$A7327,Normas!$A:$D,3,FALSE),VLOOKUP(Dati!$A7327,Normas!$A:$D,3,FALSE)*0.3)),"")</f>
      </c>
    </row>
    <row r="7328" spans="2:9" x14ac:dyDescent="0.2">
      <c r="B7328">
        <f>IF(ISBLANK(A7328),"",VLOOKUP(A7328,Normas!A:D,4,FALSE))</f>
      </c>
      <c r="E7328" s="2">
        <f>IF(ISBLANK(D7328),"",INT(YEARFRAC(D7328,'Vispārīga informācija'!$B$2)))</f>
      </c>
      <c r="F7328" s="2">
        <f>IFERROR(IF(ISBLANK($A7328),"",IF($A7328="Ūdeņraža jonu koncentrācija",VLOOKUP(Dati!$A7328,Normas!$A:$D,2,FALSE),VLOOKUP(Dati!$A7328,Normas!$A:$D,2,FALSE)*0.6)),"")</f>
      </c>
      <c r="G7328" s="2">
        <f>IFERROR(IF(ISBLANK($A7328),"",IF($A7328="Ūdeņraža jonu koncentrācija",VLOOKUP(Dati!$A7328,Normas!$A:$D,3,FALSE),VLOOKUP(Dati!$A7328,Normas!$A:$D,3,FALSE)*0.6)),"")</f>
      </c>
      <c r="H7328" s="2">
        <f>IFERROR(IF(ISBLANK($A7328),"",IF($A7328="Ūdeņraža jonu koncentrācija",VLOOKUP(Dati!$A7328,Normas!$A:$D,2,FALSE),VLOOKUP(Dati!$A7328,Normas!$A:$D,2,FALSE)*0.3)),"")</f>
      </c>
      <c r="I7328" s="2">
        <f>IFERROR(IF(ISBLANK($A7328),"",IF($A7328="Ūdeņraža jonu koncentrācija",VLOOKUP(Dati!$A7328,Normas!$A:$D,3,FALSE),VLOOKUP(Dati!$A7328,Normas!$A:$D,3,FALSE)*0.3)),"")</f>
      </c>
    </row>
    <row r="7329" spans="2:9" x14ac:dyDescent="0.2">
      <c r="B7329">
        <f>IF(ISBLANK(A7329),"",VLOOKUP(A7329,Normas!A:D,4,FALSE))</f>
      </c>
      <c r="E7329" s="2">
        <f>IF(ISBLANK(D7329),"",INT(YEARFRAC(D7329,'Vispārīga informācija'!$B$2)))</f>
      </c>
      <c r="F7329" s="2">
        <f>IFERROR(IF(ISBLANK($A7329),"",IF($A7329="Ūdeņraža jonu koncentrācija",VLOOKUP(Dati!$A7329,Normas!$A:$D,2,FALSE),VLOOKUP(Dati!$A7329,Normas!$A:$D,2,FALSE)*0.6)),"")</f>
      </c>
      <c r="G7329" s="2">
        <f>IFERROR(IF(ISBLANK($A7329),"",IF($A7329="Ūdeņraža jonu koncentrācija",VLOOKUP(Dati!$A7329,Normas!$A:$D,3,FALSE),VLOOKUP(Dati!$A7329,Normas!$A:$D,3,FALSE)*0.6)),"")</f>
      </c>
      <c r="H7329" s="2">
        <f>IFERROR(IF(ISBLANK($A7329),"",IF($A7329="Ūdeņraža jonu koncentrācija",VLOOKUP(Dati!$A7329,Normas!$A:$D,2,FALSE),VLOOKUP(Dati!$A7329,Normas!$A:$D,2,FALSE)*0.3)),"")</f>
      </c>
      <c r="I7329" s="2">
        <f>IFERROR(IF(ISBLANK($A7329),"",IF($A7329="Ūdeņraža jonu koncentrācija",VLOOKUP(Dati!$A7329,Normas!$A:$D,3,FALSE),VLOOKUP(Dati!$A7329,Normas!$A:$D,3,FALSE)*0.3)),"")</f>
      </c>
    </row>
    <row r="7330" spans="2:9" x14ac:dyDescent="0.2">
      <c r="B7330">
        <f>IF(ISBLANK(A7330),"",VLOOKUP(A7330,Normas!A:D,4,FALSE))</f>
      </c>
      <c r="E7330" s="2">
        <f>IF(ISBLANK(D7330),"",INT(YEARFRAC(D7330,'Vispārīga informācija'!$B$2)))</f>
      </c>
      <c r="F7330" s="2">
        <f>IFERROR(IF(ISBLANK($A7330),"",IF($A7330="Ūdeņraža jonu koncentrācija",VLOOKUP(Dati!$A7330,Normas!$A:$D,2,FALSE),VLOOKUP(Dati!$A7330,Normas!$A:$D,2,FALSE)*0.6)),"")</f>
      </c>
      <c r="G7330" s="2">
        <f>IFERROR(IF(ISBLANK($A7330),"",IF($A7330="Ūdeņraža jonu koncentrācija",VLOOKUP(Dati!$A7330,Normas!$A:$D,3,FALSE),VLOOKUP(Dati!$A7330,Normas!$A:$D,3,FALSE)*0.6)),"")</f>
      </c>
      <c r="H7330" s="2">
        <f>IFERROR(IF(ISBLANK($A7330),"",IF($A7330="Ūdeņraža jonu koncentrācija",VLOOKUP(Dati!$A7330,Normas!$A:$D,2,FALSE),VLOOKUP(Dati!$A7330,Normas!$A:$D,2,FALSE)*0.3)),"")</f>
      </c>
      <c r="I7330" s="2">
        <f>IFERROR(IF(ISBLANK($A7330),"",IF($A7330="Ūdeņraža jonu koncentrācija",VLOOKUP(Dati!$A7330,Normas!$A:$D,3,FALSE),VLOOKUP(Dati!$A7330,Normas!$A:$D,3,FALSE)*0.3)),"")</f>
      </c>
    </row>
    <row r="7331" spans="2:9" x14ac:dyDescent="0.2">
      <c r="B7331">
        <f>IF(ISBLANK(A7331),"",VLOOKUP(A7331,Normas!A:D,4,FALSE))</f>
      </c>
      <c r="E7331" s="2">
        <f>IF(ISBLANK(D7331),"",INT(YEARFRAC(D7331,'Vispārīga informācija'!$B$2)))</f>
      </c>
      <c r="F7331" s="2">
        <f>IFERROR(IF(ISBLANK($A7331),"",IF($A7331="Ūdeņraža jonu koncentrācija",VLOOKUP(Dati!$A7331,Normas!$A:$D,2,FALSE),VLOOKUP(Dati!$A7331,Normas!$A:$D,2,FALSE)*0.6)),"")</f>
      </c>
      <c r="G7331" s="2">
        <f>IFERROR(IF(ISBLANK($A7331),"",IF($A7331="Ūdeņraža jonu koncentrācija",VLOOKUP(Dati!$A7331,Normas!$A:$D,3,FALSE),VLOOKUP(Dati!$A7331,Normas!$A:$D,3,FALSE)*0.6)),"")</f>
      </c>
      <c r="H7331" s="2">
        <f>IFERROR(IF(ISBLANK($A7331),"",IF($A7331="Ūdeņraža jonu koncentrācija",VLOOKUP(Dati!$A7331,Normas!$A:$D,2,FALSE),VLOOKUP(Dati!$A7331,Normas!$A:$D,2,FALSE)*0.3)),"")</f>
      </c>
      <c r="I7331" s="2">
        <f>IFERROR(IF(ISBLANK($A7331),"",IF($A7331="Ūdeņraža jonu koncentrācija",VLOOKUP(Dati!$A7331,Normas!$A:$D,3,FALSE),VLOOKUP(Dati!$A7331,Normas!$A:$D,3,FALSE)*0.3)),"")</f>
      </c>
    </row>
    <row r="7332" spans="2:9" x14ac:dyDescent="0.2">
      <c r="B7332">
        <f>IF(ISBLANK(A7332),"",VLOOKUP(A7332,Normas!A:D,4,FALSE))</f>
      </c>
      <c r="E7332" s="2">
        <f>IF(ISBLANK(D7332),"",INT(YEARFRAC(D7332,'Vispārīga informācija'!$B$2)))</f>
      </c>
      <c r="F7332" s="2">
        <f>IFERROR(IF(ISBLANK($A7332),"",IF($A7332="Ūdeņraža jonu koncentrācija",VLOOKUP(Dati!$A7332,Normas!$A:$D,2,FALSE),VLOOKUP(Dati!$A7332,Normas!$A:$D,2,FALSE)*0.6)),"")</f>
      </c>
      <c r="G7332" s="2">
        <f>IFERROR(IF(ISBLANK($A7332),"",IF($A7332="Ūdeņraža jonu koncentrācija",VLOOKUP(Dati!$A7332,Normas!$A:$D,3,FALSE),VLOOKUP(Dati!$A7332,Normas!$A:$D,3,FALSE)*0.6)),"")</f>
      </c>
      <c r="H7332" s="2">
        <f>IFERROR(IF(ISBLANK($A7332),"",IF($A7332="Ūdeņraža jonu koncentrācija",VLOOKUP(Dati!$A7332,Normas!$A:$D,2,FALSE),VLOOKUP(Dati!$A7332,Normas!$A:$D,2,FALSE)*0.3)),"")</f>
      </c>
      <c r="I7332" s="2">
        <f>IFERROR(IF(ISBLANK($A7332),"",IF($A7332="Ūdeņraža jonu koncentrācija",VLOOKUP(Dati!$A7332,Normas!$A:$D,3,FALSE),VLOOKUP(Dati!$A7332,Normas!$A:$D,3,FALSE)*0.3)),"")</f>
      </c>
    </row>
    <row r="7333" spans="2:9" x14ac:dyDescent="0.2">
      <c r="B7333">
        <f>IF(ISBLANK(A7333),"",VLOOKUP(A7333,Normas!A:D,4,FALSE))</f>
      </c>
      <c r="E7333" s="2">
        <f>IF(ISBLANK(D7333),"",INT(YEARFRAC(D7333,'Vispārīga informācija'!$B$2)))</f>
      </c>
      <c r="F7333" s="2">
        <f>IFERROR(IF(ISBLANK($A7333),"",IF($A7333="Ūdeņraža jonu koncentrācija",VLOOKUP(Dati!$A7333,Normas!$A:$D,2,FALSE),VLOOKUP(Dati!$A7333,Normas!$A:$D,2,FALSE)*0.6)),"")</f>
      </c>
      <c r="G7333" s="2">
        <f>IFERROR(IF(ISBLANK($A7333),"",IF($A7333="Ūdeņraža jonu koncentrācija",VLOOKUP(Dati!$A7333,Normas!$A:$D,3,FALSE),VLOOKUP(Dati!$A7333,Normas!$A:$D,3,FALSE)*0.6)),"")</f>
      </c>
      <c r="H7333" s="2">
        <f>IFERROR(IF(ISBLANK($A7333),"",IF($A7333="Ūdeņraža jonu koncentrācija",VLOOKUP(Dati!$A7333,Normas!$A:$D,2,FALSE),VLOOKUP(Dati!$A7333,Normas!$A:$D,2,FALSE)*0.3)),"")</f>
      </c>
      <c r="I7333" s="2">
        <f>IFERROR(IF(ISBLANK($A7333),"",IF($A7333="Ūdeņraža jonu koncentrācija",VLOOKUP(Dati!$A7333,Normas!$A:$D,3,FALSE),VLOOKUP(Dati!$A7333,Normas!$A:$D,3,FALSE)*0.3)),"")</f>
      </c>
    </row>
    <row r="7334" spans="2:9" x14ac:dyDescent="0.2">
      <c r="B7334">
        <f>IF(ISBLANK(A7334),"",VLOOKUP(A7334,Normas!A:D,4,FALSE))</f>
      </c>
      <c r="E7334" s="2">
        <f>IF(ISBLANK(D7334),"",INT(YEARFRAC(D7334,'Vispārīga informācija'!$B$2)))</f>
      </c>
      <c r="F7334" s="2">
        <f>IFERROR(IF(ISBLANK($A7334),"",IF($A7334="Ūdeņraža jonu koncentrācija",VLOOKUP(Dati!$A7334,Normas!$A:$D,2,FALSE),VLOOKUP(Dati!$A7334,Normas!$A:$D,2,FALSE)*0.6)),"")</f>
      </c>
      <c r="G7334" s="2">
        <f>IFERROR(IF(ISBLANK($A7334),"",IF($A7334="Ūdeņraža jonu koncentrācija",VLOOKUP(Dati!$A7334,Normas!$A:$D,3,FALSE),VLOOKUP(Dati!$A7334,Normas!$A:$D,3,FALSE)*0.6)),"")</f>
      </c>
      <c r="H7334" s="2">
        <f>IFERROR(IF(ISBLANK($A7334),"",IF($A7334="Ūdeņraža jonu koncentrācija",VLOOKUP(Dati!$A7334,Normas!$A:$D,2,FALSE),VLOOKUP(Dati!$A7334,Normas!$A:$D,2,FALSE)*0.3)),"")</f>
      </c>
      <c r="I7334" s="2">
        <f>IFERROR(IF(ISBLANK($A7334),"",IF($A7334="Ūdeņraža jonu koncentrācija",VLOOKUP(Dati!$A7334,Normas!$A:$D,3,FALSE),VLOOKUP(Dati!$A7334,Normas!$A:$D,3,FALSE)*0.3)),"")</f>
      </c>
    </row>
    <row r="7335" spans="2:9" x14ac:dyDescent="0.2">
      <c r="B7335">
        <f>IF(ISBLANK(A7335),"",VLOOKUP(A7335,Normas!A:D,4,FALSE))</f>
      </c>
      <c r="E7335" s="2">
        <f>IF(ISBLANK(D7335),"",INT(YEARFRAC(D7335,'Vispārīga informācija'!$B$2)))</f>
      </c>
      <c r="F7335" s="2">
        <f>IFERROR(IF(ISBLANK($A7335),"",IF($A7335="Ūdeņraža jonu koncentrācija",VLOOKUP(Dati!$A7335,Normas!$A:$D,2,FALSE),VLOOKUP(Dati!$A7335,Normas!$A:$D,2,FALSE)*0.6)),"")</f>
      </c>
      <c r="G7335" s="2">
        <f>IFERROR(IF(ISBLANK($A7335),"",IF($A7335="Ūdeņraža jonu koncentrācija",VLOOKUP(Dati!$A7335,Normas!$A:$D,3,FALSE),VLOOKUP(Dati!$A7335,Normas!$A:$D,3,FALSE)*0.6)),"")</f>
      </c>
      <c r="H7335" s="2">
        <f>IFERROR(IF(ISBLANK($A7335),"",IF($A7335="Ūdeņraža jonu koncentrācija",VLOOKUP(Dati!$A7335,Normas!$A:$D,2,FALSE),VLOOKUP(Dati!$A7335,Normas!$A:$D,2,FALSE)*0.3)),"")</f>
      </c>
      <c r="I7335" s="2">
        <f>IFERROR(IF(ISBLANK($A7335),"",IF($A7335="Ūdeņraža jonu koncentrācija",VLOOKUP(Dati!$A7335,Normas!$A:$D,3,FALSE),VLOOKUP(Dati!$A7335,Normas!$A:$D,3,FALSE)*0.3)),"")</f>
      </c>
    </row>
    <row r="7336" spans="2:9" x14ac:dyDescent="0.2">
      <c r="B7336">
        <f>IF(ISBLANK(A7336),"",VLOOKUP(A7336,Normas!A:D,4,FALSE))</f>
      </c>
      <c r="E7336" s="2">
        <f>IF(ISBLANK(D7336),"",INT(YEARFRAC(D7336,'Vispārīga informācija'!$B$2)))</f>
      </c>
      <c r="F7336" s="2">
        <f>IFERROR(IF(ISBLANK($A7336),"",IF($A7336="Ūdeņraža jonu koncentrācija",VLOOKUP(Dati!$A7336,Normas!$A:$D,2,FALSE),VLOOKUP(Dati!$A7336,Normas!$A:$D,2,FALSE)*0.6)),"")</f>
      </c>
      <c r="G7336" s="2">
        <f>IFERROR(IF(ISBLANK($A7336),"",IF($A7336="Ūdeņraža jonu koncentrācija",VLOOKUP(Dati!$A7336,Normas!$A:$D,3,FALSE),VLOOKUP(Dati!$A7336,Normas!$A:$D,3,FALSE)*0.6)),"")</f>
      </c>
      <c r="H7336" s="2">
        <f>IFERROR(IF(ISBLANK($A7336),"",IF($A7336="Ūdeņraža jonu koncentrācija",VLOOKUP(Dati!$A7336,Normas!$A:$D,2,FALSE),VLOOKUP(Dati!$A7336,Normas!$A:$D,2,FALSE)*0.3)),"")</f>
      </c>
      <c r="I7336" s="2">
        <f>IFERROR(IF(ISBLANK($A7336),"",IF($A7336="Ūdeņraža jonu koncentrācija",VLOOKUP(Dati!$A7336,Normas!$A:$D,3,FALSE),VLOOKUP(Dati!$A7336,Normas!$A:$D,3,FALSE)*0.3)),"")</f>
      </c>
    </row>
    <row r="7337" spans="2:9" x14ac:dyDescent="0.2">
      <c r="B7337">
        <f>IF(ISBLANK(A7337),"",VLOOKUP(A7337,Normas!A:D,4,FALSE))</f>
      </c>
      <c r="E7337" s="2">
        <f>IF(ISBLANK(D7337),"",INT(YEARFRAC(D7337,'Vispārīga informācija'!$B$2)))</f>
      </c>
      <c r="F7337" s="2">
        <f>IFERROR(IF(ISBLANK($A7337),"",IF($A7337="Ūdeņraža jonu koncentrācija",VLOOKUP(Dati!$A7337,Normas!$A:$D,2,FALSE),VLOOKUP(Dati!$A7337,Normas!$A:$D,2,FALSE)*0.6)),"")</f>
      </c>
      <c r="G7337" s="2">
        <f>IFERROR(IF(ISBLANK($A7337),"",IF($A7337="Ūdeņraža jonu koncentrācija",VLOOKUP(Dati!$A7337,Normas!$A:$D,3,FALSE),VLOOKUP(Dati!$A7337,Normas!$A:$D,3,FALSE)*0.6)),"")</f>
      </c>
      <c r="H7337" s="2">
        <f>IFERROR(IF(ISBLANK($A7337),"",IF($A7337="Ūdeņraža jonu koncentrācija",VLOOKUP(Dati!$A7337,Normas!$A:$D,2,FALSE),VLOOKUP(Dati!$A7337,Normas!$A:$D,2,FALSE)*0.3)),"")</f>
      </c>
      <c r="I7337" s="2">
        <f>IFERROR(IF(ISBLANK($A7337),"",IF($A7337="Ūdeņraža jonu koncentrācija",VLOOKUP(Dati!$A7337,Normas!$A:$D,3,FALSE),VLOOKUP(Dati!$A7337,Normas!$A:$D,3,FALSE)*0.3)),"")</f>
      </c>
    </row>
    <row r="7338" spans="2:9" x14ac:dyDescent="0.2">
      <c r="B7338">
        <f>IF(ISBLANK(A7338),"",VLOOKUP(A7338,Normas!A:D,4,FALSE))</f>
      </c>
      <c r="E7338" s="2">
        <f>IF(ISBLANK(D7338),"",INT(YEARFRAC(D7338,'Vispārīga informācija'!$B$2)))</f>
      </c>
      <c r="F7338" s="2">
        <f>IFERROR(IF(ISBLANK($A7338),"",IF($A7338="Ūdeņraža jonu koncentrācija",VLOOKUP(Dati!$A7338,Normas!$A:$D,2,FALSE),VLOOKUP(Dati!$A7338,Normas!$A:$D,2,FALSE)*0.6)),"")</f>
      </c>
      <c r="G7338" s="2">
        <f>IFERROR(IF(ISBLANK($A7338),"",IF($A7338="Ūdeņraža jonu koncentrācija",VLOOKUP(Dati!$A7338,Normas!$A:$D,3,FALSE),VLOOKUP(Dati!$A7338,Normas!$A:$D,3,FALSE)*0.6)),"")</f>
      </c>
      <c r="H7338" s="2">
        <f>IFERROR(IF(ISBLANK($A7338),"",IF($A7338="Ūdeņraža jonu koncentrācija",VLOOKUP(Dati!$A7338,Normas!$A:$D,2,FALSE),VLOOKUP(Dati!$A7338,Normas!$A:$D,2,FALSE)*0.3)),"")</f>
      </c>
      <c r="I7338" s="2">
        <f>IFERROR(IF(ISBLANK($A7338),"",IF($A7338="Ūdeņraža jonu koncentrācija",VLOOKUP(Dati!$A7338,Normas!$A:$D,3,FALSE),VLOOKUP(Dati!$A7338,Normas!$A:$D,3,FALSE)*0.3)),"")</f>
      </c>
    </row>
    <row r="7339" spans="2:9" x14ac:dyDescent="0.2">
      <c r="B7339">
        <f>IF(ISBLANK(A7339),"",VLOOKUP(A7339,Normas!A:D,4,FALSE))</f>
      </c>
      <c r="E7339" s="2">
        <f>IF(ISBLANK(D7339),"",INT(YEARFRAC(D7339,'Vispārīga informācija'!$B$2)))</f>
      </c>
      <c r="F7339" s="2">
        <f>IFERROR(IF(ISBLANK($A7339),"",IF($A7339="Ūdeņraža jonu koncentrācija",VLOOKUP(Dati!$A7339,Normas!$A:$D,2,FALSE),VLOOKUP(Dati!$A7339,Normas!$A:$D,2,FALSE)*0.6)),"")</f>
      </c>
      <c r="G7339" s="2">
        <f>IFERROR(IF(ISBLANK($A7339),"",IF($A7339="Ūdeņraža jonu koncentrācija",VLOOKUP(Dati!$A7339,Normas!$A:$D,3,FALSE),VLOOKUP(Dati!$A7339,Normas!$A:$D,3,FALSE)*0.6)),"")</f>
      </c>
      <c r="H7339" s="2">
        <f>IFERROR(IF(ISBLANK($A7339),"",IF($A7339="Ūdeņraža jonu koncentrācija",VLOOKUP(Dati!$A7339,Normas!$A:$D,2,FALSE),VLOOKUP(Dati!$A7339,Normas!$A:$D,2,FALSE)*0.3)),"")</f>
      </c>
      <c r="I7339" s="2">
        <f>IFERROR(IF(ISBLANK($A7339),"",IF($A7339="Ūdeņraža jonu koncentrācija",VLOOKUP(Dati!$A7339,Normas!$A:$D,3,FALSE),VLOOKUP(Dati!$A7339,Normas!$A:$D,3,FALSE)*0.3)),"")</f>
      </c>
    </row>
    <row r="7340" spans="2:9" x14ac:dyDescent="0.2">
      <c r="B7340">
        <f>IF(ISBLANK(A7340),"",VLOOKUP(A7340,Normas!A:D,4,FALSE))</f>
      </c>
      <c r="E7340" s="2">
        <f>IF(ISBLANK(D7340),"",INT(YEARFRAC(D7340,'Vispārīga informācija'!$B$2)))</f>
      </c>
      <c r="F7340" s="2">
        <f>IFERROR(IF(ISBLANK($A7340),"",IF($A7340="Ūdeņraža jonu koncentrācija",VLOOKUP(Dati!$A7340,Normas!$A:$D,2,FALSE),VLOOKUP(Dati!$A7340,Normas!$A:$D,2,FALSE)*0.6)),"")</f>
      </c>
      <c r="G7340" s="2">
        <f>IFERROR(IF(ISBLANK($A7340),"",IF($A7340="Ūdeņraža jonu koncentrācija",VLOOKUP(Dati!$A7340,Normas!$A:$D,3,FALSE),VLOOKUP(Dati!$A7340,Normas!$A:$D,3,FALSE)*0.6)),"")</f>
      </c>
      <c r="H7340" s="2">
        <f>IFERROR(IF(ISBLANK($A7340),"",IF($A7340="Ūdeņraža jonu koncentrācija",VLOOKUP(Dati!$A7340,Normas!$A:$D,2,FALSE),VLOOKUP(Dati!$A7340,Normas!$A:$D,2,FALSE)*0.3)),"")</f>
      </c>
      <c r="I7340" s="2">
        <f>IFERROR(IF(ISBLANK($A7340),"",IF($A7340="Ūdeņraža jonu koncentrācija",VLOOKUP(Dati!$A7340,Normas!$A:$D,3,FALSE),VLOOKUP(Dati!$A7340,Normas!$A:$D,3,FALSE)*0.3)),"")</f>
      </c>
    </row>
    <row r="7341" spans="2:9" x14ac:dyDescent="0.2">
      <c r="B7341">
        <f>IF(ISBLANK(A7341),"",VLOOKUP(A7341,Normas!A:D,4,FALSE))</f>
      </c>
      <c r="E7341" s="2">
        <f>IF(ISBLANK(D7341),"",INT(YEARFRAC(D7341,'Vispārīga informācija'!$B$2)))</f>
      </c>
      <c r="F7341" s="2">
        <f>IFERROR(IF(ISBLANK($A7341),"",IF($A7341="Ūdeņraža jonu koncentrācija",VLOOKUP(Dati!$A7341,Normas!$A:$D,2,FALSE),VLOOKUP(Dati!$A7341,Normas!$A:$D,2,FALSE)*0.6)),"")</f>
      </c>
      <c r="G7341" s="2">
        <f>IFERROR(IF(ISBLANK($A7341),"",IF($A7341="Ūdeņraža jonu koncentrācija",VLOOKUP(Dati!$A7341,Normas!$A:$D,3,FALSE),VLOOKUP(Dati!$A7341,Normas!$A:$D,3,FALSE)*0.6)),"")</f>
      </c>
      <c r="H7341" s="2">
        <f>IFERROR(IF(ISBLANK($A7341),"",IF($A7341="Ūdeņraža jonu koncentrācija",VLOOKUP(Dati!$A7341,Normas!$A:$D,2,FALSE),VLOOKUP(Dati!$A7341,Normas!$A:$D,2,FALSE)*0.3)),"")</f>
      </c>
      <c r="I7341" s="2">
        <f>IFERROR(IF(ISBLANK($A7341),"",IF($A7341="Ūdeņraža jonu koncentrācija",VLOOKUP(Dati!$A7341,Normas!$A:$D,3,FALSE),VLOOKUP(Dati!$A7341,Normas!$A:$D,3,FALSE)*0.3)),"")</f>
      </c>
    </row>
    <row r="7342" spans="2:9" x14ac:dyDescent="0.2">
      <c r="B7342">
        <f>IF(ISBLANK(A7342),"",VLOOKUP(A7342,Normas!A:D,4,FALSE))</f>
      </c>
      <c r="E7342" s="2">
        <f>IF(ISBLANK(D7342),"",INT(YEARFRAC(D7342,'Vispārīga informācija'!$B$2)))</f>
      </c>
      <c r="F7342" s="2">
        <f>IFERROR(IF(ISBLANK($A7342),"",IF($A7342="Ūdeņraža jonu koncentrācija",VLOOKUP(Dati!$A7342,Normas!$A:$D,2,FALSE),VLOOKUP(Dati!$A7342,Normas!$A:$D,2,FALSE)*0.6)),"")</f>
      </c>
      <c r="G7342" s="2">
        <f>IFERROR(IF(ISBLANK($A7342),"",IF($A7342="Ūdeņraža jonu koncentrācija",VLOOKUP(Dati!$A7342,Normas!$A:$D,3,FALSE),VLOOKUP(Dati!$A7342,Normas!$A:$D,3,FALSE)*0.6)),"")</f>
      </c>
      <c r="H7342" s="2">
        <f>IFERROR(IF(ISBLANK($A7342),"",IF($A7342="Ūdeņraža jonu koncentrācija",VLOOKUP(Dati!$A7342,Normas!$A:$D,2,FALSE),VLOOKUP(Dati!$A7342,Normas!$A:$D,2,FALSE)*0.3)),"")</f>
      </c>
      <c r="I7342" s="2">
        <f>IFERROR(IF(ISBLANK($A7342),"",IF($A7342="Ūdeņraža jonu koncentrācija",VLOOKUP(Dati!$A7342,Normas!$A:$D,3,FALSE),VLOOKUP(Dati!$A7342,Normas!$A:$D,3,FALSE)*0.3)),"")</f>
      </c>
    </row>
    <row r="7343" spans="2:9" x14ac:dyDescent="0.2">
      <c r="B7343">
        <f>IF(ISBLANK(A7343),"",VLOOKUP(A7343,Normas!A:D,4,FALSE))</f>
      </c>
      <c r="E7343" s="2">
        <f>IF(ISBLANK(D7343),"",INT(YEARFRAC(D7343,'Vispārīga informācija'!$B$2)))</f>
      </c>
      <c r="F7343" s="2">
        <f>IFERROR(IF(ISBLANK($A7343),"",IF($A7343="Ūdeņraža jonu koncentrācija",VLOOKUP(Dati!$A7343,Normas!$A:$D,2,FALSE),VLOOKUP(Dati!$A7343,Normas!$A:$D,2,FALSE)*0.6)),"")</f>
      </c>
      <c r="G7343" s="2">
        <f>IFERROR(IF(ISBLANK($A7343),"",IF($A7343="Ūdeņraža jonu koncentrācija",VLOOKUP(Dati!$A7343,Normas!$A:$D,3,FALSE),VLOOKUP(Dati!$A7343,Normas!$A:$D,3,FALSE)*0.6)),"")</f>
      </c>
      <c r="H7343" s="2">
        <f>IFERROR(IF(ISBLANK($A7343),"",IF($A7343="Ūdeņraža jonu koncentrācija",VLOOKUP(Dati!$A7343,Normas!$A:$D,2,FALSE),VLOOKUP(Dati!$A7343,Normas!$A:$D,2,FALSE)*0.3)),"")</f>
      </c>
      <c r="I7343" s="2">
        <f>IFERROR(IF(ISBLANK($A7343),"",IF($A7343="Ūdeņraža jonu koncentrācija",VLOOKUP(Dati!$A7343,Normas!$A:$D,3,FALSE),VLOOKUP(Dati!$A7343,Normas!$A:$D,3,FALSE)*0.3)),"")</f>
      </c>
    </row>
    <row r="7344" spans="2:9" x14ac:dyDescent="0.2">
      <c r="B7344">
        <f>IF(ISBLANK(A7344),"",VLOOKUP(A7344,Normas!A:D,4,FALSE))</f>
      </c>
      <c r="E7344" s="2">
        <f>IF(ISBLANK(D7344),"",INT(YEARFRAC(D7344,'Vispārīga informācija'!$B$2)))</f>
      </c>
      <c r="F7344" s="2">
        <f>IFERROR(IF(ISBLANK($A7344),"",IF($A7344="Ūdeņraža jonu koncentrācija",VLOOKUP(Dati!$A7344,Normas!$A:$D,2,FALSE),VLOOKUP(Dati!$A7344,Normas!$A:$D,2,FALSE)*0.6)),"")</f>
      </c>
      <c r="G7344" s="2">
        <f>IFERROR(IF(ISBLANK($A7344),"",IF($A7344="Ūdeņraža jonu koncentrācija",VLOOKUP(Dati!$A7344,Normas!$A:$D,3,FALSE),VLOOKUP(Dati!$A7344,Normas!$A:$D,3,FALSE)*0.6)),"")</f>
      </c>
      <c r="H7344" s="2">
        <f>IFERROR(IF(ISBLANK($A7344),"",IF($A7344="Ūdeņraža jonu koncentrācija",VLOOKUP(Dati!$A7344,Normas!$A:$D,2,FALSE),VLOOKUP(Dati!$A7344,Normas!$A:$D,2,FALSE)*0.3)),"")</f>
      </c>
      <c r="I7344" s="2">
        <f>IFERROR(IF(ISBLANK($A7344),"",IF($A7344="Ūdeņraža jonu koncentrācija",VLOOKUP(Dati!$A7344,Normas!$A:$D,3,FALSE),VLOOKUP(Dati!$A7344,Normas!$A:$D,3,FALSE)*0.3)),"")</f>
      </c>
    </row>
    <row r="7345" spans="2:9" x14ac:dyDescent="0.2">
      <c r="B7345">
        <f>IF(ISBLANK(A7345),"",VLOOKUP(A7345,Normas!A:D,4,FALSE))</f>
      </c>
      <c r="E7345" s="2">
        <f>IF(ISBLANK(D7345),"",INT(YEARFRAC(D7345,'Vispārīga informācija'!$B$2)))</f>
      </c>
      <c r="F7345" s="2">
        <f>IFERROR(IF(ISBLANK($A7345),"",IF($A7345="Ūdeņraža jonu koncentrācija",VLOOKUP(Dati!$A7345,Normas!$A:$D,2,FALSE),VLOOKUP(Dati!$A7345,Normas!$A:$D,2,FALSE)*0.6)),"")</f>
      </c>
      <c r="G7345" s="2">
        <f>IFERROR(IF(ISBLANK($A7345),"",IF($A7345="Ūdeņraža jonu koncentrācija",VLOOKUP(Dati!$A7345,Normas!$A:$D,3,FALSE),VLOOKUP(Dati!$A7345,Normas!$A:$D,3,FALSE)*0.6)),"")</f>
      </c>
      <c r="H7345" s="2">
        <f>IFERROR(IF(ISBLANK($A7345),"",IF($A7345="Ūdeņraža jonu koncentrācija",VLOOKUP(Dati!$A7345,Normas!$A:$D,2,FALSE),VLOOKUP(Dati!$A7345,Normas!$A:$D,2,FALSE)*0.3)),"")</f>
      </c>
      <c r="I7345" s="2">
        <f>IFERROR(IF(ISBLANK($A7345),"",IF($A7345="Ūdeņraža jonu koncentrācija",VLOOKUP(Dati!$A7345,Normas!$A:$D,3,FALSE),VLOOKUP(Dati!$A7345,Normas!$A:$D,3,FALSE)*0.3)),"")</f>
      </c>
    </row>
    <row r="7346" spans="2:9" x14ac:dyDescent="0.2">
      <c r="B7346">
        <f>IF(ISBLANK(A7346),"",VLOOKUP(A7346,Normas!A:D,4,FALSE))</f>
      </c>
      <c r="E7346" s="2">
        <f>IF(ISBLANK(D7346),"",INT(YEARFRAC(D7346,'Vispārīga informācija'!$B$2)))</f>
      </c>
      <c r="F7346" s="2">
        <f>IFERROR(IF(ISBLANK($A7346),"",IF($A7346="Ūdeņraža jonu koncentrācija",VLOOKUP(Dati!$A7346,Normas!$A:$D,2,FALSE),VLOOKUP(Dati!$A7346,Normas!$A:$D,2,FALSE)*0.6)),"")</f>
      </c>
      <c r="G7346" s="2">
        <f>IFERROR(IF(ISBLANK($A7346),"",IF($A7346="Ūdeņraža jonu koncentrācija",VLOOKUP(Dati!$A7346,Normas!$A:$D,3,FALSE),VLOOKUP(Dati!$A7346,Normas!$A:$D,3,FALSE)*0.6)),"")</f>
      </c>
      <c r="H7346" s="2">
        <f>IFERROR(IF(ISBLANK($A7346),"",IF($A7346="Ūdeņraža jonu koncentrācija",VLOOKUP(Dati!$A7346,Normas!$A:$D,2,FALSE),VLOOKUP(Dati!$A7346,Normas!$A:$D,2,FALSE)*0.3)),"")</f>
      </c>
      <c r="I7346" s="2">
        <f>IFERROR(IF(ISBLANK($A7346),"",IF($A7346="Ūdeņraža jonu koncentrācija",VLOOKUP(Dati!$A7346,Normas!$A:$D,3,FALSE),VLOOKUP(Dati!$A7346,Normas!$A:$D,3,FALSE)*0.3)),"")</f>
      </c>
    </row>
    <row r="7347" spans="2:9" x14ac:dyDescent="0.2">
      <c r="B7347">
        <f>IF(ISBLANK(A7347),"",VLOOKUP(A7347,Normas!A:D,4,FALSE))</f>
      </c>
      <c r="E7347" s="2">
        <f>IF(ISBLANK(D7347),"",INT(YEARFRAC(D7347,'Vispārīga informācija'!$B$2)))</f>
      </c>
      <c r="F7347" s="2">
        <f>IFERROR(IF(ISBLANK($A7347),"",IF($A7347="Ūdeņraža jonu koncentrācija",VLOOKUP(Dati!$A7347,Normas!$A:$D,2,FALSE),VLOOKUP(Dati!$A7347,Normas!$A:$D,2,FALSE)*0.6)),"")</f>
      </c>
      <c r="G7347" s="2">
        <f>IFERROR(IF(ISBLANK($A7347),"",IF($A7347="Ūdeņraža jonu koncentrācija",VLOOKUP(Dati!$A7347,Normas!$A:$D,3,FALSE),VLOOKUP(Dati!$A7347,Normas!$A:$D,3,FALSE)*0.6)),"")</f>
      </c>
      <c r="H7347" s="2">
        <f>IFERROR(IF(ISBLANK($A7347),"",IF($A7347="Ūdeņraža jonu koncentrācija",VLOOKUP(Dati!$A7347,Normas!$A:$D,2,FALSE),VLOOKUP(Dati!$A7347,Normas!$A:$D,2,FALSE)*0.3)),"")</f>
      </c>
      <c r="I7347" s="2">
        <f>IFERROR(IF(ISBLANK($A7347),"",IF($A7347="Ūdeņraža jonu koncentrācija",VLOOKUP(Dati!$A7347,Normas!$A:$D,3,FALSE),VLOOKUP(Dati!$A7347,Normas!$A:$D,3,FALSE)*0.3)),"")</f>
      </c>
    </row>
    <row r="7348" spans="2:9" x14ac:dyDescent="0.2">
      <c r="B7348">
        <f>IF(ISBLANK(A7348),"",VLOOKUP(A7348,Normas!A:D,4,FALSE))</f>
      </c>
      <c r="E7348" s="2">
        <f>IF(ISBLANK(D7348),"",INT(YEARFRAC(D7348,'Vispārīga informācija'!$B$2)))</f>
      </c>
      <c r="F7348" s="2">
        <f>IFERROR(IF(ISBLANK($A7348),"",IF($A7348="Ūdeņraža jonu koncentrācija",VLOOKUP(Dati!$A7348,Normas!$A:$D,2,FALSE),VLOOKUP(Dati!$A7348,Normas!$A:$D,2,FALSE)*0.6)),"")</f>
      </c>
      <c r="G7348" s="2">
        <f>IFERROR(IF(ISBLANK($A7348),"",IF($A7348="Ūdeņraža jonu koncentrācija",VLOOKUP(Dati!$A7348,Normas!$A:$D,3,FALSE),VLOOKUP(Dati!$A7348,Normas!$A:$D,3,FALSE)*0.6)),"")</f>
      </c>
      <c r="H7348" s="2">
        <f>IFERROR(IF(ISBLANK($A7348),"",IF($A7348="Ūdeņraža jonu koncentrācija",VLOOKUP(Dati!$A7348,Normas!$A:$D,2,FALSE),VLOOKUP(Dati!$A7348,Normas!$A:$D,2,FALSE)*0.3)),"")</f>
      </c>
      <c r="I7348" s="2">
        <f>IFERROR(IF(ISBLANK($A7348),"",IF($A7348="Ūdeņraža jonu koncentrācija",VLOOKUP(Dati!$A7348,Normas!$A:$D,3,FALSE),VLOOKUP(Dati!$A7348,Normas!$A:$D,3,FALSE)*0.3)),"")</f>
      </c>
    </row>
    <row r="7349" spans="2:9" x14ac:dyDescent="0.2">
      <c r="B7349">
        <f>IF(ISBLANK(A7349),"",VLOOKUP(A7349,Normas!A:D,4,FALSE))</f>
      </c>
      <c r="E7349" s="2">
        <f>IF(ISBLANK(D7349),"",INT(YEARFRAC(D7349,'Vispārīga informācija'!$B$2)))</f>
      </c>
      <c r="F7349" s="2">
        <f>IFERROR(IF(ISBLANK($A7349),"",IF($A7349="Ūdeņraža jonu koncentrācija",VLOOKUP(Dati!$A7349,Normas!$A:$D,2,FALSE),VLOOKUP(Dati!$A7349,Normas!$A:$D,2,FALSE)*0.6)),"")</f>
      </c>
      <c r="G7349" s="2">
        <f>IFERROR(IF(ISBLANK($A7349),"",IF($A7349="Ūdeņraža jonu koncentrācija",VLOOKUP(Dati!$A7349,Normas!$A:$D,3,FALSE),VLOOKUP(Dati!$A7349,Normas!$A:$D,3,FALSE)*0.6)),"")</f>
      </c>
      <c r="H7349" s="2">
        <f>IFERROR(IF(ISBLANK($A7349),"",IF($A7349="Ūdeņraža jonu koncentrācija",VLOOKUP(Dati!$A7349,Normas!$A:$D,2,FALSE),VLOOKUP(Dati!$A7349,Normas!$A:$D,2,FALSE)*0.3)),"")</f>
      </c>
      <c r="I7349" s="2">
        <f>IFERROR(IF(ISBLANK($A7349),"",IF($A7349="Ūdeņraža jonu koncentrācija",VLOOKUP(Dati!$A7349,Normas!$A:$D,3,FALSE),VLOOKUP(Dati!$A7349,Normas!$A:$D,3,FALSE)*0.3)),"")</f>
      </c>
    </row>
    <row r="7350" spans="2:9" x14ac:dyDescent="0.2">
      <c r="B7350">
        <f>IF(ISBLANK(A7350),"",VLOOKUP(A7350,Normas!A:D,4,FALSE))</f>
      </c>
      <c r="E7350" s="2">
        <f>IF(ISBLANK(D7350),"",INT(YEARFRAC(D7350,'Vispārīga informācija'!$B$2)))</f>
      </c>
      <c r="F7350" s="2">
        <f>IFERROR(IF(ISBLANK($A7350),"",IF($A7350="Ūdeņraža jonu koncentrācija",VLOOKUP(Dati!$A7350,Normas!$A:$D,2,FALSE),VLOOKUP(Dati!$A7350,Normas!$A:$D,2,FALSE)*0.6)),"")</f>
      </c>
      <c r="G7350" s="2">
        <f>IFERROR(IF(ISBLANK($A7350),"",IF($A7350="Ūdeņraža jonu koncentrācija",VLOOKUP(Dati!$A7350,Normas!$A:$D,3,FALSE),VLOOKUP(Dati!$A7350,Normas!$A:$D,3,FALSE)*0.6)),"")</f>
      </c>
      <c r="H7350" s="2">
        <f>IFERROR(IF(ISBLANK($A7350),"",IF($A7350="Ūdeņraža jonu koncentrācija",VLOOKUP(Dati!$A7350,Normas!$A:$D,2,FALSE),VLOOKUP(Dati!$A7350,Normas!$A:$D,2,FALSE)*0.3)),"")</f>
      </c>
      <c r="I7350" s="2">
        <f>IFERROR(IF(ISBLANK($A7350),"",IF($A7350="Ūdeņraža jonu koncentrācija",VLOOKUP(Dati!$A7350,Normas!$A:$D,3,FALSE),VLOOKUP(Dati!$A7350,Normas!$A:$D,3,FALSE)*0.3)),"")</f>
      </c>
    </row>
    <row r="7351" spans="2:9" x14ac:dyDescent="0.2">
      <c r="B7351">
        <f>IF(ISBLANK(A7351),"",VLOOKUP(A7351,Normas!A:D,4,FALSE))</f>
      </c>
      <c r="E7351" s="2">
        <f>IF(ISBLANK(D7351),"",INT(YEARFRAC(D7351,'Vispārīga informācija'!$B$2)))</f>
      </c>
      <c r="F7351" s="2">
        <f>IFERROR(IF(ISBLANK($A7351),"",IF($A7351="Ūdeņraža jonu koncentrācija",VLOOKUP(Dati!$A7351,Normas!$A:$D,2,FALSE),VLOOKUP(Dati!$A7351,Normas!$A:$D,2,FALSE)*0.6)),"")</f>
      </c>
      <c r="G7351" s="2">
        <f>IFERROR(IF(ISBLANK($A7351),"",IF($A7351="Ūdeņraža jonu koncentrācija",VLOOKUP(Dati!$A7351,Normas!$A:$D,3,FALSE),VLOOKUP(Dati!$A7351,Normas!$A:$D,3,FALSE)*0.6)),"")</f>
      </c>
      <c r="H7351" s="2">
        <f>IFERROR(IF(ISBLANK($A7351),"",IF($A7351="Ūdeņraža jonu koncentrācija",VLOOKUP(Dati!$A7351,Normas!$A:$D,2,FALSE),VLOOKUP(Dati!$A7351,Normas!$A:$D,2,FALSE)*0.3)),"")</f>
      </c>
      <c r="I7351" s="2">
        <f>IFERROR(IF(ISBLANK($A7351),"",IF($A7351="Ūdeņraža jonu koncentrācija",VLOOKUP(Dati!$A7351,Normas!$A:$D,3,FALSE),VLOOKUP(Dati!$A7351,Normas!$A:$D,3,FALSE)*0.3)),"")</f>
      </c>
    </row>
    <row r="7352" spans="2:9" x14ac:dyDescent="0.2">
      <c r="B7352">
        <f>IF(ISBLANK(A7352),"",VLOOKUP(A7352,Normas!A:D,4,FALSE))</f>
      </c>
      <c r="E7352" s="2">
        <f>IF(ISBLANK(D7352),"",INT(YEARFRAC(D7352,'Vispārīga informācija'!$B$2)))</f>
      </c>
      <c r="F7352" s="2">
        <f>IFERROR(IF(ISBLANK($A7352),"",IF($A7352="Ūdeņraža jonu koncentrācija",VLOOKUP(Dati!$A7352,Normas!$A:$D,2,FALSE),VLOOKUP(Dati!$A7352,Normas!$A:$D,2,FALSE)*0.6)),"")</f>
      </c>
      <c r="G7352" s="2">
        <f>IFERROR(IF(ISBLANK($A7352),"",IF($A7352="Ūdeņraža jonu koncentrācija",VLOOKUP(Dati!$A7352,Normas!$A:$D,3,FALSE),VLOOKUP(Dati!$A7352,Normas!$A:$D,3,FALSE)*0.6)),"")</f>
      </c>
      <c r="H7352" s="2">
        <f>IFERROR(IF(ISBLANK($A7352),"",IF($A7352="Ūdeņraža jonu koncentrācija",VLOOKUP(Dati!$A7352,Normas!$A:$D,2,FALSE),VLOOKUP(Dati!$A7352,Normas!$A:$D,2,FALSE)*0.3)),"")</f>
      </c>
      <c r="I7352" s="2">
        <f>IFERROR(IF(ISBLANK($A7352),"",IF($A7352="Ūdeņraža jonu koncentrācija",VLOOKUP(Dati!$A7352,Normas!$A:$D,3,FALSE),VLOOKUP(Dati!$A7352,Normas!$A:$D,3,FALSE)*0.3)),"")</f>
      </c>
    </row>
    <row r="7353" spans="2:9" x14ac:dyDescent="0.2">
      <c r="B7353">
        <f>IF(ISBLANK(A7353),"",VLOOKUP(A7353,Normas!A:D,4,FALSE))</f>
      </c>
      <c r="E7353" s="2">
        <f>IF(ISBLANK(D7353),"",INT(YEARFRAC(D7353,'Vispārīga informācija'!$B$2)))</f>
      </c>
      <c r="F7353" s="2">
        <f>IFERROR(IF(ISBLANK($A7353),"",IF($A7353="Ūdeņraža jonu koncentrācija",VLOOKUP(Dati!$A7353,Normas!$A:$D,2,FALSE),VLOOKUP(Dati!$A7353,Normas!$A:$D,2,FALSE)*0.6)),"")</f>
      </c>
      <c r="G7353" s="2">
        <f>IFERROR(IF(ISBLANK($A7353),"",IF($A7353="Ūdeņraža jonu koncentrācija",VLOOKUP(Dati!$A7353,Normas!$A:$D,3,FALSE),VLOOKUP(Dati!$A7353,Normas!$A:$D,3,FALSE)*0.6)),"")</f>
      </c>
      <c r="H7353" s="2">
        <f>IFERROR(IF(ISBLANK($A7353),"",IF($A7353="Ūdeņraža jonu koncentrācija",VLOOKUP(Dati!$A7353,Normas!$A:$D,2,FALSE),VLOOKUP(Dati!$A7353,Normas!$A:$D,2,FALSE)*0.3)),"")</f>
      </c>
      <c r="I7353" s="2">
        <f>IFERROR(IF(ISBLANK($A7353),"",IF($A7353="Ūdeņraža jonu koncentrācija",VLOOKUP(Dati!$A7353,Normas!$A:$D,3,FALSE),VLOOKUP(Dati!$A7353,Normas!$A:$D,3,FALSE)*0.3)),"")</f>
      </c>
    </row>
    <row r="7354" spans="2:9" x14ac:dyDescent="0.2">
      <c r="B7354">
        <f>IF(ISBLANK(A7354),"",VLOOKUP(A7354,Normas!A:D,4,FALSE))</f>
      </c>
      <c r="E7354" s="2">
        <f>IF(ISBLANK(D7354),"",INT(YEARFRAC(D7354,'Vispārīga informācija'!$B$2)))</f>
      </c>
      <c r="F7354" s="2">
        <f>IFERROR(IF(ISBLANK($A7354),"",IF($A7354="Ūdeņraža jonu koncentrācija",VLOOKUP(Dati!$A7354,Normas!$A:$D,2,FALSE),VLOOKUP(Dati!$A7354,Normas!$A:$D,2,FALSE)*0.6)),"")</f>
      </c>
      <c r="G7354" s="2">
        <f>IFERROR(IF(ISBLANK($A7354),"",IF($A7354="Ūdeņraža jonu koncentrācija",VLOOKUP(Dati!$A7354,Normas!$A:$D,3,FALSE),VLOOKUP(Dati!$A7354,Normas!$A:$D,3,FALSE)*0.6)),"")</f>
      </c>
      <c r="H7354" s="2">
        <f>IFERROR(IF(ISBLANK($A7354),"",IF($A7354="Ūdeņraža jonu koncentrācija",VLOOKUP(Dati!$A7354,Normas!$A:$D,2,FALSE),VLOOKUP(Dati!$A7354,Normas!$A:$D,2,FALSE)*0.3)),"")</f>
      </c>
      <c r="I7354" s="2">
        <f>IFERROR(IF(ISBLANK($A7354),"",IF($A7354="Ūdeņraža jonu koncentrācija",VLOOKUP(Dati!$A7354,Normas!$A:$D,3,FALSE),VLOOKUP(Dati!$A7354,Normas!$A:$D,3,FALSE)*0.3)),"")</f>
      </c>
    </row>
    <row r="7355" spans="2:9" x14ac:dyDescent="0.2">
      <c r="B7355">
        <f>IF(ISBLANK(A7355),"",VLOOKUP(A7355,Normas!A:D,4,FALSE))</f>
      </c>
      <c r="E7355" s="2">
        <f>IF(ISBLANK(D7355),"",INT(YEARFRAC(D7355,'Vispārīga informācija'!$B$2)))</f>
      </c>
      <c r="F7355" s="2">
        <f>IFERROR(IF(ISBLANK($A7355),"",IF($A7355="Ūdeņraža jonu koncentrācija",VLOOKUP(Dati!$A7355,Normas!$A:$D,2,FALSE),VLOOKUP(Dati!$A7355,Normas!$A:$D,2,FALSE)*0.6)),"")</f>
      </c>
      <c r="G7355" s="2">
        <f>IFERROR(IF(ISBLANK($A7355),"",IF($A7355="Ūdeņraža jonu koncentrācija",VLOOKUP(Dati!$A7355,Normas!$A:$D,3,FALSE),VLOOKUP(Dati!$A7355,Normas!$A:$D,3,FALSE)*0.6)),"")</f>
      </c>
      <c r="H7355" s="2">
        <f>IFERROR(IF(ISBLANK($A7355),"",IF($A7355="Ūdeņraža jonu koncentrācija",VLOOKUP(Dati!$A7355,Normas!$A:$D,2,FALSE),VLOOKUP(Dati!$A7355,Normas!$A:$D,2,FALSE)*0.3)),"")</f>
      </c>
      <c r="I7355" s="2">
        <f>IFERROR(IF(ISBLANK($A7355),"",IF($A7355="Ūdeņraža jonu koncentrācija",VLOOKUP(Dati!$A7355,Normas!$A:$D,3,FALSE),VLOOKUP(Dati!$A7355,Normas!$A:$D,3,FALSE)*0.3)),"")</f>
      </c>
    </row>
    <row r="7356" spans="2:9" x14ac:dyDescent="0.2">
      <c r="B7356">
        <f>IF(ISBLANK(A7356),"",VLOOKUP(A7356,Normas!A:D,4,FALSE))</f>
      </c>
      <c r="E7356" s="2">
        <f>IF(ISBLANK(D7356),"",INT(YEARFRAC(D7356,'Vispārīga informācija'!$B$2)))</f>
      </c>
      <c r="F7356" s="2">
        <f>IFERROR(IF(ISBLANK($A7356),"",IF($A7356="Ūdeņraža jonu koncentrācija",VLOOKUP(Dati!$A7356,Normas!$A:$D,2,FALSE),VLOOKUP(Dati!$A7356,Normas!$A:$D,2,FALSE)*0.6)),"")</f>
      </c>
      <c r="G7356" s="2">
        <f>IFERROR(IF(ISBLANK($A7356),"",IF($A7356="Ūdeņraža jonu koncentrācija",VLOOKUP(Dati!$A7356,Normas!$A:$D,3,FALSE),VLOOKUP(Dati!$A7356,Normas!$A:$D,3,FALSE)*0.6)),"")</f>
      </c>
      <c r="H7356" s="2">
        <f>IFERROR(IF(ISBLANK($A7356),"",IF($A7356="Ūdeņraža jonu koncentrācija",VLOOKUP(Dati!$A7356,Normas!$A:$D,2,FALSE),VLOOKUP(Dati!$A7356,Normas!$A:$D,2,FALSE)*0.3)),"")</f>
      </c>
      <c r="I7356" s="2">
        <f>IFERROR(IF(ISBLANK($A7356),"",IF($A7356="Ūdeņraža jonu koncentrācija",VLOOKUP(Dati!$A7356,Normas!$A:$D,3,FALSE),VLOOKUP(Dati!$A7356,Normas!$A:$D,3,FALSE)*0.3)),"")</f>
      </c>
    </row>
    <row r="7357" spans="2:9" x14ac:dyDescent="0.2">
      <c r="B7357">
        <f>IF(ISBLANK(A7357),"",VLOOKUP(A7357,Normas!A:D,4,FALSE))</f>
      </c>
      <c r="E7357" s="2">
        <f>IF(ISBLANK(D7357),"",INT(YEARFRAC(D7357,'Vispārīga informācija'!$B$2)))</f>
      </c>
      <c r="F7357" s="2">
        <f>IFERROR(IF(ISBLANK($A7357),"",IF($A7357="Ūdeņraža jonu koncentrācija",VLOOKUP(Dati!$A7357,Normas!$A:$D,2,FALSE),VLOOKUP(Dati!$A7357,Normas!$A:$D,2,FALSE)*0.6)),"")</f>
      </c>
      <c r="G7357" s="2">
        <f>IFERROR(IF(ISBLANK($A7357),"",IF($A7357="Ūdeņraža jonu koncentrācija",VLOOKUP(Dati!$A7357,Normas!$A:$D,3,FALSE),VLOOKUP(Dati!$A7357,Normas!$A:$D,3,FALSE)*0.6)),"")</f>
      </c>
      <c r="H7357" s="2">
        <f>IFERROR(IF(ISBLANK($A7357),"",IF($A7357="Ūdeņraža jonu koncentrācija",VLOOKUP(Dati!$A7357,Normas!$A:$D,2,FALSE),VLOOKUP(Dati!$A7357,Normas!$A:$D,2,FALSE)*0.3)),"")</f>
      </c>
      <c r="I7357" s="2">
        <f>IFERROR(IF(ISBLANK($A7357),"",IF($A7357="Ūdeņraža jonu koncentrācija",VLOOKUP(Dati!$A7357,Normas!$A:$D,3,FALSE),VLOOKUP(Dati!$A7357,Normas!$A:$D,3,FALSE)*0.3)),"")</f>
      </c>
    </row>
    <row r="7358" spans="2:9" x14ac:dyDescent="0.2">
      <c r="B7358">
        <f>IF(ISBLANK(A7358),"",VLOOKUP(A7358,Normas!A:D,4,FALSE))</f>
      </c>
      <c r="E7358" s="2">
        <f>IF(ISBLANK(D7358),"",INT(YEARFRAC(D7358,'Vispārīga informācija'!$B$2)))</f>
      </c>
      <c r="F7358" s="2">
        <f>IFERROR(IF(ISBLANK($A7358),"",IF($A7358="Ūdeņraža jonu koncentrācija",VLOOKUP(Dati!$A7358,Normas!$A:$D,2,FALSE),VLOOKUP(Dati!$A7358,Normas!$A:$D,2,FALSE)*0.6)),"")</f>
      </c>
      <c r="G7358" s="2">
        <f>IFERROR(IF(ISBLANK($A7358),"",IF($A7358="Ūdeņraža jonu koncentrācija",VLOOKUP(Dati!$A7358,Normas!$A:$D,3,FALSE),VLOOKUP(Dati!$A7358,Normas!$A:$D,3,FALSE)*0.6)),"")</f>
      </c>
      <c r="H7358" s="2">
        <f>IFERROR(IF(ISBLANK($A7358),"",IF($A7358="Ūdeņraža jonu koncentrācija",VLOOKUP(Dati!$A7358,Normas!$A:$D,2,FALSE),VLOOKUP(Dati!$A7358,Normas!$A:$D,2,FALSE)*0.3)),"")</f>
      </c>
      <c r="I7358" s="2">
        <f>IFERROR(IF(ISBLANK($A7358),"",IF($A7358="Ūdeņraža jonu koncentrācija",VLOOKUP(Dati!$A7358,Normas!$A:$D,3,FALSE),VLOOKUP(Dati!$A7358,Normas!$A:$D,3,FALSE)*0.3)),"")</f>
      </c>
    </row>
    <row r="7359" spans="2:9" x14ac:dyDescent="0.2">
      <c r="B7359">
        <f>IF(ISBLANK(A7359),"",VLOOKUP(A7359,Normas!A:D,4,FALSE))</f>
      </c>
      <c r="E7359" s="2">
        <f>IF(ISBLANK(D7359),"",INT(YEARFRAC(D7359,'Vispārīga informācija'!$B$2)))</f>
      </c>
      <c r="F7359" s="2">
        <f>IFERROR(IF(ISBLANK($A7359),"",IF($A7359="Ūdeņraža jonu koncentrācija",VLOOKUP(Dati!$A7359,Normas!$A:$D,2,FALSE),VLOOKUP(Dati!$A7359,Normas!$A:$D,2,FALSE)*0.6)),"")</f>
      </c>
      <c r="G7359" s="2">
        <f>IFERROR(IF(ISBLANK($A7359),"",IF($A7359="Ūdeņraža jonu koncentrācija",VLOOKUP(Dati!$A7359,Normas!$A:$D,3,FALSE),VLOOKUP(Dati!$A7359,Normas!$A:$D,3,FALSE)*0.6)),"")</f>
      </c>
      <c r="H7359" s="2">
        <f>IFERROR(IF(ISBLANK($A7359),"",IF($A7359="Ūdeņraža jonu koncentrācija",VLOOKUP(Dati!$A7359,Normas!$A:$D,2,FALSE),VLOOKUP(Dati!$A7359,Normas!$A:$D,2,FALSE)*0.3)),"")</f>
      </c>
      <c r="I7359" s="2">
        <f>IFERROR(IF(ISBLANK($A7359),"",IF($A7359="Ūdeņraža jonu koncentrācija",VLOOKUP(Dati!$A7359,Normas!$A:$D,3,FALSE),VLOOKUP(Dati!$A7359,Normas!$A:$D,3,FALSE)*0.3)),"")</f>
      </c>
    </row>
    <row r="7360" spans="2:9" x14ac:dyDescent="0.2">
      <c r="B7360">
        <f>IF(ISBLANK(A7360),"",VLOOKUP(A7360,Normas!A:D,4,FALSE))</f>
      </c>
      <c r="E7360" s="2">
        <f>IF(ISBLANK(D7360),"",INT(YEARFRAC(D7360,'Vispārīga informācija'!$B$2)))</f>
      </c>
      <c r="F7360" s="2">
        <f>IFERROR(IF(ISBLANK($A7360),"",IF($A7360="Ūdeņraža jonu koncentrācija",VLOOKUP(Dati!$A7360,Normas!$A:$D,2,FALSE),VLOOKUP(Dati!$A7360,Normas!$A:$D,2,FALSE)*0.6)),"")</f>
      </c>
      <c r="G7360" s="2">
        <f>IFERROR(IF(ISBLANK($A7360),"",IF($A7360="Ūdeņraža jonu koncentrācija",VLOOKUP(Dati!$A7360,Normas!$A:$D,3,FALSE),VLOOKUP(Dati!$A7360,Normas!$A:$D,3,FALSE)*0.6)),"")</f>
      </c>
      <c r="H7360" s="2">
        <f>IFERROR(IF(ISBLANK($A7360),"",IF($A7360="Ūdeņraža jonu koncentrācija",VLOOKUP(Dati!$A7360,Normas!$A:$D,2,FALSE),VLOOKUP(Dati!$A7360,Normas!$A:$D,2,FALSE)*0.3)),"")</f>
      </c>
      <c r="I7360" s="2">
        <f>IFERROR(IF(ISBLANK($A7360),"",IF($A7360="Ūdeņraža jonu koncentrācija",VLOOKUP(Dati!$A7360,Normas!$A:$D,3,FALSE),VLOOKUP(Dati!$A7360,Normas!$A:$D,3,FALSE)*0.3)),"")</f>
      </c>
    </row>
    <row r="7361" spans="2:9" x14ac:dyDescent="0.2">
      <c r="B7361">
        <f>IF(ISBLANK(A7361),"",VLOOKUP(A7361,Normas!A:D,4,FALSE))</f>
      </c>
      <c r="E7361" s="2">
        <f>IF(ISBLANK(D7361),"",INT(YEARFRAC(D7361,'Vispārīga informācija'!$B$2)))</f>
      </c>
      <c r="F7361" s="2">
        <f>IFERROR(IF(ISBLANK($A7361),"",IF($A7361="Ūdeņraža jonu koncentrācija",VLOOKUP(Dati!$A7361,Normas!$A:$D,2,FALSE),VLOOKUP(Dati!$A7361,Normas!$A:$D,2,FALSE)*0.6)),"")</f>
      </c>
      <c r="G7361" s="2">
        <f>IFERROR(IF(ISBLANK($A7361),"",IF($A7361="Ūdeņraža jonu koncentrācija",VLOOKUP(Dati!$A7361,Normas!$A:$D,3,FALSE),VLOOKUP(Dati!$A7361,Normas!$A:$D,3,FALSE)*0.6)),"")</f>
      </c>
      <c r="H7361" s="2">
        <f>IFERROR(IF(ISBLANK($A7361),"",IF($A7361="Ūdeņraža jonu koncentrācija",VLOOKUP(Dati!$A7361,Normas!$A:$D,2,FALSE),VLOOKUP(Dati!$A7361,Normas!$A:$D,2,FALSE)*0.3)),"")</f>
      </c>
      <c r="I7361" s="2">
        <f>IFERROR(IF(ISBLANK($A7361),"",IF($A7361="Ūdeņraža jonu koncentrācija",VLOOKUP(Dati!$A7361,Normas!$A:$D,3,FALSE),VLOOKUP(Dati!$A7361,Normas!$A:$D,3,FALSE)*0.3)),"")</f>
      </c>
    </row>
    <row r="7362" spans="2:9" x14ac:dyDescent="0.2">
      <c r="B7362">
        <f>IF(ISBLANK(A7362),"",VLOOKUP(A7362,Normas!A:D,4,FALSE))</f>
      </c>
      <c r="E7362" s="2">
        <f>IF(ISBLANK(D7362),"",INT(YEARFRAC(D7362,'Vispārīga informācija'!$B$2)))</f>
      </c>
      <c r="F7362" s="2">
        <f>IFERROR(IF(ISBLANK($A7362),"",IF($A7362="Ūdeņraža jonu koncentrācija",VLOOKUP(Dati!$A7362,Normas!$A:$D,2,FALSE),VLOOKUP(Dati!$A7362,Normas!$A:$D,2,FALSE)*0.6)),"")</f>
      </c>
      <c r="G7362" s="2">
        <f>IFERROR(IF(ISBLANK($A7362),"",IF($A7362="Ūdeņraža jonu koncentrācija",VLOOKUP(Dati!$A7362,Normas!$A:$D,3,FALSE),VLOOKUP(Dati!$A7362,Normas!$A:$D,3,FALSE)*0.6)),"")</f>
      </c>
      <c r="H7362" s="2">
        <f>IFERROR(IF(ISBLANK($A7362),"",IF($A7362="Ūdeņraža jonu koncentrācija",VLOOKUP(Dati!$A7362,Normas!$A:$D,2,FALSE),VLOOKUP(Dati!$A7362,Normas!$A:$D,2,FALSE)*0.3)),"")</f>
      </c>
      <c r="I7362" s="2">
        <f>IFERROR(IF(ISBLANK($A7362),"",IF($A7362="Ūdeņraža jonu koncentrācija",VLOOKUP(Dati!$A7362,Normas!$A:$D,3,FALSE),VLOOKUP(Dati!$A7362,Normas!$A:$D,3,FALSE)*0.3)),"")</f>
      </c>
    </row>
    <row r="7363" spans="2:9" x14ac:dyDescent="0.2">
      <c r="B7363">
        <f>IF(ISBLANK(A7363),"",VLOOKUP(A7363,Normas!A:D,4,FALSE))</f>
      </c>
      <c r="E7363" s="2">
        <f>IF(ISBLANK(D7363),"",INT(YEARFRAC(D7363,'Vispārīga informācija'!$B$2)))</f>
      </c>
      <c r="F7363" s="2">
        <f>IFERROR(IF(ISBLANK($A7363),"",IF($A7363="Ūdeņraža jonu koncentrācija",VLOOKUP(Dati!$A7363,Normas!$A:$D,2,FALSE),VLOOKUP(Dati!$A7363,Normas!$A:$D,2,FALSE)*0.6)),"")</f>
      </c>
      <c r="G7363" s="2">
        <f>IFERROR(IF(ISBLANK($A7363),"",IF($A7363="Ūdeņraža jonu koncentrācija",VLOOKUP(Dati!$A7363,Normas!$A:$D,3,FALSE),VLOOKUP(Dati!$A7363,Normas!$A:$D,3,FALSE)*0.6)),"")</f>
      </c>
      <c r="H7363" s="2">
        <f>IFERROR(IF(ISBLANK($A7363),"",IF($A7363="Ūdeņraža jonu koncentrācija",VLOOKUP(Dati!$A7363,Normas!$A:$D,2,FALSE),VLOOKUP(Dati!$A7363,Normas!$A:$D,2,FALSE)*0.3)),"")</f>
      </c>
      <c r="I7363" s="2">
        <f>IFERROR(IF(ISBLANK($A7363),"",IF($A7363="Ūdeņraža jonu koncentrācija",VLOOKUP(Dati!$A7363,Normas!$A:$D,3,FALSE),VLOOKUP(Dati!$A7363,Normas!$A:$D,3,FALSE)*0.3)),"")</f>
      </c>
    </row>
    <row r="7364" spans="2:9" x14ac:dyDescent="0.2">
      <c r="B7364">
        <f>IF(ISBLANK(A7364),"",VLOOKUP(A7364,Normas!A:D,4,FALSE))</f>
      </c>
      <c r="E7364" s="2">
        <f>IF(ISBLANK(D7364),"",INT(YEARFRAC(D7364,'Vispārīga informācija'!$B$2)))</f>
      </c>
      <c r="F7364" s="2">
        <f>IFERROR(IF(ISBLANK($A7364),"",IF($A7364="Ūdeņraža jonu koncentrācija",VLOOKUP(Dati!$A7364,Normas!$A:$D,2,FALSE),VLOOKUP(Dati!$A7364,Normas!$A:$D,2,FALSE)*0.6)),"")</f>
      </c>
      <c r="G7364" s="2">
        <f>IFERROR(IF(ISBLANK($A7364),"",IF($A7364="Ūdeņraža jonu koncentrācija",VLOOKUP(Dati!$A7364,Normas!$A:$D,3,FALSE),VLOOKUP(Dati!$A7364,Normas!$A:$D,3,FALSE)*0.6)),"")</f>
      </c>
      <c r="H7364" s="2">
        <f>IFERROR(IF(ISBLANK($A7364),"",IF($A7364="Ūdeņraža jonu koncentrācija",VLOOKUP(Dati!$A7364,Normas!$A:$D,2,FALSE),VLOOKUP(Dati!$A7364,Normas!$A:$D,2,FALSE)*0.3)),"")</f>
      </c>
      <c r="I7364" s="2">
        <f>IFERROR(IF(ISBLANK($A7364),"",IF($A7364="Ūdeņraža jonu koncentrācija",VLOOKUP(Dati!$A7364,Normas!$A:$D,3,FALSE),VLOOKUP(Dati!$A7364,Normas!$A:$D,3,FALSE)*0.3)),"")</f>
      </c>
    </row>
    <row r="7365" spans="2:9" x14ac:dyDescent="0.2">
      <c r="B7365">
        <f>IF(ISBLANK(A7365),"",VLOOKUP(A7365,Normas!A:D,4,FALSE))</f>
      </c>
      <c r="E7365" s="2">
        <f>IF(ISBLANK(D7365),"",INT(YEARFRAC(D7365,'Vispārīga informācija'!$B$2)))</f>
      </c>
      <c r="F7365" s="2">
        <f>IFERROR(IF(ISBLANK($A7365),"",IF($A7365="Ūdeņraža jonu koncentrācija",VLOOKUP(Dati!$A7365,Normas!$A:$D,2,FALSE),VLOOKUP(Dati!$A7365,Normas!$A:$D,2,FALSE)*0.6)),"")</f>
      </c>
      <c r="G7365" s="2">
        <f>IFERROR(IF(ISBLANK($A7365),"",IF($A7365="Ūdeņraža jonu koncentrācija",VLOOKUP(Dati!$A7365,Normas!$A:$D,3,FALSE),VLOOKUP(Dati!$A7365,Normas!$A:$D,3,FALSE)*0.6)),"")</f>
      </c>
      <c r="H7365" s="2">
        <f>IFERROR(IF(ISBLANK($A7365),"",IF($A7365="Ūdeņraža jonu koncentrācija",VLOOKUP(Dati!$A7365,Normas!$A:$D,2,FALSE),VLOOKUP(Dati!$A7365,Normas!$A:$D,2,FALSE)*0.3)),"")</f>
      </c>
      <c r="I7365" s="2">
        <f>IFERROR(IF(ISBLANK($A7365),"",IF($A7365="Ūdeņraža jonu koncentrācija",VLOOKUP(Dati!$A7365,Normas!$A:$D,3,FALSE),VLOOKUP(Dati!$A7365,Normas!$A:$D,3,FALSE)*0.3)),"")</f>
      </c>
    </row>
    <row r="7366" spans="2:9" x14ac:dyDescent="0.2">
      <c r="B7366">
        <f>IF(ISBLANK(A7366),"",VLOOKUP(A7366,Normas!A:D,4,FALSE))</f>
      </c>
      <c r="E7366" s="2">
        <f>IF(ISBLANK(D7366),"",INT(YEARFRAC(D7366,'Vispārīga informācija'!$B$2)))</f>
      </c>
      <c r="F7366" s="2">
        <f>IFERROR(IF(ISBLANK($A7366),"",IF($A7366="Ūdeņraža jonu koncentrācija",VLOOKUP(Dati!$A7366,Normas!$A:$D,2,FALSE),VLOOKUP(Dati!$A7366,Normas!$A:$D,2,FALSE)*0.6)),"")</f>
      </c>
      <c r="G7366" s="2">
        <f>IFERROR(IF(ISBLANK($A7366),"",IF($A7366="Ūdeņraža jonu koncentrācija",VLOOKUP(Dati!$A7366,Normas!$A:$D,3,FALSE),VLOOKUP(Dati!$A7366,Normas!$A:$D,3,FALSE)*0.6)),"")</f>
      </c>
      <c r="H7366" s="2">
        <f>IFERROR(IF(ISBLANK($A7366),"",IF($A7366="Ūdeņraža jonu koncentrācija",VLOOKUP(Dati!$A7366,Normas!$A:$D,2,FALSE),VLOOKUP(Dati!$A7366,Normas!$A:$D,2,FALSE)*0.3)),"")</f>
      </c>
      <c r="I7366" s="2">
        <f>IFERROR(IF(ISBLANK($A7366),"",IF($A7366="Ūdeņraža jonu koncentrācija",VLOOKUP(Dati!$A7366,Normas!$A:$D,3,FALSE),VLOOKUP(Dati!$A7366,Normas!$A:$D,3,FALSE)*0.3)),"")</f>
      </c>
    </row>
    <row r="7367" spans="2:9" x14ac:dyDescent="0.2">
      <c r="B7367">
        <f>IF(ISBLANK(A7367),"",VLOOKUP(A7367,Normas!A:D,4,FALSE))</f>
      </c>
      <c r="E7367" s="2">
        <f>IF(ISBLANK(D7367),"",INT(YEARFRAC(D7367,'Vispārīga informācija'!$B$2)))</f>
      </c>
      <c r="F7367" s="2">
        <f>IFERROR(IF(ISBLANK($A7367),"",IF($A7367="Ūdeņraža jonu koncentrācija",VLOOKUP(Dati!$A7367,Normas!$A:$D,2,FALSE),VLOOKUP(Dati!$A7367,Normas!$A:$D,2,FALSE)*0.6)),"")</f>
      </c>
      <c r="G7367" s="2">
        <f>IFERROR(IF(ISBLANK($A7367),"",IF($A7367="Ūdeņraža jonu koncentrācija",VLOOKUP(Dati!$A7367,Normas!$A:$D,3,FALSE),VLOOKUP(Dati!$A7367,Normas!$A:$D,3,FALSE)*0.6)),"")</f>
      </c>
      <c r="H7367" s="2">
        <f>IFERROR(IF(ISBLANK($A7367),"",IF($A7367="Ūdeņraža jonu koncentrācija",VLOOKUP(Dati!$A7367,Normas!$A:$D,2,FALSE),VLOOKUP(Dati!$A7367,Normas!$A:$D,2,FALSE)*0.3)),"")</f>
      </c>
      <c r="I7367" s="2">
        <f>IFERROR(IF(ISBLANK($A7367),"",IF($A7367="Ūdeņraža jonu koncentrācija",VLOOKUP(Dati!$A7367,Normas!$A:$D,3,FALSE),VLOOKUP(Dati!$A7367,Normas!$A:$D,3,FALSE)*0.3)),"")</f>
      </c>
    </row>
    <row r="7368" spans="2:9" x14ac:dyDescent="0.2">
      <c r="B7368">
        <f>IF(ISBLANK(A7368),"",VLOOKUP(A7368,Normas!A:D,4,FALSE))</f>
      </c>
      <c r="E7368" s="2">
        <f>IF(ISBLANK(D7368),"",INT(YEARFRAC(D7368,'Vispārīga informācija'!$B$2)))</f>
      </c>
      <c r="F7368" s="2">
        <f>IFERROR(IF(ISBLANK($A7368),"",IF($A7368="Ūdeņraža jonu koncentrācija",VLOOKUP(Dati!$A7368,Normas!$A:$D,2,FALSE),VLOOKUP(Dati!$A7368,Normas!$A:$D,2,FALSE)*0.6)),"")</f>
      </c>
      <c r="G7368" s="2">
        <f>IFERROR(IF(ISBLANK($A7368),"",IF($A7368="Ūdeņraža jonu koncentrācija",VLOOKUP(Dati!$A7368,Normas!$A:$D,3,FALSE),VLOOKUP(Dati!$A7368,Normas!$A:$D,3,FALSE)*0.6)),"")</f>
      </c>
      <c r="H7368" s="2">
        <f>IFERROR(IF(ISBLANK($A7368),"",IF($A7368="Ūdeņraža jonu koncentrācija",VLOOKUP(Dati!$A7368,Normas!$A:$D,2,FALSE),VLOOKUP(Dati!$A7368,Normas!$A:$D,2,FALSE)*0.3)),"")</f>
      </c>
      <c r="I7368" s="2">
        <f>IFERROR(IF(ISBLANK($A7368),"",IF($A7368="Ūdeņraža jonu koncentrācija",VLOOKUP(Dati!$A7368,Normas!$A:$D,3,FALSE),VLOOKUP(Dati!$A7368,Normas!$A:$D,3,FALSE)*0.3)),"")</f>
      </c>
    </row>
    <row r="7369" spans="2:9" x14ac:dyDescent="0.2">
      <c r="B7369">
        <f>IF(ISBLANK(A7369),"",VLOOKUP(A7369,Normas!A:D,4,FALSE))</f>
      </c>
      <c r="E7369" s="2">
        <f>IF(ISBLANK(D7369),"",INT(YEARFRAC(D7369,'Vispārīga informācija'!$B$2)))</f>
      </c>
      <c r="F7369" s="2">
        <f>IFERROR(IF(ISBLANK($A7369),"",IF($A7369="Ūdeņraža jonu koncentrācija",VLOOKUP(Dati!$A7369,Normas!$A:$D,2,FALSE),VLOOKUP(Dati!$A7369,Normas!$A:$D,2,FALSE)*0.6)),"")</f>
      </c>
      <c r="G7369" s="2">
        <f>IFERROR(IF(ISBLANK($A7369),"",IF($A7369="Ūdeņraža jonu koncentrācija",VLOOKUP(Dati!$A7369,Normas!$A:$D,3,FALSE),VLOOKUP(Dati!$A7369,Normas!$A:$D,3,FALSE)*0.6)),"")</f>
      </c>
      <c r="H7369" s="2">
        <f>IFERROR(IF(ISBLANK($A7369),"",IF($A7369="Ūdeņraža jonu koncentrācija",VLOOKUP(Dati!$A7369,Normas!$A:$D,2,FALSE),VLOOKUP(Dati!$A7369,Normas!$A:$D,2,FALSE)*0.3)),"")</f>
      </c>
      <c r="I7369" s="2">
        <f>IFERROR(IF(ISBLANK($A7369),"",IF($A7369="Ūdeņraža jonu koncentrācija",VLOOKUP(Dati!$A7369,Normas!$A:$D,3,FALSE),VLOOKUP(Dati!$A7369,Normas!$A:$D,3,FALSE)*0.3)),"")</f>
      </c>
    </row>
    <row r="7370" spans="2:9" x14ac:dyDescent="0.2">
      <c r="B7370">
        <f>IF(ISBLANK(A7370),"",VLOOKUP(A7370,Normas!A:D,4,FALSE))</f>
      </c>
      <c r="E7370" s="2">
        <f>IF(ISBLANK(D7370),"",INT(YEARFRAC(D7370,'Vispārīga informācija'!$B$2)))</f>
      </c>
      <c r="F7370" s="2">
        <f>IFERROR(IF(ISBLANK($A7370),"",IF($A7370="Ūdeņraža jonu koncentrācija",VLOOKUP(Dati!$A7370,Normas!$A:$D,2,FALSE),VLOOKUP(Dati!$A7370,Normas!$A:$D,2,FALSE)*0.6)),"")</f>
      </c>
      <c r="G7370" s="2">
        <f>IFERROR(IF(ISBLANK($A7370),"",IF($A7370="Ūdeņraža jonu koncentrācija",VLOOKUP(Dati!$A7370,Normas!$A:$D,3,FALSE),VLOOKUP(Dati!$A7370,Normas!$A:$D,3,FALSE)*0.6)),"")</f>
      </c>
      <c r="H7370" s="2">
        <f>IFERROR(IF(ISBLANK($A7370),"",IF($A7370="Ūdeņraža jonu koncentrācija",VLOOKUP(Dati!$A7370,Normas!$A:$D,2,FALSE),VLOOKUP(Dati!$A7370,Normas!$A:$D,2,FALSE)*0.3)),"")</f>
      </c>
      <c r="I7370" s="2">
        <f>IFERROR(IF(ISBLANK($A7370),"",IF($A7370="Ūdeņraža jonu koncentrācija",VLOOKUP(Dati!$A7370,Normas!$A:$D,3,FALSE),VLOOKUP(Dati!$A7370,Normas!$A:$D,3,FALSE)*0.3)),"")</f>
      </c>
    </row>
    <row r="7371" spans="2:9" x14ac:dyDescent="0.2">
      <c r="B7371">
        <f>IF(ISBLANK(A7371),"",VLOOKUP(A7371,Normas!A:D,4,FALSE))</f>
      </c>
      <c r="E7371" s="2">
        <f>IF(ISBLANK(D7371),"",INT(YEARFRAC(D7371,'Vispārīga informācija'!$B$2)))</f>
      </c>
      <c r="F7371" s="2">
        <f>IFERROR(IF(ISBLANK($A7371),"",IF($A7371="Ūdeņraža jonu koncentrācija",VLOOKUP(Dati!$A7371,Normas!$A:$D,2,FALSE),VLOOKUP(Dati!$A7371,Normas!$A:$D,2,FALSE)*0.6)),"")</f>
      </c>
      <c r="G7371" s="2">
        <f>IFERROR(IF(ISBLANK($A7371),"",IF($A7371="Ūdeņraža jonu koncentrācija",VLOOKUP(Dati!$A7371,Normas!$A:$D,3,FALSE),VLOOKUP(Dati!$A7371,Normas!$A:$D,3,FALSE)*0.6)),"")</f>
      </c>
      <c r="H7371" s="2">
        <f>IFERROR(IF(ISBLANK($A7371),"",IF($A7371="Ūdeņraža jonu koncentrācija",VLOOKUP(Dati!$A7371,Normas!$A:$D,2,FALSE),VLOOKUP(Dati!$A7371,Normas!$A:$D,2,FALSE)*0.3)),"")</f>
      </c>
      <c r="I7371" s="2">
        <f>IFERROR(IF(ISBLANK($A7371),"",IF($A7371="Ūdeņraža jonu koncentrācija",VLOOKUP(Dati!$A7371,Normas!$A:$D,3,FALSE),VLOOKUP(Dati!$A7371,Normas!$A:$D,3,FALSE)*0.3)),"")</f>
      </c>
    </row>
    <row r="7372" spans="2:9" x14ac:dyDescent="0.2">
      <c r="B7372">
        <f>IF(ISBLANK(A7372),"",VLOOKUP(A7372,Normas!A:D,4,FALSE))</f>
      </c>
      <c r="E7372" s="2">
        <f>IF(ISBLANK(D7372),"",INT(YEARFRAC(D7372,'Vispārīga informācija'!$B$2)))</f>
      </c>
      <c r="F7372" s="2">
        <f>IFERROR(IF(ISBLANK($A7372),"",IF($A7372="Ūdeņraža jonu koncentrācija",VLOOKUP(Dati!$A7372,Normas!$A:$D,2,FALSE),VLOOKUP(Dati!$A7372,Normas!$A:$D,2,FALSE)*0.6)),"")</f>
      </c>
      <c r="G7372" s="2">
        <f>IFERROR(IF(ISBLANK($A7372),"",IF($A7372="Ūdeņraža jonu koncentrācija",VLOOKUP(Dati!$A7372,Normas!$A:$D,3,FALSE),VLOOKUP(Dati!$A7372,Normas!$A:$D,3,FALSE)*0.6)),"")</f>
      </c>
      <c r="H7372" s="2">
        <f>IFERROR(IF(ISBLANK($A7372),"",IF($A7372="Ūdeņraža jonu koncentrācija",VLOOKUP(Dati!$A7372,Normas!$A:$D,2,FALSE),VLOOKUP(Dati!$A7372,Normas!$A:$D,2,FALSE)*0.3)),"")</f>
      </c>
      <c r="I7372" s="2">
        <f>IFERROR(IF(ISBLANK($A7372),"",IF($A7372="Ūdeņraža jonu koncentrācija",VLOOKUP(Dati!$A7372,Normas!$A:$D,3,FALSE),VLOOKUP(Dati!$A7372,Normas!$A:$D,3,FALSE)*0.3)),"")</f>
      </c>
    </row>
    <row r="7373" spans="2:9" x14ac:dyDescent="0.2">
      <c r="B7373">
        <f>IF(ISBLANK(A7373),"",VLOOKUP(A7373,Normas!A:D,4,FALSE))</f>
      </c>
      <c r="E7373" s="2">
        <f>IF(ISBLANK(D7373),"",INT(YEARFRAC(D7373,'Vispārīga informācija'!$B$2)))</f>
      </c>
      <c r="F7373" s="2">
        <f>IFERROR(IF(ISBLANK($A7373),"",IF($A7373="Ūdeņraža jonu koncentrācija",VLOOKUP(Dati!$A7373,Normas!$A:$D,2,FALSE),VLOOKUP(Dati!$A7373,Normas!$A:$D,2,FALSE)*0.6)),"")</f>
      </c>
      <c r="G7373" s="2">
        <f>IFERROR(IF(ISBLANK($A7373),"",IF($A7373="Ūdeņraža jonu koncentrācija",VLOOKUP(Dati!$A7373,Normas!$A:$D,3,FALSE),VLOOKUP(Dati!$A7373,Normas!$A:$D,3,FALSE)*0.6)),"")</f>
      </c>
      <c r="H7373" s="2">
        <f>IFERROR(IF(ISBLANK($A7373),"",IF($A7373="Ūdeņraža jonu koncentrācija",VLOOKUP(Dati!$A7373,Normas!$A:$D,2,FALSE),VLOOKUP(Dati!$A7373,Normas!$A:$D,2,FALSE)*0.3)),"")</f>
      </c>
      <c r="I7373" s="2">
        <f>IFERROR(IF(ISBLANK($A7373),"",IF($A7373="Ūdeņraža jonu koncentrācija",VLOOKUP(Dati!$A7373,Normas!$A:$D,3,FALSE),VLOOKUP(Dati!$A7373,Normas!$A:$D,3,FALSE)*0.3)),"")</f>
      </c>
    </row>
    <row r="7374" spans="2:9" x14ac:dyDescent="0.2">
      <c r="B7374">
        <f>IF(ISBLANK(A7374),"",VLOOKUP(A7374,Normas!A:D,4,FALSE))</f>
      </c>
      <c r="E7374" s="2">
        <f>IF(ISBLANK(D7374),"",INT(YEARFRAC(D7374,'Vispārīga informācija'!$B$2)))</f>
      </c>
      <c r="F7374" s="2">
        <f>IFERROR(IF(ISBLANK($A7374),"",IF($A7374="Ūdeņraža jonu koncentrācija",VLOOKUP(Dati!$A7374,Normas!$A:$D,2,FALSE),VLOOKUP(Dati!$A7374,Normas!$A:$D,2,FALSE)*0.6)),"")</f>
      </c>
      <c r="G7374" s="2">
        <f>IFERROR(IF(ISBLANK($A7374),"",IF($A7374="Ūdeņraža jonu koncentrācija",VLOOKUP(Dati!$A7374,Normas!$A:$D,3,FALSE),VLOOKUP(Dati!$A7374,Normas!$A:$D,3,FALSE)*0.6)),"")</f>
      </c>
      <c r="H7374" s="2">
        <f>IFERROR(IF(ISBLANK($A7374),"",IF($A7374="Ūdeņraža jonu koncentrācija",VLOOKUP(Dati!$A7374,Normas!$A:$D,2,FALSE),VLOOKUP(Dati!$A7374,Normas!$A:$D,2,FALSE)*0.3)),"")</f>
      </c>
      <c r="I7374" s="2">
        <f>IFERROR(IF(ISBLANK($A7374),"",IF($A7374="Ūdeņraža jonu koncentrācija",VLOOKUP(Dati!$A7374,Normas!$A:$D,3,FALSE),VLOOKUP(Dati!$A7374,Normas!$A:$D,3,FALSE)*0.3)),"")</f>
      </c>
    </row>
    <row r="7375" spans="2:9" x14ac:dyDescent="0.2">
      <c r="B7375">
        <f>IF(ISBLANK(A7375),"",VLOOKUP(A7375,Normas!A:D,4,FALSE))</f>
      </c>
      <c r="E7375" s="2">
        <f>IF(ISBLANK(D7375),"",INT(YEARFRAC(D7375,'Vispārīga informācija'!$B$2)))</f>
      </c>
      <c r="F7375" s="2">
        <f>IFERROR(IF(ISBLANK($A7375),"",IF($A7375="Ūdeņraža jonu koncentrācija",VLOOKUP(Dati!$A7375,Normas!$A:$D,2,FALSE),VLOOKUP(Dati!$A7375,Normas!$A:$D,2,FALSE)*0.6)),"")</f>
      </c>
      <c r="G7375" s="2">
        <f>IFERROR(IF(ISBLANK($A7375),"",IF($A7375="Ūdeņraža jonu koncentrācija",VLOOKUP(Dati!$A7375,Normas!$A:$D,3,FALSE),VLOOKUP(Dati!$A7375,Normas!$A:$D,3,FALSE)*0.6)),"")</f>
      </c>
      <c r="H7375" s="2">
        <f>IFERROR(IF(ISBLANK($A7375),"",IF($A7375="Ūdeņraža jonu koncentrācija",VLOOKUP(Dati!$A7375,Normas!$A:$D,2,FALSE),VLOOKUP(Dati!$A7375,Normas!$A:$D,2,FALSE)*0.3)),"")</f>
      </c>
      <c r="I7375" s="2">
        <f>IFERROR(IF(ISBLANK($A7375),"",IF($A7375="Ūdeņraža jonu koncentrācija",VLOOKUP(Dati!$A7375,Normas!$A:$D,3,FALSE),VLOOKUP(Dati!$A7375,Normas!$A:$D,3,FALSE)*0.3)),"")</f>
      </c>
    </row>
    <row r="7376" spans="2:9" x14ac:dyDescent="0.2">
      <c r="B7376">
        <f>IF(ISBLANK(A7376),"",VLOOKUP(A7376,Normas!A:D,4,FALSE))</f>
      </c>
      <c r="E7376" s="2">
        <f>IF(ISBLANK(D7376),"",INT(YEARFRAC(D7376,'Vispārīga informācija'!$B$2)))</f>
      </c>
      <c r="F7376" s="2">
        <f>IFERROR(IF(ISBLANK($A7376),"",IF($A7376="Ūdeņraža jonu koncentrācija",VLOOKUP(Dati!$A7376,Normas!$A:$D,2,FALSE),VLOOKUP(Dati!$A7376,Normas!$A:$D,2,FALSE)*0.6)),"")</f>
      </c>
      <c r="G7376" s="2">
        <f>IFERROR(IF(ISBLANK($A7376),"",IF($A7376="Ūdeņraža jonu koncentrācija",VLOOKUP(Dati!$A7376,Normas!$A:$D,3,FALSE),VLOOKUP(Dati!$A7376,Normas!$A:$D,3,FALSE)*0.6)),"")</f>
      </c>
      <c r="H7376" s="2">
        <f>IFERROR(IF(ISBLANK($A7376),"",IF($A7376="Ūdeņraža jonu koncentrācija",VLOOKUP(Dati!$A7376,Normas!$A:$D,2,FALSE),VLOOKUP(Dati!$A7376,Normas!$A:$D,2,FALSE)*0.3)),"")</f>
      </c>
      <c r="I7376" s="2">
        <f>IFERROR(IF(ISBLANK($A7376),"",IF($A7376="Ūdeņraža jonu koncentrācija",VLOOKUP(Dati!$A7376,Normas!$A:$D,3,FALSE),VLOOKUP(Dati!$A7376,Normas!$A:$D,3,FALSE)*0.3)),"")</f>
      </c>
    </row>
    <row r="7377" spans="2:9" x14ac:dyDescent="0.2">
      <c r="B7377">
        <f>IF(ISBLANK(A7377),"",VLOOKUP(A7377,Normas!A:D,4,FALSE))</f>
      </c>
      <c r="E7377" s="2">
        <f>IF(ISBLANK(D7377),"",INT(YEARFRAC(D7377,'Vispārīga informācija'!$B$2)))</f>
      </c>
      <c r="F7377" s="2">
        <f>IFERROR(IF(ISBLANK($A7377),"",IF($A7377="Ūdeņraža jonu koncentrācija",VLOOKUP(Dati!$A7377,Normas!$A:$D,2,FALSE),VLOOKUP(Dati!$A7377,Normas!$A:$D,2,FALSE)*0.6)),"")</f>
      </c>
      <c r="G7377" s="2">
        <f>IFERROR(IF(ISBLANK($A7377),"",IF($A7377="Ūdeņraža jonu koncentrācija",VLOOKUP(Dati!$A7377,Normas!$A:$D,3,FALSE),VLOOKUP(Dati!$A7377,Normas!$A:$D,3,FALSE)*0.6)),"")</f>
      </c>
      <c r="H7377" s="2">
        <f>IFERROR(IF(ISBLANK($A7377),"",IF($A7377="Ūdeņraža jonu koncentrācija",VLOOKUP(Dati!$A7377,Normas!$A:$D,2,FALSE),VLOOKUP(Dati!$A7377,Normas!$A:$D,2,FALSE)*0.3)),"")</f>
      </c>
      <c r="I7377" s="2">
        <f>IFERROR(IF(ISBLANK($A7377),"",IF($A7377="Ūdeņraža jonu koncentrācija",VLOOKUP(Dati!$A7377,Normas!$A:$D,3,FALSE),VLOOKUP(Dati!$A7377,Normas!$A:$D,3,FALSE)*0.3)),"")</f>
      </c>
    </row>
    <row r="7378" spans="2:9" x14ac:dyDescent="0.2">
      <c r="B7378">
        <f>IF(ISBLANK(A7378),"",VLOOKUP(A7378,Normas!A:D,4,FALSE))</f>
      </c>
      <c r="E7378" s="2">
        <f>IF(ISBLANK(D7378),"",INT(YEARFRAC(D7378,'Vispārīga informācija'!$B$2)))</f>
      </c>
      <c r="F7378" s="2">
        <f>IFERROR(IF(ISBLANK($A7378),"",IF($A7378="Ūdeņraža jonu koncentrācija",VLOOKUP(Dati!$A7378,Normas!$A:$D,2,FALSE),VLOOKUP(Dati!$A7378,Normas!$A:$D,2,FALSE)*0.6)),"")</f>
      </c>
      <c r="G7378" s="2">
        <f>IFERROR(IF(ISBLANK($A7378),"",IF($A7378="Ūdeņraža jonu koncentrācija",VLOOKUP(Dati!$A7378,Normas!$A:$D,3,FALSE),VLOOKUP(Dati!$A7378,Normas!$A:$D,3,FALSE)*0.6)),"")</f>
      </c>
      <c r="H7378" s="2">
        <f>IFERROR(IF(ISBLANK($A7378),"",IF($A7378="Ūdeņraža jonu koncentrācija",VLOOKUP(Dati!$A7378,Normas!$A:$D,2,FALSE),VLOOKUP(Dati!$A7378,Normas!$A:$D,2,FALSE)*0.3)),"")</f>
      </c>
      <c r="I7378" s="2">
        <f>IFERROR(IF(ISBLANK($A7378),"",IF($A7378="Ūdeņraža jonu koncentrācija",VLOOKUP(Dati!$A7378,Normas!$A:$D,3,FALSE),VLOOKUP(Dati!$A7378,Normas!$A:$D,3,FALSE)*0.3)),"")</f>
      </c>
    </row>
    <row r="7379" spans="2:9" x14ac:dyDescent="0.2">
      <c r="B7379">
        <f>IF(ISBLANK(A7379),"",VLOOKUP(A7379,Normas!A:D,4,FALSE))</f>
      </c>
      <c r="E7379" s="2">
        <f>IF(ISBLANK(D7379),"",INT(YEARFRAC(D7379,'Vispārīga informācija'!$B$2)))</f>
      </c>
      <c r="F7379" s="2">
        <f>IFERROR(IF(ISBLANK($A7379),"",IF($A7379="Ūdeņraža jonu koncentrācija",VLOOKUP(Dati!$A7379,Normas!$A:$D,2,FALSE),VLOOKUP(Dati!$A7379,Normas!$A:$D,2,FALSE)*0.6)),"")</f>
      </c>
      <c r="G7379" s="2">
        <f>IFERROR(IF(ISBLANK($A7379),"",IF($A7379="Ūdeņraža jonu koncentrācija",VLOOKUP(Dati!$A7379,Normas!$A:$D,3,FALSE),VLOOKUP(Dati!$A7379,Normas!$A:$D,3,FALSE)*0.6)),"")</f>
      </c>
      <c r="H7379" s="2">
        <f>IFERROR(IF(ISBLANK($A7379),"",IF($A7379="Ūdeņraža jonu koncentrācija",VLOOKUP(Dati!$A7379,Normas!$A:$D,2,FALSE),VLOOKUP(Dati!$A7379,Normas!$A:$D,2,FALSE)*0.3)),"")</f>
      </c>
      <c r="I7379" s="2">
        <f>IFERROR(IF(ISBLANK($A7379),"",IF($A7379="Ūdeņraža jonu koncentrācija",VLOOKUP(Dati!$A7379,Normas!$A:$D,3,FALSE),VLOOKUP(Dati!$A7379,Normas!$A:$D,3,FALSE)*0.3)),"")</f>
      </c>
    </row>
    <row r="7380" spans="2:9" x14ac:dyDescent="0.2">
      <c r="B7380">
        <f>IF(ISBLANK(A7380),"",VLOOKUP(A7380,Normas!A:D,4,FALSE))</f>
      </c>
      <c r="E7380" s="2">
        <f>IF(ISBLANK(D7380),"",INT(YEARFRAC(D7380,'Vispārīga informācija'!$B$2)))</f>
      </c>
      <c r="F7380" s="2">
        <f>IFERROR(IF(ISBLANK($A7380),"",IF($A7380="Ūdeņraža jonu koncentrācija",VLOOKUP(Dati!$A7380,Normas!$A:$D,2,FALSE),VLOOKUP(Dati!$A7380,Normas!$A:$D,2,FALSE)*0.6)),"")</f>
      </c>
      <c r="G7380" s="2">
        <f>IFERROR(IF(ISBLANK($A7380),"",IF($A7380="Ūdeņraža jonu koncentrācija",VLOOKUP(Dati!$A7380,Normas!$A:$D,3,FALSE),VLOOKUP(Dati!$A7380,Normas!$A:$D,3,FALSE)*0.6)),"")</f>
      </c>
      <c r="H7380" s="2">
        <f>IFERROR(IF(ISBLANK($A7380),"",IF($A7380="Ūdeņraža jonu koncentrācija",VLOOKUP(Dati!$A7380,Normas!$A:$D,2,FALSE),VLOOKUP(Dati!$A7380,Normas!$A:$D,2,FALSE)*0.3)),"")</f>
      </c>
      <c r="I7380" s="2">
        <f>IFERROR(IF(ISBLANK($A7380),"",IF($A7380="Ūdeņraža jonu koncentrācija",VLOOKUP(Dati!$A7380,Normas!$A:$D,3,FALSE),VLOOKUP(Dati!$A7380,Normas!$A:$D,3,FALSE)*0.3)),"")</f>
      </c>
    </row>
    <row r="7381" spans="2:9" x14ac:dyDescent="0.2">
      <c r="B7381">
        <f>IF(ISBLANK(A7381),"",VLOOKUP(A7381,Normas!A:D,4,FALSE))</f>
      </c>
      <c r="E7381" s="2">
        <f>IF(ISBLANK(D7381),"",INT(YEARFRAC(D7381,'Vispārīga informācija'!$B$2)))</f>
      </c>
      <c r="F7381" s="2">
        <f>IFERROR(IF(ISBLANK($A7381),"",IF($A7381="Ūdeņraža jonu koncentrācija",VLOOKUP(Dati!$A7381,Normas!$A:$D,2,FALSE),VLOOKUP(Dati!$A7381,Normas!$A:$D,2,FALSE)*0.6)),"")</f>
      </c>
      <c r="G7381" s="2">
        <f>IFERROR(IF(ISBLANK($A7381),"",IF($A7381="Ūdeņraža jonu koncentrācija",VLOOKUP(Dati!$A7381,Normas!$A:$D,3,FALSE),VLOOKUP(Dati!$A7381,Normas!$A:$D,3,FALSE)*0.6)),"")</f>
      </c>
      <c r="H7381" s="2">
        <f>IFERROR(IF(ISBLANK($A7381),"",IF($A7381="Ūdeņraža jonu koncentrācija",VLOOKUP(Dati!$A7381,Normas!$A:$D,2,FALSE),VLOOKUP(Dati!$A7381,Normas!$A:$D,2,FALSE)*0.3)),"")</f>
      </c>
      <c r="I7381" s="2">
        <f>IFERROR(IF(ISBLANK($A7381),"",IF($A7381="Ūdeņraža jonu koncentrācija",VLOOKUP(Dati!$A7381,Normas!$A:$D,3,FALSE),VLOOKUP(Dati!$A7381,Normas!$A:$D,3,FALSE)*0.3)),"")</f>
      </c>
    </row>
    <row r="7382" spans="2:9" x14ac:dyDescent="0.2">
      <c r="B7382">
        <f>IF(ISBLANK(A7382),"",VLOOKUP(A7382,Normas!A:D,4,FALSE))</f>
      </c>
      <c r="E7382" s="2">
        <f>IF(ISBLANK(D7382),"",INT(YEARFRAC(D7382,'Vispārīga informācija'!$B$2)))</f>
      </c>
      <c r="F7382" s="2">
        <f>IFERROR(IF(ISBLANK($A7382),"",IF($A7382="Ūdeņraža jonu koncentrācija",VLOOKUP(Dati!$A7382,Normas!$A:$D,2,FALSE),VLOOKUP(Dati!$A7382,Normas!$A:$D,2,FALSE)*0.6)),"")</f>
      </c>
      <c r="G7382" s="2">
        <f>IFERROR(IF(ISBLANK($A7382),"",IF($A7382="Ūdeņraža jonu koncentrācija",VLOOKUP(Dati!$A7382,Normas!$A:$D,3,FALSE),VLOOKUP(Dati!$A7382,Normas!$A:$D,3,FALSE)*0.6)),"")</f>
      </c>
      <c r="H7382" s="2">
        <f>IFERROR(IF(ISBLANK($A7382),"",IF($A7382="Ūdeņraža jonu koncentrācija",VLOOKUP(Dati!$A7382,Normas!$A:$D,2,FALSE),VLOOKUP(Dati!$A7382,Normas!$A:$D,2,FALSE)*0.3)),"")</f>
      </c>
      <c r="I7382" s="2">
        <f>IFERROR(IF(ISBLANK($A7382),"",IF($A7382="Ūdeņraža jonu koncentrācija",VLOOKUP(Dati!$A7382,Normas!$A:$D,3,FALSE),VLOOKUP(Dati!$A7382,Normas!$A:$D,3,FALSE)*0.3)),"")</f>
      </c>
    </row>
    <row r="7383" spans="2:9" x14ac:dyDescent="0.2">
      <c r="B7383">
        <f>IF(ISBLANK(A7383),"",VLOOKUP(A7383,Normas!A:D,4,FALSE))</f>
      </c>
      <c r="E7383" s="2">
        <f>IF(ISBLANK(D7383),"",INT(YEARFRAC(D7383,'Vispārīga informācija'!$B$2)))</f>
      </c>
      <c r="F7383" s="2">
        <f>IFERROR(IF(ISBLANK($A7383),"",IF($A7383="Ūdeņraža jonu koncentrācija",VLOOKUP(Dati!$A7383,Normas!$A:$D,2,FALSE),VLOOKUP(Dati!$A7383,Normas!$A:$D,2,FALSE)*0.6)),"")</f>
      </c>
      <c r="G7383" s="2">
        <f>IFERROR(IF(ISBLANK($A7383),"",IF($A7383="Ūdeņraža jonu koncentrācija",VLOOKUP(Dati!$A7383,Normas!$A:$D,3,FALSE),VLOOKUP(Dati!$A7383,Normas!$A:$D,3,FALSE)*0.6)),"")</f>
      </c>
      <c r="H7383" s="2">
        <f>IFERROR(IF(ISBLANK($A7383),"",IF($A7383="Ūdeņraža jonu koncentrācija",VLOOKUP(Dati!$A7383,Normas!$A:$D,2,FALSE),VLOOKUP(Dati!$A7383,Normas!$A:$D,2,FALSE)*0.3)),"")</f>
      </c>
      <c r="I7383" s="2">
        <f>IFERROR(IF(ISBLANK($A7383),"",IF($A7383="Ūdeņraža jonu koncentrācija",VLOOKUP(Dati!$A7383,Normas!$A:$D,3,FALSE),VLOOKUP(Dati!$A7383,Normas!$A:$D,3,FALSE)*0.3)),"")</f>
      </c>
    </row>
    <row r="7384" spans="2:9" x14ac:dyDescent="0.2">
      <c r="B7384">
        <f>IF(ISBLANK(A7384),"",VLOOKUP(A7384,Normas!A:D,4,FALSE))</f>
      </c>
      <c r="E7384" s="2">
        <f>IF(ISBLANK(D7384),"",INT(YEARFRAC(D7384,'Vispārīga informācija'!$B$2)))</f>
      </c>
      <c r="F7384" s="2">
        <f>IFERROR(IF(ISBLANK($A7384),"",IF($A7384="Ūdeņraža jonu koncentrācija",VLOOKUP(Dati!$A7384,Normas!$A:$D,2,FALSE),VLOOKUP(Dati!$A7384,Normas!$A:$D,2,FALSE)*0.6)),"")</f>
      </c>
      <c r="G7384" s="2">
        <f>IFERROR(IF(ISBLANK($A7384),"",IF($A7384="Ūdeņraža jonu koncentrācija",VLOOKUP(Dati!$A7384,Normas!$A:$D,3,FALSE),VLOOKUP(Dati!$A7384,Normas!$A:$D,3,FALSE)*0.6)),"")</f>
      </c>
      <c r="H7384" s="2">
        <f>IFERROR(IF(ISBLANK($A7384),"",IF($A7384="Ūdeņraža jonu koncentrācija",VLOOKUP(Dati!$A7384,Normas!$A:$D,2,FALSE),VLOOKUP(Dati!$A7384,Normas!$A:$D,2,FALSE)*0.3)),"")</f>
      </c>
      <c r="I7384" s="2">
        <f>IFERROR(IF(ISBLANK($A7384),"",IF($A7384="Ūdeņraža jonu koncentrācija",VLOOKUP(Dati!$A7384,Normas!$A:$D,3,FALSE),VLOOKUP(Dati!$A7384,Normas!$A:$D,3,FALSE)*0.3)),"")</f>
      </c>
    </row>
    <row r="7385" spans="2:9" x14ac:dyDescent="0.2">
      <c r="B7385">
        <f>IF(ISBLANK(A7385),"",VLOOKUP(A7385,Normas!A:D,4,FALSE))</f>
      </c>
      <c r="E7385" s="2">
        <f>IF(ISBLANK(D7385),"",INT(YEARFRAC(D7385,'Vispārīga informācija'!$B$2)))</f>
      </c>
      <c r="F7385" s="2">
        <f>IFERROR(IF(ISBLANK($A7385),"",IF($A7385="Ūdeņraža jonu koncentrācija",VLOOKUP(Dati!$A7385,Normas!$A:$D,2,FALSE),VLOOKUP(Dati!$A7385,Normas!$A:$D,2,FALSE)*0.6)),"")</f>
      </c>
      <c r="G7385" s="2">
        <f>IFERROR(IF(ISBLANK($A7385),"",IF($A7385="Ūdeņraža jonu koncentrācija",VLOOKUP(Dati!$A7385,Normas!$A:$D,3,FALSE),VLOOKUP(Dati!$A7385,Normas!$A:$D,3,FALSE)*0.6)),"")</f>
      </c>
      <c r="H7385" s="2">
        <f>IFERROR(IF(ISBLANK($A7385),"",IF($A7385="Ūdeņraža jonu koncentrācija",VLOOKUP(Dati!$A7385,Normas!$A:$D,2,FALSE),VLOOKUP(Dati!$A7385,Normas!$A:$D,2,FALSE)*0.3)),"")</f>
      </c>
      <c r="I7385" s="2">
        <f>IFERROR(IF(ISBLANK($A7385),"",IF($A7385="Ūdeņraža jonu koncentrācija",VLOOKUP(Dati!$A7385,Normas!$A:$D,3,FALSE),VLOOKUP(Dati!$A7385,Normas!$A:$D,3,FALSE)*0.3)),"")</f>
      </c>
    </row>
    <row r="7386" spans="2:9" x14ac:dyDescent="0.2">
      <c r="B7386">
        <f>IF(ISBLANK(A7386),"",VLOOKUP(A7386,Normas!A:D,4,FALSE))</f>
      </c>
      <c r="E7386" s="2">
        <f>IF(ISBLANK(D7386),"",INT(YEARFRAC(D7386,'Vispārīga informācija'!$B$2)))</f>
      </c>
      <c r="F7386" s="2">
        <f>IFERROR(IF(ISBLANK($A7386),"",IF($A7386="Ūdeņraža jonu koncentrācija",VLOOKUP(Dati!$A7386,Normas!$A:$D,2,FALSE),VLOOKUP(Dati!$A7386,Normas!$A:$D,2,FALSE)*0.6)),"")</f>
      </c>
      <c r="G7386" s="2">
        <f>IFERROR(IF(ISBLANK($A7386),"",IF($A7386="Ūdeņraža jonu koncentrācija",VLOOKUP(Dati!$A7386,Normas!$A:$D,3,FALSE),VLOOKUP(Dati!$A7386,Normas!$A:$D,3,FALSE)*0.6)),"")</f>
      </c>
      <c r="H7386" s="2">
        <f>IFERROR(IF(ISBLANK($A7386),"",IF($A7386="Ūdeņraža jonu koncentrācija",VLOOKUP(Dati!$A7386,Normas!$A:$D,2,FALSE),VLOOKUP(Dati!$A7386,Normas!$A:$D,2,FALSE)*0.3)),"")</f>
      </c>
      <c r="I7386" s="2">
        <f>IFERROR(IF(ISBLANK($A7386),"",IF($A7386="Ūdeņraža jonu koncentrācija",VLOOKUP(Dati!$A7386,Normas!$A:$D,3,FALSE),VLOOKUP(Dati!$A7386,Normas!$A:$D,3,FALSE)*0.3)),"")</f>
      </c>
    </row>
    <row r="7387" spans="2:9" x14ac:dyDescent="0.2">
      <c r="B7387">
        <f>IF(ISBLANK(A7387),"",VLOOKUP(A7387,Normas!A:D,4,FALSE))</f>
      </c>
      <c r="E7387" s="2">
        <f>IF(ISBLANK(D7387),"",INT(YEARFRAC(D7387,'Vispārīga informācija'!$B$2)))</f>
      </c>
      <c r="F7387" s="2">
        <f>IFERROR(IF(ISBLANK($A7387),"",IF($A7387="Ūdeņraža jonu koncentrācija",VLOOKUP(Dati!$A7387,Normas!$A:$D,2,FALSE),VLOOKUP(Dati!$A7387,Normas!$A:$D,2,FALSE)*0.6)),"")</f>
      </c>
      <c r="G7387" s="2">
        <f>IFERROR(IF(ISBLANK($A7387),"",IF($A7387="Ūdeņraža jonu koncentrācija",VLOOKUP(Dati!$A7387,Normas!$A:$D,3,FALSE),VLOOKUP(Dati!$A7387,Normas!$A:$D,3,FALSE)*0.6)),"")</f>
      </c>
      <c r="H7387" s="2">
        <f>IFERROR(IF(ISBLANK($A7387),"",IF($A7387="Ūdeņraža jonu koncentrācija",VLOOKUP(Dati!$A7387,Normas!$A:$D,2,FALSE),VLOOKUP(Dati!$A7387,Normas!$A:$D,2,FALSE)*0.3)),"")</f>
      </c>
      <c r="I7387" s="2">
        <f>IFERROR(IF(ISBLANK($A7387),"",IF($A7387="Ūdeņraža jonu koncentrācija",VLOOKUP(Dati!$A7387,Normas!$A:$D,3,FALSE),VLOOKUP(Dati!$A7387,Normas!$A:$D,3,FALSE)*0.3)),"")</f>
      </c>
    </row>
    <row r="7388" spans="2:9" x14ac:dyDescent="0.2">
      <c r="B7388">
        <f>IF(ISBLANK(A7388),"",VLOOKUP(A7388,Normas!A:D,4,FALSE))</f>
      </c>
      <c r="E7388" s="2">
        <f>IF(ISBLANK(D7388),"",INT(YEARFRAC(D7388,'Vispārīga informācija'!$B$2)))</f>
      </c>
      <c r="F7388" s="2">
        <f>IFERROR(IF(ISBLANK($A7388),"",IF($A7388="Ūdeņraža jonu koncentrācija",VLOOKUP(Dati!$A7388,Normas!$A:$D,2,FALSE),VLOOKUP(Dati!$A7388,Normas!$A:$D,2,FALSE)*0.6)),"")</f>
      </c>
      <c r="G7388" s="2">
        <f>IFERROR(IF(ISBLANK($A7388),"",IF($A7388="Ūdeņraža jonu koncentrācija",VLOOKUP(Dati!$A7388,Normas!$A:$D,3,FALSE),VLOOKUP(Dati!$A7388,Normas!$A:$D,3,FALSE)*0.6)),"")</f>
      </c>
      <c r="H7388" s="2">
        <f>IFERROR(IF(ISBLANK($A7388),"",IF($A7388="Ūdeņraža jonu koncentrācija",VLOOKUP(Dati!$A7388,Normas!$A:$D,2,FALSE),VLOOKUP(Dati!$A7388,Normas!$A:$D,2,FALSE)*0.3)),"")</f>
      </c>
      <c r="I7388" s="2">
        <f>IFERROR(IF(ISBLANK($A7388),"",IF($A7388="Ūdeņraža jonu koncentrācija",VLOOKUP(Dati!$A7388,Normas!$A:$D,3,FALSE),VLOOKUP(Dati!$A7388,Normas!$A:$D,3,FALSE)*0.3)),"")</f>
      </c>
    </row>
    <row r="7389" spans="2:9" x14ac:dyDescent="0.2">
      <c r="B7389">
        <f>IF(ISBLANK(A7389),"",VLOOKUP(A7389,Normas!A:D,4,FALSE))</f>
      </c>
      <c r="E7389" s="2">
        <f>IF(ISBLANK(D7389),"",INT(YEARFRAC(D7389,'Vispārīga informācija'!$B$2)))</f>
      </c>
      <c r="F7389" s="2">
        <f>IFERROR(IF(ISBLANK($A7389),"",IF($A7389="Ūdeņraža jonu koncentrācija",VLOOKUP(Dati!$A7389,Normas!$A:$D,2,FALSE),VLOOKUP(Dati!$A7389,Normas!$A:$D,2,FALSE)*0.6)),"")</f>
      </c>
      <c r="G7389" s="2">
        <f>IFERROR(IF(ISBLANK($A7389),"",IF($A7389="Ūdeņraža jonu koncentrācija",VLOOKUP(Dati!$A7389,Normas!$A:$D,3,FALSE),VLOOKUP(Dati!$A7389,Normas!$A:$D,3,FALSE)*0.6)),"")</f>
      </c>
      <c r="H7389" s="2">
        <f>IFERROR(IF(ISBLANK($A7389),"",IF($A7389="Ūdeņraža jonu koncentrācija",VLOOKUP(Dati!$A7389,Normas!$A:$D,2,FALSE),VLOOKUP(Dati!$A7389,Normas!$A:$D,2,FALSE)*0.3)),"")</f>
      </c>
      <c r="I7389" s="2">
        <f>IFERROR(IF(ISBLANK($A7389),"",IF($A7389="Ūdeņraža jonu koncentrācija",VLOOKUP(Dati!$A7389,Normas!$A:$D,3,FALSE),VLOOKUP(Dati!$A7389,Normas!$A:$D,3,FALSE)*0.3)),"")</f>
      </c>
    </row>
    <row r="7390" spans="2:9" x14ac:dyDescent="0.2">
      <c r="B7390">
        <f>IF(ISBLANK(A7390),"",VLOOKUP(A7390,Normas!A:D,4,FALSE))</f>
      </c>
      <c r="E7390" s="2">
        <f>IF(ISBLANK(D7390),"",INT(YEARFRAC(D7390,'Vispārīga informācija'!$B$2)))</f>
      </c>
      <c r="F7390" s="2">
        <f>IFERROR(IF(ISBLANK($A7390),"",IF($A7390="Ūdeņraža jonu koncentrācija",VLOOKUP(Dati!$A7390,Normas!$A:$D,2,FALSE),VLOOKUP(Dati!$A7390,Normas!$A:$D,2,FALSE)*0.6)),"")</f>
      </c>
      <c r="G7390" s="2">
        <f>IFERROR(IF(ISBLANK($A7390),"",IF($A7390="Ūdeņraža jonu koncentrācija",VLOOKUP(Dati!$A7390,Normas!$A:$D,3,FALSE),VLOOKUP(Dati!$A7390,Normas!$A:$D,3,FALSE)*0.6)),"")</f>
      </c>
      <c r="H7390" s="2">
        <f>IFERROR(IF(ISBLANK($A7390),"",IF($A7390="Ūdeņraža jonu koncentrācija",VLOOKUP(Dati!$A7390,Normas!$A:$D,2,FALSE),VLOOKUP(Dati!$A7390,Normas!$A:$D,2,FALSE)*0.3)),"")</f>
      </c>
      <c r="I7390" s="2">
        <f>IFERROR(IF(ISBLANK($A7390),"",IF($A7390="Ūdeņraža jonu koncentrācija",VLOOKUP(Dati!$A7390,Normas!$A:$D,3,FALSE),VLOOKUP(Dati!$A7390,Normas!$A:$D,3,FALSE)*0.3)),"")</f>
      </c>
    </row>
    <row r="7391" spans="2:9" x14ac:dyDescent="0.2">
      <c r="B7391">
        <f>IF(ISBLANK(A7391),"",VLOOKUP(A7391,Normas!A:D,4,FALSE))</f>
      </c>
      <c r="E7391" s="2">
        <f>IF(ISBLANK(D7391),"",INT(YEARFRAC(D7391,'Vispārīga informācija'!$B$2)))</f>
      </c>
      <c r="F7391" s="2">
        <f>IFERROR(IF(ISBLANK($A7391),"",IF($A7391="Ūdeņraža jonu koncentrācija",VLOOKUP(Dati!$A7391,Normas!$A:$D,2,FALSE),VLOOKUP(Dati!$A7391,Normas!$A:$D,2,FALSE)*0.6)),"")</f>
      </c>
      <c r="G7391" s="2">
        <f>IFERROR(IF(ISBLANK($A7391),"",IF($A7391="Ūdeņraža jonu koncentrācija",VLOOKUP(Dati!$A7391,Normas!$A:$D,3,FALSE),VLOOKUP(Dati!$A7391,Normas!$A:$D,3,FALSE)*0.6)),"")</f>
      </c>
      <c r="H7391" s="2">
        <f>IFERROR(IF(ISBLANK($A7391),"",IF($A7391="Ūdeņraža jonu koncentrācija",VLOOKUP(Dati!$A7391,Normas!$A:$D,2,FALSE),VLOOKUP(Dati!$A7391,Normas!$A:$D,2,FALSE)*0.3)),"")</f>
      </c>
      <c r="I7391" s="2">
        <f>IFERROR(IF(ISBLANK($A7391),"",IF($A7391="Ūdeņraža jonu koncentrācija",VLOOKUP(Dati!$A7391,Normas!$A:$D,3,FALSE),VLOOKUP(Dati!$A7391,Normas!$A:$D,3,FALSE)*0.3)),"")</f>
      </c>
    </row>
    <row r="7392" spans="2:9" x14ac:dyDescent="0.2">
      <c r="B7392">
        <f>IF(ISBLANK(A7392),"",VLOOKUP(A7392,Normas!A:D,4,FALSE))</f>
      </c>
      <c r="E7392" s="2">
        <f>IF(ISBLANK(D7392),"",INT(YEARFRAC(D7392,'Vispārīga informācija'!$B$2)))</f>
      </c>
      <c r="F7392" s="2">
        <f>IFERROR(IF(ISBLANK($A7392),"",IF($A7392="Ūdeņraža jonu koncentrācija",VLOOKUP(Dati!$A7392,Normas!$A:$D,2,FALSE),VLOOKUP(Dati!$A7392,Normas!$A:$D,2,FALSE)*0.6)),"")</f>
      </c>
      <c r="G7392" s="2">
        <f>IFERROR(IF(ISBLANK($A7392),"",IF($A7392="Ūdeņraža jonu koncentrācija",VLOOKUP(Dati!$A7392,Normas!$A:$D,3,FALSE),VLOOKUP(Dati!$A7392,Normas!$A:$D,3,FALSE)*0.6)),"")</f>
      </c>
      <c r="H7392" s="2">
        <f>IFERROR(IF(ISBLANK($A7392),"",IF($A7392="Ūdeņraža jonu koncentrācija",VLOOKUP(Dati!$A7392,Normas!$A:$D,2,FALSE),VLOOKUP(Dati!$A7392,Normas!$A:$D,2,FALSE)*0.3)),"")</f>
      </c>
      <c r="I7392" s="2">
        <f>IFERROR(IF(ISBLANK($A7392),"",IF($A7392="Ūdeņraža jonu koncentrācija",VLOOKUP(Dati!$A7392,Normas!$A:$D,3,FALSE),VLOOKUP(Dati!$A7392,Normas!$A:$D,3,FALSE)*0.3)),"")</f>
      </c>
    </row>
    <row r="7393" spans="2:9" x14ac:dyDescent="0.2">
      <c r="B7393">
        <f>IF(ISBLANK(A7393),"",VLOOKUP(A7393,Normas!A:D,4,FALSE))</f>
      </c>
      <c r="E7393" s="2">
        <f>IF(ISBLANK(D7393),"",INT(YEARFRAC(D7393,'Vispārīga informācija'!$B$2)))</f>
      </c>
      <c r="F7393" s="2">
        <f>IFERROR(IF(ISBLANK($A7393),"",IF($A7393="Ūdeņraža jonu koncentrācija",VLOOKUP(Dati!$A7393,Normas!$A:$D,2,FALSE),VLOOKUP(Dati!$A7393,Normas!$A:$D,2,FALSE)*0.6)),"")</f>
      </c>
      <c r="G7393" s="2">
        <f>IFERROR(IF(ISBLANK($A7393),"",IF($A7393="Ūdeņraža jonu koncentrācija",VLOOKUP(Dati!$A7393,Normas!$A:$D,3,FALSE),VLOOKUP(Dati!$A7393,Normas!$A:$D,3,FALSE)*0.6)),"")</f>
      </c>
      <c r="H7393" s="2">
        <f>IFERROR(IF(ISBLANK($A7393),"",IF($A7393="Ūdeņraža jonu koncentrācija",VLOOKUP(Dati!$A7393,Normas!$A:$D,2,FALSE),VLOOKUP(Dati!$A7393,Normas!$A:$D,2,FALSE)*0.3)),"")</f>
      </c>
      <c r="I7393" s="2">
        <f>IFERROR(IF(ISBLANK($A7393),"",IF($A7393="Ūdeņraža jonu koncentrācija",VLOOKUP(Dati!$A7393,Normas!$A:$D,3,FALSE),VLOOKUP(Dati!$A7393,Normas!$A:$D,3,FALSE)*0.3)),"")</f>
      </c>
    </row>
    <row r="7394" spans="2:9" x14ac:dyDescent="0.2">
      <c r="B7394">
        <f>IF(ISBLANK(A7394),"",VLOOKUP(A7394,Normas!A:D,4,FALSE))</f>
      </c>
      <c r="E7394" s="2">
        <f>IF(ISBLANK(D7394),"",INT(YEARFRAC(D7394,'Vispārīga informācija'!$B$2)))</f>
      </c>
      <c r="F7394" s="2">
        <f>IFERROR(IF(ISBLANK($A7394),"",IF($A7394="Ūdeņraža jonu koncentrācija",VLOOKUP(Dati!$A7394,Normas!$A:$D,2,FALSE),VLOOKUP(Dati!$A7394,Normas!$A:$D,2,FALSE)*0.6)),"")</f>
      </c>
      <c r="G7394" s="2">
        <f>IFERROR(IF(ISBLANK($A7394),"",IF($A7394="Ūdeņraža jonu koncentrācija",VLOOKUP(Dati!$A7394,Normas!$A:$D,3,FALSE),VLOOKUP(Dati!$A7394,Normas!$A:$D,3,FALSE)*0.6)),"")</f>
      </c>
      <c r="H7394" s="2">
        <f>IFERROR(IF(ISBLANK($A7394),"",IF($A7394="Ūdeņraža jonu koncentrācija",VLOOKUP(Dati!$A7394,Normas!$A:$D,2,FALSE),VLOOKUP(Dati!$A7394,Normas!$A:$D,2,FALSE)*0.3)),"")</f>
      </c>
      <c r="I7394" s="2">
        <f>IFERROR(IF(ISBLANK($A7394),"",IF($A7394="Ūdeņraža jonu koncentrācija",VLOOKUP(Dati!$A7394,Normas!$A:$D,3,FALSE),VLOOKUP(Dati!$A7394,Normas!$A:$D,3,FALSE)*0.3)),"")</f>
      </c>
    </row>
    <row r="7395" spans="2:9" x14ac:dyDescent="0.2">
      <c r="B7395">
        <f>IF(ISBLANK(A7395),"",VLOOKUP(A7395,Normas!A:D,4,FALSE))</f>
      </c>
      <c r="E7395" s="2">
        <f>IF(ISBLANK(D7395),"",INT(YEARFRAC(D7395,'Vispārīga informācija'!$B$2)))</f>
      </c>
      <c r="F7395" s="2">
        <f>IFERROR(IF(ISBLANK($A7395),"",IF($A7395="Ūdeņraža jonu koncentrācija",VLOOKUP(Dati!$A7395,Normas!$A:$D,2,FALSE),VLOOKUP(Dati!$A7395,Normas!$A:$D,2,FALSE)*0.6)),"")</f>
      </c>
      <c r="G7395" s="2">
        <f>IFERROR(IF(ISBLANK($A7395),"",IF($A7395="Ūdeņraža jonu koncentrācija",VLOOKUP(Dati!$A7395,Normas!$A:$D,3,FALSE),VLOOKUP(Dati!$A7395,Normas!$A:$D,3,FALSE)*0.6)),"")</f>
      </c>
      <c r="H7395" s="2">
        <f>IFERROR(IF(ISBLANK($A7395),"",IF($A7395="Ūdeņraža jonu koncentrācija",VLOOKUP(Dati!$A7395,Normas!$A:$D,2,FALSE),VLOOKUP(Dati!$A7395,Normas!$A:$D,2,FALSE)*0.3)),"")</f>
      </c>
      <c r="I7395" s="2">
        <f>IFERROR(IF(ISBLANK($A7395),"",IF($A7395="Ūdeņraža jonu koncentrācija",VLOOKUP(Dati!$A7395,Normas!$A:$D,3,FALSE),VLOOKUP(Dati!$A7395,Normas!$A:$D,3,FALSE)*0.3)),"")</f>
      </c>
    </row>
    <row r="7396" spans="2:9" x14ac:dyDescent="0.2">
      <c r="B7396">
        <f>IF(ISBLANK(A7396),"",VLOOKUP(A7396,Normas!A:D,4,FALSE))</f>
      </c>
      <c r="E7396" s="2">
        <f>IF(ISBLANK(D7396),"",INT(YEARFRAC(D7396,'Vispārīga informācija'!$B$2)))</f>
      </c>
      <c r="F7396" s="2">
        <f>IFERROR(IF(ISBLANK($A7396),"",IF($A7396="Ūdeņraža jonu koncentrācija",VLOOKUP(Dati!$A7396,Normas!$A:$D,2,FALSE),VLOOKUP(Dati!$A7396,Normas!$A:$D,2,FALSE)*0.6)),"")</f>
      </c>
      <c r="G7396" s="2">
        <f>IFERROR(IF(ISBLANK($A7396),"",IF($A7396="Ūdeņraža jonu koncentrācija",VLOOKUP(Dati!$A7396,Normas!$A:$D,3,FALSE),VLOOKUP(Dati!$A7396,Normas!$A:$D,3,FALSE)*0.6)),"")</f>
      </c>
      <c r="H7396" s="2">
        <f>IFERROR(IF(ISBLANK($A7396),"",IF($A7396="Ūdeņraža jonu koncentrācija",VLOOKUP(Dati!$A7396,Normas!$A:$D,2,FALSE),VLOOKUP(Dati!$A7396,Normas!$A:$D,2,FALSE)*0.3)),"")</f>
      </c>
      <c r="I7396" s="2">
        <f>IFERROR(IF(ISBLANK($A7396),"",IF($A7396="Ūdeņraža jonu koncentrācija",VLOOKUP(Dati!$A7396,Normas!$A:$D,3,FALSE),VLOOKUP(Dati!$A7396,Normas!$A:$D,3,FALSE)*0.3)),"")</f>
      </c>
    </row>
    <row r="7397" spans="2:9" x14ac:dyDescent="0.2">
      <c r="B7397">
        <f>IF(ISBLANK(A7397),"",VLOOKUP(A7397,Normas!A:D,4,FALSE))</f>
      </c>
      <c r="E7397" s="2">
        <f>IF(ISBLANK(D7397),"",INT(YEARFRAC(D7397,'Vispārīga informācija'!$B$2)))</f>
      </c>
      <c r="F7397" s="2">
        <f>IFERROR(IF(ISBLANK($A7397),"",IF($A7397="Ūdeņraža jonu koncentrācija",VLOOKUP(Dati!$A7397,Normas!$A:$D,2,FALSE),VLOOKUP(Dati!$A7397,Normas!$A:$D,2,FALSE)*0.6)),"")</f>
      </c>
      <c r="G7397" s="2">
        <f>IFERROR(IF(ISBLANK($A7397),"",IF($A7397="Ūdeņraža jonu koncentrācija",VLOOKUP(Dati!$A7397,Normas!$A:$D,3,FALSE),VLOOKUP(Dati!$A7397,Normas!$A:$D,3,FALSE)*0.6)),"")</f>
      </c>
      <c r="H7397" s="2">
        <f>IFERROR(IF(ISBLANK($A7397),"",IF($A7397="Ūdeņraža jonu koncentrācija",VLOOKUP(Dati!$A7397,Normas!$A:$D,2,FALSE),VLOOKUP(Dati!$A7397,Normas!$A:$D,2,FALSE)*0.3)),"")</f>
      </c>
      <c r="I7397" s="2">
        <f>IFERROR(IF(ISBLANK($A7397),"",IF($A7397="Ūdeņraža jonu koncentrācija",VLOOKUP(Dati!$A7397,Normas!$A:$D,3,FALSE),VLOOKUP(Dati!$A7397,Normas!$A:$D,3,FALSE)*0.3)),"")</f>
      </c>
    </row>
    <row r="7398" spans="2:9" x14ac:dyDescent="0.2">
      <c r="B7398">
        <f>IF(ISBLANK(A7398),"",VLOOKUP(A7398,Normas!A:D,4,FALSE))</f>
      </c>
      <c r="E7398" s="2">
        <f>IF(ISBLANK(D7398),"",INT(YEARFRAC(D7398,'Vispārīga informācija'!$B$2)))</f>
      </c>
      <c r="F7398" s="2">
        <f>IFERROR(IF(ISBLANK($A7398),"",IF($A7398="Ūdeņraža jonu koncentrācija",VLOOKUP(Dati!$A7398,Normas!$A:$D,2,FALSE),VLOOKUP(Dati!$A7398,Normas!$A:$D,2,FALSE)*0.6)),"")</f>
      </c>
      <c r="G7398" s="2">
        <f>IFERROR(IF(ISBLANK($A7398),"",IF($A7398="Ūdeņraža jonu koncentrācija",VLOOKUP(Dati!$A7398,Normas!$A:$D,3,FALSE),VLOOKUP(Dati!$A7398,Normas!$A:$D,3,FALSE)*0.6)),"")</f>
      </c>
      <c r="H7398" s="2">
        <f>IFERROR(IF(ISBLANK($A7398),"",IF($A7398="Ūdeņraža jonu koncentrācija",VLOOKUP(Dati!$A7398,Normas!$A:$D,2,FALSE),VLOOKUP(Dati!$A7398,Normas!$A:$D,2,FALSE)*0.3)),"")</f>
      </c>
      <c r="I7398" s="2">
        <f>IFERROR(IF(ISBLANK($A7398),"",IF($A7398="Ūdeņraža jonu koncentrācija",VLOOKUP(Dati!$A7398,Normas!$A:$D,3,FALSE),VLOOKUP(Dati!$A7398,Normas!$A:$D,3,FALSE)*0.3)),"")</f>
      </c>
    </row>
    <row r="7399" spans="2:9" x14ac:dyDescent="0.2">
      <c r="B7399">
        <f>IF(ISBLANK(A7399),"",VLOOKUP(A7399,Normas!A:D,4,FALSE))</f>
      </c>
      <c r="E7399" s="2">
        <f>IF(ISBLANK(D7399),"",INT(YEARFRAC(D7399,'Vispārīga informācija'!$B$2)))</f>
      </c>
      <c r="F7399" s="2">
        <f>IFERROR(IF(ISBLANK($A7399),"",IF($A7399="Ūdeņraža jonu koncentrācija",VLOOKUP(Dati!$A7399,Normas!$A:$D,2,FALSE),VLOOKUP(Dati!$A7399,Normas!$A:$D,2,FALSE)*0.6)),"")</f>
      </c>
      <c r="G7399" s="2">
        <f>IFERROR(IF(ISBLANK($A7399),"",IF($A7399="Ūdeņraža jonu koncentrācija",VLOOKUP(Dati!$A7399,Normas!$A:$D,3,FALSE),VLOOKUP(Dati!$A7399,Normas!$A:$D,3,FALSE)*0.6)),"")</f>
      </c>
      <c r="H7399" s="2">
        <f>IFERROR(IF(ISBLANK($A7399),"",IF($A7399="Ūdeņraža jonu koncentrācija",VLOOKUP(Dati!$A7399,Normas!$A:$D,2,FALSE),VLOOKUP(Dati!$A7399,Normas!$A:$D,2,FALSE)*0.3)),"")</f>
      </c>
      <c r="I7399" s="2">
        <f>IFERROR(IF(ISBLANK($A7399),"",IF($A7399="Ūdeņraža jonu koncentrācija",VLOOKUP(Dati!$A7399,Normas!$A:$D,3,FALSE),VLOOKUP(Dati!$A7399,Normas!$A:$D,3,FALSE)*0.3)),"")</f>
      </c>
    </row>
    <row r="7400" spans="2:9" x14ac:dyDescent="0.2">
      <c r="B7400">
        <f>IF(ISBLANK(A7400),"",VLOOKUP(A7400,Normas!A:D,4,FALSE))</f>
      </c>
      <c r="E7400" s="2">
        <f>IF(ISBLANK(D7400),"",INT(YEARFRAC(D7400,'Vispārīga informācija'!$B$2)))</f>
      </c>
      <c r="F7400" s="2">
        <f>IFERROR(IF(ISBLANK($A7400),"",IF($A7400="Ūdeņraža jonu koncentrācija",VLOOKUP(Dati!$A7400,Normas!$A:$D,2,FALSE),VLOOKUP(Dati!$A7400,Normas!$A:$D,2,FALSE)*0.6)),"")</f>
      </c>
      <c r="G7400" s="2">
        <f>IFERROR(IF(ISBLANK($A7400),"",IF($A7400="Ūdeņraža jonu koncentrācija",VLOOKUP(Dati!$A7400,Normas!$A:$D,3,FALSE),VLOOKUP(Dati!$A7400,Normas!$A:$D,3,FALSE)*0.6)),"")</f>
      </c>
      <c r="H7400" s="2">
        <f>IFERROR(IF(ISBLANK($A7400),"",IF($A7400="Ūdeņraža jonu koncentrācija",VLOOKUP(Dati!$A7400,Normas!$A:$D,2,FALSE),VLOOKUP(Dati!$A7400,Normas!$A:$D,2,FALSE)*0.3)),"")</f>
      </c>
      <c r="I7400" s="2">
        <f>IFERROR(IF(ISBLANK($A7400),"",IF($A7400="Ūdeņraža jonu koncentrācija",VLOOKUP(Dati!$A7400,Normas!$A:$D,3,FALSE),VLOOKUP(Dati!$A7400,Normas!$A:$D,3,FALSE)*0.3)),"")</f>
      </c>
    </row>
    <row r="7401" spans="2:9" x14ac:dyDescent="0.2">
      <c r="B7401">
        <f>IF(ISBLANK(A7401),"",VLOOKUP(A7401,Normas!A:D,4,FALSE))</f>
      </c>
      <c r="E7401" s="2">
        <f>IF(ISBLANK(D7401),"",INT(YEARFRAC(D7401,'Vispārīga informācija'!$B$2)))</f>
      </c>
      <c r="F7401" s="2">
        <f>IFERROR(IF(ISBLANK($A7401),"",IF($A7401="Ūdeņraža jonu koncentrācija",VLOOKUP(Dati!$A7401,Normas!$A:$D,2,FALSE),VLOOKUP(Dati!$A7401,Normas!$A:$D,2,FALSE)*0.6)),"")</f>
      </c>
      <c r="G7401" s="2">
        <f>IFERROR(IF(ISBLANK($A7401),"",IF($A7401="Ūdeņraža jonu koncentrācija",VLOOKUP(Dati!$A7401,Normas!$A:$D,3,FALSE),VLOOKUP(Dati!$A7401,Normas!$A:$D,3,FALSE)*0.6)),"")</f>
      </c>
      <c r="H7401" s="2">
        <f>IFERROR(IF(ISBLANK($A7401),"",IF($A7401="Ūdeņraža jonu koncentrācija",VLOOKUP(Dati!$A7401,Normas!$A:$D,2,FALSE),VLOOKUP(Dati!$A7401,Normas!$A:$D,2,FALSE)*0.3)),"")</f>
      </c>
      <c r="I7401" s="2">
        <f>IFERROR(IF(ISBLANK($A7401),"",IF($A7401="Ūdeņraža jonu koncentrācija",VLOOKUP(Dati!$A7401,Normas!$A:$D,3,FALSE),VLOOKUP(Dati!$A7401,Normas!$A:$D,3,FALSE)*0.3)),"")</f>
      </c>
    </row>
    <row r="7402" spans="2:9" x14ac:dyDescent="0.2">
      <c r="B7402">
        <f>IF(ISBLANK(A7402),"",VLOOKUP(A7402,Normas!A:D,4,FALSE))</f>
      </c>
      <c r="E7402" s="2">
        <f>IF(ISBLANK(D7402),"",INT(YEARFRAC(D7402,'Vispārīga informācija'!$B$2)))</f>
      </c>
      <c r="F7402" s="2">
        <f>IFERROR(IF(ISBLANK($A7402),"",IF($A7402="Ūdeņraža jonu koncentrācija",VLOOKUP(Dati!$A7402,Normas!$A:$D,2,FALSE),VLOOKUP(Dati!$A7402,Normas!$A:$D,2,FALSE)*0.6)),"")</f>
      </c>
      <c r="G7402" s="2">
        <f>IFERROR(IF(ISBLANK($A7402),"",IF($A7402="Ūdeņraža jonu koncentrācija",VLOOKUP(Dati!$A7402,Normas!$A:$D,3,FALSE),VLOOKUP(Dati!$A7402,Normas!$A:$D,3,FALSE)*0.6)),"")</f>
      </c>
      <c r="H7402" s="2">
        <f>IFERROR(IF(ISBLANK($A7402),"",IF($A7402="Ūdeņraža jonu koncentrācija",VLOOKUP(Dati!$A7402,Normas!$A:$D,2,FALSE),VLOOKUP(Dati!$A7402,Normas!$A:$D,2,FALSE)*0.3)),"")</f>
      </c>
      <c r="I7402" s="2">
        <f>IFERROR(IF(ISBLANK($A7402),"",IF($A7402="Ūdeņraža jonu koncentrācija",VLOOKUP(Dati!$A7402,Normas!$A:$D,3,FALSE),VLOOKUP(Dati!$A7402,Normas!$A:$D,3,FALSE)*0.3)),"")</f>
      </c>
    </row>
    <row r="7403" spans="2:9" x14ac:dyDescent="0.2">
      <c r="B7403">
        <f>IF(ISBLANK(A7403),"",VLOOKUP(A7403,Normas!A:D,4,FALSE))</f>
      </c>
      <c r="E7403" s="2">
        <f>IF(ISBLANK(D7403),"",INT(YEARFRAC(D7403,'Vispārīga informācija'!$B$2)))</f>
      </c>
      <c r="F7403" s="2">
        <f>IFERROR(IF(ISBLANK($A7403),"",IF($A7403="Ūdeņraža jonu koncentrācija",VLOOKUP(Dati!$A7403,Normas!$A:$D,2,FALSE),VLOOKUP(Dati!$A7403,Normas!$A:$D,2,FALSE)*0.6)),"")</f>
      </c>
      <c r="G7403" s="2">
        <f>IFERROR(IF(ISBLANK($A7403),"",IF($A7403="Ūdeņraža jonu koncentrācija",VLOOKUP(Dati!$A7403,Normas!$A:$D,3,FALSE),VLOOKUP(Dati!$A7403,Normas!$A:$D,3,FALSE)*0.6)),"")</f>
      </c>
      <c r="H7403" s="2">
        <f>IFERROR(IF(ISBLANK($A7403),"",IF($A7403="Ūdeņraža jonu koncentrācija",VLOOKUP(Dati!$A7403,Normas!$A:$D,2,FALSE),VLOOKUP(Dati!$A7403,Normas!$A:$D,2,FALSE)*0.3)),"")</f>
      </c>
      <c r="I7403" s="2">
        <f>IFERROR(IF(ISBLANK($A7403),"",IF($A7403="Ūdeņraža jonu koncentrācija",VLOOKUP(Dati!$A7403,Normas!$A:$D,3,FALSE),VLOOKUP(Dati!$A7403,Normas!$A:$D,3,FALSE)*0.3)),"")</f>
      </c>
    </row>
    <row r="7404" spans="2:9" x14ac:dyDescent="0.2">
      <c r="B7404">
        <f>IF(ISBLANK(A7404),"",VLOOKUP(A7404,Normas!A:D,4,FALSE))</f>
      </c>
      <c r="E7404" s="2">
        <f>IF(ISBLANK(D7404),"",INT(YEARFRAC(D7404,'Vispārīga informācija'!$B$2)))</f>
      </c>
      <c r="F7404" s="2">
        <f>IFERROR(IF(ISBLANK($A7404),"",IF($A7404="Ūdeņraža jonu koncentrācija",VLOOKUP(Dati!$A7404,Normas!$A:$D,2,FALSE),VLOOKUP(Dati!$A7404,Normas!$A:$D,2,FALSE)*0.6)),"")</f>
      </c>
      <c r="G7404" s="2">
        <f>IFERROR(IF(ISBLANK($A7404),"",IF($A7404="Ūdeņraža jonu koncentrācija",VLOOKUP(Dati!$A7404,Normas!$A:$D,3,FALSE),VLOOKUP(Dati!$A7404,Normas!$A:$D,3,FALSE)*0.6)),"")</f>
      </c>
      <c r="H7404" s="2">
        <f>IFERROR(IF(ISBLANK($A7404),"",IF($A7404="Ūdeņraža jonu koncentrācija",VLOOKUP(Dati!$A7404,Normas!$A:$D,2,FALSE),VLOOKUP(Dati!$A7404,Normas!$A:$D,2,FALSE)*0.3)),"")</f>
      </c>
      <c r="I7404" s="2">
        <f>IFERROR(IF(ISBLANK($A7404),"",IF($A7404="Ūdeņraža jonu koncentrācija",VLOOKUP(Dati!$A7404,Normas!$A:$D,3,FALSE),VLOOKUP(Dati!$A7404,Normas!$A:$D,3,FALSE)*0.3)),"")</f>
      </c>
    </row>
    <row r="7405" spans="2:9" x14ac:dyDescent="0.2">
      <c r="B7405">
        <f>IF(ISBLANK(A7405),"",VLOOKUP(A7405,Normas!A:D,4,FALSE))</f>
      </c>
      <c r="E7405" s="2">
        <f>IF(ISBLANK(D7405),"",INT(YEARFRAC(D7405,'Vispārīga informācija'!$B$2)))</f>
      </c>
      <c r="F7405" s="2">
        <f>IFERROR(IF(ISBLANK($A7405),"",IF($A7405="Ūdeņraža jonu koncentrācija",VLOOKUP(Dati!$A7405,Normas!$A:$D,2,FALSE),VLOOKUP(Dati!$A7405,Normas!$A:$D,2,FALSE)*0.6)),"")</f>
      </c>
      <c r="G7405" s="2">
        <f>IFERROR(IF(ISBLANK($A7405),"",IF($A7405="Ūdeņraža jonu koncentrācija",VLOOKUP(Dati!$A7405,Normas!$A:$D,3,FALSE),VLOOKUP(Dati!$A7405,Normas!$A:$D,3,FALSE)*0.6)),"")</f>
      </c>
      <c r="H7405" s="2">
        <f>IFERROR(IF(ISBLANK($A7405),"",IF($A7405="Ūdeņraža jonu koncentrācija",VLOOKUP(Dati!$A7405,Normas!$A:$D,2,FALSE),VLOOKUP(Dati!$A7405,Normas!$A:$D,2,FALSE)*0.3)),"")</f>
      </c>
      <c r="I7405" s="2">
        <f>IFERROR(IF(ISBLANK($A7405),"",IF($A7405="Ūdeņraža jonu koncentrācija",VLOOKUP(Dati!$A7405,Normas!$A:$D,3,FALSE),VLOOKUP(Dati!$A7405,Normas!$A:$D,3,FALSE)*0.3)),"")</f>
      </c>
    </row>
    <row r="7406" spans="2:9" x14ac:dyDescent="0.2">
      <c r="B7406">
        <f>IF(ISBLANK(A7406),"",VLOOKUP(A7406,Normas!A:D,4,FALSE))</f>
      </c>
      <c r="E7406" s="2">
        <f>IF(ISBLANK(D7406),"",INT(YEARFRAC(D7406,'Vispārīga informācija'!$B$2)))</f>
      </c>
      <c r="F7406" s="2">
        <f>IFERROR(IF(ISBLANK($A7406),"",IF($A7406="Ūdeņraža jonu koncentrācija",VLOOKUP(Dati!$A7406,Normas!$A:$D,2,FALSE),VLOOKUP(Dati!$A7406,Normas!$A:$D,2,FALSE)*0.6)),"")</f>
      </c>
      <c r="G7406" s="2">
        <f>IFERROR(IF(ISBLANK($A7406),"",IF($A7406="Ūdeņraža jonu koncentrācija",VLOOKUP(Dati!$A7406,Normas!$A:$D,3,FALSE),VLOOKUP(Dati!$A7406,Normas!$A:$D,3,FALSE)*0.6)),"")</f>
      </c>
      <c r="H7406" s="2">
        <f>IFERROR(IF(ISBLANK($A7406),"",IF($A7406="Ūdeņraža jonu koncentrācija",VLOOKUP(Dati!$A7406,Normas!$A:$D,2,FALSE),VLOOKUP(Dati!$A7406,Normas!$A:$D,2,FALSE)*0.3)),"")</f>
      </c>
      <c r="I7406" s="2">
        <f>IFERROR(IF(ISBLANK($A7406),"",IF($A7406="Ūdeņraža jonu koncentrācija",VLOOKUP(Dati!$A7406,Normas!$A:$D,3,FALSE),VLOOKUP(Dati!$A7406,Normas!$A:$D,3,FALSE)*0.3)),"")</f>
      </c>
    </row>
    <row r="7407" spans="2:9" x14ac:dyDescent="0.2">
      <c r="B7407">
        <f>IF(ISBLANK(A7407),"",VLOOKUP(A7407,Normas!A:D,4,FALSE))</f>
      </c>
      <c r="E7407" s="2">
        <f>IF(ISBLANK(D7407),"",INT(YEARFRAC(D7407,'Vispārīga informācija'!$B$2)))</f>
      </c>
      <c r="F7407" s="2">
        <f>IFERROR(IF(ISBLANK($A7407),"",IF($A7407="Ūdeņraža jonu koncentrācija",VLOOKUP(Dati!$A7407,Normas!$A:$D,2,FALSE),VLOOKUP(Dati!$A7407,Normas!$A:$D,2,FALSE)*0.6)),"")</f>
      </c>
      <c r="G7407" s="2">
        <f>IFERROR(IF(ISBLANK($A7407),"",IF($A7407="Ūdeņraža jonu koncentrācija",VLOOKUP(Dati!$A7407,Normas!$A:$D,3,FALSE),VLOOKUP(Dati!$A7407,Normas!$A:$D,3,FALSE)*0.6)),"")</f>
      </c>
      <c r="H7407" s="2">
        <f>IFERROR(IF(ISBLANK($A7407),"",IF($A7407="Ūdeņraža jonu koncentrācija",VLOOKUP(Dati!$A7407,Normas!$A:$D,2,FALSE),VLOOKUP(Dati!$A7407,Normas!$A:$D,2,FALSE)*0.3)),"")</f>
      </c>
      <c r="I7407" s="2">
        <f>IFERROR(IF(ISBLANK($A7407),"",IF($A7407="Ūdeņraža jonu koncentrācija",VLOOKUP(Dati!$A7407,Normas!$A:$D,3,FALSE),VLOOKUP(Dati!$A7407,Normas!$A:$D,3,FALSE)*0.3)),"")</f>
      </c>
    </row>
    <row r="7408" spans="2:9" x14ac:dyDescent="0.2">
      <c r="B7408">
        <f>IF(ISBLANK(A7408),"",VLOOKUP(A7408,Normas!A:D,4,FALSE))</f>
      </c>
      <c r="E7408" s="2">
        <f>IF(ISBLANK(D7408),"",INT(YEARFRAC(D7408,'Vispārīga informācija'!$B$2)))</f>
      </c>
      <c r="F7408" s="2">
        <f>IFERROR(IF(ISBLANK($A7408),"",IF($A7408="Ūdeņraža jonu koncentrācija",VLOOKUP(Dati!$A7408,Normas!$A:$D,2,FALSE),VLOOKUP(Dati!$A7408,Normas!$A:$D,2,FALSE)*0.6)),"")</f>
      </c>
      <c r="G7408" s="2">
        <f>IFERROR(IF(ISBLANK($A7408),"",IF($A7408="Ūdeņraža jonu koncentrācija",VLOOKUP(Dati!$A7408,Normas!$A:$D,3,FALSE),VLOOKUP(Dati!$A7408,Normas!$A:$D,3,FALSE)*0.6)),"")</f>
      </c>
      <c r="H7408" s="2">
        <f>IFERROR(IF(ISBLANK($A7408),"",IF($A7408="Ūdeņraža jonu koncentrācija",VLOOKUP(Dati!$A7408,Normas!$A:$D,2,FALSE),VLOOKUP(Dati!$A7408,Normas!$A:$D,2,FALSE)*0.3)),"")</f>
      </c>
      <c r="I7408" s="2">
        <f>IFERROR(IF(ISBLANK($A7408),"",IF($A7408="Ūdeņraža jonu koncentrācija",VLOOKUP(Dati!$A7408,Normas!$A:$D,3,FALSE),VLOOKUP(Dati!$A7408,Normas!$A:$D,3,FALSE)*0.3)),"")</f>
      </c>
    </row>
    <row r="7409" spans="2:9" x14ac:dyDescent="0.2">
      <c r="B7409">
        <f>IF(ISBLANK(A7409),"",VLOOKUP(A7409,Normas!A:D,4,FALSE))</f>
      </c>
      <c r="E7409" s="2">
        <f>IF(ISBLANK(D7409),"",INT(YEARFRAC(D7409,'Vispārīga informācija'!$B$2)))</f>
      </c>
      <c r="F7409" s="2">
        <f>IFERROR(IF(ISBLANK($A7409),"",IF($A7409="Ūdeņraža jonu koncentrācija",VLOOKUP(Dati!$A7409,Normas!$A:$D,2,FALSE),VLOOKUP(Dati!$A7409,Normas!$A:$D,2,FALSE)*0.6)),"")</f>
      </c>
      <c r="G7409" s="2">
        <f>IFERROR(IF(ISBLANK($A7409),"",IF($A7409="Ūdeņraža jonu koncentrācija",VLOOKUP(Dati!$A7409,Normas!$A:$D,3,FALSE),VLOOKUP(Dati!$A7409,Normas!$A:$D,3,FALSE)*0.6)),"")</f>
      </c>
      <c r="H7409" s="2">
        <f>IFERROR(IF(ISBLANK($A7409),"",IF($A7409="Ūdeņraža jonu koncentrācija",VLOOKUP(Dati!$A7409,Normas!$A:$D,2,FALSE),VLOOKUP(Dati!$A7409,Normas!$A:$D,2,FALSE)*0.3)),"")</f>
      </c>
      <c r="I7409" s="2">
        <f>IFERROR(IF(ISBLANK($A7409),"",IF($A7409="Ūdeņraža jonu koncentrācija",VLOOKUP(Dati!$A7409,Normas!$A:$D,3,FALSE),VLOOKUP(Dati!$A7409,Normas!$A:$D,3,FALSE)*0.3)),"")</f>
      </c>
    </row>
    <row r="7410" spans="2:9" x14ac:dyDescent="0.2">
      <c r="B7410">
        <f>IF(ISBLANK(A7410),"",VLOOKUP(A7410,Normas!A:D,4,FALSE))</f>
      </c>
      <c r="E7410" s="2">
        <f>IF(ISBLANK(D7410),"",INT(YEARFRAC(D7410,'Vispārīga informācija'!$B$2)))</f>
      </c>
      <c r="F7410" s="2">
        <f>IFERROR(IF(ISBLANK($A7410),"",IF($A7410="Ūdeņraža jonu koncentrācija",VLOOKUP(Dati!$A7410,Normas!$A:$D,2,FALSE),VLOOKUP(Dati!$A7410,Normas!$A:$D,2,FALSE)*0.6)),"")</f>
      </c>
      <c r="G7410" s="2">
        <f>IFERROR(IF(ISBLANK($A7410),"",IF($A7410="Ūdeņraža jonu koncentrācija",VLOOKUP(Dati!$A7410,Normas!$A:$D,3,FALSE),VLOOKUP(Dati!$A7410,Normas!$A:$D,3,FALSE)*0.6)),"")</f>
      </c>
      <c r="H7410" s="2">
        <f>IFERROR(IF(ISBLANK($A7410),"",IF($A7410="Ūdeņraža jonu koncentrācija",VLOOKUP(Dati!$A7410,Normas!$A:$D,2,FALSE),VLOOKUP(Dati!$A7410,Normas!$A:$D,2,FALSE)*0.3)),"")</f>
      </c>
      <c r="I7410" s="2">
        <f>IFERROR(IF(ISBLANK($A7410),"",IF($A7410="Ūdeņraža jonu koncentrācija",VLOOKUP(Dati!$A7410,Normas!$A:$D,3,FALSE),VLOOKUP(Dati!$A7410,Normas!$A:$D,3,FALSE)*0.3)),"")</f>
      </c>
    </row>
    <row r="7411" spans="2:9" x14ac:dyDescent="0.2">
      <c r="B7411">
        <f>IF(ISBLANK(A7411),"",VLOOKUP(A7411,Normas!A:D,4,FALSE))</f>
      </c>
      <c r="E7411" s="2">
        <f>IF(ISBLANK(D7411),"",INT(YEARFRAC(D7411,'Vispārīga informācija'!$B$2)))</f>
      </c>
      <c r="F7411" s="2">
        <f>IFERROR(IF(ISBLANK($A7411),"",IF($A7411="Ūdeņraža jonu koncentrācija",VLOOKUP(Dati!$A7411,Normas!$A:$D,2,FALSE),VLOOKUP(Dati!$A7411,Normas!$A:$D,2,FALSE)*0.6)),"")</f>
      </c>
      <c r="G7411" s="2">
        <f>IFERROR(IF(ISBLANK($A7411),"",IF($A7411="Ūdeņraža jonu koncentrācija",VLOOKUP(Dati!$A7411,Normas!$A:$D,3,FALSE),VLOOKUP(Dati!$A7411,Normas!$A:$D,3,FALSE)*0.6)),"")</f>
      </c>
      <c r="H7411" s="2">
        <f>IFERROR(IF(ISBLANK($A7411),"",IF($A7411="Ūdeņraža jonu koncentrācija",VLOOKUP(Dati!$A7411,Normas!$A:$D,2,FALSE),VLOOKUP(Dati!$A7411,Normas!$A:$D,2,FALSE)*0.3)),"")</f>
      </c>
      <c r="I7411" s="2">
        <f>IFERROR(IF(ISBLANK($A7411),"",IF($A7411="Ūdeņraža jonu koncentrācija",VLOOKUP(Dati!$A7411,Normas!$A:$D,3,FALSE),VLOOKUP(Dati!$A7411,Normas!$A:$D,3,FALSE)*0.3)),"")</f>
      </c>
    </row>
    <row r="7412" spans="2:9" x14ac:dyDescent="0.2">
      <c r="B7412">
        <f>IF(ISBLANK(A7412),"",VLOOKUP(A7412,Normas!A:D,4,FALSE))</f>
      </c>
      <c r="E7412" s="2">
        <f>IF(ISBLANK(D7412),"",INT(YEARFRAC(D7412,'Vispārīga informācija'!$B$2)))</f>
      </c>
      <c r="F7412" s="2">
        <f>IFERROR(IF(ISBLANK($A7412),"",IF($A7412="Ūdeņraža jonu koncentrācija",VLOOKUP(Dati!$A7412,Normas!$A:$D,2,FALSE),VLOOKUP(Dati!$A7412,Normas!$A:$D,2,FALSE)*0.6)),"")</f>
      </c>
      <c r="G7412" s="2">
        <f>IFERROR(IF(ISBLANK($A7412),"",IF($A7412="Ūdeņraža jonu koncentrācija",VLOOKUP(Dati!$A7412,Normas!$A:$D,3,FALSE),VLOOKUP(Dati!$A7412,Normas!$A:$D,3,FALSE)*0.6)),"")</f>
      </c>
      <c r="H7412" s="2">
        <f>IFERROR(IF(ISBLANK($A7412),"",IF($A7412="Ūdeņraža jonu koncentrācija",VLOOKUP(Dati!$A7412,Normas!$A:$D,2,FALSE),VLOOKUP(Dati!$A7412,Normas!$A:$D,2,FALSE)*0.3)),"")</f>
      </c>
      <c r="I7412" s="2">
        <f>IFERROR(IF(ISBLANK($A7412),"",IF($A7412="Ūdeņraža jonu koncentrācija",VLOOKUP(Dati!$A7412,Normas!$A:$D,3,FALSE),VLOOKUP(Dati!$A7412,Normas!$A:$D,3,FALSE)*0.3)),"")</f>
      </c>
    </row>
    <row r="7413" spans="2:9" x14ac:dyDescent="0.2">
      <c r="B7413">
        <f>IF(ISBLANK(A7413),"",VLOOKUP(A7413,Normas!A:D,4,FALSE))</f>
      </c>
      <c r="E7413" s="2">
        <f>IF(ISBLANK(D7413),"",INT(YEARFRAC(D7413,'Vispārīga informācija'!$B$2)))</f>
      </c>
      <c r="F7413" s="2">
        <f>IFERROR(IF(ISBLANK($A7413),"",IF($A7413="Ūdeņraža jonu koncentrācija",VLOOKUP(Dati!$A7413,Normas!$A:$D,2,FALSE),VLOOKUP(Dati!$A7413,Normas!$A:$D,2,FALSE)*0.6)),"")</f>
      </c>
      <c r="G7413" s="2">
        <f>IFERROR(IF(ISBLANK($A7413),"",IF($A7413="Ūdeņraža jonu koncentrācija",VLOOKUP(Dati!$A7413,Normas!$A:$D,3,FALSE),VLOOKUP(Dati!$A7413,Normas!$A:$D,3,FALSE)*0.6)),"")</f>
      </c>
      <c r="H7413" s="2">
        <f>IFERROR(IF(ISBLANK($A7413),"",IF($A7413="Ūdeņraža jonu koncentrācija",VLOOKUP(Dati!$A7413,Normas!$A:$D,2,FALSE),VLOOKUP(Dati!$A7413,Normas!$A:$D,2,FALSE)*0.3)),"")</f>
      </c>
      <c r="I7413" s="2">
        <f>IFERROR(IF(ISBLANK($A7413),"",IF($A7413="Ūdeņraža jonu koncentrācija",VLOOKUP(Dati!$A7413,Normas!$A:$D,3,FALSE),VLOOKUP(Dati!$A7413,Normas!$A:$D,3,FALSE)*0.3)),"")</f>
      </c>
    </row>
    <row r="7414" spans="2:9" x14ac:dyDescent="0.2">
      <c r="B7414">
        <f>IF(ISBLANK(A7414),"",VLOOKUP(A7414,Normas!A:D,4,FALSE))</f>
      </c>
      <c r="E7414" s="2">
        <f>IF(ISBLANK(D7414),"",INT(YEARFRAC(D7414,'Vispārīga informācija'!$B$2)))</f>
      </c>
      <c r="F7414" s="2">
        <f>IFERROR(IF(ISBLANK($A7414),"",IF($A7414="Ūdeņraža jonu koncentrācija",VLOOKUP(Dati!$A7414,Normas!$A:$D,2,FALSE),VLOOKUP(Dati!$A7414,Normas!$A:$D,2,FALSE)*0.6)),"")</f>
      </c>
      <c r="G7414" s="2">
        <f>IFERROR(IF(ISBLANK($A7414),"",IF($A7414="Ūdeņraža jonu koncentrācija",VLOOKUP(Dati!$A7414,Normas!$A:$D,3,FALSE),VLOOKUP(Dati!$A7414,Normas!$A:$D,3,FALSE)*0.6)),"")</f>
      </c>
      <c r="H7414" s="2">
        <f>IFERROR(IF(ISBLANK($A7414),"",IF($A7414="Ūdeņraža jonu koncentrācija",VLOOKUP(Dati!$A7414,Normas!$A:$D,2,FALSE),VLOOKUP(Dati!$A7414,Normas!$A:$D,2,FALSE)*0.3)),"")</f>
      </c>
      <c r="I7414" s="2">
        <f>IFERROR(IF(ISBLANK($A7414),"",IF($A7414="Ūdeņraža jonu koncentrācija",VLOOKUP(Dati!$A7414,Normas!$A:$D,3,FALSE),VLOOKUP(Dati!$A7414,Normas!$A:$D,3,FALSE)*0.3)),"")</f>
      </c>
    </row>
    <row r="7415" spans="2:9" x14ac:dyDescent="0.2">
      <c r="B7415">
        <f>IF(ISBLANK(A7415),"",VLOOKUP(A7415,Normas!A:D,4,FALSE))</f>
      </c>
      <c r="E7415" s="2">
        <f>IF(ISBLANK(D7415),"",INT(YEARFRAC(D7415,'Vispārīga informācija'!$B$2)))</f>
      </c>
      <c r="F7415" s="2">
        <f>IFERROR(IF(ISBLANK($A7415),"",IF($A7415="Ūdeņraža jonu koncentrācija",VLOOKUP(Dati!$A7415,Normas!$A:$D,2,FALSE),VLOOKUP(Dati!$A7415,Normas!$A:$D,2,FALSE)*0.6)),"")</f>
      </c>
      <c r="G7415" s="2">
        <f>IFERROR(IF(ISBLANK($A7415),"",IF($A7415="Ūdeņraža jonu koncentrācija",VLOOKUP(Dati!$A7415,Normas!$A:$D,3,FALSE),VLOOKUP(Dati!$A7415,Normas!$A:$D,3,FALSE)*0.6)),"")</f>
      </c>
      <c r="H7415" s="2">
        <f>IFERROR(IF(ISBLANK($A7415),"",IF($A7415="Ūdeņraža jonu koncentrācija",VLOOKUP(Dati!$A7415,Normas!$A:$D,2,FALSE),VLOOKUP(Dati!$A7415,Normas!$A:$D,2,FALSE)*0.3)),"")</f>
      </c>
      <c r="I7415" s="2">
        <f>IFERROR(IF(ISBLANK($A7415),"",IF($A7415="Ūdeņraža jonu koncentrācija",VLOOKUP(Dati!$A7415,Normas!$A:$D,3,FALSE),VLOOKUP(Dati!$A7415,Normas!$A:$D,3,FALSE)*0.3)),"")</f>
      </c>
    </row>
    <row r="7416" spans="2:9" x14ac:dyDescent="0.2">
      <c r="B7416">
        <f>IF(ISBLANK(A7416),"",VLOOKUP(A7416,Normas!A:D,4,FALSE))</f>
      </c>
      <c r="E7416" s="2">
        <f>IF(ISBLANK(D7416),"",INT(YEARFRAC(D7416,'Vispārīga informācija'!$B$2)))</f>
      </c>
      <c r="F7416" s="2">
        <f>IFERROR(IF(ISBLANK($A7416),"",IF($A7416="Ūdeņraža jonu koncentrācija",VLOOKUP(Dati!$A7416,Normas!$A:$D,2,FALSE),VLOOKUP(Dati!$A7416,Normas!$A:$D,2,FALSE)*0.6)),"")</f>
      </c>
      <c r="G7416" s="2">
        <f>IFERROR(IF(ISBLANK($A7416),"",IF($A7416="Ūdeņraža jonu koncentrācija",VLOOKUP(Dati!$A7416,Normas!$A:$D,3,FALSE),VLOOKUP(Dati!$A7416,Normas!$A:$D,3,FALSE)*0.6)),"")</f>
      </c>
      <c r="H7416" s="2">
        <f>IFERROR(IF(ISBLANK($A7416),"",IF($A7416="Ūdeņraža jonu koncentrācija",VLOOKUP(Dati!$A7416,Normas!$A:$D,2,FALSE),VLOOKUP(Dati!$A7416,Normas!$A:$D,2,FALSE)*0.3)),"")</f>
      </c>
      <c r="I7416" s="2">
        <f>IFERROR(IF(ISBLANK($A7416),"",IF($A7416="Ūdeņraža jonu koncentrācija",VLOOKUP(Dati!$A7416,Normas!$A:$D,3,FALSE),VLOOKUP(Dati!$A7416,Normas!$A:$D,3,FALSE)*0.3)),"")</f>
      </c>
    </row>
    <row r="7417" spans="2:9" x14ac:dyDescent="0.2">
      <c r="B7417">
        <f>IF(ISBLANK(A7417),"",VLOOKUP(A7417,Normas!A:D,4,FALSE))</f>
      </c>
      <c r="E7417" s="2">
        <f>IF(ISBLANK(D7417),"",INT(YEARFRAC(D7417,'Vispārīga informācija'!$B$2)))</f>
      </c>
      <c r="F7417" s="2">
        <f>IFERROR(IF(ISBLANK($A7417),"",IF($A7417="Ūdeņraža jonu koncentrācija",VLOOKUP(Dati!$A7417,Normas!$A:$D,2,FALSE),VLOOKUP(Dati!$A7417,Normas!$A:$D,2,FALSE)*0.6)),"")</f>
      </c>
      <c r="G7417" s="2">
        <f>IFERROR(IF(ISBLANK($A7417),"",IF($A7417="Ūdeņraža jonu koncentrācija",VLOOKUP(Dati!$A7417,Normas!$A:$D,3,FALSE),VLOOKUP(Dati!$A7417,Normas!$A:$D,3,FALSE)*0.6)),"")</f>
      </c>
      <c r="H7417" s="2">
        <f>IFERROR(IF(ISBLANK($A7417),"",IF($A7417="Ūdeņraža jonu koncentrācija",VLOOKUP(Dati!$A7417,Normas!$A:$D,2,FALSE),VLOOKUP(Dati!$A7417,Normas!$A:$D,2,FALSE)*0.3)),"")</f>
      </c>
      <c r="I7417" s="2">
        <f>IFERROR(IF(ISBLANK($A7417),"",IF($A7417="Ūdeņraža jonu koncentrācija",VLOOKUP(Dati!$A7417,Normas!$A:$D,3,FALSE),VLOOKUP(Dati!$A7417,Normas!$A:$D,3,FALSE)*0.3)),"")</f>
      </c>
    </row>
    <row r="7418" spans="2:9" x14ac:dyDescent="0.2">
      <c r="B7418">
        <f>IF(ISBLANK(A7418),"",VLOOKUP(A7418,Normas!A:D,4,FALSE))</f>
      </c>
      <c r="E7418" s="2">
        <f>IF(ISBLANK(D7418),"",INT(YEARFRAC(D7418,'Vispārīga informācija'!$B$2)))</f>
      </c>
      <c r="F7418" s="2">
        <f>IFERROR(IF(ISBLANK($A7418),"",IF($A7418="Ūdeņraža jonu koncentrācija",VLOOKUP(Dati!$A7418,Normas!$A:$D,2,FALSE),VLOOKUP(Dati!$A7418,Normas!$A:$D,2,FALSE)*0.6)),"")</f>
      </c>
      <c r="G7418" s="2">
        <f>IFERROR(IF(ISBLANK($A7418),"",IF($A7418="Ūdeņraža jonu koncentrācija",VLOOKUP(Dati!$A7418,Normas!$A:$D,3,FALSE),VLOOKUP(Dati!$A7418,Normas!$A:$D,3,FALSE)*0.6)),"")</f>
      </c>
      <c r="H7418" s="2">
        <f>IFERROR(IF(ISBLANK($A7418),"",IF($A7418="Ūdeņraža jonu koncentrācija",VLOOKUP(Dati!$A7418,Normas!$A:$D,2,FALSE),VLOOKUP(Dati!$A7418,Normas!$A:$D,2,FALSE)*0.3)),"")</f>
      </c>
      <c r="I7418" s="2">
        <f>IFERROR(IF(ISBLANK($A7418),"",IF($A7418="Ūdeņraža jonu koncentrācija",VLOOKUP(Dati!$A7418,Normas!$A:$D,3,FALSE),VLOOKUP(Dati!$A7418,Normas!$A:$D,3,FALSE)*0.3)),"")</f>
      </c>
    </row>
    <row r="7419" spans="2:9" x14ac:dyDescent="0.2">
      <c r="B7419">
        <f>IF(ISBLANK(A7419),"",VLOOKUP(A7419,Normas!A:D,4,FALSE))</f>
      </c>
      <c r="E7419" s="2">
        <f>IF(ISBLANK(D7419),"",INT(YEARFRAC(D7419,'Vispārīga informācija'!$B$2)))</f>
      </c>
      <c r="F7419" s="2">
        <f>IFERROR(IF(ISBLANK($A7419),"",IF($A7419="Ūdeņraža jonu koncentrācija",VLOOKUP(Dati!$A7419,Normas!$A:$D,2,FALSE),VLOOKUP(Dati!$A7419,Normas!$A:$D,2,FALSE)*0.6)),"")</f>
      </c>
      <c r="G7419" s="2">
        <f>IFERROR(IF(ISBLANK($A7419),"",IF($A7419="Ūdeņraža jonu koncentrācija",VLOOKUP(Dati!$A7419,Normas!$A:$D,3,FALSE),VLOOKUP(Dati!$A7419,Normas!$A:$D,3,FALSE)*0.6)),"")</f>
      </c>
      <c r="H7419" s="2">
        <f>IFERROR(IF(ISBLANK($A7419),"",IF($A7419="Ūdeņraža jonu koncentrācija",VLOOKUP(Dati!$A7419,Normas!$A:$D,2,FALSE),VLOOKUP(Dati!$A7419,Normas!$A:$D,2,FALSE)*0.3)),"")</f>
      </c>
      <c r="I7419" s="2">
        <f>IFERROR(IF(ISBLANK($A7419),"",IF($A7419="Ūdeņraža jonu koncentrācija",VLOOKUP(Dati!$A7419,Normas!$A:$D,3,FALSE),VLOOKUP(Dati!$A7419,Normas!$A:$D,3,FALSE)*0.3)),"")</f>
      </c>
    </row>
    <row r="7420" spans="2:9" x14ac:dyDescent="0.2">
      <c r="B7420">
        <f>IF(ISBLANK(A7420),"",VLOOKUP(A7420,Normas!A:D,4,FALSE))</f>
      </c>
      <c r="E7420" s="2">
        <f>IF(ISBLANK(D7420),"",INT(YEARFRAC(D7420,'Vispārīga informācija'!$B$2)))</f>
      </c>
      <c r="F7420" s="2">
        <f>IFERROR(IF(ISBLANK($A7420),"",IF($A7420="Ūdeņraža jonu koncentrācija",VLOOKUP(Dati!$A7420,Normas!$A:$D,2,FALSE),VLOOKUP(Dati!$A7420,Normas!$A:$D,2,FALSE)*0.6)),"")</f>
      </c>
      <c r="G7420" s="2">
        <f>IFERROR(IF(ISBLANK($A7420),"",IF($A7420="Ūdeņraža jonu koncentrācija",VLOOKUP(Dati!$A7420,Normas!$A:$D,3,FALSE),VLOOKUP(Dati!$A7420,Normas!$A:$D,3,FALSE)*0.6)),"")</f>
      </c>
      <c r="H7420" s="2">
        <f>IFERROR(IF(ISBLANK($A7420),"",IF($A7420="Ūdeņraža jonu koncentrācija",VLOOKUP(Dati!$A7420,Normas!$A:$D,2,FALSE),VLOOKUP(Dati!$A7420,Normas!$A:$D,2,FALSE)*0.3)),"")</f>
      </c>
      <c r="I7420" s="2">
        <f>IFERROR(IF(ISBLANK($A7420),"",IF($A7420="Ūdeņraža jonu koncentrācija",VLOOKUP(Dati!$A7420,Normas!$A:$D,3,FALSE),VLOOKUP(Dati!$A7420,Normas!$A:$D,3,FALSE)*0.3)),"")</f>
      </c>
    </row>
    <row r="7421" spans="2:9" x14ac:dyDescent="0.2">
      <c r="B7421">
        <f>IF(ISBLANK(A7421),"",VLOOKUP(A7421,Normas!A:D,4,FALSE))</f>
      </c>
      <c r="E7421" s="2">
        <f>IF(ISBLANK(D7421),"",INT(YEARFRAC(D7421,'Vispārīga informācija'!$B$2)))</f>
      </c>
      <c r="F7421" s="2">
        <f>IFERROR(IF(ISBLANK($A7421),"",IF($A7421="Ūdeņraža jonu koncentrācija",VLOOKUP(Dati!$A7421,Normas!$A:$D,2,FALSE),VLOOKUP(Dati!$A7421,Normas!$A:$D,2,FALSE)*0.6)),"")</f>
      </c>
      <c r="G7421" s="2">
        <f>IFERROR(IF(ISBLANK($A7421),"",IF($A7421="Ūdeņraža jonu koncentrācija",VLOOKUP(Dati!$A7421,Normas!$A:$D,3,FALSE),VLOOKUP(Dati!$A7421,Normas!$A:$D,3,FALSE)*0.6)),"")</f>
      </c>
      <c r="H7421" s="2">
        <f>IFERROR(IF(ISBLANK($A7421),"",IF($A7421="Ūdeņraža jonu koncentrācija",VLOOKUP(Dati!$A7421,Normas!$A:$D,2,FALSE),VLOOKUP(Dati!$A7421,Normas!$A:$D,2,FALSE)*0.3)),"")</f>
      </c>
      <c r="I7421" s="2">
        <f>IFERROR(IF(ISBLANK($A7421),"",IF($A7421="Ūdeņraža jonu koncentrācija",VLOOKUP(Dati!$A7421,Normas!$A:$D,3,FALSE),VLOOKUP(Dati!$A7421,Normas!$A:$D,3,FALSE)*0.3)),"")</f>
      </c>
    </row>
    <row r="7422" spans="2:9" x14ac:dyDescent="0.2">
      <c r="B7422">
        <f>IF(ISBLANK(A7422),"",VLOOKUP(A7422,Normas!A:D,4,FALSE))</f>
      </c>
      <c r="E7422" s="2">
        <f>IF(ISBLANK(D7422),"",INT(YEARFRAC(D7422,'Vispārīga informācija'!$B$2)))</f>
      </c>
      <c r="F7422" s="2">
        <f>IFERROR(IF(ISBLANK($A7422),"",IF($A7422="Ūdeņraža jonu koncentrācija",VLOOKUP(Dati!$A7422,Normas!$A:$D,2,FALSE),VLOOKUP(Dati!$A7422,Normas!$A:$D,2,FALSE)*0.6)),"")</f>
      </c>
      <c r="G7422" s="2">
        <f>IFERROR(IF(ISBLANK($A7422),"",IF($A7422="Ūdeņraža jonu koncentrācija",VLOOKUP(Dati!$A7422,Normas!$A:$D,3,FALSE),VLOOKUP(Dati!$A7422,Normas!$A:$D,3,FALSE)*0.6)),"")</f>
      </c>
      <c r="H7422" s="2">
        <f>IFERROR(IF(ISBLANK($A7422),"",IF($A7422="Ūdeņraža jonu koncentrācija",VLOOKUP(Dati!$A7422,Normas!$A:$D,2,FALSE),VLOOKUP(Dati!$A7422,Normas!$A:$D,2,FALSE)*0.3)),"")</f>
      </c>
      <c r="I7422" s="2">
        <f>IFERROR(IF(ISBLANK($A7422),"",IF($A7422="Ūdeņraža jonu koncentrācija",VLOOKUP(Dati!$A7422,Normas!$A:$D,3,FALSE),VLOOKUP(Dati!$A7422,Normas!$A:$D,3,FALSE)*0.3)),"")</f>
      </c>
    </row>
    <row r="7423" spans="2:9" x14ac:dyDescent="0.2">
      <c r="B7423">
        <f>IF(ISBLANK(A7423),"",VLOOKUP(A7423,Normas!A:D,4,FALSE))</f>
      </c>
      <c r="E7423" s="2">
        <f>IF(ISBLANK(D7423),"",INT(YEARFRAC(D7423,'Vispārīga informācija'!$B$2)))</f>
      </c>
      <c r="F7423" s="2">
        <f>IFERROR(IF(ISBLANK($A7423),"",IF($A7423="Ūdeņraža jonu koncentrācija",VLOOKUP(Dati!$A7423,Normas!$A:$D,2,FALSE),VLOOKUP(Dati!$A7423,Normas!$A:$D,2,FALSE)*0.6)),"")</f>
      </c>
      <c r="G7423" s="2">
        <f>IFERROR(IF(ISBLANK($A7423),"",IF($A7423="Ūdeņraža jonu koncentrācija",VLOOKUP(Dati!$A7423,Normas!$A:$D,3,FALSE),VLOOKUP(Dati!$A7423,Normas!$A:$D,3,FALSE)*0.6)),"")</f>
      </c>
      <c r="H7423" s="2">
        <f>IFERROR(IF(ISBLANK($A7423),"",IF($A7423="Ūdeņraža jonu koncentrācija",VLOOKUP(Dati!$A7423,Normas!$A:$D,2,FALSE),VLOOKUP(Dati!$A7423,Normas!$A:$D,2,FALSE)*0.3)),"")</f>
      </c>
      <c r="I7423" s="2">
        <f>IFERROR(IF(ISBLANK($A7423),"",IF($A7423="Ūdeņraža jonu koncentrācija",VLOOKUP(Dati!$A7423,Normas!$A:$D,3,FALSE),VLOOKUP(Dati!$A7423,Normas!$A:$D,3,FALSE)*0.3)),"")</f>
      </c>
    </row>
    <row r="7424" spans="2:9" x14ac:dyDescent="0.2">
      <c r="B7424">
        <f>IF(ISBLANK(A7424),"",VLOOKUP(A7424,Normas!A:D,4,FALSE))</f>
      </c>
      <c r="E7424" s="2">
        <f>IF(ISBLANK(D7424),"",INT(YEARFRAC(D7424,'Vispārīga informācija'!$B$2)))</f>
      </c>
      <c r="F7424" s="2">
        <f>IFERROR(IF(ISBLANK($A7424),"",IF($A7424="Ūdeņraža jonu koncentrācija",VLOOKUP(Dati!$A7424,Normas!$A:$D,2,FALSE),VLOOKUP(Dati!$A7424,Normas!$A:$D,2,FALSE)*0.6)),"")</f>
      </c>
      <c r="G7424" s="2">
        <f>IFERROR(IF(ISBLANK($A7424),"",IF($A7424="Ūdeņraža jonu koncentrācija",VLOOKUP(Dati!$A7424,Normas!$A:$D,3,FALSE),VLOOKUP(Dati!$A7424,Normas!$A:$D,3,FALSE)*0.6)),"")</f>
      </c>
      <c r="H7424" s="2">
        <f>IFERROR(IF(ISBLANK($A7424),"",IF($A7424="Ūdeņraža jonu koncentrācija",VLOOKUP(Dati!$A7424,Normas!$A:$D,2,FALSE),VLOOKUP(Dati!$A7424,Normas!$A:$D,2,FALSE)*0.3)),"")</f>
      </c>
      <c r="I7424" s="2">
        <f>IFERROR(IF(ISBLANK($A7424),"",IF($A7424="Ūdeņraža jonu koncentrācija",VLOOKUP(Dati!$A7424,Normas!$A:$D,3,FALSE),VLOOKUP(Dati!$A7424,Normas!$A:$D,3,FALSE)*0.3)),"")</f>
      </c>
    </row>
    <row r="7425" spans="2:9" x14ac:dyDescent="0.2">
      <c r="B7425">
        <f>IF(ISBLANK(A7425),"",VLOOKUP(A7425,Normas!A:D,4,FALSE))</f>
      </c>
      <c r="E7425" s="2">
        <f>IF(ISBLANK(D7425),"",INT(YEARFRAC(D7425,'Vispārīga informācija'!$B$2)))</f>
      </c>
      <c r="F7425" s="2">
        <f>IFERROR(IF(ISBLANK($A7425),"",IF($A7425="Ūdeņraža jonu koncentrācija",VLOOKUP(Dati!$A7425,Normas!$A:$D,2,FALSE),VLOOKUP(Dati!$A7425,Normas!$A:$D,2,FALSE)*0.6)),"")</f>
      </c>
      <c r="G7425" s="2">
        <f>IFERROR(IF(ISBLANK($A7425),"",IF($A7425="Ūdeņraža jonu koncentrācija",VLOOKUP(Dati!$A7425,Normas!$A:$D,3,FALSE),VLOOKUP(Dati!$A7425,Normas!$A:$D,3,FALSE)*0.6)),"")</f>
      </c>
      <c r="H7425" s="2">
        <f>IFERROR(IF(ISBLANK($A7425),"",IF($A7425="Ūdeņraža jonu koncentrācija",VLOOKUP(Dati!$A7425,Normas!$A:$D,2,FALSE),VLOOKUP(Dati!$A7425,Normas!$A:$D,2,FALSE)*0.3)),"")</f>
      </c>
      <c r="I7425" s="2">
        <f>IFERROR(IF(ISBLANK($A7425),"",IF($A7425="Ūdeņraža jonu koncentrācija",VLOOKUP(Dati!$A7425,Normas!$A:$D,3,FALSE),VLOOKUP(Dati!$A7425,Normas!$A:$D,3,FALSE)*0.3)),"")</f>
      </c>
    </row>
    <row r="7426" spans="2:9" x14ac:dyDescent="0.2">
      <c r="B7426">
        <f>IF(ISBLANK(A7426),"",VLOOKUP(A7426,Normas!A:D,4,FALSE))</f>
      </c>
      <c r="E7426" s="2">
        <f>IF(ISBLANK(D7426),"",INT(YEARFRAC(D7426,'Vispārīga informācija'!$B$2)))</f>
      </c>
      <c r="F7426" s="2">
        <f>IFERROR(IF(ISBLANK($A7426),"",IF($A7426="Ūdeņraža jonu koncentrācija",VLOOKUP(Dati!$A7426,Normas!$A:$D,2,FALSE),VLOOKUP(Dati!$A7426,Normas!$A:$D,2,FALSE)*0.6)),"")</f>
      </c>
      <c r="G7426" s="2">
        <f>IFERROR(IF(ISBLANK($A7426),"",IF($A7426="Ūdeņraža jonu koncentrācija",VLOOKUP(Dati!$A7426,Normas!$A:$D,3,FALSE),VLOOKUP(Dati!$A7426,Normas!$A:$D,3,FALSE)*0.6)),"")</f>
      </c>
      <c r="H7426" s="2">
        <f>IFERROR(IF(ISBLANK($A7426),"",IF($A7426="Ūdeņraža jonu koncentrācija",VLOOKUP(Dati!$A7426,Normas!$A:$D,2,FALSE),VLOOKUP(Dati!$A7426,Normas!$A:$D,2,FALSE)*0.3)),"")</f>
      </c>
      <c r="I7426" s="2">
        <f>IFERROR(IF(ISBLANK($A7426),"",IF($A7426="Ūdeņraža jonu koncentrācija",VLOOKUP(Dati!$A7426,Normas!$A:$D,3,FALSE),VLOOKUP(Dati!$A7426,Normas!$A:$D,3,FALSE)*0.3)),"")</f>
      </c>
    </row>
    <row r="7427" spans="2:9" x14ac:dyDescent="0.2">
      <c r="B7427">
        <f>IF(ISBLANK(A7427),"",VLOOKUP(A7427,Normas!A:D,4,FALSE))</f>
      </c>
      <c r="E7427" s="2">
        <f>IF(ISBLANK(D7427),"",INT(YEARFRAC(D7427,'Vispārīga informācija'!$B$2)))</f>
      </c>
      <c r="F7427" s="2">
        <f>IFERROR(IF(ISBLANK($A7427),"",IF($A7427="Ūdeņraža jonu koncentrācija",VLOOKUP(Dati!$A7427,Normas!$A:$D,2,FALSE),VLOOKUP(Dati!$A7427,Normas!$A:$D,2,FALSE)*0.6)),"")</f>
      </c>
      <c r="G7427" s="2">
        <f>IFERROR(IF(ISBLANK($A7427),"",IF($A7427="Ūdeņraža jonu koncentrācija",VLOOKUP(Dati!$A7427,Normas!$A:$D,3,FALSE),VLOOKUP(Dati!$A7427,Normas!$A:$D,3,FALSE)*0.6)),"")</f>
      </c>
      <c r="H7427" s="2">
        <f>IFERROR(IF(ISBLANK($A7427),"",IF($A7427="Ūdeņraža jonu koncentrācija",VLOOKUP(Dati!$A7427,Normas!$A:$D,2,FALSE),VLOOKUP(Dati!$A7427,Normas!$A:$D,2,FALSE)*0.3)),"")</f>
      </c>
      <c r="I7427" s="2">
        <f>IFERROR(IF(ISBLANK($A7427),"",IF($A7427="Ūdeņraža jonu koncentrācija",VLOOKUP(Dati!$A7427,Normas!$A:$D,3,FALSE),VLOOKUP(Dati!$A7427,Normas!$A:$D,3,FALSE)*0.3)),"")</f>
      </c>
    </row>
    <row r="7428" spans="2:9" x14ac:dyDescent="0.2">
      <c r="B7428">
        <f>IF(ISBLANK(A7428),"",VLOOKUP(A7428,Normas!A:D,4,FALSE))</f>
      </c>
      <c r="E7428" s="2">
        <f>IF(ISBLANK(D7428),"",INT(YEARFRAC(D7428,'Vispārīga informācija'!$B$2)))</f>
      </c>
      <c r="F7428" s="2">
        <f>IFERROR(IF(ISBLANK($A7428),"",IF($A7428="Ūdeņraža jonu koncentrācija",VLOOKUP(Dati!$A7428,Normas!$A:$D,2,FALSE),VLOOKUP(Dati!$A7428,Normas!$A:$D,2,FALSE)*0.6)),"")</f>
      </c>
      <c r="G7428" s="2">
        <f>IFERROR(IF(ISBLANK($A7428),"",IF($A7428="Ūdeņraža jonu koncentrācija",VLOOKUP(Dati!$A7428,Normas!$A:$D,3,FALSE),VLOOKUP(Dati!$A7428,Normas!$A:$D,3,FALSE)*0.6)),"")</f>
      </c>
      <c r="H7428" s="2">
        <f>IFERROR(IF(ISBLANK($A7428),"",IF($A7428="Ūdeņraža jonu koncentrācija",VLOOKUP(Dati!$A7428,Normas!$A:$D,2,FALSE),VLOOKUP(Dati!$A7428,Normas!$A:$D,2,FALSE)*0.3)),"")</f>
      </c>
      <c r="I7428" s="2">
        <f>IFERROR(IF(ISBLANK($A7428),"",IF($A7428="Ūdeņraža jonu koncentrācija",VLOOKUP(Dati!$A7428,Normas!$A:$D,3,FALSE),VLOOKUP(Dati!$A7428,Normas!$A:$D,3,FALSE)*0.3)),"")</f>
      </c>
    </row>
    <row r="7429" spans="2:9" x14ac:dyDescent="0.2">
      <c r="B7429">
        <f>IF(ISBLANK(A7429),"",VLOOKUP(A7429,Normas!A:D,4,FALSE))</f>
      </c>
      <c r="E7429" s="2">
        <f>IF(ISBLANK(D7429),"",INT(YEARFRAC(D7429,'Vispārīga informācija'!$B$2)))</f>
      </c>
      <c r="F7429" s="2">
        <f>IFERROR(IF(ISBLANK($A7429),"",IF($A7429="Ūdeņraža jonu koncentrācija",VLOOKUP(Dati!$A7429,Normas!$A:$D,2,FALSE),VLOOKUP(Dati!$A7429,Normas!$A:$D,2,FALSE)*0.6)),"")</f>
      </c>
      <c r="G7429" s="2">
        <f>IFERROR(IF(ISBLANK($A7429),"",IF($A7429="Ūdeņraža jonu koncentrācija",VLOOKUP(Dati!$A7429,Normas!$A:$D,3,FALSE),VLOOKUP(Dati!$A7429,Normas!$A:$D,3,FALSE)*0.6)),"")</f>
      </c>
      <c r="H7429" s="2">
        <f>IFERROR(IF(ISBLANK($A7429),"",IF($A7429="Ūdeņraža jonu koncentrācija",VLOOKUP(Dati!$A7429,Normas!$A:$D,2,FALSE),VLOOKUP(Dati!$A7429,Normas!$A:$D,2,FALSE)*0.3)),"")</f>
      </c>
      <c r="I7429" s="2">
        <f>IFERROR(IF(ISBLANK($A7429),"",IF($A7429="Ūdeņraža jonu koncentrācija",VLOOKUP(Dati!$A7429,Normas!$A:$D,3,FALSE),VLOOKUP(Dati!$A7429,Normas!$A:$D,3,FALSE)*0.3)),"")</f>
      </c>
    </row>
    <row r="7430" spans="2:9" x14ac:dyDescent="0.2">
      <c r="B7430">
        <f>IF(ISBLANK(A7430),"",VLOOKUP(A7430,Normas!A:D,4,FALSE))</f>
      </c>
      <c r="E7430" s="2">
        <f>IF(ISBLANK(D7430),"",INT(YEARFRAC(D7430,'Vispārīga informācija'!$B$2)))</f>
      </c>
      <c r="F7430" s="2">
        <f>IFERROR(IF(ISBLANK($A7430),"",IF($A7430="Ūdeņraža jonu koncentrācija",VLOOKUP(Dati!$A7430,Normas!$A:$D,2,FALSE),VLOOKUP(Dati!$A7430,Normas!$A:$D,2,FALSE)*0.6)),"")</f>
      </c>
      <c r="G7430" s="2">
        <f>IFERROR(IF(ISBLANK($A7430),"",IF($A7430="Ūdeņraža jonu koncentrācija",VLOOKUP(Dati!$A7430,Normas!$A:$D,3,FALSE),VLOOKUP(Dati!$A7430,Normas!$A:$D,3,FALSE)*0.6)),"")</f>
      </c>
      <c r="H7430" s="2">
        <f>IFERROR(IF(ISBLANK($A7430),"",IF($A7430="Ūdeņraža jonu koncentrācija",VLOOKUP(Dati!$A7430,Normas!$A:$D,2,FALSE),VLOOKUP(Dati!$A7430,Normas!$A:$D,2,FALSE)*0.3)),"")</f>
      </c>
      <c r="I7430" s="2">
        <f>IFERROR(IF(ISBLANK($A7430),"",IF($A7430="Ūdeņraža jonu koncentrācija",VLOOKUP(Dati!$A7430,Normas!$A:$D,3,FALSE),VLOOKUP(Dati!$A7430,Normas!$A:$D,3,FALSE)*0.3)),"")</f>
      </c>
    </row>
    <row r="7431" spans="2:9" x14ac:dyDescent="0.2">
      <c r="B7431">
        <f>IF(ISBLANK(A7431),"",VLOOKUP(A7431,Normas!A:D,4,FALSE))</f>
      </c>
      <c r="E7431" s="2">
        <f>IF(ISBLANK(D7431),"",INT(YEARFRAC(D7431,'Vispārīga informācija'!$B$2)))</f>
      </c>
      <c r="F7431" s="2">
        <f>IFERROR(IF(ISBLANK($A7431),"",IF($A7431="Ūdeņraža jonu koncentrācija",VLOOKUP(Dati!$A7431,Normas!$A:$D,2,FALSE),VLOOKUP(Dati!$A7431,Normas!$A:$D,2,FALSE)*0.6)),"")</f>
      </c>
      <c r="G7431" s="2">
        <f>IFERROR(IF(ISBLANK($A7431),"",IF($A7431="Ūdeņraža jonu koncentrācija",VLOOKUP(Dati!$A7431,Normas!$A:$D,3,FALSE),VLOOKUP(Dati!$A7431,Normas!$A:$D,3,FALSE)*0.6)),"")</f>
      </c>
      <c r="H7431" s="2">
        <f>IFERROR(IF(ISBLANK($A7431),"",IF($A7431="Ūdeņraža jonu koncentrācija",VLOOKUP(Dati!$A7431,Normas!$A:$D,2,FALSE),VLOOKUP(Dati!$A7431,Normas!$A:$D,2,FALSE)*0.3)),"")</f>
      </c>
      <c r="I7431" s="2">
        <f>IFERROR(IF(ISBLANK($A7431),"",IF($A7431="Ūdeņraža jonu koncentrācija",VLOOKUP(Dati!$A7431,Normas!$A:$D,3,FALSE),VLOOKUP(Dati!$A7431,Normas!$A:$D,3,FALSE)*0.3)),"")</f>
      </c>
    </row>
    <row r="7432" spans="2:9" x14ac:dyDescent="0.2">
      <c r="B7432">
        <f>IF(ISBLANK(A7432),"",VLOOKUP(A7432,Normas!A:D,4,FALSE))</f>
      </c>
      <c r="E7432" s="2">
        <f>IF(ISBLANK(D7432),"",INT(YEARFRAC(D7432,'Vispārīga informācija'!$B$2)))</f>
      </c>
      <c r="F7432" s="2">
        <f>IFERROR(IF(ISBLANK($A7432),"",IF($A7432="Ūdeņraža jonu koncentrācija",VLOOKUP(Dati!$A7432,Normas!$A:$D,2,FALSE),VLOOKUP(Dati!$A7432,Normas!$A:$D,2,FALSE)*0.6)),"")</f>
      </c>
      <c r="G7432" s="2">
        <f>IFERROR(IF(ISBLANK($A7432),"",IF($A7432="Ūdeņraža jonu koncentrācija",VLOOKUP(Dati!$A7432,Normas!$A:$D,3,FALSE),VLOOKUP(Dati!$A7432,Normas!$A:$D,3,FALSE)*0.6)),"")</f>
      </c>
      <c r="H7432" s="2">
        <f>IFERROR(IF(ISBLANK($A7432),"",IF($A7432="Ūdeņraža jonu koncentrācija",VLOOKUP(Dati!$A7432,Normas!$A:$D,2,FALSE),VLOOKUP(Dati!$A7432,Normas!$A:$D,2,FALSE)*0.3)),"")</f>
      </c>
      <c r="I7432" s="2">
        <f>IFERROR(IF(ISBLANK($A7432),"",IF($A7432="Ūdeņraža jonu koncentrācija",VLOOKUP(Dati!$A7432,Normas!$A:$D,3,FALSE),VLOOKUP(Dati!$A7432,Normas!$A:$D,3,FALSE)*0.3)),"")</f>
      </c>
    </row>
    <row r="7433" spans="2:9" x14ac:dyDescent="0.2">
      <c r="B7433">
        <f>IF(ISBLANK(A7433),"",VLOOKUP(A7433,Normas!A:D,4,FALSE))</f>
      </c>
      <c r="E7433" s="2">
        <f>IF(ISBLANK(D7433),"",INT(YEARFRAC(D7433,'Vispārīga informācija'!$B$2)))</f>
      </c>
      <c r="F7433" s="2">
        <f>IFERROR(IF(ISBLANK($A7433),"",IF($A7433="Ūdeņraža jonu koncentrācija",VLOOKUP(Dati!$A7433,Normas!$A:$D,2,FALSE),VLOOKUP(Dati!$A7433,Normas!$A:$D,2,FALSE)*0.6)),"")</f>
      </c>
      <c r="G7433" s="2">
        <f>IFERROR(IF(ISBLANK($A7433),"",IF($A7433="Ūdeņraža jonu koncentrācija",VLOOKUP(Dati!$A7433,Normas!$A:$D,3,FALSE),VLOOKUP(Dati!$A7433,Normas!$A:$D,3,FALSE)*0.6)),"")</f>
      </c>
      <c r="H7433" s="2">
        <f>IFERROR(IF(ISBLANK($A7433),"",IF($A7433="Ūdeņraža jonu koncentrācija",VLOOKUP(Dati!$A7433,Normas!$A:$D,2,FALSE),VLOOKUP(Dati!$A7433,Normas!$A:$D,2,FALSE)*0.3)),"")</f>
      </c>
      <c r="I7433" s="2">
        <f>IFERROR(IF(ISBLANK($A7433),"",IF($A7433="Ūdeņraža jonu koncentrācija",VLOOKUP(Dati!$A7433,Normas!$A:$D,3,FALSE),VLOOKUP(Dati!$A7433,Normas!$A:$D,3,FALSE)*0.3)),"")</f>
      </c>
    </row>
    <row r="7434" spans="2:9" x14ac:dyDescent="0.2">
      <c r="B7434">
        <f>IF(ISBLANK(A7434),"",VLOOKUP(A7434,Normas!A:D,4,FALSE))</f>
      </c>
      <c r="E7434" s="2">
        <f>IF(ISBLANK(D7434),"",INT(YEARFRAC(D7434,'Vispārīga informācija'!$B$2)))</f>
      </c>
      <c r="F7434" s="2">
        <f>IFERROR(IF(ISBLANK($A7434),"",IF($A7434="Ūdeņraža jonu koncentrācija",VLOOKUP(Dati!$A7434,Normas!$A:$D,2,FALSE),VLOOKUP(Dati!$A7434,Normas!$A:$D,2,FALSE)*0.6)),"")</f>
      </c>
      <c r="G7434" s="2">
        <f>IFERROR(IF(ISBLANK($A7434),"",IF($A7434="Ūdeņraža jonu koncentrācija",VLOOKUP(Dati!$A7434,Normas!$A:$D,3,FALSE),VLOOKUP(Dati!$A7434,Normas!$A:$D,3,FALSE)*0.6)),"")</f>
      </c>
      <c r="H7434" s="2">
        <f>IFERROR(IF(ISBLANK($A7434),"",IF($A7434="Ūdeņraža jonu koncentrācija",VLOOKUP(Dati!$A7434,Normas!$A:$D,2,FALSE),VLOOKUP(Dati!$A7434,Normas!$A:$D,2,FALSE)*0.3)),"")</f>
      </c>
      <c r="I7434" s="2">
        <f>IFERROR(IF(ISBLANK($A7434),"",IF($A7434="Ūdeņraža jonu koncentrācija",VLOOKUP(Dati!$A7434,Normas!$A:$D,3,FALSE),VLOOKUP(Dati!$A7434,Normas!$A:$D,3,FALSE)*0.3)),"")</f>
      </c>
    </row>
    <row r="7435" spans="2:9" x14ac:dyDescent="0.2">
      <c r="B7435">
        <f>IF(ISBLANK(A7435),"",VLOOKUP(A7435,Normas!A:D,4,FALSE))</f>
      </c>
      <c r="E7435" s="2">
        <f>IF(ISBLANK(D7435),"",INT(YEARFRAC(D7435,'Vispārīga informācija'!$B$2)))</f>
      </c>
      <c r="F7435" s="2">
        <f>IFERROR(IF(ISBLANK($A7435),"",IF($A7435="Ūdeņraža jonu koncentrācija",VLOOKUP(Dati!$A7435,Normas!$A:$D,2,FALSE),VLOOKUP(Dati!$A7435,Normas!$A:$D,2,FALSE)*0.6)),"")</f>
      </c>
      <c r="G7435" s="2">
        <f>IFERROR(IF(ISBLANK($A7435),"",IF($A7435="Ūdeņraža jonu koncentrācija",VLOOKUP(Dati!$A7435,Normas!$A:$D,3,FALSE),VLOOKUP(Dati!$A7435,Normas!$A:$D,3,FALSE)*0.6)),"")</f>
      </c>
      <c r="H7435" s="2">
        <f>IFERROR(IF(ISBLANK($A7435),"",IF($A7435="Ūdeņraža jonu koncentrācija",VLOOKUP(Dati!$A7435,Normas!$A:$D,2,FALSE),VLOOKUP(Dati!$A7435,Normas!$A:$D,2,FALSE)*0.3)),"")</f>
      </c>
      <c r="I7435" s="2">
        <f>IFERROR(IF(ISBLANK($A7435),"",IF($A7435="Ūdeņraža jonu koncentrācija",VLOOKUP(Dati!$A7435,Normas!$A:$D,3,FALSE),VLOOKUP(Dati!$A7435,Normas!$A:$D,3,FALSE)*0.3)),"")</f>
      </c>
    </row>
    <row r="7436" spans="2:9" x14ac:dyDescent="0.2">
      <c r="B7436">
        <f>IF(ISBLANK(A7436),"",VLOOKUP(A7436,Normas!A:D,4,FALSE))</f>
      </c>
      <c r="E7436" s="2">
        <f>IF(ISBLANK(D7436),"",INT(YEARFRAC(D7436,'Vispārīga informācija'!$B$2)))</f>
      </c>
      <c r="F7436" s="2">
        <f>IFERROR(IF(ISBLANK($A7436),"",IF($A7436="Ūdeņraža jonu koncentrācija",VLOOKUP(Dati!$A7436,Normas!$A:$D,2,FALSE),VLOOKUP(Dati!$A7436,Normas!$A:$D,2,FALSE)*0.6)),"")</f>
      </c>
      <c r="G7436" s="2">
        <f>IFERROR(IF(ISBLANK($A7436),"",IF($A7436="Ūdeņraža jonu koncentrācija",VLOOKUP(Dati!$A7436,Normas!$A:$D,3,FALSE),VLOOKUP(Dati!$A7436,Normas!$A:$D,3,FALSE)*0.6)),"")</f>
      </c>
      <c r="H7436" s="2">
        <f>IFERROR(IF(ISBLANK($A7436),"",IF($A7436="Ūdeņraža jonu koncentrācija",VLOOKUP(Dati!$A7436,Normas!$A:$D,2,FALSE),VLOOKUP(Dati!$A7436,Normas!$A:$D,2,FALSE)*0.3)),"")</f>
      </c>
      <c r="I7436" s="2">
        <f>IFERROR(IF(ISBLANK($A7436),"",IF($A7436="Ūdeņraža jonu koncentrācija",VLOOKUP(Dati!$A7436,Normas!$A:$D,3,FALSE),VLOOKUP(Dati!$A7436,Normas!$A:$D,3,FALSE)*0.3)),"")</f>
      </c>
    </row>
    <row r="7437" spans="2:9" x14ac:dyDescent="0.2">
      <c r="B7437">
        <f>IF(ISBLANK(A7437),"",VLOOKUP(A7437,Normas!A:D,4,FALSE))</f>
      </c>
      <c r="E7437" s="2">
        <f>IF(ISBLANK(D7437),"",INT(YEARFRAC(D7437,'Vispārīga informācija'!$B$2)))</f>
      </c>
      <c r="F7437" s="2">
        <f>IFERROR(IF(ISBLANK($A7437),"",IF($A7437="Ūdeņraža jonu koncentrācija",VLOOKUP(Dati!$A7437,Normas!$A:$D,2,FALSE),VLOOKUP(Dati!$A7437,Normas!$A:$D,2,FALSE)*0.6)),"")</f>
      </c>
      <c r="G7437" s="2">
        <f>IFERROR(IF(ISBLANK($A7437),"",IF($A7437="Ūdeņraža jonu koncentrācija",VLOOKUP(Dati!$A7437,Normas!$A:$D,3,FALSE),VLOOKUP(Dati!$A7437,Normas!$A:$D,3,FALSE)*0.6)),"")</f>
      </c>
      <c r="H7437" s="2">
        <f>IFERROR(IF(ISBLANK($A7437),"",IF($A7437="Ūdeņraža jonu koncentrācija",VLOOKUP(Dati!$A7437,Normas!$A:$D,2,FALSE),VLOOKUP(Dati!$A7437,Normas!$A:$D,2,FALSE)*0.3)),"")</f>
      </c>
      <c r="I7437" s="2">
        <f>IFERROR(IF(ISBLANK($A7437),"",IF($A7437="Ūdeņraža jonu koncentrācija",VLOOKUP(Dati!$A7437,Normas!$A:$D,3,FALSE),VLOOKUP(Dati!$A7437,Normas!$A:$D,3,FALSE)*0.3)),"")</f>
      </c>
    </row>
    <row r="7438" spans="2:9" x14ac:dyDescent="0.2">
      <c r="B7438">
        <f>IF(ISBLANK(A7438),"",VLOOKUP(A7438,Normas!A:D,4,FALSE))</f>
      </c>
      <c r="E7438" s="2">
        <f>IF(ISBLANK(D7438),"",INT(YEARFRAC(D7438,'Vispārīga informācija'!$B$2)))</f>
      </c>
      <c r="F7438" s="2">
        <f>IFERROR(IF(ISBLANK($A7438),"",IF($A7438="Ūdeņraža jonu koncentrācija",VLOOKUP(Dati!$A7438,Normas!$A:$D,2,FALSE),VLOOKUP(Dati!$A7438,Normas!$A:$D,2,FALSE)*0.6)),"")</f>
      </c>
      <c r="G7438" s="2">
        <f>IFERROR(IF(ISBLANK($A7438),"",IF($A7438="Ūdeņraža jonu koncentrācija",VLOOKUP(Dati!$A7438,Normas!$A:$D,3,FALSE),VLOOKUP(Dati!$A7438,Normas!$A:$D,3,FALSE)*0.6)),"")</f>
      </c>
      <c r="H7438" s="2">
        <f>IFERROR(IF(ISBLANK($A7438),"",IF($A7438="Ūdeņraža jonu koncentrācija",VLOOKUP(Dati!$A7438,Normas!$A:$D,2,FALSE),VLOOKUP(Dati!$A7438,Normas!$A:$D,2,FALSE)*0.3)),"")</f>
      </c>
      <c r="I7438" s="2">
        <f>IFERROR(IF(ISBLANK($A7438),"",IF($A7438="Ūdeņraža jonu koncentrācija",VLOOKUP(Dati!$A7438,Normas!$A:$D,3,FALSE),VLOOKUP(Dati!$A7438,Normas!$A:$D,3,FALSE)*0.3)),"")</f>
      </c>
    </row>
    <row r="7439" spans="2:9" x14ac:dyDescent="0.2">
      <c r="B7439">
        <f>IF(ISBLANK(A7439),"",VLOOKUP(A7439,Normas!A:D,4,FALSE))</f>
      </c>
      <c r="E7439" s="2">
        <f>IF(ISBLANK(D7439),"",INT(YEARFRAC(D7439,'Vispārīga informācija'!$B$2)))</f>
      </c>
      <c r="F7439" s="2">
        <f>IFERROR(IF(ISBLANK($A7439),"",IF($A7439="Ūdeņraža jonu koncentrācija",VLOOKUP(Dati!$A7439,Normas!$A:$D,2,FALSE),VLOOKUP(Dati!$A7439,Normas!$A:$D,2,FALSE)*0.6)),"")</f>
      </c>
      <c r="G7439" s="2">
        <f>IFERROR(IF(ISBLANK($A7439),"",IF($A7439="Ūdeņraža jonu koncentrācija",VLOOKUP(Dati!$A7439,Normas!$A:$D,3,FALSE),VLOOKUP(Dati!$A7439,Normas!$A:$D,3,FALSE)*0.6)),"")</f>
      </c>
      <c r="H7439" s="2">
        <f>IFERROR(IF(ISBLANK($A7439),"",IF($A7439="Ūdeņraža jonu koncentrācija",VLOOKUP(Dati!$A7439,Normas!$A:$D,2,FALSE),VLOOKUP(Dati!$A7439,Normas!$A:$D,2,FALSE)*0.3)),"")</f>
      </c>
      <c r="I7439" s="2">
        <f>IFERROR(IF(ISBLANK($A7439),"",IF($A7439="Ūdeņraža jonu koncentrācija",VLOOKUP(Dati!$A7439,Normas!$A:$D,3,FALSE),VLOOKUP(Dati!$A7439,Normas!$A:$D,3,FALSE)*0.3)),"")</f>
      </c>
    </row>
    <row r="7440" spans="2:9" x14ac:dyDescent="0.2">
      <c r="B7440">
        <f>IF(ISBLANK(A7440),"",VLOOKUP(A7440,Normas!A:D,4,FALSE))</f>
      </c>
      <c r="E7440" s="2">
        <f>IF(ISBLANK(D7440),"",INT(YEARFRAC(D7440,'Vispārīga informācija'!$B$2)))</f>
      </c>
      <c r="F7440" s="2">
        <f>IFERROR(IF(ISBLANK($A7440),"",IF($A7440="Ūdeņraža jonu koncentrācija",VLOOKUP(Dati!$A7440,Normas!$A:$D,2,FALSE),VLOOKUP(Dati!$A7440,Normas!$A:$D,2,FALSE)*0.6)),"")</f>
      </c>
      <c r="G7440" s="2">
        <f>IFERROR(IF(ISBLANK($A7440),"",IF($A7440="Ūdeņraža jonu koncentrācija",VLOOKUP(Dati!$A7440,Normas!$A:$D,3,FALSE),VLOOKUP(Dati!$A7440,Normas!$A:$D,3,FALSE)*0.6)),"")</f>
      </c>
      <c r="H7440" s="2">
        <f>IFERROR(IF(ISBLANK($A7440),"",IF($A7440="Ūdeņraža jonu koncentrācija",VLOOKUP(Dati!$A7440,Normas!$A:$D,2,FALSE),VLOOKUP(Dati!$A7440,Normas!$A:$D,2,FALSE)*0.3)),"")</f>
      </c>
      <c r="I7440" s="2">
        <f>IFERROR(IF(ISBLANK($A7440),"",IF($A7440="Ūdeņraža jonu koncentrācija",VLOOKUP(Dati!$A7440,Normas!$A:$D,3,FALSE),VLOOKUP(Dati!$A7440,Normas!$A:$D,3,FALSE)*0.3)),"")</f>
      </c>
    </row>
    <row r="7441" spans="2:9" x14ac:dyDescent="0.2">
      <c r="B7441">
        <f>IF(ISBLANK(A7441),"",VLOOKUP(A7441,Normas!A:D,4,FALSE))</f>
      </c>
      <c r="E7441" s="2">
        <f>IF(ISBLANK(D7441),"",INT(YEARFRAC(D7441,'Vispārīga informācija'!$B$2)))</f>
      </c>
      <c r="F7441" s="2">
        <f>IFERROR(IF(ISBLANK($A7441),"",IF($A7441="Ūdeņraža jonu koncentrācija",VLOOKUP(Dati!$A7441,Normas!$A:$D,2,FALSE),VLOOKUP(Dati!$A7441,Normas!$A:$D,2,FALSE)*0.6)),"")</f>
      </c>
      <c r="G7441" s="2">
        <f>IFERROR(IF(ISBLANK($A7441),"",IF($A7441="Ūdeņraža jonu koncentrācija",VLOOKUP(Dati!$A7441,Normas!$A:$D,3,FALSE),VLOOKUP(Dati!$A7441,Normas!$A:$D,3,FALSE)*0.6)),"")</f>
      </c>
      <c r="H7441" s="2">
        <f>IFERROR(IF(ISBLANK($A7441),"",IF($A7441="Ūdeņraža jonu koncentrācija",VLOOKUP(Dati!$A7441,Normas!$A:$D,2,FALSE),VLOOKUP(Dati!$A7441,Normas!$A:$D,2,FALSE)*0.3)),"")</f>
      </c>
      <c r="I7441" s="2">
        <f>IFERROR(IF(ISBLANK($A7441),"",IF($A7441="Ūdeņraža jonu koncentrācija",VLOOKUP(Dati!$A7441,Normas!$A:$D,3,FALSE),VLOOKUP(Dati!$A7441,Normas!$A:$D,3,FALSE)*0.3)),"")</f>
      </c>
    </row>
    <row r="7442" spans="2:9" x14ac:dyDescent="0.2">
      <c r="B7442">
        <f>IF(ISBLANK(A7442),"",VLOOKUP(A7442,Normas!A:D,4,FALSE))</f>
      </c>
      <c r="E7442" s="2">
        <f>IF(ISBLANK(D7442),"",INT(YEARFRAC(D7442,'Vispārīga informācija'!$B$2)))</f>
      </c>
      <c r="F7442" s="2">
        <f>IFERROR(IF(ISBLANK($A7442),"",IF($A7442="Ūdeņraža jonu koncentrācija",VLOOKUP(Dati!$A7442,Normas!$A:$D,2,FALSE),VLOOKUP(Dati!$A7442,Normas!$A:$D,2,FALSE)*0.6)),"")</f>
      </c>
      <c r="G7442" s="2">
        <f>IFERROR(IF(ISBLANK($A7442),"",IF($A7442="Ūdeņraža jonu koncentrācija",VLOOKUP(Dati!$A7442,Normas!$A:$D,3,FALSE),VLOOKUP(Dati!$A7442,Normas!$A:$D,3,FALSE)*0.6)),"")</f>
      </c>
      <c r="H7442" s="2">
        <f>IFERROR(IF(ISBLANK($A7442),"",IF($A7442="Ūdeņraža jonu koncentrācija",VLOOKUP(Dati!$A7442,Normas!$A:$D,2,FALSE),VLOOKUP(Dati!$A7442,Normas!$A:$D,2,FALSE)*0.3)),"")</f>
      </c>
      <c r="I7442" s="2">
        <f>IFERROR(IF(ISBLANK($A7442),"",IF($A7442="Ūdeņraža jonu koncentrācija",VLOOKUP(Dati!$A7442,Normas!$A:$D,3,FALSE),VLOOKUP(Dati!$A7442,Normas!$A:$D,3,FALSE)*0.3)),"")</f>
      </c>
    </row>
    <row r="7443" spans="2:9" x14ac:dyDescent="0.2">
      <c r="B7443">
        <f>IF(ISBLANK(A7443),"",VLOOKUP(A7443,Normas!A:D,4,FALSE))</f>
      </c>
      <c r="E7443" s="2">
        <f>IF(ISBLANK(D7443),"",INT(YEARFRAC(D7443,'Vispārīga informācija'!$B$2)))</f>
      </c>
      <c r="F7443" s="2">
        <f>IFERROR(IF(ISBLANK($A7443),"",IF($A7443="Ūdeņraža jonu koncentrācija",VLOOKUP(Dati!$A7443,Normas!$A:$D,2,FALSE),VLOOKUP(Dati!$A7443,Normas!$A:$D,2,FALSE)*0.6)),"")</f>
      </c>
      <c r="G7443" s="2">
        <f>IFERROR(IF(ISBLANK($A7443),"",IF($A7443="Ūdeņraža jonu koncentrācija",VLOOKUP(Dati!$A7443,Normas!$A:$D,3,FALSE),VLOOKUP(Dati!$A7443,Normas!$A:$D,3,FALSE)*0.6)),"")</f>
      </c>
      <c r="H7443" s="2">
        <f>IFERROR(IF(ISBLANK($A7443),"",IF($A7443="Ūdeņraža jonu koncentrācija",VLOOKUP(Dati!$A7443,Normas!$A:$D,2,FALSE),VLOOKUP(Dati!$A7443,Normas!$A:$D,2,FALSE)*0.3)),"")</f>
      </c>
      <c r="I7443" s="2">
        <f>IFERROR(IF(ISBLANK($A7443),"",IF($A7443="Ūdeņraža jonu koncentrācija",VLOOKUP(Dati!$A7443,Normas!$A:$D,3,FALSE),VLOOKUP(Dati!$A7443,Normas!$A:$D,3,FALSE)*0.3)),"")</f>
      </c>
    </row>
    <row r="7444" spans="2:9" x14ac:dyDescent="0.2">
      <c r="B7444">
        <f>IF(ISBLANK(A7444),"",VLOOKUP(A7444,Normas!A:D,4,FALSE))</f>
      </c>
      <c r="E7444" s="2">
        <f>IF(ISBLANK(D7444),"",INT(YEARFRAC(D7444,'Vispārīga informācija'!$B$2)))</f>
      </c>
      <c r="F7444" s="2">
        <f>IFERROR(IF(ISBLANK($A7444),"",IF($A7444="Ūdeņraža jonu koncentrācija",VLOOKUP(Dati!$A7444,Normas!$A:$D,2,FALSE),VLOOKUP(Dati!$A7444,Normas!$A:$D,2,FALSE)*0.6)),"")</f>
      </c>
      <c r="G7444" s="2">
        <f>IFERROR(IF(ISBLANK($A7444),"",IF($A7444="Ūdeņraža jonu koncentrācija",VLOOKUP(Dati!$A7444,Normas!$A:$D,3,FALSE),VLOOKUP(Dati!$A7444,Normas!$A:$D,3,FALSE)*0.6)),"")</f>
      </c>
      <c r="H7444" s="2">
        <f>IFERROR(IF(ISBLANK($A7444),"",IF($A7444="Ūdeņraža jonu koncentrācija",VLOOKUP(Dati!$A7444,Normas!$A:$D,2,FALSE),VLOOKUP(Dati!$A7444,Normas!$A:$D,2,FALSE)*0.3)),"")</f>
      </c>
      <c r="I7444" s="2">
        <f>IFERROR(IF(ISBLANK($A7444),"",IF($A7444="Ūdeņraža jonu koncentrācija",VLOOKUP(Dati!$A7444,Normas!$A:$D,3,FALSE),VLOOKUP(Dati!$A7444,Normas!$A:$D,3,FALSE)*0.3)),"")</f>
      </c>
    </row>
    <row r="7445" spans="2:9" x14ac:dyDescent="0.2">
      <c r="B7445">
        <f>IF(ISBLANK(A7445),"",VLOOKUP(A7445,Normas!A:D,4,FALSE))</f>
      </c>
      <c r="E7445" s="2">
        <f>IF(ISBLANK(D7445),"",INT(YEARFRAC(D7445,'Vispārīga informācija'!$B$2)))</f>
      </c>
      <c r="F7445" s="2">
        <f>IFERROR(IF(ISBLANK($A7445),"",IF($A7445="Ūdeņraža jonu koncentrācija",VLOOKUP(Dati!$A7445,Normas!$A:$D,2,FALSE),VLOOKUP(Dati!$A7445,Normas!$A:$D,2,FALSE)*0.6)),"")</f>
      </c>
      <c r="G7445" s="2">
        <f>IFERROR(IF(ISBLANK($A7445),"",IF($A7445="Ūdeņraža jonu koncentrācija",VLOOKUP(Dati!$A7445,Normas!$A:$D,3,FALSE),VLOOKUP(Dati!$A7445,Normas!$A:$D,3,FALSE)*0.6)),"")</f>
      </c>
      <c r="H7445" s="2">
        <f>IFERROR(IF(ISBLANK($A7445),"",IF($A7445="Ūdeņraža jonu koncentrācija",VLOOKUP(Dati!$A7445,Normas!$A:$D,2,FALSE),VLOOKUP(Dati!$A7445,Normas!$A:$D,2,FALSE)*0.3)),"")</f>
      </c>
      <c r="I7445" s="2">
        <f>IFERROR(IF(ISBLANK($A7445),"",IF($A7445="Ūdeņraža jonu koncentrācija",VLOOKUP(Dati!$A7445,Normas!$A:$D,3,FALSE),VLOOKUP(Dati!$A7445,Normas!$A:$D,3,FALSE)*0.3)),"")</f>
      </c>
    </row>
    <row r="7446" spans="2:9" x14ac:dyDescent="0.2">
      <c r="B7446">
        <f>IF(ISBLANK(A7446),"",VLOOKUP(A7446,Normas!A:D,4,FALSE))</f>
      </c>
      <c r="E7446" s="2">
        <f>IF(ISBLANK(D7446),"",INT(YEARFRAC(D7446,'Vispārīga informācija'!$B$2)))</f>
      </c>
      <c r="F7446" s="2">
        <f>IFERROR(IF(ISBLANK($A7446),"",IF($A7446="Ūdeņraža jonu koncentrācija",VLOOKUP(Dati!$A7446,Normas!$A:$D,2,FALSE),VLOOKUP(Dati!$A7446,Normas!$A:$D,2,FALSE)*0.6)),"")</f>
      </c>
      <c r="G7446" s="2">
        <f>IFERROR(IF(ISBLANK($A7446),"",IF($A7446="Ūdeņraža jonu koncentrācija",VLOOKUP(Dati!$A7446,Normas!$A:$D,3,FALSE),VLOOKUP(Dati!$A7446,Normas!$A:$D,3,FALSE)*0.6)),"")</f>
      </c>
      <c r="H7446" s="2">
        <f>IFERROR(IF(ISBLANK($A7446),"",IF($A7446="Ūdeņraža jonu koncentrācija",VLOOKUP(Dati!$A7446,Normas!$A:$D,2,FALSE),VLOOKUP(Dati!$A7446,Normas!$A:$D,2,FALSE)*0.3)),"")</f>
      </c>
      <c r="I7446" s="2">
        <f>IFERROR(IF(ISBLANK($A7446),"",IF($A7446="Ūdeņraža jonu koncentrācija",VLOOKUP(Dati!$A7446,Normas!$A:$D,3,FALSE),VLOOKUP(Dati!$A7446,Normas!$A:$D,3,FALSE)*0.3)),"")</f>
      </c>
    </row>
    <row r="7447" spans="2:9" x14ac:dyDescent="0.2">
      <c r="B7447">
        <f>IF(ISBLANK(A7447),"",VLOOKUP(A7447,Normas!A:D,4,FALSE))</f>
      </c>
      <c r="E7447" s="2">
        <f>IF(ISBLANK(D7447),"",INT(YEARFRAC(D7447,'Vispārīga informācija'!$B$2)))</f>
      </c>
      <c r="F7447" s="2">
        <f>IFERROR(IF(ISBLANK($A7447),"",IF($A7447="Ūdeņraža jonu koncentrācija",VLOOKUP(Dati!$A7447,Normas!$A:$D,2,FALSE),VLOOKUP(Dati!$A7447,Normas!$A:$D,2,FALSE)*0.6)),"")</f>
      </c>
      <c r="G7447" s="2">
        <f>IFERROR(IF(ISBLANK($A7447),"",IF($A7447="Ūdeņraža jonu koncentrācija",VLOOKUP(Dati!$A7447,Normas!$A:$D,3,FALSE),VLOOKUP(Dati!$A7447,Normas!$A:$D,3,FALSE)*0.6)),"")</f>
      </c>
      <c r="H7447" s="2">
        <f>IFERROR(IF(ISBLANK($A7447),"",IF($A7447="Ūdeņraža jonu koncentrācija",VLOOKUP(Dati!$A7447,Normas!$A:$D,2,FALSE),VLOOKUP(Dati!$A7447,Normas!$A:$D,2,FALSE)*0.3)),"")</f>
      </c>
      <c r="I7447" s="2">
        <f>IFERROR(IF(ISBLANK($A7447),"",IF($A7447="Ūdeņraža jonu koncentrācija",VLOOKUP(Dati!$A7447,Normas!$A:$D,3,FALSE),VLOOKUP(Dati!$A7447,Normas!$A:$D,3,FALSE)*0.3)),"")</f>
      </c>
    </row>
    <row r="7448" spans="2:9" x14ac:dyDescent="0.2">
      <c r="B7448">
        <f>IF(ISBLANK(A7448),"",VLOOKUP(A7448,Normas!A:D,4,FALSE))</f>
      </c>
      <c r="E7448" s="2">
        <f>IF(ISBLANK(D7448),"",INT(YEARFRAC(D7448,'Vispārīga informācija'!$B$2)))</f>
      </c>
      <c r="F7448" s="2">
        <f>IFERROR(IF(ISBLANK($A7448),"",IF($A7448="Ūdeņraža jonu koncentrācija",VLOOKUP(Dati!$A7448,Normas!$A:$D,2,FALSE),VLOOKUP(Dati!$A7448,Normas!$A:$D,2,FALSE)*0.6)),"")</f>
      </c>
      <c r="G7448" s="2">
        <f>IFERROR(IF(ISBLANK($A7448),"",IF($A7448="Ūdeņraža jonu koncentrācija",VLOOKUP(Dati!$A7448,Normas!$A:$D,3,FALSE),VLOOKUP(Dati!$A7448,Normas!$A:$D,3,FALSE)*0.6)),"")</f>
      </c>
      <c r="H7448" s="2">
        <f>IFERROR(IF(ISBLANK($A7448),"",IF($A7448="Ūdeņraža jonu koncentrācija",VLOOKUP(Dati!$A7448,Normas!$A:$D,2,FALSE),VLOOKUP(Dati!$A7448,Normas!$A:$D,2,FALSE)*0.3)),"")</f>
      </c>
      <c r="I7448" s="2">
        <f>IFERROR(IF(ISBLANK($A7448),"",IF($A7448="Ūdeņraža jonu koncentrācija",VLOOKUP(Dati!$A7448,Normas!$A:$D,3,FALSE),VLOOKUP(Dati!$A7448,Normas!$A:$D,3,FALSE)*0.3)),"")</f>
      </c>
    </row>
    <row r="7449" spans="2:9" x14ac:dyDescent="0.2">
      <c r="B7449">
        <f>IF(ISBLANK(A7449),"",VLOOKUP(A7449,Normas!A:D,4,FALSE))</f>
      </c>
      <c r="E7449" s="2">
        <f>IF(ISBLANK(D7449),"",INT(YEARFRAC(D7449,'Vispārīga informācija'!$B$2)))</f>
      </c>
      <c r="F7449" s="2">
        <f>IFERROR(IF(ISBLANK($A7449),"",IF($A7449="Ūdeņraža jonu koncentrācija",VLOOKUP(Dati!$A7449,Normas!$A:$D,2,FALSE),VLOOKUP(Dati!$A7449,Normas!$A:$D,2,FALSE)*0.6)),"")</f>
      </c>
      <c r="G7449" s="2">
        <f>IFERROR(IF(ISBLANK($A7449),"",IF($A7449="Ūdeņraža jonu koncentrācija",VLOOKUP(Dati!$A7449,Normas!$A:$D,3,FALSE),VLOOKUP(Dati!$A7449,Normas!$A:$D,3,FALSE)*0.6)),"")</f>
      </c>
      <c r="H7449" s="2">
        <f>IFERROR(IF(ISBLANK($A7449),"",IF($A7449="Ūdeņraža jonu koncentrācija",VLOOKUP(Dati!$A7449,Normas!$A:$D,2,FALSE),VLOOKUP(Dati!$A7449,Normas!$A:$D,2,FALSE)*0.3)),"")</f>
      </c>
      <c r="I7449" s="2">
        <f>IFERROR(IF(ISBLANK($A7449),"",IF($A7449="Ūdeņraža jonu koncentrācija",VLOOKUP(Dati!$A7449,Normas!$A:$D,3,FALSE),VLOOKUP(Dati!$A7449,Normas!$A:$D,3,FALSE)*0.3)),"")</f>
      </c>
    </row>
    <row r="7450" spans="2:9" x14ac:dyDescent="0.2">
      <c r="B7450">
        <f>IF(ISBLANK(A7450),"",VLOOKUP(A7450,Normas!A:D,4,FALSE))</f>
      </c>
      <c r="E7450" s="2">
        <f>IF(ISBLANK(D7450),"",INT(YEARFRAC(D7450,'Vispārīga informācija'!$B$2)))</f>
      </c>
      <c r="F7450" s="2">
        <f>IFERROR(IF(ISBLANK($A7450),"",IF($A7450="Ūdeņraža jonu koncentrācija",VLOOKUP(Dati!$A7450,Normas!$A:$D,2,FALSE),VLOOKUP(Dati!$A7450,Normas!$A:$D,2,FALSE)*0.6)),"")</f>
      </c>
      <c r="G7450" s="2">
        <f>IFERROR(IF(ISBLANK($A7450),"",IF($A7450="Ūdeņraža jonu koncentrācija",VLOOKUP(Dati!$A7450,Normas!$A:$D,3,FALSE),VLOOKUP(Dati!$A7450,Normas!$A:$D,3,FALSE)*0.6)),"")</f>
      </c>
      <c r="H7450" s="2">
        <f>IFERROR(IF(ISBLANK($A7450),"",IF($A7450="Ūdeņraža jonu koncentrācija",VLOOKUP(Dati!$A7450,Normas!$A:$D,2,FALSE),VLOOKUP(Dati!$A7450,Normas!$A:$D,2,FALSE)*0.3)),"")</f>
      </c>
      <c r="I7450" s="2">
        <f>IFERROR(IF(ISBLANK($A7450),"",IF($A7450="Ūdeņraža jonu koncentrācija",VLOOKUP(Dati!$A7450,Normas!$A:$D,3,FALSE),VLOOKUP(Dati!$A7450,Normas!$A:$D,3,FALSE)*0.3)),"")</f>
      </c>
    </row>
    <row r="7451" spans="2:9" x14ac:dyDescent="0.2">
      <c r="B7451">
        <f>IF(ISBLANK(A7451),"",VLOOKUP(A7451,Normas!A:D,4,FALSE))</f>
      </c>
      <c r="E7451" s="2">
        <f>IF(ISBLANK(D7451),"",INT(YEARFRAC(D7451,'Vispārīga informācija'!$B$2)))</f>
      </c>
      <c r="F7451" s="2">
        <f>IFERROR(IF(ISBLANK($A7451),"",IF($A7451="Ūdeņraža jonu koncentrācija",VLOOKUP(Dati!$A7451,Normas!$A:$D,2,FALSE),VLOOKUP(Dati!$A7451,Normas!$A:$D,2,FALSE)*0.6)),"")</f>
      </c>
      <c r="G7451" s="2">
        <f>IFERROR(IF(ISBLANK($A7451),"",IF($A7451="Ūdeņraža jonu koncentrācija",VLOOKUP(Dati!$A7451,Normas!$A:$D,3,FALSE),VLOOKUP(Dati!$A7451,Normas!$A:$D,3,FALSE)*0.6)),"")</f>
      </c>
      <c r="H7451" s="2">
        <f>IFERROR(IF(ISBLANK($A7451),"",IF($A7451="Ūdeņraža jonu koncentrācija",VLOOKUP(Dati!$A7451,Normas!$A:$D,2,FALSE),VLOOKUP(Dati!$A7451,Normas!$A:$D,2,FALSE)*0.3)),"")</f>
      </c>
      <c r="I7451" s="2">
        <f>IFERROR(IF(ISBLANK($A7451),"",IF($A7451="Ūdeņraža jonu koncentrācija",VLOOKUP(Dati!$A7451,Normas!$A:$D,3,FALSE),VLOOKUP(Dati!$A7451,Normas!$A:$D,3,FALSE)*0.3)),"")</f>
      </c>
    </row>
    <row r="7452" spans="2:9" x14ac:dyDescent="0.2">
      <c r="B7452">
        <f>IF(ISBLANK(A7452),"",VLOOKUP(A7452,Normas!A:D,4,FALSE))</f>
      </c>
      <c r="E7452" s="2">
        <f>IF(ISBLANK(D7452),"",INT(YEARFRAC(D7452,'Vispārīga informācija'!$B$2)))</f>
      </c>
      <c r="F7452" s="2">
        <f>IFERROR(IF(ISBLANK($A7452),"",IF($A7452="Ūdeņraža jonu koncentrācija",VLOOKUP(Dati!$A7452,Normas!$A:$D,2,FALSE),VLOOKUP(Dati!$A7452,Normas!$A:$D,2,FALSE)*0.6)),"")</f>
      </c>
      <c r="G7452" s="2">
        <f>IFERROR(IF(ISBLANK($A7452),"",IF($A7452="Ūdeņraža jonu koncentrācija",VLOOKUP(Dati!$A7452,Normas!$A:$D,3,FALSE),VLOOKUP(Dati!$A7452,Normas!$A:$D,3,FALSE)*0.6)),"")</f>
      </c>
      <c r="H7452" s="2">
        <f>IFERROR(IF(ISBLANK($A7452),"",IF($A7452="Ūdeņraža jonu koncentrācija",VLOOKUP(Dati!$A7452,Normas!$A:$D,2,FALSE),VLOOKUP(Dati!$A7452,Normas!$A:$D,2,FALSE)*0.3)),"")</f>
      </c>
      <c r="I7452" s="2">
        <f>IFERROR(IF(ISBLANK($A7452),"",IF($A7452="Ūdeņraža jonu koncentrācija",VLOOKUP(Dati!$A7452,Normas!$A:$D,3,FALSE),VLOOKUP(Dati!$A7452,Normas!$A:$D,3,FALSE)*0.3)),"")</f>
      </c>
    </row>
    <row r="7453" spans="2:9" x14ac:dyDescent="0.2">
      <c r="B7453">
        <f>IF(ISBLANK(A7453),"",VLOOKUP(A7453,Normas!A:D,4,FALSE))</f>
      </c>
      <c r="E7453" s="2">
        <f>IF(ISBLANK(D7453),"",INT(YEARFRAC(D7453,'Vispārīga informācija'!$B$2)))</f>
      </c>
      <c r="F7453" s="2">
        <f>IFERROR(IF(ISBLANK($A7453),"",IF($A7453="Ūdeņraža jonu koncentrācija",VLOOKUP(Dati!$A7453,Normas!$A:$D,2,FALSE),VLOOKUP(Dati!$A7453,Normas!$A:$D,2,FALSE)*0.6)),"")</f>
      </c>
      <c r="G7453" s="2">
        <f>IFERROR(IF(ISBLANK($A7453),"",IF($A7453="Ūdeņraža jonu koncentrācija",VLOOKUP(Dati!$A7453,Normas!$A:$D,3,FALSE),VLOOKUP(Dati!$A7453,Normas!$A:$D,3,FALSE)*0.6)),"")</f>
      </c>
      <c r="H7453" s="2">
        <f>IFERROR(IF(ISBLANK($A7453),"",IF($A7453="Ūdeņraža jonu koncentrācija",VLOOKUP(Dati!$A7453,Normas!$A:$D,2,FALSE),VLOOKUP(Dati!$A7453,Normas!$A:$D,2,FALSE)*0.3)),"")</f>
      </c>
      <c r="I7453" s="2">
        <f>IFERROR(IF(ISBLANK($A7453),"",IF($A7453="Ūdeņraža jonu koncentrācija",VLOOKUP(Dati!$A7453,Normas!$A:$D,3,FALSE),VLOOKUP(Dati!$A7453,Normas!$A:$D,3,FALSE)*0.3)),"")</f>
      </c>
    </row>
    <row r="7454" spans="2:9" x14ac:dyDescent="0.2">
      <c r="B7454">
        <f>IF(ISBLANK(A7454),"",VLOOKUP(A7454,Normas!A:D,4,FALSE))</f>
      </c>
      <c r="E7454" s="2">
        <f>IF(ISBLANK(D7454),"",INT(YEARFRAC(D7454,'Vispārīga informācija'!$B$2)))</f>
      </c>
      <c r="F7454" s="2">
        <f>IFERROR(IF(ISBLANK($A7454),"",IF($A7454="Ūdeņraža jonu koncentrācija",VLOOKUP(Dati!$A7454,Normas!$A:$D,2,FALSE),VLOOKUP(Dati!$A7454,Normas!$A:$D,2,FALSE)*0.6)),"")</f>
      </c>
      <c r="G7454" s="2">
        <f>IFERROR(IF(ISBLANK($A7454),"",IF($A7454="Ūdeņraža jonu koncentrācija",VLOOKUP(Dati!$A7454,Normas!$A:$D,3,FALSE),VLOOKUP(Dati!$A7454,Normas!$A:$D,3,FALSE)*0.6)),"")</f>
      </c>
      <c r="H7454" s="2">
        <f>IFERROR(IF(ISBLANK($A7454),"",IF($A7454="Ūdeņraža jonu koncentrācija",VLOOKUP(Dati!$A7454,Normas!$A:$D,2,FALSE),VLOOKUP(Dati!$A7454,Normas!$A:$D,2,FALSE)*0.3)),"")</f>
      </c>
      <c r="I7454" s="2">
        <f>IFERROR(IF(ISBLANK($A7454),"",IF($A7454="Ūdeņraža jonu koncentrācija",VLOOKUP(Dati!$A7454,Normas!$A:$D,3,FALSE),VLOOKUP(Dati!$A7454,Normas!$A:$D,3,FALSE)*0.3)),"")</f>
      </c>
    </row>
    <row r="7455" spans="2:9" x14ac:dyDescent="0.2">
      <c r="B7455">
        <f>IF(ISBLANK(A7455),"",VLOOKUP(A7455,Normas!A:D,4,FALSE))</f>
      </c>
      <c r="E7455" s="2">
        <f>IF(ISBLANK(D7455),"",INT(YEARFRAC(D7455,'Vispārīga informācija'!$B$2)))</f>
      </c>
      <c r="F7455" s="2">
        <f>IFERROR(IF(ISBLANK($A7455),"",IF($A7455="Ūdeņraža jonu koncentrācija",VLOOKUP(Dati!$A7455,Normas!$A:$D,2,FALSE),VLOOKUP(Dati!$A7455,Normas!$A:$D,2,FALSE)*0.6)),"")</f>
      </c>
      <c r="G7455" s="2">
        <f>IFERROR(IF(ISBLANK($A7455),"",IF($A7455="Ūdeņraža jonu koncentrācija",VLOOKUP(Dati!$A7455,Normas!$A:$D,3,FALSE),VLOOKUP(Dati!$A7455,Normas!$A:$D,3,FALSE)*0.6)),"")</f>
      </c>
      <c r="H7455" s="2">
        <f>IFERROR(IF(ISBLANK($A7455),"",IF($A7455="Ūdeņraža jonu koncentrācija",VLOOKUP(Dati!$A7455,Normas!$A:$D,2,FALSE),VLOOKUP(Dati!$A7455,Normas!$A:$D,2,FALSE)*0.3)),"")</f>
      </c>
      <c r="I7455" s="2">
        <f>IFERROR(IF(ISBLANK($A7455),"",IF($A7455="Ūdeņraža jonu koncentrācija",VLOOKUP(Dati!$A7455,Normas!$A:$D,3,FALSE),VLOOKUP(Dati!$A7455,Normas!$A:$D,3,FALSE)*0.3)),"")</f>
      </c>
    </row>
    <row r="7456" spans="2:9" x14ac:dyDescent="0.2">
      <c r="B7456">
        <f>IF(ISBLANK(A7456),"",VLOOKUP(A7456,Normas!A:D,4,FALSE))</f>
      </c>
      <c r="E7456" s="2">
        <f>IF(ISBLANK(D7456),"",INT(YEARFRAC(D7456,'Vispārīga informācija'!$B$2)))</f>
      </c>
      <c r="F7456" s="2">
        <f>IFERROR(IF(ISBLANK($A7456),"",IF($A7456="Ūdeņraža jonu koncentrācija",VLOOKUP(Dati!$A7456,Normas!$A:$D,2,FALSE),VLOOKUP(Dati!$A7456,Normas!$A:$D,2,FALSE)*0.6)),"")</f>
      </c>
      <c r="G7456" s="2">
        <f>IFERROR(IF(ISBLANK($A7456),"",IF($A7456="Ūdeņraža jonu koncentrācija",VLOOKUP(Dati!$A7456,Normas!$A:$D,3,FALSE),VLOOKUP(Dati!$A7456,Normas!$A:$D,3,FALSE)*0.6)),"")</f>
      </c>
      <c r="H7456" s="2">
        <f>IFERROR(IF(ISBLANK($A7456),"",IF($A7456="Ūdeņraža jonu koncentrācija",VLOOKUP(Dati!$A7456,Normas!$A:$D,2,FALSE),VLOOKUP(Dati!$A7456,Normas!$A:$D,2,FALSE)*0.3)),"")</f>
      </c>
      <c r="I7456" s="2">
        <f>IFERROR(IF(ISBLANK($A7456),"",IF($A7456="Ūdeņraža jonu koncentrācija",VLOOKUP(Dati!$A7456,Normas!$A:$D,3,FALSE),VLOOKUP(Dati!$A7456,Normas!$A:$D,3,FALSE)*0.3)),"")</f>
      </c>
    </row>
    <row r="7457" spans="2:9" x14ac:dyDescent="0.2">
      <c r="B7457">
        <f>IF(ISBLANK(A7457),"",VLOOKUP(A7457,Normas!A:D,4,FALSE))</f>
      </c>
      <c r="E7457" s="2">
        <f>IF(ISBLANK(D7457),"",INT(YEARFRAC(D7457,'Vispārīga informācija'!$B$2)))</f>
      </c>
      <c r="F7457" s="2">
        <f>IFERROR(IF(ISBLANK($A7457),"",IF($A7457="Ūdeņraža jonu koncentrācija",VLOOKUP(Dati!$A7457,Normas!$A:$D,2,FALSE),VLOOKUP(Dati!$A7457,Normas!$A:$D,2,FALSE)*0.6)),"")</f>
      </c>
      <c r="G7457" s="2">
        <f>IFERROR(IF(ISBLANK($A7457),"",IF($A7457="Ūdeņraža jonu koncentrācija",VLOOKUP(Dati!$A7457,Normas!$A:$D,3,FALSE),VLOOKUP(Dati!$A7457,Normas!$A:$D,3,FALSE)*0.6)),"")</f>
      </c>
      <c r="H7457" s="2">
        <f>IFERROR(IF(ISBLANK($A7457),"",IF($A7457="Ūdeņraža jonu koncentrācija",VLOOKUP(Dati!$A7457,Normas!$A:$D,2,FALSE),VLOOKUP(Dati!$A7457,Normas!$A:$D,2,FALSE)*0.3)),"")</f>
      </c>
      <c r="I7457" s="2">
        <f>IFERROR(IF(ISBLANK($A7457),"",IF($A7457="Ūdeņraža jonu koncentrācija",VLOOKUP(Dati!$A7457,Normas!$A:$D,3,FALSE),VLOOKUP(Dati!$A7457,Normas!$A:$D,3,FALSE)*0.3)),"")</f>
      </c>
    </row>
    <row r="7458" spans="2:9" x14ac:dyDescent="0.2">
      <c r="B7458">
        <f>IF(ISBLANK(A7458),"",VLOOKUP(A7458,Normas!A:D,4,FALSE))</f>
      </c>
      <c r="E7458" s="2">
        <f>IF(ISBLANK(D7458),"",INT(YEARFRAC(D7458,'Vispārīga informācija'!$B$2)))</f>
      </c>
      <c r="F7458" s="2">
        <f>IFERROR(IF(ISBLANK($A7458),"",IF($A7458="Ūdeņraža jonu koncentrācija",VLOOKUP(Dati!$A7458,Normas!$A:$D,2,FALSE),VLOOKUP(Dati!$A7458,Normas!$A:$D,2,FALSE)*0.6)),"")</f>
      </c>
      <c r="G7458" s="2">
        <f>IFERROR(IF(ISBLANK($A7458),"",IF($A7458="Ūdeņraža jonu koncentrācija",VLOOKUP(Dati!$A7458,Normas!$A:$D,3,FALSE),VLOOKUP(Dati!$A7458,Normas!$A:$D,3,FALSE)*0.6)),"")</f>
      </c>
      <c r="H7458" s="2">
        <f>IFERROR(IF(ISBLANK($A7458),"",IF($A7458="Ūdeņraža jonu koncentrācija",VLOOKUP(Dati!$A7458,Normas!$A:$D,2,FALSE),VLOOKUP(Dati!$A7458,Normas!$A:$D,2,FALSE)*0.3)),"")</f>
      </c>
      <c r="I7458" s="2">
        <f>IFERROR(IF(ISBLANK($A7458),"",IF($A7458="Ūdeņraža jonu koncentrācija",VLOOKUP(Dati!$A7458,Normas!$A:$D,3,FALSE),VLOOKUP(Dati!$A7458,Normas!$A:$D,3,FALSE)*0.3)),"")</f>
      </c>
    </row>
    <row r="7459" spans="2:9" x14ac:dyDescent="0.2">
      <c r="B7459">
        <f>IF(ISBLANK(A7459),"",VLOOKUP(A7459,Normas!A:D,4,FALSE))</f>
      </c>
      <c r="E7459" s="2">
        <f>IF(ISBLANK(D7459),"",INT(YEARFRAC(D7459,'Vispārīga informācija'!$B$2)))</f>
      </c>
      <c r="F7459" s="2">
        <f>IFERROR(IF(ISBLANK($A7459),"",IF($A7459="Ūdeņraža jonu koncentrācija",VLOOKUP(Dati!$A7459,Normas!$A:$D,2,FALSE),VLOOKUP(Dati!$A7459,Normas!$A:$D,2,FALSE)*0.6)),"")</f>
      </c>
      <c r="G7459" s="2">
        <f>IFERROR(IF(ISBLANK($A7459),"",IF($A7459="Ūdeņraža jonu koncentrācija",VLOOKUP(Dati!$A7459,Normas!$A:$D,3,FALSE),VLOOKUP(Dati!$A7459,Normas!$A:$D,3,FALSE)*0.6)),"")</f>
      </c>
      <c r="H7459" s="2">
        <f>IFERROR(IF(ISBLANK($A7459),"",IF($A7459="Ūdeņraža jonu koncentrācija",VLOOKUP(Dati!$A7459,Normas!$A:$D,2,FALSE),VLOOKUP(Dati!$A7459,Normas!$A:$D,2,FALSE)*0.3)),"")</f>
      </c>
      <c r="I7459" s="2">
        <f>IFERROR(IF(ISBLANK($A7459),"",IF($A7459="Ūdeņraža jonu koncentrācija",VLOOKUP(Dati!$A7459,Normas!$A:$D,3,FALSE),VLOOKUP(Dati!$A7459,Normas!$A:$D,3,FALSE)*0.3)),"")</f>
      </c>
    </row>
    <row r="7460" spans="2:9" x14ac:dyDescent="0.2">
      <c r="B7460">
        <f>IF(ISBLANK(A7460),"",VLOOKUP(A7460,Normas!A:D,4,FALSE))</f>
      </c>
      <c r="E7460" s="2">
        <f>IF(ISBLANK(D7460),"",INT(YEARFRAC(D7460,'Vispārīga informācija'!$B$2)))</f>
      </c>
      <c r="F7460" s="2">
        <f>IFERROR(IF(ISBLANK($A7460),"",IF($A7460="Ūdeņraža jonu koncentrācija",VLOOKUP(Dati!$A7460,Normas!$A:$D,2,FALSE),VLOOKUP(Dati!$A7460,Normas!$A:$D,2,FALSE)*0.6)),"")</f>
      </c>
      <c r="G7460" s="2">
        <f>IFERROR(IF(ISBLANK($A7460),"",IF($A7460="Ūdeņraža jonu koncentrācija",VLOOKUP(Dati!$A7460,Normas!$A:$D,3,FALSE),VLOOKUP(Dati!$A7460,Normas!$A:$D,3,FALSE)*0.6)),"")</f>
      </c>
      <c r="H7460" s="2">
        <f>IFERROR(IF(ISBLANK($A7460),"",IF($A7460="Ūdeņraža jonu koncentrācija",VLOOKUP(Dati!$A7460,Normas!$A:$D,2,FALSE),VLOOKUP(Dati!$A7460,Normas!$A:$D,2,FALSE)*0.3)),"")</f>
      </c>
      <c r="I7460" s="2">
        <f>IFERROR(IF(ISBLANK($A7460),"",IF($A7460="Ūdeņraža jonu koncentrācija",VLOOKUP(Dati!$A7460,Normas!$A:$D,3,FALSE),VLOOKUP(Dati!$A7460,Normas!$A:$D,3,FALSE)*0.3)),"")</f>
      </c>
    </row>
    <row r="7461" spans="2:9" x14ac:dyDescent="0.2">
      <c r="B7461">
        <f>IF(ISBLANK(A7461),"",VLOOKUP(A7461,Normas!A:D,4,FALSE))</f>
      </c>
      <c r="E7461" s="2">
        <f>IF(ISBLANK(D7461),"",INT(YEARFRAC(D7461,'Vispārīga informācija'!$B$2)))</f>
      </c>
      <c r="F7461" s="2">
        <f>IFERROR(IF(ISBLANK($A7461),"",IF($A7461="Ūdeņraža jonu koncentrācija",VLOOKUP(Dati!$A7461,Normas!$A:$D,2,FALSE),VLOOKUP(Dati!$A7461,Normas!$A:$D,2,FALSE)*0.6)),"")</f>
      </c>
      <c r="G7461" s="2">
        <f>IFERROR(IF(ISBLANK($A7461),"",IF($A7461="Ūdeņraža jonu koncentrācija",VLOOKUP(Dati!$A7461,Normas!$A:$D,3,FALSE),VLOOKUP(Dati!$A7461,Normas!$A:$D,3,FALSE)*0.6)),"")</f>
      </c>
      <c r="H7461" s="2">
        <f>IFERROR(IF(ISBLANK($A7461),"",IF($A7461="Ūdeņraža jonu koncentrācija",VLOOKUP(Dati!$A7461,Normas!$A:$D,2,FALSE),VLOOKUP(Dati!$A7461,Normas!$A:$D,2,FALSE)*0.3)),"")</f>
      </c>
      <c r="I7461" s="2">
        <f>IFERROR(IF(ISBLANK($A7461),"",IF($A7461="Ūdeņraža jonu koncentrācija",VLOOKUP(Dati!$A7461,Normas!$A:$D,3,FALSE),VLOOKUP(Dati!$A7461,Normas!$A:$D,3,FALSE)*0.3)),"")</f>
      </c>
    </row>
    <row r="7462" spans="2:9" x14ac:dyDescent="0.2">
      <c r="B7462">
        <f>IF(ISBLANK(A7462),"",VLOOKUP(A7462,Normas!A:D,4,FALSE))</f>
      </c>
      <c r="E7462" s="2">
        <f>IF(ISBLANK(D7462),"",INT(YEARFRAC(D7462,'Vispārīga informācija'!$B$2)))</f>
      </c>
      <c r="F7462" s="2">
        <f>IFERROR(IF(ISBLANK($A7462),"",IF($A7462="Ūdeņraža jonu koncentrācija",VLOOKUP(Dati!$A7462,Normas!$A:$D,2,FALSE),VLOOKUP(Dati!$A7462,Normas!$A:$D,2,FALSE)*0.6)),"")</f>
      </c>
      <c r="G7462" s="2">
        <f>IFERROR(IF(ISBLANK($A7462),"",IF($A7462="Ūdeņraža jonu koncentrācija",VLOOKUP(Dati!$A7462,Normas!$A:$D,3,FALSE),VLOOKUP(Dati!$A7462,Normas!$A:$D,3,FALSE)*0.6)),"")</f>
      </c>
      <c r="H7462" s="2">
        <f>IFERROR(IF(ISBLANK($A7462),"",IF($A7462="Ūdeņraža jonu koncentrācija",VLOOKUP(Dati!$A7462,Normas!$A:$D,2,FALSE),VLOOKUP(Dati!$A7462,Normas!$A:$D,2,FALSE)*0.3)),"")</f>
      </c>
      <c r="I7462" s="2">
        <f>IFERROR(IF(ISBLANK($A7462),"",IF($A7462="Ūdeņraža jonu koncentrācija",VLOOKUP(Dati!$A7462,Normas!$A:$D,3,FALSE),VLOOKUP(Dati!$A7462,Normas!$A:$D,3,FALSE)*0.3)),"")</f>
      </c>
    </row>
    <row r="7463" spans="2:9" x14ac:dyDescent="0.2">
      <c r="B7463">
        <f>IF(ISBLANK(A7463),"",VLOOKUP(A7463,Normas!A:D,4,FALSE))</f>
      </c>
      <c r="E7463" s="2">
        <f>IF(ISBLANK(D7463),"",INT(YEARFRAC(D7463,'Vispārīga informācija'!$B$2)))</f>
      </c>
      <c r="F7463" s="2">
        <f>IFERROR(IF(ISBLANK($A7463),"",IF($A7463="Ūdeņraža jonu koncentrācija",VLOOKUP(Dati!$A7463,Normas!$A:$D,2,FALSE),VLOOKUP(Dati!$A7463,Normas!$A:$D,2,FALSE)*0.6)),"")</f>
      </c>
      <c r="G7463" s="2">
        <f>IFERROR(IF(ISBLANK($A7463),"",IF($A7463="Ūdeņraža jonu koncentrācija",VLOOKUP(Dati!$A7463,Normas!$A:$D,3,FALSE),VLOOKUP(Dati!$A7463,Normas!$A:$D,3,FALSE)*0.6)),"")</f>
      </c>
      <c r="H7463" s="2">
        <f>IFERROR(IF(ISBLANK($A7463),"",IF($A7463="Ūdeņraža jonu koncentrācija",VLOOKUP(Dati!$A7463,Normas!$A:$D,2,FALSE),VLOOKUP(Dati!$A7463,Normas!$A:$D,2,FALSE)*0.3)),"")</f>
      </c>
      <c r="I7463" s="2">
        <f>IFERROR(IF(ISBLANK($A7463),"",IF($A7463="Ūdeņraža jonu koncentrācija",VLOOKUP(Dati!$A7463,Normas!$A:$D,3,FALSE),VLOOKUP(Dati!$A7463,Normas!$A:$D,3,FALSE)*0.3)),"")</f>
      </c>
    </row>
    <row r="7464" spans="2:9" x14ac:dyDescent="0.2">
      <c r="B7464">
        <f>IF(ISBLANK(A7464),"",VLOOKUP(A7464,Normas!A:D,4,FALSE))</f>
      </c>
      <c r="E7464" s="2">
        <f>IF(ISBLANK(D7464),"",INT(YEARFRAC(D7464,'Vispārīga informācija'!$B$2)))</f>
      </c>
      <c r="F7464" s="2">
        <f>IFERROR(IF(ISBLANK($A7464),"",IF($A7464="Ūdeņraža jonu koncentrācija",VLOOKUP(Dati!$A7464,Normas!$A:$D,2,FALSE),VLOOKUP(Dati!$A7464,Normas!$A:$D,2,FALSE)*0.6)),"")</f>
      </c>
      <c r="G7464" s="2">
        <f>IFERROR(IF(ISBLANK($A7464),"",IF($A7464="Ūdeņraža jonu koncentrācija",VLOOKUP(Dati!$A7464,Normas!$A:$D,3,FALSE),VLOOKUP(Dati!$A7464,Normas!$A:$D,3,FALSE)*0.6)),"")</f>
      </c>
      <c r="H7464" s="2">
        <f>IFERROR(IF(ISBLANK($A7464),"",IF($A7464="Ūdeņraža jonu koncentrācija",VLOOKUP(Dati!$A7464,Normas!$A:$D,2,FALSE),VLOOKUP(Dati!$A7464,Normas!$A:$D,2,FALSE)*0.3)),"")</f>
      </c>
      <c r="I7464" s="2">
        <f>IFERROR(IF(ISBLANK($A7464),"",IF($A7464="Ūdeņraža jonu koncentrācija",VLOOKUP(Dati!$A7464,Normas!$A:$D,3,FALSE),VLOOKUP(Dati!$A7464,Normas!$A:$D,3,FALSE)*0.3)),"")</f>
      </c>
    </row>
    <row r="7465" spans="2:9" x14ac:dyDescent="0.2">
      <c r="B7465">
        <f>IF(ISBLANK(A7465),"",VLOOKUP(A7465,Normas!A:D,4,FALSE))</f>
      </c>
      <c r="E7465" s="2">
        <f>IF(ISBLANK(D7465),"",INT(YEARFRAC(D7465,'Vispārīga informācija'!$B$2)))</f>
      </c>
      <c r="F7465" s="2">
        <f>IFERROR(IF(ISBLANK($A7465),"",IF($A7465="Ūdeņraža jonu koncentrācija",VLOOKUP(Dati!$A7465,Normas!$A:$D,2,FALSE),VLOOKUP(Dati!$A7465,Normas!$A:$D,2,FALSE)*0.6)),"")</f>
      </c>
      <c r="G7465" s="2">
        <f>IFERROR(IF(ISBLANK($A7465),"",IF($A7465="Ūdeņraža jonu koncentrācija",VLOOKUP(Dati!$A7465,Normas!$A:$D,3,FALSE),VLOOKUP(Dati!$A7465,Normas!$A:$D,3,FALSE)*0.6)),"")</f>
      </c>
      <c r="H7465" s="2">
        <f>IFERROR(IF(ISBLANK($A7465),"",IF($A7465="Ūdeņraža jonu koncentrācija",VLOOKUP(Dati!$A7465,Normas!$A:$D,2,FALSE),VLOOKUP(Dati!$A7465,Normas!$A:$D,2,FALSE)*0.3)),"")</f>
      </c>
      <c r="I7465" s="2">
        <f>IFERROR(IF(ISBLANK($A7465),"",IF($A7465="Ūdeņraža jonu koncentrācija",VLOOKUP(Dati!$A7465,Normas!$A:$D,3,FALSE),VLOOKUP(Dati!$A7465,Normas!$A:$D,3,FALSE)*0.3)),"")</f>
      </c>
    </row>
    <row r="7466" spans="2:9" x14ac:dyDescent="0.2">
      <c r="B7466">
        <f>IF(ISBLANK(A7466),"",VLOOKUP(A7466,Normas!A:D,4,FALSE))</f>
      </c>
      <c r="E7466" s="2">
        <f>IF(ISBLANK(D7466),"",INT(YEARFRAC(D7466,'Vispārīga informācija'!$B$2)))</f>
      </c>
      <c r="F7466" s="2">
        <f>IFERROR(IF(ISBLANK($A7466),"",IF($A7466="Ūdeņraža jonu koncentrācija",VLOOKUP(Dati!$A7466,Normas!$A:$D,2,FALSE),VLOOKUP(Dati!$A7466,Normas!$A:$D,2,FALSE)*0.6)),"")</f>
      </c>
      <c r="G7466" s="2">
        <f>IFERROR(IF(ISBLANK($A7466),"",IF($A7466="Ūdeņraža jonu koncentrācija",VLOOKUP(Dati!$A7466,Normas!$A:$D,3,FALSE),VLOOKUP(Dati!$A7466,Normas!$A:$D,3,FALSE)*0.6)),"")</f>
      </c>
      <c r="H7466" s="2">
        <f>IFERROR(IF(ISBLANK($A7466),"",IF($A7466="Ūdeņraža jonu koncentrācija",VLOOKUP(Dati!$A7466,Normas!$A:$D,2,FALSE),VLOOKUP(Dati!$A7466,Normas!$A:$D,2,FALSE)*0.3)),"")</f>
      </c>
      <c r="I7466" s="2">
        <f>IFERROR(IF(ISBLANK($A7466),"",IF($A7466="Ūdeņraža jonu koncentrācija",VLOOKUP(Dati!$A7466,Normas!$A:$D,3,FALSE),VLOOKUP(Dati!$A7466,Normas!$A:$D,3,FALSE)*0.3)),"")</f>
      </c>
    </row>
    <row r="7467" spans="2:9" x14ac:dyDescent="0.2">
      <c r="B7467">
        <f>IF(ISBLANK(A7467),"",VLOOKUP(A7467,Normas!A:D,4,FALSE))</f>
      </c>
      <c r="E7467" s="2">
        <f>IF(ISBLANK(D7467),"",INT(YEARFRAC(D7467,'Vispārīga informācija'!$B$2)))</f>
      </c>
      <c r="F7467" s="2">
        <f>IFERROR(IF(ISBLANK($A7467),"",IF($A7467="Ūdeņraža jonu koncentrācija",VLOOKUP(Dati!$A7467,Normas!$A:$D,2,FALSE),VLOOKUP(Dati!$A7467,Normas!$A:$D,2,FALSE)*0.6)),"")</f>
      </c>
      <c r="G7467" s="2">
        <f>IFERROR(IF(ISBLANK($A7467),"",IF($A7467="Ūdeņraža jonu koncentrācija",VLOOKUP(Dati!$A7467,Normas!$A:$D,3,FALSE),VLOOKUP(Dati!$A7467,Normas!$A:$D,3,FALSE)*0.6)),"")</f>
      </c>
      <c r="H7467" s="2">
        <f>IFERROR(IF(ISBLANK($A7467),"",IF($A7467="Ūdeņraža jonu koncentrācija",VLOOKUP(Dati!$A7467,Normas!$A:$D,2,FALSE),VLOOKUP(Dati!$A7467,Normas!$A:$D,2,FALSE)*0.3)),"")</f>
      </c>
      <c r="I7467" s="2">
        <f>IFERROR(IF(ISBLANK($A7467),"",IF($A7467="Ūdeņraža jonu koncentrācija",VLOOKUP(Dati!$A7467,Normas!$A:$D,3,FALSE),VLOOKUP(Dati!$A7467,Normas!$A:$D,3,FALSE)*0.3)),"")</f>
      </c>
    </row>
    <row r="7468" spans="2:9" x14ac:dyDescent="0.2">
      <c r="B7468">
        <f>IF(ISBLANK(A7468),"",VLOOKUP(A7468,Normas!A:D,4,FALSE))</f>
      </c>
      <c r="E7468" s="2">
        <f>IF(ISBLANK(D7468),"",INT(YEARFRAC(D7468,'Vispārīga informācija'!$B$2)))</f>
      </c>
      <c r="F7468" s="2">
        <f>IFERROR(IF(ISBLANK($A7468),"",IF($A7468="Ūdeņraža jonu koncentrācija",VLOOKUP(Dati!$A7468,Normas!$A:$D,2,FALSE),VLOOKUP(Dati!$A7468,Normas!$A:$D,2,FALSE)*0.6)),"")</f>
      </c>
      <c r="G7468" s="2">
        <f>IFERROR(IF(ISBLANK($A7468),"",IF($A7468="Ūdeņraža jonu koncentrācija",VLOOKUP(Dati!$A7468,Normas!$A:$D,3,FALSE),VLOOKUP(Dati!$A7468,Normas!$A:$D,3,FALSE)*0.6)),"")</f>
      </c>
      <c r="H7468" s="2">
        <f>IFERROR(IF(ISBLANK($A7468),"",IF($A7468="Ūdeņraža jonu koncentrācija",VLOOKUP(Dati!$A7468,Normas!$A:$D,2,FALSE),VLOOKUP(Dati!$A7468,Normas!$A:$D,2,FALSE)*0.3)),"")</f>
      </c>
      <c r="I7468" s="2">
        <f>IFERROR(IF(ISBLANK($A7468),"",IF($A7468="Ūdeņraža jonu koncentrācija",VLOOKUP(Dati!$A7468,Normas!$A:$D,3,FALSE),VLOOKUP(Dati!$A7468,Normas!$A:$D,3,FALSE)*0.3)),"")</f>
      </c>
    </row>
    <row r="7469" spans="2:9" x14ac:dyDescent="0.2">
      <c r="B7469">
        <f>IF(ISBLANK(A7469),"",VLOOKUP(A7469,Normas!A:D,4,FALSE))</f>
      </c>
      <c r="E7469" s="2">
        <f>IF(ISBLANK(D7469),"",INT(YEARFRAC(D7469,'Vispārīga informācija'!$B$2)))</f>
      </c>
      <c r="F7469" s="2">
        <f>IFERROR(IF(ISBLANK($A7469),"",IF($A7469="Ūdeņraža jonu koncentrācija",VLOOKUP(Dati!$A7469,Normas!$A:$D,2,FALSE),VLOOKUP(Dati!$A7469,Normas!$A:$D,2,FALSE)*0.6)),"")</f>
      </c>
      <c r="G7469" s="2">
        <f>IFERROR(IF(ISBLANK($A7469),"",IF($A7469="Ūdeņraža jonu koncentrācija",VLOOKUP(Dati!$A7469,Normas!$A:$D,3,FALSE),VLOOKUP(Dati!$A7469,Normas!$A:$D,3,FALSE)*0.6)),"")</f>
      </c>
      <c r="H7469" s="2">
        <f>IFERROR(IF(ISBLANK($A7469),"",IF($A7469="Ūdeņraža jonu koncentrācija",VLOOKUP(Dati!$A7469,Normas!$A:$D,2,FALSE),VLOOKUP(Dati!$A7469,Normas!$A:$D,2,FALSE)*0.3)),"")</f>
      </c>
      <c r="I7469" s="2">
        <f>IFERROR(IF(ISBLANK($A7469),"",IF($A7469="Ūdeņraža jonu koncentrācija",VLOOKUP(Dati!$A7469,Normas!$A:$D,3,FALSE),VLOOKUP(Dati!$A7469,Normas!$A:$D,3,FALSE)*0.3)),"")</f>
      </c>
    </row>
    <row r="7470" spans="2:9" x14ac:dyDescent="0.2">
      <c r="B7470">
        <f>IF(ISBLANK(A7470),"",VLOOKUP(A7470,Normas!A:D,4,FALSE))</f>
      </c>
      <c r="E7470" s="2">
        <f>IF(ISBLANK(D7470),"",INT(YEARFRAC(D7470,'Vispārīga informācija'!$B$2)))</f>
      </c>
      <c r="F7470" s="2">
        <f>IFERROR(IF(ISBLANK($A7470),"",IF($A7470="Ūdeņraža jonu koncentrācija",VLOOKUP(Dati!$A7470,Normas!$A:$D,2,FALSE),VLOOKUP(Dati!$A7470,Normas!$A:$D,2,FALSE)*0.6)),"")</f>
      </c>
      <c r="G7470" s="2">
        <f>IFERROR(IF(ISBLANK($A7470),"",IF($A7470="Ūdeņraža jonu koncentrācija",VLOOKUP(Dati!$A7470,Normas!$A:$D,3,FALSE),VLOOKUP(Dati!$A7470,Normas!$A:$D,3,FALSE)*0.6)),"")</f>
      </c>
      <c r="H7470" s="2">
        <f>IFERROR(IF(ISBLANK($A7470),"",IF($A7470="Ūdeņraža jonu koncentrācija",VLOOKUP(Dati!$A7470,Normas!$A:$D,2,FALSE),VLOOKUP(Dati!$A7470,Normas!$A:$D,2,FALSE)*0.3)),"")</f>
      </c>
      <c r="I7470" s="2">
        <f>IFERROR(IF(ISBLANK($A7470),"",IF($A7470="Ūdeņraža jonu koncentrācija",VLOOKUP(Dati!$A7470,Normas!$A:$D,3,FALSE),VLOOKUP(Dati!$A7470,Normas!$A:$D,3,FALSE)*0.3)),"")</f>
      </c>
    </row>
    <row r="7471" spans="2:9" x14ac:dyDescent="0.2">
      <c r="B7471">
        <f>IF(ISBLANK(A7471),"",VLOOKUP(A7471,Normas!A:D,4,FALSE))</f>
      </c>
      <c r="E7471" s="2">
        <f>IF(ISBLANK(D7471),"",INT(YEARFRAC(D7471,'Vispārīga informācija'!$B$2)))</f>
      </c>
      <c r="F7471" s="2">
        <f>IFERROR(IF(ISBLANK($A7471),"",IF($A7471="Ūdeņraža jonu koncentrācija",VLOOKUP(Dati!$A7471,Normas!$A:$D,2,FALSE),VLOOKUP(Dati!$A7471,Normas!$A:$D,2,FALSE)*0.6)),"")</f>
      </c>
      <c r="G7471" s="2">
        <f>IFERROR(IF(ISBLANK($A7471),"",IF($A7471="Ūdeņraža jonu koncentrācija",VLOOKUP(Dati!$A7471,Normas!$A:$D,3,FALSE),VLOOKUP(Dati!$A7471,Normas!$A:$D,3,FALSE)*0.6)),"")</f>
      </c>
      <c r="H7471" s="2">
        <f>IFERROR(IF(ISBLANK($A7471),"",IF($A7471="Ūdeņraža jonu koncentrācija",VLOOKUP(Dati!$A7471,Normas!$A:$D,2,FALSE),VLOOKUP(Dati!$A7471,Normas!$A:$D,2,FALSE)*0.3)),"")</f>
      </c>
      <c r="I7471" s="2">
        <f>IFERROR(IF(ISBLANK($A7471),"",IF($A7471="Ūdeņraža jonu koncentrācija",VLOOKUP(Dati!$A7471,Normas!$A:$D,3,FALSE),VLOOKUP(Dati!$A7471,Normas!$A:$D,3,FALSE)*0.3)),"")</f>
      </c>
    </row>
    <row r="7472" spans="2:9" x14ac:dyDescent="0.2">
      <c r="B7472">
        <f>IF(ISBLANK(A7472),"",VLOOKUP(A7472,Normas!A:D,4,FALSE))</f>
      </c>
      <c r="E7472" s="2">
        <f>IF(ISBLANK(D7472),"",INT(YEARFRAC(D7472,'Vispārīga informācija'!$B$2)))</f>
      </c>
      <c r="F7472" s="2">
        <f>IFERROR(IF(ISBLANK($A7472),"",IF($A7472="Ūdeņraža jonu koncentrācija",VLOOKUP(Dati!$A7472,Normas!$A:$D,2,FALSE),VLOOKUP(Dati!$A7472,Normas!$A:$D,2,FALSE)*0.6)),"")</f>
      </c>
      <c r="G7472" s="2">
        <f>IFERROR(IF(ISBLANK($A7472),"",IF($A7472="Ūdeņraža jonu koncentrācija",VLOOKUP(Dati!$A7472,Normas!$A:$D,3,FALSE),VLOOKUP(Dati!$A7472,Normas!$A:$D,3,FALSE)*0.6)),"")</f>
      </c>
      <c r="H7472" s="2">
        <f>IFERROR(IF(ISBLANK($A7472),"",IF($A7472="Ūdeņraža jonu koncentrācija",VLOOKUP(Dati!$A7472,Normas!$A:$D,2,FALSE),VLOOKUP(Dati!$A7472,Normas!$A:$D,2,FALSE)*0.3)),"")</f>
      </c>
      <c r="I7472" s="2">
        <f>IFERROR(IF(ISBLANK($A7472),"",IF($A7472="Ūdeņraža jonu koncentrācija",VLOOKUP(Dati!$A7472,Normas!$A:$D,3,FALSE),VLOOKUP(Dati!$A7472,Normas!$A:$D,3,FALSE)*0.3)),"")</f>
      </c>
    </row>
    <row r="7473" spans="2:9" x14ac:dyDescent="0.2">
      <c r="B7473">
        <f>IF(ISBLANK(A7473),"",VLOOKUP(A7473,Normas!A:D,4,FALSE))</f>
      </c>
      <c r="E7473" s="2">
        <f>IF(ISBLANK(D7473),"",INT(YEARFRAC(D7473,'Vispārīga informācija'!$B$2)))</f>
      </c>
      <c r="F7473" s="2">
        <f>IFERROR(IF(ISBLANK($A7473),"",IF($A7473="Ūdeņraža jonu koncentrācija",VLOOKUP(Dati!$A7473,Normas!$A:$D,2,FALSE),VLOOKUP(Dati!$A7473,Normas!$A:$D,2,FALSE)*0.6)),"")</f>
      </c>
      <c r="G7473" s="2">
        <f>IFERROR(IF(ISBLANK($A7473),"",IF($A7473="Ūdeņraža jonu koncentrācija",VLOOKUP(Dati!$A7473,Normas!$A:$D,3,FALSE),VLOOKUP(Dati!$A7473,Normas!$A:$D,3,FALSE)*0.6)),"")</f>
      </c>
      <c r="H7473" s="2">
        <f>IFERROR(IF(ISBLANK($A7473),"",IF($A7473="Ūdeņraža jonu koncentrācija",VLOOKUP(Dati!$A7473,Normas!$A:$D,2,FALSE),VLOOKUP(Dati!$A7473,Normas!$A:$D,2,FALSE)*0.3)),"")</f>
      </c>
      <c r="I7473" s="2">
        <f>IFERROR(IF(ISBLANK($A7473),"",IF($A7473="Ūdeņraža jonu koncentrācija",VLOOKUP(Dati!$A7473,Normas!$A:$D,3,FALSE),VLOOKUP(Dati!$A7473,Normas!$A:$D,3,FALSE)*0.3)),"")</f>
      </c>
    </row>
    <row r="7474" spans="2:9" x14ac:dyDescent="0.2">
      <c r="B7474">
        <f>IF(ISBLANK(A7474),"",VLOOKUP(A7474,Normas!A:D,4,FALSE))</f>
      </c>
      <c r="E7474" s="2">
        <f>IF(ISBLANK(D7474),"",INT(YEARFRAC(D7474,'Vispārīga informācija'!$B$2)))</f>
      </c>
      <c r="F7474" s="2">
        <f>IFERROR(IF(ISBLANK($A7474),"",IF($A7474="Ūdeņraža jonu koncentrācija",VLOOKUP(Dati!$A7474,Normas!$A:$D,2,FALSE),VLOOKUP(Dati!$A7474,Normas!$A:$D,2,FALSE)*0.6)),"")</f>
      </c>
      <c r="G7474" s="2">
        <f>IFERROR(IF(ISBLANK($A7474),"",IF($A7474="Ūdeņraža jonu koncentrācija",VLOOKUP(Dati!$A7474,Normas!$A:$D,3,FALSE),VLOOKUP(Dati!$A7474,Normas!$A:$D,3,FALSE)*0.6)),"")</f>
      </c>
      <c r="H7474" s="2">
        <f>IFERROR(IF(ISBLANK($A7474),"",IF($A7474="Ūdeņraža jonu koncentrācija",VLOOKUP(Dati!$A7474,Normas!$A:$D,2,FALSE),VLOOKUP(Dati!$A7474,Normas!$A:$D,2,FALSE)*0.3)),"")</f>
      </c>
      <c r="I7474" s="2">
        <f>IFERROR(IF(ISBLANK($A7474),"",IF($A7474="Ūdeņraža jonu koncentrācija",VLOOKUP(Dati!$A7474,Normas!$A:$D,3,FALSE),VLOOKUP(Dati!$A7474,Normas!$A:$D,3,FALSE)*0.3)),"")</f>
      </c>
    </row>
    <row r="7475" spans="2:9" x14ac:dyDescent="0.2">
      <c r="B7475">
        <f>IF(ISBLANK(A7475),"",VLOOKUP(A7475,Normas!A:D,4,FALSE))</f>
      </c>
      <c r="E7475" s="2">
        <f>IF(ISBLANK(D7475),"",INT(YEARFRAC(D7475,'Vispārīga informācija'!$B$2)))</f>
      </c>
      <c r="F7475" s="2">
        <f>IFERROR(IF(ISBLANK($A7475),"",IF($A7475="Ūdeņraža jonu koncentrācija",VLOOKUP(Dati!$A7475,Normas!$A:$D,2,FALSE),VLOOKUP(Dati!$A7475,Normas!$A:$D,2,FALSE)*0.6)),"")</f>
      </c>
      <c r="G7475" s="2">
        <f>IFERROR(IF(ISBLANK($A7475),"",IF($A7475="Ūdeņraža jonu koncentrācija",VLOOKUP(Dati!$A7475,Normas!$A:$D,3,FALSE),VLOOKUP(Dati!$A7475,Normas!$A:$D,3,FALSE)*0.6)),"")</f>
      </c>
      <c r="H7475" s="2">
        <f>IFERROR(IF(ISBLANK($A7475),"",IF($A7475="Ūdeņraža jonu koncentrācija",VLOOKUP(Dati!$A7475,Normas!$A:$D,2,FALSE),VLOOKUP(Dati!$A7475,Normas!$A:$D,2,FALSE)*0.3)),"")</f>
      </c>
      <c r="I7475" s="2">
        <f>IFERROR(IF(ISBLANK($A7475),"",IF($A7475="Ūdeņraža jonu koncentrācija",VLOOKUP(Dati!$A7475,Normas!$A:$D,3,FALSE),VLOOKUP(Dati!$A7475,Normas!$A:$D,3,FALSE)*0.3)),"")</f>
      </c>
    </row>
    <row r="7476" spans="2:9" x14ac:dyDescent="0.2">
      <c r="B7476">
        <f>IF(ISBLANK(A7476),"",VLOOKUP(A7476,Normas!A:D,4,FALSE))</f>
      </c>
      <c r="E7476" s="2">
        <f>IF(ISBLANK(D7476),"",INT(YEARFRAC(D7476,'Vispārīga informācija'!$B$2)))</f>
      </c>
      <c r="F7476" s="2">
        <f>IFERROR(IF(ISBLANK($A7476),"",IF($A7476="Ūdeņraža jonu koncentrācija",VLOOKUP(Dati!$A7476,Normas!$A:$D,2,FALSE),VLOOKUP(Dati!$A7476,Normas!$A:$D,2,FALSE)*0.6)),"")</f>
      </c>
      <c r="G7476" s="2">
        <f>IFERROR(IF(ISBLANK($A7476),"",IF($A7476="Ūdeņraža jonu koncentrācija",VLOOKUP(Dati!$A7476,Normas!$A:$D,3,FALSE),VLOOKUP(Dati!$A7476,Normas!$A:$D,3,FALSE)*0.6)),"")</f>
      </c>
      <c r="H7476" s="2">
        <f>IFERROR(IF(ISBLANK($A7476),"",IF($A7476="Ūdeņraža jonu koncentrācija",VLOOKUP(Dati!$A7476,Normas!$A:$D,2,FALSE),VLOOKUP(Dati!$A7476,Normas!$A:$D,2,FALSE)*0.3)),"")</f>
      </c>
      <c r="I7476" s="2">
        <f>IFERROR(IF(ISBLANK($A7476),"",IF($A7476="Ūdeņraža jonu koncentrācija",VLOOKUP(Dati!$A7476,Normas!$A:$D,3,FALSE),VLOOKUP(Dati!$A7476,Normas!$A:$D,3,FALSE)*0.3)),"")</f>
      </c>
    </row>
    <row r="7477" spans="2:9" x14ac:dyDescent="0.2">
      <c r="B7477">
        <f>IF(ISBLANK(A7477),"",VLOOKUP(A7477,Normas!A:D,4,FALSE))</f>
      </c>
      <c r="E7477" s="2">
        <f>IF(ISBLANK(D7477),"",INT(YEARFRAC(D7477,'Vispārīga informācija'!$B$2)))</f>
      </c>
      <c r="F7477" s="2">
        <f>IFERROR(IF(ISBLANK($A7477),"",IF($A7477="Ūdeņraža jonu koncentrācija",VLOOKUP(Dati!$A7477,Normas!$A:$D,2,FALSE),VLOOKUP(Dati!$A7477,Normas!$A:$D,2,FALSE)*0.6)),"")</f>
      </c>
      <c r="G7477" s="2">
        <f>IFERROR(IF(ISBLANK($A7477),"",IF($A7477="Ūdeņraža jonu koncentrācija",VLOOKUP(Dati!$A7477,Normas!$A:$D,3,FALSE),VLOOKUP(Dati!$A7477,Normas!$A:$D,3,FALSE)*0.6)),"")</f>
      </c>
      <c r="H7477" s="2">
        <f>IFERROR(IF(ISBLANK($A7477),"",IF($A7477="Ūdeņraža jonu koncentrācija",VLOOKUP(Dati!$A7477,Normas!$A:$D,2,FALSE),VLOOKUP(Dati!$A7477,Normas!$A:$D,2,FALSE)*0.3)),"")</f>
      </c>
      <c r="I7477" s="2">
        <f>IFERROR(IF(ISBLANK($A7477),"",IF($A7477="Ūdeņraža jonu koncentrācija",VLOOKUP(Dati!$A7477,Normas!$A:$D,3,FALSE),VLOOKUP(Dati!$A7477,Normas!$A:$D,3,FALSE)*0.3)),"")</f>
      </c>
    </row>
    <row r="7478" spans="2:9" x14ac:dyDescent="0.2">
      <c r="B7478">
        <f>IF(ISBLANK(A7478),"",VLOOKUP(A7478,Normas!A:D,4,FALSE))</f>
      </c>
      <c r="E7478" s="2">
        <f>IF(ISBLANK(D7478),"",INT(YEARFRAC(D7478,'Vispārīga informācija'!$B$2)))</f>
      </c>
      <c r="F7478" s="2">
        <f>IFERROR(IF(ISBLANK($A7478),"",IF($A7478="Ūdeņraža jonu koncentrācija",VLOOKUP(Dati!$A7478,Normas!$A:$D,2,FALSE),VLOOKUP(Dati!$A7478,Normas!$A:$D,2,FALSE)*0.6)),"")</f>
      </c>
      <c r="G7478" s="2">
        <f>IFERROR(IF(ISBLANK($A7478),"",IF($A7478="Ūdeņraža jonu koncentrācija",VLOOKUP(Dati!$A7478,Normas!$A:$D,3,FALSE),VLOOKUP(Dati!$A7478,Normas!$A:$D,3,FALSE)*0.6)),"")</f>
      </c>
      <c r="H7478" s="2">
        <f>IFERROR(IF(ISBLANK($A7478),"",IF($A7478="Ūdeņraža jonu koncentrācija",VLOOKUP(Dati!$A7478,Normas!$A:$D,2,FALSE),VLOOKUP(Dati!$A7478,Normas!$A:$D,2,FALSE)*0.3)),"")</f>
      </c>
      <c r="I7478" s="2">
        <f>IFERROR(IF(ISBLANK($A7478),"",IF($A7478="Ūdeņraža jonu koncentrācija",VLOOKUP(Dati!$A7478,Normas!$A:$D,3,FALSE),VLOOKUP(Dati!$A7478,Normas!$A:$D,3,FALSE)*0.3)),"")</f>
      </c>
    </row>
    <row r="7479" spans="2:9" x14ac:dyDescent="0.2">
      <c r="B7479">
        <f>IF(ISBLANK(A7479),"",VLOOKUP(A7479,Normas!A:D,4,FALSE))</f>
      </c>
      <c r="E7479" s="2">
        <f>IF(ISBLANK(D7479),"",INT(YEARFRAC(D7479,'Vispārīga informācija'!$B$2)))</f>
      </c>
      <c r="F7479" s="2">
        <f>IFERROR(IF(ISBLANK($A7479),"",IF($A7479="Ūdeņraža jonu koncentrācija",VLOOKUP(Dati!$A7479,Normas!$A:$D,2,FALSE),VLOOKUP(Dati!$A7479,Normas!$A:$D,2,FALSE)*0.6)),"")</f>
      </c>
      <c r="G7479" s="2">
        <f>IFERROR(IF(ISBLANK($A7479),"",IF($A7479="Ūdeņraža jonu koncentrācija",VLOOKUP(Dati!$A7479,Normas!$A:$D,3,FALSE),VLOOKUP(Dati!$A7479,Normas!$A:$D,3,FALSE)*0.6)),"")</f>
      </c>
      <c r="H7479" s="2">
        <f>IFERROR(IF(ISBLANK($A7479),"",IF($A7479="Ūdeņraža jonu koncentrācija",VLOOKUP(Dati!$A7479,Normas!$A:$D,2,FALSE),VLOOKUP(Dati!$A7479,Normas!$A:$D,2,FALSE)*0.3)),"")</f>
      </c>
      <c r="I7479" s="2">
        <f>IFERROR(IF(ISBLANK($A7479),"",IF($A7479="Ūdeņraža jonu koncentrācija",VLOOKUP(Dati!$A7479,Normas!$A:$D,3,FALSE),VLOOKUP(Dati!$A7479,Normas!$A:$D,3,FALSE)*0.3)),"")</f>
      </c>
    </row>
    <row r="7480" spans="2:9" x14ac:dyDescent="0.2">
      <c r="B7480">
        <f>IF(ISBLANK(A7480),"",VLOOKUP(A7480,Normas!A:D,4,FALSE))</f>
      </c>
      <c r="E7480" s="2">
        <f>IF(ISBLANK(D7480),"",INT(YEARFRAC(D7480,'Vispārīga informācija'!$B$2)))</f>
      </c>
      <c r="F7480" s="2">
        <f>IFERROR(IF(ISBLANK($A7480),"",IF($A7480="Ūdeņraža jonu koncentrācija",VLOOKUP(Dati!$A7480,Normas!$A:$D,2,FALSE),VLOOKUP(Dati!$A7480,Normas!$A:$D,2,FALSE)*0.6)),"")</f>
      </c>
      <c r="G7480" s="2">
        <f>IFERROR(IF(ISBLANK($A7480),"",IF($A7480="Ūdeņraža jonu koncentrācija",VLOOKUP(Dati!$A7480,Normas!$A:$D,3,FALSE),VLOOKUP(Dati!$A7480,Normas!$A:$D,3,FALSE)*0.6)),"")</f>
      </c>
      <c r="H7480" s="2">
        <f>IFERROR(IF(ISBLANK($A7480),"",IF($A7480="Ūdeņraža jonu koncentrācija",VLOOKUP(Dati!$A7480,Normas!$A:$D,2,FALSE),VLOOKUP(Dati!$A7480,Normas!$A:$D,2,FALSE)*0.3)),"")</f>
      </c>
      <c r="I7480" s="2">
        <f>IFERROR(IF(ISBLANK($A7480),"",IF($A7480="Ūdeņraža jonu koncentrācija",VLOOKUP(Dati!$A7480,Normas!$A:$D,3,FALSE),VLOOKUP(Dati!$A7480,Normas!$A:$D,3,FALSE)*0.3)),"")</f>
      </c>
    </row>
    <row r="7481" spans="2:9" x14ac:dyDescent="0.2">
      <c r="B7481">
        <f>IF(ISBLANK(A7481),"",VLOOKUP(A7481,Normas!A:D,4,FALSE))</f>
      </c>
      <c r="E7481" s="2">
        <f>IF(ISBLANK(D7481),"",INT(YEARFRAC(D7481,'Vispārīga informācija'!$B$2)))</f>
      </c>
      <c r="F7481" s="2">
        <f>IFERROR(IF(ISBLANK($A7481),"",IF($A7481="Ūdeņraža jonu koncentrācija",VLOOKUP(Dati!$A7481,Normas!$A:$D,2,FALSE),VLOOKUP(Dati!$A7481,Normas!$A:$D,2,FALSE)*0.6)),"")</f>
      </c>
      <c r="G7481" s="2">
        <f>IFERROR(IF(ISBLANK($A7481),"",IF($A7481="Ūdeņraža jonu koncentrācija",VLOOKUP(Dati!$A7481,Normas!$A:$D,3,FALSE),VLOOKUP(Dati!$A7481,Normas!$A:$D,3,FALSE)*0.6)),"")</f>
      </c>
      <c r="H7481" s="2">
        <f>IFERROR(IF(ISBLANK($A7481),"",IF($A7481="Ūdeņraža jonu koncentrācija",VLOOKUP(Dati!$A7481,Normas!$A:$D,2,FALSE),VLOOKUP(Dati!$A7481,Normas!$A:$D,2,FALSE)*0.3)),"")</f>
      </c>
      <c r="I7481" s="2">
        <f>IFERROR(IF(ISBLANK($A7481),"",IF($A7481="Ūdeņraža jonu koncentrācija",VLOOKUP(Dati!$A7481,Normas!$A:$D,3,FALSE),VLOOKUP(Dati!$A7481,Normas!$A:$D,3,FALSE)*0.3)),"")</f>
      </c>
    </row>
    <row r="7482" spans="2:9" x14ac:dyDescent="0.2">
      <c r="B7482">
        <f>IF(ISBLANK(A7482),"",VLOOKUP(A7482,Normas!A:D,4,FALSE))</f>
      </c>
      <c r="E7482" s="2">
        <f>IF(ISBLANK(D7482),"",INT(YEARFRAC(D7482,'Vispārīga informācija'!$B$2)))</f>
      </c>
      <c r="F7482" s="2">
        <f>IFERROR(IF(ISBLANK($A7482),"",IF($A7482="Ūdeņraža jonu koncentrācija",VLOOKUP(Dati!$A7482,Normas!$A:$D,2,FALSE),VLOOKUP(Dati!$A7482,Normas!$A:$D,2,FALSE)*0.6)),"")</f>
      </c>
      <c r="G7482" s="2">
        <f>IFERROR(IF(ISBLANK($A7482),"",IF($A7482="Ūdeņraža jonu koncentrācija",VLOOKUP(Dati!$A7482,Normas!$A:$D,3,FALSE),VLOOKUP(Dati!$A7482,Normas!$A:$D,3,FALSE)*0.6)),"")</f>
      </c>
      <c r="H7482" s="2">
        <f>IFERROR(IF(ISBLANK($A7482),"",IF($A7482="Ūdeņraža jonu koncentrācija",VLOOKUP(Dati!$A7482,Normas!$A:$D,2,FALSE),VLOOKUP(Dati!$A7482,Normas!$A:$D,2,FALSE)*0.3)),"")</f>
      </c>
      <c r="I7482" s="2">
        <f>IFERROR(IF(ISBLANK($A7482),"",IF($A7482="Ūdeņraža jonu koncentrācija",VLOOKUP(Dati!$A7482,Normas!$A:$D,3,FALSE),VLOOKUP(Dati!$A7482,Normas!$A:$D,3,FALSE)*0.3)),"")</f>
      </c>
    </row>
    <row r="7483" spans="2:9" x14ac:dyDescent="0.2">
      <c r="B7483">
        <f>IF(ISBLANK(A7483),"",VLOOKUP(A7483,Normas!A:D,4,FALSE))</f>
      </c>
      <c r="E7483" s="2">
        <f>IF(ISBLANK(D7483),"",INT(YEARFRAC(D7483,'Vispārīga informācija'!$B$2)))</f>
      </c>
      <c r="F7483" s="2">
        <f>IFERROR(IF(ISBLANK($A7483),"",IF($A7483="Ūdeņraža jonu koncentrācija",VLOOKUP(Dati!$A7483,Normas!$A:$D,2,FALSE),VLOOKUP(Dati!$A7483,Normas!$A:$D,2,FALSE)*0.6)),"")</f>
      </c>
      <c r="G7483" s="2">
        <f>IFERROR(IF(ISBLANK($A7483),"",IF($A7483="Ūdeņraža jonu koncentrācija",VLOOKUP(Dati!$A7483,Normas!$A:$D,3,FALSE),VLOOKUP(Dati!$A7483,Normas!$A:$D,3,FALSE)*0.6)),"")</f>
      </c>
      <c r="H7483" s="2">
        <f>IFERROR(IF(ISBLANK($A7483),"",IF($A7483="Ūdeņraža jonu koncentrācija",VLOOKUP(Dati!$A7483,Normas!$A:$D,2,FALSE),VLOOKUP(Dati!$A7483,Normas!$A:$D,2,FALSE)*0.3)),"")</f>
      </c>
      <c r="I7483" s="2">
        <f>IFERROR(IF(ISBLANK($A7483),"",IF($A7483="Ūdeņraža jonu koncentrācija",VLOOKUP(Dati!$A7483,Normas!$A:$D,3,FALSE),VLOOKUP(Dati!$A7483,Normas!$A:$D,3,FALSE)*0.3)),"")</f>
      </c>
    </row>
    <row r="7484" spans="2:9" x14ac:dyDescent="0.2">
      <c r="B7484">
        <f>IF(ISBLANK(A7484),"",VLOOKUP(A7484,Normas!A:D,4,FALSE))</f>
      </c>
      <c r="E7484" s="2">
        <f>IF(ISBLANK(D7484),"",INT(YEARFRAC(D7484,'Vispārīga informācija'!$B$2)))</f>
      </c>
      <c r="F7484" s="2">
        <f>IFERROR(IF(ISBLANK($A7484),"",IF($A7484="Ūdeņraža jonu koncentrācija",VLOOKUP(Dati!$A7484,Normas!$A:$D,2,FALSE),VLOOKUP(Dati!$A7484,Normas!$A:$D,2,FALSE)*0.6)),"")</f>
      </c>
      <c r="G7484" s="2">
        <f>IFERROR(IF(ISBLANK($A7484),"",IF($A7484="Ūdeņraža jonu koncentrācija",VLOOKUP(Dati!$A7484,Normas!$A:$D,3,FALSE),VLOOKUP(Dati!$A7484,Normas!$A:$D,3,FALSE)*0.6)),"")</f>
      </c>
      <c r="H7484" s="2">
        <f>IFERROR(IF(ISBLANK($A7484),"",IF($A7484="Ūdeņraža jonu koncentrācija",VLOOKUP(Dati!$A7484,Normas!$A:$D,2,FALSE),VLOOKUP(Dati!$A7484,Normas!$A:$D,2,FALSE)*0.3)),"")</f>
      </c>
      <c r="I7484" s="2">
        <f>IFERROR(IF(ISBLANK($A7484),"",IF($A7484="Ūdeņraža jonu koncentrācija",VLOOKUP(Dati!$A7484,Normas!$A:$D,3,FALSE),VLOOKUP(Dati!$A7484,Normas!$A:$D,3,FALSE)*0.3)),"")</f>
      </c>
    </row>
    <row r="7485" spans="2:9" x14ac:dyDescent="0.2">
      <c r="B7485">
        <f>IF(ISBLANK(A7485),"",VLOOKUP(A7485,Normas!A:D,4,FALSE))</f>
      </c>
      <c r="E7485" s="2">
        <f>IF(ISBLANK(D7485),"",INT(YEARFRAC(D7485,'Vispārīga informācija'!$B$2)))</f>
      </c>
      <c r="F7485" s="2">
        <f>IFERROR(IF(ISBLANK($A7485),"",IF($A7485="Ūdeņraža jonu koncentrācija",VLOOKUP(Dati!$A7485,Normas!$A:$D,2,FALSE),VLOOKUP(Dati!$A7485,Normas!$A:$D,2,FALSE)*0.6)),"")</f>
      </c>
      <c r="G7485" s="2">
        <f>IFERROR(IF(ISBLANK($A7485),"",IF($A7485="Ūdeņraža jonu koncentrācija",VLOOKUP(Dati!$A7485,Normas!$A:$D,3,FALSE),VLOOKUP(Dati!$A7485,Normas!$A:$D,3,FALSE)*0.6)),"")</f>
      </c>
      <c r="H7485" s="2">
        <f>IFERROR(IF(ISBLANK($A7485),"",IF($A7485="Ūdeņraža jonu koncentrācija",VLOOKUP(Dati!$A7485,Normas!$A:$D,2,FALSE),VLOOKUP(Dati!$A7485,Normas!$A:$D,2,FALSE)*0.3)),"")</f>
      </c>
      <c r="I7485" s="2">
        <f>IFERROR(IF(ISBLANK($A7485),"",IF($A7485="Ūdeņraža jonu koncentrācija",VLOOKUP(Dati!$A7485,Normas!$A:$D,3,FALSE),VLOOKUP(Dati!$A7485,Normas!$A:$D,3,FALSE)*0.3)),"")</f>
      </c>
    </row>
    <row r="7486" spans="2:9" x14ac:dyDescent="0.2">
      <c r="B7486">
        <f>IF(ISBLANK(A7486),"",VLOOKUP(A7486,Normas!A:D,4,FALSE))</f>
      </c>
      <c r="E7486" s="2">
        <f>IF(ISBLANK(D7486),"",INT(YEARFRAC(D7486,'Vispārīga informācija'!$B$2)))</f>
      </c>
      <c r="F7486" s="2">
        <f>IFERROR(IF(ISBLANK($A7486),"",IF($A7486="Ūdeņraža jonu koncentrācija",VLOOKUP(Dati!$A7486,Normas!$A:$D,2,FALSE),VLOOKUP(Dati!$A7486,Normas!$A:$D,2,FALSE)*0.6)),"")</f>
      </c>
      <c r="G7486" s="2">
        <f>IFERROR(IF(ISBLANK($A7486),"",IF($A7486="Ūdeņraža jonu koncentrācija",VLOOKUP(Dati!$A7486,Normas!$A:$D,3,FALSE),VLOOKUP(Dati!$A7486,Normas!$A:$D,3,FALSE)*0.6)),"")</f>
      </c>
      <c r="H7486" s="2">
        <f>IFERROR(IF(ISBLANK($A7486),"",IF($A7486="Ūdeņraža jonu koncentrācija",VLOOKUP(Dati!$A7486,Normas!$A:$D,2,FALSE),VLOOKUP(Dati!$A7486,Normas!$A:$D,2,FALSE)*0.3)),"")</f>
      </c>
      <c r="I7486" s="2">
        <f>IFERROR(IF(ISBLANK($A7486),"",IF($A7486="Ūdeņraža jonu koncentrācija",VLOOKUP(Dati!$A7486,Normas!$A:$D,3,FALSE),VLOOKUP(Dati!$A7486,Normas!$A:$D,3,FALSE)*0.3)),"")</f>
      </c>
    </row>
    <row r="7487" spans="2:9" x14ac:dyDescent="0.2">
      <c r="B7487">
        <f>IF(ISBLANK(A7487),"",VLOOKUP(A7487,Normas!A:D,4,FALSE))</f>
      </c>
      <c r="E7487" s="2">
        <f>IF(ISBLANK(D7487),"",INT(YEARFRAC(D7487,'Vispārīga informācija'!$B$2)))</f>
      </c>
      <c r="F7487" s="2">
        <f>IFERROR(IF(ISBLANK($A7487),"",IF($A7487="Ūdeņraža jonu koncentrācija",VLOOKUP(Dati!$A7487,Normas!$A:$D,2,FALSE),VLOOKUP(Dati!$A7487,Normas!$A:$D,2,FALSE)*0.6)),"")</f>
      </c>
      <c r="G7487" s="2">
        <f>IFERROR(IF(ISBLANK($A7487),"",IF($A7487="Ūdeņraža jonu koncentrācija",VLOOKUP(Dati!$A7487,Normas!$A:$D,3,FALSE),VLOOKUP(Dati!$A7487,Normas!$A:$D,3,FALSE)*0.6)),"")</f>
      </c>
      <c r="H7487" s="2">
        <f>IFERROR(IF(ISBLANK($A7487),"",IF($A7487="Ūdeņraža jonu koncentrācija",VLOOKUP(Dati!$A7487,Normas!$A:$D,2,FALSE),VLOOKUP(Dati!$A7487,Normas!$A:$D,2,FALSE)*0.3)),"")</f>
      </c>
      <c r="I7487" s="2">
        <f>IFERROR(IF(ISBLANK($A7487),"",IF($A7487="Ūdeņraža jonu koncentrācija",VLOOKUP(Dati!$A7487,Normas!$A:$D,3,FALSE),VLOOKUP(Dati!$A7487,Normas!$A:$D,3,FALSE)*0.3)),"")</f>
      </c>
    </row>
    <row r="7488" spans="2:9" x14ac:dyDescent="0.2">
      <c r="B7488">
        <f>IF(ISBLANK(A7488),"",VLOOKUP(A7488,Normas!A:D,4,FALSE))</f>
      </c>
      <c r="E7488" s="2">
        <f>IF(ISBLANK(D7488),"",INT(YEARFRAC(D7488,'Vispārīga informācija'!$B$2)))</f>
      </c>
      <c r="F7488" s="2">
        <f>IFERROR(IF(ISBLANK($A7488),"",IF($A7488="Ūdeņraža jonu koncentrācija",VLOOKUP(Dati!$A7488,Normas!$A:$D,2,FALSE),VLOOKUP(Dati!$A7488,Normas!$A:$D,2,FALSE)*0.6)),"")</f>
      </c>
      <c r="G7488" s="2">
        <f>IFERROR(IF(ISBLANK($A7488),"",IF($A7488="Ūdeņraža jonu koncentrācija",VLOOKUP(Dati!$A7488,Normas!$A:$D,3,FALSE),VLOOKUP(Dati!$A7488,Normas!$A:$D,3,FALSE)*0.6)),"")</f>
      </c>
      <c r="H7488" s="2">
        <f>IFERROR(IF(ISBLANK($A7488),"",IF($A7488="Ūdeņraža jonu koncentrācija",VLOOKUP(Dati!$A7488,Normas!$A:$D,2,FALSE),VLOOKUP(Dati!$A7488,Normas!$A:$D,2,FALSE)*0.3)),"")</f>
      </c>
      <c r="I7488" s="2">
        <f>IFERROR(IF(ISBLANK($A7488),"",IF($A7488="Ūdeņraža jonu koncentrācija",VLOOKUP(Dati!$A7488,Normas!$A:$D,3,FALSE),VLOOKUP(Dati!$A7488,Normas!$A:$D,3,FALSE)*0.3)),"")</f>
      </c>
    </row>
    <row r="7489" spans="2:9" x14ac:dyDescent="0.2">
      <c r="B7489">
        <f>IF(ISBLANK(A7489),"",VLOOKUP(A7489,Normas!A:D,4,FALSE))</f>
      </c>
      <c r="E7489" s="2">
        <f>IF(ISBLANK(D7489),"",INT(YEARFRAC(D7489,'Vispārīga informācija'!$B$2)))</f>
      </c>
      <c r="F7489" s="2">
        <f>IFERROR(IF(ISBLANK($A7489),"",IF($A7489="Ūdeņraža jonu koncentrācija",VLOOKUP(Dati!$A7489,Normas!$A:$D,2,FALSE),VLOOKUP(Dati!$A7489,Normas!$A:$D,2,FALSE)*0.6)),"")</f>
      </c>
      <c r="G7489" s="2">
        <f>IFERROR(IF(ISBLANK($A7489),"",IF($A7489="Ūdeņraža jonu koncentrācija",VLOOKUP(Dati!$A7489,Normas!$A:$D,3,FALSE),VLOOKUP(Dati!$A7489,Normas!$A:$D,3,FALSE)*0.6)),"")</f>
      </c>
      <c r="H7489" s="2">
        <f>IFERROR(IF(ISBLANK($A7489),"",IF($A7489="Ūdeņraža jonu koncentrācija",VLOOKUP(Dati!$A7489,Normas!$A:$D,2,FALSE),VLOOKUP(Dati!$A7489,Normas!$A:$D,2,FALSE)*0.3)),"")</f>
      </c>
      <c r="I7489" s="2">
        <f>IFERROR(IF(ISBLANK($A7489),"",IF($A7489="Ūdeņraža jonu koncentrācija",VLOOKUP(Dati!$A7489,Normas!$A:$D,3,FALSE),VLOOKUP(Dati!$A7489,Normas!$A:$D,3,FALSE)*0.3)),"")</f>
      </c>
    </row>
    <row r="7490" spans="2:9" x14ac:dyDescent="0.2">
      <c r="B7490">
        <f>IF(ISBLANK(A7490),"",VLOOKUP(A7490,Normas!A:D,4,FALSE))</f>
      </c>
      <c r="E7490" s="2">
        <f>IF(ISBLANK(D7490),"",INT(YEARFRAC(D7490,'Vispārīga informācija'!$B$2)))</f>
      </c>
      <c r="F7490" s="2">
        <f>IFERROR(IF(ISBLANK($A7490),"",IF($A7490="Ūdeņraža jonu koncentrācija",VLOOKUP(Dati!$A7490,Normas!$A:$D,2,FALSE),VLOOKUP(Dati!$A7490,Normas!$A:$D,2,FALSE)*0.6)),"")</f>
      </c>
      <c r="G7490" s="2">
        <f>IFERROR(IF(ISBLANK($A7490),"",IF($A7490="Ūdeņraža jonu koncentrācija",VLOOKUP(Dati!$A7490,Normas!$A:$D,3,FALSE),VLOOKUP(Dati!$A7490,Normas!$A:$D,3,FALSE)*0.6)),"")</f>
      </c>
      <c r="H7490" s="2">
        <f>IFERROR(IF(ISBLANK($A7490),"",IF($A7490="Ūdeņraža jonu koncentrācija",VLOOKUP(Dati!$A7490,Normas!$A:$D,2,FALSE),VLOOKUP(Dati!$A7490,Normas!$A:$D,2,FALSE)*0.3)),"")</f>
      </c>
      <c r="I7490" s="2">
        <f>IFERROR(IF(ISBLANK($A7490),"",IF($A7490="Ūdeņraža jonu koncentrācija",VLOOKUP(Dati!$A7490,Normas!$A:$D,3,FALSE),VLOOKUP(Dati!$A7490,Normas!$A:$D,3,FALSE)*0.3)),"")</f>
      </c>
    </row>
    <row r="7491" spans="2:9" x14ac:dyDescent="0.2">
      <c r="B7491">
        <f>IF(ISBLANK(A7491),"",VLOOKUP(A7491,Normas!A:D,4,FALSE))</f>
      </c>
      <c r="E7491" s="2">
        <f>IF(ISBLANK(D7491),"",INT(YEARFRAC(D7491,'Vispārīga informācija'!$B$2)))</f>
      </c>
      <c r="F7491" s="2">
        <f>IFERROR(IF(ISBLANK($A7491),"",IF($A7491="Ūdeņraža jonu koncentrācija",VLOOKUP(Dati!$A7491,Normas!$A:$D,2,FALSE),VLOOKUP(Dati!$A7491,Normas!$A:$D,2,FALSE)*0.6)),"")</f>
      </c>
      <c r="G7491" s="2">
        <f>IFERROR(IF(ISBLANK($A7491),"",IF($A7491="Ūdeņraža jonu koncentrācija",VLOOKUP(Dati!$A7491,Normas!$A:$D,3,FALSE),VLOOKUP(Dati!$A7491,Normas!$A:$D,3,FALSE)*0.6)),"")</f>
      </c>
      <c r="H7491" s="2">
        <f>IFERROR(IF(ISBLANK($A7491),"",IF($A7491="Ūdeņraža jonu koncentrācija",VLOOKUP(Dati!$A7491,Normas!$A:$D,2,FALSE),VLOOKUP(Dati!$A7491,Normas!$A:$D,2,FALSE)*0.3)),"")</f>
      </c>
      <c r="I7491" s="2">
        <f>IFERROR(IF(ISBLANK($A7491),"",IF($A7491="Ūdeņraža jonu koncentrācija",VLOOKUP(Dati!$A7491,Normas!$A:$D,3,FALSE),VLOOKUP(Dati!$A7491,Normas!$A:$D,3,FALSE)*0.3)),"")</f>
      </c>
    </row>
    <row r="7492" spans="2:9" x14ac:dyDescent="0.2">
      <c r="B7492">
        <f>IF(ISBLANK(A7492),"",VLOOKUP(A7492,Normas!A:D,4,FALSE))</f>
      </c>
      <c r="E7492" s="2">
        <f>IF(ISBLANK(D7492),"",INT(YEARFRAC(D7492,'Vispārīga informācija'!$B$2)))</f>
      </c>
      <c r="F7492" s="2">
        <f>IFERROR(IF(ISBLANK($A7492),"",IF($A7492="Ūdeņraža jonu koncentrācija",VLOOKUP(Dati!$A7492,Normas!$A:$D,2,FALSE),VLOOKUP(Dati!$A7492,Normas!$A:$D,2,FALSE)*0.6)),"")</f>
      </c>
      <c r="G7492" s="2">
        <f>IFERROR(IF(ISBLANK($A7492),"",IF($A7492="Ūdeņraža jonu koncentrācija",VLOOKUP(Dati!$A7492,Normas!$A:$D,3,FALSE),VLOOKUP(Dati!$A7492,Normas!$A:$D,3,FALSE)*0.6)),"")</f>
      </c>
      <c r="H7492" s="2">
        <f>IFERROR(IF(ISBLANK($A7492),"",IF($A7492="Ūdeņraža jonu koncentrācija",VLOOKUP(Dati!$A7492,Normas!$A:$D,2,FALSE),VLOOKUP(Dati!$A7492,Normas!$A:$D,2,FALSE)*0.3)),"")</f>
      </c>
      <c r="I7492" s="2">
        <f>IFERROR(IF(ISBLANK($A7492),"",IF($A7492="Ūdeņraža jonu koncentrācija",VLOOKUP(Dati!$A7492,Normas!$A:$D,3,FALSE),VLOOKUP(Dati!$A7492,Normas!$A:$D,3,FALSE)*0.3)),"")</f>
      </c>
    </row>
    <row r="7493" spans="2:9" x14ac:dyDescent="0.2">
      <c r="B7493">
        <f>IF(ISBLANK(A7493),"",VLOOKUP(A7493,Normas!A:D,4,FALSE))</f>
      </c>
      <c r="E7493" s="2">
        <f>IF(ISBLANK(D7493),"",INT(YEARFRAC(D7493,'Vispārīga informācija'!$B$2)))</f>
      </c>
      <c r="F7493" s="2">
        <f>IFERROR(IF(ISBLANK($A7493),"",IF($A7493="Ūdeņraža jonu koncentrācija",VLOOKUP(Dati!$A7493,Normas!$A:$D,2,FALSE),VLOOKUP(Dati!$A7493,Normas!$A:$D,2,FALSE)*0.6)),"")</f>
      </c>
      <c r="G7493" s="2">
        <f>IFERROR(IF(ISBLANK($A7493),"",IF($A7493="Ūdeņraža jonu koncentrācija",VLOOKUP(Dati!$A7493,Normas!$A:$D,3,FALSE),VLOOKUP(Dati!$A7493,Normas!$A:$D,3,FALSE)*0.6)),"")</f>
      </c>
      <c r="H7493" s="2">
        <f>IFERROR(IF(ISBLANK($A7493),"",IF($A7493="Ūdeņraža jonu koncentrācija",VLOOKUP(Dati!$A7493,Normas!$A:$D,2,FALSE),VLOOKUP(Dati!$A7493,Normas!$A:$D,2,FALSE)*0.3)),"")</f>
      </c>
      <c r="I7493" s="2">
        <f>IFERROR(IF(ISBLANK($A7493),"",IF($A7493="Ūdeņraža jonu koncentrācija",VLOOKUP(Dati!$A7493,Normas!$A:$D,3,FALSE),VLOOKUP(Dati!$A7493,Normas!$A:$D,3,FALSE)*0.3)),"")</f>
      </c>
    </row>
    <row r="7494" spans="2:9" x14ac:dyDescent="0.2">
      <c r="B7494">
        <f>IF(ISBLANK(A7494),"",VLOOKUP(A7494,Normas!A:D,4,FALSE))</f>
      </c>
      <c r="E7494" s="2">
        <f>IF(ISBLANK(D7494),"",INT(YEARFRAC(D7494,'Vispārīga informācija'!$B$2)))</f>
      </c>
      <c r="F7494" s="2">
        <f>IFERROR(IF(ISBLANK($A7494),"",IF($A7494="Ūdeņraža jonu koncentrācija",VLOOKUP(Dati!$A7494,Normas!$A:$D,2,FALSE),VLOOKUP(Dati!$A7494,Normas!$A:$D,2,FALSE)*0.6)),"")</f>
      </c>
      <c r="G7494" s="2">
        <f>IFERROR(IF(ISBLANK($A7494),"",IF($A7494="Ūdeņraža jonu koncentrācija",VLOOKUP(Dati!$A7494,Normas!$A:$D,3,FALSE),VLOOKUP(Dati!$A7494,Normas!$A:$D,3,FALSE)*0.6)),"")</f>
      </c>
      <c r="H7494" s="2">
        <f>IFERROR(IF(ISBLANK($A7494),"",IF($A7494="Ūdeņraža jonu koncentrācija",VLOOKUP(Dati!$A7494,Normas!$A:$D,2,FALSE),VLOOKUP(Dati!$A7494,Normas!$A:$D,2,FALSE)*0.3)),"")</f>
      </c>
      <c r="I7494" s="2">
        <f>IFERROR(IF(ISBLANK($A7494),"",IF($A7494="Ūdeņraža jonu koncentrācija",VLOOKUP(Dati!$A7494,Normas!$A:$D,3,FALSE),VLOOKUP(Dati!$A7494,Normas!$A:$D,3,FALSE)*0.3)),"")</f>
      </c>
    </row>
    <row r="7495" spans="2:9" x14ac:dyDescent="0.2">
      <c r="B7495">
        <f>IF(ISBLANK(A7495),"",VLOOKUP(A7495,Normas!A:D,4,FALSE))</f>
      </c>
      <c r="E7495" s="2">
        <f>IF(ISBLANK(D7495),"",INT(YEARFRAC(D7495,'Vispārīga informācija'!$B$2)))</f>
      </c>
      <c r="F7495" s="2">
        <f>IFERROR(IF(ISBLANK($A7495),"",IF($A7495="Ūdeņraža jonu koncentrācija",VLOOKUP(Dati!$A7495,Normas!$A:$D,2,FALSE),VLOOKUP(Dati!$A7495,Normas!$A:$D,2,FALSE)*0.6)),"")</f>
      </c>
      <c r="G7495" s="2">
        <f>IFERROR(IF(ISBLANK($A7495),"",IF($A7495="Ūdeņraža jonu koncentrācija",VLOOKUP(Dati!$A7495,Normas!$A:$D,3,FALSE),VLOOKUP(Dati!$A7495,Normas!$A:$D,3,FALSE)*0.6)),"")</f>
      </c>
      <c r="H7495" s="2">
        <f>IFERROR(IF(ISBLANK($A7495),"",IF($A7495="Ūdeņraža jonu koncentrācija",VLOOKUP(Dati!$A7495,Normas!$A:$D,2,FALSE),VLOOKUP(Dati!$A7495,Normas!$A:$D,2,FALSE)*0.3)),"")</f>
      </c>
      <c r="I7495" s="2">
        <f>IFERROR(IF(ISBLANK($A7495),"",IF($A7495="Ūdeņraža jonu koncentrācija",VLOOKUP(Dati!$A7495,Normas!$A:$D,3,FALSE),VLOOKUP(Dati!$A7495,Normas!$A:$D,3,FALSE)*0.3)),"")</f>
      </c>
    </row>
    <row r="7496" spans="2:9" x14ac:dyDescent="0.2">
      <c r="B7496">
        <f>IF(ISBLANK(A7496),"",VLOOKUP(A7496,Normas!A:D,4,FALSE))</f>
      </c>
      <c r="E7496" s="2">
        <f>IF(ISBLANK(D7496),"",INT(YEARFRAC(D7496,'Vispārīga informācija'!$B$2)))</f>
      </c>
      <c r="F7496" s="2">
        <f>IFERROR(IF(ISBLANK($A7496),"",IF($A7496="Ūdeņraža jonu koncentrācija",VLOOKUP(Dati!$A7496,Normas!$A:$D,2,FALSE),VLOOKUP(Dati!$A7496,Normas!$A:$D,2,FALSE)*0.6)),"")</f>
      </c>
      <c r="G7496" s="2">
        <f>IFERROR(IF(ISBLANK($A7496),"",IF($A7496="Ūdeņraža jonu koncentrācija",VLOOKUP(Dati!$A7496,Normas!$A:$D,3,FALSE),VLOOKUP(Dati!$A7496,Normas!$A:$D,3,FALSE)*0.6)),"")</f>
      </c>
      <c r="H7496" s="2">
        <f>IFERROR(IF(ISBLANK($A7496),"",IF($A7496="Ūdeņraža jonu koncentrācija",VLOOKUP(Dati!$A7496,Normas!$A:$D,2,FALSE),VLOOKUP(Dati!$A7496,Normas!$A:$D,2,FALSE)*0.3)),"")</f>
      </c>
      <c r="I7496" s="2">
        <f>IFERROR(IF(ISBLANK($A7496),"",IF($A7496="Ūdeņraža jonu koncentrācija",VLOOKUP(Dati!$A7496,Normas!$A:$D,3,FALSE),VLOOKUP(Dati!$A7496,Normas!$A:$D,3,FALSE)*0.3)),"")</f>
      </c>
    </row>
    <row r="7497" spans="2:9" x14ac:dyDescent="0.2">
      <c r="B7497">
        <f>IF(ISBLANK(A7497),"",VLOOKUP(A7497,Normas!A:D,4,FALSE))</f>
      </c>
      <c r="E7497" s="2">
        <f>IF(ISBLANK(D7497),"",INT(YEARFRAC(D7497,'Vispārīga informācija'!$B$2)))</f>
      </c>
      <c r="F7497" s="2">
        <f>IFERROR(IF(ISBLANK($A7497),"",IF($A7497="Ūdeņraža jonu koncentrācija",VLOOKUP(Dati!$A7497,Normas!$A:$D,2,FALSE),VLOOKUP(Dati!$A7497,Normas!$A:$D,2,FALSE)*0.6)),"")</f>
      </c>
      <c r="G7497" s="2">
        <f>IFERROR(IF(ISBLANK($A7497),"",IF($A7497="Ūdeņraža jonu koncentrācija",VLOOKUP(Dati!$A7497,Normas!$A:$D,3,FALSE),VLOOKUP(Dati!$A7497,Normas!$A:$D,3,FALSE)*0.6)),"")</f>
      </c>
      <c r="H7497" s="2">
        <f>IFERROR(IF(ISBLANK($A7497),"",IF($A7497="Ūdeņraža jonu koncentrācija",VLOOKUP(Dati!$A7497,Normas!$A:$D,2,FALSE),VLOOKUP(Dati!$A7497,Normas!$A:$D,2,FALSE)*0.3)),"")</f>
      </c>
      <c r="I7497" s="2">
        <f>IFERROR(IF(ISBLANK($A7497),"",IF($A7497="Ūdeņraža jonu koncentrācija",VLOOKUP(Dati!$A7497,Normas!$A:$D,3,FALSE),VLOOKUP(Dati!$A7497,Normas!$A:$D,3,FALSE)*0.3)),"")</f>
      </c>
    </row>
    <row r="7498" spans="2:9" x14ac:dyDescent="0.2">
      <c r="B7498">
        <f>IF(ISBLANK(A7498),"",VLOOKUP(A7498,Normas!A:D,4,FALSE))</f>
      </c>
      <c r="E7498" s="2">
        <f>IF(ISBLANK(D7498),"",INT(YEARFRAC(D7498,'Vispārīga informācija'!$B$2)))</f>
      </c>
      <c r="F7498" s="2">
        <f>IFERROR(IF(ISBLANK($A7498),"",IF($A7498="Ūdeņraža jonu koncentrācija",VLOOKUP(Dati!$A7498,Normas!$A:$D,2,FALSE),VLOOKUP(Dati!$A7498,Normas!$A:$D,2,FALSE)*0.6)),"")</f>
      </c>
      <c r="G7498" s="2">
        <f>IFERROR(IF(ISBLANK($A7498),"",IF($A7498="Ūdeņraža jonu koncentrācija",VLOOKUP(Dati!$A7498,Normas!$A:$D,3,FALSE),VLOOKUP(Dati!$A7498,Normas!$A:$D,3,FALSE)*0.6)),"")</f>
      </c>
      <c r="H7498" s="2">
        <f>IFERROR(IF(ISBLANK($A7498),"",IF($A7498="Ūdeņraža jonu koncentrācija",VLOOKUP(Dati!$A7498,Normas!$A:$D,2,FALSE),VLOOKUP(Dati!$A7498,Normas!$A:$D,2,FALSE)*0.3)),"")</f>
      </c>
      <c r="I7498" s="2">
        <f>IFERROR(IF(ISBLANK($A7498),"",IF($A7498="Ūdeņraža jonu koncentrācija",VLOOKUP(Dati!$A7498,Normas!$A:$D,3,FALSE),VLOOKUP(Dati!$A7498,Normas!$A:$D,3,FALSE)*0.3)),"")</f>
      </c>
    </row>
    <row r="7499" spans="2:9" x14ac:dyDescent="0.2">
      <c r="B7499">
        <f>IF(ISBLANK(A7499),"",VLOOKUP(A7499,Normas!A:D,4,FALSE))</f>
      </c>
      <c r="E7499" s="2">
        <f>IF(ISBLANK(D7499),"",INT(YEARFRAC(D7499,'Vispārīga informācija'!$B$2)))</f>
      </c>
      <c r="F7499" s="2">
        <f>IFERROR(IF(ISBLANK($A7499),"",IF($A7499="Ūdeņraža jonu koncentrācija",VLOOKUP(Dati!$A7499,Normas!$A:$D,2,FALSE),VLOOKUP(Dati!$A7499,Normas!$A:$D,2,FALSE)*0.6)),"")</f>
      </c>
      <c r="G7499" s="2">
        <f>IFERROR(IF(ISBLANK($A7499),"",IF($A7499="Ūdeņraža jonu koncentrācija",VLOOKUP(Dati!$A7499,Normas!$A:$D,3,FALSE),VLOOKUP(Dati!$A7499,Normas!$A:$D,3,FALSE)*0.6)),"")</f>
      </c>
      <c r="H7499" s="2">
        <f>IFERROR(IF(ISBLANK($A7499),"",IF($A7499="Ūdeņraža jonu koncentrācija",VLOOKUP(Dati!$A7499,Normas!$A:$D,2,FALSE),VLOOKUP(Dati!$A7499,Normas!$A:$D,2,FALSE)*0.3)),"")</f>
      </c>
      <c r="I7499" s="2">
        <f>IFERROR(IF(ISBLANK($A7499),"",IF($A7499="Ūdeņraža jonu koncentrācija",VLOOKUP(Dati!$A7499,Normas!$A:$D,3,FALSE),VLOOKUP(Dati!$A7499,Normas!$A:$D,3,FALSE)*0.3)),"")</f>
      </c>
    </row>
    <row r="7500" spans="2:9" x14ac:dyDescent="0.2">
      <c r="B7500">
        <f>IF(ISBLANK(A7500),"",VLOOKUP(A7500,Normas!A:D,4,FALSE))</f>
      </c>
      <c r="E7500" s="2">
        <f>IF(ISBLANK(D7500),"",INT(YEARFRAC(D7500,'Vispārīga informācija'!$B$2)))</f>
      </c>
      <c r="F7500" s="2">
        <f>IFERROR(IF(ISBLANK($A7500),"",IF($A7500="Ūdeņraža jonu koncentrācija",VLOOKUP(Dati!$A7500,Normas!$A:$D,2,FALSE),VLOOKUP(Dati!$A7500,Normas!$A:$D,2,FALSE)*0.6)),"")</f>
      </c>
      <c r="G7500" s="2">
        <f>IFERROR(IF(ISBLANK($A7500),"",IF($A7500="Ūdeņraža jonu koncentrācija",VLOOKUP(Dati!$A7500,Normas!$A:$D,3,FALSE),VLOOKUP(Dati!$A7500,Normas!$A:$D,3,FALSE)*0.6)),"")</f>
      </c>
      <c r="H7500" s="2">
        <f>IFERROR(IF(ISBLANK($A7500),"",IF($A7500="Ūdeņraža jonu koncentrācija",VLOOKUP(Dati!$A7500,Normas!$A:$D,2,FALSE),VLOOKUP(Dati!$A7500,Normas!$A:$D,2,FALSE)*0.3)),"")</f>
      </c>
      <c r="I7500" s="2">
        <f>IFERROR(IF(ISBLANK($A7500),"",IF($A7500="Ūdeņraža jonu koncentrācija",VLOOKUP(Dati!$A7500,Normas!$A:$D,3,FALSE),VLOOKUP(Dati!$A7500,Normas!$A:$D,3,FALSE)*0.3)),"")</f>
      </c>
    </row>
    <row r="7501" spans="2:9" x14ac:dyDescent="0.2">
      <c r="B7501">
        <f>IF(ISBLANK(A7501),"",VLOOKUP(A7501,Normas!A:D,4,FALSE))</f>
      </c>
      <c r="E7501" s="2">
        <f>IF(ISBLANK(D7501),"",INT(YEARFRAC(D7501,'Vispārīga informācija'!$B$2)))</f>
      </c>
      <c r="F7501" s="2">
        <f>IFERROR(IF(ISBLANK($A7501),"",IF($A7501="Ūdeņraža jonu koncentrācija",VLOOKUP(Dati!$A7501,Normas!$A:$D,2,FALSE),VLOOKUP(Dati!$A7501,Normas!$A:$D,2,FALSE)*0.6)),"")</f>
      </c>
      <c r="G7501" s="2">
        <f>IFERROR(IF(ISBLANK($A7501),"",IF($A7501="Ūdeņraža jonu koncentrācija",VLOOKUP(Dati!$A7501,Normas!$A:$D,3,FALSE),VLOOKUP(Dati!$A7501,Normas!$A:$D,3,FALSE)*0.6)),"")</f>
      </c>
      <c r="H7501" s="2">
        <f>IFERROR(IF(ISBLANK($A7501),"",IF($A7501="Ūdeņraža jonu koncentrācija",VLOOKUP(Dati!$A7501,Normas!$A:$D,2,FALSE),VLOOKUP(Dati!$A7501,Normas!$A:$D,2,FALSE)*0.3)),"")</f>
      </c>
      <c r="I7501" s="2">
        <f>IFERROR(IF(ISBLANK($A7501),"",IF($A7501="Ūdeņraža jonu koncentrācija",VLOOKUP(Dati!$A7501,Normas!$A:$D,3,FALSE),VLOOKUP(Dati!$A7501,Normas!$A:$D,3,FALSE)*0.3)),"")</f>
      </c>
    </row>
    <row r="7502" spans="2:9" x14ac:dyDescent="0.2">
      <c r="B7502">
        <f>IF(ISBLANK(A7502),"",VLOOKUP(A7502,Normas!A:D,4,FALSE))</f>
      </c>
      <c r="E7502" s="2">
        <f>IF(ISBLANK(D7502),"",INT(YEARFRAC(D7502,'Vispārīga informācija'!$B$2)))</f>
      </c>
      <c r="F7502" s="2">
        <f>IFERROR(IF(ISBLANK($A7502),"",IF($A7502="Ūdeņraža jonu koncentrācija",VLOOKUP(Dati!$A7502,Normas!$A:$D,2,FALSE),VLOOKUP(Dati!$A7502,Normas!$A:$D,2,FALSE)*0.6)),"")</f>
      </c>
      <c r="G7502" s="2">
        <f>IFERROR(IF(ISBLANK($A7502),"",IF($A7502="Ūdeņraža jonu koncentrācija",VLOOKUP(Dati!$A7502,Normas!$A:$D,3,FALSE),VLOOKUP(Dati!$A7502,Normas!$A:$D,3,FALSE)*0.6)),"")</f>
      </c>
      <c r="H7502" s="2">
        <f>IFERROR(IF(ISBLANK($A7502),"",IF($A7502="Ūdeņraža jonu koncentrācija",VLOOKUP(Dati!$A7502,Normas!$A:$D,2,FALSE),VLOOKUP(Dati!$A7502,Normas!$A:$D,2,FALSE)*0.3)),"")</f>
      </c>
      <c r="I7502" s="2">
        <f>IFERROR(IF(ISBLANK($A7502),"",IF($A7502="Ūdeņraža jonu koncentrācija",VLOOKUP(Dati!$A7502,Normas!$A:$D,3,FALSE),VLOOKUP(Dati!$A7502,Normas!$A:$D,3,FALSE)*0.3)),"")</f>
      </c>
    </row>
    <row r="7503" spans="2:9" x14ac:dyDescent="0.2">
      <c r="B7503">
        <f>IF(ISBLANK(A7503),"",VLOOKUP(A7503,Normas!A:D,4,FALSE))</f>
      </c>
      <c r="E7503" s="2">
        <f>IF(ISBLANK(D7503),"",INT(YEARFRAC(D7503,'Vispārīga informācija'!$B$2)))</f>
      </c>
      <c r="F7503" s="2">
        <f>IFERROR(IF(ISBLANK($A7503),"",IF($A7503="Ūdeņraža jonu koncentrācija",VLOOKUP(Dati!$A7503,Normas!$A:$D,2,FALSE),VLOOKUP(Dati!$A7503,Normas!$A:$D,2,FALSE)*0.6)),"")</f>
      </c>
      <c r="G7503" s="2">
        <f>IFERROR(IF(ISBLANK($A7503),"",IF($A7503="Ūdeņraža jonu koncentrācija",VLOOKUP(Dati!$A7503,Normas!$A:$D,3,FALSE),VLOOKUP(Dati!$A7503,Normas!$A:$D,3,FALSE)*0.6)),"")</f>
      </c>
      <c r="H7503" s="2">
        <f>IFERROR(IF(ISBLANK($A7503),"",IF($A7503="Ūdeņraža jonu koncentrācija",VLOOKUP(Dati!$A7503,Normas!$A:$D,2,FALSE),VLOOKUP(Dati!$A7503,Normas!$A:$D,2,FALSE)*0.3)),"")</f>
      </c>
      <c r="I7503" s="2">
        <f>IFERROR(IF(ISBLANK($A7503),"",IF($A7503="Ūdeņraža jonu koncentrācija",VLOOKUP(Dati!$A7503,Normas!$A:$D,3,FALSE),VLOOKUP(Dati!$A7503,Normas!$A:$D,3,FALSE)*0.3)),"")</f>
      </c>
    </row>
    <row r="7504" spans="2:9" x14ac:dyDescent="0.2">
      <c r="B7504">
        <f>IF(ISBLANK(A7504),"",VLOOKUP(A7504,Normas!A:D,4,FALSE))</f>
      </c>
      <c r="E7504" s="2">
        <f>IF(ISBLANK(D7504),"",INT(YEARFRAC(D7504,'Vispārīga informācija'!$B$2)))</f>
      </c>
      <c r="F7504" s="2">
        <f>IFERROR(IF(ISBLANK($A7504),"",IF($A7504="Ūdeņraža jonu koncentrācija",VLOOKUP(Dati!$A7504,Normas!$A:$D,2,FALSE),VLOOKUP(Dati!$A7504,Normas!$A:$D,2,FALSE)*0.6)),"")</f>
      </c>
      <c r="G7504" s="2">
        <f>IFERROR(IF(ISBLANK($A7504),"",IF($A7504="Ūdeņraža jonu koncentrācija",VLOOKUP(Dati!$A7504,Normas!$A:$D,3,FALSE),VLOOKUP(Dati!$A7504,Normas!$A:$D,3,FALSE)*0.6)),"")</f>
      </c>
      <c r="H7504" s="2">
        <f>IFERROR(IF(ISBLANK($A7504),"",IF($A7504="Ūdeņraža jonu koncentrācija",VLOOKUP(Dati!$A7504,Normas!$A:$D,2,FALSE),VLOOKUP(Dati!$A7504,Normas!$A:$D,2,FALSE)*0.3)),"")</f>
      </c>
      <c r="I7504" s="2">
        <f>IFERROR(IF(ISBLANK($A7504),"",IF($A7504="Ūdeņraža jonu koncentrācija",VLOOKUP(Dati!$A7504,Normas!$A:$D,3,FALSE),VLOOKUP(Dati!$A7504,Normas!$A:$D,3,FALSE)*0.3)),"")</f>
      </c>
    </row>
    <row r="7505" spans="2:9" x14ac:dyDescent="0.2">
      <c r="B7505">
        <f>IF(ISBLANK(A7505),"",VLOOKUP(A7505,Normas!A:D,4,FALSE))</f>
      </c>
      <c r="E7505" s="2">
        <f>IF(ISBLANK(D7505),"",INT(YEARFRAC(D7505,'Vispārīga informācija'!$B$2)))</f>
      </c>
      <c r="F7505" s="2">
        <f>IFERROR(IF(ISBLANK($A7505),"",IF($A7505="Ūdeņraža jonu koncentrācija",VLOOKUP(Dati!$A7505,Normas!$A:$D,2,FALSE),VLOOKUP(Dati!$A7505,Normas!$A:$D,2,FALSE)*0.6)),"")</f>
      </c>
      <c r="G7505" s="2">
        <f>IFERROR(IF(ISBLANK($A7505),"",IF($A7505="Ūdeņraža jonu koncentrācija",VLOOKUP(Dati!$A7505,Normas!$A:$D,3,FALSE),VLOOKUP(Dati!$A7505,Normas!$A:$D,3,FALSE)*0.6)),"")</f>
      </c>
      <c r="H7505" s="2">
        <f>IFERROR(IF(ISBLANK($A7505),"",IF($A7505="Ūdeņraža jonu koncentrācija",VLOOKUP(Dati!$A7505,Normas!$A:$D,2,FALSE),VLOOKUP(Dati!$A7505,Normas!$A:$D,2,FALSE)*0.3)),"")</f>
      </c>
      <c r="I7505" s="2">
        <f>IFERROR(IF(ISBLANK($A7505),"",IF($A7505="Ūdeņraža jonu koncentrācija",VLOOKUP(Dati!$A7505,Normas!$A:$D,3,FALSE),VLOOKUP(Dati!$A7505,Normas!$A:$D,3,FALSE)*0.3)),"")</f>
      </c>
    </row>
    <row r="7506" spans="2:9" x14ac:dyDescent="0.2">
      <c r="B7506">
        <f>IF(ISBLANK(A7506),"",VLOOKUP(A7506,Normas!A:D,4,FALSE))</f>
      </c>
      <c r="E7506" s="2">
        <f>IF(ISBLANK(D7506),"",INT(YEARFRAC(D7506,'Vispārīga informācija'!$B$2)))</f>
      </c>
      <c r="F7506" s="2">
        <f>IFERROR(IF(ISBLANK($A7506),"",IF($A7506="Ūdeņraža jonu koncentrācija",VLOOKUP(Dati!$A7506,Normas!$A:$D,2,FALSE),VLOOKUP(Dati!$A7506,Normas!$A:$D,2,FALSE)*0.6)),"")</f>
      </c>
      <c r="G7506" s="2">
        <f>IFERROR(IF(ISBLANK($A7506),"",IF($A7506="Ūdeņraža jonu koncentrācija",VLOOKUP(Dati!$A7506,Normas!$A:$D,3,FALSE),VLOOKUP(Dati!$A7506,Normas!$A:$D,3,FALSE)*0.6)),"")</f>
      </c>
      <c r="H7506" s="2">
        <f>IFERROR(IF(ISBLANK($A7506),"",IF($A7506="Ūdeņraža jonu koncentrācija",VLOOKUP(Dati!$A7506,Normas!$A:$D,2,FALSE),VLOOKUP(Dati!$A7506,Normas!$A:$D,2,FALSE)*0.3)),"")</f>
      </c>
      <c r="I7506" s="2">
        <f>IFERROR(IF(ISBLANK($A7506),"",IF($A7506="Ūdeņraža jonu koncentrācija",VLOOKUP(Dati!$A7506,Normas!$A:$D,3,FALSE),VLOOKUP(Dati!$A7506,Normas!$A:$D,3,FALSE)*0.3)),"")</f>
      </c>
    </row>
    <row r="7507" spans="2:9" x14ac:dyDescent="0.2">
      <c r="B7507">
        <f>IF(ISBLANK(A7507),"",VLOOKUP(A7507,Normas!A:D,4,FALSE))</f>
      </c>
      <c r="E7507" s="2">
        <f>IF(ISBLANK(D7507),"",INT(YEARFRAC(D7507,'Vispārīga informācija'!$B$2)))</f>
      </c>
      <c r="F7507" s="2">
        <f>IFERROR(IF(ISBLANK($A7507),"",IF($A7507="Ūdeņraža jonu koncentrācija",VLOOKUP(Dati!$A7507,Normas!$A:$D,2,FALSE),VLOOKUP(Dati!$A7507,Normas!$A:$D,2,FALSE)*0.6)),"")</f>
      </c>
      <c r="G7507" s="2">
        <f>IFERROR(IF(ISBLANK($A7507),"",IF($A7507="Ūdeņraža jonu koncentrācija",VLOOKUP(Dati!$A7507,Normas!$A:$D,3,FALSE),VLOOKUP(Dati!$A7507,Normas!$A:$D,3,FALSE)*0.6)),"")</f>
      </c>
      <c r="H7507" s="2">
        <f>IFERROR(IF(ISBLANK($A7507),"",IF($A7507="Ūdeņraža jonu koncentrācija",VLOOKUP(Dati!$A7507,Normas!$A:$D,2,FALSE),VLOOKUP(Dati!$A7507,Normas!$A:$D,2,FALSE)*0.3)),"")</f>
      </c>
      <c r="I7507" s="2">
        <f>IFERROR(IF(ISBLANK($A7507),"",IF($A7507="Ūdeņraža jonu koncentrācija",VLOOKUP(Dati!$A7507,Normas!$A:$D,3,FALSE),VLOOKUP(Dati!$A7507,Normas!$A:$D,3,FALSE)*0.3)),"")</f>
      </c>
    </row>
    <row r="7508" spans="2:9" x14ac:dyDescent="0.2">
      <c r="B7508">
        <f>IF(ISBLANK(A7508),"",VLOOKUP(A7508,Normas!A:D,4,FALSE))</f>
      </c>
      <c r="E7508" s="2">
        <f>IF(ISBLANK(D7508),"",INT(YEARFRAC(D7508,'Vispārīga informācija'!$B$2)))</f>
      </c>
      <c r="F7508" s="2">
        <f>IFERROR(IF(ISBLANK($A7508),"",IF($A7508="Ūdeņraža jonu koncentrācija",VLOOKUP(Dati!$A7508,Normas!$A:$D,2,FALSE),VLOOKUP(Dati!$A7508,Normas!$A:$D,2,FALSE)*0.6)),"")</f>
      </c>
      <c r="G7508" s="2">
        <f>IFERROR(IF(ISBLANK($A7508),"",IF($A7508="Ūdeņraža jonu koncentrācija",VLOOKUP(Dati!$A7508,Normas!$A:$D,3,FALSE),VLOOKUP(Dati!$A7508,Normas!$A:$D,3,FALSE)*0.6)),"")</f>
      </c>
      <c r="H7508" s="2">
        <f>IFERROR(IF(ISBLANK($A7508),"",IF($A7508="Ūdeņraža jonu koncentrācija",VLOOKUP(Dati!$A7508,Normas!$A:$D,2,FALSE),VLOOKUP(Dati!$A7508,Normas!$A:$D,2,FALSE)*0.3)),"")</f>
      </c>
      <c r="I7508" s="2">
        <f>IFERROR(IF(ISBLANK($A7508),"",IF($A7508="Ūdeņraža jonu koncentrācija",VLOOKUP(Dati!$A7508,Normas!$A:$D,3,FALSE),VLOOKUP(Dati!$A7508,Normas!$A:$D,3,FALSE)*0.3)),"")</f>
      </c>
    </row>
    <row r="7509" spans="2:9" x14ac:dyDescent="0.2">
      <c r="B7509">
        <f>IF(ISBLANK(A7509),"",VLOOKUP(A7509,Normas!A:D,4,FALSE))</f>
      </c>
      <c r="E7509" s="2">
        <f>IF(ISBLANK(D7509),"",INT(YEARFRAC(D7509,'Vispārīga informācija'!$B$2)))</f>
      </c>
      <c r="F7509" s="2">
        <f>IFERROR(IF(ISBLANK($A7509),"",IF($A7509="Ūdeņraža jonu koncentrācija",VLOOKUP(Dati!$A7509,Normas!$A:$D,2,FALSE),VLOOKUP(Dati!$A7509,Normas!$A:$D,2,FALSE)*0.6)),"")</f>
      </c>
      <c r="G7509" s="2">
        <f>IFERROR(IF(ISBLANK($A7509),"",IF($A7509="Ūdeņraža jonu koncentrācija",VLOOKUP(Dati!$A7509,Normas!$A:$D,3,FALSE),VLOOKUP(Dati!$A7509,Normas!$A:$D,3,FALSE)*0.6)),"")</f>
      </c>
      <c r="H7509" s="2">
        <f>IFERROR(IF(ISBLANK($A7509),"",IF($A7509="Ūdeņraža jonu koncentrācija",VLOOKUP(Dati!$A7509,Normas!$A:$D,2,FALSE),VLOOKUP(Dati!$A7509,Normas!$A:$D,2,FALSE)*0.3)),"")</f>
      </c>
      <c r="I7509" s="2">
        <f>IFERROR(IF(ISBLANK($A7509),"",IF($A7509="Ūdeņraža jonu koncentrācija",VLOOKUP(Dati!$A7509,Normas!$A:$D,3,FALSE),VLOOKUP(Dati!$A7509,Normas!$A:$D,3,FALSE)*0.3)),"")</f>
      </c>
    </row>
    <row r="7510" spans="2:9" x14ac:dyDescent="0.2">
      <c r="B7510">
        <f>IF(ISBLANK(A7510),"",VLOOKUP(A7510,Normas!A:D,4,FALSE))</f>
      </c>
      <c r="E7510" s="2">
        <f>IF(ISBLANK(D7510),"",INT(YEARFRAC(D7510,'Vispārīga informācija'!$B$2)))</f>
      </c>
      <c r="F7510" s="2">
        <f>IFERROR(IF(ISBLANK($A7510),"",IF($A7510="Ūdeņraža jonu koncentrācija",VLOOKUP(Dati!$A7510,Normas!$A:$D,2,FALSE),VLOOKUP(Dati!$A7510,Normas!$A:$D,2,FALSE)*0.6)),"")</f>
      </c>
      <c r="G7510" s="2">
        <f>IFERROR(IF(ISBLANK($A7510),"",IF($A7510="Ūdeņraža jonu koncentrācija",VLOOKUP(Dati!$A7510,Normas!$A:$D,3,FALSE),VLOOKUP(Dati!$A7510,Normas!$A:$D,3,FALSE)*0.6)),"")</f>
      </c>
      <c r="H7510" s="2">
        <f>IFERROR(IF(ISBLANK($A7510),"",IF($A7510="Ūdeņraža jonu koncentrācija",VLOOKUP(Dati!$A7510,Normas!$A:$D,2,FALSE),VLOOKUP(Dati!$A7510,Normas!$A:$D,2,FALSE)*0.3)),"")</f>
      </c>
      <c r="I7510" s="2">
        <f>IFERROR(IF(ISBLANK($A7510),"",IF($A7510="Ūdeņraža jonu koncentrācija",VLOOKUP(Dati!$A7510,Normas!$A:$D,3,FALSE),VLOOKUP(Dati!$A7510,Normas!$A:$D,3,FALSE)*0.3)),"")</f>
      </c>
    </row>
    <row r="7511" spans="2:9" x14ac:dyDescent="0.2">
      <c r="B7511">
        <f>IF(ISBLANK(A7511),"",VLOOKUP(A7511,Normas!A:D,4,FALSE))</f>
      </c>
      <c r="E7511" s="2">
        <f>IF(ISBLANK(D7511),"",INT(YEARFRAC(D7511,'Vispārīga informācija'!$B$2)))</f>
      </c>
      <c r="F7511" s="2">
        <f>IFERROR(IF(ISBLANK($A7511),"",IF($A7511="Ūdeņraža jonu koncentrācija",VLOOKUP(Dati!$A7511,Normas!$A:$D,2,FALSE),VLOOKUP(Dati!$A7511,Normas!$A:$D,2,FALSE)*0.6)),"")</f>
      </c>
      <c r="G7511" s="2">
        <f>IFERROR(IF(ISBLANK($A7511),"",IF($A7511="Ūdeņraža jonu koncentrācija",VLOOKUP(Dati!$A7511,Normas!$A:$D,3,FALSE),VLOOKUP(Dati!$A7511,Normas!$A:$D,3,FALSE)*0.6)),"")</f>
      </c>
      <c r="H7511" s="2">
        <f>IFERROR(IF(ISBLANK($A7511),"",IF($A7511="Ūdeņraža jonu koncentrācija",VLOOKUP(Dati!$A7511,Normas!$A:$D,2,FALSE),VLOOKUP(Dati!$A7511,Normas!$A:$D,2,FALSE)*0.3)),"")</f>
      </c>
      <c r="I7511" s="2">
        <f>IFERROR(IF(ISBLANK($A7511),"",IF($A7511="Ūdeņraža jonu koncentrācija",VLOOKUP(Dati!$A7511,Normas!$A:$D,3,FALSE),VLOOKUP(Dati!$A7511,Normas!$A:$D,3,FALSE)*0.3)),"")</f>
      </c>
    </row>
    <row r="7512" spans="2:9" x14ac:dyDescent="0.2">
      <c r="B7512">
        <f>IF(ISBLANK(A7512),"",VLOOKUP(A7512,Normas!A:D,4,FALSE))</f>
      </c>
      <c r="E7512" s="2">
        <f>IF(ISBLANK(D7512),"",INT(YEARFRAC(D7512,'Vispārīga informācija'!$B$2)))</f>
      </c>
      <c r="F7512" s="2">
        <f>IFERROR(IF(ISBLANK($A7512),"",IF($A7512="Ūdeņraža jonu koncentrācija",VLOOKUP(Dati!$A7512,Normas!$A:$D,2,FALSE),VLOOKUP(Dati!$A7512,Normas!$A:$D,2,FALSE)*0.6)),"")</f>
      </c>
      <c r="G7512" s="2">
        <f>IFERROR(IF(ISBLANK($A7512),"",IF($A7512="Ūdeņraža jonu koncentrācija",VLOOKUP(Dati!$A7512,Normas!$A:$D,3,FALSE),VLOOKUP(Dati!$A7512,Normas!$A:$D,3,FALSE)*0.6)),"")</f>
      </c>
      <c r="H7512" s="2">
        <f>IFERROR(IF(ISBLANK($A7512),"",IF($A7512="Ūdeņraža jonu koncentrācija",VLOOKUP(Dati!$A7512,Normas!$A:$D,2,FALSE),VLOOKUP(Dati!$A7512,Normas!$A:$D,2,FALSE)*0.3)),"")</f>
      </c>
      <c r="I7512" s="2">
        <f>IFERROR(IF(ISBLANK($A7512),"",IF($A7512="Ūdeņraža jonu koncentrācija",VLOOKUP(Dati!$A7512,Normas!$A:$D,3,FALSE),VLOOKUP(Dati!$A7512,Normas!$A:$D,3,FALSE)*0.3)),"")</f>
      </c>
    </row>
    <row r="7513" spans="2:9" x14ac:dyDescent="0.2">
      <c r="B7513">
        <f>IF(ISBLANK(A7513),"",VLOOKUP(A7513,Normas!A:D,4,FALSE))</f>
      </c>
      <c r="E7513" s="2">
        <f>IF(ISBLANK(D7513),"",INT(YEARFRAC(D7513,'Vispārīga informācija'!$B$2)))</f>
      </c>
      <c r="F7513" s="2">
        <f>IFERROR(IF(ISBLANK($A7513),"",IF($A7513="Ūdeņraža jonu koncentrācija",VLOOKUP(Dati!$A7513,Normas!$A:$D,2,FALSE),VLOOKUP(Dati!$A7513,Normas!$A:$D,2,FALSE)*0.6)),"")</f>
      </c>
      <c r="G7513" s="2">
        <f>IFERROR(IF(ISBLANK($A7513),"",IF($A7513="Ūdeņraža jonu koncentrācija",VLOOKUP(Dati!$A7513,Normas!$A:$D,3,FALSE),VLOOKUP(Dati!$A7513,Normas!$A:$D,3,FALSE)*0.6)),"")</f>
      </c>
      <c r="H7513" s="2">
        <f>IFERROR(IF(ISBLANK($A7513),"",IF($A7513="Ūdeņraža jonu koncentrācija",VLOOKUP(Dati!$A7513,Normas!$A:$D,2,FALSE),VLOOKUP(Dati!$A7513,Normas!$A:$D,2,FALSE)*0.3)),"")</f>
      </c>
      <c r="I7513" s="2">
        <f>IFERROR(IF(ISBLANK($A7513),"",IF($A7513="Ūdeņraža jonu koncentrācija",VLOOKUP(Dati!$A7513,Normas!$A:$D,3,FALSE),VLOOKUP(Dati!$A7513,Normas!$A:$D,3,FALSE)*0.3)),"")</f>
      </c>
    </row>
    <row r="7514" spans="2:9" x14ac:dyDescent="0.2">
      <c r="B7514">
        <f>IF(ISBLANK(A7514),"",VLOOKUP(A7514,Normas!A:D,4,FALSE))</f>
      </c>
      <c r="E7514" s="2">
        <f>IF(ISBLANK(D7514),"",INT(YEARFRAC(D7514,'Vispārīga informācija'!$B$2)))</f>
      </c>
      <c r="F7514" s="2">
        <f>IFERROR(IF(ISBLANK($A7514),"",IF($A7514="Ūdeņraža jonu koncentrācija",VLOOKUP(Dati!$A7514,Normas!$A:$D,2,FALSE),VLOOKUP(Dati!$A7514,Normas!$A:$D,2,FALSE)*0.6)),"")</f>
      </c>
      <c r="G7514" s="2">
        <f>IFERROR(IF(ISBLANK($A7514),"",IF($A7514="Ūdeņraža jonu koncentrācija",VLOOKUP(Dati!$A7514,Normas!$A:$D,3,FALSE),VLOOKUP(Dati!$A7514,Normas!$A:$D,3,FALSE)*0.6)),"")</f>
      </c>
      <c r="H7514" s="2">
        <f>IFERROR(IF(ISBLANK($A7514),"",IF($A7514="Ūdeņraža jonu koncentrācija",VLOOKUP(Dati!$A7514,Normas!$A:$D,2,FALSE),VLOOKUP(Dati!$A7514,Normas!$A:$D,2,FALSE)*0.3)),"")</f>
      </c>
      <c r="I7514" s="2">
        <f>IFERROR(IF(ISBLANK($A7514),"",IF($A7514="Ūdeņraža jonu koncentrācija",VLOOKUP(Dati!$A7514,Normas!$A:$D,3,FALSE),VLOOKUP(Dati!$A7514,Normas!$A:$D,3,FALSE)*0.3)),"")</f>
      </c>
    </row>
    <row r="7515" spans="2:9" x14ac:dyDescent="0.2">
      <c r="B7515">
        <f>IF(ISBLANK(A7515),"",VLOOKUP(A7515,Normas!A:D,4,FALSE))</f>
      </c>
      <c r="E7515" s="2">
        <f>IF(ISBLANK(D7515),"",INT(YEARFRAC(D7515,'Vispārīga informācija'!$B$2)))</f>
      </c>
      <c r="F7515" s="2">
        <f>IFERROR(IF(ISBLANK($A7515),"",IF($A7515="Ūdeņraža jonu koncentrācija",VLOOKUP(Dati!$A7515,Normas!$A:$D,2,FALSE),VLOOKUP(Dati!$A7515,Normas!$A:$D,2,FALSE)*0.6)),"")</f>
      </c>
      <c r="G7515" s="2">
        <f>IFERROR(IF(ISBLANK($A7515),"",IF($A7515="Ūdeņraža jonu koncentrācija",VLOOKUP(Dati!$A7515,Normas!$A:$D,3,FALSE),VLOOKUP(Dati!$A7515,Normas!$A:$D,3,FALSE)*0.6)),"")</f>
      </c>
      <c r="H7515" s="2">
        <f>IFERROR(IF(ISBLANK($A7515),"",IF($A7515="Ūdeņraža jonu koncentrācija",VLOOKUP(Dati!$A7515,Normas!$A:$D,2,FALSE),VLOOKUP(Dati!$A7515,Normas!$A:$D,2,FALSE)*0.3)),"")</f>
      </c>
      <c r="I7515" s="2">
        <f>IFERROR(IF(ISBLANK($A7515),"",IF($A7515="Ūdeņraža jonu koncentrācija",VLOOKUP(Dati!$A7515,Normas!$A:$D,3,FALSE),VLOOKUP(Dati!$A7515,Normas!$A:$D,3,FALSE)*0.3)),"")</f>
      </c>
    </row>
    <row r="7516" spans="2:9" x14ac:dyDescent="0.2">
      <c r="B7516">
        <f>IF(ISBLANK(A7516),"",VLOOKUP(A7516,Normas!A:D,4,FALSE))</f>
      </c>
      <c r="E7516" s="2">
        <f>IF(ISBLANK(D7516),"",INT(YEARFRAC(D7516,'Vispārīga informācija'!$B$2)))</f>
      </c>
      <c r="F7516" s="2">
        <f>IFERROR(IF(ISBLANK($A7516),"",IF($A7516="Ūdeņraža jonu koncentrācija",VLOOKUP(Dati!$A7516,Normas!$A:$D,2,FALSE),VLOOKUP(Dati!$A7516,Normas!$A:$D,2,FALSE)*0.6)),"")</f>
      </c>
      <c r="G7516" s="2">
        <f>IFERROR(IF(ISBLANK($A7516),"",IF($A7516="Ūdeņraža jonu koncentrācija",VLOOKUP(Dati!$A7516,Normas!$A:$D,3,FALSE),VLOOKUP(Dati!$A7516,Normas!$A:$D,3,FALSE)*0.6)),"")</f>
      </c>
      <c r="H7516" s="2">
        <f>IFERROR(IF(ISBLANK($A7516),"",IF($A7516="Ūdeņraža jonu koncentrācija",VLOOKUP(Dati!$A7516,Normas!$A:$D,2,FALSE),VLOOKUP(Dati!$A7516,Normas!$A:$D,2,FALSE)*0.3)),"")</f>
      </c>
      <c r="I7516" s="2">
        <f>IFERROR(IF(ISBLANK($A7516),"",IF($A7516="Ūdeņraža jonu koncentrācija",VLOOKUP(Dati!$A7516,Normas!$A:$D,3,FALSE),VLOOKUP(Dati!$A7516,Normas!$A:$D,3,FALSE)*0.3)),"")</f>
      </c>
    </row>
    <row r="7517" spans="2:9" x14ac:dyDescent="0.2">
      <c r="B7517">
        <f>IF(ISBLANK(A7517),"",VLOOKUP(A7517,Normas!A:D,4,FALSE))</f>
      </c>
      <c r="E7517" s="2">
        <f>IF(ISBLANK(D7517),"",INT(YEARFRAC(D7517,'Vispārīga informācija'!$B$2)))</f>
      </c>
      <c r="F7517" s="2">
        <f>IFERROR(IF(ISBLANK($A7517),"",IF($A7517="Ūdeņraža jonu koncentrācija",VLOOKUP(Dati!$A7517,Normas!$A:$D,2,FALSE),VLOOKUP(Dati!$A7517,Normas!$A:$D,2,FALSE)*0.6)),"")</f>
      </c>
      <c r="G7517" s="2">
        <f>IFERROR(IF(ISBLANK($A7517),"",IF($A7517="Ūdeņraža jonu koncentrācija",VLOOKUP(Dati!$A7517,Normas!$A:$D,3,FALSE),VLOOKUP(Dati!$A7517,Normas!$A:$D,3,FALSE)*0.6)),"")</f>
      </c>
      <c r="H7517" s="2">
        <f>IFERROR(IF(ISBLANK($A7517),"",IF($A7517="Ūdeņraža jonu koncentrācija",VLOOKUP(Dati!$A7517,Normas!$A:$D,2,FALSE),VLOOKUP(Dati!$A7517,Normas!$A:$D,2,FALSE)*0.3)),"")</f>
      </c>
      <c r="I7517" s="2">
        <f>IFERROR(IF(ISBLANK($A7517),"",IF($A7517="Ūdeņraža jonu koncentrācija",VLOOKUP(Dati!$A7517,Normas!$A:$D,3,FALSE),VLOOKUP(Dati!$A7517,Normas!$A:$D,3,FALSE)*0.3)),"")</f>
      </c>
    </row>
    <row r="7518" spans="2:9" x14ac:dyDescent="0.2">
      <c r="B7518">
        <f>IF(ISBLANK(A7518),"",VLOOKUP(A7518,Normas!A:D,4,FALSE))</f>
      </c>
      <c r="E7518" s="2">
        <f>IF(ISBLANK(D7518),"",INT(YEARFRAC(D7518,'Vispārīga informācija'!$B$2)))</f>
      </c>
      <c r="F7518" s="2">
        <f>IFERROR(IF(ISBLANK($A7518),"",IF($A7518="Ūdeņraža jonu koncentrācija",VLOOKUP(Dati!$A7518,Normas!$A:$D,2,FALSE),VLOOKUP(Dati!$A7518,Normas!$A:$D,2,FALSE)*0.6)),"")</f>
      </c>
      <c r="G7518" s="2">
        <f>IFERROR(IF(ISBLANK($A7518),"",IF($A7518="Ūdeņraža jonu koncentrācija",VLOOKUP(Dati!$A7518,Normas!$A:$D,3,FALSE),VLOOKUP(Dati!$A7518,Normas!$A:$D,3,FALSE)*0.6)),"")</f>
      </c>
      <c r="H7518" s="2">
        <f>IFERROR(IF(ISBLANK($A7518),"",IF($A7518="Ūdeņraža jonu koncentrācija",VLOOKUP(Dati!$A7518,Normas!$A:$D,2,FALSE),VLOOKUP(Dati!$A7518,Normas!$A:$D,2,FALSE)*0.3)),"")</f>
      </c>
      <c r="I7518" s="2">
        <f>IFERROR(IF(ISBLANK($A7518),"",IF($A7518="Ūdeņraža jonu koncentrācija",VLOOKUP(Dati!$A7518,Normas!$A:$D,3,FALSE),VLOOKUP(Dati!$A7518,Normas!$A:$D,3,FALSE)*0.3)),"")</f>
      </c>
    </row>
    <row r="7519" spans="2:9" x14ac:dyDescent="0.2">
      <c r="B7519">
        <f>IF(ISBLANK(A7519),"",VLOOKUP(A7519,Normas!A:D,4,FALSE))</f>
      </c>
      <c r="E7519" s="2">
        <f>IF(ISBLANK(D7519),"",INT(YEARFRAC(D7519,'Vispārīga informācija'!$B$2)))</f>
      </c>
      <c r="F7519" s="2">
        <f>IFERROR(IF(ISBLANK($A7519),"",IF($A7519="Ūdeņraža jonu koncentrācija",VLOOKUP(Dati!$A7519,Normas!$A:$D,2,FALSE),VLOOKUP(Dati!$A7519,Normas!$A:$D,2,FALSE)*0.6)),"")</f>
      </c>
      <c r="G7519" s="2">
        <f>IFERROR(IF(ISBLANK($A7519),"",IF($A7519="Ūdeņraža jonu koncentrācija",VLOOKUP(Dati!$A7519,Normas!$A:$D,3,FALSE),VLOOKUP(Dati!$A7519,Normas!$A:$D,3,FALSE)*0.6)),"")</f>
      </c>
      <c r="H7519" s="2">
        <f>IFERROR(IF(ISBLANK($A7519),"",IF($A7519="Ūdeņraža jonu koncentrācija",VLOOKUP(Dati!$A7519,Normas!$A:$D,2,FALSE),VLOOKUP(Dati!$A7519,Normas!$A:$D,2,FALSE)*0.3)),"")</f>
      </c>
      <c r="I7519" s="2">
        <f>IFERROR(IF(ISBLANK($A7519),"",IF($A7519="Ūdeņraža jonu koncentrācija",VLOOKUP(Dati!$A7519,Normas!$A:$D,3,FALSE),VLOOKUP(Dati!$A7519,Normas!$A:$D,3,FALSE)*0.3)),"")</f>
      </c>
    </row>
    <row r="7520" spans="2:9" x14ac:dyDescent="0.2">
      <c r="B7520">
        <f>IF(ISBLANK(A7520),"",VLOOKUP(A7520,Normas!A:D,4,FALSE))</f>
      </c>
      <c r="E7520" s="2">
        <f>IF(ISBLANK(D7520),"",INT(YEARFRAC(D7520,'Vispārīga informācija'!$B$2)))</f>
      </c>
      <c r="F7520" s="2">
        <f>IFERROR(IF(ISBLANK($A7520),"",IF($A7520="Ūdeņraža jonu koncentrācija",VLOOKUP(Dati!$A7520,Normas!$A:$D,2,FALSE),VLOOKUP(Dati!$A7520,Normas!$A:$D,2,FALSE)*0.6)),"")</f>
      </c>
      <c r="G7520" s="2">
        <f>IFERROR(IF(ISBLANK($A7520),"",IF($A7520="Ūdeņraža jonu koncentrācija",VLOOKUP(Dati!$A7520,Normas!$A:$D,3,FALSE),VLOOKUP(Dati!$A7520,Normas!$A:$D,3,FALSE)*0.6)),"")</f>
      </c>
      <c r="H7520" s="2">
        <f>IFERROR(IF(ISBLANK($A7520),"",IF($A7520="Ūdeņraža jonu koncentrācija",VLOOKUP(Dati!$A7520,Normas!$A:$D,2,FALSE),VLOOKUP(Dati!$A7520,Normas!$A:$D,2,FALSE)*0.3)),"")</f>
      </c>
      <c r="I7520" s="2">
        <f>IFERROR(IF(ISBLANK($A7520),"",IF($A7520="Ūdeņraža jonu koncentrācija",VLOOKUP(Dati!$A7520,Normas!$A:$D,3,FALSE),VLOOKUP(Dati!$A7520,Normas!$A:$D,3,FALSE)*0.3)),"")</f>
      </c>
    </row>
    <row r="7521" spans="2:9" x14ac:dyDescent="0.2">
      <c r="B7521">
        <f>IF(ISBLANK(A7521),"",VLOOKUP(A7521,Normas!A:D,4,FALSE))</f>
      </c>
      <c r="E7521" s="2">
        <f>IF(ISBLANK(D7521),"",INT(YEARFRAC(D7521,'Vispārīga informācija'!$B$2)))</f>
      </c>
      <c r="F7521" s="2">
        <f>IFERROR(IF(ISBLANK($A7521),"",IF($A7521="Ūdeņraža jonu koncentrācija",VLOOKUP(Dati!$A7521,Normas!$A:$D,2,FALSE),VLOOKUP(Dati!$A7521,Normas!$A:$D,2,FALSE)*0.6)),"")</f>
      </c>
      <c r="G7521" s="2">
        <f>IFERROR(IF(ISBLANK($A7521),"",IF($A7521="Ūdeņraža jonu koncentrācija",VLOOKUP(Dati!$A7521,Normas!$A:$D,3,FALSE),VLOOKUP(Dati!$A7521,Normas!$A:$D,3,FALSE)*0.6)),"")</f>
      </c>
      <c r="H7521" s="2">
        <f>IFERROR(IF(ISBLANK($A7521),"",IF($A7521="Ūdeņraža jonu koncentrācija",VLOOKUP(Dati!$A7521,Normas!$A:$D,2,FALSE),VLOOKUP(Dati!$A7521,Normas!$A:$D,2,FALSE)*0.3)),"")</f>
      </c>
      <c r="I7521" s="2">
        <f>IFERROR(IF(ISBLANK($A7521),"",IF($A7521="Ūdeņraža jonu koncentrācija",VLOOKUP(Dati!$A7521,Normas!$A:$D,3,FALSE),VLOOKUP(Dati!$A7521,Normas!$A:$D,3,FALSE)*0.3)),"")</f>
      </c>
    </row>
    <row r="7522" spans="2:9" x14ac:dyDescent="0.2">
      <c r="B7522">
        <f>IF(ISBLANK(A7522),"",VLOOKUP(A7522,Normas!A:D,4,FALSE))</f>
      </c>
      <c r="E7522" s="2">
        <f>IF(ISBLANK(D7522),"",INT(YEARFRAC(D7522,'Vispārīga informācija'!$B$2)))</f>
      </c>
      <c r="F7522" s="2">
        <f>IFERROR(IF(ISBLANK($A7522),"",IF($A7522="Ūdeņraža jonu koncentrācija",VLOOKUP(Dati!$A7522,Normas!$A:$D,2,FALSE),VLOOKUP(Dati!$A7522,Normas!$A:$D,2,FALSE)*0.6)),"")</f>
      </c>
      <c r="G7522" s="2">
        <f>IFERROR(IF(ISBLANK($A7522),"",IF($A7522="Ūdeņraža jonu koncentrācija",VLOOKUP(Dati!$A7522,Normas!$A:$D,3,FALSE),VLOOKUP(Dati!$A7522,Normas!$A:$D,3,FALSE)*0.6)),"")</f>
      </c>
      <c r="H7522" s="2">
        <f>IFERROR(IF(ISBLANK($A7522),"",IF($A7522="Ūdeņraža jonu koncentrācija",VLOOKUP(Dati!$A7522,Normas!$A:$D,2,FALSE),VLOOKUP(Dati!$A7522,Normas!$A:$D,2,FALSE)*0.3)),"")</f>
      </c>
      <c r="I7522" s="2">
        <f>IFERROR(IF(ISBLANK($A7522),"",IF($A7522="Ūdeņraža jonu koncentrācija",VLOOKUP(Dati!$A7522,Normas!$A:$D,3,FALSE),VLOOKUP(Dati!$A7522,Normas!$A:$D,3,FALSE)*0.3)),"")</f>
      </c>
    </row>
    <row r="7523" spans="2:9" x14ac:dyDescent="0.2">
      <c r="B7523">
        <f>IF(ISBLANK(A7523),"",VLOOKUP(A7523,Normas!A:D,4,FALSE))</f>
      </c>
      <c r="E7523" s="2">
        <f>IF(ISBLANK(D7523),"",INT(YEARFRAC(D7523,'Vispārīga informācija'!$B$2)))</f>
      </c>
      <c r="F7523" s="2">
        <f>IFERROR(IF(ISBLANK($A7523),"",IF($A7523="Ūdeņraža jonu koncentrācija",VLOOKUP(Dati!$A7523,Normas!$A:$D,2,FALSE),VLOOKUP(Dati!$A7523,Normas!$A:$D,2,FALSE)*0.6)),"")</f>
      </c>
      <c r="G7523" s="2">
        <f>IFERROR(IF(ISBLANK($A7523),"",IF($A7523="Ūdeņraža jonu koncentrācija",VLOOKUP(Dati!$A7523,Normas!$A:$D,3,FALSE),VLOOKUP(Dati!$A7523,Normas!$A:$D,3,FALSE)*0.6)),"")</f>
      </c>
      <c r="H7523" s="2">
        <f>IFERROR(IF(ISBLANK($A7523),"",IF($A7523="Ūdeņraža jonu koncentrācija",VLOOKUP(Dati!$A7523,Normas!$A:$D,2,FALSE),VLOOKUP(Dati!$A7523,Normas!$A:$D,2,FALSE)*0.3)),"")</f>
      </c>
      <c r="I7523" s="2">
        <f>IFERROR(IF(ISBLANK($A7523),"",IF($A7523="Ūdeņraža jonu koncentrācija",VLOOKUP(Dati!$A7523,Normas!$A:$D,3,FALSE),VLOOKUP(Dati!$A7523,Normas!$A:$D,3,FALSE)*0.3)),"")</f>
      </c>
    </row>
    <row r="7524" spans="2:9" x14ac:dyDescent="0.2">
      <c r="B7524">
        <f>IF(ISBLANK(A7524),"",VLOOKUP(A7524,Normas!A:D,4,FALSE))</f>
      </c>
      <c r="E7524" s="2">
        <f>IF(ISBLANK(D7524),"",INT(YEARFRAC(D7524,'Vispārīga informācija'!$B$2)))</f>
      </c>
      <c r="F7524" s="2">
        <f>IFERROR(IF(ISBLANK($A7524),"",IF($A7524="Ūdeņraža jonu koncentrācija",VLOOKUP(Dati!$A7524,Normas!$A:$D,2,FALSE),VLOOKUP(Dati!$A7524,Normas!$A:$D,2,FALSE)*0.6)),"")</f>
      </c>
      <c r="G7524" s="2">
        <f>IFERROR(IF(ISBLANK($A7524),"",IF($A7524="Ūdeņraža jonu koncentrācija",VLOOKUP(Dati!$A7524,Normas!$A:$D,3,FALSE),VLOOKUP(Dati!$A7524,Normas!$A:$D,3,FALSE)*0.6)),"")</f>
      </c>
      <c r="H7524" s="2">
        <f>IFERROR(IF(ISBLANK($A7524),"",IF($A7524="Ūdeņraža jonu koncentrācija",VLOOKUP(Dati!$A7524,Normas!$A:$D,2,FALSE),VLOOKUP(Dati!$A7524,Normas!$A:$D,2,FALSE)*0.3)),"")</f>
      </c>
      <c r="I7524" s="2">
        <f>IFERROR(IF(ISBLANK($A7524),"",IF($A7524="Ūdeņraža jonu koncentrācija",VLOOKUP(Dati!$A7524,Normas!$A:$D,3,FALSE),VLOOKUP(Dati!$A7524,Normas!$A:$D,3,FALSE)*0.3)),"")</f>
      </c>
    </row>
    <row r="7525" spans="2:9" x14ac:dyDescent="0.2">
      <c r="B7525">
        <f>IF(ISBLANK(A7525),"",VLOOKUP(A7525,Normas!A:D,4,FALSE))</f>
      </c>
      <c r="E7525" s="2">
        <f>IF(ISBLANK(D7525),"",INT(YEARFRAC(D7525,'Vispārīga informācija'!$B$2)))</f>
      </c>
      <c r="F7525" s="2">
        <f>IFERROR(IF(ISBLANK($A7525),"",IF($A7525="Ūdeņraža jonu koncentrācija",VLOOKUP(Dati!$A7525,Normas!$A:$D,2,FALSE),VLOOKUP(Dati!$A7525,Normas!$A:$D,2,FALSE)*0.6)),"")</f>
      </c>
      <c r="G7525" s="2">
        <f>IFERROR(IF(ISBLANK($A7525),"",IF($A7525="Ūdeņraža jonu koncentrācija",VLOOKUP(Dati!$A7525,Normas!$A:$D,3,FALSE),VLOOKUP(Dati!$A7525,Normas!$A:$D,3,FALSE)*0.6)),"")</f>
      </c>
      <c r="H7525" s="2">
        <f>IFERROR(IF(ISBLANK($A7525),"",IF($A7525="Ūdeņraža jonu koncentrācija",VLOOKUP(Dati!$A7525,Normas!$A:$D,2,FALSE),VLOOKUP(Dati!$A7525,Normas!$A:$D,2,FALSE)*0.3)),"")</f>
      </c>
      <c r="I7525" s="2">
        <f>IFERROR(IF(ISBLANK($A7525),"",IF($A7525="Ūdeņraža jonu koncentrācija",VLOOKUP(Dati!$A7525,Normas!$A:$D,3,FALSE),VLOOKUP(Dati!$A7525,Normas!$A:$D,3,FALSE)*0.3)),"")</f>
      </c>
    </row>
    <row r="7526" spans="2:9" x14ac:dyDescent="0.2">
      <c r="B7526">
        <f>IF(ISBLANK(A7526),"",VLOOKUP(A7526,Normas!A:D,4,FALSE))</f>
      </c>
      <c r="E7526" s="2">
        <f>IF(ISBLANK(D7526),"",INT(YEARFRAC(D7526,'Vispārīga informācija'!$B$2)))</f>
      </c>
      <c r="F7526" s="2">
        <f>IFERROR(IF(ISBLANK($A7526),"",IF($A7526="Ūdeņraža jonu koncentrācija",VLOOKUP(Dati!$A7526,Normas!$A:$D,2,FALSE),VLOOKUP(Dati!$A7526,Normas!$A:$D,2,FALSE)*0.6)),"")</f>
      </c>
      <c r="G7526" s="2">
        <f>IFERROR(IF(ISBLANK($A7526),"",IF($A7526="Ūdeņraža jonu koncentrācija",VLOOKUP(Dati!$A7526,Normas!$A:$D,3,FALSE),VLOOKUP(Dati!$A7526,Normas!$A:$D,3,FALSE)*0.6)),"")</f>
      </c>
      <c r="H7526" s="2">
        <f>IFERROR(IF(ISBLANK($A7526),"",IF($A7526="Ūdeņraža jonu koncentrācija",VLOOKUP(Dati!$A7526,Normas!$A:$D,2,FALSE),VLOOKUP(Dati!$A7526,Normas!$A:$D,2,FALSE)*0.3)),"")</f>
      </c>
      <c r="I7526" s="2">
        <f>IFERROR(IF(ISBLANK($A7526),"",IF($A7526="Ūdeņraža jonu koncentrācija",VLOOKUP(Dati!$A7526,Normas!$A:$D,3,FALSE),VLOOKUP(Dati!$A7526,Normas!$A:$D,3,FALSE)*0.3)),"")</f>
      </c>
    </row>
    <row r="7527" spans="2:9" x14ac:dyDescent="0.2">
      <c r="B7527">
        <f>IF(ISBLANK(A7527),"",VLOOKUP(A7527,Normas!A:D,4,FALSE))</f>
      </c>
      <c r="E7527" s="2">
        <f>IF(ISBLANK(D7527),"",INT(YEARFRAC(D7527,'Vispārīga informācija'!$B$2)))</f>
      </c>
      <c r="F7527" s="2">
        <f>IFERROR(IF(ISBLANK($A7527),"",IF($A7527="Ūdeņraža jonu koncentrācija",VLOOKUP(Dati!$A7527,Normas!$A:$D,2,FALSE),VLOOKUP(Dati!$A7527,Normas!$A:$D,2,FALSE)*0.6)),"")</f>
      </c>
      <c r="G7527" s="2">
        <f>IFERROR(IF(ISBLANK($A7527),"",IF($A7527="Ūdeņraža jonu koncentrācija",VLOOKUP(Dati!$A7527,Normas!$A:$D,3,FALSE),VLOOKUP(Dati!$A7527,Normas!$A:$D,3,FALSE)*0.6)),"")</f>
      </c>
      <c r="H7527" s="2">
        <f>IFERROR(IF(ISBLANK($A7527),"",IF($A7527="Ūdeņraža jonu koncentrācija",VLOOKUP(Dati!$A7527,Normas!$A:$D,2,FALSE),VLOOKUP(Dati!$A7527,Normas!$A:$D,2,FALSE)*0.3)),"")</f>
      </c>
      <c r="I7527" s="2">
        <f>IFERROR(IF(ISBLANK($A7527),"",IF($A7527="Ūdeņraža jonu koncentrācija",VLOOKUP(Dati!$A7527,Normas!$A:$D,3,FALSE),VLOOKUP(Dati!$A7527,Normas!$A:$D,3,FALSE)*0.3)),"")</f>
      </c>
    </row>
    <row r="7528" spans="2:9" x14ac:dyDescent="0.2">
      <c r="B7528">
        <f>IF(ISBLANK(A7528),"",VLOOKUP(A7528,Normas!A:D,4,FALSE))</f>
      </c>
      <c r="E7528" s="2">
        <f>IF(ISBLANK(D7528),"",INT(YEARFRAC(D7528,'Vispārīga informācija'!$B$2)))</f>
      </c>
      <c r="F7528" s="2">
        <f>IFERROR(IF(ISBLANK($A7528),"",IF($A7528="Ūdeņraža jonu koncentrācija",VLOOKUP(Dati!$A7528,Normas!$A:$D,2,FALSE),VLOOKUP(Dati!$A7528,Normas!$A:$D,2,FALSE)*0.6)),"")</f>
      </c>
      <c r="G7528" s="2">
        <f>IFERROR(IF(ISBLANK($A7528),"",IF($A7528="Ūdeņraža jonu koncentrācija",VLOOKUP(Dati!$A7528,Normas!$A:$D,3,FALSE),VLOOKUP(Dati!$A7528,Normas!$A:$D,3,FALSE)*0.6)),"")</f>
      </c>
      <c r="H7528" s="2">
        <f>IFERROR(IF(ISBLANK($A7528),"",IF($A7528="Ūdeņraža jonu koncentrācija",VLOOKUP(Dati!$A7528,Normas!$A:$D,2,FALSE),VLOOKUP(Dati!$A7528,Normas!$A:$D,2,FALSE)*0.3)),"")</f>
      </c>
      <c r="I7528" s="2">
        <f>IFERROR(IF(ISBLANK($A7528),"",IF($A7528="Ūdeņraža jonu koncentrācija",VLOOKUP(Dati!$A7528,Normas!$A:$D,3,FALSE),VLOOKUP(Dati!$A7528,Normas!$A:$D,3,FALSE)*0.3)),"")</f>
      </c>
    </row>
    <row r="7529" spans="2:9" x14ac:dyDescent="0.2">
      <c r="B7529">
        <f>IF(ISBLANK(A7529),"",VLOOKUP(A7529,Normas!A:D,4,FALSE))</f>
      </c>
      <c r="E7529" s="2">
        <f>IF(ISBLANK(D7529),"",INT(YEARFRAC(D7529,'Vispārīga informācija'!$B$2)))</f>
      </c>
      <c r="F7529" s="2">
        <f>IFERROR(IF(ISBLANK($A7529),"",IF($A7529="Ūdeņraža jonu koncentrācija",VLOOKUP(Dati!$A7529,Normas!$A:$D,2,FALSE),VLOOKUP(Dati!$A7529,Normas!$A:$D,2,FALSE)*0.6)),"")</f>
      </c>
      <c r="G7529" s="2">
        <f>IFERROR(IF(ISBLANK($A7529),"",IF($A7529="Ūdeņraža jonu koncentrācija",VLOOKUP(Dati!$A7529,Normas!$A:$D,3,FALSE),VLOOKUP(Dati!$A7529,Normas!$A:$D,3,FALSE)*0.6)),"")</f>
      </c>
      <c r="H7529" s="2">
        <f>IFERROR(IF(ISBLANK($A7529),"",IF($A7529="Ūdeņraža jonu koncentrācija",VLOOKUP(Dati!$A7529,Normas!$A:$D,2,FALSE),VLOOKUP(Dati!$A7529,Normas!$A:$D,2,FALSE)*0.3)),"")</f>
      </c>
      <c r="I7529" s="2">
        <f>IFERROR(IF(ISBLANK($A7529),"",IF($A7529="Ūdeņraža jonu koncentrācija",VLOOKUP(Dati!$A7529,Normas!$A:$D,3,FALSE),VLOOKUP(Dati!$A7529,Normas!$A:$D,3,FALSE)*0.3)),"")</f>
      </c>
    </row>
    <row r="7530" spans="2:9" x14ac:dyDescent="0.2">
      <c r="B7530">
        <f>IF(ISBLANK(A7530),"",VLOOKUP(A7530,Normas!A:D,4,FALSE))</f>
      </c>
      <c r="E7530" s="2">
        <f>IF(ISBLANK(D7530),"",INT(YEARFRAC(D7530,'Vispārīga informācija'!$B$2)))</f>
      </c>
      <c r="F7530" s="2">
        <f>IFERROR(IF(ISBLANK($A7530),"",IF($A7530="Ūdeņraža jonu koncentrācija",VLOOKUP(Dati!$A7530,Normas!$A:$D,2,FALSE),VLOOKUP(Dati!$A7530,Normas!$A:$D,2,FALSE)*0.6)),"")</f>
      </c>
      <c r="G7530" s="2">
        <f>IFERROR(IF(ISBLANK($A7530),"",IF($A7530="Ūdeņraža jonu koncentrācija",VLOOKUP(Dati!$A7530,Normas!$A:$D,3,FALSE),VLOOKUP(Dati!$A7530,Normas!$A:$D,3,FALSE)*0.6)),"")</f>
      </c>
      <c r="H7530" s="2">
        <f>IFERROR(IF(ISBLANK($A7530),"",IF($A7530="Ūdeņraža jonu koncentrācija",VLOOKUP(Dati!$A7530,Normas!$A:$D,2,FALSE),VLOOKUP(Dati!$A7530,Normas!$A:$D,2,FALSE)*0.3)),"")</f>
      </c>
      <c r="I7530" s="2">
        <f>IFERROR(IF(ISBLANK($A7530),"",IF($A7530="Ūdeņraža jonu koncentrācija",VLOOKUP(Dati!$A7530,Normas!$A:$D,3,FALSE),VLOOKUP(Dati!$A7530,Normas!$A:$D,3,FALSE)*0.3)),"")</f>
      </c>
    </row>
    <row r="7531" spans="2:9" x14ac:dyDescent="0.2">
      <c r="B7531">
        <f>IF(ISBLANK(A7531),"",VLOOKUP(A7531,Normas!A:D,4,FALSE))</f>
      </c>
      <c r="E7531" s="2">
        <f>IF(ISBLANK(D7531),"",INT(YEARFRAC(D7531,'Vispārīga informācija'!$B$2)))</f>
      </c>
      <c r="F7531" s="2">
        <f>IFERROR(IF(ISBLANK($A7531),"",IF($A7531="Ūdeņraža jonu koncentrācija",VLOOKUP(Dati!$A7531,Normas!$A:$D,2,FALSE),VLOOKUP(Dati!$A7531,Normas!$A:$D,2,FALSE)*0.6)),"")</f>
      </c>
      <c r="G7531" s="2">
        <f>IFERROR(IF(ISBLANK($A7531),"",IF($A7531="Ūdeņraža jonu koncentrācija",VLOOKUP(Dati!$A7531,Normas!$A:$D,3,FALSE),VLOOKUP(Dati!$A7531,Normas!$A:$D,3,FALSE)*0.6)),"")</f>
      </c>
      <c r="H7531" s="2">
        <f>IFERROR(IF(ISBLANK($A7531),"",IF($A7531="Ūdeņraža jonu koncentrācija",VLOOKUP(Dati!$A7531,Normas!$A:$D,2,FALSE),VLOOKUP(Dati!$A7531,Normas!$A:$D,2,FALSE)*0.3)),"")</f>
      </c>
      <c r="I7531" s="2">
        <f>IFERROR(IF(ISBLANK($A7531),"",IF($A7531="Ūdeņraža jonu koncentrācija",VLOOKUP(Dati!$A7531,Normas!$A:$D,3,FALSE),VLOOKUP(Dati!$A7531,Normas!$A:$D,3,FALSE)*0.3)),"")</f>
      </c>
    </row>
    <row r="7532" spans="2:9" x14ac:dyDescent="0.2">
      <c r="B7532">
        <f>IF(ISBLANK(A7532),"",VLOOKUP(A7532,Normas!A:D,4,FALSE))</f>
      </c>
      <c r="E7532" s="2">
        <f>IF(ISBLANK(D7532),"",INT(YEARFRAC(D7532,'Vispārīga informācija'!$B$2)))</f>
      </c>
      <c r="F7532" s="2">
        <f>IFERROR(IF(ISBLANK($A7532),"",IF($A7532="Ūdeņraža jonu koncentrācija",VLOOKUP(Dati!$A7532,Normas!$A:$D,2,FALSE),VLOOKUP(Dati!$A7532,Normas!$A:$D,2,FALSE)*0.6)),"")</f>
      </c>
      <c r="G7532" s="2">
        <f>IFERROR(IF(ISBLANK($A7532),"",IF($A7532="Ūdeņraža jonu koncentrācija",VLOOKUP(Dati!$A7532,Normas!$A:$D,3,FALSE),VLOOKUP(Dati!$A7532,Normas!$A:$D,3,FALSE)*0.6)),"")</f>
      </c>
      <c r="H7532" s="2">
        <f>IFERROR(IF(ISBLANK($A7532),"",IF($A7532="Ūdeņraža jonu koncentrācija",VLOOKUP(Dati!$A7532,Normas!$A:$D,2,FALSE),VLOOKUP(Dati!$A7532,Normas!$A:$D,2,FALSE)*0.3)),"")</f>
      </c>
      <c r="I7532" s="2">
        <f>IFERROR(IF(ISBLANK($A7532),"",IF($A7532="Ūdeņraža jonu koncentrācija",VLOOKUP(Dati!$A7532,Normas!$A:$D,3,FALSE),VLOOKUP(Dati!$A7532,Normas!$A:$D,3,FALSE)*0.3)),"")</f>
      </c>
    </row>
    <row r="7533" spans="2:9" x14ac:dyDescent="0.2">
      <c r="B7533">
        <f>IF(ISBLANK(A7533),"",VLOOKUP(A7533,Normas!A:D,4,FALSE))</f>
      </c>
      <c r="E7533" s="2">
        <f>IF(ISBLANK(D7533),"",INT(YEARFRAC(D7533,'Vispārīga informācija'!$B$2)))</f>
      </c>
      <c r="F7533" s="2">
        <f>IFERROR(IF(ISBLANK($A7533),"",IF($A7533="Ūdeņraža jonu koncentrācija",VLOOKUP(Dati!$A7533,Normas!$A:$D,2,FALSE),VLOOKUP(Dati!$A7533,Normas!$A:$D,2,FALSE)*0.6)),"")</f>
      </c>
      <c r="G7533" s="2">
        <f>IFERROR(IF(ISBLANK($A7533),"",IF($A7533="Ūdeņraža jonu koncentrācija",VLOOKUP(Dati!$A7533,Normas!$A:$D,3,FALSE),VLOOKUP(Dati!$A7533,Normas!$A:$D,3,FALSE)*0.6)),"")</f>
      </c>
      <c r="H7533" s="2">
        <f>IFERROR(IF(ISBLANK($A7533),"",IF($A7533="Ūdeņraža jonu koncentrācija",VLOOKUP(Dati!$A7533,Normas!$A:$D,2,FALSE),VLOOKUP(Dati!$A7533,Normas!$A:$D,2,FALSE)*0.3)),"")</f>
      </c>
      <c r="I7533" s="2">
        <f>IFERROR(IF(ISBLANK($A7533),"",IF($A7533="Ūdeņraža jonu koncentrācija",VLOOKUP(Dati!$A7533,Normas!$A:$D,3,FALSE),VLOOKUP(Dati!$A7533,Normas!$A:$D,3,FALSE)*0.3)),"")</f>
      </c>
    </row>
    <row r="7534" spans="2:9" x14ac:dyDescent="0.2">
      <c r="B7534">
        <f>IF(ISBLANK(A7534),"",VLOOKUP(A7534,Normas!A:D,4,FALSE))</f>
      </c>
      <c r="E7534" s="2">
        <f>IF(ISBLANK(D7534),"",INT(YEARFRAC(D7534,'Vispārīga informācija'!$B$2)))</f>
      </c>
      <c r="F7534" s="2">
        <f>IFERROR(IF(ISBLANK($A7534),"",IF($A7534="Ūdeņraža jonu koncentrācija",VLOOKUP(Dati!$A7534,Normas!$A:$D,2,FALSE),VLOOKUP(Dati!$A7534,Normas!$A:$D,2,FALSE)*0.6)),"")</f>
      </c>
      <c r="G7534" s="2">
        <f>IFERROR(IF(ISBLANK($A7534),"",IF($A7534="Ūdeņraža jonu koncentrācija",VLOOKUP(Dati!$A7534,Normas!$A:$D,3,FALSE),VLOOKUP(Dati!$A7534,Normas!$A:$D,3,FALSE)*0.6)),"")</f>
      </c>
      <c r="H7534" s="2">
        <f>IFERROR(IF(ISBLANK($A7534),"",IF($A7534="Ūdeņraža jonu koncentrācija",VLOOKUP(Dati!$A7534,Normas!$A:$D,2,FALSE),VLOOKUP(Dati!$A7534,Normas!$A:$D,2,FALSE)*0.3)),"")</f>
      </c>
      <c r="I7534" s="2">
        <f>IFERROR(IF(ISBLANK($A7534),"",IF($A7534="Ūdeņraža jonu koncentrācija",VLOOKUP(Dati!$A7534,Normas!$A:$D,3,FALSE),VLOOKUP(Dati!$A7534,Normas!$A:$D,3,FALSE)*0.3)),"")</f>
      </c>
    </row>
    <row r="7535" spans="2:9" x14ac:dyDescent="0.2">
      <c r="B7535">
        <f>IF(ISBLANK(A7535),"",VLOOKUP(A7535,Normas!A:D,4,FALSE))</f>
      </c>
      <c r="E7535" s="2">
        <f>IF(ISBLANK(D7535),"",INT(YEARFRAC(D7535,'Vispārīga informācija'!$B$2)))</f>
      </c>
      <c r="F7535" s="2">
        <f>IFERROR(IF(ISBLANK($A7535),"",IF($A7535="Ūdeņraža jonu koncentrācija",VLOOKUP(Dati!$A7535,Normas!$A:$D,2,FALSE),VLOOKUP(Dati!$A7535,Normas!$A:$D,2,FALSE)*0.6)),"")</f>
      </c>
      <c r="G7535" s="2">
        <f>IFERROR(IF(ISBLANK($A7535),"",IF($A7535="Ūdeņraža jonu koncentrācija",VLOOKUP(Dati!$A7535,Normas!$A:$D,3,FALSE),VLOOKUP(Dati!$A7535,Normas!$A:$D,3,FALSE)*0.6)),"")</f>
      </c>
      <c r="H7535" s="2">
        <f>IFERROR(IF(ISBLANK($A7535),"",IF($A7535="Ūdeņraža jonu koncentrācija",VLOOKUP(Dati!$A7535,Normas!$A:$D,2,FALSE),VLOOKUP(Dati!$A7535,Normas!$A:$D,2,FALSE)*0.3)),"")</f>
      </c>
      <c r="I7535" s="2">
        <f>IFERROR(IF(ISBLANK($A7535),"",IF($A7535="Ūdeņraža jonu koncentrācija",VLOOKUP(Dati!$A7535,Normas!$A:$D,3,FALSE),VLOOKUP(Dati!$A7535,Normas!$A:$D,3,FALSE)*0.3)),"")</f>
      </c>
    </row>
    <row r="7536" spans="2:9" x14ac:dyDescent="0.2">
      <c r="B7536">
        <f>IF(ISBLANK(A7536),"",VLOOKUP(A7536,Normas!A:D,4,FALSE))</f>
      </c>
      <c r="E7536" s="2">
        <f>IF(ISBLANK(D7536),"",INT(YEARFRAC(D7536,'Vispārīga informācija'!$B$2)))</f>
      </c>
      <c r="F7536" s="2">
        <f>IFERROR(IF(ISBLANK($A7536),"",IF($A7536="Ūdeņraža jonu koncentrācija",VLOOKUP(Dati!$A7536,Normas!$A:$D,2,FALSE),VLOOKUP(Dati!$A7536,Normas!$A:$D,2,FALSE)*0.6)),"")</f>
      </c>
      <c r="G7536" s="2">
        <f>IFERROR(IF(ISBLANK($A7536),"",IF($A7536="Ūdeņraža jonu koncentrācija",VLOOKUP(Dati!$A7536,Normas!$A:$D,3,FALSE),VLOOKUP(Dati!$A7536,Normas!$A:$D,3,FALSE)*0.6)),"")</f>
      </c>
      <c r="H7536" s="2">
        <f>IFERROR(IF(ISBLANK($A7536),"",IF($A7536="Ūdeņraža jonu koncentrācija",VLOOKUP(Dati!$A7536,Normas!$A:$D,2,FALSE),VLOOKUP(Dati!$A7536,Normas!$A:$D,2,FALSE)*0.3)),"")</f>
      </c>
      <c r="I7536" s="2">
        <f>IFERROR(IF(ISBLANK($A7536),"",IF($A7536="Ūdeņraža jonu koncentrācija",VLOOKUP(Dati!$A7536,Normas!$A:$D,3,FALSE),VLOOKUP(Dati!$A7536,Normas!$A:$D,3,FALSE)*0.3)),"")</f>
      </c>
    </row>
    <row r="7537" spans="2:9" x14ac:dyDescent="0.2">
      <c r="B7537">
        <f>IF(ISBLANK(A7537),"",VLOOKUP(A7537,Normas!A:D,4,FALSE))</f>
      </c>
      <c r="E7537" s="2">
        <f>IF(ISBLANK(D7537),"",INT(YEARFRAC(D7537,'Vispārīga informācija'!$B$2)))</f>
      </c>
      <c r="F7537" s="2">
        <f>IFERROR(IF(ISBLANK($A7537),"",IF($A7537="Ūdeņraža jonu koncentrācija",VLOOKUP(Dati!$A7537,Normas!$A:$D,2,FALSE),VLOOKUP(Dati!$A7537,Normas!$A:$D,2,FALSE)*0.6)),"")</f>
      </c>
      <c r="G7537" s="2">
        <f>IFERROR(IF(ISBLANK($A7537),"",IF($A7537="Ūdeņraža jonu koncentrācija",VLOOKUP(Dati!$A7537,Normas!$A:$D,3,FALSE),VLOOKUP(Dati!$A7537,Normas!$A:$D,3,FALSE)*0.6)),"")</f>
      </c>
      <c r="H7537" s="2">
        <f>IFERROR(IF(ISBLANK($A7537),"",IF($A7537="Ūdeņraža jonu koncentrācija",VLOOKUP(Dati!$A7537,Normas!$A:$D,2,FALSE),VLOOKUP(Dati!$A7537,Normas!$A:$D,2,FALSE)*0.3)),"")</f>
      </c>
      <c r="I7537" s="2">
        <f>IFERROR(IF(ISBLANK($A7537),"",IF($A7537="Ūdeņraža jonu koncentrācija",VLOOKUP(Dati!$A7537,Normas!$A:$D,3,FALSE),VLOOKUP(Dati!$A7537,Normas!$A:$D,3,FALSE)*0.3)),"")</f>
      </c>
    </row>
    <row r="7538" spans="2:9" x14ac:dyDescent="0.2">
      <c r="B7538">
        <f>IF(ISBLANK(A7538),"",VLOOKUP(A7538,Normas!A:D,4,FALSE))</f>
      </c>
      <c r="E7538" s="2">
        <f>IF(ISBLANK(D7538),"",INT(YEARFRAC(D7538,'Vispārīga informācija'!$B$2)))</f>
      </c>
      <c r="F7538" s="2">
        <f>IFERROR(IF(ISBLANK($A7538),"",IF($A7538="Ūdeņraža jonu koncentrācija",VLOOKUP(Dati!$A7538,Normas!$A:$D,2,FALSE),VLOOKUP(Dati!$A7538,Normas!$A:$D,2,FALSE)*0.6)),"")</f>
      </c>
      <c r="G7538" s="2">
        <f>IFERROR(IF(ISBLANK($A7538),"",IF($A7538="Ūdeņraža jonu koncentrācija",VLOOKUP(Dati!$A7538,Normas!$A:$D,3,FALSE),VLOOKUP(Dati!$A7538,Normas!$A:$D,3,FALSE)*0.6)),"")</f>
      </c>
      <c r="H7538" s="2">
        <f>IFERROR(IF(ISBLANK($A7538),"",IF($A7538="Ūdeņraža jonu koncentrācija",VLOOKUP(Dati!$A7538,Normas!$A:$D,2,FALSE),VLOOKUP(Dati!$A7538,Normas!$A:$D,2,FALSE)*0.3)),"")</f>
      </c>
      <c r="I7538" s="2">
        <f>IFERROR(IF(ISBLANK($A7538),"",IF($A7538="Ūdeņraža jonu koncentrācija",VLOOKUP(Dati!$A7538,Normas!$A:$D,3,FALSE),VLOOKUP(Dati!$A7538,Normas!$A:$D,3,FALSE)*0.3)),"")</f>
      </c>
    </row>
    <row r="7539" spans="2:9" x14ac:dyDescent="0.2">
      <c r="B7539">
        <f>IF(ISBLANK(A7539),"",VLOOKUP(A7539,Normas!A:D,4,FALSE))</f>
      </c>
      <c r="E7539" s="2">
        <f>IF(ISBLANK(D7539),"",INT(YEARFRAC(D7539,'Vispārīga informācija'!$B$2)))</f>
      </c>
      <c r="F7539" s="2">
        <f>IFERROR(IF(ISBLANK($A7539),"",IF($A7539="Ūdeņraža jonu koncentrācija",VLOOKUP(Dati!$A7539,Normas!$A:$D,2,FALSE),VLOOKUP(Dati!$A7539,Normas!$A:$D,2,FALSE)*0.6)),"")</f>
      </c>
      <c r="G7539" s="2">
        <f>IFERROR(IF(ISBLANK($A7539),"",IF($A7539="Ūdeņraža jonu koncentrācija",VLOOKUP(Dati!$A7539,Normas!$A:$D,3,FALSE),VLOOKUP(Dati!$A7539,Normas!$A:$D,3,FALSE)*0.6)),"")</f>
      </c>
      <c r="H7539" s="2">
        <f>IFERROR(IF(ISBLANK($A7539),"",IF($A7539="Ūdeņraža jonu koncentrācija",VLOOKUP(Dati!$A7539,Normas!$A:$D,2,FALSE),VLOOKUP(Dati!$A7539,Normas!$A:$D,2,FALSE)*0.3)),"")</f>
      </c>
      <c r="I7539" s="2">
        <f>IFERROR(IF(ISBLANK($A7539),"",IF($A7539="Ūdeņraža jonu koncentrācija",VLOOKUP(Dati!$A7539,Normas!$A:$D,3,FALSE),VLOOKUP(Dati!$A7539,Normas!$A:$D,3,FALSE)*0.3)),"")</f>
      </c>
    </row>
    <row r="7540" spans="2:9" x14ac:dyDescent="0.2">
      <c r="B7540">
        <f>IF(ISBLANK(A7540),"",VLOOKUP(A7540,Normas!A:D,4,FALSE))</f>
      </c>
      <c r="E7540" s="2">
        <f>IF(ISBLANK(D7540),"",INT(YEARFRAC(D7540,'Vispārīga informācija'!$B$2)))</f>
      </c>
      <c r="F7540" s="2">
        <f>IFERROR(IF(ISBLANK($A7540),"",IF($A7540="Ūdeņraža jonu koncentrācija",VLOOKUP(Dati!$A7540,Normas!$A:$D,2,FALSE),VLOOKUP(Dati!$A7540,Normas!$A:$D,2,FALSE)*0.6)),"")</f>
      </c>
      <c r="G7540" s="2">
        <f>IFERROR(IF(ISBLANK($A7540),"",IF($A7540="Ūdeņraža jonu koncentrācija",VLOOKUP(Dati!$A7540,Normas!$A:$D,3,FALSE),VLOOKUP(Dati!$A7540,Normas!$A:$D,3,FALSE)*0.6)),"")</f>
      </c>
      <c r="H7540" s="2">
        <f>IFERROR(IF(ISBLANK($A7540),"",IF($A7540="Ūdeņraža jonu koncentrācija",VLOOKUP(Dati!$A7540,Normas!$A:$D,2,FALSE),VLOOKUP(Dati!$A7540,Normas!$A:$D,2,FALSE)*0.3)),"")</f>
      </c>
      <c r="I7540" s="2">
        <f>IFERROR(IF(ISBLANK($A7540),"",IF($A7540="Ūdeņraža jonu koncentrācija",VLOOKUP(Dati!$A7540,Normas!$A:$D,3,FALSE),VLOOKUP(Dati!$A7540,Normas!$A:$D,3,FALSE)*0.3)),"")</f>
      </c>
    </row>
    <row r="7541" spans="2:9" x14ac:dyDescent="0.2">
      <c r="B7541">
        <f>IF(ISBLANK(A7541),"",VLOOKUP(A7541,Normas!A:D,4,FALSE))</f>
      </c>
      <c r="E7541" s="2">
        <f>IF(ISBLANK(D7541),"",INT(YEARFRAC(D7541,'Vispārīga informācija'!$B$2)))</f>
      </c>
      <c r="F7541" s="2">
        <f>IFERROR(IF(ISBLANK($A7541),"",IF($A7541="Ūdeņraža jonu koncentrācija",VLOOKUP(Dati!$A7541,Normas!$A:$D,2,FALSE),VLOOKUP(Dati!$A7541,Normas!$A:$D,2,FALSE)*0.6)),"")</f>
      </c>
      <c r="G7541" s="2">
        <f>IFERROR(IF(ISBLANK($A7541),"",IF($A7541="Ūdeņraža jonu koncentrācija",VLOOKUP(Dati!$A7541,Normas!$A:$D,3,FALSE),VLOOKUP(Dati!$A7541,Normas!$A:$D,3,FALSE)*0.6)),"")</f>
      </c>
      <c r="H7541" s="2">
        <f>IFERROR(IF(ISBLANK($A7541),"",IF($A7541="Ūdeņraža jonu koncentrācija",VLOOKUP(Dati!$A7541,Normas!$A:$D,2,FALSE),VLOOKUP(Dati!$A7541,Normas!$A:$D,2,FALSE)*0.3)),"")</f>
      </c>
      <c r="I7541" s="2">
        <f>IFERROR(IF(ISBLANK($A7541),"",IF($A7541="Ūdeņraža jonu koncentrācija",VLOOKUP(Dati!$A7541,Normas!$A:$D,3,FALSE),VLOOKUP(Dati!$A7541,Normas!$A:$D,3,FALSE)*0.3)),"")</f>
      </c>
    </row>
    <row r="7542" spans="2:9" x14ac:dyDescent="0.2">
      <c r="B7542">
        <f>IF(ISBLANK(A7542),"",VLOOKUP(A7542,Normas!A:D,4,FALSE))</f>
      </c>
      <c r="E7542" s="2">
        <f>IF(ISBLANK(D7542),"",INT(YEARFRAC(D7542,'Vispārīga informācija'!$B$2)))</f>
      </c>
      <c r="F7542" s="2">
        <f>IFERROR(IF(ISBLANK($A7542),"",IF($A7542="Ūdeņraža jonu koncentrācija",VLOOKUP(Dati!$A7542,Normas!$A:$D,2,FALSE),VLOOKUP(Dati!$A7542,Normas!$A:$D,2,FALSE)*0.6)),"")</f>
      </c>
      <c r="G7542" s="2">
        <f>IFERROR(IF(ISBLANK($A7542),"",IF($A7542="Ūdeņraža jonu koncentrācija",VLOOKUP(Dati!$A7542,Normas!$A:$D,3,FALSE),VLOOKUP(Dati!$A7542,Normas!$A:$D,3,FALSE)*0.6)),"")</f>
      </c>
      <c r="H7542" s="2">
        <f>IFERROR(IF(ISBLANK($A7542),"",IF($A7542="Ūdeņraža jonu koncentrācija",VLOOKUP(Dati!$A7542,Normas!$A:$D,2,FALSE),VLOOKUP(Dati!$A7542,Normas!$A:$D,2,FALSE)*0.3)),"")</f>
      </c>
      <c r="I7542" s="2">
        <f>IFERROR(IF(ISBLANK($A7542),"",IF($A7542="Ūdeņraža jonu koncentrācija",VLOOKUP(Dati!$A7542,Normas!$A:$D,3,FALSE),VLOOKUP(Dati!$A7542,Normas!$A:$D,3,FALSE)*0.3)),"")</f>
      </c>
    </row>
    <row r="7543" spans="2:9" x14ac:dyDescent="0.2">
      <c r="B7543">
        <f>IF(ISBLANK(A7543),"",VLOOKUP(A7543,Normas!A:D,4,FALSE))</f>
      </c>
      <c r="E7543" s="2">
        <f>IF(ISBLANK(D7543),"",INT(YEARFRAC(D7543,'Vispārīga informācija'!$B$2)))</f>
      </c>
      <c r="F7543" s="2">
        <f>IFERROR(IF(ISBLANK($A7543),"",IF($A7543="Ūdeņraža jonu koncentrācija",VLOOKUP(Dati!$A7543,Normas!$A:$D,2,FALSE),VLOOKUP(Dati!$A7543,Normas!$A:$D,2,FALSE)*0.6)),"")</f>
      </c>
      <c r="G7543" s="2">
        <f>IFERROR(IF(ISBLANK($A7543),"",IF($A7543="Ūdeņraža jonu koncentrācija",VLOOKUP(Dati!$A7543,Normas!$A:$D,3,FALSE),VLOOKUP(Dati!$A7543,Normas!$A:$D,3,FALSE)*0.6)),"")</f>
      </c>
      <c r="H7543" s="2">
        <f>IFERROR(IF(ISBLANK($A7543),"",IF($A7543="Ūdeņraža jonu koncentrācija",VLOOKUP(Dati!$A7543,Normas!$A:$D,2,FALSE),VLOOKUP(Dati!$A7543,Normas!$A:$D,2,FALSE)*0.3)),"")</f>
      </c>
      <c r="I7543" s="2">
        <f>IFERROR(IF(ISBLANK($A7543),"",IF($A7543="Ūdeņraža jonu koncentrācija",VLOOKUP(Dati!$A7543,Normas!$A:$D,3,FALSE),VLOOKUP(Dati!$A7543,Normas!$A:$D,3,FALSE)*0.3)),"")</f>
      </c>
    </row>
    <row r="7544" spans="2:9" x14ac:dyDescent="0.2">
      <c r="B7544">
        <f>IF(ISBLANK(A7544),"",VLOOKUP(A7544,Normas!A:D,4,FALSE))</f>
      </c>
      <c r="E7544" s="2">
        <f>IF(ISBLANK(D7544),"",INT(YEARFRAC(D7544,'Vispārīga informācija'!$B$2)))</f>
      </c>
      <c r="F7544" s="2">
        <f>IFERROR(IF(ISBLANK($A7544),"",IF($A7544="Ūdeņraža jonu koncentrācija",VLOOKUP(Dati!$A7544,Normas!$A:$D,2,FALSE),VLOOKUP(Dati!$A7544,Normas!$A:$D,2,FALSE)*0.6)),"")</f>
      </c>
      <c r="G7544" s="2">
        <f>IFERROR(IF(ISBLANK($A7544),"",IF($A7544="Ūdeņraža jonu koncentrācija",VLOOKUP(Dati!$A7544,Normas!$A:$D,3,FALSE),VLOOKUP(Dati!$A7544,Normas!$A:$D,3,FALSE)*0.6)),"")</f>
      </c>
      <c r="H7544" s="2">
        <f>IFERROR(IF(ISBLANK($A7544),"",IF($A7544="Ūdeņraža jonu koncentrācija",VLOOKUP(Dati!$A7544,Normas!$A:$D,2,FALSE),VLOOKUP(Dati!$A7544,Normas!$A:$D,2,FALSE)*0.3)),"")</f>
      </c>
      <c r="I7544" s="2">
        <f>IFERROR(IF(ISBLANK($A7544),"",IF($A7544="Ūdeņraža jonu koncentrācija",VLOOKUP(Dati!$A7544,Normas!$A:$D,3,FALSE),VLOOKUP(Dati!$A7544,Normas!$A:$D,3,FALSE)*0.3)),"")</f>
      </c>
    </row>
    <row r="7545" spans="2:9" x14ac:dyDescent="0.2">
      <c r="B7545">
        <f>IF(ISBLANK(A7545),"",VLOOKUP(A7545,Normas!A:D,4,FALSE))</f>
      </c>
      <c r="E7545" s="2">
        <f>IF(ISBLANK(D7545),"",INT(YEARFRAC(D7545,'Vispārīga informācija'!$B$2)))</f>
      </c>
      <c r="F7545" s="2">
        <f>IFERROR(IF(ISBLANK($A7545),"",IF($A7545="Ūdeņraža jonu koncentrācija",VLOOKUP(Dati!$A7545,Normas!$A:$D,2,FALSE),VLOOKUP(Dati!$A7545,Normas!$A:$D,2,FALSE)*0.6)),"")</f>
      </c>
      <c r="G7545" s="2">
        <f>IFERROR(IF(ISBLANK($A7545),"",IF($A7545="Ūdeņraža jonu koncentrācija",VLOOKUP(Dati!$A7545,Normas!$A:$D,3,FALSE),VLOOKUP(Dati!$A7545,Normas!$A:$D,3,FALSE)*0.6)),"")</f>
      </c>
      <c r="H7545" s="2">
        <f>IFERROR(IF(ISBLANK($A7545),"",IF($A7545="Ūdeņraža jonu koncentrācija",VLOOKUP(Dati!$A7545,Normas!$A:$D,2,FALSE),VLOOKUP(Dati!$A7545,Normas!$A:$D,2,FALSE)*0.3)),"")</f>
      </c>
      <c r="I7545" s="2">
        <f>IFERROR(IF(ISBLANK($A7545),"",IF($A7545="Ūdeņraža jonu koncentrācija",VLOOKUP(Dati!$A7545,Normas!$A:$D,3,FALSE),VLOOKUP(Dati!$A7545,Normas!$A:$D,3,FALSE)*0.3)),"")</f>
      </c>
    </row>
    <row r="7546" spans="2:9" x14ac:dyDescent="0.2">
      <c r="B7546">
        <f>IF(ISBLANK(A7546),"",VLOOKUP(A7546,Normas!A:D,4,FALSE))</f>
      </c>
      <c r="E7546" s="2">
        <f>IF(ISBLANK(D7546),"",INT(YEARFRAC(D7546,'Vispārīga informācija'!$B$2)))</f>
      </c>
      <c r="F7546" s="2">
        <f>IFERROR(IF(ISBLANK($A7546),"",IF($A7546="Ūdeņraža jonu koncentrācija",VLOOKUP(Dati!$A7546,Normas!$A:$D,2,FALSE),VLOOKUP(Dati!$A7546,Normas!$A:$D,2,FALSE)*0.6)),"")</f>
      </c>
      <c r="G7546" s="2">
        <f>IFERROR(IF(ISBLANK($A7546),"",IF($A7546="Ūdeņraža jonu koncentrācija",VLOOKUP(Dati!$A7546,Normas!$A:$D,3,FALSE),VLOOKUP(Dati!$A7546,Normas!$A:$D,3,FALSE)*0.6)),"")</f>
      </c>
      <c r="H7546" s="2">
        <f>IFERROR(IF(ISBLANK($A7546),"",IF($A7546="Ūdeņraža jonu koncentrācija",VLOOKUP(Dati!$A7546,Normas!$A:$D,2,FALSE),VLOOKUP(Dati!$A7546,Normas!$A:$D,2,FALSE)*0.3)),"")</f>
      </c>
      <c r="I7546" s="2">
        <f>IFERROR(IF(ISBLANK($A7546),"",IF($A7546="Ūdeņraža jonu koncentrācija",VLOOKUP(Dati!$A7546,Normas!$A:$D,3,FALSE),VLOOKUP(Dati!$A7546,Normas!$A:$D,3,FALSE)*0.3)),"")</f>
      </c>
    </row>
    <row r="7547" spans="2:9" x14ac:dyDescent="0.2">
      <c r="B7547">
        <f>IF(ISBLANK(A7547),"",VLOOKUP(A7547,Normas!A:D,4,FALSE))</f>
      </c>
      <c r="E7547" s="2">
        <f>IF(ISBLANK(D7547),"",INT(YEARFRAC(D7547,'Vispārīga informācija'!$B$2)))</f>
      </c>
      <c r="F7547" s="2">
        <f>IFERROR(IF(ISBLANK($A7547),"",IF($A7547="Ūdeņraža jonu koncentrācija",VLOOKUP(Dati!$A7547,Normas!$A:$D,2,FALSE),VLOOKUP(Dati!$A7547,Normas!$A:$D,2,FALSE)*0.6)),"")</f>
      </c>
      <c r="G7547" s="2">
        <f>IFERROR(IF(ISBLANK($A7547),"",IF($A7547="Ūdeņraža jonu koncentrācija",VLOOKUP(Dati!$A7547,Normas!$A:$D,3,FALSE),VLOOKUP(Dati!$A7547,Normas!$A:$D,3,FALSE)*0.6)),"")</f>
      </c>
      <c r="H7547" s="2">
        <f>IFERROR(IF(ISBLANK($A7547),"",IF($A7547="Ūdeņraža jonu koncentrācija",VLOOKUP(Dati!$A7547,Normas!$A:$D,2,FALSE),VLOOKUP(Dati!$A7547,Normas!$A:$D,2,FALSE)*0.3)),"")</f>
      </c>
      <c r="I7547" s="2">
        <f>IFERROR(IF(ISBLANK($A7547),"",IF($A7547="Ūdeņraža jonu koncentrācija",VLOOKUP(Dati!$A7547,Normas!$A:$D,3,FALSE),VLOOKUP(Dati!$A7547,Normas!$A:$D,3,FALSE)*0.3)),"")</f>
      </c>
    </row>
    <row r="7548" spans="2:9" x14ac:dyDescent="0.2">
      <c r="B7548">
        <f>IF(ISBLANK(A7548),"",VLOOKUP(A7548,Normas!A:D,4,FALSE))</f>
      </c>
      <c r="E7548" s="2">
        <f>IF(ISBLANK(D7548),"",INT(YEARFRAC(D7548,'Vispārīga informācija'!$B$2)))</f>
      </c>
      <c r="F7548" s="2">
        <f>IFERROR(IF(ISBLANK($A7548),"",IF($A7548="Ūdeņraža jonu koncentrācija",VLOOKUP(Dati!$A7548,Normas!$A:$D,2,FALSE),VLOOKUP(Dati!$A7548,Normas!$A:$D,2,FALSE)*0.6)),"")</f>
      </c>
      <c r="G7548" s="2">
        <f>IFERROR(IF(ISBLANK($A7548),"",IF($A7548="Ūdeņraža jonu koncentrācija",VLOOKUP(Dati!$A7548,Normas!$A:$D,3,FALSE),VLOOKUP(Dati!$A7548,Normas!$A:$D,3,FALSE)*0.6)),"")</f>
      </c>
      <c r="H7548" s="2">
        <f>IFERROR(IF(ISBLANK($A7548),"",IF($A7548="Ūdeņraža jonu koncentrācija",VLOOKUP(Dati!$A7548,Normas!$A:$D,2,FALSE),VLOOKUP(Dati!$A7548,Normas!$A:$D,2,FALSE)*0.3)),"")</f>
      </c>
      <c r="I7548" s="2">
        <f>IFERROR(IF(ISBLANK($A7548),"",IF($A7548="Ūdeņraža jonu koncentrācija",VLOOKUP(Dati!$A7548,Normas!$A:$D,3,FALSE),VLOOKUP(Dati!$A7548,Normas!$A:$D,3,FALSE)*0.3)),"")</f>
      </c>
    </row>
    <row r="7549" spans="2:9" x14ac:dyDescent="0.2">
      <c r="B7549">
        <f>IF(ISBLANK(A7549),"",VLOOKUP(A7549,Normas!A:D,4,FALSE))</f>
      </c>
      <c r="E7549" s="2">
        <f>IF(ISBLANK(D7549),"",INT(YEARFRAC(D7549,'Vispārīga informācija'!$B$2)))</f>
      </c>
      <c r="F7549" s="2">
        <f>IFERROR(IF(ISBLANK($A7549),"",IF($A7549="Ūdeņraža jonu koncentrācija",VLOOKUP(Dati!$A7549,Normas!$A:$D,2,FALSE),VLOOKUP(Dati!$A7549,Normas!$A:$D,2,FALSE)*0.6)),"")</f>
      </c>
      <c r="G7549" s="2">
        <f>IFERROR(IF(ISBLANK($A7549),"",IF($A7549="Ūdeņraža jonu koncentrācija",VLOOKUP(Dati!$A7549,Normas!$A:$D,3,FALSE),VLOOKUP(Dati!$A7549,Normas!$A:$D,3,FALSE)*0.6)),"")</f>
      </c>
      <c r="H7549" s="2">
        <f>IFERROR(IF(ISBLANK($A7549),"",IF($A7549="Ūdeņraža jonu koncentrācija",VLOOKUP(Dati!$A7549,Normas!$A:$D,2,FALSE),VLOOKUP(Dati!$A7549,Normas!$A:$D,2,FALSE)*0.3)),"")</f>
      </c>
      <c r="I7549" s="2">
        <f>IFERROR(IF(ISBLANK($A7549),"",IF($A7549="Ūdeņraža jonu koncentrācija",VLOOKUP(Dati!$A7549,Normas!$A:$D,3,FALSE),VLOOKUP(Dati!$A7549,Normas!$A:$D,3,FALSE)*0.3)),"")</f>
      </c>
    </row>
    <row r="7550" spans="2:9" x14ac:dyDescent="0.2">
      <c r="B7550">
        <f>IF(ISBLANK(A7550),"",VLOOKUP(A7550,Normas!A:D,4,FALSE))</f>
      </c>
      <c r="E7550" s="2">
        <f>IF(ISBLANK(D7550),"",INT(YEARFRAC(D7550,'Vispārīga informācija'!$B$2)))</f>
      </c>
      <c r="F7550" s="2">
        <f>IFERROR(IF(ISBLANK($A7550),"",IF($A7550="Ūdeņraža jonu koncentrācija",VLOOKUP(Dati!$A7550,Normas!$A:$D,2,FALSE),VLOOKUP(Dati!$A7550,Normas!$A:$D,2,FALSE)*0.6)),"")</f>
      </c>
      <c r="G7550" s="2">
        <f>IFERROR(IF(ISBLANK($A7550),"",IF($A7550="Ūdeņraža jonu koncentrācija",VLOOKUP(Dati!$A7550,Normas!$A:$D,3,FALSE),VLOOKUP(Dati!$A7550,Normas!$A:$D,3,FALSE)*0.6)),"")</f>
      </c>
      <c r="H7550" s="2">
        <f>IFERROR(IF(ISBLANK($A7550),"",IF($A7550="Ūdeņraža jonu koncentrācija",VLOOKUP(Dati!$A7550,Normas!$A:$D,2,FALSE),VLOOKUP(Dati!$A7550,Normas!$A:$D,2,FALSE)*0.3)),"")</f>
      </c>
      <c r="I7550" s="2">
        <f>IFERROR(IF(ISBLANK($A7550),"",IF($A7550="Ūdeņraža jonu koncentrācija",VLOOKUP(Dati!$A7550,Normas!$A:$D,3,FALSE),VLOOKUP(Dati!$A7550,Normas!$A:$D,3,FALSE)*0.3)),"")</f>
      </c>
    </row>
    <row r="7551" spans="2:9" x14ac:dyDescent="0.2">
      <c r="B7551">
        <f>IF(ISBLANK(A7551),"",VLOOKUP(A7551,Normas!A:D,4,FALSE))</f>
      </c>
      <c r="E7551" s="2">
        <f>IF(ISBLANK(D7551),"",INT(YEARFRAC(D7551,'Vispārīga informācija'!$B$2)))</f>
      </c>
      <c r="F7551" s="2">
        <f>IFERROR(IF(ISBLANK($A7551),"",IF($A7551="Ūdeņraža jonu koncentrācija",VLOOKUP(Dati!$A7551,Normas!$A:$D,2,FALSE),VLOOKUP(Dati!$A7551,Normas!$A:$D,2,FALSE)*0.6)),"")</f>
      </c>
      <c r="G7551" s="2">
        <f>IFERROR(IF(ISBLANK($A7551),"",IF($A7551="Ūdeņraža jonu koncentrācija",VLOOKUP(Dati!$A7551,Normas!$A:$D,3,FALSE),VLOOKUP(Dati!$A7551,Normas!$A:$D,3,FALSE)*0.6)),"")</f>
      </c>
      <c r="H7551" s="2">
        <f>IFERROR(IF(ISBLANK($A7551),"",IF($A7551="Ūdeņraža jonu koncentrācija",VLOOKUP(Dati!$A7551,Normas!$A:$D,2,FALSE),VLOOKUP(Dati!$A7551,Normas!$A:$D,2,FALSE)*0.3)),"")</f>
      </c>
      <c r="I7551" s="2">
        <f>IFERROR(IF(ISBLANK($A7551),"",IF($A7551="Ūdeņraža jonu koncentrācija",VLOOKUP(Dati!$A7551,Normas!$A:$D,3,FALSE),VLOOKUP(Dati!$A7551,Normas!$A:$D,3,FALSE)*0.3)),"")</f>
      </c>
    </row>
    <row r="7552" spans="2:9" x14ac:dyDescent="0.2">
      <c r="B7552">
        <f>IF(ISBLANK(A7552),"",VLOOKUP(A7552,Normas!A:D,4,FALSE))</f>
      </c>
      <c r="E7552" s="2">
        <f>IF(ISBLANK(D7552),"",INT(YEARFRAC(D7552,'Vispārīga informācija'!$B$2)))</f>
      </c>
      <c r="F7552" s="2">
        <f>IFERROR(IF(ISBLANK($A7552),"",IF($A7552="Ūdeņraža jonu koncentrācija",VLOOKUP(Dati!$A7552,Normas!$A:$D,2,FALSE),VLOOKUP(Dati!$A7552,Normas!$A:$D,2,FALSE)*0.6)),"")</f>
      </c>
      <c r="G7552" s="2">
        <f>IFERROR(IF(ISBLANK($A7552),"",IF($A7552="Ūdeņraža jonu koncentrācija",VLOOKUP(Dati!$A7552,Normas!$A:$D,3,FALSE),VLOOKUP(Dati!$A7552,Normas!$A:$D,3,FALSE)*0.6)),"")</f>
      </c>
      <c r="H7552" s="2">
        <f>IFERROR(IF(ISBLANK($A7552),"",IF($A7552="Ūdeņraža jonu koncentrācija",VLOOKUP(Dati!$A7552,Normas!$A:$D,2,FALSE),VLOOKUP(Dati!$A7552,Normas!$A:$D,2,FALSE)*0.3)),"")</f>
      </c>
      <c r="I7552" s="2">
        <f>IFERROR(IF(ISBLANK($A7552),"",IF($A7552="Ūdeņraža jonu koncentrācija",VLOOKUP(Dati!$A7552,Normas!$A:$D,3,FALSE),VLOOKUP(Dati!$A7552,Normas!$A:$D,3,FALSE)*0.3)),"")</f>
      </c>
    </row>
    <row r="7553" spans="2:9" x14ac:dyDescent="0.2">
      <c r="B7553">
        <f>IF(ISBLANK(A7553),"",VLOOKUP(A7553,Normas!A:D,4,FALSE))</f>
      </c>
      <c r="E7553" s="2">
        <f>IF(ISBLANK(D7553),"",INT(YEARFRAC(D7553,'Vispārīga informācija'!$B$2)))</f>
      </c>
      <c r="F7553" s="2">
        <f>IFERROR(IF(ISBLANK($A7553),"",IF($A7553="Ūdeņraža jonu koncentrācija",VLOOKUP(Dati!$A7553,Normas!$A:$D,2,FALSE),VLOOKUP(Dati!$A7553,Normas!$A:$D,2,FALSE)*0.6)),"")</f>
      </c>
      <c r="G7553" s="2">
        <f>IFERROR(IF(ISBLANK($A7553),"",IF($A7553="Ūdeņraža jonu koncentrācija",VLOOKUP(Dati!$A7553,Normas!$A:$D,3,FALSE),VLOOKUP(Dati!$A7553,Normas!$A:$D,3,FALSE)*0.6)),"")</f>
      </c>
      <c r="H7553" s="2">
        <f>IFERROR(IF(ISBLANK($A7553),"",IF($A7553="Ūdeņraža jonu koncentrācija",VLOOKUP(Dati!$A7553,Normas!$A:$D,2,FALSE),VLOOKUP(Dati!$A7553,Normas!$A:$D,2,FALSE)*0.3)),"")</f>
      </c>
      <c r="I7553" s="2">
        <f>IFERROR(IF(ISBLANK($A7553),"",IF($A7553="Ūdeņraža jonu koncentrācija",VLOOKUP(Dati!$A7553,Normas!$A:$D,3,FALSE),VLOOKUP(Dati!$A7553,Normas!$A:$D,3,FALSE)*0.3)),"")</f>
      </c>
    </row>
    <row r="7554" spans="2:9" x14ac:dyDescent="0.2">
      <c r="B7554">
        <f>IF(ISBLANK(A7554),"",VLOOKUP(A7554,Normas!A:D,4,FALSE))</f>
      </c>
      <c r="E7554" s="2">
        <f>IF(ISBLANK(D7554),"",INT(YEARFRAC(D7554,'Vispārīga informācija'!$B$2)))</f>
      </c>
      <c r="F7554" s="2">
        <f>IFERROR(IF(ISBLANK($A7554),"",IF($A7554="Ūdeņraža jonu koncentrācija",VLOOKUP(Dati!$A7554,Normas!$A:$D,2,FALSE),VLOOKUP(Dati!$A7554,Normas!$A:$D,2,FALSE)*0.6)),"")</f>
      </c>
      <c r="G7554" s="2">
        <f>IFERROR(IF(ISBLANK($A7554),"",IF($A7554="Ūdeņraža jonu koncentrācija",VLOOKUP(Dati!$A7554,Normas!$A:$D,3,FALSE),VLOOKUP(Dati!$A7554,Normas!$A:$D,3,FALSE)*0.6)),"")</f>
      </c>
      <c r="H7554" s="2">
        <f>IFERROR(IF(ISBLANK($A7554),"",IF($A7554="Ūdeņraža jonu koncentrācija",VLOOKUP(Dati!$A7554,Normas!$A:$D,2,FALSE),VLOOKUP(Dati!$A7554,Normas!$A:$D,2,FALSE)*0.3)),"")</f>
      </c>
      <c r="I7554" s="2">
        <f>IFERROR(IF(ISBLANK($A7554),"",IF($A7554="Ūdeņraža jonu koncentrācija",VLOOKUP(Dati!$A7554,Normas!$A:$D,3,FALSE),VLOOKUP(Dati!$A7554,Normas!$A:$D,3,FALSE)*0.3)),"")</f>
      </c>
    </row>
    <row r="7555" spans="2:9" x14ac:dyDescent="0.2">
      <c r="B7555">
        <f>IF(ISBLANK(A7555),"",VLOOKUP(A7555,Normas!A:D,4,FALSE))</f>
      </c>
      <c r="E7555" s="2">
        <f>IF(ISBLANK(D7555),"",INT(YEARFRAC(D7555,'Vispārīga informācija'!$B$2)))</f>
      </c>
      <c r="F7555" s="2">
        <f>IFERROR(IF(ISBLANK($A7555),"",IF($A7555="Ūdeņraža jonu koncentrācija",VLOOKUP(Dati!$A7555,Normas!$A:$D,2,FALSE),VLOOKUP(Dati!$A7555,Normas!$A:$D,2,FALSE)*0.6)),"")</f>
      </c>
      <c r="G7555" s="2">
        <f>IFERROR(IF(ISBLANK($A7555),"",IF($A7555="Ūdeņraža jonu koncentrācija",VLOOKUP(Dati!$A7555,Normas!$A:$D,3,FALSE),VLOOKUP(Dati!$A7555,Normas!$A:$D,3,FALSE)*0.6)),"")</f>
      </c>
      <c r="H7555" s="2">
        <f>IFERROR(IF(ISBLANK($A7555),"",IF($A7555="Ūdeņraža jonu koncentrācija",VLOOKUP(Dati!$A7555,Normas!$A:$D,2,FALSE),VLOOKUP(Dati!$A7555,Normas!$A:$D,2,FALSE)*0.3)),"")</f>
      </c>
      <c r="I7555" s="2">
        <f>IFERROR(IF(ISBLANK($A7555),"",IF($A7555="Ūdeņraža jonu koncentrācija",VLOOKUP(Dati!$A7555,Normas!$A:$D,3,FALSE),VLOOKUP(Dati!$A7555,Normas!$A:$D,3,FALSE)*0.3)),"")</f>
      </c>
    </row>
    <row r="7556" spans="2:9" x14ac:dyDescent="0.2">
      <c r="B7556">
        <f>IF(ISBLANK(A7556),"",VLOOKUP(A7556,Normas!A:D,4,FALSE))</f>
      </c>
      <c r="E7556" s="2">
        <f>IF(ISBLANK(D7556),"",INT(YEARFRAC(D7556,'Vispārīga informācija'!$B$2)))</f>
      </c>
      <c r="F7556" s="2">
        <f>IFERROR(IF(ISBLANK($A7556),"",IF($A7556="Ūdeņraža jonu koncentrācija",VLOOKUP(Dati!$A7556,Normas!$A:$D,2,FALSE),VLOOKUP(Dati!$A7556,Normas!$A:$D,2,FALSE)*0.6)),"")</f>
      </c>
      <c r="G7556" s="2">
        <f>IFERROR(IF(ISBLANK($A7556),"",IF($A7556="Ūdeņraža jonu koncentrācija",VLOOKUP(Dati!$A7556,Normas!$A:$D,3,FALSE),VLOOKUP(Dati!$A7556,Normas!$A:$D,3,FALSE)*0.6)),"")</f>
      </c>
      <c r="H7556" s="2">
        <f>IFERROR(IF(ISBLANK($A7556),"",IF($A7556="Ūdeņraža jonu koncentrācija",VLOOKUP(Dati!$A7556,Normas!$A:$D,2,FALSE),VLOOKUP(Dati!$A7556,Normas!$A:$D,2,FALSE)*0.3)),"")</f>
      </c>
      <c r="I7556" s="2">
        <f>IFERROR(IF(ISBLANK($A7556),"",IF($A7556="Ūdeņraža jonu koncentrācija",VLOOKUP(Dati!$A7556,Normas!$A:$D,3,FALSE),VLOOKUP(Dati!$A7556,Normas!$A:$D,3,FALSE)*0.3)),"")</f>
      </c>
    </row>
    <row r="7557" spans="2:9" x14ac:dyDescent="0.2">
      <c r="B7557">
        <f>IF(ISBLANK(A7557),"",VLOOKUP(A7557,Normas!A:D,4,FALSE))</f>
      </c>
      <c r="E7557" s="2">
        <f>IF(ISBLANK(D7557),"",INT(YEARFRAC(D7557,'Vispārīga informācija'!$B$2)))</f>
      </c>
      <c r="F7557" s="2">
        <f>IFERROR(IF(ISBLANK($A7557),"",IF($A7557="Ūdeņraža jonu koncentrācija",VLOOKUP(Dati!$A7557,Normas!$A:$D,2,FALSE),VLOOKUP(Dati!$A7557,Normas!$A:$D,2,FALSE)*0.6)),"")</f>
      </c>
      <c r="G7557" s="2">
        <f>IFERROR(IF(ISBLANK($A7557),"",IF($A7557="Ūdeņraža jonu koncentrācija",VLOOKUP(Dati!$A7557,Normas!$A:$D,3,FALSE),VLOOKUP(Dati!$A7557,Normas!$A:$D,3,FALSE)*0.6)),"")</f>
      </c>
      <c r="H7557" s="2">
        <f>IFERROR(IF(ISBLANK($A7557),"",IF($A7557="Ūdeņraža jonu koncentrācija",VLOOKUP(Dati!$A7557,Normas!$A:$D,2,FALSE),VLOOKUP(Dati!$A7557,Normas!$A:$D,2,FALSE)*0.3)),"")</f>
      </c>
      <c r="I7557" s="2">
        <f>IFERROR(IF(ISBLANK($A7557),"",IF($A7557="Ūdeņraža jonu koncentrācija",VLOOKUP(Dati!$A7557,Normas!$A:$D,3,FALSE),VLOOKUP(Dati!$A7557,Normas!$A:$D,3,FALSE)*0.3)),"")</f>
      </c>
    </row>
    <row r="7558" spans="2:9" x14ac:dyDescent="0.2">
      <c r="B7558">
        <f>IF(ISBLANK(A7558),"",VLOOKUP(A7558,Normas!A:D,4,FALSE))</f>
      </c>
      <c r="E7558" s="2">
        <f>IF(ISBLANK(D7558),"",INT(YEARFRAC(D7558,'Vispārīga informācija'!$B$2)))</f>
      </c>
      <c r="F7558" s="2">
        <f>IFERROR(IF(ISBLANK($A7558),"",IF($A7558="Ūdeņraža jonu koncentrācija",VLOOKUP(Dati!$A7558,Normas!$A:$D,2,FALSE),VLOOKUP(Dati!$A7558,Normas!$A:$D,2,FALSE)*0.6)),"")</f>
      </c>
      <c r="G7558" s="2">
        <f>IFERROR(IF(ISBLANK($A7558),"",IF($A7558="Ūdeņraža jonu koncentrācija",VLOOKUP(Dati!$A7558,Normas!$A:$D,3,FALSE),VLOOKUP(Dati!$A7558,Normas!$A:$D,3,FALSE)*0.6)),"")</f>
      </c>
      <c r="H7558" s="2">
        <f>IFERROR(IF(ISBLANK($A7558),"",IF($A7558="Ūdeņraža jonu koncentrācija",VLOOKUP(Dati!$A7558,Normas!$A:$D,2,FALSE),VLOOKUP(Dati!$A7558,Normas!$A:$D,2,FALSE)*0.3)),"")</f>
      </c>
      <c r="I7558" s="2">
        <f>IFERROR(IF(ISBLANK($A7558),"",IF($A7558="Ūdeņraža jonu koncentrācija",VLOOKUP(Dati!$A7558,Normas!$A:$D,3,FALSE),VLOOKUP(Dati!$A7558,Normas!$A:$D,3,FALSE)*0.3)),"")</f>
      </c>
    </row>
    <row r="7559" spans="2:9" x14ac:dyDescent="0.2">
      <c r="B7559">
        <f>IF(ISBLANK(A7559),"",VLOOKUP(A7559,Normas!A:D,4,FALSE))</f>
      </c>
      <c r="E7559" s="2">
        <f>IF(ISBLANK(D7559),"",INT(YEARFRAC(D7559,'Vispārīga informācija'!$B$2)))</f>
      </c>
      <c r="F7559" s="2">
        <f>IFERROR(IF(ISBLANK($A7559),"",IF($A7559="Ūdeņraža jonu koncentrācija",VLOOKUP(Dati!$A7559,Normas!$A:$D,2,FALSE),VLOOKUP(Dati!$A7559,Normas!$A:$D,2,FALSE)*0.6)),"")</f>
      </c>
      <c r="G7559" s="2">
        <f>IFERROR(IF(ISBLANK($A7559),"",IF($A7559="Ūdeņraža jonu koncentrācija",VLOOKUP(Dati!$A7559,Normas!$A:$D,3,FALSE),VLOOKUP(Dati!$A7559,Normas!$A:$D,3,FALSE)*0.6)),"")</f>
      </c>
      <c r="H7559" s="2">
        <f>IFERROR(IF(ISBLANK($A7559),"",IF($A7559="Ūdeņraža jonu koncentrācija",VLOOKUP(Dati!$A7559,Normas!$A:$D,2,FALSE),VLOOKUP(Dati!$A7559,Normas!$A:$D,2,FALSE)*0.3)),"")</f>
      </c>
      <c r="I7559" s="2">
        <f>IFERROR(IF(ISBLANK($A7559),"",IF($A7559="Ūdeņraža jonu koncentrācija",VLOOKUP(Dati!$A7559,Normas!$A:$D,3,FALSE),VLOOKUP(Dati!$A7559,Normas!$A:$D,3,FALSE)*0.3)),"")</f>
      </c>
    </row>
    <row r="7560" spans="2:9" x14ac:dyDescent="0.2">
      <c r="B7560">
        <f>IF(ISBLANK(A7560),"",VLOOKUP(A7560,Normas!A:D,4,FALSE))</f>
      </c>
      <c r="E7560" s="2">
        <f>IF(ISBLANK(D7560),"",INT(YEARFRAC(D7560,'Vispārīga informācija'!$B$2)))</f>
      </c>
      <c r="F7560" s="2">
        <f>IFERROR(IF(ISBLANK($A7560),"",IF($A7560="Ūdeņraža jonu koncentrācija",VLOOKUP(Dati!$A7560,Normas!$A:$D,2,FALSE),VLOOKUP(Dati!$A7560,Normas!$A:$D,2,FALSE)*0.6)),"")</f>
      </c>
      <c r="G7560" s="2">
        <f>IFERROR(IF(ISBLANK($A7560),"",IF($A7560="Ūdeņraža jonu koncentrācija",VLOOKUP(Dati!$A7560,Normas!$A:$D,3,FALSE),VLOOKUP(Dati!$A7560,Normas!$A:$D,3,FALSE)*0.6)),"")</f>
      </c>
      <c r="H7560" s="2">
        <f>IFERROR(IF(ISBLANK($A7560),"",IF($A7560="Ūdeņraža jonu koncentrācija",VLOOKUP(Dati!$A7560,Normas!$A:$D,2,FALSE),VLOOKUP(Dati!$A7560,Normas!$A:$D,2,FALSE)*0.3)),"")</f>
      </c>
      <c r="I7560" s="2">
        <f>IFERROR(IF(ISBLANK($A7560),"",IF($A7560="Ūdeņraža jonu koncentrācija",VLOOKUP(Dati!$A7560,Normas!$A:$D,3,FALSE),VLOOKUP(Dati!$A7560,Normas!$A:$D,3,FALSE)*0.3)),"")</f>
      </c>
    </row>
    <row r="7561" spans="2:9" x14ac:dyDescent="0.2">
      <c r="B7561">
        <f>IF(ISBLANK(A7561),"",VLOOKUP(A7561,Normas!A:D,4,FALSE))</f>
      </c>
      <c r="E7561" s="2">
        <f>IF(ISBLANK(D7561),"",INT(YEARFRAC(D7561,'Vispārīga informācija'!$B$2)))</f>
      </c>
      <c r="F7561" s="2">
        <f>IFERROR(IF(ISBLANK($A7561),"",IF($A7561="Ūdeņraža jonu koncentrācija",VLOOKUP(Dati!$A7561,Normas!$A:$D,2,FALSE),VLOOKUP(Dati!$A7561,Normas!$A:$D,2,FALSE)*0.6)),"")</f>
      </c>
      <c r="G7561" s="2">
        <f>IFERROR(IF(ISBLANK($A7561),"",IF($A7561="Ūdeņraža jonu koncentrācija",VLOOKUP(Dati!$A7561,Normas!$A:$D,3,FALSE),VLOOKUP(Dati!$A7561,Normas!$A:$D,3,FALSE)*0.6)),"")</f>
      </c>
      <c r="H7561" s="2">
        <f>IFERROR(IF(ISBLANK($A7561),"",IF($A7561="Ūdeņraža jonu koncentrācija",VLOOKUP(Dati!$A7561,Normas!$A:$D,2,FALSE),VLOOKUP(Dati!$A7561,Normas!$A:$D,2,FALSE)*0.3)),"")</f>
      </c>
      <c r="I7561" s="2">
        <f>IFERROR(IF(ISBLANK($A7561),"",IF($A7561="Ūdeņraža jonu koncentrācija",VLOOKUP(Dati!$A7561,Normas!$A:$D,3,FALSE),VLOOKUP(Dati!$A7561,Normas!$A:$D,3,FALSE)*0.3)),"")</f>
      </c>
    </row>
    <row r="7562" spans="2:9" x14ac:dyDescent="0.2">
      <c r="B7562">
        <f>IF(ISBLANK(A7562),"",VLOOKUP(A7562,Normas!A:D,4,FALSE))</f>
      </c>
      <c r="E7562" s="2">
        <f>IF(ISBLANK(D7562),"",INT(YEARFRAC(D7562,'Vispārīga informācija'!$B$2)))</f>
      </c>
      <c r="F7562" s="2">
        <f>IFERROR(IF(ISBLANK($A7562),"",IF($A7562="Ūdeņraža jonu koncentrācija",VLOOKUP(Dati!$A7562,Normas!$A:$D,2,FALSE),VLOOKUP(Dati!$A7562,Normas!$A:$D,2,FALSE)*0.6)),"")</f>
      </c>
      <c r="G7562" s="2">
        <f>IFERROR(IF(ISBLANK($A7562),"",IF($A7562="Ūdeņraža jonu koncentrācija",VLOOKUP(Dati!$A7562,Normas!$A:$D,3,FALSE),VLOOKUP(Dati!$A7562,Normas!$A:$D,3,FALSE)*0.6)),"")</f>
      </c>
      <c r="H7562" s="2">
        <f>IFERROR(IF(ISBLANK($A7562),"",IF($A7562="Ūdeņraža jonu koncentrācija",VLOOKUP(Dati!$A7562,Normas!$A:$D,2,FALSE),VLOOKUP(Dati!$A7562,Normas!$A:$D,2,FALSE)*0.3)),"")</f>
      </c>
      <c r="I7562" s="2">
        <f>IFERROR(IF(ISBLANK($A7562),"",IF($A7562="Ūdeņraža jonu koncentrācija",VLOOKUP(Dati!$A7562,Normas!$A:$D,3,FALSE),VLOOKUP(Dati!$A7562,Normas!$A:$D,3,FALSE)*0.3)),"")</f>
      </c>
    </row>
    <row r="7563" spans="2:9" x14ac:dyDescent="0.2">
      <c r="B7563">
        <f>IF(ISBLANK(A7563),"",VLOOKUP(A7563,Normas!A:D,4,FALSE))</f>
      </c>
      <c r="E7563" s="2">
        <f>IF(ISBLANK(D7563),"",INT(YEARFRAC(D7563,'Vispārīga informācija'!$B$2)))</f>
      </c>
      <c r="F7563" s="2">
        <f>IFERROR(IF(ISBLANK($A7563),"",IF($A7563="Ūdeņraža jonu koncentrācija",VLOOKUP(Dati!$A7563,Normas!$A:$D,2,FALSE),VLOOKUP(Dati!$A7563,Normas!$A:$D,2,FALSE)*0.6)),"")</f>
      </c>
      <c r="G7563" s="2">
        <f>IFERROR(IF(ISBLANK($A7563),"",IF($A7563="Ūdeņraža jonu koncentrācija",VLOOKUP(Dati!$A7563,Normas!$A:$D,3,FALSE),VLOOKUP(Dati!$A7563,Normas!$A:$D,3,FALSE)*0.6)),"")</f>
      </c>
      <c r="H7563" s="2">
        <f>IFERROR(IF(ISBLANK($A7563),"",IF($A7563="Ūdeņraža jonu koncentrācija",VLOOKUP(Dati!$A7563,Normas!$A:$D,2,FALSE),VLOOKUP(Dati!$A7563,Normas!$A:$D,2,FALSE)*0.3)),"")</f>
      </c>
      <c r="I7563" s="2">
        <f>IFERROR(IF(ISBLANK($A7563),"",IF($A7563="Ūdeņraža jonu koncentrācija",VLOOKUP(Dati!$A7563,Normas!$A:$D,3,FALSE),VLOOKUP(Dati!$A7563,Normas!$A:$D,3,FALSE)*0.3)),"")</f>
      </c>
    </row>
    <row r="7564" spans="2:9" x14ac:dyDescent="0.2">
      <c r="B7564">
        <f>IF(ISBLANK(A7564),"",VLOOKUP(A7564,Normas!A:D,4,FALSE))</f>
      </c>
      <c r="E7564" s="2">
        <f>IF(ISBLANK(D7564),"",INT(YEARFRAC(D7564,'Vispārīga informācija'!$B$2)))</f>
      </c>
      <c r="F7564" s="2">
        <f>IFERROR(IF(ISBLANK($A7564),"",IF($A7564="Ūdeņraža jonu koncentrācija",VLOOKUP(Dati!$A7564,Normas!$A:$D,2,FALSE),VLOOKUP(Dati!$A7564,Normas!$A:$D,2,FALSE)*0.6)),"")</f>
      </c>
      <c r="G7564" s="2">
        <f>IFERROR(IF(ISBLANK($A7564),"",IF($A7564="Ūdeņraža jonu koncentrācija",VLOOKUP(Dati!$A7564,Normas!$A:$D,3,FALSE),VLOOKUP(Dati!$A7564,Normas!$A:$D,3,FALSE)*0.6)),"")</f>
      </c>
      <c r="H7564" s="2">
        <f>IFERROR(IF(ISBLANK($A7564),"",IF($A7564="Ūdeņraža jonu koncentrācija",VLOOKUP(Dati!$A7564,Normas!$A:$D,2,FALSE),VLOOKUP(Dati!$A7564,Normas!$A:$D,2,FALSE)*0.3)),"")</f>
      </c>
      <c r="I7564" s="2">
        <f>IFERROR(IF(ISBLANK($A7564),"",IF($A7564="Ūdeņraža jonu koncentrācija",VLOOKUP(Dati!$A7564,Normas!$A:$D,3,FALSE),VLOOKUP(Dati!$A7564,Normas!$A:$D,3,FALSE)*0.3)),"")</f>
      </c>
    </row>
    <row r="7565" spans="2:9" x14ac:dyDescent="0.2">
      <c r="B7565">
        <f>IF(ISBLANK(A7565),"",VLOOKUP(A7565,Normas!A:D,4,FALSE))</f>
      </c>
      <c r="E7565" s="2">
        <f>IF(ISBLANK(D7565),"",INT(YEARFRAC(D7565,'Vispārīga informācija'!$B$2)))</f>
      </c>
      <c r="F7565" s="2">
        <f>IFERROR(IF(ISBLANK($A7565),"",IF($A7565="Ūdeņraža jonu koncentrācija",VLOOKUP(Dati!$A7565,Normas!$A:$D,2,FALSE),VLOOKUP(Dati!$A7565,Normas!$A:$D,2,FALSE)*0.6)),"")</f>
      </c>
      <c r="G7565" s="2">
        <f>IFERROR(IF(ISBLANK($A7565),"",IF($A7565="Ūdeņraža jonu koncentrācija",VLOOKUP(Dati!$A7565,Normas!$A:$D,3,FALSE),VLOOKUP(Dati!$A7565,Normas!$A:$D,3,FALSE)*0.6)),"")</f>
      </c>
      <c r="H7565" s="2">
        <f>IFERROR(IF(ISBLANK($A7565),"",IF($A7565="Ūdeņraža jonu koncentrācija",VLOOKUP(Dati!$A7565,Normas!$A:$D,2,FALSE),VLOOKUP(Dati!$A7565,Normas!$A:$D,2,FALSE)*0.3)),"")</f>
      </c>
      <c r="I7565" s="2">
        <f>IFERROR(IF(ISBLANK($A7565),"",IF($A7565="Ūdeņraža jonu koncentrācija",VLOOKUP(Dati!$A7565,Normas!$A:$D,3,FALSE),VLOOKUP(Dati!$A7565,Normas!$A:$D,3,FALSE)*0.3)),"")</f>
      </c>
    </row>
    <row r="7566" spans="2:9" x14ac:dyDescent="0.2">
      <c r="B7566">
        <f>IF(ISBLANK(A7566),"",VLOOKUP(A7566,Normas!A:D,4,FALSE))</f>
      </c>
      <c r="E7566" s="2">
        <f>IF(ISBLANK(D7566),"",INT(YEARFRAC(D7566,'Vispārīga informācija'!$B$2)))</f>
      </c>
      <c r="F7566" s="2">
        <f>IFERROR(IF(ISBLANK($A7566),"",IF($A7566="Ūdeņraža jonu koncentrācija",VLOOKUP(Dati!$A7566,Normas!$A:$D,2,FALSE),VLOOKUP(Dati!$A7566,Normas!$A:$D,2,FALSE)*0.6)),"")</f>
      </c>
      <c r="G7566" s="2">
        <f>IFERROR(IF(ISBLANK($A7566),"",IF($A7566="Ūdeņraža jonu koncentrācija",VLOOKUP(Dati!$A7566,Normas!$A:$D,3,FALSE),VLOOKUP(Dati!$A7566,Normas!$A:$D,3,FALSE)*0.6)),"")</f>
      </c>
      <c r="H7566" s="2">
        <f>IFERROR(IF(ISBLANK($A7566),"",IF($A7566="Ūdeņraža jonu koncentrācija",VLOOKUP(Dati!$A7566,Normas!$A:$D,2,FALSE),VLOOKUP(Dati!$A7566,Normas!$A:$D,2,FALSE)*0.3)),"")</f>
      </c>
      <c r="I7566" s="2">
        <f>IFERROR(IF(ISBLANK($A7566),"",IF($A7566="Ūdeņraža jonu koncentrācija",VLOOKUP(Dati!$A7566,Normas!$A:$D,3,FALSE),VLOOKUP(Dati!$A7566,Normas!$A:$D,3,FALSE)*0.3)),"")</f>
      </c>
    </row>
    <row r="7567" spans="2:9" x14ac:dyDescent="0.2">
      <c r="B7567">
        <f>IF(ISBLANK(A7567),"",VLOOKUP(A7567,Normas!A:D,4,FALSE))</f>
      </c>
      <c r="E7567" s="2">
        <f>IF(ISBLANK(D7567),"",INT(YEARFRAC(D7567,'Vispārīga informācija'!$B$2)))</f>
      </c>
      <c r="F7567" s="2">
        <f>IFERROR(IF(ISBLANK($A7567),"",IF($A7567="Ūdeņraža jonu koncentrācija",VLOOKUP(Dati!$A7567,Normas!$A:$D,2,FALSE),VLOOKUP(Dati!$A7567,Normas!$A:$D,2,FALSE)*0.6)),"")</f>
      </c>
      <c r="G7567" s="2">
        <f>IFERROR(IF(ISBLANK($A7567),"",IF($A7567="Ūdeņraža jonu koncentrācija",VLOOKUP(Dati!$A7567,Normas!$A:$D,3,FALSE),VLOOKUP(Dati!$A7567,Normas!$A:$D,3,FALSE)*0.6)),"")</f>
      </c>
      <c r="H7567" s="2">
        <f>IFERROR(IF(ISBLANK($A7567),"",IF($A7567="Ūdeņraža jonu koncentrācija",VLOOKUP(Dati!$A7567,Normas!$A:$D,2,FALSE),VLOOKUP(Dati!$A7567,Normas!$A:$D,2,FALSE)*0.3)),"")</f>
      </c>
      <c r="I7567" s="2">
        <f>IFERROR(IF(ISBLANK($A7567),"",IF($A7567="Ūdeņraža jonu koncentrācija",VLOOKUP(Dati!$A7567,Normas!$A:$D,3,FALSE),VLOOKUP(Dati!$A7567,Normas!$A:$D,3,FALSE)*0.3)),"")</f>
      </c>
    </row>
    <row r="7568" spans="2:9" x14ac:dyDescent="0.2">
      <c r="B7568">
        <f>IF(ISBLANK(A7568),"",VLOOKUP(A7568,Normas!A:D,4,FALSE))</f>
      </c>
      <c r="E7568" s="2">
        <f>IF(ISBLANK(D7568),"",INT(YEARFRAC(D7568,'Vispārīga informācija'!$B$2)))</f>
      </c>
      <c r="F7568" s="2">
        <f>IFERROR(IF(ISBLANK($A7568),"",IF($A7568="Ūdeņraža jonu koncentrācija",VLOOKUP(Dati!$A7568,Normas!$A:$D,2,FALSE),VLOOKUP(Dati!$A7568,Normas!$A:$D,2,FALSE)*0.6)),"")</f>
      </c>
      <c r="G7568" s="2">
        <f>IFERROR(IF(ISBLANK($A7568),"",IF($A7568="Ūdeņraža jonu koncentrācija",VLOOKUP(Dati!$A7568,Normas!$A:$D,3,FALSE),VLOOKUP(Dati!$A7568,Normas!$A:$D,3,FALSE)*0.6)),"")</f>
      </c>
      <c r="H7568" s="2">
        <f>IFERROR(IF(ISBLANK($A7568),"",IF($A7568="Ūdeņraža jonu koncentrācija",VLOOKUP(Dati!$A7568,Normas!$A:$D,2,FALSE),VLOOKUP(Dati!$A7568,Normas!$A:$D,2,FALSE)*0.3)),"")</f>
      </c>
      <c r="I7568" s="2">
        <f>IFERROR(IF(ISBLANK($A7568),"",IF($A7568="Ūdeņraža jonu koncentrācija",VLOOKUP(Dati!$A7568,Normas!$A:$D,3,FALSE),VLOOKUP(Dati!$A7568,Normas!$A:$D,3,FALSE)*0.3)),"")</f>
      </c>
    </row>
    <row r="7569" spans="2:9" x14ac:dyDescent="0.2">
      <c r="B7569">
        <f>IF(ISBLANK(A7569),"",VLOOKUP(A7569,Normas!A:D,4,FALSE))</f>
      </c>
      <c r="E7569" s="2">
        <f>IF(ISBLANK(D7569),"",INT(YEARFRAC(D7569,'Vispārīga informācija'!$B$2)))</f>
      </c>
      <c r="F7569" s="2">
        <f>IFERROR(IF(ISBLANK($A7569),"",IF($A7569="Ūdeņraža jonu koncentrācija",VLOOKUP(Dati!$A7569,Normas!$A:$D,2,FALSE),VLOOKUP(Dati!$A7569,Normas!$A:$D,2,FALSE)*0.6)),"")</f>
      </c>
      <c r="G7569" s="2">
        <f>IFERROR(IF(ISBLANK($A7569),"",IF($A7569="Ūdeņraža jonu koncentrācija",VLOOKUP(Dati!$A7569,Normas!$A:$D,3,FALSE),VLOOKUP(Dati!$A7569,Normas!$A:$D,3,FALSE)*0.6)),"")</f>
      </c>
      <c r="H7569" s="2">
        <f>IFERROR(IF(ISBLANK($A7569),"",IF($A7569="Ūdeņraža jonu koncentrācija",VLOOKUP(Dati!$A7569,Normas!$A:$D,2,FALSE),VLOOKUP(Dati!$A7569,Normas!$A:$D,2,FALSE)*0.3)),"")</f>
      </c>
      <c r="I7569" s="2">
        <f>IFERROR(IF(ISBLANK($A7569),"",IF($A7569="Ūdeņraža jonu koncentrācija",VLOOKUP(Dati!$A7569,Normas!$A:$D,3,FALSE),VLOOKUP(Dati!$A7569,Normas!$A:$D,3,FALSE)*0.3)),"")</f>
      </c>
    </row>
    <row r="7570" spans="2:9" x14ac:dyDescent="0.2">
      <c r="B7570">
        <f>IF(ISBLANK(A7570),"",VLOOKUP(A7570,Normas!A:D,4,FALSE))</f>
      </c>
      <c r="E7570" s="2">
        <f>IF(ISBLANK(D7570),"",INT(YEARFRAC(D7570,'Vispārīga informācija'!$B$2)))</f>
      </c>
      <c r="F7570" s="2">
        <f>IFERROR(IF(ISBLANK($A7570),"",IF($A7570="Ūdeņraža jonu koncentrācija",VLOOKUP(Dati!$A7570,Normas!$A:$D,2,FALSE),VLOOKUP(Dati!$A7570,Normas!$A:$D,2,FALSE)*0.6)),"")</f>
      </c>
      <c r="G7570" s="2">
        <f>IFERROR(IF(ISBLANK($A7570),"",IF($A7570="Ūdeņraža jonu koncentrācija",VLOOKUP(Dati!$A7570,Normas!$A:$D,3,FALSE),VLOOKUP(Dati!$A7570,Normas!$A:$D,3,FALSE)*0.6)),"")</f>
      </c>
      <c r="H7570" s="2">
        <f>IFERROR(IF(ISBLANK($A7570),"",IF($A7570="Ūdeņraža jonu koncentrācija",VLOOKUP(Dati!$A7570,Normas!$A:$D,2,FALSE),VLOOKUP(Dati!$A7570,Normas!$A:$D,2,FALSE)*0.3)),"")</f>
      </c>
      <c r="I7570" s="2">
        <f>IFERROR(IF(ISBLANK($A7570),"",IF($A7570="Ūdeņraža jonu koncentrācija",VLOOKUP(Dati!$A7570,Normas!$A:$D,3,FALSE),VLOOKUP(Dati!$A7570,Normas!$A:$D,3,FALSE)*0.3)),"")</f>
      </c>
    </row>
    <row r="7571" spans="2:9" x14ac:dyDescent="0.2">
      <c r="B7571">
        <f>IF(ISBLANK(A7571),"",VLOOKUP(A7571,Normas!A:D,4,FALSE))</f>
      </c>
      <c r="E7571" s="2">
        <f>IF(ISBLANK(D7571),"",INT(YEARFRAC(D7571,'Vispārīga informācija'!$B$2)))</f>
      </c>
      <c r="F7571" s="2">
        <f>IFERROR(IF(ISBLANK($A7571),"",IF($A7571="Ūdeņraža jonu koncentrācija",VLOOKUP(Dati!$A7571,Normas!$A:$D,2,FALSE),VLOOKUP(Dati!$A7571,Normas!$A:$D,2,FALSE)*0.6)),"")</f>
      </c>
      <c r="G7571" s="2">
        <f>IFERROR(IF(ISBLANK($A7571),"",IF($A7571="Ūdeņraža jonu koncentrācija",VLOOKUP(Dati!$A7571,Normas!$A:$D,3,FALSE),VLOOKUP(Dati!$A7571,Normas!$A:$D,3,FALSE)*0.6)),"")</f>
      </c>
      <c r="H7571" s="2">
        <f>IFERROR(IF(ISBLANK($A7571),"",IF($A7571="Ūdeņraža jonu koncentrācija",VLOOKUP(Dati!$A7571,Normas!$A:$D,2,FALSE),VLOOKUP(Dati!$A7571,Normas!$A:$D,2,FALSE)*0.3)),"")</f>
      </c>
      <c r="I7571" s="2">
        <f>IFERROR(IF(ISBLANK($A7571),"",IF($A7571="Ūdeņraža jonu koncentrācija",VLOOKUP(Dati!$A7571,Normas!$A:$D,3,FALSE),VLOOKUP(Dati!$A7571,Normas!$A:$D,3,FALSE)*0.3)),"")</f>
      </c>
    </row>
    <row r="7572" spans="2:9" x14ac:dyDescent="0.2">
      <c r="B7572">
        <f>IF(ISBLANK(A7572),"",VLOOKUP(A7572,Normas!A:D,4,FALSE))</f>
      </c>
      <c r="E7572" s="2">
        <f>IF(ISBLANK(D7572),"",INT(YEARFRAC(D7572,'Vispārīga informācija'!$B$2)))</f>
      </c>
      <c r="F7572" s="2">
        <f>IFERROR(IF(ISBLANK($A7572),"",IF($A7572="Ūdeņraža jonu koncentrācija",VLOOKUP(Dati!$A7572,Normas!$A:$D,2,FALSE),VLOOKUP(Dati!$A7572,Normas!$A:$D,2,FALSE)*0.6)),"")</f>
      </c>
      <c r="G7572" s="2">
        <f>IFERROR(IF(ISBLANK($A7572),"",IF($A7572="Ūdeņraža jonu koncentrācija",VLOOKUP(Dati!$A7572,Normas!$A:$D,3,FALSE),VLOOKUP(Dati!$A7572,Normas!$A:$D,3,FALSE)*0.6)),"")</f>
      </c>
      <c r="H7572" s="2">
        <f>IFERROR(IF(ISBLANK($A7572),"",IF($A7572="Ūdeņraža jonu koncentrācija",VLOOKUP(Dati!$A7572,Normas!$A:$D,2,FALSE),VLOOKUP(Dati!$A7572,Normas!$A:$D,2,FALSE)*0.3)),"")</f>
      </c>
      <c r="I7572" s="2">
        <f>IFERROR(IF(ISBLANK($A7572),"",IF($A7572="Ūdeņraža jonu koncentrācija",VLOOKUP(Dati!$A7572,Normas!$A:$D,3,FALSE),VLOOKUP(Dati!$A7572,Normas!$A:$D,3,FALSE)*0.3)),"")</f>
      </c>
    </row>
    <row r="7573" spans="2:9" x14ac:dyDescent="0.2">
      <c r="B7573">
        <f>IF(ISBLANK(A7573),"",VLOOKUP(A7573,Normas!A:D,4,FALSE))</f>
      </c>
      <c r="E7573" s="2">
        <f>IF(ISBLANK(D7573),"",INT(YEARFRAC(D7573,'Vispārīga informācija'!$B$2)))</f>
      </c>
      <c r="F7573" s="2">
        <f>IFERROR(IF(ISBLANK($A7573),"",IF($A7573="Ūdeņraža jonu koncentrācija",VLOOKUP(Dati!$A7573,Normas!$A:$D,2,FALSE),VLOOKUP(Dati!$A7573,Normas!$A:$D,2,FALSE)*0.6)),"")</f>
      </c>
      <c r="G7573" s="2">
        <f>IFERROR(IF(ISBLANK($A7573),"",IF($A7573="Ūdeņraža jonu koncentrācija",VLOOKUP(Dati!$A7573,Normas!$A:$D,3,FALSE),VLOOKUP(Dati!$A7573,Normas!$A:$D,3,FALSE)*0.6)),"")</f>
      </c>
      <c r="H7573" s="2">
        <f>IFERROR(IF(ISBLANK($A7573),"",IF($A7573="Ūdeņraža jonu koncentrācija",VLOOKUP(Dati!$A7573,Normas!$A:$D,2,FALSE),VLOOKUP(Dati!$A7573,Normas!$A:$D,2,FALSE)*0.3)),"")</f>
      </c>
      <c r="I7573" s="2">
        <f>IFERROR(IF(ISBLANK($A7573),"",IF($A7573="Ūdeņraža jonu koncentrācija",VLOOKUP(Dati!$A7573,Normas!$A:$D,3,FALSE),VLOOKUP(Dati!$A7573,Normas!$A:$D,3,FALSE)*0.3)),"")</f>
      </c>
    </row>
    <row r="7574" spans="2:9" x14ac:dyDescent="0.2">
      <c r="B7574">
        <f>IF(ISBLANK(A7574),"",VLOOKUP(A7574,Normas!A:D,4,FALSE))</f>
      </c>
      <c r="E7574" s="2">
        <f>IF(ISBLANK(D7574),"",INT(YEARFRAC(D7574,'Vispārīga informācija'!$B$2)))</f>
      </c>
      <c r="F7574" s="2">
        <f>IFERROR(IF(ISBLANK($A7574),"",IF($A7574="Ūdeņraža jonu koncentrācija",VLOOKUP(Dati!$A7574,Normas!$A:$D,2,FALSE),VLOOKUP(Dati!$A7574,Normas!$A:$D,2,FALSE)*0.6)),"")</f>
      </c>
      <c r="G7574" s="2">
        <f>IFERROR(IF(ISBLANK($A7574),"",IF($A7574="Ūdeņraža jonu koncentrācija",VLOOKUP(Dati!$A7574,Normas!$A:$D,3,FALSE),VLOOKUP(Dati!$A7574,Normas!$A:$D,3,FALSE)*0.6)),"")</f>
      </c>
      <c r="H7574" s="2">
        <f>IFERROR(IF(ISBLANK($A7574),"",IF($A7574="Ūdeņraža jonu koncentrācija",VLOOKUP(Dati!$A7574,Normas!$A:$D,2,FALSE),VLOOKUP(Dati!$A7574,Normas!$A:$D,2,FALSE)*0.3)),"")</f>
      </c>
      <c r="I7574" s="2">
        <f>IFERROR(IF(ISBLANK($A7574),"",IF($A7574="Ūdeņraža jonu koncentrācija",VLOOKUP(Dati!$A7574,Normas!$A:$D,3,FALSE),VLOOKUP(Dati!$A7574,Normas!$A:$D,3,FALSE)*0.3)),"")</f>
      </c>
    </row>
    <row r="7575" spans="2:9" x14ac:dyDescent="0.2">
      <c r="B7575">
        <f>IF(ISBLANK(A7575),"",VLOOKUP(A7575,Normas!A:D,4,FALSE))</f>
      </c>
      <c r="E7575" s="2">
        <f>IF(ISBLANK(D7575),"",INT(YEARFRAC(D7575,'Vispārīga informācija'!$B$2)))</f>
      </c>
      <c r="F7575" s="2">
        <f>IFERROR(IF(ISBLANK($A7575),"",IF($A7575="Ūdeņraža jonu koncentrācija",VLOOKUP(Dati!$A7575,Normas!$A:$D,2,FALSE),VLOOKUP(Dati!$A7575,Normas!$A:$D,2,FALSE)*0.6)),"")</f>
      </c>
      <c r="G7575" s="2">
        <f>IFERROR(IF(ISBLANK($A7575),"",IF($A7575="Ūdeņraža jonu koncentrācija",VLOOKUP(Dati!$A7575,Normas!$A:$D,3,FALSE),VLOOKUP(Dati!$A7575,Normas!$A:$D,3,FALSE)*0.6)),"")</f>
      </c>
      <c r="H7575" s="2">
        <f>IFERROR(IF(ISBLANK($A7575),"",IF($A7575="Ūdeņraža jonu koncentrācija",VLOOKUP(Dati!$A7575,Normas!$A:$D,2,FALSE),VLOOKUP(Dati!$A7575,Normas!$A:$D,2,FALSE)*0.3)),"")</f>
      </c>
      <c r="I7575" s="2">
        <f>IFERROR(IF(ISBLANK($A7575),"",IF($A7575="Ūdeņraža jonu koncentrācija",VLOOKUP(Dati!$A7575,Normas!$A:$D,3,FALSE),VLOOKUP(Dati!$A7575,Normas!$A:$D,3,FALSE)*0.3)),"")</f>
      </c>
    </row>
    <row r="7576" spans="2:9" x14ac:dyDescent="0.2">
      <c r="B7576">
        <f>IF(ISBLANK(A7576),"",VLOOKUP(A7576,Normas!A:D,4,FALSE))</f>
      </c>
      <c r="E7576" s="2">
        <f>IF(ISBLANK(D7576),"",INT(YEARFRAC(D7576,'Vispārīga informācija'!$B$2)))</f>
      </c>
      <c r="F7576" s="2">
        <f>IFERROR(IF(ISBLANK($A7576),"",IF($A7576="Ūdeņraža jonu koncentrācija",VLOOKUP(Dati!$A7576,Normas!$A:$D,2,FALSE),VLOOKUP(Dati!$A7576,Normas!$A:$D,2,FALSE)*0.6)),"")</f>
      </c>
      <c r="G7576" s="2">
        <f>IFERROR(IF(ISBLANK($A7576),"",IF($A7576="Ūdeņraža jonu koncentrācija",VLOOKUP(Dati!$A7576,Normas!$A:$D,3,FALSE),VLOOKUP(Dati!$A7576,Normas!$A:$D,3,FALSE)*0.6)),"")</f>
      </c>
      <c r="H7576" s="2">
        <f>IFERROR(IF(ISBLANK($A7576),"",IF($A7576="Ūdeņraža jonu koncentrācija",VLOOKUP(Dati!$A7576,Normas!$A:$D,2,FALSE),VLOOKUP(Dati!$A7576,Normas!$A:$D,2,FALSE)*0.3)),"")</f>
      </c>
      <c r="I7576" s="2">
        <f>IFERROR(IF(ISBLANK($A7576),"",IF($A7576="Ūdeņraža jonu koncentrācija",VLOOKUP(Dati!$A7576,Normas!$A:$D,3,FALSE),VLOOKUP(Dati!$A7576,Normas!$A:$D,3,FALSE)*0.3)),"")</f>
      </c>
    </row>
    <row r="7577" spans="2:9" x14ac:dyDescent="0.2">
      <c r="B7577">
        <f>IF(ISBLANK(A7577),"",VLOOKUP(A7577,Normas!A:D,4,FALSE))</f>
      </c>
      <c r="E7577" s="2">
        <f>IF(ISBLANK(D7577),"",INT(YEARFRAC(D7577,'Vispārīga informācija'!$B$2)))</f>
      </c>
      <c r="F7577" s="2">
        <f>IFERROR(IF(ISBLANK($A7577),"",IF($A7577="Ūdeņraža jonu koncentrācija",VLOOKUP(Dati!$A7577,Normas!$A:$D,2,FALSE),VLOOKUP(Dati!$A7577,Normas!$A:$D,2,FALSE)*0.6)),"")</f>
      </c>
      <c r="G7577" s="2">
        <f>IFERROR(IF(ISBLANK($A7577),"",IF($A7577="Ūdeņraža jonu koncentrācija",VLOOKUP(Dati!$A7577,Normas!$A:$D,3,FALSE),VLOOKUP(Dati!$A7577,Normas!$A:$D,3,FALSE)*0.6)),"")</f>
      </c>
      <c r="H7577" s="2">
        <f>IFERROR(IF(ISBLANK($A7577),"",IF($A7577="Ūdeņraža jonu koncentrācija",VLOOKUP(Dati!$A7577,Normas!$A:$D,2,FALSE),VLOOKUP(Dati!$A7577,Normas!$A:$D,2,FALSE)*0.3)),"")</f>
      </c>
      <c r="I7577" s="2">
        <f>IFERROR(IF(ISBLANK($A7577),"",IF($A7577="Ūdeņraža jonu koncentrācija",VLOOKUP(Dati!$A7577,Normas!$A:$D,3,FALSE),VLOOKUP(Dati!$A7577,Normas!$A:$D,3,FALSE)*0.3)),"")</f>
      </c>
    </row>
    <row r="7578" spans="2:9" x14ac:dyDescent="0.2">
      <c r="B7578">
        <f>IF(ISBLANK(A7578),"",VLOOKUP(A7578,Normas!A:D,4,FALSE))</f>
      </c>
      <c r="E7578" s="2">
        <f>IF(ISBLANK(D7578),"",INT(YEARFRAC(D7578,'Vispārīga informācija'!$B$2)))</f>
      </c>
      <c r="F7578" s="2">
        <f>IFERROR(IF(ISBLANK($A7578),"",IF($A7578="Ūdeņraža jonu koncentrācija",VLOOKUP(Dati!$A7578,Normas!$A:$D,2,FALSE),VLOOKUP(Dati!$A7578,Normas!$A:$D,2,FALSE)*0.6)),"")</f>
      </c>
      <c r="G7578" s="2">
        <f>IFERROR(IF(ISBLANK($A7578),"",IF($A7578="Ūdeņraža jonu koncentrācija",VLOOKUP(Dati!$A7578,Normas!$A:$D,3,FALSE),VLOOKUP(Dati!$A7578,Normas!$A:$D,3,FALSE)*0.6)),"")</f>
      </c>
      <c r="H7578" s="2">
        <f>IFERROR(IF(ISBLANK($A7578),"",IF($A7578="Ūdeņraža jonu koncentrācija",VLOOKUP(Dati!$A7578,Normas!$A:$D,2,FALSE),VLOOKUP(Dati!$A7578,Normas!$A:$D,2,FALSE)*0.3)),"")</f>
      </c>
      <c r="I7578" s="2">
        <f>IFERROR(IF(ISBLANK($A7578),"",IF($A7578="Ūdeņraža jonu koncentrācija",VLOOKUP(Dati!$A7578,Normas!$A:$D,3,FALSE),VLOOKUP(Dati!$A7578,Normas!$A:$D,3,FALSE)*0.3)),"")</f>
      </c>
    </row>
    <row r="7579" spans="2:9" x14ac:dyDescent="0.2">
      <c r="B7579">
        <f>IF(ISBLANK(A7579),"",VLOOKUP(A7579,Normas!A:D,4,FALSE))</f>
      </c>
      <c r="E7579" s="2">
        <f>IF(ISBLANK(D7579),"",INT(YEARFRAC(D7579,'Vispārīga informācija'!$B$2)))</f>
      </c>
      <c r="F7579" s="2">
        <f>IFERROR(IF(ISBLANK($A7579),"",IF($A7579="Ūdeņraža jonu koncentrācija",VLOOKUP(Dati!$A7579,Normas!$A:$D,2,FALSE),VLOOKUP(Dati!$A7579,Normas!$A:$D,2,FALSE)*0.6)),"")</f>
      </c>
      <c r="G7579" s="2">
        <f>IFERROR(IF(ISBLANK($A7579),"",IF($A7579="Ūdeņraža jonu koncentrācija",VLOOKUP(Dati!$A7579,Normas!$A:$D,3,FALSE),VLOOKUP(Dati!$A7579,Normas!$A:$D,3,FALSE)*0.6)),"")</f>
      </c>
      <c r="H7579" s="2">
        <f>IFERROR(IF(ISBLANK($A7579),"",IF($A7579="Ūdeņraža jonu koncentrācija",VLOOKUP(Dati!$A7579,Normas!$A:$D,2,FALSE),VLOOKUP(Dati!$A7579,Normas!$A:$D,2,FALSE)*0.3)),"")</f>
      </c>
      <c r="I7579" s="2">
        <f>IFERROR(IF(ISBLANK($A7579),"",IF($A7579="Ūdeņraža jonu koncentrācija",VLOOKUP(Dati!$A7579,Normas!$A:$D,3,FALSE),VLOOKUP(Dati!$A7579,Normas!$A:$D,3,FALSE)*0.3)),"")</f>
      </c>
    </row>
    <row r="7580" spans="2:9" x14ac:dyDescent="0.2">
      <c r="B7580">
        <f>IF(ISBLANK(A7580),"",VLOOKUP(A7580,Normas!A:D,4,FALSE))</f>
      </c>
      <c r="E7580" s="2">
        <f>IF(ISBLANK(D7580),"",INT(YEARFRAC(D7580,'Vispārīga informācija'!$B$2)))</f>
      </c>
      <c r="F7580" s="2">
        <f>IFERROR(IF(ISBLANK($A7580),"",IF($A7580="Ūdeņraža jonu koncentrācija",VLOOKUP(Dati!$A7580,Normas!$A:$D,2,FALSE),VLOOKUP(Dati!$A7580,Normas!$A:$D,2,FALSE)*0.6)),"")</f>
      </c>
      <c r="G7580" s="2">
        <f>IFERROR(IF(ISBLANK($A7580),"",IF($A7580="Ūdeņraža jonu koncentrācija",VLOOKUP(Dati!$A7580,Normas!$A:$D,3,FALSE),VLOOKUP(Dati!$A7580,Normas!$A:$D,3,FALSE)*0.6)),"")</f>
      </c>
      <c r="H7580" s="2">
        <f>IFERROR(IF(ISBLANK($A7580),"",IF($A7580="Ūdeņraža jonu koncentrācija",VLOOKUP(Dati!$A7580,Normas!$A:$D,2,FALSE),VLOOKUP(Dati!$A7580,Normas!$A:$D,2,FALSE)*0.3)),"")</f>
      </c>
      <c r="I7580" s="2">
        <f>IFERROR(IF(ISBLANK($A7580),"",IF($A7580="Ūdeņraža jonu koncentrācija",VLOOKUP(Dati!$A7580,Normas!$A:$D,3,FALSE),VLOOKUP(Dati!$A7580,Normas!$A:$D,3,FALSE)*0.3)),"")</f>
      </c>
    </row>
    <row r="7581" spans="2:9" x14ac:dyDescent="0.2">
      <c r="B7581">
        <f>IF(ISBLANK(A7581),"",VLOOKUP(A7581,Normas!A:D,4,FALSE))</f>
      </c>
      <c r="E7581" s="2">
        <f>IF(ISBLANK(D7581),"",INT(YEARFRAC(D7581,'Vispārīga informācija'!$B$2)))</f>
      </c>
      <c r="F7581" s="2">
        <f>IFERROR(IF(ISBLANK($A7581),"",IF($A7581="Ūdeņraža jonu koncentrācija",VLOOKUP(Dati!$A7581,Normas!$A:$D,2,FALSE),VLOOKUP(Dati!$A7581,Normas!$A:$D,2,FALSE)*0.6)),"")</f>
      </c>
      <c r="G7581" s="2">
        <f>IFERROR(IF(ISBLANK($A7581),"",IF($A7581="Ūdeņraža jonu koncentrācija",VLOOKUP(Dati!$A7581,Normas!$A:$D,3,FALSE),VLOOKUP(Dati!$A7581,Normas!$A:$D,3,FALSE)*0.6)),"")</f>
      </c>
      <c r="H7581" s="2">
        <f>IFERROR(IF(ISBLANK($A7581),"",IF($A7581="Ūdeņraža jonu koncentrācija",VLOOKUP(Dati!$A7581,Normas!$A:$D,2,FALSE),VLOOKUP(Dati!$A7581,Normas!$A:$D,2,FALSE)*0.3)),"")</f>
      </c>
      <c r="I7581" s="2">
        <f>IFERROR(IF(ISBLANK($A7581),"",IF($A7581="Ūdeņraža jonu koncentrācija",VLOOKUP(Dati!$A7581,Normas!$A:$D,3,FALSE),VLOOKUP(Dati!$A7581,Normas!$A:$D,3,FALSE)*0.3)),"")</f>
      </c>
    </row>
    <row r="7582" spans="2:9" x14ac:dyDescent="0.2">
      <c r="B7582">
        <f>IF(ISBLANK(A7582),"",VLOOKUP(A7582,Normas!A:D,4,FALSE))</f>
      </c>
      <c r="E7582" s="2">
        <f>IF(ISBLANK(D7582),"",INT(YEARFRAC(D7582,'Vispārīga informācija'!$B$2)))</f>
      </c>
      <c r="F7582" s="2">
        <f>IFERROR(IF(ISBLANK($A7582),"",IF($A7582="Ūdeņraža jonu koncentrācija",VLOOKUP(Dati!$A7582,Normas!$A:$D,2,FALSE),VLOOKUP(Dati!$A7582,Normas!$A:$D,2,FALSE)*0.6)),"")</f>
      </c>
      <c r="G7582" s="2">
        <f>IFERROR(IF(ISBLANK($A7582),"",IF($A7582="Ūdeņraža jonu koncentrācija",VLOOKUP(Dati!$A7582,Normas!$A:$D,3,FALSE),VLOOKUP(Dati!$A7582,Normas!$A:$D,3,FALSE)*0.6)),"")</f>
      </c>
      <c r="H7582" s="2">
        <f>IFERROR(IF(ISBLANK($A7582),"",IF($A7582="Ūdeņraža jonu koncentrācija",VLOOKUP(Dati!$A7582,Normas!$A:$D,2,FALSE),VLOOKUP(Dati!$A7582,Normas!$A:$D,2,FALSE)*0.3)),"")</f>
      </c>
      <c r="I7582" s="2">
        <f>IFERROR(IF(ISBLANK($A7582),"",IF($A7582="Ūdeņraža jonu koncentrācija",VLOOKUP(Dati!$A7582,Normas!$A:$D,3,FALSE),VLOOKUP(Dati!$A7582,Normas!$A:$D,3,FALSE)*0.3)),"")</f>
      </c>
    </row>
    <row r="7583" spans="2:9" x14ac:dyDescent="0.2">
      <c r="B7583">
        <f>IF(ISBLANK(A7583),"",VLOOKUP(A7583,Normas!A:D,4,FALSE))</f>
      </c>
      <c r="E7583" s="2">
        <f>IF(ISBLANK(D7583),"",INT(YEARFRAC(D7583,'Vispārīga informācija'!$B$2)))</f>
      </c>
      <c r="F7583" s="2">
        <f>IFERROR(IF(ISBLANK($A7583),"",IF($A7583="Ūdeņraža jonu koncentrācija",VLOOKUP(Dati!$A7583,Normas!$A:$D,2,FALSE),VLOOKUP(Dati!$A7583,Normas!$A:$D,2,FALSE)*0.6)),"")</f>
      </c>
      <c r="G7583" s="2">
        <f>IFERROR(IF(ISBLANK($A7583),"",IF($A7583="Ūdeņraža jonu koncentrācija",VLOOKUP(Dati!$A7583,Normas!$A:$D,3,FALSE),VLOOKUP(Dati!$A7583,Normas!$A:$D,3,FALSE)*0.6)),"")</f>
      </c>
      <c r="H7583" s="2">
        <f>IFERROR(IF(ISBLANK($A7583),"",IF($A7583="Ūdeņraža jonu koncentrācija",VLOOKUP(Dati!$A7583,Normas!$A:$D,2,FALSE),VLOOKUP(Dati!$A7583,Normas!$A:$D,2,FALSE)*0.3)),"")</f>
      </c>
      <c r="I7583" s="2">
        <f>IFERROR(IF(ISBLANK($A7583),"",IF($A7583="Ūdeņraža jonu koncentrācija",VLOOKUP(Dati!$A7583,Normas!$A:$D,3,FALSE),VLOOKUP(Dati!$A7583,Normas!$A:$D,3,FALSE)*0.3)),"")</f>
      </c>
    </row>
    <row r="7584" spans="2:9" x14ac:dyDescent="0.2">
      <c r="B7584">
        <f>IF(ISBLANK(A7584),"",VLOOKUP(A7584,Normas!A:D,4,FALSE))</f>
      </c>
      <c r="E7584" s="2">
        <f>IF(ISBLANK(D7584),"",INT(YEARFRAC(D7584,'Vispārīga informācija'!$B$2)))</f>
      </c>
      <c r="F7584" s="2">
        <f>IFERROR(IF(ISBLANK($A7584),"",IF($A7584="Ūdeņraža jonu koncentrācija",VLOOKUP(Dati!$A7584,Normas!$A:$D,2,FALSE),VLOOKUP(Dati!$A7584,Normas!$A:$D,2,FALSE)*0.6)),"")</f>
      </c>
      <c r="G7584" s="2">
        <f>IFERROR(IF(ISBLANK($A7584),"",IF($A7584="Ūdeņraža jonu koncentrācija",VLOOKUP(Dati!$A7584,Normas!$A:$D,3,FALSE),VLOOKUP(Dati!$A7584,Normas!$A:$D,3,FALSE)*0.6)),"")</f>
      </c>
      <c r="H7584" s="2">
        <f>IFERROR(IF(ISBLANK($A7584),"",IF($A7584="Ūdeņraža jonu koncentrācija",VLOOKUP(Dati!$A7584,Normas!$A:$D,2,FALSE),VLOOKUP(Dati!$A7584,Normas!$A:$D,2,FALSE)*0.3)),"")</f>
      </c>
      <c r="I7584" s="2">
        <f>IFERROR(IF(ISBLANK($A7584),"",IF($A7584="Ūdeņraža jonu koncentrācija",VLOOKUP(Dati!$A7584,Normas!$A:$D,3,FALSE),VLOOKUP(Dati!$A7584,Normas!$A:$D,3,FALSE)*0.3)),"")</f>
      </c>
    </row>
    <row r="7585" spans="2:9" x14ac:dyDescent="0.2">
      <c r="B7585">
        <f>IF(ISBLANK(A7585),"",VLOOKUP(A7585,Normas!A:D,4,FALSE))</f>
      </c>
      <c r="E7585" s="2">
        <f>IF(ISBLANK(D7585),"",INT(YEARFRAC(D7585,'Vispārīga informācija'!$B$2)))</f>
      </c>
      <c r="F7585" s="2">
        <f>IFERROR(IF(ISBLANK($A7585),"",IF($A7585="Ūdeņraža jonu koncentrācija",VLOOKUP(Dati!$A7585,Normas!$A:$D,2,FALSE),VLOOKUP(Dati!$A7585,Normas!$A:$D,2,FALSE)*0.6)),"")</f>
      </c>
      <c r="G7585" s="2">
        <f>IFERROR(IF(ISBLANK($A7585),"",IF($A7585="Ūdeņraža jonu koncentrācija",VLOOKUP(Dati!$A7585,Normas!$A:$D,3,FALSE),VLOOKUP(Dati!$A7585,Normas!$A:$D,3,FALSE)*0.6)),"")</f>
      </c>
      <c r="H7585" s="2">
        <f>IFERROR(IF(ISBLANK($A7585),"",IF($A7585="Ūdeņraža jonu koncentrācija",VLOOKUP(Dati!$A7585,Normas!$A:$D,2,FALSE),VLOOKUP(Dati!$A7585,Normas!$A:$D,2,FALSE)*0.3)),"")</f>
      </c>
      <c r="I7585" s="2">
        <f>IFERROR(IF(ISBLANK($A7585),"",IF($A7585="Ūdeņraža jonu koncentrācija",VLOOKUP(Dati!$A7585,Normas!$A:$D,3,FALSE),VLOOKUP(Dati!$A7585,Normas!$A:$D,3,FALSE)*0.3)),"")</f>
      </c>
    </row>
    <row r="7586" spans="2:9" x14ac:dyDescent="0.2">
      <c r="B7586">
        <f>IF(ISBLANK(A7586),"",VLOOKUP(A7586,Normas!A:D,4,FALSE))</f>
      </c>
      <c r="E7586" s="2">
        <f>IF(ISBLANK(D7586),"",INT(YEARFRAC(D7586,'Vispārīga informācija'!$B$2)))</f>
      </c>
      <c r="F7586" s="2">
        <f>IFERROR(IF(ISBLANK($A7586),"",IF($A7586="Ūdeņraža jonu koncentrācija",VLOOKUP(Dati!$A7586,Normas!$A:$D,2,FALSE),VLOOKUP(Dati!$A7586,Normas!$A:$D,2,FALSE)*0.6)),"")</f>
      </c>
      <c r="G7586" s="2">
        <f>IFERROR(IF(ISBLANK($A7586),"",IF($A7586="Ūdeņraža jonu koncentrācija",VLOOKUP(Dati!$A7586,Normas!$A:$D,3,FALSE),VLOOKUP(Dati!$A7586,Normas!$A:$D,3,FALSE)*0.6)),"")</f>
      </c>
      <c r="H7586" s="2">
        <f>IFERROR(IF(ISBLANK($A7586),"",IF($A7586="Ūdeņraža jonu koncentrācija",VLOOKUP(Dati!$A7586,Normas!$A:$D,2,FALSE),VLOOKUP(Dati!$A7586,Normas!$A:$D,2,FALSE)*0.3)),"")</f>
      </c>
      <c r="I7586" s="2">
        <f>IFERROR(IF(ISBLANK($A7586),"",IF($A7586="Ūdeņraža jonu koncentrācija",VLOOKUP(Dati!$A7586,Normas!$A:$D,3,FALSE),VLOOKUP(Dati!$A7586,Normas!$A:$D,3,FALSE)*0.3)),"")</f>
      </c>
    </row>
    <row r="7587" spans="2:9" x14ac:dyDescent="0.2">
      <c r="B7587">
        <f>IF(ISBLANK(A7587),"",VLOOKUP(A7587,Normas!A:D,4,FALSE))</f>
      </c>
      <c r="E7587" s="2">
        <f>IF(ISBLANK(D7587),"",INT(YEARFRAC(D7587,'Vispārīga informācija'!$B$2)))</f>
      </c>
      <c r="F7587" s="2">
        <f>IFERROR(IF(ISBLANK($A7587),"",IF($A7587="Ūdeņraža jonu koncentrācija",VLOOKUP(Dati!$A7587,Normas!$A:$D,2,FALSE),VLOOKUP(Dati!$A7587,Normas!$A:$D,2,FALSE)*0.6)),"")</f>
      </c>
      <c r="G7587" s="2">
        <f>IFERROR(IF(ISBLANK($A7587),"",IF($A7587="Ūdeņraža jonu koncentrācija",VLOOKUP(Dati!$A7587,Normas!$A:$D,3,FALSE),VLOOKUP(Dati!$A7587,Normas!$A:$D,3,FALSE)*0.6)),"")</f>
      </c>
      <c r="H7587" s="2">
        <f>IFERROR(IF(ISBLANK($A7587),"",IF($A7587="Ūdeņraža jonu koncentrācija",VLOOKUP(Dati!$A7587,Normas!$A:$D,2,FALSE),VLOOKUP(Dati!$A7587,Normas!$A:$D,2,FALSE)*0.3)),"")</f>
      </c>
      <c r="I7587" s="2">
        <f>IFERROR(IF(ISBLANK($A7587),"",IF($A7587="Ūdeņraža jonu koncentrācija",VLOOKUP(Dati!$A7587,Normas!$A:$D,3,FALSE),VLOOKUP(Dati!$A7587,Normas!$A:$D,3,FALSE)*0.3)),"")</f>
      </c>
    </row>
    <row r="7588" spans="2:9" x14ac:dyDescent="0.2">
      <c r="B7588">
        <f>IF(ISBLANK(A7588),"",VLOOKUP(A7588,Normas!A:D,4,FALSE))</f>
      </c>
      <c r="E7588" s="2">
        <f>IF(ISBLANK(D7588),"",INT(YEARFRAC(D7588,'Vispārīga informācija'!$B$2)))</f>
      </c>
      <c r="F7588" s="2">
        <f>IFERROR(IF(ISBLANK($A7588),"",IF($A7588="Ūdeņraža jonu koncentrācija",VLOOKUP(Dati!$A7588,Normas!$A:$D,2,FALSE),VLOOKUP(Dati!$A7588,Normas!$A:$D,2,FALSE)*0.6)),"")</f>
      </c>
      <c r="G7588" s="2">
        <f>IFERROR(IF(ISBLANK($A7588),"",IF($A7588="Ūdeņraža jonu koncentrācija",VLOOKUP(Dati!$A7588,Normas!$A:$D,3,FALSE),VLOOKUP(Dati!$A7588,Normas!$A:$D,3,FALSE)*0.6)),"")</f>
      </c>
      <c r="H7588" s="2">
        <f>IFERROR(IF(ISBLANK($A7588),"",IF($A7588="Ūdeņraža jonu koncentrācija",VLOOKUP(Dati!$A7588,Normas!$A:$D,2,FALSE),VLOOKUP(Dati!$A7588,Normas!$A:$D,2,FALSE)*0.3)),"")</f>
      </c>
      <c r="I7588" s="2">
        <f>IFERROR(IF(ISBLANK($A7588),"",IF($A7588="Ūdeņraža jonu koncentrācija",VLOOKUP(Dati!$A7588,Normas!$A:$D,3,FALSE),VLOOKUP(Dati!$A7588,Normas!$A:$D,3,FALSE)*0.3)),"")</f>
      </c>
    </row>
    <row r="7589" spans="2:9" x14ac:dyDescent="0.2">
      <c r="B7589">
        <f>IF(ISBLANK(A7589),"",VLOOKUP(A7589,Normas!A:D,4,FALSE))</f>
      </c>
      <c r="E7589" s="2">
        <f>IF(ISBLANK(D7589),"",INT(YEARFRAC(D7589,'Vispārīga informācija'!$B$2)))</f>
      </c>
      <c r="F7589" s="2">
        <f>IFERROR(IF(ISBLANK($A7589),"",IF($A7589="Ūdeņraža jonu koncentrācija",VLOOKUP(Dati!$A7589,Normas!$A:$D,2,FALSE),VLOOKUP(Dati!$A7589,Normas!$A:$D,2,FALSE)*0.6)),"")</f>
      </c>
      <c r="G7589" s="2">
        <f>IFERROR(IF(ISBLANK($A7589),"",IF($A7589="Ūdeņraža jonu koncentrācija",VLOOKUP(Dati!$A7589,Normas!$A:$D,3,FALSE),VLOOKUP(Dati!$A7589,Normas!$A:$D,3,FALSE)*0.6)),"")</f>
      </c>
      <c r="H7589" s="2">
        <f>IFERROR(IF(ISBLANK($A7589),"",IF($A7589="Ūdeņraža jonu koncentrācija",VLOOKUP(Dati!$A7589,Normas!$A:$D,2,FALSE),VLOOKUP(Dati!$A7589,Normas!$A:$D,2,FALSE)*0.3)),"")</f>
      </c>
      <c r="I7589" s="2">
        <f>IFERROR(IF(ISBLANK($A7589),"",IF($A7589="Ūdeņraža jonu koncentrācija",VLOOKUP(Dati!$A7589,Normas!$A:$D,3,FALSE),VLOOKUP(Dati!$A7589,Normas!$A:$D,3,FALSE)*0.3)),"")</f>
      </c>
    </row>
    <row r="7590" spans="2:9" x14ac:dyDescent="0.2">
      <c r="B7590">
        <f>IF(ISBLANK(A7590),"",VLOOKUP(A7590,Normas!A:D,4,FALSE))</f>
      </c>
      <c r="E7590" s="2">
        <f>IF(ISBLANK(D7590),"",INT(YEARFRAC(D7590,'Vispārīga informācija'!$B$2)))</f>
      </c>
      <c r="F7590" s="2">
        <f>IFERROR(IF(ISBLANK($A7590),"",IF($A7590="Ūdeņraža jonu koncentrācija",VLOOKUP(Dati!$A7590,Normas!$A:$D,2,FALSE),VLOOKUP(Dati!$A7590,Normas!$A:$D,2,FALSE)*0.6)),"")</f>
      </c>
      <c r="G7590" s="2">
        <f>IFERROR(IF(ISBLANK($A7590),"",IF($A7590="Ūdeņraža jonu koncentrācija",VLOOKUP(Dati!$A7590,Normas!$A:$D,3,FALSE),VLOOKUP(Dati!$A7590,Normas!$A:$D,3,FALSE)*0.6)),"")</f>
      </c>
      <c r="H7590" s="2">
        <f>IFERROR(IF(ISBLANK($A7590),"",IF($A7590="Ūdeņraža jonu koncentrācija",VLOOKUP(Dati!$A7590,Normas!$A:$D,2,FALSE),VLOOKUP(Dati!$A7590,Normas!$A:$D,2,FALSE)*0.3)),"")</f>
      </c>
      <c r="I7590" s="2">
        <f>IFERROR(IF(ISBLANK($A7590),"",IF($A7590="Ūdeņraža jonu koncentrācija",VLOOKUP(Dati!$A7590,Normas!$A:$D,3,FALSE),VLOOKUP(Dati!$A7590,Normas!$A:$D,3,FALSE)*0.3)),"")</f>
      </c>
    </row>
    <row r="7591" spans="2:9" x14ac:dyDescent="0.2">
      <c r="B7591">
        <f>IF(ISBLANK(A7591),"",VLOOKUP(A7591,Normas!A:D,4,FALSE))</f>
      </c>
      <c r="E7591" s="2">
        <f>IF(ISBLANK(D7591),"",INT(YEARFRAC(D7591,'Vispārīga informācija'!$B$2)))</f>
      </c>
      <c r="F7591" s="2">
        <f>IFERROR(IF(ISBLANK($A7591),"",IF($A7591="Ūdeņraža jonu koncentrācija",VLOOKUP(Dati!$A7591,Normas!$A:$D,2,FALSE),VLOOKUP(Dati!$A7591,Normas!$A:$D,2,FALSE)*0.6)),"")</f>
      </c>
      <c r="G7591" s="2">
        <f>IFERROR(IF(ISBLANK($A7591),"",IF($A7591="Ūdeņraža jonu koncentrācija",VLOOKUP(Dati!$A7591,Normas!$A:$D,3,FALSE),VLOOKUP(Dati!$A7591,Normas!$A:$D,3,FALSE)*0.6)),"")</f>
      </c>
      <c r="H7591" s="2">
        <f>IFERROR(IF(ISBLANK($A7591),"",IF($A7591="Ūdeņraža jonu koncentrācija",VLOOKUP(Dati!$A7591,Normas!$A:$D,2,FALSE),VLOOKUP(Dati!$A7591,Normas!$A:$D,2,FALSE)*0.3)),"")</f>
      </c>
      <c r="I7591" s="2">
        <f>IFERROR(IF(ISBLANK($A7591),"",IF($A7591="Ūdeņraža jonu koncentrācija",VLOOKUP(Dati!$A7591,Normas!$A:$D,3,FALSE),VLOOKUP(Dati!$A7591,Normas!$A:$D,3,FALSE)*0.3)),"")</f>
      </c>
    </row>
    <row r="7592" spans="2:9" x14ac:dyDescent="0.2">
      <c r="B7592">
        <f>IF(ISBLANK(A7592),"",VLOOKUP(A7592,Normas!A:D,4,FALSE))</f>
      </c>
      <c r="E7592" s="2">
        <f>IF(ISBLANK(D7592),"",INT(YEARFRAC(D7592,'Vispārīga informācija'!$B$2)))</f>
      </c>
      <c r="F7592" s="2">
        <f>IFERROR(IF(ISBLANK($A7592),"",IF($A7592="Ūdeņraža jonu koncentrācija",VLOOKUP(Dati!$A7592,Normas!$A:$D,2,FALSE),VLOOKUP(Dati!$A7592,Normas!$A:$D,2,FALSE)*0.6)),"")</f>
      </c>
      <c r="G7592" s="2">
        <f>IFERROR(IF(ISBLANK($A7592),"",IF($A7592="Ūdeņraža jonu koncentrācija",VLOOKUP(Dati!$A7592,Normas!$A:$D,3,FALSE),VLOOKUP(Dati!$A7592,Normas!$A:$D,3,FALSE)*0.6)),"")</f>
      </c>
      <c r="H7592" s="2">
        <f>IFERROR(IF(ISBLANK($A7592),"",IF($A7592="Ūdeņraža jonu koncentrācija",VLOOKUP(Dati!$A7592,Normas!$A:$D,2,FALSE),VLOOKUP(Dati!$A7592,Normas!$A:$D,2,FALSE)*0.3)),"")</f>
      </c>
      <c r="I7592" s="2">
        <f>IFERROR(IF(ISBLANK($A7592),"",IF($A7592="Ūdeņraža jonu koncentrācija",VLOOKUP(Dati!$A7592,Normas!$A:$D,3,FALSE),VLOOKUP(Dati!$A7592,Normas!$A:$D,3,FALSE)*0.3)),"")</f>
      </c>
    </row>
    <row r="7593" spans="2:9" x14ac:dyDescent="0.2">
      <c r="B7593">
        <f>IF(ISBLANK(A7593),"",VLOOKUP(A7593,Normas!A:D,4,FALSE))</f>
      </c>
      <c r="E7593" s="2">
        <f>IF(ISBLANK(D7593),"",INT(YEARFRAC(D7593,'Vispārīga informācija'!$B$2)))</f>
      </c>
      <c r="F7593" s="2">
        <f>IFERROR(IF(ISBLANK($A7593),"",IF($A7593="Ūdeņraža jonu koncentrācija",VLOOKUP(Dati!$A7593,Normas!$A:$D,2,FALSE),VLOOKUP(Dati!$A7593,Normas!$A:$D,2,FALSE)*0.6)),"")</f>
      </c>
      <c r="G7593" s="2">
        <f>IFERROR(IF(ISBLANK($A7593),"",IF($A7593="Ūdeņraža jonu koncentrācija",VLOOKUP(Dati!$A7593,Normas!$A:$D,3,FALSE),VLOOKUP(Dati!$A7593,Normas!$A:$D,3,FALSE)*0.6)),"")</f>
      </c>
      <c r="H7593" s="2">
        <f>IFERROR(IF(ISBLANK($A7593),"",IF($A7593="Ūdeņraža jonu koncentrācija",VLOOKUP(Dati!$A7593,Normas!$A:$D,2,FALSE),VLOOKUP(Dati!$A7593,Normas!$A:$D,2,FALSE)*0.3)),"")</f>
      </c>
      <c r="I7593" s="2">
        <f>IFERROR(IF(ISBLANK($A7593),"",IF($A7593="Ūdeņraža jonu koncentrācija",VLOOKUP(Dati!$A7593,Normas!$A:$D,3,FALSE),VLOOKUP(Dati!$A7593,Normas!$A:$D,3,FALSE)*0.3)),"")</f>
      </c>
    </row>
    <row r="7594" spans="2:9" x14ac:dyDescent="0.2">
      <c r="B7594">
        <f>IF(ISBLANK(A7594),"",VLOOKUP(A7594,Normas!A:D,4,FALSE))</f>
      </c>
      <c r="E7594" s="2">
        <f>IF(ISBLANK(D7594),"",INT(YEARFRAC(D7594,'Vispārīga informācija'!$B$2)))</f>
      </c>
      <c r="F7594" s="2">
        <f>IFERROR(IF(ISBLANK($A7594),"",IF($A7594="Ūdeņraža jonu koncentrācija",VLOOKUP(Dati!$A7594,Normas!$A:$D,2,FALSE),VLOOKUP(Dati!$A7594,Normas!$A:$D,2,FALSE)*0.6)),"")</f>
      </c>
      <c r="G7594" s="2">
        <f>IFERROR(IF(ISBLANK($A7594),"",IF($A7594="Ūdeņraža jonu koncentrācija",VLOOKUP(Dati!$A7594,Normas!$A:$D,3,FALSE),VLOOKUP(Dati!$A7594,Normas!$A:$D,3,FALSE)*0.6)),"")</f>
      </c>
      <c r="H7594" s="2">
        <f>IFERROR(IF(ISBLANK($A7594),"",IF($A7594="Ūdeņraža jonu koncentrācija",VLOOKUP(Dati!$A7594,Normas!$A:$D,2,FALSE),VLOOKUP(Dati!$A7594,Normas!$A:$D,2,FALSE)*0.3)),"")</f>
      </c>
      <c r="I7594" s="2">
        <f>IFERROR(IF(ISBLANK($A7594),"",IF($A7594="Ūdeņraža jonu koncentrācija",VLOOKUP(Dati!$A7594,Normas!$A:$D,3,FALSE),VLOOKUP(Dati!$A7594,Normas!$A:$D,3,FALSE)*0.3)),"")</f>
      </c>
    </row>
    <row r="7595" spans="2:9" x14ac:dyDescent="0.2">
      <c r="B7595">
        <f>IF(ISBLANK(A7595),"",VLOOKUP(A7595,Normas!A:D,4,FALSE))</f>
      </c>
      <c r="E7595" s="2">
        <f>IF(ISBLANK(D7595),"",INT(YEARFRAC(D7595,'Vispārīga informācija'!$B$2)))</f>
      </c>
      <c r="F7595" s="2">
        <f>IFERROR(IF(ISBLANK($A7595),"",IF($A7595="Ūdeņraža jonu koncentrācija",VLOOKUP(Dati!$A7595,Normas!$A:$D,2,FALSE),VLOOKUP(Dati!$A7595,Normas!$A:$D,2,FALSE)*0.6)),"")</f>
      </c>
      <c r="G7595" s="2">
        <f>IFERROR(IF(ISBLANK($A7595),"",IF($A7595="Ūdeņraža jonu koncentrācija",VLOOKUP(Dati!$A7595,Normas!$A:$D,3,FALSE),VLOOKUP(Dati!$A7595,Normas!$A:$D,3,FALSE)*0.6)),"")</f>
      </c>
      <c r="H7595" s="2">
        <f>IFERROR(IF(ISBLANK($A7595),"",IF($A7595="Ūdeņraža jonu koncentrācija",VLOOKUP(Dati!$A7595,Normas!$A:$D,2,FALSE),VLOOKUP(Dati!$A7595,Normas!$A:$D,2,FALSE)*0.3)),"")</f>
      </c>
      <c r="I7595" s="2">
        <f>IFERROR(IF(ISBLANK($A7595),"",IF($A7595="Ūdeņraža jonu koncentrācija",VLOOKUP(Dati!$A7595,Normas!$A:$D,3,FALSE),VLOOKUP(Dati!$A7595,Normas!$A:$D,3,FALSE)*0.3)),"")</f>
      </c>
    </row>
    <row r="7596" spans="2:9" x14ac:dyDescent="0.2">
      <c r="B7596">
        <f>IF(ISBLANK(A7596),"",VLOOKUP(A7596,Normas!A:D,4,FALSE))</f>
      </c>
      <c r="E7596" s="2">
        <f>IF(ISBLANK(D7596),"",INT(YEARFRAC(D7596,'Vispārīga informācija'!$B$2)))</f>
      </c>
      <c r="F7596" s="2">
        <f>IFERROR(IF(ISBLANK($A7596),"",IF($A7596="Ūdeņraža jonu koncentrācija",VLOOKUP(Dati!$A7596,Normas!$A:$D,2,FALSE),VLOOKUP(Dati!$A7596,Normas!$A:$D,2,FALSE)*0.6)),"")</f>
      </c>
      <c r="G7596" s="2">
        <f>IFERROR(IF(ISBLANK($A7596),"",IF($A7596="Ūdeņraža jonu koncentrācija",VLOOKUP(Dati!$A7596,Normas!$A:$D,3,FALSE),VLOOKUP(Dati!$A7596,Normas!$A:$D,3,FALSE)*0.6)),"")</f>
      </c>
      <c r="H7596" s="2">
        <f>IFERROR(IF(ISBLANK($A7596),"",IF($A7596="Ūdeņraža jonu koncentrācija",VLOOKUP(Dati!$A7596,Normas!$A:$D,2,FALSE),VLOOKUP(Dati!$A7596,Normas!$A:$D,2,FALSE)*0.3)),"")</f>
      </c>
      <c r="I7596" s="2">
        <f>IFERROR(IF(ISBLANK($A7596),"",IF($A7596="Ūdeņraža jonu koncentrācija",VLOOKUP(Dati!$A7596,Normas!$A:$D,3,FALSE),VLOOKUP(Dati!$A7596,Normas!$A:$D,3,FALSE)*0.3)),"")</f>
      </c>
    </row>
    <row r="7597" spans="2:9" x14ac:dyDescent="0.2">
      <c r="B7597">
        <f>IF(ISBLANK(A7597),"",VLOOKUP(A7597,Normas!A:D,4,FALSE))</f>
      </c>
      <c r="E7597" s="2">
        <f>IF(ISBLANK(D7597),"",INT(YEARFRAC(D7597,'Vispārīga informācija'!$B$2)))</f>
      </c>
      <c r="F7597" s="2">
        <f>IFERROR(IF(ISBLANK($A7597),"",IF($A7597="Ūdeņraža jonu koncentrācija",VLOOKUP(Dati!$A7597,Normas!$A:$D,2,FALSE),VLOOKUP(Dati!$A7597,Normas!$A:$D,2,FALSE)*0.6)),"")</f>
      </c>
      <c r="G7597" s="2">
        <f>IFERROR(IF(ISBLANK($A7597),"",IF($A7597="Ūdeņraža jonu koncentrācija",VLOOKUP(Dati!$A7597,Normas!$A:$D,3,FALSE),VLOOKUP(Dati!$A7597,Normas!$A:$D,3,FALSE)*0.6)),"")</f>
      </c>
      <c r="H7597" s="2">
        <f>IFERROR(IF(ISBLANK($A7597),"",IF($A7597="Ūdeņraža jonu koncentrācija",VLOOKUP(Dati!$A7597,Normas!$A:$D,2,FALSE),VLOOKUP(Dati!$A7597,Normas!$A:$D,2,FALSE)*0.3)),"")</f>
      </c>
      <c r="I7597" s="2">
        <f>IFERROR(IF(ISBLANK($A7597),"",IF($A7597="Ūdeņraža jonu koncentrācija",VLOOKUP(Dati!$A7597,Normas!$A:$D,3,FALSE),VLOOKUP(Dati!$A7597,Normas!$A:$D,3,FALSE)*0.3)),"")</f>
      </c>
    </row>
    <row r="7598" spans="2:9" x14ac:dyDescent="0.2">
      <c r="B7598">
        <f>IF(ISBLANK(A7598),"",VLOOKUP(A7598,Normas!A:D,4,FALSE))</f>
      </c>
      <c r="E7598" s="2">
        <f>IF(ISBLANK(D7598),"",INT(YEARFRAC(D7598,'Vispārīga informācija'!$B$2)))</f>
      </c>
      <c r="F7598" s="2">
        <f>IFERROR(IF(ISBLANK($A7598),"",IF($A7598="Ūdeņraža jonu koncentrācija",VLOOKUP(Dati!$A7598,Normas!$A:$D,2,FALSE),VLOOKUP(Dati!$A7598,Normas!$A:$D,2,FALSE)*0.6)),"")</f>
      </c>
      <c r="G7598" s="2">
        <f>IFERROR(IF(ISBLANK($A7598),"",IF($A7598="Ūdeņraža jonu koncentrācija",VLOOKUP(Dati!$A7598,Normas!$A:$D,3,FALSE),VLOOKUP(Dati!$A7598,Normas!$A:$D,3,FALSE)*0.6)),"")</f>
      </c>
      <c r="H7598" s="2">
        <f>IFERROR(IF(ISBLANK($A7598),"",IF($A7598="Ūdeņraža jonu koncentrācija",VLOOKUP(Dati!$A7598,Normas!$A:$D,2,FALSE),VLOOKUP(Dati!$A7598,Normas!$A:$D,2,FALSE)*0.3)),"")</f>
      </c>
      <c r="I7598" s="2">
        <f>IFERROR(IF(ISBLANK($A7598),"",IF($A7598="Ūdeņraža jonu koncentrācija",VLOOKUP(Dati!$A7598,Normas!$A:$D,3,FALSE),VLOOKUP(Dati!$A7598,Normas!$A:$D,3,FALSE)*0.3)),"")</f>
      </c>
    </row>
    <row r="7599" spans="2:9" x14ac:dyDescent="0.2">
      <c r="B7599">
        <f>IF(ISBLANK(A7599),"",VLOOKUP(A7599,Normas!A:D,4,FALSE))</f>
      </c>
      <c r="E7599" s="2">
        <f>IF(ISBLANK(D7599),"",INT(YEARFRAC(D7599,'Vispārīga informācija'!$B$2)))</f>
      </c>
      <c r="F7599" s="2">
        <f>IFERROR(IF(ISBLANK($A7599),"",IF($A7599="Ūdeņraža jonu koncentrācija",VLOOKUP(Dati!$A7599,Normas!$A:$D,2,FALSE),VLOOKUP(Dati!$A7599,Normas!$A:$D,2,FALSE)*0.6)),"")</f>
      </c>
      <c r="G7599" s="2">
        <f>IFERROR(IF(ISBLANK($A7599),"",IF($A7599="Ūdeņraža jonu koncentrācija",VLOOKUP(Dati!$A7599,Normas!$A:$D,3,FALSE),VLOOKUP(Dati!$A7599,Normas!$A:$D,3,FALSE)*0.6)),"")</f>
      </c>
      <c r="H7599" s="2">
        <f>IFERROR(IF(ISBLANK($A7599),"",IF($A7599="Ūdeņraža jonu koncentrācija",VLOOKUP(Dati!$A7599,Normas!$A:$D,2,FALSE),VLOOKUP(Dati!$A7599,Normas!$A:$D,2,FALSE)*0.3)),"")</f>
      </c>
      <c r="I7599" s="2">
        <f>IFERROR(IF(ISBLANK($A7599),"",IF($A7599="Ūdeņraža jonu koncentrācija",VLOOKUP(Dati!$A7599,Normas!$A:$D,3,FALSE),VLOOKUP(Dati!$A7599,Normas!$A:$D,3,FALSE)*0.3)),"")</f>
      </c>
    </row>
    <row r="7600" spans="2:9" x14ac:dyDescent="0.2">
      <c r="B7600">
        <f>IF(ISBLANK(A7600),"",VLOOKUP(A7600,Normas!A:D,4,FALSE))</f>
      </c>
      <c r="E7600" s="2">
        <f>IF(ISBLANK(D7600),"",INT(YEARFRAC(D7600,'Vispārīga informācija'!$B$2)))</f>
      </c>
      <c r="F7600" s="2">
        <f>IFERROR(IF(ISBLANK($A7600),"",IF($A7600="Ūdeņraža jonu koncentrācija",VLOOKUP(Dati!$A7600,Normas!$A:$D,2,FALSE),VLOOKUP(Dati!$A7600,Normas!$A:$D,2,FALSE)*0.6)),"")</f>
      </c>
      <c r="G7600" s="2">
        <f>IFERROR(IF(ISBLANK($A7600),"",IF($A7600="Ūdeņraža jonu koncentrācija",VLOOKUP(Dati!$A7600,Normas!$A:$D,3,FALSE),VLOOKUP(Dati!$A7600,Normas!$A:$D,3,FALSE)*0.6)),"")</f>
      </c>
      <c r="H7600" s="2">
        <f>IFERROR(IF(ISBLANK($A7600),"",IF($A7600="Ūdeņraža jonu koncentrācija",VLOOKUP(Dati!$A7600,Normas!$A:$D,2,FALSE),VLOOKUP(Dati!$A7600,Normas!$A:$D,2,FALSE)*0.3)),"")</f>
      </c>
      <c r="I7600" s="2">
        <f>IFERROR(IF(ISBLANK($A7600),"",IF($A7600="Ūdeņraža jonu koncentrācija",VLOOKUP(Dati!$A7600,Normas!$A:$D,3,FALSE),VLOOKUP(Dati!$A7600,Normas!$A:$D,3,FALSE)*0.3)),"")</f>
      </c>
    </row>
    <row r="7601" spans="2:9" x14ac:dyDescent="0.2">
      <c r="B7601">
        <f>IF(ISBLANK(A7601),"",VLOOKUP(A7601,Normas!A:D,4,FALSE))</f>
      </c>
      <c r="E7601" s="2">
        <f>IF(ISBLANK(D7601),"",INT(YEARFRAC(D7601,'Vispārīga informācija'!$B$2)))</f>
      </c>
      <c r="F7601" s="2">
        <f>IFERROR(IF(ISBLANK($A7601),"",IF($A7601="Ūdeņraža jonu koncentrācija",VLOOKUP(Dati!$A7601,Normas!$A:$D,2,FALSE),VLOOKUP(Dati!$A7601,Normas!$A:$D,2,FALSE)*0.6)),"")</f>
      </c>
      <c r="G7601" s="2">
        <f>IFERROR(IF(ISBLANK($A7601),"",IF($A7601="Ūdeņraža jonu koncentrācija",VLOOKUP(Dati!$A7601,Normas!$A:$D,3,FALSE),VLOOKUP(Dati!$A7601,Normas!$A:$D,3,FALSE)*0.6)),"")</f>
      </c>
      <c r="H7601" s="2">
        <f>IFERROR(IF(ISBLANK($A7601),"",IF($A7601="Ūdeņraža jonu koncentrācija",VLOOKUP(Dati!$A7601,Normas!$A:$D,2,FALSE),VLOOKUP(Dati!$A7601,Normas!$A:$D,2,FALSE)*0.3)),"")</f>
      </c>
      <c r="I7601" s="2">
        <f>IFERROR(IF(ISBLANK($A7601),"",IF($A7601="Ūdeņraža jonu koncentrācija",VLOOKUP(Dati!$A7601,Normas!$A:$D,3,FALSE),VLOOKUP(Dati!$A7601,Normas!$A:$D,3,FALSE)*0.3)),"")</f>
      </c>
    </row>
    <row r="7602" spans="2:9" x14ac:dyDescent="0.2">
      <c r="B7602">
        <f>IF(ISBLANK(A7602),"",VLOOKUP(A7602,Normas!A:D,4,FALSE))</f>
      </c>
      <c r="E7602" s="2">
        <f>IF(ISBLANK(D7602),"",INT(YEARFRAC(D7602,'Vispārīga informācija'!$B$2)))</f>
      </c>
      <c r="F7602" s="2">
        <f>IFERROR(IF(ISBLANK($A7602),"",IF($A7602="Ūdeņraža jonu koncentrācija",VLOOKUP(Dati!$A7602,Normas!$A:$D,2,FALSE),VLOOKUP(Dati!$A7602,Normas!$A:$D,2,FALSE)*0.6)),"")</f>
      </c>
      <c r="G7602" s="2">
        <f>IFERROR(IF(ISBLANK($A7602),"",IF($A7602="Ūdeņraža jonu koncentrācija",VLOOKUP(Dati!$A7602,Normas!$A:$D,3,FALSE),VLOOKUP(Dati!$A7602,Normas!$A:$D,3,FALSE)*0.6)),"")</f>
      </c>
      <c r="H7602" s="2">
        <f>IFERROR(IF(ISBLANK($A7602),"",IF($A7602="Ūdeņraža jonu koncentrācija",VLOOKUP(Dati!$A7602,Normas!$A:$D,2,FALSE),VLOOKUP(Dati!$A7602,Normas!$A:$D,2,FALSE)*0.3)),"")</f>
      </c>
      <c r="I7602" s="2">
        <f>IFERROR(IF(ISBLANK($A7602),"",IF($A7602="Ūdeņraža jonu koncentrācija",VLOOKUP(Dati!$A7602,Normas!$A:$D,3,FALSE),VLOOKUP(Dati!$A7602,Normas!$A:$D,3,FALSE)*0.3)),"")</f>
      </c>
    </row>
    <row r="7603" spans="2:9" x14ac:dyDescent="0.2">
      <c r="B7603">
        <f>IF(ISBLANK(A7603),"",VLOOKUP(A7603,Normas!A:D,4,FALSE))</f>
      </c>
      <c r="E7603" s="2">
        <f>IF(ISBLANK(D7603),"",INT(YEARFRAC(D7603,'Vispārīga informācija'!$B$2)))</f>
      </c>
      <c r="F7603" s="2">
        <f>IFERROR(IF(ISBLANK($A7603),"",IF($A7603="Ūdeņraža jonu koncentrācija",VLOOKUP(Dati!$A7603,Normas!$A:$D,2,FALSE),VLOOKUP(Dati!$A7603,Normas!$A:$D,2,FALSE)*0.6)),"")</f>
      </c>
      <c r="G7603" s="2">
        <f>IFERROR(IF(ISBLANK($A7603),"",IF($A7603="Ūdeņraža jonu koncentrācija",VLOOKUP(Dati!$A7603,Normas!$A:$D,3,FALSE),VLOOKUP(Dati!$A7603,Normas!$A:$D,3,FALSE)*0.6)),"")</f>
      </c>
      <c r="H7603" s="2">
        <f>IFERROR(IF(ISBLANK($A7603),"",IF($A7603="Ūdeņraža jonu koncentrācija",VLOOKUP(Dati!$A7603,Normas!$A:$D,2,FALSE),VLOOKUP(Dati!$A7603,Normas!$A:$D,2,FALSE)*0.3)),"")</f>
      </c>
      <c r="I7603" s="2">
        <f>IFERROR(IF(ISBLANK($A7603),"",IF($A7603="Ūdeņraža jonu koncentrācija",VLOOKUP(Dati!$A7603,Normas!$A:$D,3,FALSE),VLOOKUP(Dati!$A7603,Normas!$A:$D,3,FALSE)*0.3)),"")</f>
      </c>
    </row>
    <row r="7604" spans="2:9" x14ac:dyDescent="0.2">
      <c r="B7604">
        <f>IF(ISBLANK(A7604),"",VLOOKUP(A7604,Normas!A:D,4,FALSE))</f>
      </c>
      <c r="E7604" s="2">
        <f>IF(ISBLANK(D7604),"",INT(YEARFRAC(D7604,'Vispārīga informācija'!$B$2)))</f>
      </c>
      <c r="F7604" s="2">
        <f>IFERROR(IF(ISBLANK($A7604),"",IF($A7604="Ūdeņraža jonu koncentrācija",VLOOKUP(Dati!$A7604,Normas!$A:$D,2,FALSE),VLOOKUP(Dati!$A7604,Normas!$A:$D,2,FALSE)*0.6)),"")</f>
      </c>
      <c r="G7604" s="2">
        <f>IFERROR(IF(ISBLANK($A7604),"",IF($A7604="Ūdeņraža jonu koncentrācija",VLOOKUP(Dati!$A7604,Normas!$A:$D,3,FALSE),VLOOKUP(Dati!$A7604,Normas!$A:$D,3,FALSE)*0.6)),"")</f>
      </c>
      <c r="H7604" s="2">
        <f>IFERROR(IF(ISBLANK($A7604),"",IF($A7604="Ūdeņraža jonu koncentrācija",VLOOKUP(Dati!$A7604,Normas!$A:$D,2,FALSE),VLOOKUP(Dati!$A7604,Normas!$A:$D,2,FALSE)*0.3)),"")</f>
      </c>
      <c r="I7604" s="2">
        <f>IFERROR(IF(ISBLANK($A7604),"",IF($A7604="Ūdeņraža jonu koncentrācija",VLOOKUP(Dati!$A7604,Normas!$A:$D,3,FALSE),VLOOKUP(Dati!$A7604,Normas!$A:$D,3,FALSE)*0.3)),"")</f>
      </c>
    </row>
    <row r="7605" spans="2:9" x14ac:dyDescent="0.2">
      <c r="B7605">
        <f>IF(ISBLANK(A7605),"",VLOOKUP(A7605,Normas!A:D,4,FALSE))</f>
      </c>
      <c r="E7605" s="2">
        <f>IF(ISBLANK(D7605),"",INT(YEARFRAC(D7605,'Vispārīga informācija'!$B$2)))</f>
      </c>
      <c r="F7605" s="2">
        <f>IFERROR(IF(ISBLANK($A7605),"",IF($A7605="Ūdeņraža jonu koncentrācija",VLOOKUP(Dati!$A7605,Normas!$A:$D,2,FALSE),VLOOKUP(Dati!$A7605,Normas!$A:$D,2,FALSE)*0.6)),"")</f>
      </c>
      <c r="G7605" s="2">
        <f>IFERROR(IF(ISBLANK($A7605),"",IF($A7605="Ūdeņraža jonu koncentrācija",VLOOKUP(Dati!$A7605,Normas!$A:$D,3,FALSE),VLOOKUP(Dati!$A7605,Normas!$A:$D,3,FALSE)*0.6)),"")</f>
      </c>
      <c r="H7605" s="2">
        <f>IFERROR(IF(ISBLANK($A7605),"",IF($A7605="Ūdeņraža jonu koncentrācija",VLOOKUP(Dati!$A7605,Normas!$A:$D,2,FALSE),VLOOKUP(Dati!$A7605,Normas!$A:$D,2,FALSE)*0.3)),"")</f>
      </c>
      <c r="I7605" s="2">
        <f>IFERROR(IF(ISBLANK($A7605),"",IF($A7605="Ūdeņraža jonu koncentrācija",VLOOKUP(Dati!$A7605,Normas!$A:$D,3,FALSE),VLOOKUP(Dati!$A7605,Normas!$A:$D,3,FALSE)*0.3)),"")</f>
      </c>
    </row>
    <row r="7606" spans="2:9" x14ac:dyDescent="0.2">
      <c r="B7606">
        <f>IF(ISBLANK(A7606),"",VLOOKUP(A7606,Normas!A:D,4,FALSE))</f>
      </c>
      <c r="E7606" s="2">
        <f>IF(ISBLANK(D7606),"",INT(YEARFRAC(D7606,'Vispārīga informācija'!$B$2)))</f>
      </c>
      <c r="F7606" s="2">
        <f>IFERROR(IF(ISBLANK($A7606),"",IF($A7606="Ūdeņraža jonu koncentrācija",VLOOKUP(Dati!$A7606,Normas!$A:$D,2,FALSE),VLOOKUP(Dati!$A7606,Normas!$A:$D,2,FALSE)*0.6)),"")</f>
      </c>
      <c r="G7606" s="2">
        <f>IFERROR(IF(ISBLANK($A7606),"",IF($A7606="Ūdeņraža jonu koncentrācija",VLOOKUP(Dati!$A7606,Normas!$A:$D,3,FALSE),VLOOKUP(Dati!$A7606,Normas!$A:$D,3,FALSE)*0.6)),"")</f>
      </c>
      <c r="H7606" s="2">
        <f>IFERROR(IF(ISBLANK($A7606),"",IF($A7606="Ūdeņraža jonu koncentrācija",VLOOKUP(Dati!$A7606,Normas!$A:$D,2,FALSE),VLOOKUP(Dati!$A7606,Normas!$A:$D,2,FALSE)*0.3)),"")</f>
      </c>
      <c r="I7606" s="2">
        <f>IFERROR(IF(ISBLANK($A7606),"",IF($A7606="Ūdeņraža jonu koncentrācija",VLOOKUP(Dati!$A7606,Normas!$A:$D,3,FALSE),VLOOKUP(Dati!$A7606,Normas!$A:$D,3,FALSE)*0.3)),"")</f>
      </c>
    </row>
    <row r="7607" spans="2:9" x14ac:dyDescent="0.2">
      <c r="B7607">
        <f>IF(ISBLANK(A7607),"",VLOOKUP(A7607,Normas!A:D,4,FALSE))</f>
      </c>
      <c r="E7607" s="2">
        <f>IF(ISBLANK(D7607),"",INT(YEARFRAC(D7607,'Vispārīga informācija'!$B$2)))</f>
      </c>
      <c r="F7607" s="2">
        <f>IFERROR(IF(ISBLANK($A7607),"",IF($A7607="Ūdeņraža jonu koncentrācija",VLOOKUP(Dati!$A7607,Normas!$A:$D,2,FALSE),VLOOKUP(Dati!$A7607,Normas!$A:$D,2,FALSE)*0.6)),"")</f>
      </c>
      <c r="G7607" s="2">
        <f>IFERROR(IF(ISBLANK($A7607),"",IF($A7607="Ūdeņraža jonu koncentrācija",VLOOKUP(Dati!$A7607,Normas!$A:$D,3,FALSE),VLOOKUP(Dati!$A7607,Normas!$A:$D,3,FALSE)*0.6)),"")</f>
      </c>
      <c r="H7607" s="2">
        <f>IFERROR(IF(ISBLANK($A7607),"",IF($A7607="Ūdeņraža jonu koncentrācija",VLOOKUP(Dati!$A7607,Normas!$A:$D,2,FALSE),VLOOKUP(Dati!$A7607,Normas!$A:$D,2,FALSE)*0.3)),"")</f>
      </c>
      <c r="I7607" s="2">
        <f>IFERROR(IF(ISBLANK($A7607),"",IF($A7607="Ūdeņraža jonu koncentrācija",VLOOKUP(Dati!$A7607,Normas!$A:$D,3,FALSE),VLOOKUP(Dati!$A7607,Normas!$A:$D,3,FALSE)*0.3)),"")</f>
      </c>
    </row>
    <row r="7608" spans="2:9" x14ac:dyDescent="0.2">
      <c r="B7608">
        <f>IF(ISBLANK(A7608),"",VLOOKUP(A7608,Normas!A:D,4,FALSE))</f>
      </c>
      <c r="E7608" s="2">
        <f>IF(ISBLANK(D7608),"",INT(YEARFRAC(D7608,'Vispārīga informācija'!$B$2)))</f>
      </c>
      <c r="F7608" s="2">
        <f>IFERROR(IF(ISBLANK($A7608),"",IF($A7608="Ūdeņraža jonu koncentrācija",VLOOKUP(Dati!$A7608,Normas!$A:$D,2,FALSE),VLOOKUP(Dati!$A7608,Normas!$A:$D,2,FALSE)*0.6)),"")</f>
      </c>
      <c r="G7608" s="2">
        <f>IFERROR(IF(ISBLANK($A7608),"",IF($A7608="Ūdeņraža jonu koncentrācija",VLOOKUP(Dati!$A7608,Normas!$A:$D,3,FALSE),VLOOKUP(Dati!$A7608,Normas!$A:$D,3,FALSE)*0.6)),"")</f>
      </c>
      <c r="H7608" s="2">
        <f>IFERROR(IF(ISBLANK($A7608),"",IF($A7608="Ūdeņraža jonu koncentrācija",VLOOKUP(Dati!$A7608,Normas!$A:$D,2,FALSE),VLOOKUP(Dati!$A7608,Normas!$A:$D,2,FALSE)*0.3)),"")</f>
      </c>
      <c r="I7608" s="2">
        <f>IFERROR(IF(ISBLANK($A7608),"",IF($A7608="Ūdeņraža jonu koncentrācija",VLOOKUP(Dati!$A7608,Normas!$A:$D,3,FALSE),VLOOKUP(Dati!$A7608,Normas!$A:$D,3,FALSE)*0.3)),"")</f>
      </c>
    </row>
    <row r="7609" spans="2:9" x14ac:dyDescent="0.2">
      <c r="B7609">
        <f>IF(ISBLANK(A7609),"",VLOOKUP(A7609,Normas!A:D,4,FALSE))</f>
      </c>
      <c r="E7609" s="2">
        <f>IF(ISBLANK(D7609),"",INT(YEARFRAC(D7609,'Vispārīga informācija'!$B$2)))</f>
      </c>
      <c r="F7609" s="2">
        <f>IFERROR(IF(ISBLANK($A7609),"",IF($A7609="Ūdeņraža jonu koncentrācija",VLOOKUP(Dati!$A7609,Normas!$A:$D,2,FALSE),VLOOKUP(Dati!$A7609,Normas!$A:$D,2,FALSE)*0.6)),"")</f>
      </c>
      <c r="G7609" s="2">
        <f>IFERROR(IF(ISBLANK($A7609),"",IF($A7609="Ūdeņraža jonu koncentrācija",VLOOKUP(Dati!$A7609,Normas!$A:$D,3,FALSE),VLOOKUP(Dati!$A7609,Normas!$A:$D,3,FALSE)*0.6)),"")</f>
      </c>
      <c r="H7609" s="2">
        <f>IFERROR(IF(ISBLANK($A7609),"",IF($A7609="Ūdeņraža jonu koncentrācija",VLOOKUP(Dati!$A7609,Normas!$A:$D,2,FALSE),VLOOKUP(Dati!$A7609,Normas!$A:$D,2,FALSE)*0.3)),"")</f>
      </c>
      <c r="I7609" s="2">
        <f>IFERROR(IF(ISBLANK($A7609),"",IF($A7609="Ūdeņraža jonu koncentrācija",VLOOKUP(Dati!$A7609,Normas!$A:$D,3,FALSE),VLOOKUP(Dati!$A7609,Normas!$A:$D,3,FALSE)*0.3)),"")</f>
      </c>
    </row>
    <row r="7610" spans="2:9" x14ac:dyDescent="0.2">
      <c r="B7610">
        <f>IF(ISBLANK(A7610),"",VLOOKUP(A7610,Normas!A:D,4,FALSE))</f>
      </c>
      <c r="E7610" s="2">
        <f>IF(ISBLANK(D7610),"",INT(YEARFRAC(D7610,'Vispārīga informācija'!$B$2)))</f>
      </c>
      <c r="F7610" s="2">
        <f>IFERROR(IF(ISBLANK($A7610),"",IF($A7610="Ūdeņraža jonu koncentrācija",VLOOKUP(Dati!$A7610,Normas!$A:$D,2,FALSE),VLOOKUP(Dati!$A7610,Normas!$A:$D,2,FALSE)*0.6)),"")</f>
      </c>
      <c r="G7610" s="2">
        <f>IFERROR(IF(ISBLANK($A7610),"",IF($A7610="Ūdeņraža jonu koncentrācija",VLOOKUP(Dati!$A7610,Normas!$A:$D,3,FALSE),VLOOKUP(Dati!$A7610,Normas!$A:$D,3,FALSE)*0.6)),"")</f>
      </c>
      <c r="H7610" s="2">
        <f>IFERROR(IF(ISBLANK($A7610),"",IF($A7610="Ūdeņraža jonu koncentrācija",VLOOKUP(Dati!$A7610,Normas!$A:$D,2,FALSE),VLOOKUP(Dati!$A7610,Normas!$A:$D,2,FALSE)*0.3)),"")</f>
      </c>
      <c r="I7610" s="2">
        <f>IFERROR(IF(ISBLANK($A7610),"",IF($A7610="Ūdeņraža jonu koncentrācija",VLOOKUP(Dati!$A7610,Normas!$A:$D,3,FALSE),VLOOKUP(Dati!$A7610,Normas!$A:$D,3,FALSE)*0.3)),"")</f>
      </c>
    </row>
    <row r="7611" spans="2:9" x14ac:dyDescent="0.2">
      <c r="B7611">
        <f>IF(ISBLANK(A7611),"",VLOOKUP(A7611,Normas!A:D,4,FALSE))</f>
      </c>
      <c r="E7611" s="2">
        <f>IF(ISBLANK(D7611),"",INT(YEARFRAC(D7611,'Vispārīga informācija'!$B$2)))</f>
      </c>
      <c r="F7611" s="2">
        <f>IFERROR(IF(ISBLANK($A7611),"",IF($A7611="Ūdeņraža jonu koncentrācija",VLOOKUP(Dati!$A7611,Normas!$A:$D,2,FALSE),VLOOKUP(Dati!$A7611,Normas!$A:$D,2,FALSE)*0.6)),"")</f>
      </c>
      <c r="G7611" s="2">
        <f>IFERROR(IF(ISBLANK($A7611),"",IF($A7611="Ūdeņraža jonu koncentrācija",VLOOKUP(Dati!$A7611,Normas!$A:$D,3,FALSE),VLOOKUP(Dati!$A7611,Normas!$A:$D,3,FALSE)*0.6)),"")</f>
      </c>
      <c r="H7611" s="2">
        <f>IFERROR(IF(ISBLANK($A7611),"",IF($A7611="Ūdeņraža jonu koncentrācija",VLOOKUP(Dati!$A7611,Normas!$A:$D,2,FALSE),VLOOKUP(Dati!$A7611,Normas!$A:$D,2,FALSE)*0.3)),"")</f>
      </c>
      <c r="I7611" s="2">
        <f>IFERROR(IF(ISBLANK($A7611),"",IF($A7611="Ūdeņraža jonu koncentrācija",VLOOKUP(Dati!$A7611,Normas!$A:$D,3,FALSE),VLOOKUP(Dati!$A7611,Normas!$A:$D,3,FALSE)*0.3)),"")</f>
      </c>
    </row>
    <row r="7612" spans="2:9" x14ac:dyDescent="0.2">
      <c r="B7612">
        <f>IF(ISBLANK(A7612),"",VLOOKUP(A7612,Normas!A:D,4,FALSE))</f>
      </c>
      <c r="E7612" s="2">
        <f>IF(ISBLANK(D7612),"",INT(YEARFRAC(D7612,'Vispārīga informācija'!$B$2)))</f>
      </c>
      <c r="F7612" s="2">
        <f>IFERROR(IF(ISBLANK($A7612),"",IF($A7612="Ūdeņraža jonu koncentrācija",VLOOKUP(Dati!$A7612,Normas!$A:$D,2,FALSE),VLOOKUP(Dati!$A7612,Normas!$A:$D,2,FALSE)*0.6)),"")</f>
      </c>
      <c r="G7612" s="2">
        <f>IFERROR(IF(ISBLANK($A7612),"",IF($A7612="Ūdeņraža jonu koncentrācija",VLOOKUP(Dati!$A7612,Normas!$A:$D,3,FALSE),VLOOKUP(Dati!$A7612,Normas!$A:$D,3,FALSE)*0.6)),"")</f>
      </c>
      <c r="H7612" s="2">
        <f>IFERROR(IF(ISBLANK($A7612),"",IF($A7612="Ūdeņraža jonu koncentrācija",VLOOKUP(Dati!$A7612,Normas!$A:$D,2,FALSE),VLOOKUP(Dati!$A7612,Normas!$A:$D,2,FALSE)*0.3)),"")</f>
      </c>
      <c r="I7612" s="2">
        <f>IFERROR(IF(ISBLANK($A7612),"",IF($A7612="Ūdeņraža jonu koncentrācija",VLOOKUP(Dati!$A7612,Normas!$A:$D,3,FALSE),VLOOKUP(Dati!$A7612,Normas!$A:$D,3,FALSE)*0.3)),"")</f>
      </c>
    </row>
    <row r="7613" spans="2:9" x14ac:dyDescent="0.2">
      <c r="B7613">
        <f>IF(ISBLANK(A7613),"",VLOOKUP(A7613,Normas!A:D,4,FALSE))</f>
      </c>
      <c r="E7613" s="2">
        <f>IF(ISBLANK(D7613),"",INT(YEARFRAC(D7613,'Vispārīga informācija'!$B$2)))</f>
      </c>
      <c r="F7613" s="2">
        <f>IFERROR(IF(ISBLANK($A7613),"",IF($A7613="Ūdeņraža jonu koncentrācija",VLOOKUP(Dati!$A7613,Normas!$A:$D,2,FALSE),VLOOKUP(Dati!$A7613,Normas!$A:$D,2,FALSE)*0.6)),"")</f>
      </c>
      <c r="G7613" s="2">
        <f>IFERROR(IF(ISBLANK($A7613),"",IF($A7613="Ūdeņraža jonu koncentrācija",VLOOKUP(Dati!$A7613,Normas!$A:$D,3,FALSE),VLOOKUP(Dati!$A7613,Normas!$A:$D,3,FALSE)*0.6)),"")</f>
      </c>
      <c r="H7613" s="2">
        <f>IFERROR(IF(ISBLANK($A7613),"",IF($A7613="Ūdeņraža jonu koncentrācija",VLOOKUP(Dati!$A7613,Normas!$A:$D,2,FALSE),VLOOKUP(Dati!$A7613,Normas!$A:$D,2,FALSE)*0.3)),"")</f>
      </c>
      <c r="I7613" s="2">
        <f>IFERROR(IF(ISBLANK($A7613),"",IF($A7613="Ūdeņraža jonu koncentrācija",VLOOKUP(Dati!$A7613,Normas!$A:$D,3,FALSE),VLOOKUP(Dati!$A7613,Normas!$A:$D,3,FALSE)*0.3)),"")</f>
      </c>
    </row>
    <row r="7614" spans="2:9" x14ac:dyDescent="0.2">
      <c r="B7614">
        <f>IF(ISBLANK(A7614),"",VLOOKUP(A7614,Normas!A:D,4,FALSE))</f>
      </c>
      <c r="E7614" s="2">
        <f>IF(ISBLANK(D7614),"",INT(YEARFRAC(D7614,'Vispārīga informācija'!$B$2)))</f>
      </c>
      <c r="F7614" s="2">
        <f>IFERROR(IF(ISBLANK($A7614),"",IF($A7614="Ūdeņraža jonu koncentrācija",VLOOKUP(Dati!$A7614,Normas!$A:$D,2,FALSE),VLOOKUP(Dati!$A7614,Normas!$A:$D,2,FALSE)*0.6)),"")</f>
      </c>
      <c r="G7614" s="2">
        <f>IFERROR(IF(ISBLANK($A7614),"",IF($A7614="Ūdeņraža jonu koncentrācija",VLOOKUP(Dati!$A7614,Normas!$A:$D,3,FALSE),VLOOKUP(Dati!$A7614,Normas!$A:$D,3,FALSE)*0.6)),"")</f>
      </c>
      <c r="H7614" s="2">
        <f>IFERROR(IF(ISBLANK($A7614),"",IF($A7614="Ūdeņraža jonu koncentrācija",VLOOKUP(Dati!$A7614,Normas!$A:$D,2,FALSE),VLOOKUP(Dati!$A7614,Normas!$A:$D,2,FALSE)*0.3)),"")</f>
      </c>
      <c r="I7614" s="2">
        <f>IFERROR(IF(ISBLANK($A7614),"",IF($A7614="Ūdeņraža jonu koncentrācija",VLOOKUP(Dati!$A7614,Normas!$A:$D,3,FALSE),VLOOKUP(Dati!$A7614,Normas!$A:$D,3,FALSE)*0.3)),"")</f>
      </c>
    </row>
    <row r="7615" spans="2:9" x14ac:dyDescent="0.2">
      <c r="B7615">
        <f>IF(ISBLANK(A7615),"",VLOOKUP(A7615,Normas!A:D,4,FALSE))</f>
      </c>
      <c r="E7615" s="2">
        <f>IF(ISBLANK(D7615),"",INT(YEARFRAC(D7615,'Vispārīga informācija'!$B$2)))</f>
      </c>
      <c r="F7615" s="2">
        <f>IFERROR(IF(ISBLANK($A7615),"",IF($A7615="Ūdeņraža jonu koncentrācija",VLOOKUP(Dati!$A7615,Normas!$A:$D,2,FALSE),VLOOKUP(Dati!$A7615,Normas!$A:$D,2,FALSE)*0.6)),"")</f>
      </c>
      <c r="G7615" s="2">
        <f>IFERROR(IF(ISBLANK($A7615),"",IF($A7615="Ūdeņraža jonu koncentrācija",VLOOKUP(Dati!$A7615,Normas!$A:$D,3,FALSE),VLOOKUP(Dati!$A7615,Normas!$A:$D,3,FALSE)*0.6)),"")</f>
      </c>
      <c r="H7615" s="2">
        <f>IFERROR(IF(ISBLANK($A7615),"",IF($A7615="Ūdeņraža jonu koncentrācija",VLOOKUP(Dati!$A7615,Normas!$A:$D,2,FALSE),VLOOKUP(Dati!$A7615,Normas!$A:$D,2,FALSE)*0.3)),"")</f>
      </c>
      <c r="I7615" s="2">
        <f>IFERROR(IF(ISBLANK($A7615),"",IF($A7615="Ūdeņraža jonu koncentrācija",VLOOKUP(Dati!$A7615,Normas!$A:$D,3,FALSE),VLOOKUP(Dati!$A7615,Normas!$A:$D,3,FALSE)*0.3)),"")</f>
      </c>
    </row>
    <row r="7616" spans="2:9" x14ac:dyDescent="0.2">
      <c r="B7616">
        <f>IF(ISBLANK(A7616),"",VLOOKUP(A7616,Normas!A:D,4,FALSE))</f>
      </c>
      <c r="E7616" s="2">
        <f>IF(ISBLANK(D7616),"",INT(YEARFRAC(D7616,'Vispārīga informācija'!$B$2)))</f>
      </c>
      <c r="F7616" s="2">
        <f>IFERROR(IF(ISBLANK($A7616),"",IF($A7616="Ūdeņraža jonu koncentrācija",VLOOKUP(Dati!$A7616,Normas!$A:$D,2,FALSE),VLOOKUP(Dati!$A7616,Normas!$A:$D,2,FALSE)*0.6)),"")</f>
      </c>
      <c r="G7616" s="2">
        <f>IFERROR(IF(ISBLANK($A7616),"",IF($A7616="Ūdeņraža jonu koncentrācija",VLOOKUP(Dati!$A7616,Normas!$A:$D,3,FALSE),VLOOKUP(Dati!$A7616,Normas!$A:$D,3,FALSE)*0.6)),"")</f>
      </c>
      <c r="H7616" s="2">
        <f>IFERROR(IF(ISBLANK($A7616),"",IF($A7616="Ūdeņraža jonu koncentrācija",VLOOKUP(Dati!$A7616,Normas!$A:$D,2,FALSE),VLOOKUP(Dati!$A7616,Normas!$A:$D,2,FALSE)*0.3)),"")</f>
      </c>
      <c r="I7616" s="2">
        <f>IFERROR(IF(ISBLANK($A7616),"",IF($A7616="Ūdeņraža jonu koncentrācija",VLOOKUP(Dati!$A7616,Normas!$A:$D,3,FALSE),VLOOKUP(Dati!$A7616,Normas!$A:$D,3,FALSE)*0.3)),"")</f>
      </c>
    </row>
    <row r="7617" spans="2:9" x14ac:dyDescent="0.2">
      <c r="B7617">
        <f>IF(ISBLANK(A7617),"",VLOOKUP(A7617,Normas!A:D,4,FALSE))</f>
      </c>
      <c r="E7617" s="2">
        <f>IF(ISBLANK(D7617),"",INT(YEARFRAC(D7617,'Vispārīga informācija'!$B$2)))</f>
      </c>
      <c r="F7617" s="2">
        <f>IFERROR(IF(ISBLANK($A7617),"",IF($A7617="Ūdeņraža jonu koncentrācija",VLOOKUP(Dati!$A7617,Normas!$A:$D,2,FALSE),VLOOKUP(Dati!$A7617,Normas!$A:$D,2,FALSE)*0.6)),"")</f>
      </c>
      <c r="G7617" s="2">
        <f>IFERROR(IF(ISBLANK($A7617),"",IF($A7617="Ūdeņraža jonu koncentrācija",VLOOKUP(Dati!$A7617,Normas!$A:$D,3,FALSE),VLOOKUP(Dati!$A7617,Normas!$A:$D,3,FALSE)*0.6)),"")</f>
      </c>
      <c r="H7617" s="2">
        <f>IFERROR(IF(ISBLANK($A7617),"",IF($A7617="Ūdeņraža jonu koncentrācija",VLOOKUP(Dati!$A7617,Normas!$A:$D,2,FALSE),VLOOKUP(Dati!$A7617,Normas!$A:$D,2,FALSE)*0.3)),"")</f>
      </c>
      <c r="I7617" s="2">
        <f>IFERROR(IF(ISBLANK($A7617),"",IF($A7617="Ūdeņraža jonu koncentrācija",VLOOKUP(Dati!$A7617,Normas!$A:$D,3,FALSE),VLOOKUP(Dati!$A7617,Normas!$A:$D,3,FALSE)*0.3)),"")</f>
      </c>
    </row>
    <row r="7618" spans="2:9" x14ac:dyDescent="0.2">
      <c r="B7618">
        <f>IF(ISBLANK(A7618),"",VLOOKUP(A7618,Normas!A:D,4,FALSE))</f>
      </c>
      <c r="E7618" s="2">
        <f>IF(ISBLANK(D7618),"",INT(YEARFRAC(D7618,'Vispārīga informācija'!$B$2)))</f>
      </c>
      <c r="F7618" s="2">
        <f>IFERROR(IF(ISBLANK($A7618),"",IF($A7618="Ūdeņraža jonu koncentrācija",VLOOKUP(Dati!$A7618,Normas!$A:$D,2,FALSE),VLOOKUP(Dati!$A7618,Normas!$A:$D,2,FALSE)*0.6)),"")</f>
      </c>
      <c r="G7618" s="2">
        <f>IFERROR(IF(ISBLANK($A7618),"",IF($A7618="Ūdeņraža jonu koncentrācija",VLOOKUP(Dati!$A7618,Normas!$A:$D,3,FALSE),VLOOKUP(Dati!$A7618,Normas!$A:$D,3,FALSE)*0.6)),"")</f>
      </c>
      <c r="H7618" s="2">
        <f>IFERROR(IF(ISBLANK($A7618),"",IF($A7618="Ūdeņraža jonu koncentrācija",VLOOKUP(Dati!$A7618,Normas!$A:$D,2,FALSE),VLOOKUP(Dati!$A7618,Normas!$A:$D,2,FALSE)*0.3)),"")</f>
      </c>
      <c r="I7618" s="2">
        <f>IFERROR(IF(ISBLANK($A7618),"",IF($A7618="Ūdeņraža jonu koncentrācija",VLOOKUP(Dati!$A7618,Normas!$A:$D,3,FALSE),VLOOKUP(Dati!$A7618,Normas!$A:$D,3,FALSE)*0.3)),"")</f>
      </c>
    </row>
    <row r="7619" spans="2:9" x14ac:dyDescent="0.2">
      <c r="B7619">
        <f>IF(ISBLANK(A7619),"",VLOOKUP(A7619,Normas!A:D,4,FALSE))</f>
      </c>
      <c r="E7619" s="2">
        <f>IF(ISBLANK(D7619),"",INT(YEARFRAC(D7619,'Vispārīga informācija'!$B$2)))</f>
      </c>
      <c r="F7619" s="2">
        <f>IFERROR(IF(ISBLANK($A7619),"",IF($A7619="Ūdeņraža jonu koncentrācija",VLOOKUP(Dati!$A7619,Normas!$A:$D,2,FALSE),VLOOKUP(Dati!$A7619,Normas!$A:$D,2,FALSE)*0.6)),"")</f>
      </c>
      <c r="G7619" s="2">
        <f>IFERROR(IF(ISBLANK($A7619),"",IF($A7619="Ūdeņraža jonu koncentrācija",VLOOKUP(Dati!$A7619,Normas!$A:$D,3,FALSE),VLOOKUP(Dati!$A7619,Normas!$A:$D,3,FALSE)*0.6)),"")</f>
      </c>
      <c r="H7619" s="2">
        <f>IFERROR(IF(ISBLANK($A7619),"",IF($A7619="Ūdeņraža jonu koncentrācija",VLOOKUP(Dati!$A7619,Normas!$A:$D,2,FALSE),VLOOKUP(Dati!$A7619,Normas!$A:$D,2,FALSE)*0.3)),"")</f>
      </c>
      <c r="I7619" s="2">
        <f>IFERROR(IF(ISBLANK($A7619),"",IF($A7619="Ūdeņraža jonu koncentrācija",VLOOKUP(Dati!$A7619,Normas!$A:$D,3,FALSE),VLOOKUP(Dati!$A7619,Normas!$A:$D,3,FALSE)*0.3)),"")</f>
      </c>
    </row>
    <row r="7620" spans="2:9" x14ac:dyDescent="0.2">
      <c r="B7620">
        <f>IF(ISBLANK(A7620),"",VLOOKUP(A7620,Normas!A:D,4,FALSE))</f>
      </c>
      <c r="E7620" s="2">
        <f>IF(ISBLANK(D7620),"",INT(YEARFRAC(D7620,'Vispārīga informācija'!$B$2)))</f>
      </c>
      <c r="F7620" s="2">
        <f>IFERROR(IF(ISBLANK($A7620),"",IF($A7620="Ūdeņraža jonu koncentrācija",VLOOKUP(Dati!$A7620,Normas!$A:$D,2,FALSE),VLOOKUP(Dati!$A7620,Normas!$A:$D,2,FALSE)*0.6)),"")</f>
      </c>
      <c r="G7620" s="2">
        <f>IFERROR(IF(ISBLANK($A7620),"",IF($A7620="Ūdeņraža jonu koncentrācija",VLOOKUP(Dati!$A7620,Normas!$A:$D,3,FALSE),VLOOKUP(Dati!$A7620,Normas!$A:$D,3,FALSE)*0.6)),"")</f>
      </c>
      <c r="H7620" s="2">
        <f>IFERROR(IF(ISBLANK($A7620),"",IF($A7620="Ūdeņraža jonu koncentrācija",VLOOKUP(Dati!$A7620,Normas!$A:$D,2,FALSE),VLOOKUP(Dati!$A7620,Normas!$A:$D,2,FALSE)*0.3)),"")</f>
      </c>
      <c r="I7620" s="2">
        <f>IFERROR(IF(ISBLANK($A7620),"",IF($A7620="Ūdeņraža jonu koncentrācija",VLOOKUP(Dati!$A7620,Normas!$A:$D,3,FALSE),VLOOKUP(Dati!$A7620,Normas!$A:$D,3,FALSE)*0.3)),"")</f>
      </c>
    </row>
    <row r="7621" spans="2:9" x14ac:dyDescent="0.2">
      <c r="B7621">
        <f>IF(ISBLANK(A7621),"",VLOOKUP(A7621,Normas!A:D,4,FALSE))</f>
      </c>
      <c r="E7621" s="2">
        <f>IF(ISBLANK(D7621),"",INT(YEARFRAC(D7621,'Vispārīga informācija'!$B$2)))</f>
      </c>
      <c r="F7621" s="2">
        <f>IFERROR(IF(ISBLANK($A7621),"",IF($A7621="Ūdeņraža jonu koncentrācija",VLOOKUP(Dati!$A7621,Normas!$A:$D,2,FALSE),VLOOKUP(Dati!$A7621,Normas!$A:$D,2,FALSE)*0.6)),"")</f>
      </c>
      <c r="G7621" s="2">
        <f>IFERROR(IF(ISBLANK($A7621),"",IF($A7621="Ūdeņraža jonu koncentrācija",VLOOKUP(Dati!$A7621,Normas!$A:$D,3,FALSE),VLOOKUP(Dati!$A7621,Normas!$A:$D,3,FALSE)*0.6)),"")</f>
      </c>
      <c r="H7621" s="2">
        <f>IFERROR(IF(ISBLANK($A7621),"",IF($A7621="Ūdeņraža jonu koncentrācija",VLOOKUP(Dati!$A7621,Normas!$A:$D,2,FALSE),VLOOKUP(Dati!$A7621,Normas!$A:$D,2,FALSE)*0.3)),"")</f>
      </c>
      <c r="I7621" s="2">
        <f>IFERROR(IF(ISBLANK($A7621),"",IF($A7621="Ūdeņraža jonu koncentrācija",VLOOKUP(Dati!$A7621,Normas!$A:$D,3,FALSE),VLOOKUP(Dati!$A7621,Normas!$A:$D,3,FALSE)*0.3)),"")</f>
      </c>
    </row>
    <row r="7622" spans="2:9" x14ac:dyDescent="0.2">
      <c r="B7622">
        <f>IF(ISBLANK(A7622),"",VLOOKUP(A7622,Normas!A:D,4,FALSE))</f>
      </c>
      <c r="E7622" s="2">
        <f>IF(ISBLANK(D7622),"",INT(YEARFRAC(D7622,'Vispārīga informācija'!$B$2)))</f>
      </c>
      <c r="F7622" s="2">
        <f>IFERROR(IF(ISBLANK($A7622),"",IF($A7622="Ūdeņraža jonu koncentrācija",VLOOKUP(Dati!$A7622,Normas!$A:$D,2,FALSE),VLOOKUP(Dati!$A7622,Normas!$A:$D,2,FALSE)*0.6)),"")</f>
      </c>
      <c r="G7622" s="2">
        <f>IFERROR(IF(ISBLANK($A7622),"",IF($A7622="Ūdeņraža jonu koncentrācija",VLOOKUP(Dati!$A7622,Normas!$A:$D,3,FALSE),VLOOKUP(Dati!$A7622,Normas!$A:$D,3,FALSE)*0.6)),"")</f>
      </c>
      <c r="H7622" s="2">
        <f>IFERROR(IF(ISBLANK($A7622),"",IF($A7622="Ūdeņraža jonu koncentrācija",VLOOKUP(Dati!$A7622,Normas!$A:$D,2,FALSE),VLOOKUP(Dati!$A7622,Normas!$A:$D,2,FALSE)*0.3)),"")</f>
      </c>
      <c r="I7622" s="2">
        <f>IFERROR(IF(ISBLANK($A7622),"",IF($A7622="Ūdeņraža jonu koncentrācija",VLOOKUP(Dati!$A7622,Normas!$A:$D,3,FALSE),VLOOKUP(Dati!$A7622,Normas!$A:$D,3,FALSE)*0.3)),"")</f>
      </c>
    </row>
    <row r="7623" spans="2:9" x14ac:dyDescent="0.2">
      <c r="B7623">
        <f>IF(ISBLANK(A7623),"",VLOOKUP(A7623,Normas!A:D,4,FALSE))</f>
      </c>
      <c r="E7623" s="2">
        <f>IF(ISBLANK(D7623),"",INT(YEARFRAC(D7623,'Vispārīga informācija'!$B$2)))</f>
      </c>
      <c r="F7623" s="2">
        <f>IFERROR(IF(ISBLANK($A7623),"",IF($A7623="Ūdeņraža jonu koncentrācija",VLOOKUP(Dati!$A7623,Normas!$A:$D,2,FALSE),VLOOKUP(Dati!$A7623,Normas!$A:$D,2,FALSE)*0.6)),"")</f>
      </c>
      <c r="G7623" s="2">
        <f>IFERROR(IF(ISBLANK($A7623),"",IF($A7623="Ūdeņraža jonu koncentrācija",VLOOKUP(Dati!$A7623,Normas!$A:$D,3,FALSE),VLOOKUP(Dati!$A7623,Normas!$A:$D,3,FALSE)*0.6)),"")</f>
      </c>
      <c r="H7623" s="2">
        <f>IFERROR(IF(ISBLANK($A7623),"",IF($A7623="Ūdeņraža jonu koncentrācija",VLOOKUP(Dati!$A7623,Normas!$A:$D,2,FALSE),VLOOKUP(Dati!$A7623,Normas!$A:$D,2,FALSE)*0.3)),"")</f>
      </c>
      <c r="I7623" s="2">
        <f>IFERROR(IF(ISBLANK($A7623),"",IF($A7623="Ūdeņraža jonu koncentrācija",VLOOKUP(Dati!$A7623,Normas!$A:$D,3,FALSE),VLOOKUP(Dati!$A7623,Normas!$A:$D,3,FALSE)*0.3)),"")</f>
      </c>
    </row>
    <row r="7624" spans="2:9" x14ac:dyDescent="0.2">
      <c r="B7624">
        <f>IF(ISBLANK(A7624),"",VLOOKUP(A7624,Normas!A:D,4,FALSE))</f>
      </c>
      <c r="E7624" s="2">
        <f>IF(ISBLANK(D7624),"",INT(YEARFRAC(D7624,'Vispārīga informācija'!$B$2)))</f>
      </c>
      <c r="F7624" s="2">
        <f>IFERROR(IF(ISBLANK($A7624),"",IF($A7624="Ūdeņraža jonu koncentrācija",VLOOKUP(Dati!$A7624,Normas!$A:$D,2,FALSE),VLOOKUP(Dati!$A7624,Normas!$A:$D,2,FALSE)*0.6)),"")</f>
      </c>
      <c r="G7624" s="2">
        <f>IFERROR(IF(ISBLANK($A7624),"",IF($A7624="Ūdeņraža jonu koncentrācija",VLOOKUP(Dati!$A7624,Normas!$A:$D,3,FALSE),VLOOKUP(Dati!$A7624,Normas!$A:$D,3,FALSE)*0.6)),"")</f>
      </c>
      <c r="H7624" s="2">
        <f>IFERROR(IF(ISBLANK($A7624),"",IF($A7624="Ūdeņraža jonu koncentrācija",VLOOKUP(Dati!$A7624,Normas!$A:$D,2,FALSE),VLOOKUP(Dati!$A7624,Normas!$A:$D,2,FALSE)*0.3)),"")</f>
      </c>
      <c r="I7624" s="2">
        <f>IFERROR(IF(ISBLANK($A7624),"",IF($A7624="Ūdeņraža jonu koncentrācija",VLOOKUP(Dati!$A7624,Normas!$A:$D,3,FALSE),VLOOKUP(Dati!$A7624,Normas!$A:$D,3,FALSE)*0.3)),"")</f>
      </c>
    </row>
    <row r="7625" spans="2:9" x14ac:dyDescent="0.2">
      <c r="B7625">
        <f>IF(ISBLANK(A7625),"",VLOOKUP(A7625,Normas!A:D,4,FALSE))</f>
      </c>
      <c r="E7625" s="2">
        <f>IF(ISBLANK(D7625),"",INT(YEARFRAC(D7625,'Vispārīga informācija'!$B$2)))</f>
      </c>
      <c r="F7625" s="2">
        <f>IFERROR(IF(ISBLANK($A7625),"",IF($A7625="Ūdeņraža jonu koncentrācija",VLOOKUP(Dati!$A7625,Normas!$A:$D,2,FALSE),VLOOKUP(Dati!$A7625,Normas!$A:$D,2,FALSE)*0.6)),"")</f>
      </c>
      <c r="G7625" s="2">
        <f>IFERROR(IF(ISBLANK($A7625),"",IF($A7625="Ūdeņraža jonu koncentrācija",VLOOKUP(Dati!$A7625,Normas!$A:$D,3,FALSE),VLOOKUP(Dati!$A7625,Normas!$A:$D,3,FALSE)*0.6)),"")</f>
      </c>
      <c r="H7625" s="2">
        <f>IFERROR(IF(ISBLANK($A7625),"",IF($A7625="Ūdeņraža jonu koncentrācija",VLOOKUP(Dati!$A7625,Normas!$A:$D,2,FALSE),VLOOKUP(Dati!$A7625,Normas!$A:$D,2,FALSE)*0.3)),"")</f>
      </c>
      <c r="I7625" s="2">
        <f>IFERROR(IF(ISBLANK($A7625),"",IF($A7625="Ūdeņraža jonu koncentrācija",VLOOKUP(Dati!$A7625,Normas!$A:$D,3,FALSE),VLOOKUP(Dati!$A7625,Normas!$A:$D,3,FALSE)*0.3)),"")</f>
      </c>
    </row>
    <row r="7626" spans="2:9" x14ac:dyDescent="0.2">
      <c r="B7626">
        <f>IF(ISBLANK(A7626),"",VLOOKUP(A7626,Normas!A:D,4,FALSE))</f>
      </c>
      <c r="E7626" s="2">
        <f>IF(ISBLANK(D7626),"",INT(YEARFRAC(D7626,'Vispārīga informācija'!$B$2)))</f>
      </c>
      <c r="F7626" s="2">
        <f>IFERROR(IF(ISBLANK($A7626),"",IF($A7626="Ūdeņraža jonu koncentrācija",VLOOKUP(Dati!$A7626,Normas!$A:$D,2,FALSE),VLOOKUP(Dati!$A7626,Normas!$A:$D,2,FALSE)*0.6)),"")</f>
      </c>
      <c r="G7626" s="2">
        <f>IFERROR(IF(ISBLANK($A7626),"",IF($A7626="Ūdeņraža jonu koncentrācija",VLOOKUP(Dati!$A7626,Normas!$A:$D,3,FALSE),VLOOKUP(Dati!$A7626,Normas!$A:$D,3,FALSE)*0.6)),"")</f>
      </c>
      <c r="H7626" s="2">
        <f>IFERROR(IF(ISBLANK($A7626),"",IF($A7626="Ūdeņraža jonu koncentrācija",VLOOKUP(Dati!$A7626,Normas!$A:$D,2,FALSE),VLOOKUP(Dati!$A7626,Normas!$A:$D,2,FALSE)*0.3)),"")</f>
      </c>
      <c r="I7626" s="2">
        <f>IFERROR(IF(ISBLANK($A7626),"",IF($A7626="Ūdeņraža jonu koncentrācija",VLOOKUP(Dati!$A7626,Normas!$A:$D,3,FALSE),VLOOKUP(Dati!$A7626,Normas!$A:$D,3,FALSE)*0.3)),"")</f>
      </c>
    </row>
    <row r="7627" spans="2:9" x14ac:dyDescent="0.2">
      <c r="B7627">
        <f>IF(ISBLANK(A7627),"",VLOOKUP(A7627,Normas!A:D,4,FALSE))</f>
      </c>
      <c r="E7627" s="2">
        <f>IF(ISBLANK(D7627),"",INT(YEARFRAC(D7627,'Vispārīga informācija'!$B$2)))</f>
      </c>
      <c r="F7627" s="2">
        <f>IFERROR(IF(ISBLANK($A7627),"",IF($A7627="Ūdeņraža jonu koncentrācija",VLOOKUP(Dati!$A7627,Normas!$A:$D,2,FALSE),VLOOKUP(Dati!$A7627,Normas!$A:$D,2,FALSE)*0.6)),"")</f>
      </c>
      <c r="G7627" s="2">
        <f>IFERROR(IF(ISBLANK($A7627),"",IF($A7627="Ūdeņraža jonu koncentrācija",VLOOKUP(Dati!$A7627,Normas!$A:$D,3,FALSE),VLOOKUP(Dati!$A7627,Normas!$A:$D,3,FALSE)*0.6)),"")</f>
      </c>
      <c r="H7627" s="2">
        <f>IFERROR(IF(ISBLANK($A7627),"",IF($A7627="Ūdeņraža jonu koncentrācija",VLOOKUP(Dati!$A7627,Normas!$A:$D,2,FALSE),VLOOKUP(Dati!$A7627,Normas!$A:$D,2,FALSE)*0.3)),"")</f>
      </c>
      <c r="I7627" s="2">
        <f>IFERROR(IF(ISBLANK($A7627),"",IF($A7627="Ūdeņraža jonu koncentrācija",VLOOKUP(Dati!$A7627,Normas!$A:$D,3,FALSE),VLOOKUP(Dati!$A7627,Normas!$A:$D,3,FALSE)*0.3)),"")</f>
      </c>
    </row>
    <row r="7628" spans="2:9" x14ac:dyDescent="0.2">
      <c r="B7628">
        <f>IF(ISBLANK(A7628),"",VLOOKUP(A7628,Normas!A:D,4,FALSE))</f>
      </c>
      <c r="E7628" s="2">
        <f>IF(ISBLANK(D7628),"",INT(YEARFRAC(D7628,'Vispārīga informācija'!$B$2)))</f>
      </c>
      <c r="F7628" s="2">
        <f>IFERROR(IF(ISBLANK($A7628),"",IF($A7628="Ūdeņraža jonu koncentrācija",VLOOKUP(Dati!$A7628,Normas!$A:$D,2,FALSE),VLOOKUP(Dati!$A7628,Normas!$A:$D,2,FALSE)*0.6)),"")</f>
      </c>
      <c r="G7628" s="2">
        <f>IFERROR(IF(ISBLANK($A7628),"",IF($A7628="Ūdeņraža jonu koncentrācija",VLOOKUP(Dati!$A7628,Normas!$A:$D,3,FALSE),VLOOKUP(Dati!$A7628,Normas!$A:$D,3,FALSE)*0.6)),"")</f>
      </c>
      <c r="H7628" s="2">
        <f>IFERROR(IF(ISBLANK($A7628),"",IF($A7628="Ūdeņraža jonu koncentrācija",VLOOKUP(Dati!$A7628,Normas!$A:$D,2,FALSE),VLOOKUP(Dati!$A7628,Normas!$A:$D,2,FALSE)*0.3)),"")</f>
      </c>
      <c r="I7628" s="2">
        <f>IFERROR(IF(ISBLANK($A7628),"",IF($A7628="Ūdeņraža jonu koncentrācija",VLOOKUP(Dati!$A7628,Normas!$A:$D,3,FALSE),VLOOKUP(Dati!$A7628,Normas!$A:$D,3,FALSE)*0.3)),"")</f>
      </c>
    </row>
    <row r="7629" spans="2:9" x14ac:dyDescent="0.2">
      <c r="B7629">
        <f>IF(ISBLANK(A7629),"",VLOOKUP(A7629,Normas!A:D,4,FALSE))</f>
      </c>
      <c r="E7629" s="2">
        <f>IF(ISBLANK(D7629),"",INT(YEARFRAC(D7629,'Vispārīga informācija'!$B$2)))</f>
      </c>
      <c r="F7629" s="2">
        <f>IFERROR(IF(ISBLANK($A7629),"",IF($A7629="Ūdeņraža jonu koncentrācija",VLOOKUP(Dati!$A7629,Normas!$A:$D,2,FALSE),VLOOKUP(Dati!$A7629,Normas!$A:$D,2,FALSE)*0.6)),"")</f>
      </c>
      <c r="G7629" s="2">
        <f>IFERROR(IF(ISBLANK($A7629),"",IF($A7629="Ūdeņraža jonu koncentrācija",VLOOKUP(Dati!$A7629,Normas!$A:$D,3,FALSE),VLOOKUP(Dati!$A7629,Normas!$A:$D,3,FALSE)*0.6)),"")</f>
      </c>
      <c r="H7629" s="2">
        <f>IFERROR(IF(ISBLANK($A7629),"",IF($A7629="Ūdeņraža jonu koncentrācija",VLOOKUP(Dati!$A7629,Normas!$A:$D,2,FALSE),VLOOKUP(Dati!$A7629,Normas!$A:$D,2,FALSE)*0.3)),"")</f>
      </c>
      <c r="I7629" s="2">
        <f>IFERROR(IF(ISBLANK($A7629),"",IF($A7629="Ūdeņraža jonu koncentrācija",VLOOKUP(Dati!$A7629,Normas!$A:$D,3,FALSE),VLOOKUP(Dati!$A7629,Normas!$A:$D,3,FALSE)*0.3)),"")</f>
      </c>
    </row>
    <row r="7630" spans="2:9" x14ac:dyDescent="0.2">
      <c r="B7630">
        <f>IF(ISBLANK(A7630),"",VLOOKUP(A7630,Normas!A:D,4,FALSE))</f>
      </c>
      <c r="E7630" s="2">
        <f>IF(ISBLANK(D7630),"",INT(YEARFRAC(D7630,'Vispārīga informācija'!$B$2)))</f>
      </c>
      <c r="F7630" s="2">
        <f>IFERROR(IF(ISBLANK($A7630),"",IF($A7630="Ūdeņraža jonu koncentrācija",VLOOKUP(Dati!$A7630,Normas!$A:$D,2,FALSE),VLOOKUP(Dati!$A7630,Normas!$A:$D,2,FALSE)*0.6)),"")</f>
      </c>
      <c r="G7630" s="2">
        <f>IFERROR(IF(ISBLANK($A7630),"",IF($A7630="Ūdeņraža jonu koncentrācija",VLOOKUP(Dati!$A7630,Normas!$A:$D,3,FALSE),VLOOKUP(Dati!$A7630,Normas!$A:$D,3,FALSE)*0.6)),"")</f>
      </c>
      <c r="H7630" s="2">
        <f>IFERROR(IF(ISBLANK($A7630),"",IF($A7630="Ūdeņraža jonu koncentrācija",VLOOKUP(Dati!$A7630,Normas!$A:$D,2,FALSE),VLOOKUP(Dati!$A7630,Normas!$A:$D,2,FALSE)*0.3)),"")</f>
      </c>
      <c r="I7630" s="2">
        <f>IFERROR(IF(ISBLANK($A7630),"",IF($A7630="Ūdeņraža jonu koncentrācija",VLOOKUP(Dati!$A7630,Normas!$A:$D,3,FALSE),VLOOKUP(Dati!$A7630,Normas!$A:$D,3,FALSE)*0.3)),"")</f>
      </c>
    </row>
    <row r="7631" spans="2:9" x14ac:dyDescent="0.2">
      <c r="B7631">
        <f>IF(ISBLANK(A7631),"",VLOOKUP(A7631,Normas!A:D,4,FALSE))</f>
      </c>
      <c r="E7631" s="2">
        <f>IF(ISBLANK(D7631),"",INT(YEARFRAC(D7631,'Vispārīga informācija'!$B$2)))</f>
      </c>
      <c r="F7631" s="2">
        <f>IFERROR(IF(ISBLANK($A7631),"",IF($A7631="Ūdeņraža jonu koncentrācija",VLOOKUP(Dati!$A7631,Normas!$A:$D,2,FALSE),VLOOKUP(Dati!$A7631,Normas!$A:$D,2,FALSE)*0.6)),"")</f>
      </c>
      <c r="G7631" s="2">
        <f>IFERROR(IF(ISBLANK($A7631),"",IF($A7631="Ūdeņraža jonu koncentrācija",VLOOKUP(Dati!$A7631,Normas!$A:$D,3,FALSE),VLOOKUP(Dati!$A7631,Normas!$A:$D,3,FALSE)*0.6)),"")</f>
      </c>
      <c r="H7631" s="2">
        <f>IFERROR(IF(ISBLANK($A7631),"",IF($A7631="Ūdeņraža jonu koncentrācija",VLOOKUP(Dati!$A7631,Normas!$A:$D,2,FALSE),VLOOKUP(Dati!$A7631,Normas!$A:$D,2,FALSE)*0.3)),"")</f>
      </c>
      <c r="I7631" s="2">
        <f>IFERROR(IF(ISBLANK($A7631),"",IF($A7631="Ūdeņraža jonu koncentrācija",VLOOKUP(Dati!$A7631,Normas!$A:$D,3,FALSE),VLOOKUP(Dati!$A7631,Normas!$A:$D,3,FALSE)*0.3)),"")</f>
      </c>
    </row>
    <row r="7632" spans="2:9" x14ac:dyDescent="0.2">
      <c r="B7632">
        <f>IF(ISBLANK(A7632),"",VLOOKUP(A7632,Normas!A:D,4,FALSE))</f>
      </c>
      <c r="E7632" s="2">
        <f>IF(ISBLANK(D7632),"",INT(YEARFRAC(D7632,'Vispārīga informācija'!$B$2)))</f>
      </c>
      <c r="F7632" s="2">
        <f>IFERROR(IF(ISBLANK($A7632),"",IF($A7632="Ūdeņraža jonu koncentrācija",VLOOKUP(Dati!$A7632,Normas!$A:$D,2,FALSE),VLOOKUP(Dati!$A7632,Normas!$A:$D,2,FALSE)*0.6)),"")</f>
      </c>
      <c r="G7632" s="2">
        <f>IFERROR(IF(ISBLANK($A7632),"",IF($A7632="Ūdeņraža jonu koncentrācija",VLOOKUP(Dati!$A7632,Normas!$A:$D,3,FALSE),VLOOKUP(Dati!$A7632,Normas!$A:$D,3,FALSE)*0.6)),"")</f>
      </c>
      <c r="H7632" s="2">
        <f>IFERROR(IF(ISBLANK($A7632),"",IF($A7632="Ūdeņraža jonu koncentrācija",VLOOKUP(Dati!$A7632,Normas!$A:$D,2,FALSE),VLOOKUP(Dati!$A7632,Normas!$A:$D,2,FALSE)*0.3)),"")</f>
      </c>
      <c r="I7632" s="2">
        <f>IFERROR(IF(ISBLANK($A7632),"",IF($A7632="Ūdeņraža jonu koncentrācija",VLOOKUP(Dati!$A7632,Normas!$A:$D,3,FALSE),VLOOKUP(Dati!$A7632,Normas!$A:$D,3,FALSE)*0.3)),"")</f>
      </c>
    </row>
    <row r="7633" spans="2:9" x14ac:dyDescent="0.2">
      <c r="B7633">
        <f>IF(ISBLANK(A7633),"",VLOOKUP(A7633,Normas!A:D,4,FALSE))</f>
      </c>
      <c r="E7633" s="2">
        <f>IF(ISBLANK(D7633),"",INT(YEARFRAC(D7633,'Vispārīga informācija'!$B$2)))</f>
      </c>
      <c r="F7633" s="2">
        <f>IFERROR(IF(ISBLANK($A7633),"",IF($A7633="Ūdeņraža jonu koncentrācija",VLOOKUP(Dati!$A7633,Normas!$A:$D,2,FALSE),VLOOKUP(Dati!$A7633,Normas!$A:$D,2,FALSE)*0.6)),"")</f>
      </c>
      <c r="G7633" s="2">
        <f>IFERROR(IF(ISBLANK($A7633),"",IF($A7633="Ūdeņraža jonu koncentrācija",VLOOKUP(Dati!$A7633,Normas!$A:$D,3,FALSE),VLOOKUP(Dati!$A7633,Normas!$A:$D,3,FALSE)*0.6)),"")</f>
      </c>
      <c r="H7633" s="2">
        <f>IFERROR(IF(ISBLANK($A7633),"",IF($A7633="Ūdeņraža jonu koncentrācija",VLOOKUP(Dati!$A7633,Normas!$A:$D,2,FALSE),VLOOKUP(Dati!$A7633,Normas!$A:$D,2,FALSE)*0.3)),"")</f>
      </c>
      <c r="I7633" s="2">
        <f>IFERROR(IF(ISBLANK($A7633),"",IF($A7633="Ūdeņraža jonu koncentrācija",VLOOKUP(Dati!$A7633,Normas!$A:$D,3,FALSE),VLOOKUP(Dati!$A7633,Normas!$A:$D,3,FALSE)*0.3)),"")</f>
      </c>
    </row>
    <row r="7634" spans="2:9" x14ac:dyDescent="0.2">
      <c r="B7634">
        <f>IF(ISBLANK(A7634),"",VLOOKUP(A7634,Normas!A:D,4,FALSE))</f>
      </c>
      <c r="E7634" s="2">
        <f>IF(ISBLANK(D7634),"",INT(YEARFRAC(D7634,'Vispārīga informācija'!$B$2)))</f>
      </c>
      <c r="F7634" s="2">
        <f>IFERROR(IF(ISBLANK($A7634),"",IF($A7634="Ūdeņraža jonu koncentrācija",VLOOKUP(Dati!$A7634,Normas!$A:$D,2,FALSE),VLOOKUP(Dati!$A7634,Normas!$A:$D,2,FALSE)*0.6)),"")</f>
      </c>
      <c r="G7634" s="2">
        <f>IFERROR(IF(ISBLANK($A7634),"",IF($A7634="Ūdeņraža jonu koncentrācija",VLOOKUP(Dati!$A7634,Normas!$A:$D,3,FALSE),VLOOKUP(Dati!$A7634,Normas!$A:$D,3,FALSE)*0.6)),"")</f>
      </c>
      <c r="H7634" s="2">
        <f>IFERROR(IF(ISBLANK($A7634),"",IF($A7634="Ūdeņraža jonu koncentrācija",VLOOKUP(Dati!$A7634,Normas!$A:$D,2,FALSE),VLOOKUP(Dati!$A7634,Normas!$A:$D,2,FALSE)*0.3)),"")</f>
      </c>
      <c r="I7634" s="2">
        <f>IFERROR(IF(ISBLANK($A7634),"",IF($A7634="Ūdeņraža jonu koncentrācija",VLOOKUP(Dati!$A7634,Normas!$A:$D,3,FALSE),VLOOKUP(Dati!$A7634,Normas!$A:$D,3,FALSE)*0.3)),"")</f>
      </c>
    </row>
    <row r="7635" spans="2:9" x14ac:dyDescent="0.2">
      <c r="B7635">
        <f>IF(ISBLANK(A7635),"",VLOOKUP(A7635,Normas!A:D,4,FALSE))</f>
      </c>
      <c r="E7635" s="2">
        <f>IF(ISBLANK(D7635),"",INT(YEARFRAC(D7635,'Vispārīga informācija'!$B$2)))</f>
      </c>
      <c r="F7635" s="2">
        <f>IFERROR(IF(ISBLANK($A7635),"",IF($A7635="Ūdeņraža jonu koncentrācija",VLOOKUP(Dati!$A7635,Normas!$A:$D,2,FALSE),VLOOKUP(Dati!$A7635,Normas!$A:$D,2,FALSE)*0.6)),"")</f>
      </c>
      <c r="G7635" s="2">
        <f>IFERROR(IF(ISBLANK($A7635),"",IF($A7635="Ūdeņraža jonu koncentrācija",VLOOKUP(Dati!$A7635,Normas!$A:$D,3,FALSE),VLOOKUP(Dati!$A7635,Normas!$A:$D,3,FALSE)*0.6)),"")</f>
      </c>
      <c r="H7635" s="2">
        <f>IFERROR(IF(ISBLANK($A7635),"",IF($A7635="Ūdeņraža jonu koncentrācija",VLOOKUP(Dati!$A7635,Normas!$A:$D,2,FALSE),VLOOKUP(Dati!$A7635,Normas!$A:$D,2,FALSE)*0.3)),"")</f>
      </c>
      <c r="I7635" s="2">
        <f>IFERROR(IF(ISBLANK($A7635),"",IF($A7635="Ūdeņraža jonu koncentrācija",VLOOKUP(Dati!$A7635,Normas!$A:$D,3,FALSE),VLOOKUP(Dati!$A7635,Normas!$A:$D,3,FALSE)*0.3)),"")</f>
      </c>
    </row>
    <row r="7636" spans="2:9" x14ac:dyDescent="0.2">
      <c r="B7636">
        <f>IF(ISBLANK(A7636),"",VLOOKUP(A7636,Normas!A:D,4,FALSE))</f>
      </c>
      <c r="E7636" s="2">
        <f>IF(ISBLANK(D7636),"",INT(YEARFRAC(D7636,'Vispārīga informācija'!$B$2)))</f>
      </c>
      <c r="F7636" s="2">
        <f>IFERROR(IF(ISBLANK($A7636),"",IF($A7636="Ūdeņraža jonu koncentrācija",VLOOKUP(Dati!$A7636,Normas!$A:$D,2,FALSE),VLOOKUP(Dati!$A7636,Normas!$A:$D,2,FALSE)*0.6)),"")</f>
      </c>
      <c r="G7636" s="2">
        <f>IFERROR(IF(ISBLANK($A7636),"",IF($A7636="Ūdeņraža jonu koncentrācija",VLOOKUP(Dati!$A7636,Normas!$A:$D,3,FALSE),VLOOKUP(Dati!$A7636,Normas!$A:$D,3,FALSE)*0.6)),"")</f>
      </c>
      <c r="H7636" s="2">
        <f>IFERROR(IF(ISBLANK($A7636),"",IF($A7636="Ūdeņraža jonu koncentrācija",VLOOKUP(Dati!$A7636,Normas!$A:$D,2,FALSE),VLOOKUP(Dati!$A7636,Normas!$A:$D,2,FALSE)*0.3)),"")</f>
      </c>
      <c r="I7636" s="2">
        <f>IFERROR(IF(ISBLANK($A7636),"",IF($A7636="Ūdeņraža jonu koncentrācija",VLOOKUP(Dati!$A7636,Normas!$A:$D,3,FALSE),VLOOKUP(Dati!$A7636,Normas!$A:$D,3,FALSE)*0.3)),"")</f>
      </c>
    </row>
    <row r="7637" spans="2:9" x14ac:dyDescent="0.2">
      <c r="B7637">
        <f>IF(ISBLANK(A7637),"",VLOOKUP(A7637,Normas!A:D,4,FALSE))</f>
      </c>
      <c r="E7637" s="2">
        <f>IF(ISBLANK(D7637),"",INT(YEARFRAC(D7637,'Vispārīga informācija'!$B$2)))</f>
      </c>
      <c r="F7637" s="2">
        <f>IFERROR(IF(ISBLANK($A7637),"",IF($A7637="Ūdeņraža jonu koncentrācija",VLOOKUP(Dati!$A7637,Normas!$A:$D,2,FALSE),VLOOKUP(Dati!$A7637,Normas!$A:$D,2,FALSE)*0.6)),"")</f>
      </c>
      <c r="G7637" s="2">
        <f>IFERROR(IF(ISBLANK($A7637),"",IF($A7637="Ūdeņraža jonu koncentrācija",VLOOKUP(Dati!$A7637,Normas!$A:$D,3,FALSE),VLOOKUP(Dati!$A7637,Normas!$A:$D,3,FALSE)*0.6)),"")</f>
      </c>
      <c r="H7637" s="2">
        <f>IFERROR(IF(ISBLANK($A7637),"",IF($A7637="Ūdeņraža jonu koncentrācija",VLOOKUP(Dati!$A7637,Normas!$A:$D,2,FALSE),VLOOKUP(Dati!$A7637,Normas!$A:$D,2,FALSE)*0.3)),"")</f>
      </c>
      <c r="I7637" s="2">
        <f>IFERROR(IF(ISBLANK($A7637),"",IF($A7637="Ūdeņraža jonu koncentrācija",VLOOKUP(Dati!$A7637,Normas!$A:$D,3,FALSE),VLOOKUP(Dati!$A7637,Normas!$A:$D,3,FALSE)*0.3)),"")</f>
      </c>
    </row>
    <row r="7638" spans="2:9" x14ac:dyDescent="0.2">
      <c r="B7638">
        <f>IF(ISBLANK(A7638),"",VLOOKUP(A7638,Normas!A:D,4,FALSE))</f>
      </c>
      <c r="E7638" s="2">
        <f>IF(ISBLANK(D7638),"",INT(YEARFRAC(D7638,'Vispārīga informācija'!$B$2)))</f>
      </c>
      <c r="F7638" s="2">
        <f>IFERROR(IF(ISBLANK($A7638),"",IF($A7638="Ūdeņraža jonu koncentrācija",VLOOKUP(Dati!$A7638,Normas!$A:$D,2,FALSE),VLOOKUP(Dati!$A7638,Normas!$A:$D,2,FALSE)*0.6)),"")</f>
      </c>
      <c r="G7638" s="2">
        <f>IFERROR(IF(ISBLANK($A7638),"",IF($A7638="Ūdeņraža jonu koncentrācija",VLOOKUP(Dati!$A7638,Normas!$A:$D,3,FALSE),VLOOKUP(Dati!$A7638,Normas!$A:$D,3,FALSE)*0.6)),"")</f>
      </c>
      <c r="H7638" s="2">
        <f>IFERROR(IF(ISBLANK($A7638),"",IF($A7638="Ūdeņraža jonu koncentrācija",VLOOKUP(Dati!$A7638,Normas!$A:$D,2,FALSE),VLOOKUP(Dati!$A7638,Normas!$A:$D,2,FALSE)*0.3)),"")</f>
      </c>
      <c r="I7638" s="2">
        <f>IFERROR(IF(ISBLANK($A7638),"",IF($A7638="Ūdeņraža jonu koncentrācija",VLOOKUP(Dati!$A7638,Normas!$A:$D,3,FALSE),VLOOKUP(Dati!$A7638,Normas!$A:$D,3,FALSE)*0.3)),"")</f>
      </c>
    </row>
    <row r="7639" spans="2:9" x14ac:dyDescent="0.2">
      <c r="B7639">
        <f>IF(ISBLANK(A7639),"",VLOOKUP(A7639,Normas!A:D,4,FALSE))</f>
      </c>
      <c r="E7639" s="2">
        <f>IF(ISBLANK(D7639),"",INT(YEARFRAC(D7639,'Vispārīga informācija'!$B$2)))</f>
      </c>
      <c r="F7639" s="2">
        <f>IFERROR(IF(ISBLANK($A7639),"",IF($A7639="Ūdeņraža jonu koncentrācija",VLOOKUP(Dati!$A7639,Normas!$A:$D,2,FALSE),VLOOKUP(Dati!$A7639,Normas!$A:$D,2,FALSE)*0.6)),"")</f>
      </c>
      <c r="G7639" s="2">
        <f>IFERROR(IF(ISBLANK($A7639),"",IF($A7639="Ūdeņraža jonu koncentrācija",VLOOKUP(Dati!$A7639,Normas!$A:$D,3,FALSE),VLOOKUP(Dati!$A7639,Normas!$A:$D,3,FALSE)*0.6)),"")</f>
      </c>
      <c r="H7639" s="2">
        <f>IFERROR(IF(ISBLANK($A7639),"",IF($A7639="Ūdeņraža jonu koncentrācija",VLOOKUP(Dati!$A7639,Normas!$A:$D,2,FALSE),VLOOKUP(Dati!$A7639,Normas!$A:$D,2,FALSE)*0.3)),"")</f>
      </c>
      <c r="I7639" s="2">
        <f>IFERROR(IF(ISBLANK($A7639),"",IF($A7639="Ūdeņraža jonu koncentrācija",VLOOKUP(Dati!$A7639,Normas!$A:$D,3,FALSE),VLOOKUP(Dati!$A7639,Normas!$A:$D,3,FALSE)*0.3)),"")</f>
      </c>
    </row>
    <row r="7640" spans="2:9" x14ac:dyDescent="0.2">
      <c r="B7640">
        <f>IF(ISBLANK(A7640),"",VLOOKUP(A7640,Normas!A:D,4,FALSE))</f>
      </c>
      <c r="E7640" s="2">
        <f>IF(ISBLANK(D7640),"",INT(YEARFRAC(D7640,'Vispārīga informācija'!$B$2)))</f>
      </c>
      <c r="F7640" s="2">
        <f>IFERROR(IF(ISBLANK($A7640),"",IF($A7640="Ūdeņraža jonu koncentrācija",VLOOKUP(Dati!$A7640,Normas!$A:$D,2,FALSE),VLOOKUP(Dati!$A7640,Normas!$A:$D,2,FALSE)*0.6)),"")</f>
      </c>
      <c r="G7640" s="2">
        <f>IFERROR(IF(ISBLANK($A7640),"",IF($A7640="Ūdeņraža jonu koncentrācija",VLOOKUP(Dati!$A7640,Normas!$A:$D,3,FALSE),VLOOKUP(Dati!$A7640,Normas!$A:$D,3,FALSE)*0.6)),"")</f>
      </c>
      <c r="H7640" s="2">
        <f>IFERROR(IF(ISBLANK($A7640),"",IF($A7640="Ūdeņraža jonu koncentrācija",VLOOKUP(Dati!$A7640,Normas!$A:$D,2,FALSE),VLOOKUP(Dati!$A7640,Normas!$A:$D,2,FALSE)*0.3)),"")</f>
      </c>
      <c r="I7640" s="2">
        <f>IFERROR(IF(ISBLANK($A7640),"",IF($A7640="Ūdeņraža jonu koncentrācija",VLOOKUP(Dati!$A7640,Normas!$A:$D,3,FALSE),VLOOKUP(Dati!$A7640,Normas!$A:$D,3,FALSE)*0.3)),"")</f>
      </c>
    </row>
    <row r="7641" spans="2:9" x14ac:dyDescent="0.2">
      <c r="B7641">
        <f>IF(ISBLANK(A7641),"",VLOOKUP(A7641,Normas!A:D,4,FALSE))</f>
      </c>
      <c r="E7641" s="2">
        <f>IF(ISBLANK(D7641),"",INT(YEARFRAC(D7641,'Vispārīga informācija'!$B$2)))</f>
      </c>
      <c r="F7641" s="2">
        <f>IFERROR(IF(ISBLANK($A7641),"",IF($A7641="Ūdeņraža jonu koncentrācija",VLOOKUP(Dati!$A7641,Normas!$A:$D,2,FALSE),VLOOKUP(Dati!$A7641,Normas!$A:$D,2,FALSE)*0.6)),"")</f>
      </c>
      <c r="G7641" s="2">
        <f>IFERROR(IF(ISBLANK($A7641),"",IF($A7641="Ūdeņraža jonu koncentrācija",VLOOKUP(Dati!$A7641,Normas!$A:$D,3,FALSE),VLOOKUP(Dati!$A7641,Normas!$A:$D,3,FALSE)*0.6)),"")</f>
      </c>
      <c r="H7641" s="2">
        <f>IFERROR(IF(ISBLANK($A7641),"",IF($A7641="Ūdeņraža jonu koncentrācija",VLOOKUP(Dati!$A7641,Normas!$A:$D,2,FALSE),VLOOKUP(Dati!$A7641,Normas!$A:$D,2,FALSE)*0.3)),"")</f>
      </c>
      <c r="I7641" s="2">
        <f>IFERROR(IF(ISBLANK($A7641),"",IF($A7641="Ūdeņraža jonu koncentrācija",VLOOKUP(Dati!$A7641,Normas!$A:$D,3,FALSE),VLOOKUP(Dati!$A7641,Normas!$A:$D,3,FALSE)*0.3)),"")</f>
      </c>
    </row>
    <row r="7642" spans="2:9" x14ac:dyDescent="0.2">
      <c r="B7642">
        <f>IF(ISBLANK(A7642),"",VLOOKUP(A7642,Normas!A:D,4,FALSE))</f>
      </c>
      <c r="E7642" s="2">
        <f>IF(ISBLANK(D7642),"",INT(YEARFRAC(D7642,'Vispārīga informācija'!$B$2)))</f>
      </c>
      <c r="F7642" s="2">
        <f>IFERROR(IF(ISBLANK($A7642),"",IF($A7642="Ūdeņraža jonu koncentrācija",VLOOKUP(Dati!$A7642,Normas!$A:$D,2,FALSE),VLOOKUP(Dati!$A7642,Normas!$A:$D,2,FALSE)*0.6)),"")</f>
      </c>
      <c r="G7642" s="2">
        <f>IFERROR(IF(ISBLANK($A7642),"",IF($A7642="Ūdeņraža jonu koncentrācija",VLOOKUP(Dati!$A7642,Normas!$A:$D,3,FALSE),VLOOKUP(Dati!$A7642,Normas!$A:$D,3,FALSE)*0.6)),"")</f>
      </c>
      <c r="H7642" s="2">
        <f>IFERROR(IF(ISBLANK($A7642),"",IF($A7642="Ūdeņraža jonu koncentrācija",VLOOKUP(Dati!$A7642,Normas!$A:$D,2,FALSE),VLOOKUP(Dati!$A7642,Normas!$A:$D,2,FALSE)*0.3)),"")</f>
      </c>
      <c r="I7642" s="2">
        <f>IFERROR(IF(ISBLANK($A7642),"",IF($A7642="Ūdeņraža jonu koncentrācija",VLOOKUP(Dati!$A7642,Normas!$A:$D,3,FALSE),VLOOKUP(Dati!$A7642,Normas!$A:$D,3,FALSE)*0.3)),"")</f>
      </c>
    </row>
    <row r="7643" spans="2:9" x14ac:dyDescent="0.2">
      <c r="B7643">
        <f>IF(ISBLANK(A7643),"",VLOOKUP(A7643,Normas!A:D,4,FALSE))</f>
      </c>
      <c r="E7643" s="2">
        <f>IF(ISBLANK(D7643),"",INT(YEARFRAC(D7643,'Vispārīga informācija'!$B$2)))</f>
      </c>
      <c r="F7643" s="2">
        <f>IFERROR(IF(ISBLANK($A7643),"",IF($A7643="Ūdeņraža jonu koncentrācija",VLOOKUP(Dati!$A7643,Normas!$A:$D,2,FALSE),VLOOKUP(Dati!$A7643,Normas!$A:$D,2,FALSE)*0.6)),"")</f>
      </c>
      <c r="G7643" s="2">
        <f>IFERROR(IF(ISBLANK($A7643),"",IF($A7643="Ūdeņraža jonu koncentrācija",VLOOKUP(Dati!$A7643,Normas!$A:$D,3,FALSE),VLOOKUP(Dati!$A7643,Normas!$A:$D,3,FALSE)*0.6)),"")</f>
      </c>
      <c r="H7643" s="2">
        <f>IFERROR(IF(ISBLANK($A7643),"",IF($A7643="Ūdeņraža jonu koncentrācija",VLOOKUP(Dati!$A7643,Normas!$A:$D,2,FALSE),VLOOKUP(Dati!$A7643,Normas!$A:$D,2,FALSE)*0.3)),"")</f>
      </c>
      <c r="I7643" s="2">
        <f>IFERROR(IF(ISBLANK($A7643),"",IF($A7643="Ūdeņraža jonu koncentrācija",VLOOKUP(Dati!$A7643,Normas!$A:$D,3,FALSE),VLOOKUP(Dati!$A7643,Normas!$A:$D,3,FALSE)*0.3)),"")</f>
      </c>
    </row>
    <row r="7644" spans="2:9" x14ac:dyDescent="0.2">
      <c r="B7644">
        <f>IF(ISBLANK(A7644),"",VLOOKUP(A7644,Normas!A:D,4,FALSE))</f>
      </c>
      <c r="E7644" s="2">
        <f>IF(ISBLANK(D7644),"",INT(YEARFRAC(D7644,'Vispārīga informācija'!$B$2)))</f>
      </c>
      <c r="F7644" s="2">
        <f>IFERROR(IF(ISBLANK($A7644),"",IF($A7644="Ūdeņraža jonu koncentrācija",VLOOKUP(Dati!$A7644,Normas!$A:$D,2,FALSE),VLOOKUP(Dati!$A7644,Normas!$A:$D,2,FALSE)*0.6)),"")</f>
      </c>
      <c r="G7644" s="2">
        <f>IFERROR(IF(ISBLANK($A7644),"",IF($A7644="Ūdeņraža jonu koncentrācija",VLOOKUP(Dati!$A7644,Normas!$A:$D,3,FALSE),VLOOKUP(Dati!$A7644,Normas!$A:$D,3,FALSE)*0.6)),"")</f>
      </c>
      <c r="H7644" s="2">
        <f>IFERROR(IF(ISBLANK($A7644),"",IF($A7644="Ūdeņraža jonu koncentrācija",VLOOKUP(Dati!$A7644,Normas!$A:$D,2,FALSE),VLOOKUP(Dati!$A7644,Normas!$A:$D,2,FALSE)*0.3)),"")</f>
      </c>
      <c r="I7644" s="2">
        <f>IFERROR(IF(ISBLANK($A7644),"",IF($A7644="Ūdeņraža jonu koncentrācija",VLOOKUP(Dati!$A7644,Normas!$A:$D,3,FALSE),VLOOKUP(Dati!$A7644,Normas!$A:$D,3,FALSE)*0.3)),"")</f>
      </c>
    </row>
    <row r="7645" spans="2:9" x14ac:dyDescent="0.2">
      <c r="B7645">
        <f>IF(ISBLANK(A7645),"",VLOOKUP(A7645,Normas!A:D,4,FALSE))</f>
      </c>
      <c r="E7645" s="2">
        <f>IF(ISBLANK(D7645),"",INT(YEARFRAC(D7645,'Vispārīga informācija'!$B$2)))</f>
      </c>
      <c r="F7645" s="2">
        <f>IFERROR(IF(ISBLANK($A7645),"",IF($A7645="Ūdeņraža jonu koncentrācija",VLOOKUP(Dati!$A7645,Normas!$A:$D,2,FALSE),VLOOKUP(Dati!$A7645,Normas!$A:$D,2,FALSE)*0.6)),"")</f>
      </c>
      <c r="G7645" s="2">
        <f>IFERROR(IF(ISBLANK($A7645),"",IF($A7645="Ūdeņraža jonu koncentrācija",VLOOKUP(Dati!$A7645,Normas!$A:$D,3,FALSE),VLOOKUP(Dati!$A7645,Normas!$A:$D,3,FALSE)*0.6)),"")</f>
      </c>
      <c r="H7645" s="2">
        <f>IFERROR(IF(ISBLANK($A7645),"",IF($A7645="Ūdeņraža jonu koncentrācija",VLOOKUP(Dati!$A7645,Normas!$A:$D,2,FALSE),VLOOKUP(Dati!$A7645,Normas!$A:$D,2,FALSE)*0.3)),"")</f>
      </c>
      <c r="I7645" s="2">
        <f>IFERROR(IF(ISBLANK($A7645),"",IF($A7645="Ūdeņraža jonu koncentrācija",VLOOKUP(Dati!$A7645,Normas!$A:$D,3,FALSE),VLOOKUP(Dati!$A7645,Normas!$A:$D,3,FALSE)*0.3)),"")</f>
      </c>
    </row>
    <row r="7646" spans="2:9" x14ac:dyDescent="0.2">
      <c r="B7646">
        <f>IF(ISBLANK(A7646),"",VLOOKUP(A7646,Normas!A:D,4,FALSE))</f>
      </c>
      <c r="E7646" s="2">
        <f>IF(ISBLANK(D7646),"",INT(YEARFRAC(D7646,'Vispārīga informācija'!$B$2)))</f>
      </c>
      <c r="F7646" s="2">
        <f>IFERROR(IF(ISBLANK($A7646),"",IF($A7646="Ūdeņraža jonu koncentrācija",VLOOKUP(Dati!$A7646,Normas!$A:$D,2,FALSE),VLOOKUP(Dati!$A7646,Normas!$A:$D,2,FALSE)*0.6)),"")</f>
      </c>
      <c r="G7646" s="2">
        <f>IFERROR(IF(ISBLANK($A7646),"",IF($A7646="Ūdeņraža jonu koncentrācija",VLOOKUP(Dati!$A7646,Normas!$A:$D,3,FALSE),VLOOKUP(Dati!$A7646,Normas!$A:$D,3,FALSE)*0.6)),"")</f>
      </c>
      <c r="H7646" s="2">
        <f>IFERROR(IF(ISBLANK($A7646),"",IF($A7646="Ūdeņraža jonu koncentrācija",VLOOKUP(Dati!$A7646,Normas!$A:$D,2,FALSE),VLOOKUP(Dati!$A7646,Normas!$A:$D,2,FALSE)*0.3)),"")</f>
      </c>
      <c r="I7646" s="2">
        <f>IFERROR(IF(ISBLANK($A7646),"",IF($A7646="Ūdeņraža jonu koncentrācija",VLOOKUP(Dati!$A7646,Normas!$A:$D,3,FALSE),VLOOKUP(Dati!$A7646,Normas!$A:$D,3,FALSE)*0.3)),"")</f>
      </c>
    </row>
    <row r="7647" spans="2:9" x14ac:dyDescent="0.2">
      <c r="B7647">
        <f>IF(ISBLANK(A7647),"",VLOOKUP(A7647,Normas!A:D,4,FALSE))</f>
      </c>
      <c r="E7647" s="2">
        <f>IF(ISBLANK(D7647),"",INT(YEARFRAC(D7647,'Vispārīga informācija'!$B$2)))</f>
      </c>
      <c r="F7647" s="2">
        <f>IFERROR(IF(ISBLANK($A7647),"",IF($A7647="Ūdeņraža jonu koncentrācija",VLOOKUP(Dati!$A7647,Normas!$A:$D,2,FALSE),VLOOKUP(Dati!$A7647,Normas!$A:$D,2,FALSE)*0.6)),"")</f>
      </c>
      <c r="G7647" s="2">
        <f>IFERROR(IF(ISBLANK($A7647),"",IF($A7647="Ūdeņraža jonu koncentrācija",VLOOKUP(Dati!$A7647,Normas!$A:$D,3,FALSE),VLOOKUP(Dati!$A7647,Normas!$A:$D,3,FALSE)*0.6)),"")</f>
      </c>
      <c r="H7647" s="2">
        <f>IFERROR(IF(ISBLANK($A7647),"",IF($A7647="Ūdeņraža jonu koncentrācija",VLOOKUP(Dati!$A7647,Normas!$A:$D,2,FALSE),VLOOKUP(Dati!$A7647,Normas!$A:$D,2,FALSE)*0.3)),"")</f>
      </c>
      <c r="I7647" s="2">
        <f>IFERROR(IF(ISBLANK($A7647),"",IF($A7647="Ūdeņraža jonu koncentrācija",VLOOKUP(Dati!$A7647,Normas!$A:$D,3,FALSE),VLOOKUP(Dati!$A7647,Normas!$A:$D,3,FALSE)*0.3)),"")</f>
      </c>
    </row>
    <row r="7648" spans="2:9" x14ac:dyDescent="0.2">
      <c r="B7648">
        <f>IF(ISBLANK(A7648),"",VLOOKUP(A7648,Normas!A:D,4,FALSE))</f>
      </c>
      <c r="E7648" s="2">
        <f>IF(ISBLANK(D7648),"",INT(YEARFRAC(D7648,'Vispārīga informācija'!$B$2)))</f>
      </c>
      <c r="F7648" s="2">
        <f>IFERROR(IF(ISBLANK($A7648),"",IF($A7648="Ūdeņraža jonu koncentrācija",VLOOKUP(Dati!$A7648,Normas!$A:$D,2,FALSE),VLOOKUP(Dati!$A7648,Normas!$A:$D,2,FALSE)*0.6)),"")</f>
      </c>
      <c r="G7648" s="2">
        <f>IFERROR(IF(ISBLANK($A7648),"",IF($A7648="Ūdeņraža jonu koncentrācija",VLOOKUP(Dati!$A7648,Normas!$A:$D,3,FALSE),VLOOKUP(Dati!$A7648,Normas!$A:$D,3,FALSE)*0.6)),"")</f>
      </c>
      <c r="H7648" s="2">
        <f>IFERROR(IF(ISBLANK($A7648),"",IF($A7648="Ūdeņraža jonu koncentrācija",VLOOKUP(Dati!$A7648,Normas!$A:$D,2,FALSE),VLOOKUP(Dati!$A7648,Normas!$A:$D,2,FALSE)*0.3)),"")</f>
      </c>
      <c r="I7648" s="2">
        <f>IFERROR(IF(ISBLANK($A7648),"",IF($A7648="Ūdeņraža jonu koncentrācija",VLOOKUP(Dati!$A7648,Normas!$A:$D,3,FALSE),VLOOKUP(Dati!$A7648,Normas!$A:$D,3,FALSE)*0.3)),"")</f>
      </c>
    </row>
    <row r="7649" spans="2:9" x14ac:dyDescent="0.2">
      <c r="B7649">
        <f>IF(ISBLANK(A7649),"",VLOOKUP(A7649,Normas!A:D,4,FALSE))</f>
      </c>
      <c r="E7649" s="2">
        <f>IF(ISBLANK(D7649),"",INT(YEARFRAC(D7649,'Vispārīga informācija'!$B$2)))</f>
      </c>
      <c r="F7649" s="2">
        <f>IFERROR(IF(ISBLANK($A7649),"",IF($A7649="Ūdeņraža jonu koncentrācija",VLOOKUP(Dati!$A7649,Normas!$A:$D,2,FALSE),VLOOKUP(Dati!$A7649,Normas!$A:$D,2,FALSE)*0.6)),"")</f>
      </c>
      <c r="G7649" s="2">
        <f>IFERROR(IF(ISBLANK($A7649),"",IF($A7649="Ūdeņraža jonu koncentrācija",VLOOKUP(Dati!$A7649,Normas!$A:$D,3,FALSE),VLOOKUP(Dati!$A7649,Normas!$A:$D,3,FALSE)*0.6)),"")</f>
      </c>
      <c r="H7649" s="2">
        <f>IFERROR(IF(ISBLANK($A7649),"",IF($A7649="Ūdeņraža jonu koncentrācija",VLOOKUP(Dati!$A7649,Normas!$A:$D,2,FALSE),VLOOKUP(Dati!$A7649,Normas!$A:$D,2,FALSE)*0.3)),"")</f>
      </c>
      <c r="I7649" s="2">
        <f>IFERROR(IF(ISBLANK($A7649),"",IF($A7649="Ūdeņraža jonu koncentrācija",VLOOKUP(Dati!$A7649,Normas!$A:$D,3,FALSE),VLOOKUP(Dati!$A7649,Normas!$A:$D,3,FALSE)*0.3)),"")</f>
      </c>
    </row>
    <row r="7650" spans="2:9" x14ac:dyDescent="0.2">
      <c r="B7650">
        <f>IF(ISBLANK(A7650),"",VLOOKUP(A7650,Normas!A:D,4,FALSE))</f>
      </c>
      <c r="E7650" s="2">
        <f>IF(ISBLANK(D7650),"",INT(YEARFRAC(D7650,'Vispārīga informācija'!$B$2)))</f>
      </c>
      <c r="F7650" s="2">
        <f>IFERROR(IF(ISBLANK($A7650),"",IF($A7650="Ūdeņraža jonu koncentrācija",VLOOKUP(Dati!$A7650,Normas!$A:$D,2,FALSE),VLOOKUP(Dati!$A7650,Normas!$A:$D,2,FALSE)*0.6)),"")</f>
      </c>
      <c r="G7650" s="2">
        <f>IFERROR(IF(ISBLANK($A7650),"",IF($A7650="Ūdeņraža jonu koncentrācija",VLOOKUP(Dati!$A7650,Normas!$A:$D,3,FALSE),VLOOKUP(Dati!$A7650,Normas!$A:$D,3,FALSE)*0.6)),"")</f>
      </c>
      <c r="H7650" s="2">
        <f>IFERROR(IF(ISBLANK($A7650),"",IF($A7650="Ūdeņraža jonu koncentrācija",VLOOKUP(Dati!$A7650,Normas!$A:$D,2,FALSE),VLOOKUP(Dati!$A7650,Normas!$A:$D,2,FALSE)*0.3)),"")</f>
      </c>
      <c r="I7650" s="2">
        <f>IFERROR(IF(ISBLANK($A7650),"",IF($A7650="Ūdeņraža jonu koncentrācija",VLOOKUP(Dati!$A7650,Normas!$A:$D,3,FALSE),VLOOKUP(Dati!$A7650,Normas!$A:$D,3,FALSE)*0.3)),"")</f>
      </c>
    </row>
    <row r="7651" spans="2:9" x14ac:dyDescent="0.2">
      <c r="B7651">
        <f>IF(ISBLANK(A7651),"",VLOOKUP(A7651,Normas!A:D,4,FALSE))</f>
      </c>
      <c r="E7651" s="2">
        <f>IF(ISBLANK(D7651),"",INT(YEARFRAC(D7651,'Vispārīga informācija'!$B$2)))</f>
      </c>
      <c r="F7651" s="2">
        <f>IFERROR(IF(ISBLANK($A7651),"",IF($A7651="Ūdeņraža jonu koncentrācija",VLOOKUP(Dati!$A7651,Normas!$A:$D,2,FALSE),VLOOKUP(Dati!$A7651,Normas!$A:$D,2,FALSE)*0.6)),"")</f>
      </c>
      <c r="G7651" s="2">
        <f>IFERROR(IF(ISBLANK($A7651),"",IF($A7651="Ūdeņraža jonu koncentrācija",VLOOKUP(Dati!$A7651,Normas!$A:$D,3,FALSE),VLOOKUP(Dati!$A7651,Normas!$A:$D,3,FALSE)*0.6)),"")</f>
      </c>
      <c r="H7651" s="2">
        <f>IFERROR(IF(ISBLANK($A7651),"",IF($A7651="Ūdeņraža jonu koncentrācija",VLOOKUP(Dati!$A7651,Normas!$A:$D,2,FALSE),VLOOKUP(Dati!$A7651,Normas!$A:$D,2,FALSE)*0.3)),"")</f>
      </c>
      <c r="I7651" s="2">
        <f>IFERROR(IF(ISBLANK($A7651),"",IF($A7651="Ūdeņraža jonu koncentrācija",VLOOKUP(Dati!$A7651,Normas!$A:$D,3,FALSE),VLOOKUP(Dati!$A7651,Normas!$A:$D,3,FALSE)*0.3)),"")</f>
      </c>
    </row>
    <row r="7652" spans="2:9" x14ac:dyDescent="0.2">
      <c r="B7652">
        <f>IF(ISBLANK(A7652),"",VLOOKUP(A7652,Normas!A:D,4,FALSE))</f>
      </c>
      <c r="E7652" s="2">
        <f>IF(ISBLANK(D7652),"",INT(YEARFRAC(D7652,'Vispārīga informācija'!$B$2)))</f>
      </c>
      <c r="F7652" s="2">
        <f>IFERROR(IF(ISBLANK($A7652),"",IF($A7652="Ūdeņraža jonu koncentrācija",VLOOKUP(Dati!$A7652,Normas!$A:$D,2,FALSE),VLOOKUP(Dati!$A7652,Normas!$A:$D,2,FALSE)*0.6)),"")</f>
      </c>
      <c r="G7652" s="2">
        <f>IFERROR(IF(ISBLANK($A7652),"",IF($A7652="Ūdeņraža jonu koncentrācija",VLOOKUP(Dati!$A7652,Normas!$A:$D,3,FALSE),VLOOKUP(Dati!$A7652,Normas!$A:$D,3,FALSE)*0.6)),"")</f>
      </c>
      <c r="H7652" s="2">
        <f>IFERROR(IF(ISBLANK($A7652),"",IF($A7652="Ūdeņraža jonu koncentrācija",VLOOKUP(Dati!$A7652,Normas!$A:$D,2,FALSE),VLOOKUP(Dati!$A7652,Normas!$A:$D,2,FALSE)*0.3)),"")</f>
      </c>
      <c r="I7652" s="2">
        <f>IFERROR(IF(ISBLANK($A7652),"",IF($A7652="Ūdeņraža jonu koncentrācija",VLOOKUP(Dati!$A7652,Normas!$A:$D,3,FALSE),VLOOKUP(Dati!$A7652,Normas!$A:$D,3,FALSE)*0.3)),"")</f>
      </c>
    </row>
    <row r="7653" spans="2:9" x14ac:dyDescent="0.2">
      <c r="B7653">
        <f>IF(ISBLANK(A7653),"",VLOOKUP(A7653,Normas!A:D,4,FALSE))</f>
      </c>
      <c r="E7653" s="2">
        <f>IF(ISBLANK(D7653),"",INT(YEARFRAC(D7653,'Vispārīga informācija'!$B$2)))</f>
      </c>
      <c r="F7653" s="2">
        <f>IFERROR(IF(ISBLANK($A7653),"",IF($A7653="Ūdeņraža jonu koncentrācija",VLOOKUP(Dati!$A7653,Normas!$A:$D,2,FALSE),VLOOKUP(Dati!$A7653,Normas!$A:$D,2,FALSE)*0.6)),"")</f>
      </c>
      <c r="G7653" s="2">
        <f>IFERROR(IF(ISBLANK($A7653),"",IF($A7653="Ūdeņraža jonu koncentrācija",VLOOKUP(Dati!$A7653,Normas!$A:$D,3,FALSE),VLOOKUP(Dati!$A7653,Normas!$A:$D,3,FALSE)*0.6)),"")</f>
      </c>
      <c r="H7653" s="2">
        <f>IFERROR(IF(ISBLANK($A7653),"",IF($A7653="Ūdeņraža jonu koncentrācija",VLOOKUP(Dati!$A7653,Normas!$A:$D,2,FALSE),VLOOKUP(Dati!$A7653,Normas!$A:$D,2,FALSE)*0.3)),"")</f>
      </c>
      <c r="I7653" s="2">
        <f>IFERROR(IF(ISBLANK($A7653),"",IF($A7653="Ūdeņraža jonu koncentrācija",VLOOKUP(Dati!$A7653,Normas!$A:$D,3,FALSE),VLOOKUP(Dati!$A7653,Normas!$A:$D,3,FALSE)*0.3)),"")</f>
      </c>
    </row>
    <row r="7654" spans="2:9" x14ac:dyDescent="0.2">
      <c r="B7654">
        <f>IF(ISBLANK(A7654),"",VLOOKUP(A7654,Normas!A:D,4,FALSE))</f>
      </c>
      <c r="E7654" s="2">
        <f>IF(ISBLANK(D7654),"",INT(YEARFRAC(D7654,'Vispārīga informācija'!$B$2)))</f>
      </c>
      <c r="F7654" s="2">
        <f>IFERROR(IF(ISBLANK($A7654),"",IF($A7654="Ūdeņraža jonu koncentrācija",VLOOKUP(Dati!$A7654,Normas!$A:$D,2,FALSE),VLOOKUP(Dati!$A7654,Normas!$A:$D,2,FALSE)*0.6)),"")</f>
      </c>
      <c r="G7654" s="2">
        <f>IFERROR(IF(ISBLANK($A7654),"",IF($A7654="Ūdeņraža jonu koncentrācija",VLOOKUP(Dati!$A7654,Normas!$A:$D,3,FALSE),VLOOKUP(Dati!$A7654,Normas!$A:$D,3,FALSE)*0.6)),"")</f>
      </c>
      <c r="H7654" s="2">
        <f>IFERROR(IF(ISBLANK($A7654),"",IF($A7654="Ūdeņraža jonu koncentrācija",VLOOKUP(Dati!$A7654,Normas!$A:$D,2,FALSE),VLOOKUP(Dati!$A7654,Normas!$A:$D,2,FALSE)*0.3)),"")</f>
      </c>
      <c r="I7654" s="2">
        <f>IFERROR(IF(ISBLANK($A7654),"",IF($A7654="Ūdeņraža jonu koncentrācija",VLOOKUP(Dati!$A7654,Normas!$A:$D,3,FALSE),VLOOKUP(Dati!$A7654,Normas!$A:$D,3,FALSE)*0.3)),"")</f>
      </c>
    </row>
    <row r="7655" spans="2:9" x14ac:dyDescent="0.2">
      <c r="B7655">
        <f>IF(ISBLANK(A7655),"",VLOOKUP(A7655,Normas!A:D,4,FALSE))</f>
      </c>
      <c r="E7655" s="2">
        <f>IF(ISBLANK(D7655),"",INT(YEARFRAC(D7655,'Vispārīga informācija'!$B$2)))</f>
      </c>
      <c r="F7655" s="2">
        <f>IFERROR(IF(ISBLANK($A7655),"",IF($A7655="Ūdeņraža jonu koncentrācija",VLOOKUP(Dati!$A7655,Normas!$A:$D,2,FALSE),VLOOKUP(Dati!$A7655,Normas!$A:$D,2,FALSE)*0.6)),"")</f>
      </c>
      <c r="G7655" s="2">
        <f>IFERROR(IF(ISBLANK($A7655),"",IF($A7655="Ūdeņraža jonu koncentrācija",VLOOKUP(Dati!$A7655,Normas!$A:$D,3,FALSE),VLOOKUP(Dati!$A7655,Normas!$A:$D,3,FALSE)*0.6)),"")</f>
      </c>
      <c r="H7655" s="2">
        <f>IFERROR(IF(ISBLANK($A7655),"",IF($A7655="Ūdeņraža jonu koncentrācija",VLOOKUP(Dati!$A7655,Normas!$A:$D,2,FALSE),VLOOKUP(Dati!$A7655,Normas!$A:$D,2,FALSE)*0.3)),"")</f>
      </c>
      <c r="I7655" s="2">
        <f>IFERROR(IF(ISBLANK($A7655),"",IF($A7655="Ūdeņraža jonu koncentrācija",VLOOKUP(Dati!$A7655,Normas!$A:$D,3,FALSE),VLOOKUP(Dati!$A7655,Normas!$A:$D,3,FALSE)*0.3)),"")</f>
      </c>
    </row>
    <row r="7656" spans="2:9" x14ac:dyDescent="0.2">
      <c r="B7656">
        <f>IF(ISBLANK(A7656),"",VLOOKUP(A7656,Normas!A:D,4,FALSE))</f>
      </c>
      <c r="E7656" s="2">
        <f>IF(ISBLANK(D7656),"",INT(YEARFRAC(D7656,'Vispārīga informācija'!$B$2)))</f>
      </c>
      <c r="F7656" s="2">
        <f>IFERROR(IF(ISBLANK($A7656),"",IF($A7656="Ūdeņraža jonu koncentrācija",VLOOKUP(Dati!$A7656,Normas!$A:$D,2,FALSE),VLOOKUP(Dati!$A7656,Normas!$A:$D,2,FALSE)*0.6)),"")</f>
      </c>
      <c r="G7656" s="2">
        <f>IFERROR(IF(ISBLANK($A7656),"",IF($A7656="Ūdeņraža jonu koncentrācija",VLOOKUP(Dati!$A7656,Normas!$A:$D,3,FALSE),VLOOKUP(Dati!$A7656,Normas!$A:$D,3,FALSE)*0.6)),"")</f>
      </c>
      <c r="H7656" s="2">
        <f>IFERROR(IF(ISBLANK($A7656),"",IF($A7656="Ūdeņraža jonu koncentrācija",VLOOKUP(Dati!$A7656,Normas!$A:$D,2,FALSE),VLOOKUP(Dati!$A7656,Normas!$A:$D,2,FALSE)*0.3)),"")</f>
      </c>
      <c r="I7656" s="2">
        <f>IFERROR(IF(ISBLANK($A7656),"",IF($A7656="Ūdeņraža jonu koncentrācija",VLOOKUP(Dati!$A7656,Normas!$A:$D,3,FALSE),VLOOKUP(Dati!$A7656,Normas!$A:$D,3,FALSE)*0.3)),"")</f>
      </c>
    </row>
    <row r="7657" spans="2:9" x14ac:dyDescent="0.2">
      <c r="B7657">
        <f>IF(ISBLANK(A7657),"",VLOOKUP(A7657,Normas!A:D,4,FALSE))</f>
      </c>
      <c r="E7657" s="2">
        <f>IF(ISBLANK(D7657),"",INT(YEARFRAC(D7657,'Vispārīga informācija'!$B$2)))</f>
      </c>
      <c r="F7657" s="2">
        <f>IFERROR(IF(ISBLANK($A7657),"",IF($A7657="Ūdeņraža jonu koncentrācija",VLOOKUP(Dati!$A7657,Normas!$A:$D,2,FALSE),VLOOKUP(Dati!$A7657,Normas!$A:$D,2,FALSE)*0.6)),"")</f>
      </c>
      <c r="G7657" s="2">
        <f>IFERROR(IF(ISBLANK($A7657),"",IF($A7657="Ūdeņraža jonu koncentrācija",VLOOKUP(Dati!$A7657,Normas!$A:$D,3,FALSE),VLOOKUP(Dati!$A7657,Normas!$A:$D,3,FALSE)*0.6)),"")</f>
      </c>
      <c r="H7657" s="2">
        <f>IFERROR(IF(ISBLANK($A7657),"",IF($A7657="Ūdeņraža jonu koncentrācija",VLOOKUP(Dati!$A7657,Normas!$A:$D,2,FALSE),VLOOKUP(Dati!$A7657,Normas!$A:$D,2,FALSE)*0.3)),"")</f>
      </c>
      <c r="I7657" s="2">
        <f>IFERROR(IF(ISBLANK($A7657),"",IF($A7657="Ūdeņraža jonu koncentrācija",VLOOKUP(Dati!$A7657,Normas!$A:$D,3,FALSE),VLOOKUP(Dati!$A7657,Normas!$A:$D,3,FALSE)*0.3)),"")</f>
      </c>
    </row>
    <row r="7658" spans="2:9" x14ac:dyDescent="0.2">
      <c r="B7658">
        <f>IF(ISBLANK(A7658),"",VLOOKUP(A7658,Normas!A:D,4,FALSE))</f>
      </c>
      <c r="E7658" s="2">
        <f>IF(ISBLANK(D7658),"",INT(YEARFRAC(D7658,'Vispārīga informācija'!$B$2)))</f>
      </c>
      <c r="F7658" s="2">
        <f>IFERROR(IF(ISBLANK($A7658),"",IF($A7658="Ūdeņraža jonu koncentrācija",VLOOKUP(Dati!$A7658,Normas!$A:$D,2,FALSE),VLOOKUP(Dati!$A7658,Normas!$A:$D,2,FALSE)*0.6)),"")</f>
      </c>
      <c r="G7658" s="2">
        <f>IFERROR(IF(ISBLANK($A7658),"",IF($A7658="Ūdeņraža jonu koncentrācija",VLOOKUP(Dati!$A7658,Normas!$A:$D,3,FALSE),VLOOKUP(Dati!$A7658,Normas!$A:$D,3,FALSE)*0.6)),"")</f>
      </c>
      <c r="H7658" s="2">
        <f>IFERROR(IF(ISBLANK($A7658),"",IF($A7658="Ūdeņraža jonu koncentrācija",VLOOKUP(Dati!$A7658,Normas!$A:$D,2,FALSE),VLOOKUP(Dati!$A7658,Normas!$A:$D,2,FALSE)*0.3)),"")</f>
      </c>
      <c r="I7658" s="2">
        <f>IFERROR(IF(ISBLANK($A7658),"",IF($A7658="Ūdeņraža jonu koncentrācija",VLOOKUP(Dati!$A7658,Normas!$A:$D,3,FALSE),VLOOKUP(Dati!$A7658,Normas!$A:$D,3,FALSE)*0.3)),"")</f>
      </c>
    </row>
    <row r="7659" spans="2:9" x14ac:dyDescent="0.2">
      <c r="B7659">
        <f>IF(ISBLANK(A7659),"",VLOOKUP(A7659,Normas!A:D,4,FALSE))</f>
      </c>
      <c r="E7659" s="2">
        <f>IF(ISBLANK(D7659),"",INT(YEARFRAC(D7659,'Vispārīga informācija'!$B$2)))</f>
      </c>
      <c r="F7659" s="2">
        <f>IFERROR(IF(ISBLANK($A7659),"",IF($A7659="Ūdeņraža jonu koncentrācija",VLOOKUP(Dati!$A7659,Normas!$A:$D,2,FALSE),VLOOKUP(Dati!$A7659,Normas!$A:$D,2,FALSE)*0.6)),"")</f>
      </c>
      <c r="G7659" s="2">
        <f>IFERROR(IF(ISBLANK($A7659),"",IF($A7659="Ūdeņraža jonu koncentrācija",VLOOKUP(Dati!$A7659,Normas!$A:$D,3,FALSE),VLOOKUP(Dati!$A7659,Normas!$A:$D,3,FALSE)*0.6)),"")</f>
      </c>
      <c r="H7659" s="2">
        <f>IFERROR(IF(ISBLANK($A7659),"",IF($A7659="Ūdeņraža jonu koncentrācija",VLOOKUP(Dati!$A7659,Normas!$A:$D,2,FALSE),VLOOKUP(Dati!$A7659,Normas!$A:$D,2,FALSE)*0.3)),"")</f>
      </c>
      <c r="I7659" s="2">
        <f>IFERROR(IF(ISBLANK($A7659),"",IF($A7659="Ūdeņraža jonu koncentrācija",VLOOKUP(Dati!$A7659,Normas!$A:$D,3,FALSE),VLOOKUP(Dati!$A7659,Normas!$A:$D,3,FALSE)*0.3)),"")</f>
      </c>
    </row>
    <row r="7660" spans="2:9" x14ac:dyDescent="0.2">
      <c r="B7660">
        <f>IF(ISBLANK(A7660),"",VLOOKUP(A7660,Normas!A:D,4,FALSE))</f>
      </c>
      <c r="E7660" s="2">
        <f>IF(ISBLANK(D7660),"",INT(YEARFRAC(D7660,'Vispārīga informācija'!$B$2)))</f>
      </c>
      <c r="F7660" s="2">
        <f>IFERROR(IF(ISBLANK($A7660),"",IF($A7660="Ūdeņraža jonu koncentrācija",VLOOKUP(Dati!$A7660,Normas!$A:$D,2,FALSE),VLOOKUP(Dati!$A7660,Normas!$A:$D,2,FALSE)*0.6)),"")</f>
      </c>
      <c r="G7660" s="2">
        <f>IFERROR(IF(ISBLANK($A7660),"",IF($A7660="Ūdeņraža jonu koncentrācija",VLOOKUP(Dati!$A7660,Normas!$A:$D,3,FALSE),VLOOKUP(Dati!$A7660,Normas!$A:$D,3,FALSE)*0.6)),"")</f>
      </c>
      <c r="H7660" s="2">
        <f>IFERROR(IF(ISBLANK($A7660),"",IF($A7660="Ūdeņraža jonu koncentrācija",VLOOKUP(Dati!$A7660,Normas!$A:$D,2,FALSE),VLOOKUP(Dati!$A7660,Normas!$A:$D,2,FALSE)*0.3)),"")</f>
      </c>
      <c r="I7660" s="2">
        <f>IFERROR(IF(ISBLANK($A7660),"",IF($A7660="Ūdeņraža jonu koncentrācija",VLOOKUP(Dati!$A7660,Normas!$A:$D,3,FALSE),VLOOKUP(Dati!$A7660,Normas!$A:$D,3,FALSE)*0.3)),"")</f>
      </c>
    </row>
    <row r="7661" spans="2:9" x14ac:dyDescent="0.2">
      <c r="B7661">
        <f>IF(ISBLANK(A7661),"",VLOOKUP(A7661,Normas!A:D,4,FALSE))</f>
      </c>
      <c r="E7661" s="2">
        <f>IF(ISBLANK(D7661),"",INT(YEARFRAC(D7661,'Vispārīga informācija'!$B$2)))</f>
      </c>
      <c r="F7661" s="2">
        <f>IFERROR(IF(ISBLANK($A7661),"",IF($A7661="Ūdeņraža jonu koncentrācija",VLOOKUP(Dati!$A7661,Normas!$A:$D,2,FALSE),VLOOKUP(Dati!$A7661,Normas!$A:$D,2,FALSE)*0.6)),"")</f>
      </c>
      <c r="G7661" s="2">
        <f>IFERROR(IF(ISBLANK($A7661),"",IF($A7661="Ūdeņraža jonu koncentrācija",VLOOKUP(Dati!$A7661,Normas!$A:$D,3,FALSE),VLOOKUP(Dati!$A7661,Normas!$A:$D,3,FALSE)*0.6)),"")</f>
      </c>
      <c r="H7661" s="2">
        <f>IFERROR(IF(ISBLANK($A7661),"",IF($A7661="Ūdeņraža jonu koncentrācija",VLOOKUP(Dati!$A7661,Normas!$A:$D,2,FALSE),VLOOKUP(Dati!$A7661,Normas!$A:$D,2,FALSE)*0.3)),"")</f>
      </c>
      <c r="I7661" s="2">
        <f>IFERROR(IF(ISBLANK($A7661),"",IF($A7661="Ūdeņraža jonu koncentrācija",VLOOKUP(Dati!$A7661,Normas!$A:$D,3,FALSE),VLOOKUP(Dati!$A7661,Normas!$A:$D,3,FALSE)*0.3)),"")</f>
      </c>
    </row>
    <row r="7662" spans="2:9" x14ac:dyDescent="0.2">
      <c r="B7662">
        <f>IF(ISBLANK(A7662),"",VLOOKUP(A7662,Normas!A:D,4,FALSE))</f>
      </c>
      <c r="E7662" s="2">
        <f>IF(ISBLANK(D7662),"",INT(YEARFRAC(D7662,'Vispārīga informācija'!$B$2)))</f>
      </c>
      <c r="F7662" s="2">
        <f>IFERROR(IF(ISBLANK($A7662),"",IF($A7662="Ūdeņraža jonu koncentrācija",VLOOKUP(Dati!$A7662,Normas!$A:$D,2,FALSE),VLOOKUP(Dati!$A7662,Normas!$A:$D,2,FALSE)*0.6)),"")</f>
      </c>
      <c r="G7662" s="2">
        <f>IFERROR(IF(ISBLANK($A7662),"",IF($A7662="Ūdeņraža jonu koncentrācija",VLOOKUP(Dati!$A7662,Normas!$A:$D,3,FALSE),VLOOKUP(Dati!$A7662,Normas!$A:$D,3,FALSE)*0.6)),"")</f>
      </c>
      <c r="H7662" s="2">
        <f>IFERROR(IF(ISBLANK($A7662),"",IF($A7662="Ūdeņraža jonu koncentrācija",VLOOKUP(Dati!$A7662,Normas!$A:$D,2,FALSE),VLOOKUP(Dati!$A7662,Normas!$A:$D,2,FALSE)*0.3)),"")</f>
      </c>
      <c r="I7662" s="2">
        <f>IFERROR(IF(ISBLANK($A7662),"",IF($A7662="Ūdeņraža jonu koncentrācija",VLOOKUP(Dati!$A7662,Normas!$A:$D,3,FALSE),VLOOKUP(Dati!$A7662,Normas!$A:$D,3,FALSE)*0.3)),"")</f>
      </c>
    </row>
    <row r="7663" spans="2:9" x14ac:dyDescent="0.2">
      <c r="B7663">
        <f>IF(ISBLANK(A7663),"",VLOOKUP(A7663,Normas!A:D,4,FALSE))</f>
      </c>
      <c r="E7663" s="2">
        <f>IF(ISBLANK(D7663),"",INT(YEARFRAC(D7663,'Vispārīga informācija'!$B$2)))</f>
      </c>
      <c r="F7663" s="2">
        <f>IFERROR(IF(ISBLANK($A7663),"",IF($A7663="Ūdeņraža jonu koncentrācija",VLOOKUP(Dati!$A7663,Normas!$A:$D,2,FALSE),VLOOKUP(Dati!$A7663,Normas!$A:$D,2,FALSE)*0.6)),"")</f>
      </c>
      <c r="G7663" s="2">
        <f>IFERROR(IF(ISBLANK($A7663),"",IF($A7663="Ūdeņraža jonu koncentrācija",VLOOKUP(Dati!$A7663,Normas!$A:$D,3,FALSE),VLOOKUP(Dati!$A7663,Normas!$A:$D,3,FALSE)*0.6)),"")</f>
      </c>
      <c r="H7663" s="2">
        <f>IFERROR(IF(ISBLANK($A7663),"",IF($A7663="Ūdeņraža jonu koncentrācija",VLOOKUP(Dati!$A7663,Normas!$A:$D,2,FALSE),VLOOKUP(Dati!$A7663,Normas!$A:$D,2,FALSE)*0.3)),"")</f>
      </c>
      <c r="I7663" s="2">
        <f>IFERROR(IF(ISBLANK($A7663),"",IF($A7663="Ūdeņraža jonu koncentrācija",VLOOKUP(Dati!$A7663,Normas!$A:$D,3,FALSE),VLOOKUP(Dati!$A7663,Normas!$A:$D,3,FALSE)*0.3)),"")</f>
      </c>
    </row>
    <row r="7664" spans="2:9" x14ac:dyDescent="0.2">
      <c r="B7664">
        <f>IF(ISBLANK(A7664),"",VLOOKUP(A7664,Normas!A:D,4,FALSE))</f>
      </c>
      <c r="E7664" s="2">
        <f>IF(ISBLANK(D7664),"",INT(YEARFRAC(D7664,'Vispārīga informācija'!$B$2)))</f>
      </c>
      <c r="F7664" s="2">
        <f>IFERROR(IF(ISBLANK($A7664),"",IF($A7664="Ūdeņraža jonu koncentrācija",VLOOKUP(Dati!$A7664,Normas!$A:$D,2,FALSE),VLOOKUP(Dati!$A7664,Normas!$A:$D,2,FALSE)*0.6)),"")</f>
      </c>
      <c r="G7664" s="2">
        <f>IFERROR(IF(ISBLANK($A7664),"",IF($A7664="Ūdeņraža jonu koncentrācija",VLOOKUP(Dati!$A7664,Normas!$A:$D,3,FALSE),VLOOKUP(Dati!$A7664,Normas!$A:$D,3,FALSE)*0.6)),"")</f>
      </c>
      <c r="H7664" s="2">
        <f>IFERROR(IF(ISBLANK($A7664),"",IF($A7664="Ūdeņraža jonu koncentrācija",VLOOKUP(Dati!$A7664,Normas!$A:$D,2,FALSE),VLOOKUP(Dati!$A7664,Normas!$A:$D,2,FALSE)*0.3)),"")</f>
      </c>
      <c r="I7664" s="2">
        <f>IFERROR(IF(ISBLANK($A7664),"",IF($A7664="Ūdeņraža jonu koncentrācija",VLOOKUP(Dati!$A7664,Normas!$A:$D,3,FALSE),VLOOKUP(Dati!$A7664,Normas!$A:$D,3,FALSE)*0.3)),"")</f>
      </c>
    </row>
    <row r="7665" spans="2:9" x14ac:dyDescent="0.2">
      <c r="B7665">
        <f>IF(ISBLANK(A7665),"",VLOOKUP(A7665,Normas!A:D,4,FALSE))</f>
      </c>
      <c r="E7665" s="2">
        <f>IF(ISBLANK(D7665),"",INT(YEARFRAC(D7665,'Vispārīga informācija'!$B$2)))</f>
      </c>
      <c r="F7665" s="2">
        <f>IFERROR(IF(ISBLANK($A7665),"",IF($A7665="Ūdeņraža jonu koncentrācija",VLOOKUP(Dati!$A7665,Normas!$A:$D,2,FALSE),VLOOKUP(Dati!$A7665,Normas!$A:$D,2,FALSE)*0.6)),"")</f>
      </c>
      <c r="G7665" s="2">
        <f>IFERROR(IF(ISBLANK($A7665),"",IF($A7665="Ūdeņraža jonu koncentrācija",VLOOKUP(Dati!$A7665,Normas!$A:$D,3,FALSE),VLOOKUP(Dati!$A7665,Normas!$A:$D,3,FALSE)*0.6)),"")</f>
      </c>
      <c r="H7665" s="2">
        <f>IFERROR(IF(ISBLANK($A7665),"",IF($A7665="Ūdeņraža jonu koncentrācija",VLOOKUP(Dati!$A7665,Normas!$A:$D,2,FALSE),VLOOKUP(Dati!$A7665,Normas!$A:$D,2,FALSE)*0.3)),"")</f>
      </c>
      <c r="I7665" s="2">
        <f>IFERROR(IF(ISBLANK($A7665),"",IF($A7665="Ūdeņraža jonu koncentrācija",VLOOKUP(Dati!$A7665,Normas!$A:$D,3,FALSE),VLOOKUP(Dati!$A7665,Normas!$A:$D,3,FALSE)*0.3)),"")</f>
      </c>
    </row>
    <row r="7666" spans="2:9" x14ac:dyDescent="0.2">
      <c r="B7666">
        <f>IF(ISBLANK(A7666),"",VLOOKUP(A7666,Normas!A:D,4,FALSE))</f>
      </c>
      <c r="E7666" s="2">
        <f>IF(ISBLANK(D7666),"",INT(YEARFRAC(D7666,'Vispārīga informācija'!$B$2)))</f>
      </c>
      <c r="F7666" s="2">
        <f>IFERROR(IF(ISBLANK($A7666),"",IF($A7666="Ūdeņraža jonu koncentrācija",VLOOKUP(Dati!$A7666,Normas!$A:$D,2,FALSE),VLOOKUP(Dati!$A7666,Normas!$A:$D,2,FALSE)*0.6)),"")</f>
      </c>
      <c r="G7666" s="2">
        <f>IFERROR(IF(ISBLANK($A7666),"",IF($A7666="Ūdeņraža jonu koncentrācija",VLOOKUP(Dati!$A7666,Normas!$A:$D,3,FALSE),VLOOKUP(Dati!$A7666,Normas!$A:$D,3,FALSE)*0.6)),"")</f>
      </c>
      <c r="H7666" s="2">
        <f>IFERROR(IF(ISBLANK($A7666),"",IF($A7666="Ūdeņraža jonu koncentrācija",VLOOKUP(Dati!$A7666,Normas!$A:$D,2,FALSE),VLOOKUP(Dati!$A7666,Normas!$A:$D,2,FALSE)*0.3)),"")</f>
      </c>
      <c r="I7666" s="2">
        <f>IFERROR(IF(ISBLANK($A7666),"",IF($A7666="Ūdeņraža jonu koncentrācija",VLOOKUP(Dati!$A7666,Normas!$A:$D,3,FALSE),VLOOKUP(Dati!$A7666,Normas!$A:$D,3,FALSE)*0.3)),"")</f>
      </c>
    </row>
    <row r="7667" spans="2:9" x14ac:dyDescent="0.2">
      <c r="B7667">
        <f>IF(ISBLANK(A7667),"",VLOOKUP(A7667,Normas!A:D,4,FALSE))</f>
      </c>
      <c r="E7667" s="2">
        <f>IF(ISBLANK(D7667),"",INT(YEARFRAC(D7667,'Vispārīga informācija'!$B$2)))</f>
      </c>
      <c r="F7667" s="2">
        <f>IFERROR(IF(ISBLANK($A7667),"",IF($A7667="Ūdeņraža jonu koncentrācija",VLOOKUP(Dati!$A7667,Normas!$A:$D,2,FALSE),VLOOKUP(Dati!$A7667,Normas!$A:$D,2,FALSE)*0.6)),"")</f>
      </c>
      <c r="G7667" s="2">
        <f>IFERROR(IF(ISBLANK($A7667),"",IF($A7667="Ūdeņraža jonu koncentrācija",VLOOKUP(Dati!$A7667,Normas!$A:$D,3,FALSE),VLOOKUP(Dati!$A7667,Normas!$A:$D,3,FALSE)*0.6)),"")</f>
      </c>
      <c r="H7667" s="2">
        <f>IFERROR(IF(ISBLANK($A7667),"",IF($A7667="Ūdeņraža jonu koncentrācija",VLOOKUP(Dati!$A7667,Normas!$A:$D,2,FALSE),VLOOKUP(Dati!$A7667,Normas!$A:$D,2,FALSE)*0.3)),"")</f>
      </c>
      <c r="I7667" s="2">
        <f>IFERROR(IF(ISBLANK($A7667),"",IF($A7667="Ūdeņraža jonu koncentrācija",VLOOKUP(Dati!$A7667,Normas!$A:$D,3,FALSE),VLOOKUP(Dati!$A7667,Normas!$A:$D,3,FALSE)*0.3)),"")</f>
      </c>
    </row>
    <row r="7668" spans="2:9" x14ac:dyDescent="0.2">
      <c r="B7668">
        <f>IF(ISBLANK(A7668),"",VLOOKUP(A7668,Normas!A:D,4,FALSE))</f>
      </c>
      <c r="E7668" s="2">
        <f>IF(ISBLANK(D7668),"",INT(YEARFRAC(D7668,'Vispārīga informācija'!$B$2)))</f>
      </c>
      <c r="F7668" s="2">
        <f>IFERROR(IF(ISBLANK($A7668),"",IF($A7668="Ūdeņraža jonu koncentrācija",VLOOKUP(Dati!$A7668,Normas!$A:$D,2,FALSE),VLOOKUP(Dati!$A7668,Normas!$A:$D,2,FALSE)*0.6)),"")</f>
      </c>
      <c r="G7668" s="2">
        <f>IFERROR(IF(ISBLANK($A7668),"",IF($A7668="Ūdeņraža jonu koncentrācija",VLOOKUP(Dati!$A7668,Normas!$A:$D,3,FALSE),VLOOKUP(Dati!$A7668,Normas!$A:$D,3,FALSE)*0.6)),"")</f>
      </c>
      <c r="H7668" s="2">
        <f>IFERROR(IF(ISBLANK($A7668),"",IF($A7668="Ūdeņraža jonu koncentrācija",VLOOKUP(Dati!$A7668,Normas!$A:$D,2,FALSE),VLOOKUP(Dati!$A7668,Normas!$A:$D,2,FALSE)*0.3)),"")</f>
      </c>
      <c r="I7668" s="2">
        <f>IFERROR(IF(ISBLANK($A7668),"",IF($A7668="Ūdeņraža jonu koncentrācija",VLOOKUP(Dati!$A7668,Normas!$A:$D,3,FALSE),VLOOKUP(Dati!$A7668,Normas!$A:$D,3,FALSE)*0.3)),"")</f>
      </c>
    </row>
    <row r="7669" spans="2:9" x14ac:dyDescent="0.2">
      <c r="B7669">
        <f>IF(ISBLANK(A7669),"",VLOOKUP(A7669,Normas!A:D,4,FALSE))</f>
      </c>
      <c r="E7669" s="2">
        <f>IF(ISBLANK(D7669),"",INT(YEARFRAC(D7669,'Vispārīga informācija'!$B$2)))</f>
      </c>
      <c r="F7669" s="2">
        <f>IFERROR(IF(ISBLANK($A7669),"",IF($A7669="Ūdeņraža jonu koncentrācija",VLOOKUP(Dati!$A7669,Normas!$A:$D,2,FALSE),VLOOKUP(Dati!$A7669,Normas!$A:$D,2,FALSE)*0.6)),"")</f>
      </c>
      <c r="G7669" s="2">
        <f>IFERROR(IF(ISBLANK($A7669),"",IF($A7669="Ūdeņraža jonu koncentrācija",VLOOKUP(Dati!$A7669,Normas!$A:$D,3,FALSE),VLOOKUP(Dati!$A7669,Normas!$A:$D,3,FALSE)*0.6)),"")</f>
      </c>
      <c r="H7669" s="2">
        <f>IFERROR(IF(ISBLANK($A7669),"",IF($A7669="Ūdeņraža jonu koncentrācija",VLOOKUP(Dati!$A7669,Normas!$A:$D,2,FALSE),VLOOKUP(Dati!$A7669,Normas!$A:$D,2,FALSE)*0.3)),"")</f>
      </c>
      <c r="I7669" s="2">
        <f>IFERROR(IF(ISBLANK($A7669),"",IF($A7669="Ūdeņraža jonu koncentrācija",VLOOKUP(Dati!$A7669,Normas!$A:$D,3,FALSE),VLOOKUP(Dati!$A7669,Normas!$A:$D,3,FALSE)*0.3)),"")</f>
      </c>
    </row>
    <row r="7670" spans="2:9" x14ac:dyDescent="0.2">
      <c r="B7670">
        <f>IF(ISBLANK(A7670),"",VLOOKUP(A7670,Normas!A:D,4,FALSE))</f>
      </c>
      <c r="E7670" s="2">
        <f>IF(ISBLANK(D7670),"",INT(YEARFRAC(D7670,'Vispārīga informācija'!$B$2)))</f>
      </c>
      <c r="F7670" s="2">
        <f>IFERROR(IF(ISBLANK($A7670),"",IF($A7670="Ūdeņraža jonu koncentrācija",VLOOKUP(Dati!$A7670,Normas!$A:$D,2,FALSE),VLOOKUP(Dati!$A7670,Normas!$A:$D,2,FALSE)*0.6)),"")</f>
      </c>
      <c r="G7670" s="2">
        <f>IFERROR(IF(ISBLANK($A7670),"",IF($A7670="Ūdeņraža jonu koncentrācija",VLOOKUP(Dati!$A7670,Normas!$A:$D,3,FALSE),VLOOKUP(Dati!$A7670,Normas!$A:$D,3,FALSE)*0.6)),"")</f>
      </c>
      <c r="H7670" s="2">
        <f>IFERROR(IF(ISBLANK($A7670),"",IF($A7670="Ūdeņraža jonu koncentrācija",VLOOKUP(Dati!$A7670,Normas!$A:$D,2,FALSE),VLOOKUP(Dati!$A7670,Normas!$A:$D,2,FALSE)*0.3)),"")</f>
      </c>
      <c r="I7670" s="2">
        <f>IFERROR(IF(ISBLANK($A7670),"",IF($A7670="Ūdeņraža jonu koncentrācija",VLOOKUP(Dati!$A7670,Normas!$A:$D,3,FALSE),VLOOKUP(Dati!$A7670,Normas!$A:$D,3,FALSE)*0.3)),"")</f>
      </c>
    </row>
    <row r="7671" spans="2:9" x14ac:dyDescent="0.2">
      <c r="B7671">
        <f>IF(ISBLANK(A7671),"",VLOOKUP(A7671,Normas!A:D,4,FALSE))</f>
      </c>
      <c r="E7671" s="2">
        <f>IF(ISBLANK(D7671),"",INT(YEARFRAC(D7671,'Vispārīga informācija'!$B$2)))</f>
      </c>
      <c r="F7671" s="2">
        <f>IFERROR(IF(ISBLANK($A7671),"",IF($A7671="Ūdeņraža jonu koncentrācija",VLOOKUP(Dati!$A7671,Normas!$A:$D,2,FALSE),VLOOKUP(Dati!$A7671,Normas!$A:$D,2,FALSE)*0.6)),"")</f>
      </c>
      <c r="G7671" s="2">
        <f>IFERROR(IF(ISBLANK($A7671),"",IF($A7671="Ūdeņraža jonu koncentrācija",VLOOKUP(Dati!$A7671,Normas!$A:$D,3,FALSE),VLOOKUP(Dati!$A7671,Normas!$A:$D,3,FALSE)*0.6)),"")</f>
      </c>
      <c r="H7671" s="2">
        <f>IFERROR(IF(ISBLANK($A7671),"",IF($A7671="Ūdeņraža jonu koncentrācija",VLOOKUP(Dati!$A7671,Normas!$A:$D,2,FALSE),VLOOKUP(Dati!$A7671,Normas!$A:$D,2,FALSE)*0.3)),"")</f>
      </c>
      <c r="I7671" s="2">
        <f>IFERROR(IF(ISBLANK($A7671),"",IF($A7671="Ūdeņraža jonu koncentrācija",VLOOKUP(Dati!$A7671,Normas!$A:$D,3,FALSE),VLOOKUP(Dati!$A7671,Normas!$A:$D,3,FALSE)*0.3)),"")</f>
      </c>
    </row>
    <row r="7672" spans="2:9" x14ac:dyDescent="0.2">
      <c r="B7672">
        <f>IF(ISBLANK(A7672),"",VLOOKUP(A7672,Normas!A:D,4,FALSE))</f>
      </c>
      <c r="E7672" s="2">
        <f>IF(ISBLANK(D7672),"",INT(YEARFRAC(D7672,'Vispārīga informācija'!$B$2)))</f>
      </c>
      <c r="F7672" s="2">
        <f>IFERROR(IF(ISBLANK($A7672),"",IF($A7672="Ūdeņraža jonu koncentrācija",VLOOKUP(Dati!$A7672,Normas!$A:$D,2,FALSE),VLOOKUP(Dati!$A7672,Normas!$A:$D,2,FALSE)*0.6)),"")</f>
      </c>
      <c r="G7672" s="2">
        <f>IFERROR(IF(ISBLANK($A7672),"",IF($A7672="Ūdeņraža jonu koncentrācija",VLOOKUP(Dati!$A7672,Normas!$A:$D,3,FALSE),VLOOKUP(Dati!$A7672,Normas!$A:$D,3,FALSE)*0.6)),"")</f>
      </c>
      <c r="H7672" s="2">
        <f>IFERROR(IF(ISBLANK($A7672),"",IF($A7672="Ūdeņraža jonu koncentrācija",VLOOKUP(Dati!$A7672,Normas!$A:$D,2,FALSE),VLOOKUP(Dati!$A7672,Normas!$A:$D,2,FALSE)*0.3)),"")</f>
      </c>
      <c r="I7672" s="2">
        <f>IFERROR(IF(ISBLANK($A7672),"",IF($A7672="Ūdeņraža jonu koncentrācija",VLOOKUP(Dati!$A7672,Normas!$A:$D,3,FALSE),VLOOKUP(Dati!$A7672,Normas!$A:$D,3,FALSE)*0.3)),"")</f>
      </c>
    </row>
    <row r="7673" spans="2:9" x14ac:dyDescent="0.2">
      <c r="B7673">
        <f>IF(ISBLANK(A7673),"",VLOOKUP(A7673,Normas!A:D,4,FALSE))</f>
      </c>
      <c r="E7673" s="2">
        <f>IF(ISBLANK(D7673),"",INT(YEARFRAC(D7673,'Vispārīga informācija'!$B$2)))</f>
      </c>
      <c r="F7673" s="2">
        <f>IFERROR(IF(ISBLANK($A7673),"",IF($A7673="Ūdeņraža jonu koncentrācija",VLOOKUP(Dati!$A7673,Normas!$A:$D,2,FALSE),VLOOKUP(Dati!$A7673,Normas!$A:$D,2,FALSE)*0.6)),"")</f>
      </c>
      <c r="G7673" s="2">
        <f>IFERROR(IF(ISBLANK($A7673),"",IF($A7673="Ūdeņraža jonu koncentrācija",VLOOKUP(Dati!$A7673,Normas!$A:$D,3,FALSE),VLOOKUP(Dati!$A7673,Normas!$A:$D,3,FALSE)*0.6)),"")</f>
      </c>
      <c r="H7673" s="2">
        <f>IFERROR(IF(ISBLANK($A7673),"",IF($A7673="Ūdeņraža jonu koncentrācija",VLOOKUP(Dati!$A7673,Normas!$A:$D,2,FALSE),VLOOKUP(Dati!$A7673,Normas!$A:$D,2,FALSE)*0.3)),"")</f>
      </c>
      <c r="I7673" s="2">
        <f>IFERROR(IF(ISBLANK($A7673),"",IF($A7673="Ūdeņraža jonu koncentrācija",VLOOKUP(Dati!$A7673,Normas!$A:$D,3,FALSE),VLOOKUP(Dati!$A7673,Normas!$A:$D,3,FALSE)*0.3)),"")</f>
      </c>
    </row>
    <row r="7674" spans="2:9" x14ac:dyDescent="0.2">
      <c r="B7674">
        <f>IF(ISBLANK(A7674),"",VLOOKUP(A7674,Normas!A:D,4,FALSE))</f>
      </c>
      <c r="E7674" s="2">
        <f>IF(ISBLANK(D7674),"",INT(YEARFRAC(D7674,'Vispārīga informācija'!$B$2)))</f>
      </c>
      <c r="F7674" s="2">
        <f>IFERROR(IF(ISBLANK($A7674),"",IF($A7674="Ūdeņraža jonu koncentrācija",VLOOKUP(Dati!$A7674,Normas!$A:$D,2,FALSE),VLOOKUP(Dati!$A7674,Normas!$A:$D,2,FALSE)*0.6)),"")</f>
      </c>
      <c r="G7674" s="2">
        <f>IFERROR(IF(ISBLANK($A7674),"",IF($A7674="Ūdeņraža jonu koncentrācija",VLOOKUP(Dati!$A7674,Normas!$A:$D,3,FALSE),VLOOKUP(Dati!$A7674,Normas!$A:$D,3,FALSE)*0.6)),"")</f>
      </c>
      <c r="H7674" s="2">
        <f>IFERROR(IF(ISBLANK($A7674),"",IF($A7674="Ūdeņraža jonu koncentrācija",VLOOKUP(Dati!$A7674,Normas!$A:$D,2,FALSE),VLOOKUP(Dati!$A7674,Normas!$A:$D,2,FALSE)*0.3)),"")</f>
      </c>
      <c r="I7674" s="2">
        <f>IFERROR(IF(ISBLANK($A7674),"",IF($A7674="Ūdeņraža jonu koncentrācija",VLOOKUP(Dati!$A7674,Normas!$A:$D,3,FALSE),VLOOKUP(Dati!$A7674,Normas!$A:$D,3,FALSE)*0.3)),"")</f>
      </c>
    </row>
    <row r="7675" spans="2:9" x14ac:dyDescent="0.2">
      <c r="B7675">
        <f>IF(ISBLANK(A7675),"",VLOOKUP(A7675,Normas!A:D,4,FALSE))</f>
      </c>
      <c r="E7675" s="2">
        <f>IF(ISBLANK(D7675),"",INT(YEARFRAC(D7675,'Vispārīga informācija'!$B$2)))</f>
      </c>
      <c r="F7675" s="2">
        <f>IFERROR(IF(ISBLANK($A7675),"",IF($A7675="Ūdeņraža jonu koncentrācija",VLOOKUP(Dati!$A7675,Normas!$A:$D,2,FALSE),VLOOKUP(Dati!$A7675,Normas!$A:$D,2,FALSE)*0.6)),"")</f>
      </c>
      <c r="G7675" s="2">
        <f>IFERROR(IF(ISBLANK($A7675),"",IF($A7675="Ūdeņraža jonu koncentrācija",VLOOKUP(Dati!$A7675,Normas!$A:$D,3,FALSE),VLOOKUP(Dati!$A7675,Normas!$A:$D,3,FALSE)*0.6)),"")</f>
      </c>
      <c r="H7675" s="2">
        <f>IFERROR(IF(ISBLANK($A7675),"",IF($A7675="Ūdeņraža jonu koncentrācija",VLOOKUP(Dati!$A7675,Normas!$A:$D,2,FALSE),VLOOKUP(Dati!$A7675,Normas!$A:$D,2,FALSE)*0.3)),"")</f>
      </c>
      <c r="I7675" s="2">
        <f>IFERROR(IF(ISBLANK($A7675),"",IF($A7675="Ūdeņraža jonu koncentrācija",VLOOKUP(Dati!$A7675,Normas!$A:$D,3,FALSE),VLOOKUP(Dati!$A7675,Normas!$A:$D,3,FALSE)*0.3)),"")</f>
      </c>
    </row>
    <row r="7676" spans="2:9" x14ac:dyDescent="0.2">
      <c r="B7676">
        <f>IF(ISBLANK(A7676),"",VLOOKUP(A7676,Normas!A:D,4,FALSE))</f>
      </c>
      <c r="E7676" s="2">
        <f>IF(ISBLANK(D7676),"",INT(YEARFRAC(D7676,'Vispārīga informācija'!$B$2)))</f>
      </c>
      <c r="F7676" s="2">
        <f>IFERROR(IF(ISBLANK($A7676),"",IF($A7676="Ūdeņraža jonu koncentrācija",VLOOKUP(Dati!$A7676,Normas!$A:$D,2,FALSE),VLOOKUP(Dati!$A7676,Normas!$A:$D,2,FALSE)*0.6)),"")</f>
      </c>
      <c r="G7676" s="2">
        <f>IFERROR(IF(ISBLANK($A7676),"",IF($A7676="Ūdeņraža jonu koncentrācija",VLOOKUP(Dati!$A7676,Normas!$A:$D,3,FALSE),VLOOKUP(Dati!$A7676,Normas!$A:$D,3,FALSE)*0.6)),"")</f>
      </c>
      <c r="H7676" s="2">
        <f>IFERROR(IF(ISBLANK($A7676),"",IF($A7676="Ūdeņraža jonu koncentrācija",VLOOKUP(Dati!$A7676,Normas!$A:$D,2,FALSE),VLOOKUP(Dati!$A7676,Normas!$A:$D,2,FALSE)*0.3)),"")</f>
      </c>
      <c r="I7676" s="2">
        <f>IFERROR(IF(ISBLANK($A7676),"",IF($A7676="Ūdeņraža jonu koncentrācija",VLOOKUP(Dati!$A7676,Normas!$A:$D,3,FALSE),VLOOKUP(Dati!$A7676,Normas!$A:$D,3,FALSE)*0.3)),"")</f>
      </c>
    </row>
    <row r="7677" spans="2:9" x14ac:dyDescent="0.2">
      <c r="B7677">
        <f>IF(ISBLANK(A7677),"",VLOOKUP(A7677,Normas!A:D,4,FALSE))</f>
      </c>
      <c r="E7677" s="2">
        <f>IF(ISBLANK(D7677),"",INT(YEARFRAC(D7677,'Vispārīga informācija'!$B$2)))</f>
      </c>
      <c r="F7677" s="2">
        <f>IFERROR(IF(ISBLANK($A7677),"",IF($A7677="Ūdeņraža jonu koncentrācija",VLOOKUP(Dati!$A7677,Normas!$A:$D,2,FALSE),VLOOKUP(Dati!$A7677,Normas!$A:$D,2,FALSE)*0.6)),"")</f>
      </c>
      <c r="G7677" s="2">
        <f>IFERROR(IF(ISBLANK($A7677),"",IF($A7677="Ūdeņraža jonu koncentrācija",VLOOKUP(Dati!$A7677,Normas!$A:$D,3,FALSE),VLOOKUP(Dati!$A7677,Normas!$A:$D,3,FALSE)*0.6)),"")</f>
      </c>
      <c r="H7677" s="2">
        <f>IFERROR(IF(ISBLANK($A7677),"",IF($A7677="Ūdeņraža jonu koncentrācija",VLOOKUP(Dati!$A7677,Normas!$A:$D,2,FALSE),VLOOKUP(Dati!$A7677,Normas!$A:$D,2,FALSE)*0.3)),"")</f>
      </c>
      <c r="I7677" s="2">
        <f>IFERROR(IF(ISBLANK($A7677),"",IF($A7677="Ūdeņraža jonu koncentrācija",VLOOKUP(Dati!$A7677,Normas!$A:$D,3,FALSE),VLOOKUP(Dati!$A7677,Normas!$A:$D,3,FALSE)*0.3)),"")</f>
      </c>
    </row>
    <row r="7678" spans="2:9" x14ac:dyDescent="0.2">
      <c r="B7678">
        <f>IF(ISBLANK(A7678),"",VLOOKUP(A7678,Normas!A:D,4,FALSE))</f>
      </c>
      <c r="E7678" s="2">
        <f>IF(ISBLANK(D7678),"",INT(YEARFRAC(D7678,'Vispārīga informācija'!$B$2)))</f>
      </c>
      <c r="F7678" s="2">
        <f>IFERROR(IF(ISBLANK($A7678),"",IF($A7678="Ūdeņraža jonu koncentrācija",VLOOKUP(Dati!$A7678,Normas!$A:$D,2,FALSE),VLOOKUP(Dati!$A7678,Normas!$A:$D,2,FALSE)*0.6)),"")</f>
      </c>
      <c r="G7678" s="2">
        <f>IFERROR(IF(ISBLANK($A7678),"",IF($A7678="Ūdeņraža jonu koncentrācija",VLOOKUP(Dati!$A7678,Normas!$A:$D,3,FALSE),VLOOKUP(Dati!$A7678,Normas!$A:$D,3,FALSE)*0.6)),"")</f>
      </c>
      <c r="H7678" s="2">
        <f>IFERROR(IF(ISBLANK($A7678),"",IF($A7678="Ūdeņraža jonu koncentrācija",VLOOKUP(Dati!$A7678,Normas!$A:$D,2,FALSE),VLOOKUP(Dati!$A7678,Normas!$A:$D,2,FALSE)*0.3)),"")</f>
      </c>
      <c r="I7678" s="2">
        <f>IFERROR(IF(ISBLANK($A7678),"",IF($A7678="Ūdeņraža jonu koncentrācija",VLOOKUP(Dati!$A7678,Normas!$A:$D,3,FALSE),VLOOKUP(Dati!$A7678,Normas!$A:$D,3,FALSE)*0.3)),"")</f>
      </c>
    </row>
    <row r="7679" spans="2:9" x14ac:dyDescent="0.2">
      <c r="B7679">
        <f>IF(ISBLANK(A7679),"",VLOOKUP(A7679,Normas!A:D,4,FALSE))</f>
      </c>
      <c r="E7679" s="2">
        <f>IF(ISBLANK(D7679),"",INT(YEARFRAC(D7679,'Vispārīga informācija'!$B$2)))</f>
      </c>
      <c r="F7679" s="2">
        <f>IFERROR(IF(ISBLANK($A7679),"",IF($A7679="Ūdeņraža jonu koncentrācija",VLOOKUP(Dati!$A7679,Normas!$A:$D,2,FALSE),VLOOKUP(Dati!$A7679,Normas!$A:$D,2,FALSE)*0.6)),"")</f>
      </c>
      <c r="G7679" s="2">
        <f>IFERROR(IF(ISBLANK($A7679),"",IF($A7679="Ūdeņraža jonu koncentrācija",VLOOKUP(Dati!$A7679,Normas!$A:$D,3,FALSE),VLOOKUP(Dati!$A7679,Normas!$A:$D,3,FALSE)*0.6)),"")</f>
      </c>
      <c r="H7679" s="2">
        <f>IFERROR(IF(ISBLANK($A7679),"",IF($A7679="Ūdeņraža jonu koncentrācija",VLOOKUP(Dati!$A7679,Normas!$A:$D,2,FALSE),VLOOKUP(Dati!$A7679,Normas!$A:$D,2,FALSE)*0.3)),"")</f>
      </c>
      <c r="I7679" s="2">
        <f>IFERROR(IF(ISBLANK($A7679),"",IF($A7679="Ūdeņraža jonu koncentrācija",VLOOKUP(Dati!$A7679,Normas!$A:$D,3,FALSE),VLOOKUP(Dati!$A7679,Normas!$A:$D,3,FALSE)*0.3)),"")</f>
      </c>
    </row>
    <row r="7680" spans="2:9" x14ac:dyDescent="0.2">
      <c r="B7680">
        <f>IF(ISBLANK(A7680),"",VLOOKUP(A7680,Normas!A:D,4,FALSE))</f>
      </c>
      <c r="E7680" s="2">
        <f>IF(ISBLANK(D7680),"",INT(YEARFRAC(D7680,'Vispārīga informācija'!$B$2)))</f>
      </c>
      <c r="F7680" s="2">
        <f>IFERROR(IF(ISBLANK($A7680),"",IF($A7680="Ūdeņraža jonu koncentrācija",VLOOKUP(Dati!$A7680,Normas!$A:$D,2,FALSE),VLOOKUP(Dati!$A7680,Normas!$A:$D,2,FALSE)*0.6)),"")</f>
      </c>
      <c r="G7680" s="2">
        <f>IFERROR(IF(ISBLANK($A7680),"",IF($A7680="Ūdeņraža jonu koncentrācija",VLOOKUP(Dati!$A7680,Normas!$A:$D,3,FALSE),VLOOKUP(Dati!$A7680,Normas!$A:$D,3,FALSE)*0.6)),"")</f>
      </c>
      <c r="H7680" s="2">
        <f>IFERROR(IF(ISBLANK($A7680),"",IF($A7680="Ūdeņraža jonu koncentrācija",VLOOKUP(Dati!$A7680,Normas!$A:$D,2,FALSE),VLOOKUP(Dati!$A7680,Normas!$A:$D,2,FALSE)*0.3)),"")</f>
      </c>
      <c r="I7680" s="2">
        <f>IFERROR(IF(ISBLANK($A7680),"",IF($A7680="Ūdeņraža jonu koncentrācija",VLOOKUP(Dati!$A7680,Normas!$A:$D,3,FALSE),VLOOKUP(Dati!$A7680,Normas!$A:$D,3,FALSE)*0.3)),"")</f>
      </c>
    </row>
    <row r="7681" spans="2:9" x14ac:dyDescent="0.2">
      <c r="B7681">
        <f>IF(ISBLANK(A7681),"",VLOOKUP(A7681,Normas!A:D,4,FALSE))</f>
      </c>
      <c r="E7681" s="2">
        <f>IF(ISBLANK(D7681),"",INT(YEARFRAC(D7681,'Vispārīga informācija'!$B$2)))</f>
      </c>
      <c r="F7681" s="2">
        <f>IFERROR(IF(ISBLANK($A7681),"",IF($A7681="Ūdeņraža jonu koncentrācija",VLOOKUP(Dati!$A7681,Normas!$A:$D,2,FALSE),VLOOKUP(Dati!$A7681,Normas!$A:$D,2,FALSE)*0.6)),"")</f>
      </c>
      <c r="G7681" s="2">
        <f>IFERROR(IF(ISBLANK($A7681),"",IF($A7681="Ūdeņraža jonu koncentrācija",VLOOKUP(Dati!$A7681,Normas!$A:$D,3,FALSE),VLOOKUP(Dati!$A7681,Normas!$A:$D,3,FALSE)*0.6)),"")</f>
      </c>
      <c r="H7681" s="2">
        <f>IFERROR(IF(ISBLANK($A7681),"",IF($A7681="Ūdeņraža jonu koncentrācija",VLOOKUP(Dati!$A7681,Normas!$A:$D,2,FALSE),VLOOKUP(Dati!$A7681,Normas!$A:$D,2,FALSE)*0.3)),"")</f>
      </c>
      <c r="I7681" s="2">
        <f>IFERROR(IF(ISBLANK($A7681),"",IF($A7681="Ūdeņraža jonu koncentrācija",VLOOKUP(Dati!$A7681,Normas!$A:$D,3,FALSE),VLOOKUP(Dati!$A7681,Normas!$A:$D,3,FALSE)*0.3)),"")</f>
      </c>
    </row>
    <row r="7682" spans="2:9" x14ac:dyDescent="0.2">
      <c r="B7682">
        <f>IF(ISBLANK(A7682),"",VLOOKUP(A7682,Normas!A:D,4,FALSE))</f>
      </c>
      <c r="E7682" s="2">
        <f>IF(ISBLANK(D7682),"",INT(YEARFRAC(D7682,'Vispārīga informācija'!$B$2)))</f>
      </c>
      <c r="F7682" s="2">
        <f>IFERROR(IF(ISBLANK($A7682),"",IF($A7682="Ūdeņraža jonu koncentrācija",VLOOKUP(Dati!$A7682,Normas!$A:$D,2,FALSE),VLOOKUP(Dati!$A7682,Normas!$A:$D,2,FALSE)*0.6)),"")</f>
      </c>
      <c r="G7682" s="2">
        <f>IFERROR(IF(ISBLANK($A7682),"",IF($A7682="Ūdeņraža jonu koncentrācija",VLOOKUP(Dati!$A7682,Normas!$A:$D,3,FALSE),VLOOKUP(Dati!$A7682,Normas!$A:$D,3,FALSE)*0.6)),"")</f>
      </c>
      <c r="H7682" s="2">
        <f>IFERROR(IF(ISBLANK($A7682),"",IF($A7682="Ūdeņraža jonu koncentrācija",VLOOKUP(Dati!$A7682,Normas!$A:$D,2,FALSE),VLOOKUP(Dati!$A7682,Normas!$A:$D,2,FALSE)*0.3)),"")</f>
      </c>
      <c r="I7682" s="2">
        <f>IFERROR(IF(ISBLANK($A7682),"",IF($A7682="Ūdeņraža jonu koncentrācija",VLOOKUP(Dati!$A7682,Normas!$A:$D,3,FALSE),VLOOKUP(Dati!$A7682,Normas!$A:$D,3,FALSE)*0.3)),"")</f>
      </c>
    </row>
    <row r="7683" spans="2:9" x14ac:dyDescent="0.2">
      <c r="B7683">
        <f>IF(ISBLANK(A7683),"",VLOOKUP(A7683,Normas!A:D,4,FALSE))</f>
      </c>
      <c r="E7683" s="2">
        <f>IF(ISBLANK(D7683),"",INT(YEARFRAC(D7683,'Vispārīga informācija'!$B$2)))</f>
      </c>
      <c r="F7683" s="2">
        <f>IFERROR(IF(ISBLANK($A7683),"",IF($A7683="Ūdeņraža jonu koncentrācija",VLOOKUP(Dati!$A7683,Normas!$A:$D,2,FALSE),VLOOKUP(Dati!$A7683,Normas!$A:$D,2,FALSE)*0.6)),"")</f>
      </c>
      <c r="G7683" s="2">
        <f>IFERROR(IF(ISBLANK($A7683),"",IF($A7683="Ūdeņraža jonu koncentrācija",VLOOKUP(Dati!$A7683,Normas!$A:$D,3,FALSE),VLOOKUP(Dati!$A7683,Normas!$A:$D,3,FALSE)*0.6)),"")</f>
      </c>
      <c r="H7683" s="2">
        <f>IFERROR(IF(ISBLANK($A7683),"",IF($A7683="Ūdeņraža jonu koncentrācija",VLOOKUP(Dati!$A7683,Normas!$A:$D,2,FALSE),VLOOKUP(Dati!$A7683,Normas!$A:$D,2,FALSE)*0.3)),"")</f>
      </c>
      <c r="I7683" s="2">
        <f>IFERROR(IF(ISBLANK($A7683),"",IF($A7683="Ūdeņraža jonu koncentrācija",VLOOKUP(Dati!$A7683,Normas!$A:$D,3,FALSE),VLOOKUP(Dati!$A7683,Normas!$A:$D,3,FALSE)*0.3)),"")</f>
      </c>
    </row>
    <row r="7684" spans="2:9" x14ac:dyDescent="0.2">
      <c r="B7684">
        <f>IF(ISBLANK(A7684),"",VLOOKUP(A7684,Normas!A:D,4,FALSE))</f>
      </c>
      <c r="E7684" s="2">
        <f>IF(ISBLANK(D7684),"",INT(YEARFRAC(D7684,'Vispārīga informācija'!$B$2)))</f>
      </c>
      <c r="F7684" s="2">
        <f>IFERROR(IF(ISBLANK($A7684),"",IF($A7684="Ūdeņraža jonu koncentrācija",VLOOKUP(Dati!$A7684,Normas!$A:$D,2,FALSE),VLOOKUP(Dati!$A7684,Normas!$A:$D,2,FALSE)*0.6)),"")</f>
      </c>
      <c r="G7684" s="2">
        <f>IFERROR(IF(ISBLANK($A7684),"",IF($A7684="Ūdeņraža jonu koncentrācija",VLOOKUP(Dati!$A7684,Normas!$A:$D,3,FALSE),VLOOKUP(Dati!$A7684,Normas!$A:$D,3,FALSE)*0.6)),"")</f>
      </c>
      <c r="H7684" s="2">
        <f>IFERROR(IF(ISBLANK($A7684),"",IF($A7684="Ūdeņraža jonu koncentrācija",VLOOKUP(Dati!$A7684,Normas!$A:$D,2,FALSE),VLOOKUP(Dati!$A7684,Normas!$A:$D,2,FALSE)*0.3)),"")</f>
      </c>
      <c r="I7684" s="2">
        <f>IFERROR(IF(ISBLANK($A7684),"",IF($A7684="Ūdeņraža jonu koncentrācija",VLOOKUP(Dati!$A7684,Normas!$A:$D,3,FALSE),VLOOKUP(Dati!$A7684,Normas!$A:$D,3,FALSE)*0.3)),"")</f>
      </c>
    </row>
    <row r="7685" spans="2:9" x14ac:dyDescent="0.2">
      <c r="B7685">
        <f>IF(ISBLANK(A7685),"",VLOOKUP(A7685,Normas!A:D,4,FALSE))</f>
      </c>
      <c r="E7685" s="2">
        <f>IF(ISBLANK(D7685),"",INT(YEARFRAC(D7685,'Vispārīga informācija'!$B$2)))</f>
      </c>
      <c r="F7685" s="2">
        <f>IFERROR(IF(ISBLANK($A7685),"",IF($A7685="Ūdeņraža jonu koncentrācija",VLOOKUP(Dati!$A7685,Normas!$A:$D,2,FALSE),VLOOKUP(Dati!$A7685,Normas!$A:$D,2,FALSE)*0.6)),"")</f>
      </c>
      <c r="G7685" s="2">
        <f>IFERROR(IF(ISBLANK($A7685),"",IF($A7685="Ūdeņraža jonu koncentrācija",VLOOKUP(Dati!$A7685,Normas!$A:$D,3,FALSE),VLOOKUP(Dati!$A7685,Normas!$A:$D,3,FALSE)*0.6)),"")</f>
      </c>
      <c r="H7685" s="2">
        <f>IFERROR(IF(ISBLANK($A7685),"",IF($A7685="Ūdeņraža jonu koncentrācija",VLOOKUP(Dati!$A7685,Normas!$A:$D,2,FALSE),VLOOKUP(Dati!$A7685,Normas!$A:$D,2,FALSE)*0.3)),"")</f>
      </c>
      <c r="I7685" s="2">
        <f>IFERROR(IF(ISBLANK($A7685),"",IF($A7685="Ūdeņraža jonu koncentrācija",VLOOKUP(Dati!$A7685,Normas!$A:$D,3,FALSE),VLOOKUP(Dati!$A7685,Normas!$A:$D,3,FALSE)*0.3)),"")</f>
      </c>
    </row>
    <row r="7686" spans="2:9" x14ac:dyDescent="0.2">
      <c r="B7686">
        <f>IF(ISBLANK(A7686),"",VLOOKUP(A7686,Normas!A:D,4,FALSE))</f>
      </c>
      <c r="E7686" s="2">
        <f>IF(ISBLANK(D7686),"",INT(YEARFRAC(D7686,'Vispārīga informācija'!$B$2)))</f>
      </c>
      <c r="F7686" s="2">
        <f>IFERROR(IF(ISBLANK($A7686),"",IF($A7686="Ūdeņraža jonu koncentrācija",VLOOKUP(Dati!$A7686,Normas!$A:$D,2,FALSE),VLOOKUP(Dati!$A7686,Normas!$A:$D,2,FALSE)*0.6)),"")</f>
      </c>
      <c r="G7686" s="2">
        <f>IFERROR(IF(ISBLANK($A7686),"",IF($A7686="Ūdeņraža jonu koncentrācija",VLOOKUP(Dati!$A7686,Normas!$A:$D,3,FALSE),VLOOKUP(Dati!$A7686,Normas!$A:$D,3,FALSE)*0.6)),"")</f>
      </c>
      <c r="H7686" s="2">
        <f>IFERROR(IF(ISBLANK($A7686),"",IF($A7686="Ūdeņraža jonu koncentrācija",VLOOKUP(Dati!$A7686,Normas!$A:$D,2,FALSE),VLOOKUP(Dati!$A7686,Normas!$A:$D,2,FALSE)*0.3)),"")</f>
      </c>
      <c r="I7686" s="2">
        <f>IFERROR(IF(ISBLANK($A7686),"",IF($A7686="Ūdeņraža jonu koncentrācija",VLOOKUP(Dati!$A7686,Normas!$A:$D,3,FALSE),VLOOKUP(Dati!$A7686,Normas!$A:$D,3,FALSE)*0.3)),"")</f>
      </c>
    </row>
    <row r="7687" spans="2:9" x14ac:dyDescent="0.2">
      <c r="B7687">
        <f>IF(ISBLANK(A7687),"",VLOOKUP(A7687,Normas!A:D,4,FALSE))</f>
      </c>
      <c r="E7687" s="2">
        <f>IF(ISBLANK(D7687),"",INT(YEARFRAC(D7687,'Vispārīga informācija'!$B$2)))</f>
      </c>
      <c r="F7687" s="2">
        <f>IFERROR(IF(ISBLANK($A7687),"",IF($A7687="Ūdeņraža jonu koncentrācija",VLOOKUP(Dati!$A7687,Normas!$A:$D,2,FALSE),VLOOKUP(Dati!$A7687,Normas!$A:$D,2,FALSE)*0.6)),"")</f>
      </c>
      <c r="G7687" s="2">
        <f>IFERROR(IF(ISBLANK($A7687),"",IF($A7687="Ūdeņraža jonu koncentrācija",VLOOKUP(Dati!$A7687,Normas!$A:$D,3,FALSE),VLOOKUP(Dati!$A7687,Normas!$A:$D,3,FALSE)*0.6)),"")</f>
      </c>
      <c r="H7687" s="2">
        <f>IFERROR(IF(ISBLANK($A7687),"",IF($A7687="Ūdeņraža jonu koncentrācija",VLOOKUP(Dati!$A7687,Normas!$A:$D,2,FALSE),VLOOKUP(Dati!$A7687,Normas!$A:$D,2,FALSE)*0.3)),"")</f>
      </c>
      <c r="I7687" s="2">
        <f>IFERROR(IF(ISBLANK($A7687),"",IF($A7687="Ūdeņraža jonu koncentrācija",VLOOKUP(Dati!$A7687,Normas!$A:$D,3,FALSE),VLOOKUP(Dati!$A7687,Normas!$A:$D,3,FALSE)*0.3)),"")</f>
      </c>
    </row>
    <row r="7688" spans="2:9" x14ac:dyDescent="0.2">
      <c r="B7688">
        <f>IF(ISBLANK(A7688),"",VLOOKUP(A7688,Normas!A:D,4,FALSE))</f>
      </c>
      <c r="E7688" s="2">
        <f>IF(ISBLANK(D7688),"",INT(YEARFRAC(D7688,'Vispārīga informācija'!$B$2)))</f>
      </c>
      <c r="F7688" s="2">
        <f>IFERROR(IF(ISBLANK($A7688),"",IF($A7688="Ūdeņraža jonu koncentrācija",VLOOKUP(Dati!$A7688,Normas!$A:$D,2,FALSE),VLOOKUP(Dati!$A7688,Normas!$A:$D,2,FALSE)*0.6)),"")</f>
      </c>
      <c r="G7688" s="2">
        <f>IFERROR(IF(ISBLANK($A7688),"",IF($A7688="Ūdeņraža jonu koncentrācija",VLOOKUP(Dati!$A7688,Normas!$A:$D,3,FALSE),VLOOKUP(Dati!$A7688,Normas!$A:$D,3,FALSE)*0.6)),"")</f>
      </c>
      <c r="H7688" s="2">
        <f>IFERROR(IF(ISBLANK($A7688),"",IF($A7688="Ūdeņraža jonu koncentrācija",VLOOKUP(Dati!$A7688,Normas!$A:$D,2,FALSE),VLOOKUP(Dati!$A7688,Normas!$A:$D,2,FALSE)*0.3)),"")</f>
      </c>
      <c r="I7688" s="2">
        <f>IFERROR(IF(ISBLANK($A7688),"",IF($A7688="Ūdeņraža jonu koncentrācija",VLOOKUP(Dati!$A7688,Normas!$A:$D,3,FALSE),VLOOKUP(Dati!$A7688,Normas!$A:$D,3,FALSE)*0.3)),"")</f>
      </c>
    </row>
    <row r="7689" spans="2:9" x14ac:dyDescent="0.2">
      <c r="B7689">
        <f>IF(ISBLANK(A7689),"",VLOOKUP(A7689,Normas!A:D,4,FALSE))</f>
      </c>
      <c r="E7689" s="2">
        <f>IF(ISBLANK(D7689),"",INT(YEARFRAC(D7689,'Vispārīga informācija'!$B$2)))</f>
      </c>
      <c r="F7689" s="2">
        <f>IFERROR(IF(ISBLANK($A7689),"",IF($A7689="Ūdeņraža jonu koncentrācija",VLOOKUP(Dati!$A7689,Normas!$A:$D,2,FALSE),VLOOKUP(Dati!$A7689,Normas!$A:$D,2,FALSE)*0.6)),"")</f>
      </c>
      <c r="G7689" s="2">
        <f>IFERROR(IF(ISBLANK($A7689),"",IF($A7689="Ūdeņraža jonu koncentrācija",VLOOKUP(Dati!$A7689,Normas!$A:$D,3,FALSE),VLOOKUP(Dati!$A7689,Normas!$A:$D,3,FALSE)*0.6)),"")</f>
      </c>
      <c r="H7689" s="2">
        <f>IFERROR(IF(ISBLANK($A7689),"",IF($A7689="Ūdeņraža jonu koncentrācija",VLOOKUP(Dati!$A7689,Normas!$A:$D,2,FALSE),VLOOKUP(Dati!$A7689,Normas!$A:$D,2,FALSE)*0.3)),"")</f>
      </c>
      <c r="I7689" s="2">
        <f>IFERROR(IF(ISBLANK($A7689),"",IF($A7689="Ūdeņraža jonu koncentrācija",VLOOKUP(Dati!$A7689,Normas!$A:$D,3,FALSE),VLOOKUP(Dati!$A7689,Normas!$A:$D,3,FALSE)*0.3)),"")</f>
      </c>
    </row>
    <row r="7690" spans="2:9" x14ac:dyDescent="0.2">
      <c r="B7690">
        <f>IF(ISBLANK(A7690),"",VLOOKUP(A7690,Normas!A:D,4,FALSE))</f>
      </c>
      <c r="E7690" s="2">
        <f>IF(ISBLANK(D7690),"",INT(YEARFRAC(D7690,'Vispārīga informācija'!$B$2)))</f>
      </c>
      <c r="F7690" s="2">
        <f>IFERROR(IF(ISBLANK($A7690),"",IF($A7690="Ūdeņraža jonu koncentrācija",VLOOKUP(Dati!$A7690,Normas!$A:$D,2,FALSE),VLOOKUP(Dati!$A7690,Normas!$A:$D,2,FALSE)*0.6)),"")</f>
      </c>
      <c r="G7690" s="2">
        <f>IFERROR(IF(ISBLANK($A7690),"",IF($A7690="Ūdeņraža jonu koncentrācija",VLOOKUP(Dati!$A7690,Normas!$A:$D,3,FALSE),VLOOKUP(Dati!$A7690,Normas!$A:$D,3,FALSE)*0.6)),"")</f>
      </c>
      <c r="H7690" s="2">
        <f>IFERROR(IF(ISBLANK($A7690),"",IF($A7690="Ūdeņraža jonu koncentrācija",VLOOKUP(Dati!$A7690,Normas!$A:$D,2,FALSE),VLOOKUP(Dati!$A7690,Normas!$A:$D,2,FALSE)*0.3)),"")</f>
      </c>
      <c r="I7690" s="2">
        <f>IFERROR(IF(ISBLANK($A7690),"",IF($A7690="Ūdeņraža jonu koncentrācija",VLOOKUP(Dati!$A7690,Normas!$A:$D,3,FALSE),VLOOKUP(Dati!$A7690,Normas!$A:$D,3,FALSE)*0.3)),"")</f>
      </c>
    </row>
    <row r="7691" spans="2:9" x14ac:dyDescent="0.2">
      <c r="B7691">
        <f>IF(ISBLANK(A7691),"",VLOOKUP(A7691,Normas!A:D,4,FALSE))</f>
      </c>
      <c r="E7691" s="2">
        <f>IF(ISBLANK(D7691),"",INT(YEARFRAC(D7691,'Vispārīga informācija'!$B$2)))</f>
      </c>
      <c r="F7691" s="2">
        <f>IFERROR(IF(ISBLANK($A7691),"",IF($A7691="Ūdeņraža jonu koncentrācija",VLOOKUP(Dati!$A7691,Normas!$A:$D,2,FALSE),VLOOKUP(Dati!$A7691,Normas!$A:$D,2,FALSE)*0.6)),"")</f>
      </c>
      <c r="G7691" s="2">
        <f>IFERROR(IF(ISBLANK($A7691),"",IF($A7691="Ūdeņraža jonu koncentrācija",VLOOKUP(Dati!$A7691,Normas!$A:$D,3,FALSE),VLOOKUP(Dati!$A7691,Normas!$A:$D,3,FALSE)*0.6)),"")</f>
      </c>
      <c r="H7691" s="2">
        <f>IFERROR(IF(ISBLANK($A7691),"",IF($A7691="Ūdeņraža jonu koncentrācija",VLOOKUP(Dati!$A7691,Normas!$A:$D,2,FALSE),VLOOKUP(Dati!$A7691,Normas!$A:$D,2,FALSE)*0.3)),"")</f>
      </c>
      <c r="I7691" s="2">
        <f>IFERROR(IF(ISBLANK($A7691),"",IF($A7691="Ūdeņraža jonu koncentrācija",VLOOKUP(Dati!$A7691,Normas!$A:$D,3,FALSE),VLOOKUP(Dati!$A7691,Normas!$A:$D,3,FALSE)*0.3)),"")</f>
      </c>
    </row>
    <row r="7692" spans="2:9" x14ac:dyDescent="0.2">
      <c r="B7692">
        <f>IF(ISBLANK(A7692),"",VLOOKUP(A7692,Normas!A:D,4,FALSE))</f>
      </c>
      <c r="E7692" s="2">
        <f>IF(ISBLANK(D7692),"",INT(YEARFRAC(D7692,'Vispārīga informācija'!$B$2)))</f>
      </c>
      <c r="F7692" s="2">
        <f>IFERROR(IF(ISBLANK($A7692),"",IF($A7692="Ūdeņraža jonu koncentrācija",VLOOKUP(Dati!$A7692,Normas!$A:$D,2,FALSE),VLOOKUP(Dati!$A7692,Normas!$A:$D,2,FALSE)*0.6)),"")</f>
      </c>
      <c r="G7692" s="2">
        <f>IFERROR(IF(ISBLANK($A7692),"",IF($A7692="Ūdeņraža jonu koncentrācija",VLOOKUP(Dati!$A7692,Normas!$A:$D,3,FALSE),VLOOKUP(Dati!$A7692,Normas!$A:$D,3,FALSE)*0.6)),"")</f>
      </c>
      <c r="H7692" s="2">
        <f>IFERROR(IF(ISBLANK($A7692),"",IF($A7692="Ūdeņraža jonu koncentrācija",VLOOKUP(Dati!$A7692,Normas!$A:$D,2,FALSE),VLOOKUP(Dati!$A7692,Normas!$A:$D,2,FALSE)*0.3)),"")</f>
      </c>
      <c r="I7692" s="2">
        <f>IFERROR(IF(ISBLANK($A7692),"",IF($A7692="Ūdeņraža jonu koncentrācija",VLOOKUP(Dati!$A7692,Normas!$A:$D,3,FALSE),VLOOKUP(Dati!$A7692,Normas!$A:$D,3,FALSE)*0.3)),"")</f>
      </c>
    </row>
    <row r="7693" spans="2:9" x14ac:dyDescent="0.2">
      <c r="B7693">
        <f>IF(ISBLANK(A7693),"",VLOOKUP(A7693,Normas!A:D,4,FALSE))</f>
      </c>
      <c r="E7693" s="2">
        <f>IF(ISBLANK(D7693),"",INT(YEARFRAC(D7693,'Vispārīga informācija'!$B$2)))</f>
      </c>
      <c r="F7693" s="2">
        <f>IFERROR(IF(ISBLANK($A7693),"",IF($A7693="Ūdeņraža jonu koncentrācija",VLOOKUP(Dati!$A7693,Normas!$A:$D,2,FALSE),VLOOKUP(Dati!$A7693,Normas!$A:$D,2,FALSE)*0.6)),"")</f>
      </c>
      <c r="G7693" s="2">
        <f>IFERROR(IF(ISBLANK($A7693),"",IF($A7693="Ūdeņraža jonu koncentrācija",VLOOKUP(Dati!$A7693,Normas!$A:$D,3,FALSE),VLOOKUP(Dati!$A7693,Normas!$A:$D,3,FALSE)*0.6)),"")</f>
      </c>
      <c r="H7693" s="2">
        <f>IFERROR(IF(ISBLANK($A7693),"",IF($A7693="Ūdeņraža jonu koncentrācija",VLOOKUP(Dati!$A7693,Normas!$A:$D,2,FALSE),VLOOKUP(Dati!$A7693,Normas!$A:$D,2,FALSE)*0.3)),"")</f>
      </c>
      <c r="I7693" s="2">
        <f>IFERROR(IF(ISBLANK($A7693),"",IF($A7693="Ūdeņraža jonu koncentrācija",VLOOKUP(Dati!$A7693,Normas!$A:$D,3,FALSE),VLOOKUP(Dati!$A7693,Normas!$A:$D,3,FALSE)*0.3)),"")</f>
      </c>
    </row>
    <row r="7694" spans="2:9" x14ac:dyDescent="0.2">
      <c r="B7694">
        <f>IF(ISBLANK(A7694),"",VLOOKUP(A7694,Normas!A:D,4,FALSE))</f>
      </c>
      <c r="E7694" s="2">
        <f>IF(ISBLANK(D7694),"",INT(YEARFRAC(D7694,'Vispārīga informācija'!$B$2)))</f>
      </c>
      <c r="F7694" s="2">
        <f>IFERROR(IF(ISBLANK($A7694),"",IF($A7694="Ūdeņraža jonu koncentrācija",VLOOKUP(Dati!$A7694,Normas!$A:$D,2,FALSE),VLOOKUP(Dati!$A7694,Normas!$A:$D,2,FALSE)*0.6)),"")</f>
      </c>
      <c r="G7694" s="2">
        <f>IFERROR(IF(ISBLANK($A7694),"",IF($A7694="Ūdeņraža jonu koncentrācija",VLOOKUP(Dati!$A7694,Normas!$A:$D,3,FALSE),VLOOKUP(Dati!$A7694,Normas!$A:$D,3,FALSE)*0.6)),"")</f>
      </c>
      <c r="H7694" s="2">
        <f>IFERROR(IF(ISBLANK($A7694),"",IF($A7694="Ūdeņraža jonu koncentrācija",VLOOKUP(Dati!$A7694,Normas!$A:$D,2,FALSE),VLOOKUP(Dati!$A7694,Normas!$A:$D,2,FALSE)*0.3)),"")</f>
      </c>
      <c r="I7694" s="2">
        <f>IFERROR(IF(ISBLANK($A7694),"",IF($A7694="Ūdeņraža jonu koncentrācija",VLOOKUP(Dati!$A7694,Normas!$A:$D,3,FALSE),VLOOKUP(Dati!$A7694,Normas!$A:$D,3,FALSE)*0.3)),"")</f>
      </c>
    </row>
    <row r="7695" spans="2:9" x14ac:dyDescent="0.2">
      <c r="B7695">
        <f>IF(ISBLANK(A7695),"",VLOOKUP(A7695,Normas!A:D,4,FALSE))</f>
      </c>
      <c r="E7695" s="2">
        <f>IF(ISBLANK(D7695),"",INT(YEARFRAC(D7695,'Vispārīga informācija'!$B$2)))</f>
      </c>
      <c r="F7695" s="2">
        <f>IFERROR(IF(ISBLANK($A7695),"",IF($A7695="Ūdeņraža jonu koncentrācija",VLOOKUP(Dati!$A7695,Normas!$A:$D,2,FALSE),VLOOKUP(Dati!$A7695,Normas!$A:$D,2,FALSE)*0.6)),"")</f>
      </c>
      <c r="G7695" s="2">
        <f>IFERROR(IF(ISBLANK($A7695),"",IF($A7695="Ūdeņraža jonu koncentrācija",VLOOKUP(Dati!$A7695,Normas!$A:$D,3,FALSE),VLOOKUP(Dati!$A7695,Normas!$A:$D,3,FALSE)*0.6)),"")</f>
      </c>
      <c r="H7695" s="2">
        <f>IFERROR(IF(ISBLANK($A7695),"",IF($A7695="Ūdeņraža jonu koncentrācija",VLOOKUP(Dati!$A7695,Normas!$A:$D,2,FALSE),VLOOKUP(Dati!$A7695,Normas!$A:$D,2,FALSE)*0.3)),"")</f>
      </c>
      <c r="I7695" s="2">
        <f>IFERROR(IF(ISBLANK($A7695),"",IF($A7695="Ūdeņraža jonu koncentrācija",VLOOKUP(Dati!$A7695,Normas!$A:$D,3,FALSE),VLOOKUP(Dati!$A7695,Normas!$A:$D,3,FALSE)*0.3)),"")</f>
      </c>
    </row>
    <row r="7696" spans="2:9" x14ac:dyDescent="0.2">
      <c r="B7696">
        <f>IF(ISBLANK(A7696),"",VLOOKUP(A7696,Normas!A:D,4,FALSE))</f>
      </c>
      <c r="E7696" s="2">
        <f>IF(ISBLANK(D7696),"",INT(YEARFRAC(D7696,'Vispārīga informācija'!$B$2)))</f>
      </c>
      <c r="F7696" s="2">
        <f>IFERROR(IF(ISBLANK($A7696),"",IF($A7696="Ūdeņraža jonu koncentrācija",VLOOKUP(Dati!$A7696,Normas!$A:$D,2,FALSE),VLOOKUP(Dati!$A7696,Normas!$A:$D,2,FALSE)*0.6)),"")</f>
      </c>
      <c r="G7696" s="2">
        <f>IFERROR(IF(ISBLANK($A7696),"",IF($A7696="Ūdeņraža jonu koncentrācija",VLOOKUP(Dati!$A7696,Normas!$A:$D,3,FALSE),VLOOKUP(Dati!$A7696,Normas!$A:$D,3,FALSE)*0.6)),"")</f>
      </c>
      <c r="H7696" s="2">
        <f>IFERROR(IF(ISBLANK($A7696),"",IF($A7696="Ūdeņraža jonu koncentrācija",VLOOKUP(Dati!$A7696,Normas!$A:$D,2,FALSE),VLOOKUP(Dati!$A7696,Normas!$A:$D,2,FALSE)*0.3)),"")</f>
      </c>
      <c r="I7696" s="2">
        <f>IFERROR(IF(ISBLANK($A7696),"",IF($A7696="Ūdeņraža jonu koncentrācija",VLOOKUP(Dati!$A7696,Normas!$A:$D,3,FALSE),VLOOKUP(Dati!$A7696,Normas!$A:$D,3,FALSE)*0.3)),"")</f>
      </c>
    </row>
    <row r="7697" spans="2:9" x14ac:dyDescent="0.2">
      <c r="B7697">
        <f>IF(ISBLANK(A7697),"",VLOOKUP(A7697,Normas!A:D,4,FALSE))</f>
      </c>
      <c r="E7697" s="2">
        <f>IF(ISBLANK(D7697),"",INT(YEARFRAC(D7697,'Vispārīga informācija'!$B$2)))</f>
      </c>
      <c r="F7697" s="2">
        <f>IFERROR(IF(ISBLANK($A7697),"",IF($A7697="Ūdeņraža jonu koncentrācija",VLOOKUP(Dati!$A7697,Normas!$A:$D,2,FALSE),VLOOKUP(Dati!$A7697,Normas!$A:$D,2,FALSE)*0.6)),"")</f>
      </c>
      <c r="G7697" s="2">
        <f>IFERROR(IF(ISBLANK($A7697),"",IF($A7697="Ūdeņraža jonu koncentrācija",VLOOKUP(Dati!$A7697,Normas!$A:$D,3,FALSE),VLOOKUP(Dati!$A7697,Normas!$A:$D,3,FALSE)*0.6)),"")</f>
      </c>
      <c r="H7697" s="2">
        <f>IFERROR(IF(ISBLANK($A7697),"",IF($A7697="Ūdeņraža jonu koncentrācija",VLOOKUP(Dati!$A7697,Normas!$A:$D,2,FALSE),VLOOKUP(Dati!$A7697,Normas!$A:$D,2,FALSE)*0.3)),"")</f>
      </c>
      <c r="I7697" s="2">
        <f>IFERROR(IF(ISBLANK($A7697),"",IF($A7697="Ūdeņraža jonu koncentrācija",VLOOKUP(Dati!$A7697,Normas!$A:$D,3,FALSE),VLOOKUP(Dati!$A7697,Normas!$A:$D,3,FALSE)*0.3)),"")</f>
      </c>
    </row>
    <row r="7698" spans="2:9" x14ac:dyDescent="0.2">
      <c r="B7698">
        <f>IF(ISBLANK(A7698),"",VLOOKUP(A7698,Normas!A:D,4,FALSE))</f>
      </c>
      <c r="E7698" s="2">
        <f>IF(ISBLANK(D7698),"",INT(YEARFRAC(D7698,'Vispārīga informācija'!$B$2)))</f>
      </c>
      <c r="F7698" s="2">
        <f>IFERROR(IF(ISBLANK($A7698),"",IF($A7698="Ūdeņraža jonu koncentrācija",VLOOKUP(Dati!$A7698,Normas!$A:$D,2,FALSE),VLOOKUP(Dati!$A7698,Normas!$A:$D,2,FALSE)*0.6)),"")</f>
      </c>
      <c r="G7698" s="2">
        <f>IFERROR(IF(ISBLANK($A7698),"",IF($A7698="Ūdeņraža jonu koncentrācija",VLOOKUP(Dati!$A7698,Normas!$A:$D,3,FALSE),VLOOKUP(Dati!$A7698,Normas!$A:$D,3,FALSE)*0.6)),"")</f>
      </c>
      <c r="H7698" s="2">
        <f>IFERROR(IF(ISBLANK($A7698),"",IF($A7698="Ūdeņraža jonu koncentrācija",VLOOKUP(Dati!$A7698,Normas!$A:$D,2,FALSE),VLOOKUP(Dati!$A7698,Normas!$A:$D,2,FALSE)*0.3)),"")</f>
      </c>
      <c r="I7698" s="2">
        <f>IFERROR(IF(ISBLANK($A7698),"",IF($A7698="Ūdeņraža jonu koncentrācija",VLOOKUP(Dati!$A7698,Normas!$A:$D,3,FALSE),VLOOKUP(Dati!$A7698,Normas!$A:$D,3,FALSE)*0.3)),"")</f>
      </c>
    </row>
    <row r="7699" spans="2:9" x14ac:dyDescent="0.2">
      <c r="B7699">
        <f>IF(ISBLANK(A7699),"",VLOOKUP(A7699,Normas!A:D,4,FALSE))</f>
      </c>
      <c r="E7699" s="2">
        <f>IF(ISBLANK(D7699),"",INT(YEARFRAC(D7699,'Vispārīga informācija'!$B$2)))</f>
      </c>
      <c r="F7699" s="2">
        <f>IFERROR(IF(ISBLANK($A7699),"",IF($A7699="Ūdeņraža jonu koncentrācija",VLOOKUP(Dati!$A7699,Normas!$A:$D,2,FALSE),VLOOKUP(Dati!$A7699,Normas!$A:$D,2,FALSE)*0.6)),"")</f>
      </c>
      <c r="G7699" s="2">
        <f>IFERROR(IF(ISBLANK($A7699),"",IF($A7699="Ūdeņraža jonu koncentrācija",VLOOKUP(Dati!$A7699,Normas!$A:$D,3,FALSE),VLOOKUP(Dati!$A7699,Normas!$A:$D,3,FALSE)*0.6)),"")</f>
      </c>
      <c r="H7699" s="2">
        <f>IFERROR(IF(ISBLANK($A7699),"",IF($A7699="Ūdeņraža jonu koncentrācija",VLOOKUP(Dati!$A7699,Normas!$A:$D,2,FALSE),VLOOKUP(Dati!$A7699,Normas!$A:$D,2,FALSE)*0.3)),"")</f>
      </c>
      <c r="I7699" s="2">
        <f>IFERROR(IF(ISBLANK($A7699),"",IF($A7699="Ūdeņraža jonu koncentrācija",VLOOKUP(Dati!$A7699,Normas!$A:$D,3,FALSE),VLOOKUP(Dati!$A7699,Normas!$A:$D,3,FALSE)*0.3)),"")</f>
      </c>
    </row>
    <row r="7700" spans="2:9" x14ac:dyDescent="0.2">
      <c r="B7700">
        <f>IF(ISBLANK(A7700),"",VLOOKUP(A7700,Normas!A:D,4,FALSE))</f>
      </c>
      <c r="E7700" s="2">
        <f>IF(ISBLANK(D7700),"",INT(YEARFRAC(D7700,'Vispārīga informācija'!$B$2)))</f>
      </c>
      <c r="F7700" s="2">
        <f>IFERROR(IF(ISBLANK($A7700),"",IF($A7700="Ūdeņraža jonu koncentrācija",VLOOKUP(Dati!$A7700,Normas!$A:$D,2,FALSE),VLOOKUP(Dati!$A7700,Normas!$A:$D,2,FALSE)*0.6)),"")</f>
      </c>
      <c r="G7700" s="2">
        <f>IFERROR(IF(ISBLANK($A7700),"",IF($A7700="Ūdeņraža jonu koncentrācija",VLOOKUP(Dati!$A7700,Normas!$A:$D,3,FALSE),VLOOKUP(Dati!$A7700,Normas!$A:$D,3,FALSE)*0.6)),"")</f>
      </c>
      <c r="H7700" s="2">
        <f>IFERROR(IF(ISBLANK($A7700),"",IF($A7700="Ūdeņraža jonu koncentrācija",VLOOKUP(Dati!$A7700,Normas!$A:$D,2,FALSE),VLOOKUP(Dati!$A7700,Normas!$A:$D,2,FALSE)*0.3)),"")</f>
      </c>
      <c r="I7700" s="2">
        <f>IFERROR(IF(ISBLANK($A7700),"",IF($A7700="Ūdeņraža jonu koncentrācija",VLOOKUP(Dati!$A7700,Normas!$A:$D,3,FALSE),VLOOKUP(Dati!$A7700,Normas!$A:$D,3,FALSE)*0.3)),"")</f>
      </c>
    </row>
    <row r="7701" spans="2:9" x14ac:dyDescent="0.2">
      <c r="B7701">
        <f>IF(ISBLANK(A7701),"",VLOOKUP(A7701,Normas!A:D,4,FALSE))</f>
      </c>
      <c r="E7701" s="2">
        <f>IF(ISBLANK(D7701),"",INT(YEARFRAC(D7701,'Vispārīga informācija'!$B$2)))</f>
      </c>
      <c r="F7701" s="2">
        <f>IFERROR(IF(ISBLANK($A7701),"",IF($A7701="Ūdeņraža jonu koncentrācija",VLOOKUP(Dati!$A7701,Normas!$A:$D,2,FALSE),VLOOKUP(Dati!$A7701,Normas!$A:$D,2,FALSE)*0.6)),"")</f>
      </c>
      <c r="G7701" s="2">
        <f>IFERROR(IF(ISBLANK($A7701),"",IF($A7701="Ūdeņraža jonu koncentrācija",VLOOKUP(Dati!$A7701,Normas!$A:$D,3,FALSE),VLOOKUP(Dati!$A7701,Normas!$A:$D,3,FALSE)*0.6)),"")</f>
      </c>
      <c r="H7701" s="2">
        <f>IFERROR(IF(ISBLANK($A7701),"",IF($A7701="Ūdeņraža jonu koncentrācija",VLOOKUP(Dati!$A7701,Normas!$A:$D,2,FALSE),VLOOKUP(Dati!$A7701,Normas!$A:$D,2,FALSE)*0.3)),"")</f>
      </c>
      <c r="I7701" s="2">
        <f>IFERROR(IF(ISBLANK($A7701),"",IF($A7701="Ūdeņraža jonu koncentrācija",VLOOKUP(Dati!$A7701,Normas!$A:$D,3,FALSE),VLOOKUP(Dati!$A7701,Normas!$A:$D,3,FALSE)*0.3)),"")</f>
      </c>
    </row>
    <row r="7702" spans="2:9" x14ac:dyDescent="0.2">
      <c r="B7702">
        <f>IF(ISBLANK(A7702),"",VLOOKUP(A7702,Normas!A:D,4,FALSE))</f>
      </c>
      <c r="E7702" s="2">
        <f>IF(ISBLANK(D7702),"",INT(YEARFRAC(D7702,'Vispārīga informācija'!$B$2)))</f>
      </c>
      <c r="F7702" s="2">
        <f>IFERROR(IF(ISBLANK($A7702),"",IF($A7702="Ūdeņraža jonu koncentrācija",VLOOKUP(Dati!$A7702,Normas!$A:$D,2,FALSE),VLOOKUP(Dati!$A7702,Normas!$A:$D,2,FALSE)*0.6)),"")</f>
      </c>
      <c r="G7702" s="2">
        <f>IFERROR(IF(ISBLANK($A7702),"",IF($A7702="Ūdeņraža jonu koncentrācija",VLOOKUP(Dati!$A7702,Normas!$A:$D,3,FALSE),VLOOKUP(Dati!$A7702,Normas!$A:$D,3,FALSE)*0.6)),"")</f>
      </c>
      <c r="H7702" s="2">
        <f>IFERROR(IF(ISBLANK($A7702),"",IF($A7702="Ūdeņraža jonu koncentrācija",VLOOKUP(Dati!$A7702,Normas!$A:$D,2,FALSE),VLOOKUP(Dati!$A7702,Normas!$A:$D,2,FALSE)*0.3)),"")</f>
      </c>
      <c r="I7702" s="2">
        <f>IFERROR(IF(ISBLANK($A7702),"",IF($A7702="Ūdeņraža jonu koncentrācija",VLOOKUP(Dati!$A7702,Normas!$A:$D,3,FALSE),VLOOKUP(Dati!$A7702,Normas!$A:$D,3,FALSE)*0.3)),"")</f>
      </c>
    </row>
    <row r="7703" spans="2:9" x14ac:dyDescent="0.2">
      <c r="B7703">
        <f>IF(ISBLANK(A7703),"",VLOOKUP(A7703,Normas!A:D,4,FALSE))</f>
      </c>
      <c r="E7703" s="2">
        <f>IF(ISBLANK(D7703),"",INT(YEARFRAC(D7703,'Vispārīga informācija'!$B$2)))</f>
      </c>
      <c r="F7703" s="2">
        <f>IFERROR(IF(ISBLANK($A7703),"",IF($A7703="Ūdeņraža jonu koncentrācija",VLOOKUP(Dati!$A7703,Normas!$A:$D,2,FALSE),VLOOKUP(Dati!$A7703,Normas!$A:$D,2,FALSE)*0.6)),"")</f>
      </c>
      <c r="G7703" s="2">
        <f>IFERROR(IF(ISBLANK($A7703),"",IF($A7703="Ūdeņraža jonu koncentrācija",VLOOKUP(Dati!$A7703,Normas!$A:$D,3,FALSE),VLOOKUP(Dati!$A7703,Normas!$A:$D,3,FALSE)*0.6)),"")</f>
      </c>
      <c r="H7703" s="2">
        <f>IFERROR(IF(ISBLANK($A7703),"",IF($A7703="Ūdeņraža jonu koncentrācija",VLOOKUP(Dati!$A7703,Normas!$A:$D,2,FALSE),VLOOKUP(Dati!$A7703,Normas!$A:$D,2,FALSE)*0.3)),"")</f>
      </c>
      <c r="I7703" s="2">
        <f>IFERROR(IF(ISBLANK($A7703),"",IF($A7703="Ūdeņraža jonu koncentrācija",VLOOKUP(Dati!$A7703,Normas!$A:$D,3,FALSE),VLOOKUP(Dati!$A7703,Normas!$A:$D,3,FALSE)*0.3)),"")</f>
      </c>
    </row>
    <row r="7704" spans="2:9" x14ac:dyDescent="0.2">
      <c r="B7704">
        <f>IF(ISBLANK(A7704),"",VLOOKUP(A7704,Normas!A:D,4,FALSE))</f>
      </c>
      <c r="E7704" s="2">
        <f>IF(ISBLANK(D7704),"",INT(YEARFRAC(D7704,'Vispārīga informācija'!$B$2)))</f>
      </c>
      <c r="F7704" s="2">
        <f>IFERROR(IF(ISBLANK($A7704),"",IF($A7704="Ūdeņraža jonu koncentrācija",VLOOKUP(Dati!$A7704,Normas!$A:$D,2,FALSE),VLOOKUP(Dati!$A7704,Normas!$A:$D,2,FALSE)*0.6)),"")</f>
      </c>
      <c r="G7704" s="2">
        <f>IFERROR(IF(ISBLANK($A7704),"",IF($A7704="Ūdeņraža jonu koncentrācija",VLOOKUP(Dati!$A7704,Normas!$A:$D,3,FALSE),VLOOKUP(Dati!$A7704,Normas!$A:$D,3,FALSE)*0.6)),"")</f>
      </c>
      <c r="H7704" s="2">
        <f>IFERROR(IF(ISBLANK($A7704),"",IF($A7704="Ūdeņraža jonu koncentrācija",VLOOKUP(Dati!$A7704,Normas!$A:$D,2,FALSE),VLOOKUP(Dati!$A7704,Normas!$A:$D,2,FALSE)*0.3)),"")</f>
      </c>
      <c r="I7704" s="2">
        <f>IFERROR(IF(ISBLANK($A7704),"",IF($A7704="Ūdeņraža jonu koncentrācija",VLOOKUP(Dati!$A7704,Normas!$A:$D,3,FALSE),VLOOKUP(Dati!$A7704,Normas!$A:$D,3,FALSE)*0.3)),"")</f>
      </c>
    </row>
    <row r="7705" spans="2:9" x14ac:dyDescent="0.2">
      <c r="B7705">
        <f>IF(ISBLANK(A7705),"",VLOOKUP(A7705,Normas!A:D,4,FALSE))</f>
      </c>
      <c r="E7705" s="2">
        <f>IF(ISBLANK(D7705),"",INT(YEARFRAC(D7705,'Vispārīga informācija'!$B$2)))</f>
      </c>
      <c r="F7705" s="2">
        <f>IFERROR(IF(ISBLANK($A7705),"",IF($A7705="Ūdeņraža jonu koncentrācija",VLOOKUP(Dati!$A7705,Normas!$A:$D,2,FALSE),VLOOKUP(Dati!$A7705,Normas!$A:$D,2,FALSE)*0.6)),"")</f>
      </c>
      <c r="G7705" s="2">
        <f>IFERROR(IF(ISBLANK($A7705),"",IF($A7705="Ūdeņraža jonu koncentrācija",VLOOKUP(Dati!$A7705,Normas!$A:$D,3,FALSE),VLOOKUP(Dati!$A7705,Normas!$A:$D,3,FALSE)*0.6)),"")</f>
      </c>
      <c r="H7705" s="2">
        <f>IFERROR(IF(ISBLANK($A7705),"",IF($A7705="Ūdeņraža jonu koncentrācija",VLOOKUP(Dati!$A7705,Normas!$A:$D,2,FALSE),VLOOKUP(Dati!$A7705,Normas!$A:$D,2,FALSE)*0.3)),"")</f>
      </c>
      <c r="I7705" s="2">
        <f>IFERROR(IF(ISBLANK($A7705),"",IF($A7705="Ūdeņraža jonu koncentrācija",VLOOKUP(Dati!$A7705,Normas!$A:$D,3,FALSE),VLOOKUP(Dati!$A7705,Normas!$A:$D,3,FALSE)*0.3)),"")</f>
      </c>
    </row>
    <row r="7706" spans="2:9" x14ac:dyDescent="0.2">
      <c r="B7706">
        <f>IF(ISBLANK(A7706),"",VLOOKUP(A7706,Normas!A:D,4,FALSE))</f>
      </c>
      <c r="E7706" s="2">
        <f>IF(ISBLANK(D7706),"",INT(YEARFRAC(D7706,'Vispārīga informācija'!$B$2)))</f>
      </c>
      <c r="F7706" s="2">
        <f>IFERROR(IF(ISBLANK($A7706),"",IF($A7706="Ūdeņraža jonu koncentrācija",VLOOKUP(Dati!$A7706,Normas!$A:$D,2,FALSE),VLOOKUP(Dati!$A7706,Normas!$A:$D,2,FALSE)*0.6)),"")</f>
      </c>
      <c r="G7706" s="2">
        <f>IFERROR(IF(ISBLANK($A7706),"",IF($A7706="Ūdeņraža jonu koncentrācija",VLOOKUP(Dati!$A7706,Normas!$A:$D,3,FALSE),VLOOKUP(Dati!$A7706,Normas!$A:$D,3,FALSE)*0.6)),"")</f>
      </c>
      <c r="H7706" s="2">
        <f>IFERROR(IF(ISBLANK($A7706),"",IF($A7706="Ūdeņraža jonu koncentrācija",VLOOKUP(Dati!$A7706,Normas!$A:$D,2,FALSE),VLOOKUP(Dati!$A7706,Normas!$A:$D,2,FALSE)*0.3)),"")</f>
      </c>
      <c r="I7706" s="2">
        <f>IFERROR(IF(ISBLANK($A7706),"",IF($A7706="Ūdeņraža jonu koncentrācija",VLOOKUP(Dati!$A7706,Normas!$A:$D,3,FALSE),VLOOKUP(Dati!$A7706,Normas!$A:$D,3,FALSE)*0.3)),"")</f>
      </c>
    </row>
    <row r="7707" spans="2:9" x14ac:dyDescent="0.2">
      <c r="B7707">
        <f>IF(ISBLANK(A7707),"",VLOOKUP(A7707,Normas!A:D,4,FALSE))</f>
      </c>
      <c r="E7707" s="2">
        <f>IF(ISBLANK(D7707),"",INT(YEARFRAC(D7707,'Vispārīga informācija'!$B$2)))</f>
      </c>
      <c r="F7707" s="2">
        <f>IFERROR(IF(ISBLANK($A7707),"",IF($A7707="Ūdeņraža jonu koncentrācija",VLOOKUP(Dati!$A7707,Normas!$A:$D,2,FALSE),VLOOKUP(Dati!$A7707,Normas!$A:$D,2,FALSE)*0.6)),"")</f>
      </c>
      <c r="G7707" s="2">
        <f>IFERROR(IF(ISBLANK($A7707),"",IF($A7707="Ūdeņraža jonu koncentrācija",VLOOKUP(Dati!$A7707,Normas!$A:$D,3,FALSE),VLOOKUP(Dati!$A7707,Normas!$A:$D,3,FALSE)*0.6)),"")</f>
      </c>
      <c r="H7707" s="2">
        <f>IFERROR(IF(ISBLANK($A7707),"",IF($A7707="Ūdeņraža jonu koncentrācija",VLOOKUP(Dati!$A7707,Normas!$A:$D,2,FALSE),VLOOKUP(Dati!$A7707,Normas!$A:$D,2,FALSE)*0.3)),"")</f>
      </c>
      <c r="I7707" s="2">
        <f>IFERROR(IF(ISBLANK($A7707),"",IF($A7707="Ūdeņraža jonu koncentrācija",VLOOKUP(Dati!$A7707,Normas!$A:$D,3,FALSE),VLOOKUP(Dati!$A7707,Normas!$A:$D,3,FALSE)*0.3)),"")</f>
      </c>
    </row>
    <row r="7708" spans="2:9" x14ac:dyDescent="0.2">
      <c r="B7708">
        <f>IF(ISBLANK(A7708),"",VLOOKUP(A7708,Normas!A:D,4,FALSE))</f>
      </c>
      <c r="E7708" s="2">
        <f>IF(ISBLANK(D7708),"",INT(YEARFRAC(D7708,'Vispārīga informācija'!$B$2)))</f>
      </c>
      <c r="F7708" s="2">
        <f>IFERROR(IF(ISBLANK($A7708),"",IF($A7708="Ūdeņraža jonu koncentrācija",VLOOKUP(Dati!$A7708,Normas!$A:$D,2,FALSE),VLOOKUP(Dati!$A7708,Normas!$A:$D,2,FALSE)*0.6)),"")</f>
      </c>
      <c r="G7708" s="2">
        <f>IFERROR(IF(ISBLANK($A7708),"",IF($A7708="Ūdeņraža jonu koncentrācija",VLOOKUP(Dati!$A7708,Normas!$A:$D,3,FALSE),VLOOKUP(Dati!$A7708,Normas!$A:$D,3,FALSE)*0.6)),"")</f>
      </c>
      <c r="H7708" s="2">
        <f>IFERROR(IF(ISBLANK($A7708),"",IF($A7708="Ūdeņraža jonu koncentrācija",VLOOKUP(Dati!$A7708,Normas!$A:$D,2,FALSE),VLOOKUP(Dati!$A7708,Normas!$A:$D,2,FALSE)*0.3)),"")</f>
      </c>
      <c r="I7708" s="2">
        <f>IFERROR(IF(ISBLANK($A7708),"",IF($A7708="Ūdeņraža jonu koncentrācija",VLOOKUP(Dati!$A7708,Normas!$A:$D,3,FALSE),VLOOKUP(Dati!$A7708,Normas!$A:$D,3,FALSE)*0.3)),"")</f>
      </c>
    </row>
    <row r="7709" spans="2:9" x14ac:dyDescent="0.2">
      <c r="B7709">
        <f>IF(ISBLANK(A7709),"",VLOOKUP(A7709,Normas!A:D,4,FALSE))</f>
      </c>
      <c r="E7709" s="2">
        <f>IF(ISBLANK(D7709),"",INT(YEARFRAC(D7709,'Vispārīga informācija'!$B$2)))</f>
      </c>
      <c r="F7709" s="2">
        <f>IFERROR(IF(ISBLANK($A7709),"",IF($A7709="Ūdeņraža jonu koncentrācija",VLOOKUP(Dati!$A7709,Normas!$A:$D,2,FALSE),VLOOKUP(Dati!$A7709,Normas!$A:$D,2,FALSE)*0.6)),"")</f>
      </c>
      <c r="G7709" s="2">
        <f>IFERROR(IF(ISBLANK($A7709),"",IF($A7709="Ūdeņraža jonu koncentrācija",VLOOKUP(Dati!$A7709,Normas!$A:$D,3,FALSE),VLOOKUP(Dati!$A7709,Normas!$A:$D,3,FALSE)*0.6)),"")</f>
      </c>
      <c r="H7709" s="2">
        <f>IFERROR(IF(ISBLANK($A7709),"",IF($A7709="Ūdeņraža jonu koncentrācija",VLOOKUP(Dati!$A7709,Normas!$A:$D,2,FALSE),VLOOKUP(Dati!$A7709,Normas!$A:$D,2,FALSE)*0.3)),"")</f>
      </c>
      <c r="I7709" s="2">
        <f>IFERROR(IF(ISBLANK($A7709),"",IF($A7709="Ūdeņraža jonu koncentrācija",VLOOKUP(Dati!$A7709,Normas!$A:$D,3,FALSE),VLOOKUP(Dati!$A7709,Normas!$A:$D,3,FALSE)*0.3)),"")</f>
      </c>
    </row>
    <row r="7710" spans="2:9" x14ac:dyDescent="0.2">
      <c r="B7710">
        <f>IF(ISBLANK(A7710),"",VLOOKUP(A7710,Normas!A:D,4,FALSE))</f>
      </c>
      <c r="E7710" s="2">
        <f>IF(ISBLANK(D7710),"",INT(YEARFRAC(D7710,'Vispārīga informācija'!$B$2)))</f>
      </c>
      <c r="F7710" s="2">
        <f>IFERROR(IF(ISBLANK($A7710),"",IF($A7710="Ūdeņraža jonu koncentrācija",VLOOKUP(Dati!$A7710,Normas!$A:$D,2,FALSE),VLOOKUP(Dati!$A7710,Normas!$A:$D,2,FALSE)*0.6)),"")</f>
      </c>
      <c r="G7710" s="2">
        <f>IFERROR(IF(ISBLANK($A7710),"",IF($A7710="Ūdeņraža jonu koncentrācija",VLOOKUP(Dati!$A7710,Normas!$A:$D,3,FALSE),VLOOKUP(Dati!$A7710,Normas!$A:$D,3,FALSE)*0.6)),"")</f>
      </c>
      <c r="H7710" s="2">
        <f>IFERROR(IF(ISBLANK($A7710),"",IF($A7710="Ūdeņraža jonu koncentrācija",VLOOKUP(Dati!$A7710,Normas!$A:$D,2,FALSE),VLOOKUP(Dati!$A7710,Normas!$A:$D,2,FALSE)*0.3)),"")</f>
      </c>
      <c r="I7710" s="2">
        <f>IFERROR(IF(ISBLANK($A7710),"",IF($A7710="Ūdeņraža jonu koncentrācija",VLOOKUP(Dati!$A7710,Normas!$A:$D,3,FALSE),VLOOKUP(Dati!$A7710,Normas!$A:$D,3,FALSE)*0.3)),"")</f>
      </c>
    </row>
    <row r="7711" spans="2:9" x14ac:dyDescent="0.2">
      <c r="B7711">
        <f>IF(ISBLANK(A7711),"",VLOOKUP(A7711,Normas!A:D,4,FALSE))</f>
      </c>
      <c r="E7711" s="2">
        <f>IF(ISBLANK(D7711),"",INT(YEARFRAC(D7711,'Vispārīga informācija'!$B$2)))</f>
      </c>
      <c r="F7711" s="2">
        <f>IFERROR(IF(ISBLANK($A7711),"",IF($A7711="Ūdeņraža jonu koncentrācija",VLOOKUP(Dati!$A7711,Normas!$A:$D,2,FALSE),VLOOKUP(Dati!$A7711,Normas!$A:$D,2,FALSE)*0.6)),"")</f>
      </c>
      <c r="G7711" s="2">
        <f>IFERROR(IF(ISBLANK($A7711),"",IF($A7711="Ūdeņraža jonu koncentrācija",VLOOKUP(Dati!$A7711,Normas!$A:$D,3,FALSE),VLOOKUP(Dati!$A7711,Normas!$A:$D,3,FALSE)*0.6)),"")</f>
      </c>
      <c r="H7711" s="2">
        <f>IFERROR(IF(ISBLANK($A7711),"",IF($A7711="Ūdeņraža jonu koncentrācija",VLOOKUP(Dati!$A7711,Normas!$A:$D,2,FALSE),VLOOKUP(Dati!$A7711,Normas!$A:$D,2,FALSE)*0.3)),"")</f>
      </c>
      <c r="I7711" s="2">
        <f>IFERROR(IF(ISBLANK($A7711),"",IF($A7711="Ūdeņraža jonu koncentrācija",VLOOKUP(Dati!$A7711,Normas!$A:$D,3,FALSE),VLOOKUP(Dati!$A7711,Normas!$A:$D,3,FALSE)*0.3)),"")</f>
      </c>
    </row>
    <row r="7712" spans="2:9" x14ac:dyDescent="0.2">
      <c r="B7712">
        <f>IF(ISBLANK(A7712),"",VLOOKUP(A7712,Normas!A:D,4,FALSE))</f>
      </c>
      <c r="E7712" s="2">
        <f>IF(ISBLANK(D7712),"",INT(YEARFRAC(D7712,'Vispārīga informācija'!$B$2)))</f>
      </c>
      <c r="F7712" s="2">
        <f>IFERROR(IF(ISBLANK($A7712),"",IF($A7712="Ūdeņraža jonu koncentrācija",VLOOKUP(Dati!$A7712,Normas!$A:$D,2,FALSE),VLOOKUP(Dati!$A7712,Normas!$A:$D,2,FALSE)*0.6)),"")</f>
      </c>
      <c r="G7712" s="2">
        <f>IFERROR(IF(ISBLANK($A7712),"",IF($A7712="Ūdeņraža jonu koncentrācija",VLOOKUP(Dati!$A7712,Normas!$A:$D,3,FALSE),VLOOKUP(Dati!$A7712,Normas!$A:$D,3,FALSE)*0.6)),"")</f>
      </c>
      <c r="H7712" s="2">
        <f>IFERROR(IF(ISBLANK($A7712),"",IF($A7712="Ūdeņraža jonu koncentrācija",VLOOKUP(Dati!$A7712,Normas!$A:$D,2,FALSE),VLOOKUP(Dati!$A7712,Normas!$A:$D,2,FALSE)*0.3)),"")</f>
      </c>
      <c r="I7712" s="2">
        <f>IFERROR(IF(ISBLANK($A7712),"",IF($A7712="Ūdeņraža jonu koncentrācija",VLOOKUP(Dati!$A7712,Normas!$A:$D,3,FALSE),VLOOKUP(Dati!$A7712,Normas!$A:$D,3,FALSE)*0.3)),"")</f>
      </c>
    </row>
    <row r="7713" spans="2:9" x14ac:dyDescent="0.2">
      <c r="B7713">
        <f>IF(ISBLANK(A7713),"",VLOOKUP(A7713,Normas!A:D,4,FALSE))</f>
      </c>
      <c r="E7713" s="2">
        <f>IF(ISBLANK(D7713),"",INT(YEARFRAC(D7713,'Vispārīga informācija'!$B$2)))</f>
      </c>
      <c r="F7713" s="2">
        <f>IFERROR(IF(ISBLANK($A7713),"",IF($A7713="Ūdeņraža jonu koncentrācija",VLOOKUP(Dati!$A7713,Normas!$A:$D,2,FALSE),VLOOKUP(Dati!$A7713,Normas!$A:$D,2,FALSE)*0.6)),"")</f>
      </c>
      <c r="G7713" s="2">
        <f>IFERROR(IF(ISBLANK($A7713),"",IF($A7713="Ūdeņraža jonu koncentrācija",VLOOKUP(Dati!$A7713,Normas!$A:$D,3,FALSE),VLOOKUP(Dati!$A7713,Normas!$A:$D,3,FALSE)*0.6)),"")</f>
      </c>
      <c r="H7713" s="2">
        <f>IFERROR(IF(ISBLANK($A7713),"",IF($A7713="Ūdeņraža jonu koncentrācija",VLOOKUP(Dati!$A7713,Normas!$A:$D,2,FALSE),VLOOKUP(Dati!$A7713,Normas!$A:$D,2,FALSE)*0.3)),"")</f>
      </c>
      <c r="I7713" s="2">
        <f>IFERROR(IF(ISBLANK($A7713),"",IF($A7713="Ūdeņraža jonu koncentrācija",VLOOKUP(Dati!$A7713,Normas!$A:$D,3,FALSE),VLOOKUP(Dati!$A7713,Normas!$A:$D,3,FALSE)*0.3)),"")</f>
      </c>
    </row>
    <row r="7714" spans="2:9" x14ac:dyDescent="0.2">
      <c r="B7714">
        <f>IF(ISBLANK(A7714),"",VLOOKUP(A7714,Normas!A:D,4,FALSE))</f>
      </c>
      <c r="E7714" s="2">
        <f>IF(ISBLANK(D7714),"",INT(YEARFRAC(D7714,'Vispārīga informācija'!$B$2)))</f>
      </c>
      <c r="F7714" s="2">
        <f>IFERROR(IF(ISBLANK($A7714),"",IF($A7714="Ūdeņraža jonu koncentrācija",VLOOKUP(Dati!$A7714,Normas!$A:$D,2,FALSE),VLOOKUP(Dati!$A7714,Normas!$A:$D,2,FALSE)*0.6)),"")</f>
      </c>
      <c r="G7714" s="2">
        <f>IFERROR(IF(ISBLANK($A7714),"",IF($A7714="Ūdeņraža jonu koncentrācija",VLOOKUP(Dati!$A7714,Normas!$A:$D,3,FALSE),VLOOKUP(Dati!$A7714,Normas!$A:$D,3,FALSE)*0.6)),"")</f>
      </c>
      <c r="H7714" s="2">
        <f>IFERROR(IF(ISBLANK($A7714),"",IF($A7714="Ūdeņraža jonu koncentrācija",VLOOKUP(Dati!$A7714,Normas!$A:$D,2,FALSE),VLOOKUP(Dati!$A7714,Normas!$A:$D,2,FALSE)*0.3)),"")</f>
      </c>
      <c r="I7714" s="2">
        <f>IFERROR(IF(ISBLANK($A7714),"",IF($A7714="Ūdeņraža jonu koncentrācija",VLOOKUP(Dati!$A7714,Normas!$A:$D,3,FALSE),VLOOKUP(Dati!$A7714,Normas!$A:$D,3,FALSE)*0.3)),"")</f>
      </c>
    </row>
    <row r="7715" spans="2:9" x14ac:dyDescent="0.2">
      <c r="B7715">
        <f>IF(ISBLANK(A7715),"",VLOOKUP(A7715,Normas!A:D,4,FALSE))</f>
      </c>
      <c r="E7715" s="2">
        <f>IF(ISBLANK(D7715),"",INT(YEARFRAC(D7715,'Vispārīga informācija'!$B$2)))</f>
      </c>
      <c r="F7715" s="2">
        <f>IFERROR(IF(ISBLANK($A7715),"",IF($A7715="Ūdeņraža jonu koncentrācija",VLOOKUP(Dati!$A7715,Normas!$A:$D,2,FALSE),VLOOKUP(Dati!$A7715,Normas!$A:$D,2,FALSE)*0.6)),"")</f>
      </c>
      <c r="G7715" s="2">
        <f>IFERROR(IF(ISBLANK($A7715),"",IF($A7715="Ūdeņraža jonu koncentrācija",VLOOKUP(Dati!$A7715,Normas!$A:$D,3,FALSE),VLOOKUP(Dati!$A7715,Normas!$A:$D,3,FALSE)*0.6)),"")</f>
      </c>
      <c r="H7715" s="2">
        <f>IFERROR(IF(ISBLANK($A7715),"",IF($A7715="Ūdeņraža jonu koncentrācija",VLOOKUP(Dati!$A7715,Normas!$A:$D,2,FALSE),VLOOKUP(Dati!$A7715,Normas!$A:$D,2,FALSE)*0.3)),"")</f>
      </c>
      <c r="I7715" s="2">
        <f>IFERROR(IF(ISBLANK($A7715),"",IF($A7715="Ūdeņraža jonu koncentrācija",VLOOKUP(Dati!$A7715,Normas!$A:$D,3,FALSE),VLOOKUP(Dati!$A7715,Normas!$A:$D,3,FALSE)*0.3)),"")</f>
      </c>
    </row>
    <row r="7716" spans="2:9" x14ac:dyDescent="0.2">
      <c r="B7716">
        <f>IF(ISBLANK(A7716),"",VLOOKUP(A7716,Normas!A:D,4,FALSE))</f>
      </c>
      <c r="E7716" s="2">
        <f>IF(ISBLANK(D7716),"",INT(YEARFRAC(D7716,'Vispārīga informācija'!$B$2)))</f>
      </c>
      <c r="F7716" s="2">
        <f>IFERROR(IF(ISBLANK($A7716),"",IF($A7716="Ūdeņraža jonu koncentrācija",VLOOKUP(Dati!$A7716,Normas!$A:$D,2,FALSE),VLOOKUP(Dati!$A7716,Normas!$A:$D,2,FALSE)*0.6)),"")</f>
      </c>
      <c r="G7716" s="2">
        <f>IFERROR(IF(ISBLANK($A7716),"",IF($A7716="Ūdeņraža jonu koncentrācija",VLOOKUP(Dati!$A7716,Normas!$A:$D,3,FALSE),VLOOKUP(Dati!$A7716,Normas!$A:$D,3,FALSE)*0.6)),"")</f>
      </c>
      <c r="H7716" s="2">
        <f>IFERROR(IF(ISBLANK($A7716),"",IF($A7716="Ūdeņraža jonu koncentrācija",VLOOKUP(Dati!$A7716,Normas!$A:$D,2,FALSE),VLOOKUP(Dati!$A7716,Normas!$A:$D,2,FALSE)*0.3)),"")</f>
      </c>
      <c r="I7716" s="2">
        <f>IFERROR(IF(ISBLANK($A7716),"",IF($A7716="Ūdeņraža jonu koncentrācija",VLOOKUP(Dati!$A7716,Normas!$A:$D,3,FALSE),VLOOKUP(Dati!$A7716,Normas!$A:$D,3,FALSE)*0.3)),"")</f>
      </c>
    </row>
    <row r="7717" spans="2:9" x14ac:dyDescent="0.2">
      <c r="B7717">
        <f>IF(ISBLANK(A7717),"",VLOOKUP(A7717,Normas!A:D,4,FALSE))</f>
      </c>
      <c r="E7717" s="2">
        <f>IF(ISBLANK(D7717),"",INT(YEARFRAC(D7717,'Vispārīga informācija'!$B$2)))</f>
      </c>
      <c r="F7717" s="2">
        <f>IFERROR(IF(ISBLANK($A7717),"",IF($A7717="Ūdeņraža jonu koncentrācija",VLOOKUP(Dati!$A7717,Normas!$A:$D,2,FALSE),VLOOKUP(Dati!$A7717,Normas!$A:$D,2,FALSE)*0.6)),"")</f>
      </c>
      <c r="G7717" s="2">
        <f>IFERROR(IF(ISBLANK($A7717),"",IF($A7717="Ūdeņraža jonu koncentrācija",VLOOKUP(Dati!$A7717,Normas!$A:$D,3,FALSE),VLOOKUP(Dati!$A7717,Normas!$A:$D,3,FALSE)*0.6)),"")</f>
      </c>
      <c r="H7717" s="2">
        <f>IFERROR(IF(ISBLANK($A7717),"",IF($A7717="Ūdeņraža jonu koncentrācija",VLOOKUP(Dati!$A7717,Normas!$A:$D,2,FALSE),VLOOKUP(Dati!$A7717,Normas!$A:$D,2,FALSE)*0.3)),"")</f>
      </c>
      <c r="I7717" s="2">
        <f>IFERROR(IF(ISBLANK($A7717),"",IF($A7717="Ūdeņraža jonu koncentrācija",VLOOKUP(Dati!$A7717,Normas!$A:$D,3,FALSE),VLOOKUP(Dati!$A7717,Normas!$A:$D,3,FALSE)*0.3)),"")</f>
      </c>
    </row>
    <row r="7718" spans="2:9" x14ac:dyDescent="0.2">
      <c r="B7718">
        <f>IF(ISBLANK(A7718),"",VLOOKUP(A7718,Normas!A:D,4,FALSE))</f>
      </c>
      <c r="E7718" s="2">
        <f>IF(ISBLANK(D7718),"",INT(YEARFRAC(D7718,'Vispārīga informācija'!$B$2)))</f>
      </c>
      <c r="F7718" s="2">
        <f>IFERROR(IF(ISBLANK($A7718),"",IF($A7718="Ūdeņraža jonu koncentrācija",VLOOKUP(Dati!$A7718,Normas!$A:$D,2,FALSE),VLOOKUP(Dati!$A7718,Normas!$A:$D,2,FALSE)*0.6)),"")</f>
      </c>
      <c r="G7718" s="2">
        <f>IFERROR(IF(ISBLANK($A7718),"",IF($A7718="Ūdeņraža jonu koncentrācija",VLOOKUP(Dati!$A7718,Normas!$A:$D,3,FALSE),VLOOKUP(Dati!$A7718,Normas!$A:$D,3,FALSE)*0.6)),"")</f>
      </c>
      <c r="H7718" s="2">
        <f>IFERROR(IF(ISBLANK($A7718),"",IF($A7718="Ūdeņraža jonu koncentrācija",VLOOKUP(Dati!$A7718,Normas!$A:$D,2,FALSE),VLOOKUP(Dati!$A7718,Normas!$A:$D,2,FALSE)*0.3)),"")</f>
      </c>
      <c r="I7718" s="2">
        <f>IFERROR(IF(ISBLANK($A7718),"",IF($A7718="Ūdeņraža jonu koncentrācija",VLOOKUP(Dati!$A7718,Normas!$A:$D,3,FALSE),VLOOKUP(Dati!$A7718,Normas!$A:$D,3,FALSE)*0.3)),"")</f>
      </c>
    </row>
    <row r="7719" spans="2:9" x14ac:dyDescent="0.2">
      <c r="B7719">
        <f>IF(ISBLANK(A7719),"",VLOOKUP(A7719,Normas!A:D,4,FALSE))</f>
      </c>
      <c r="E7719" s="2">
        <f>IF(ISBLANK(D7719),"",INT(YEARFRAC(D7719,'Vispārīga informācija'!$B$2)))</f>
      </c>
      <c r="F7719" s="2">
        <f>IFERROR(IF(ISBLANK($A7719),"",IF($A7719="Ūdeņraža jonu koncentrācija",VLOOKUP(Dati!$A7719,Normas!$A:$D,2,FALSE),VLOOKUP(Dati!$A7719,Normas!$A:$D,2,FALSE)*0.6)),"")</f>
      </c>
      <c r="G7719" s="2">
        <f>IFERROR(IF(ISBLANK($A7719),"",IF($A7719="Ūdeņraža jonu koncentrācija",VLOOKUP(Dati!$A7719,Normas!$A:$D,3,FALSE),VLOOKUP(Dati!$A7719,Normas!$A:$D,3,FALSE)*0.6)),"")</f>
      </c>
      <c r="H7719" s="2">
        <f>IFERROR(IF(ISBLANK($A7719),"",IF($A7719="Ūdeņraža jonu koncentrācija",VLOOKUP(Dati!$A7719,Normas!$A:$D,2,FALSE),VLOOKUP(Dati!$A7719,Normas!$A:$D,2,FALSE)*0.3)),"")</f>
      </c>
      <c r="I7719" s="2">
        <f>IFERROR(IF(ISBLANK($A7719),"",IF($A7719="Ūdeņraža jonu koncentrācija",VLOOKUP(Dati!$A7719,Normas!$A:$D,3,FALSE),VLOOKUP(Dati!$A7719,Normas!$A:$D,3,FALSE)*0.3)),"")</f>
      </c>
    </row>
    <row r="7720" spans="2:9" x14ac:dyDescent="0.2">
      <c r="B7720">
        <f>IF(ISBLANK(A7720),"",VLOOKUP(A7720,Normas!A:D,4,FALSE))</f>
      </c>
      <c r="E7720" s="2">
        <f>IF(ISBLANK(D7720),"",INT(YEARFRAC(D7720,'Vispārīga informācija'!$B$2)))</f>
      </c>
      <c r="F7720" s="2">
        <f>IFERROR(IF(ISBLANK($A7720),"",IF($A7720="Ūdeņraža jonu koncentrācija",VLOOKUP(Dati!$A7720,Normas!$A:$D,2,FALSE),VLOOKUP(Dati!$A7720,Normas!$A:$D,2,FALSE)*0.6)),"")</f>
      </c>
      <c r="G7720" s="2">
        <f>IFERROR(IF(ISBLANK($A7720),"",IF($A7720="Ūdeņraža jonu koncentrācija",VLOOKUP(Dati!$A7720,Normas!$A:$D,3,FALSE),VLOOKUP(Dati!$A7720,Normas!$A:$D,3,FALSE)*0.6)),"")</f>
      </c>
      <c r="H7720" s="2">
        <f>IFERROR(IF(ISBLANK($A7720),"",IF($A7720="Ūdeņraža jonu koncentrācija",VLOOKUP(Dati!$A7720,Normas!$A:$D,2,FALSE),VLOOKUP(Dati!$A7720,Normas!$A:$D,2,FALSE)*0.3)),"")</f>
      </c>
      <c r="I7720" s="2">
        <f>IFERROR(IF(ISBLANK($A7720),"",IF($A7720="Ūdeņraža jonu koncentrācija",VLOOKUP(Dati!$A7720,Normas!$A:$D,3,FALSE),VLOOKUP(Dati!$A7720,Normas!$A:$D,3,FALSE)*0.3)),"")</f>
      </c>
    </row>
    <row r="7721" spans="2:9" x14ac:dyDescent="0.2">
      <c r="B7721">
        <f>IF(ISBLANK(A7721),"",VLOOKUP(A7721,Normas!A:D,4,FALSE))</f>
      </c>
      <c r="E7721" s="2">
        <f>IF(ISBLANK(D7721),"",INT(YEARFRAC(D7721,'Vispārīga informācija'!$B$2)))</f>
      </c>
      <c r="F7721" s="2">
        <f>IFERROR(IF(ISBLANK($A7721),"",IF($A7721="Ūdeņraža jonu koncentrācija",VLOOKUP(Dati!$A7721,Normas!$A:$D,2,FALSE),VLOOKUP(Dati!$A7721,Normas!$A:$D,2,FALSE)*0.6)),"")</f>
      </c>
      <c r="G7721" s="2">
        <f>IFERROR(IF(ISBLANK($A7721),"",IF($A7721="Ūdeņraža jonu koncentrācija",VLOOKUP(Dati!$A7721,Normas!$A:$D,3,FALSE),VLOOKUP(Dati!$A7721,Normas!$A:$D,3,FALSE)*0.6)),"")</f>
      </c>
      <c r="H7721" s="2">
        <f>IFERROR(IF(ISBLANK($A7721),"",IF($A7721="Ūdeņraža jonu koncentrācija",VLOOKUP(Dati!$A7721,Normas!$A:$D,2,FALSE),VLOOKUP(Dati!$A7721,Normas!$A:$D,2,FALSE)*0.3)),"")</f>
      </c>
      <c r="I7721" s="2">
        <f>IFERROR(IF(ISBLANK($A7721),"",IF($A7721="Ūdeņraža jonu koncentrācija",VLOOKUP(Dati!$A7721,Normas!$A:$D,3,FALSE),VLOOKUP(Dati!$A7721,Normas!$A:$D,3,FALSE)*0.3)),"")</f>
      </c>
    </row>
    <row r="7722" spans="2:9" x14ac:dyDescent="0.2">
      <c r="B7722">
        <f>IF(ISBLANK(A7722),"",VLOOKUP(A7722,Normas!A:D,4,FALSE))</f>
      </c>
      <c r="E7722" s="2">
        <f>IF(ISBLANK(D7722),"",INT(YEARFRAC(D7722,'Vispārīga informācija'!$B$2)))</f>
      </c>
      <c r="F7722" s="2">
        <f>IFERROR(IF(ISBLANK($A7722),"",IF($A7722="Ūdeņraža jonu koncentrācija",VLOOKUP(Dati!$A7722,Normas!$A:$D,2,FALSE),VLOOKUP(Dati!$A7722,Normas!$A:$D,2,FALSE)*0.6)),"")</f>
      </c>
      <c r="G7722" s="2">
        <f>IFERROR(IF(ISBLANK($A7722),"",IF($A7722="Ūdeņraža jonu koncentrācija",VLOOKUP(Dati!$A7722,Normas!$A:$D,3,FALSE),VLOOKUP(Dati!$A7722,Normas!$A:$D,3,FALSE)*0.6)),"")</f>
      </c>
      <c r="H7722" s="2">
        <f>IFERROR(IF(ISBLANK($A7722),"",IF($A7722="Ūdeņraža jonu koncentrācija",VLOOKUP(Dati!$A7722,Normas!$A:$D,2,FALSE),VLOOKUP(Dati!$A7722,Normas!$A:$D,2,FALSE)*0.3)),"")</f>
      </c>
      <c r="I7722" s="2">
        <f>IFERROR(IF(ISBLANK($A7722),"",IF($A7722="Ūdeņraža jonu koncentrācija",VLOOKUP(Dati!$A7722,Normas!$A:$D,3,FALSE),VLOOKUP(Dati!$A7722,Normas!$A:$D,3,FALSE)*0.3)),"")</f>
      </c>
    </row>
    <row r="7723" spans="2:9" x14ac:dyDescent="0.2">
      <c r="B7723">
        <f>IF(ISBLANK(A7723),"",VLOOKUP(A7723,Normas!A:D,4,FALSE))</f>
      </c>
      <c r="E7723" s="2">
        <f>IF(ISBLANK(D7723),"",INT(YEARFRAC(D7723,'Vispārīga informācija'!$B$2)))</f>
      </c>
      <c r="F7723" s="2">
        <f>IFERROR(IF(ISBLANK($A7723),"",IF($A7723="Ūdeņraža jonu koncentrācija",VLOOKUP(Dati!$A7723,Normas!$A:$D,2,FALSE),VLOOKUP(Dati!$A7723,Normas!$A:$D,2,FALSE)*0.6)),"")</f>
      </c>
      <c r="G7723" s="2">
        <f>IFERROR(IF(ISBLANK($A7723),"",IF($A7723="Ūdeņraža jonu koncentrācija",VLOOKUP(Dati!$A7723,Normas!$A:$D,3,FALSE),VLOOKUP(Dati!$A7723,Normas!$A:$D,3,FALSE)*0.6)),"")</f>
      </c>
      <c r="H7723" s="2">
        <f>IFERROR(IF(ISBLANK($A7723),"",IF($A7723="Ūdeņraža jonu koncentrācija",VLOOKUP(Dati!$A7723,Normas!$A:$D,2,FALSE),VLOOKUP(Dati!$A7723,Normas!$A:$D,2,FALSE)*0.3)),"")</f>
      </c>
      <c r="I7723" s="2">
        <f>IFERROR(IF(ISBLANK($A7723),"",IF($A7723="Ūdeņraža jonu koncentrācija",VLOOKUP(Dati!$A7723,Normas!$A:$D,3,FALSE),VLOOKUP(Dati!$A7723,Normas!$A:$D,3,FALSE)*0.3)),"")</f>
      </c>
    </row>
    <row r="7724" spans="2:9" x14ac:dyDescent="0.2">
      <c r="B7724">
        <f>IF(ISBLANK(A7724),"",VLOOKUP(A7724,Normas!A:D,4,FALSE))</f>
      </c>
      <c r="E7724" s="2">
        <f>IF(ISBLANK(D7724),"",INT(YEARFRAC(D7724,'Vispārīga informācija'!$B$2)))</f>
      </c>
      <c r="F7724" s="2">
        <f>IFERROR(IF(ISBLANK($A7724),"",IF($A7724="Ūdeņraža jonu koncentrācija",VLOOKUP(Dati!$A7724,Normas!$A:$D,2,FALSE),VLOOKUP(Dati!$A7724,Normas!$A:$D,2,FALSE)*0.6)),"")</f>
      </c>
      <c r="G7724" s="2">
        <f>IFERROR(IF(ISBLANK($A7724),"",IF($A7724="Ūdeņraža jonu koncentrācija",VLOOKUP(Dati!$A7724,Normas!$A:$D,3,FALSE),VLOOKUP(Dati!$A7724,Normas!$A:$D,3,FALSE)*0.6)),"")</f>
      </c>
      <c r="H7724" s="2">
        <f>IFERROR(IF(ISBLANK($A7724),"",IF($A7724="Ūdeņraža jonu koncentrācija",VLOOKUP(Dati!$A7724,Normas!$A:$D,2,FALSE),VLOOKUP(Dati!$A7724,Normas!$A:$D,2,FALSE)*0.3)),"")</f>
      </c>
      <c r="I7724" s="2">
        <f>IFERROR(IF(ISBLANK($A7724),"",IF($A7724="Ūdeņraža jonu koncentrācija",VLOOKUP(Dati!$A7724,Normas!$A:$D,3,FALSE),VLOOKUP(Dati!$A7724,Normas!$A:$D,3,FALSE)*0.3)),"")</f>
      </c>
    </row>
    <row r="7725" spans="2:9" x14ac:dyDescent="0.2">
      <c r="B7725">
        <f>IF(ISBLANK(A7725),"",VLOOKUP(A7725,Normas!A:D,4,FALSE))</f>
      </c>
      <c r="E7725" s="2">
        <f>IF(ISBLANK(D7725),"",INT(YEARFRAC(D7725,'Vispārīga informācija'!$B$2)))</f>
      </c>
      <c r="F7725" s="2">
        <f>IFERROR(IF(ISBLANK($A7725),"",IF($A7725="Ūdeņraža jonu koncentrācija",VLOOKUP(Dati!$A7725,Normas!$A:$D,2,FALSE),VLOOKUP(Dati!$A7725,Normas!$A:$D,2,FALSE)*0.6)),"")</f>
      </c>
      <c r="G7725" s="2">
        <f>IFERROR(IF(ISBLANK($A7725),"",IF($A7725="Ūdeņraža jonu koncentrācija",VLOOKUP(Dati!$A7725,Normas!$A:$D,3,FALSE),VLOOKUP(Dati!$A7725,Normas!$A:$D,3,FALSE)*0.6)),"")</f>
      </c>
      <c r="H7725" s="2">
        <f>IFERROR(IF(ISBLANK($A7725),"",IF($A7725="Ūdeņraža jonu koncentrācija",VLOOKUP(Dati!$A7725,Normas!$A:$D,2,FALSE),VLOOKUP(Dati!$A7725,Normas!$A:$D,2,FALSE)*0.3)),"")</f>
      </c>
      <c r="I7725" s="2">
        <f>IFERROR(IF(ISBLANK($A7725),"",IF($A7725="Ūdeņraža jonu koncentrācija",VLOOKUP(Dati!$A7725,Normas!$A:$D,3,FALSE),VLOOKUP(Dati!$A7725,Normas!$A:$D,3,FALSE)*0.3)),"")</f>
      </c>
    </row>
    <row r="7726" spans="2:9" x14ac:dyDescent="0.2">
      <c r="B7726">
        <f>IF(ISBLANK(A7726),"",VLOOKUP(A7726,Normas!A:D,4,FALSE))</f>
      </c>
      <c r="E7726" s="2">
        <f>IF(ISBLANK(D7726),"",INT(YEARFRAC(D7726,'Vispārīga informācija'!$B$2)))</f>
      </c>
      <c r="F7726" s="2">
        <f>IFERROR(IF(ISBLANK($A7726),"",IF($A7726="Ūdeņraža jonu koncentrācija",VLOOKUP(Dati!$A7726,Normas!$A:$D,2,FALSE),VLOOKUP(Dati!$A7726,Normas!$A:$D,2,FALSE)*0.6)),"")</f>
      </c>
      <c r="G7726" s="2">
        <f>IFERROR(IF(ISBLANK($A7726),"",IF($A7726="Ūdeņraža jonu koncentrācija",VLOOKUP(Dati!$A7726,Normas!$A:$D,3,FALSE),VLOOKUP(Dati!$A7726,Normas!$A:$D,3,FALSE)*0.6)),"")</f>
      </c>
      <c r="H7726" s="2">
        <f>IFERROR(IF(ISBLANK($A7726),"",IF($A7726="Ūdeņraža jonu koncentrācija",VLOOKUP(Dati!$A7726,Normas!$A:$D,2,FALSE),VLOOKUP(Dati!$A7726,Normas!$A:$D,2,FALSE)*0.3)),"")</f>
      </c>
      <c r="I7726" s="2">
        <f>IFERROR(IF(ISBLANK($A7726),"",IF($A7726="Ūdeņraža jonu koncentrācija",VLOOKUP(Dati!$A7726,Normas!$A:$D,3,FALSE),VLOOKUP(Dati!$A7726,Normas!$A:$D,3,FALSE)*0.3)),"")</f>
      </c>
    </row>
    <row r="7727" spans="2:9" x14ac:dyDescent="0.2">
      <c r="B7727">
        <f>IF(ISBLANK(A7727),"",VLOOKUP(A7727,Normas!A:D,4,FALSE))</f>
      </c>
      <c r="E7727" s="2">
        <f>IF(ISBLANK(D7727),"",INT(YEARFRAC(D7727,'Vispārīga informācija'!$B$2)))</f>
      </c>
      <c r="F7727" s="2">
        <f>IFERROR(IF(ISBLANK($A7727),"",IF($A7727="Ūdeņraža jonu koncentrācija",VLOOKUP(Dati!$A7727,Normas!$A:$D,2,FALSE),VLOOKUP(Dati!$A7727,Normas!$A:$D,2,FALSE)*0.6)),"")</f>
      </c>
      <c r="G7727" s="2">
        <f>IFERROR(IF(ISBLANK($A7727),"",IF($A7727="Ūdeņraža jonu koncentrācija",VLOOKUP(Dati!$A7727,Normas!$A:$D,3,FALSE),VLOOKUP(Dati!$A7727,Normas!$A:$D,3,FALSE)*0.6)),"")</f>
      </c>
      <c r="H7727" s="2">
        <f>IFERROR(IF(ISBLANK($A7727),"",IF($A7727="Ūdeņraža jonu koncentrācija",VLOOKUP(Dati!$A7727,Normas!$A:$D,2,FALSE),VLOOKUP(Dati!$A7727,Normas!$A:$D,2,FALSE)*0.3)),"")</f>
      </c>
      <c r="I7727" s="2">
        <f>IFERROR(IF(ISBLANK($A7727),"",IF($A7727="Ūdeņraža jonu koncentrācija",VLOOKUP(Dati!$A7727,Normas!$A:$D,3,FALSE),VLOOKUP(Dati!$A7727,Normas!$A:$D,3,FALSE)*0.3)),"")</f>
      </c>
    </row>
    <row r="7728" spans="2:9" x14ac:dyDescent="0.2">
      <c r="B7728">
        <f>IF(ISBLANK(A7728),"",VLOOKUP(A7728,Normas!A:D,4,FALSE))</f>
      </c>
      <c r="E7728" s="2">
        <f>IF(ISBLANK(D7728),"",INT(YEARFRAC(D7728,'Vispārīga informācija'!$B$2)))</f>
      </c>
      <c r="F7728" s="2">
        <f>IFERROR(IF(ISBLANK($A7728),"",IF($A7728="Ūdeņraža jonu koncentrācija",VLOOKUP(Dati!$A7728,Normas!$A:$D,2,FALSE),VLOOKUP(Dati!$A7728,Normas!$A:$D,2,FALSE)*0.6)),"")</f>
      </c>
      <c r="G7728" s="2">
        <f>IFERROR(IF(ISBLANK($A7728),"",IF($A7728="Ūdeņraža jonu koncentrācija",VLOOKUP(Dati!$A7728,Normas!$A:$D,3,FALSE),VLOOKUP(Dati!$A7728,Normas!$A:$D,3,FALSE)*0.6)),"")</f>
      </c>
      <c r="H7728" s="2">
        <f>IFERROR(IF(ISBLANK($A7728),"",IF($A7728="Ūdeņraža jonu koncentrācija",VLOOKUP(Dati!$A7728,Normas!$A:$D,2,FALSE),VLOOKUP(Dati!$A7728,Normas!$A:$D,2,FALSE)*0.3)),"")</f>
      </c>
      <c r="I7728" s="2">
        <f>IFERROR(IF(ISBLANK($A7728),"",IF($A7728="Ūdeņraža jonu koncentrācija",VLOOKUP(Dati!$A7728,Normas!$A:$D,3,FALSE),VLOOKUP(Dati!$A7728,Normas!$A:$D,3,FALSE)*0.3)),"")</f>
      </c>
    </row>
    <row r="7729" spans="2:9" x14ac:dyDescent="0.2">
      <c r="B7729">
        <f>IF(ISBLANK(A7729),"",VLOOKUP(A7729,Normas!A:D,4,FALSE))</f>
      </c>
      <c r="E7729" s="2">
        <f>IF(ISBLANK(D7729),"",INT(YEARFRAC(D7729,'Vispārīga informācija'!$B$2)))</f>
      </c>
      <c r="F7729" s="2">
        <f>IFERROR(IF(ISBLANK($A7729),"",IF($A7729="Ūdeņraža jonu koncentrācija",VLOOKUP(Dati!$A7729,Normas!$A:$D,2,FALSE),VLOOKUP(Dati!$A7729,Normas!$A:$D,2,FALSE)*0.6)),"")</f>
      </c>
      <c r="G7729" s="2">
        <f>IFERROR(IF(ISBLANK($A7729),"",IF($A7729="Ūdeņraža jonu koncentrācija",VLOOKUP(Dati!$A7729,Normas!$A:$D,3,FALSE),VLOOKUP(Dati!$A7729,Normas!$A:$D,3,FALSE)*0.6)),"")</f>
      </c>
      <c r="H7729" s="2">
        <f>IFERROR(IF(ISBLANK($A7729),"",IF($A7729="Ūdeņraža jonu koncentrācija",VLOOKUP(Dati!$A7729,Normas!$A:$D,2,FALSE),VLOOKUP(Dati!$A7729,Normas!$A:$D,2,FALSE)*0.3)),"")</f>
      </c>
      <c r="I7729" s="2">
        <f>IFERROR(IF(ISBLANK($A7729),"",IF($A7729="Ūdeņraža jonu koncentrācija",VLOOKUP(Dati!$A7729,Normas!$A:$D,3,FALSE),VLOOKUP(Dati!$A7729,Normas!$A:$D,3,FALSE)*0.3)),"")</f>
      </c>
    </row>
    <row r="7730" spans="2:9" x14ac:dyDescent="0.2">
      <c r="B7730">
        <f>IF(ISBLANK(A7730),"",VLOOKUP(A7730,Normas!A:D,4,FALSE))</f>
      </c>
      <c r="E7730" s="2">
        <f>IF(ISBLANK(D7730),"",INT(YEARFRAC(D7730,'Vispārīga informācija'!$B$2)))</f>
      </c>
      <c r="F7730" s="2">
        <f>IFERROR(IF(ISBLANK($A7730),"",IF($A7730="Ūdeņraža jonu koncentrācija",VLOOKUP(Dati!$A7730,Normas!$A:$D,2,FALSE),VLOOKUP(Dati!$A7730,Normas!$A:$D,2,FALSE)*0.6)),"")</f>
      </c>
      <c r="G7730" s="2">
        <f>IFERROR(IF(ISBLANK($A7730),"",IF($A7730="Ūdeņraža jonu koncentrācija",VLOOKUP(Dati!$A7730,Normas!$A:$D,3,FALSE),VLOOKUP(Dati!$A7730,Normas!$A:$D,3,FALSE)*0.6)),"")</f>
      </c>
      <c r="H7730" s="2">
        <f>IFERROR(IF(ISBLANK($A7730),"",IF($A7730="Ūdeņraža jonu koncentrācija",VLOOKUP(Dati!$A7730,Normas!$A:$D,2,FALSE),VLOOKUP(Dati!$A7730,Normas!$A:$D,2,FALSE)*0.3)),"")</f>
      </c>
      <c r="I7730" s="2">
        <f>IFERROR(IF(ISBLANK($A7730),"",IF($A7730="Ūdeņraža jonu koncentrācija",VLOOKUP(Dati!$A7730,Normas!$A:$D,3,FALSE),VLOOKUP(Dati!$A7730,Normas!$A:$D,3,FALSE)*0.3)),"")</f>
      </c>
    </row>
    <row r="7731" spans="2:9" x14ac:dyDescent="0.2">
      <c r="B7731">
        <f>IF(ISBLANK(A7731),"",VLOOKUP(A7731,Normas!A:D,4,FALSE))</f>
      </c>
      <c r="E7731" s="2">
        <f>IF(ISBLANK(D7731),"",INT(YEARFRAC(D7731,'Vispārīga informācija'!$B$2)))</f>
      </c>
      <c r="F7731" s="2">
        <f>IFERROR(IF(ISBLANK($A7731),"",IF($A7731="Ūdeņraža jonu koncentrācija",VLOOKUP(Dati!$A7731,Normas!$A:$D,2,FALSE),VLOOKUP(Dati!$A7731,Normas!$A:$D,2,FALSE)*0.6)),"")</f>
      </c>
      <c r="G7731" s="2">
        <f>IFERROR(IF(ISBLANK($A7731),"",IF($A7731="Ūdeņraža jonu koncentrācija",VLOOKUP(Dati!$A7731,Normas!$A:$D,3,FALSE),VLOOKUP(Dati!$A7731,Normas!$A:$D,3,FALSE)*0.6)),"")</f>
      </c>
      <c r="H7731" s="2">
        <f>IFERROR(IF(ISBLANK($A7731),"",IF($A7731="Ūdeņraža jonu koncentrācija",VLOOKUP(Dati!$A7731,Normas!$A:$D,2,FALSE),VLOOKUP(Dati!$A7731,Normas!$A:$D,2,FALSE)*0.3)),"")</f>
      </c>
      <c r="I7731" s="2">
        <f>IFERROR(IF(ISBLANK($A7731),"",IF($A7731="Ūdeņraža jonu koncentrācija",VLOOKUP(Dati!$A7731,Normas!$A:$D,3,FALSE),VLOOKUP(Dati!$A7731,Normas!$A:$D,3,FALSE)*0.3)),"")</f>
      </c>
    </row>
    <row r="7732" spans="2:9" x14ac:dyDescent="0.2">
      <c r="B7732">
        <f>IF(ISBLANK(A7732),"",VLOOKUP(A7732,Normas!A:D,4,FALSE))</f>
      </c>
      <c r="E7732" s="2">
        <f>IF(ISBLANK(D7732),"",INT(YEARFRAC(D7732,'Vispārīga informācija'!$B$2)))</f>
      </c>
      <c r="F7732" s="2">
        <f>IFERROR(IF(ISBLANK($A7732),"",IF($A7732="Ūdeņraža jonu koncentrācija",VLOOKUP(Dati!$A7732,Normas!$A:$D,2,FALSE),VLOOKUP(Dati!$A7732,Normas!$A:$D,2,FALSE)*0.6)),"")</f>
      </c>
      <c r="G7732" s="2">
        <f>IFERROR(IF(ISBLANK($A7732),"",IF($A7732="Ūdeņraža jonu koncentrācija",VLOOKUP(Dati!$A7732,Normas!$A:$D,3,FALSE),VLOOKUP(Dati!$A7732,Normas!$A:$D,3,FALSE)*0.6)),"")</f>
      </c>
      <c r="H7732" s="2">
        <f>IFERROR(IF(ISBLANK($A7732),"",IF($A7732="Ūdeņraža jonu koncentrācija",VLOOKUP(Dati!$A7732,Normas!$A:$D,2,FALSE),VLOOKUP(Dati!$A7732,Normas!$A:$D,2,FALSE)*0.3)),"")</f>
      </c>
      <c r="I7732" s="2">
        <f>IFERROR(IF(ISBLANK($A7732),"",IF($A7732="Ūdeņraža jonu koncentrācija",VLOOKUP(Dati!$A7732,Normas!$A:$D,3,FALSE),VLOOKUP(Dati!$A7732,Normas!$A:$D,3,FALSE)*0.3)),"")</f>
      </c>
    </row>
    <row r="7733" spans="2:9" x14ac:dyDescent="0.2">
      <c r="B7733">
        <f>IF(ISBLANK(A7733),"",VLOOKUP(A7733,Normas!A:D,4,FALSE))</f>
      </c>
      <c r="E7733" s="2">
        <f>IF(ISBLANK(D7733),"",INT(YEARFRAC(D7733,'Vispārīga informācija'!$B$2)))</f>
      </c>
      <c r="F7733" s="2">
        <f>IFERROR(IF(ISBLANK($A7733),"",IF($A7733="Ūdeņraža jonu koncentrācija",VLOOKUP(Dati!$A7733,Normas!$A:$D,2,FALSE),VLOOKUP(Dati!$A7733,Normas!$A:$D,2,FALSE)*0.6)),"")</f>
      </c>
      <c r="G7733" s="2">
        <f>IFERROR(IF(ISBLANK($A7733),"",IF($A7733="Ūdeņraža jonu koncentrācija",VLOOKUP(Dati!$A7733,Normas!$A:$D,3,FALSE),VLOOKUP(Dati!$A7733,Normas!$A:$D,3,FALSE)*0.6)),"")</f>
      </c>
      <c r="H7733" s="2">
        <f>IFERROR(IF(ISBLANK($A7733),"",IF($A7733="Ūdeņraža jonu koncentrācija",VLOOKUP(Dati!$A7733,Normas!$A:$D,2,FALSE),VLOOKUP(Dati!$A7733,Normas!$A:$D,2,FALSE)*0.3)),"")</f>
      </c>
      <c r="I7733" s="2">
        <f>IFERROR(IF(ISBLANK($A7733),"",IF($A7733="Ūdeņraža jonu koncentrācija",VLOOKUP(Dati!$A7733,Normas!$A:$D,3,FALSE),VLOOKUP(Dati!$A7733,Normas!$A:$D,3,FALSE)*0.3)),"")</f>
      </c>
    </row>
    <row r="7734" spans="2:9" x14ac:dyDescent="0.2">
      <c r="B7734">
        <f>IF(ISBLANK(A7734),"",VLOOKUP(A7734,Normas!A:D,4,FALSE))</f>
      </c>
      <c r="E7734" s="2">
        <f>IF(ISBLANK(D7734),"",INT(YEARFRAC(D7734,'Vispārīga informācija'!$B$2)))</f>
      </c>
      <c r="F7734" s="2">
        <f>IFERROR(IF(ISBLANK($A7734),"",IF($A7734="Ūdeņraža jonu koncentrācija",VLOOKUP(Dati!$A7734,Normas!$A:$D,2,FALSE),VLOOKUP(Dati!$A7734,Normas!$A:$D,2,FALSE)*0.6)),"")</f>
      </c>
      <c r="G7734" s="2">
        <f>IFERROR(IF(ISBLANK($A7734),"",IF($A7734="Ūdeņraža jonu koncentrācija",VLOOKUP(Dati!$A7734,Normas!$A:$D,3,FALSE),VLOOKUP(Dati!$A7734,Normas!$A:$D,3,FALSE)*0.6)),"")</f>
      </c>
      <c r="H7734" s="2">
        <f>IFERROR(IF(ISBLANK($A7734),"",IF($A7734="Ūdeņraža jonu koncentrācija",VLOOKUP(Dati!$A7734,Normas!$A:$D,2,FALSE),VLOOKUP(Dati!$A7734,Normas!$A:$D,2,FALSE)*0.3)),"")</f>
      </c>
      <c r="I7734" s="2">
        <f>IFERROR(IF(ISBLANK($A7734),"",IF($A7734="Ūdeņraža jonu koncentrācija",VLOOKUP(Dati!$A7734,Normas!$A:$D,3,FALSE),VLOOKUP(Dati!$A7734,Normas!$A:$D,3,FALSE)*0.3)),"")</f>
      </c>
    </row>
    <row r="7735" spans="2:9" x14ac:dyDescent="0.2">
      <c r="B7735">
        <f>IF(ISBLANK(A7735),"",VLOOKUP(A7735,Normas!A:D,4,FALSE))</f>
      </c>
      <c r="E7735" s="2">
        <f>IF(ISBLANK(D7735),"",INT(YEARFRAC(D7735,'Vispārīga informācija'!$B$2)))</f>
      </c>
      <c r="F7735" s="2">
        <f>IFERROR(IF(ISBLANK($A7735),"",IF($A7735="Ūdeņraža jonu koncentrācija",VLOOKUP(Dati!$A7735,Normas!$A:$D,2,FALSE),VLOOKUP(Dati!$A7735,Normas!$A:$D,2,FALSE)*0.6)),"")</f>
      </c>
      <c r="G7735" s="2">
        <f>IFERROR(IF(ISBLANK($A7735),"",IF($A7735="Ūdeņraža jonu koncentrācija",VLOOKUP(Dati!$A7735,Normas!$A:$D,3,FALSE),VLOOKUP(Dati!$A7735,Normas!$A:$D,3,FALSE)*0.6)),"")</f>
      </c>
      <c r="H7735" s="2">
        <f>IFERROR(IF(ISBLANK($A7735),"",IF($A7735="Ūdeņraža jonu koncentrācija",VLOOKUP(Dati!$A7735,Normas!$A:$D,2,FALSE),VLOOKUP(Dati!$A7735,Normas!$A:$D,2,FALSE)*0.3)),"")</f>
      </c>
      <c r="I7735" s="2">
        <f>IFERROR(IF(ISBLANK($A7735),"",IF($A7735="Ūdeņraža jonu koncentrācija",VLOOKUP(Dati!$A7735,Normas!$A:$D,3,FALSE),VLOOKUP(Dati!$A7735,Normas!$A:$D,3,FALSE)*0.3)),"")</f>
      </c>
    </row>
    <row r="7736" spans="2:9" x14ac:dyDescent="0.2">
      <c r="B7736">
        <f>IF(ISBLANK(A7736),"",VLOOKUP(A7736,Normas!A:D,4,FALSE))</f>
      </c>
      <c r="E7736" s="2">
        <f>IF(ISBLANK(D7736),"",INT(YEARFRAC(D7736,'Vispārīga informācija'!$B$2)))</f>
      </c>
      <c r="F7736" s="2">
        <f>IFERROR(IF(ISBLANK($A7736),"",IF($A7736="Ūdeņraža jonu koncentrācija",VLOOKUP(Dati!$A7736,Normas!$A:$D,2,FALSE),VLOOKUP(Dati!$A7736,Normas!$A:$D,2,FALSE)*0.6)),"")</f>
      </c>
      <c r="G7736" s="2">
        <f>IFERROR(IF(ISBLANK($A7736),"",IF($A7736="Ūdeņraža jonu koncentrācija",VLOOKUP(Dati!$A7736,Normas!$A:$D,3,FALSE),VLOOKUP(Dati!$A7736,Normas!$A:$D,3,FALSE)*0.6)),"")</f>
      </c>
      <c r="H7736" s="2">
        <f>IFERROR(IF(ISBLANK($A7736),"",IF($A7736="Ūdeņraža jonu koncentrācija",VLOOKUP(Dati!$A7736,Normas!$A:$D,2,FALSE),VLOOKUP(Dati!$A7736,Normas!$A:$D,2,FALSE)*0.3)),"")</f>
      </c>
      <c r="I7736" s="2">
        <f>IFERROR(IF(ISBLANK($A7736),"",IF($A7736="Ūdeņraža jonu koncentrācija",VLOOKUP(Dati!$A7736,Normas!$A:$D,3,FALSE),VLOOKUP(Dati!$A7736,Normas!$A:$D,3,FALSE)*0.3)),"")</f>
      </c>
    </row>
    <row r="7737" spans="2:9" x14ac:dyDescent="0.2">
      <c r="B7737">
        <f>IF(ISBLANK(A7737),"",VLOOKUP(A7737,Normas!A:D,4,FALSE))</f>
      </c>
      <c r="E7737" s="2">
        <f>IF(ISBLANK(D7737),"",INT(YEARFRAC(D7737,'Vispārīga informācija'!$B$2)))</f>
      </c>
      <c r="F7737" s="2">
        <f>IFERROR(IF(ISBLANK($A7737),"",IF($A7737="Ūdeņraža jonu koncentrācija",VLOOKUP(Dati!$A7737,Normas!$A:$D,2,FALSE),VLOOKUP(Dati!$A7737,Normas!$A:$D,2,FALSE)*0.6)),"")</f>
      </c>
      <c r="G7737" s="2">
        <f>IFERROR(IF(ISBLANK($A7737),"",IF($A7737="Ūdeņraža jonu koncentrācija",VLOOKUP(Dati!$A7737,Normas!$A:$D,3,FALSE),VLOOKUP(Dati!$A7737,Normas!$A:$D,3,FALSE)*0.6)),"")</f>
      </c>
      <c r="H7737" s="2">
        <f>IFERROR(IF(ISBLANK($A7737),"",IF($A7737="Ūdeņraža jonu koncentrācija",VLOOKUP(Dati!$A7737,Normas!$A:$D,2,FALSE),VLOOKUP(Dati!$A7737,Normas!$A:$D,2,FALSE)*0.3)),"")</f>
      </c>
      <c r="I7737" s="2">
        <f>IFERROR(IF(ISBLANK($A7737),"",IF($A7737="Ūdeņraža jonu koncentrācija",VLOOKUP(Dati!$A7737,Normas!$A:$D,3,FALSE),VLOOKUP(Dati!$A7737,Normas!$A:$D,3,FALSE)*0.3)),"")</f>
      </c>
    </row>
    <row r="7738" spans="2:9" x14ac:dyDescent="0.2">
      <c r="B7738">
        <f>IF(ISBLANK(A7738),"",VLOOKUP(A7738,Normas!A:D,4,FALSE))</f>
      </c>
      <c r="E7738" s="2">
        <f>IF(ISBLANK(D7738),"",INT(YEARFRAC(D7738,'Vispārīga informācija'!$B$2)))</f>
      </c>
      <c r="F7738" s="2">
        <f>IFERROR(IF(ISBLANK($A7738),"",IF($A7738="Ūdeņraža jonu koncentrācija",VLOOKUP(Dati!$A7738,Normas!$A:$D,2,FALSE),VLOOKUP(Dati!$A7738,Normas!$A:$D,2,FALSE)*0.6)),"")</f>
      </c>
      <c r="G7738" s="2">
        <f>IFERROR(IF(ISBLANK($A7738),"",IF($A7738="Ūdeņraža jonu koncentrācija",VLOOKUP(Dati!$A7738,Normas!$A:$D,3,FALSE),VLOOKUP(Dati!$A7738,Normas!$A:$D,3,FALSE)*0.6)),"")</f>
      </c>
      <c r="H7738" s="2">
        <f>IFERROR(IF(ISBLANK($A7738),"",IF($A7738="Ūdeņraža jonu koncentrācija",VLOOKUP(Dati!$A7738,Normas!$A:$D,2,FALSE),VLOOKUP(Dati!$A7738,Normas!$A:$D,2,FALSE)*0.3)),"")</f>
      </c>
      <c r="I7738" s="2">
        <f>IFERROR(IF(ISBLANK($A7738),"",IF($A7738="Ūdeņraža jonu koncentrācija",VLOOKUP(Dati!$A7738,Normas!$A:$D,3,FALSE),VLOOKUP(Dati!$A7738,Normas!$A:$D,3,FALSE)*0.3)),"")</f>
      </c>
    </row>
    <row r="7739" spans="2:9" x14ac:dyDescent="0.2">
      <c r="B7739">
        <f>IF(ISBLANK(A7739),"",VLOOKUP(A7739,Normas!A:D,4,FALSE))</f>
      </c>
      <c r="E7739" s="2">
        <f>IF(ISBLANK(D7739),"",INT(YEARFRAC(D7739,'Vispārīga informācija'!$B$2)))</f>
      </c>
      <c r="F7739" s="2">
        <f>IFERROR(IF(ISBLANK($A7739),"",IF($A7739="Ūdeņraža jonu koncentrācija",VLOOKUP(Dati!$A7739,Normas!$A:$D,2,FALSE),VLOOKUP(Dati!$A7739,Normas!$A:$D,2,FALSE)*0.6)),"")</f>
      </c>
      <c r="G7739" s="2">
        <f>IFERROR(IF(ISBLANK($A7739),"",IF($A7739="Ūdeņraža jonu koncentrācija",VLOOKUP(Dati!$A7739,Normas!$A:$D,3,FALSE),VLOOKUP(Dati!$A7739,Normas!$A:$D,3,FALSE)*0.6)),"")</f>
      </c>
      <c r="H7739" s="2">
        <f>IFERROR(IF(ISBLANK($A7739),"",IF($A7739="Ūdeņraža jonu koncentrācija",VLOOKUP(Dati!$A7739,Normas!$A:$D,2,FALSE),VLOOKUP(Dati!$A7739,Normas!$A:$D,2,FALSE)*0.3)),"")</f>
      </c>
      <c r="I7739" s="2">
        <f>IFERROR(IF(ISBLANK($A7739),"",IF($A7739="Ūdeņraža jonu koncentrācija",VLOOKUP(Dati!$A7739,Normas!$A:$D,3,FALSE),VLOOKUP(Dati!$A7739,Normas!$A:$D,3,FALSE)*0.3)),"")</f>
      </c>
    </row>
    <row r="7740" spans="2:9" x14ac:dyDescent="0.2">
      <c r="B7740">
        <f>IF(ISBLANK(A7740),"",VLOOKUP(A7740,Normas!A:D,4,FALSE))</f>
      </c>
      <c r="E7740" s="2">
        <f>IF(ISBLANK(D7740),"",INT(YEARFRAC(D7740,'Vispārīga informācija'!$B$2)))</f>
      </c>
      <c r="F7740" s="2">
        <f>IFERROR(IF(ISBLANK($A7740),"",IF($A7740="Ūdeņraža jonu koncentrācija",VLOOKUP(Dati!$A7740,Normas!$A:$D,2,FALSE),VLOOKUP(Dati!$A7740,Normas!$A:$D,2,FALSE)*0.6)),"")</f>
      </c>
      <c r="G7740" s="2">
        <f>IFERROR(IF(ISBLANK($A7740),"",IF($A7740="Ūdeņraža jonu koncentrācija",VLOOKUP(Dati!$A7740,Normas!$A:$D,3,FALSE),VLOOKUP(Dati!$A7740,Normas!$A:$D,3,FALSE)*0.6)),"")</f>
      </c>
      <c r="H7740" s="2">
        <f>IFERROR(IF(ISBLANK($A7740),"",IF($A7740="Ūdeņraža jonu koncentrācija",VLOOKUP(Dati!$A7740,Normas!$A:$D,2,FALSE),VLOOKUP(Dati!$A7740,Normas!$A:$D,2,FALSE)*0.3)),"")</f>
      </c>
      <c r="I7740" s="2">
        <f>IFERROR(IF(ISBLANK($A7740),"",IF($A7740="Ūdeņraža jonu koncentrācija",VLOOKUP(Dati!$A7740,Normas!$A:$D,3,FALSE),VLOOKUP(Dati!$A7740,Normas!$A:$D,3,FALSE)*0.3)),"")</f>
      </c>
    </row>
    <row r="7741" spans="2:9" x14ac:dyDescent="0.2">
      <c r="B7741">
        <f>IF(ISBLANK(A7741),"",VLOOKUP(A7741,Normas!A:D,4,FALSE))</f>
      </c>
      <c r="E7741" s="2">
        <f>IF(ISBLANK(D7741),"",INT(YEARFRAC(D7741,'Vispārīga informācija'!$B$2)))</f>
      </c>
      <c r="F7741" s="2">
        <f>IFERROR(IF(ISBLANK($A7741),"",IF($A7741="Ūdeņraža jonu koncentrācija",VLOOKUP(Dati!$A7741,Normas!$A:$D,2,FALSE),VLOOKUP(Dati!$A7741,Normas!$A:$D,2,FALSE)*0.6)),"")</f>
      </c>
      <c r="G7741" s="2">
        <f>IFERROR(IF(ISBLANK($A7741),"",IF($A7741="Ūdeņraža jonu koncentrācija",VLOOKUP(Dati!$A7741,Normas!$A:$D,3,FALSE),VLOOKUP(Dati!$A7741,Normas!$A:$D,3,FALSE)*0.6)),"")</f>
      </c>
      <c r="H7741" s="2">
        <f>IFERROR(IF(ISBLANK($A7741),"",IF($A7741="Ūdeņraža jonu koncentrācija",VLOOKUP(Dati!$A7741,Normas!$A:$D,2,FALSE),VLOOKUP(Dati!$A7741,Normas!$A:$D,2,FALSE)*0.3)),"")</f>
      </c>
      <c r="I7741" s="2">
        <f>IFERROR(IF(ISBLANK($A7741),"",IF($A7741="Ūdeņraža jonu koncentrācija",VLOOKUP(Dati!$A7741,Normas!$A:$D,3,FALSE),VLOOKUP(Dati!$A7741,Normas!$A:$D,3,FALSE)*0.3)),"")</f>
      </c>
    </row>
    <row r="7742" spans="2:9" x14ac:dyDescent="0.2">
      <c r="B7742">
        <f>IF(ISBLANK(A7742),"",VLOOKUP(A7742,Normas!A:D,4,FALSE))</f>
      </c>
      <c r="E7742" s="2">
        <f>IF(ISBLANK(D7742),"",INT(YEARFRAC(D7742,'Vispārīga informācija'!$B$2)))</f>
      </c>
      <c r="F7742" s="2">
        <f>IFERROR(IF(ISBLANK($A7742),"",IF($A7742="Ūdeņraža jonu koncentrācija",VLOOKUP(Dati!$A7742,Normas!$A:$D,2,FALSE),VLOOKUP(Dati!$A7742,Normas!$A:$D,2,FALSE)*0.6)),"")</f>
      </c>
      <c r="G7742" s="2">
        <f>IFERROR(IF(ISBLANK($A7742),"",IF($A7742="Ūdeņraža jonu koncentrācija",VLOOKUP(Dati!$A7742,Normas!$A:$D,3,FALSE),VLOOKUP(Dati!$A7742,Normas!$A:$D,3,FALSE)*0.6)),"")</f>
      </c>
      <c r="H7742" s="2">
        <f>IFERROR(IF(ISBLANK($A7742),"",IF($A7742="Ūdeņraža jonu koncentrācija",VLOOKUP(Dati!$A7742,Normas!$A:$D,2,FALSE),VLOOKUP(Dati!$A7742,Normas!$A:$D,2,FALSE)*0.3)),"")</f>
      </c>
      <c r="I7742" s="2">
        <f>IFERROR(IF(ISBLANK($A7742),"",IF($A7742="Ūdeņraža jonu koncentrācija",VLOOKUP(Dati!$A7742,Normas!$A:$D,3,FALSE),VLOOKUP(Dati!$A7742,Normas!$A:$D,3,FALSE)*0.3)),"")</f>
      </c>
    </row>
    <row r="7743" spans="2:9" x14ac:dyDescent="0.2">
      <c r="B7743">
        <f>IF(ISBLANK(A7743),"",VLOOKUP(A7743,Normas!A:D,4,FALSE))</f>
      </c>
      <c r="E7743" s="2">
        <f>IF(ISBLANK(D7743),"",INT(YEARFRAC(D7743,'Vispārīga informācija'!$B$2)))</f>
      </c>
      <c r="F7743" s="2">
        <f>IFERROR(IF(ISBLANK($A7743),"",IF($A7743="Ūdeņraža jonu koncentrācija",VLOOKUP(Dati!$A7743,Normas!$A:$D,2,FALSE),VLOOKUP(Dati!$A7743,Normas!$A:$D,2,FALSE)*0.6)),"")</f>
      </c>
      <c r="G7743" s="2">
        <f>IFERROR(IF(ISBLANK($A7743),"",IF($A7743="Ūdeņraža jonu koncentrācija",VLOOKUP(Dati!$A7743,Normas!$A:$D,3,FALSE),VLOOKUP(Dati!$A7743,Normas!$A:$D,3,FALSE)*0.6)),"")</f>
      </c>
      <c r="H7743" s="2">
        <f>IFERROR(IF(ISBLANK($A7743),"",IF($A7743="Ūdeņraža jonu koncentrācija",VLOOKUP(Dati!$A7743,Normas!$A:$D,2,FALSE),VLOOKUP(Dati!$A7743,Normas!$A:$D,2,FALSE)*0.3)),"")</f>
      </c>
      <c r="I7743" s="2">
        <f>IFERROR(IF(ISBLANK($A7743),"",IF($A7743="Ūdeņraža jonu koncentrācija",VLOOKUP(Dati!$A7743,Normas!$A:$D,3,FALSE),VLOOKUP(Dati!$A7743,Normas!$A:$D,3,FALSE)*0.3)),"")</f>
      </c>
    </row>
    <row r="7744" spans="2:9" x14ac:dyDescent="0.2">
      <c r="B7744">
        <f>IF(ISBLANK(A7744),"",VLOOKUP(A7744,Normas!A:D,4,FALSE))</f>
      </c>
      <c r="E7744" s="2">
        <f>IF(ISBLANK(D7744),"",INT(YEARFRAC(D7744,'Vispārīga informācija'!$B$2)))</f>
      </c>
      <c r="F7744" s="2">
        <f>IFERROR(IF(ISBLANK($A7744),"",IF($A7744="Ūdeņraža jonu koncentrācija",VLOOKUP(Dati!$A7744,Normas!$A:$D,2,FALSE),VLOOKUP(Dati!$A7744,Normas!$A:$D,2,FALSE)*0.6)),"")</f>
      </c>
      <c r="G7744" s="2">
        <f>IFERROR(IF(ISBLANK($A7744),"",IF($A7744="Ūdeņraža jonu koncentrācija",VLOOKUP(Dati!$A7744,Normas!$A:$D,3,FALSE),VLOOKUP(Dati!$A7744,Normas!$A:$D,3,FALSE)*0.6)),"")</f>
      </c>
      <c r="H7744" s="2">
        <f>IFERROR(IF(ISBLANK($A7744),"",IF($A7744="Ūdeņraža jonu koncentrācija",VLOOKUP(Dati!$A7744,Normas!$A:$D,2,FALSE),VLOOKUP(Dati!$A7744,Normas!$A:$D,2,FALSE)*0.3)),"")</f>
      </c>
      <c r="I7744" s="2">
        <f>IFERROR(IF(ISBLANK($A7744),"",IF($A7744="Ūdeņraža jonu koncentrācija",VLOOKUP(Dati!$A7744,Normas!$A:$D,3,FALSE),VLOOKUP(Dati!$A7744,Normas!$A:$D,3,FALSE)*0.3)),"")</f>
      </c>
    </row>
    <row r="7745" spans="2:9" x14ac:dyDescent="0.2">
      <c r="B7745">
        <f>IF(ISBLANK(A7745),"",VLOOKUP(A7745,Normas!A:D,4,FALSE))</f>
      </c>
      <c r="E7745" s="2">
        <f>IF(ISBLANK(D7745),"",INT(YEARFRAC(D7745,'Vispārīga informācija'!$B$2)))</f>
      </c>
      <c r="F7745" s="2">
        <f>IFERROR(IF(ISBLANK($A7745),"",IF($A7745="Ūdeņraža jonu koncentrācija",VLOOKUP(Dati!$A7745,Normas!$A:$D,2,FALSE),VLOOKUP(Dati!$A7745,Normas!$A:$D,2,FALSE)*0.6)),"")</f>
      </c>
      <c r="G7745" s="2">
        <f>IFERROR(IF(ISBLANK($A7745),"",IF($A7745="Ūdeņraža jonu koncentrācija",VLOOKUP(Dati!$A7745,Normas!$A:$D,3,FALSE),VLOOKUP(Dati!$A7745,Normas!$A:$D,3,FALSE)*0.6)),"")</f>
      </c>
      <c r="H7745" s="2">
        <f>IFERROR(IF(ISBLANK($A7745),"",IF($A7745="Ūdeņraža jonu koncentrācija",VLOOKUP(Dati!$A7745,Normas!$A:$D,2,FALSE),VLOOKUP(Dati!$A7745,Normas!$A:$D,2,FALSE)*0.3)),"")</f>
      </c>
      <c r="I7745" s="2">
        <f>IFERROR(IF(ISBLANK($A7745),"",IF($A7745="Ūdeņraža jonu koncentrācija",VLOOKUP(Dati!$A7745,Normas!$A:$D,3,FALSE),VLOOKUP(Dati!$A7745,Normas!$A:$D,3,FALSE)*0.3)),"")</f>
      </c>
    </row>
    <row r="7746" spans="2:9" x14ac:dyDescent="0.2">
      <c r="B7746">
        <f>IF(ISBLANK(A7746),"",VLOOKUP(A7746,Normas!A:D,4,FALSE))</f>
      </c>
      <c r="E7746" s="2">
        <f>IF(ISBLANK(D7746),"",INT(YEARFRAC(D7746,'Vispārīga informācija'!$B$2)))</f>
      </c>
      <c r="F7746" s="2">
        <f>IFERROR(IF(ISBLANK($A7746),"",IF($A7746="Ūdeņraža jonu koncentrācija",VLOOKUP(Dati!$A7746,Normas!$A:$D,2,FALSE),VLOOKUP(Dati!$A7746,Normas!$A:$D,2,FALSE)*0.6)),"")</f>
      </c>
      <c r="G7746" s="2">
        <f>IFERROR(IF(ISBLANK($A7746),"",IF($A7746="Ūdeņraža jonu koncentrācija",VLOOKUP(Dati!$A7746,Normas!$A:$D,3,FALSE),VLOOKUP(Dati!$A7746,Normas!$A:$D,3,FALSE)*0.6)),"")</f>
      </c>
      <c r="H7746" s="2">
        <f>IFERROR(IF(ISBLANK($A7746),"",IF($A7746="Ūdeņraža jonu koncentrācija",VLOOKUP(Dati!$A7746,Normas!$A:$D,2,FALSE),VLOOKUP(Dati!$A7746,Normas!$A:$D,2,FALSE)*0.3)),"")</f>
      </c>
      <c r="I7746" s="2">
        <f>IFERROR(IF(ISBLANK($A7746),"",IF($A7746="Ūdeņraža jonu koncentrācija",VLOOKUP(Dati!$A7746,Normas!$A:$D,3,FALSE),VLOOKUP(Dati!$A7746,Normas!$A:$D,3,FALSE)*0.3)),"")</f>
      </c>
    </row>
    <row r="7747" spans="2:9" x14ac:dyDescent="0.2">
      <c r="B7747">
        <f>IF(ISBLANK(A7747),"",VLOOKUP(A7747,Normas!A:D,4,FALSE))</f>
      </c>
      <c r="E7747" s="2">
        <f>IF(ISBLANK(D7747),"",INT(YEARFRAC(D7747,'Vispārīga informācija'!$B$2)))</f>
      </c>
      <c r="F7747" s="2">
        <f>IFERROR(IF(ISBLANK($A7747),"",IF($A7747="Ūdeņraža jonu koncentrācija",VLOOKUP(Dati!$A7747,Normas!$A:$D,2,FALSE),VLOOKUP(Dati!$A7747,Normas!$A:$D,2,FALSE)*0.6)),"")</f>
      </c>
      <c r="G7747" s="2">
        <f>IFERROR(IF(ISBLANK($A7747),"",IF($A7747="Ūdeņraža jonu koncentrācija",VLOOKUP(Dati!$A7747,Normas!$A:$D,3,FALSE),VLOOKUP(Dati!$A7747,Normas!$A:$D,3,FALSE)*0.6)),"")</f>
      </c>
      <c r="H7747" s="2">
        <f>IFERROR(IF(ISBLANK($A7747),"",IF($A7747="Ūdeņraža jonu koncentrācija",VLOOKUP(Dati!$A7747,Normas!$A:$D,2,FALSE),VLOOKUP(Dati!$A7747,Normas!$A:$D,2,FALSE)*0.3)),"")</f>
      </c>
      <c r="I7747" s="2">
        <f>IFERROR(IF(ISBLANK($A7747),"",IF($A7747="Ūdeņraža jonu koncentrācija",VLOOKUP(Dati!$A7747,Normas!$A:$D,3,FALSE),VLOOKUP(Dati!$A7747,Normas!$A:$D,3,FALSE)*0.3)),"")</f>
      </c>
    </row>
    <row r="7748" spans="2:9" x14ac:dyDescent="0.2">
      <c r="B7748">
        <f>IF(ISBLANK(A7748),"",VLOOKUP(A7748,Normas!A:D,4,FALSE))</f>
      </c>
      <c r="E7748" s="2">
        <f>IF(ISBLANK(D7748),"",INT(YEARFRAC(D7748,'Vispārīga informācija'!$B$2)))</f>
      </c>
      <c r="F7748" s="2">
        <f>IFERROR(IF(ISBLANK($A7748),"",IF($A7748="Ūdeņraža jonu koncentrācija",VLOOKUP(Dati!$A7748,Normas!$A:$D,2,FALSE),VLOOKUP(Dati!$A7748,Normas!$A:$D,2,FALSE)*0.6)),"")</f>
      </c>
      <c r="G7748" s="2">
        <f>IFERROR(IF(ISBLANK($A7748),"",IF($A7748="Ūdeņraža jonu koncentrācija",VLOOKUP(Dati!$A7748,Normas!$A:$D,3,FALSE),VLOOKUP(Dati!$A7748,Normas!$A:$D,3,FALSE)*0.6)),"")</f>
      </c>
      <c r="H7748" s="2">
        <f>IFERROR(IF(ISBLANK($A7748),"",IF($A7748="Ūdeņraža jonu koncentrācija",VLOOKUP(Dati!$A7748,Normas!$A:$D,2,FALSE),VLOOKUP(Dati!$A7748,Normas!$A:$D,2,FALSE)*0.3)),"")</f>
      </c>
      <c r="I7748" s="2">
        <f>IFERROR(IF(ISBLANK($A7748),"",IF($A7748="Ūdeņraža jonu koncentrācija",VLOOKUP(Dati!$A7748,Normas!$A:$D,3,FALSE),VLOOKUP(Dati!$A7748,Normas!$A:$D,3,FALSE)*0.3)),"")</f>
      </c>
    </row>
    <row r="7749" spans="2:9" x14ac:dyDescent="0.2">
      <c r="B7749">
        <f>IF(ISBLANK(A7749),"",VLOOKUP(A7749,Normas!A:D,4,FALSE))</f>
      </c>
      <c r="E7749" s="2">
        <f>IF(ISBLANK(D7749),"",INT(YEARFRAC(D7749,'Vispārīga informācija'!$B$2)))</f>
      </c>
      <c r="F7749" s="2">
        <f>IFERROR(IF(ISBLANK($A7749),"",IF($A7749="Ūdeņraža jonu koncentrācija",VLOOKUP(Dati!$A7749,Normas!$A:$D,2,FALSE),VLOOKUP(Dati!$A7749,Normas!$A:$D,2,FALSE)*0.6)),"")</f>
      </c>
      <c r="G7749" s="2">
        <f>IFERROR(IF(ISBLANK($A7749),"",IF($A7749="Ūdeņraža jonu koncentrācija",VLOOKUP(Dati!$A7749,Normas!$A:$D,3,FALSE),VLOOKUP(Dati!$A7749,Normas!$A:$D,3,FALSE)*0.6)),"")</f>
      </c>
      <c r="H7749" s="2">
        <f>IFERROR(IF(ISBLANK($A7749),"",IF($A7749="Ūdeņraža jonu koncentrācija",VLOOKUP(Dati!$A7749,Normas!$A:$D,2,FALSE),VLOOKUP(Dati!$A7749,Normas!$A:$D,2,FALSE)*0.3)),"")</f>
      </c>
      <c r="I7749" s="2">
        <f>IFERROR(IF(ISBLANK($A7749),"",IF($A7749="Ūdeņraža jonu koncentrācija",VLOOKUP(Dati!$A7749,Normas!$A:$D,3,FALSE),VLOOKUP(Dati!$A7749,Normas!$A:$D,3,FALSE)*0.3)),"")</f>
      </c>
    </row>
    <row r="7750" spans="2:9" x14ac:dyDescent="0.2">
      <c r="B7750">
        <f>IF(ISBLANK(A7750),"",VLOOKUP(A7750,Normas!A:D,4,FALSE))</f>
      </c>
      <c r="E7750" s="2">
        <f>IF(ISBLANK(D7750),"",INT(YEARFRAC(D7750,'Vispārīga informācija'!$B$2)))</f>
      </c>
      <c r="F7750" s="2">
        <f>IFERROR(IF(ISBLANK($A7750),"",IF($A7750="Ūdeņraža jonu koncentrācija",VLOOKUP(Dati!$A7750,Normas!$A:$D,2,FALSE),VLOOKUP(Dati!$A7750,Normas!$A:$D,2,FALSE)*0.6)),"")</f>
      </c>
      <c r="G7750" s="2">
        <f>IFERROR(IF(ISBLANK($A7750),"",IF($A7750="Ūdeņraža jonu koncentrācija",VLOOKUP(Dati!$A7750,Normas!$A:$D,3,FALSE),VLOOKUP(Dati!$A7750,Normas!$A:$D,3,FALSE)*0.6)),"")</f>
      </c>
      <c r="H7750" s="2">
        <f>IFERROR(IF(ISBLANK($A7750),"",IF($A7750="Ūdeņraža jonu koncentrācija",VLOOKUP(Dati!$A7750,Normas!$A:$D,2,FALSE),VLOOKUP(Dati!$A7750,Normas!$A:$D,2,FALSE)*0.3)),"")</f>
      </c>
      <c r="I7750" s="2">
        <f>IFERROR(IF(ISBLANK($A7750),"",IF($A7750="Ūdeņraža jonu koncentrācija",VLOOKUP(Dati!$A7750,Normas!$A:$D,3,FALSE),VLOOKUP(Dati!$A7750,Normas!$A:$D,3,FALSE)*0.3)),"")</f>
      </c>
    </row>
    <row r="7751" spans="2:9" x14ac:dyDescent="0.2">
      <c r="B7751">
        <f>IF(ISBLANK(A7751),"",VLOOKUP(A7751,Normas!A:D,4,FALSE))</f>
      </c>
      <c r="E7751" s="2">
        <f>IF(ISBLANK(D7751),"",INT(YEARFRAC(D7751,'Vispārīga informācija'!$B$2)))</f>
      </c>
      <c r="F7751" s="2">
        <f>IFERROR(IF(ISBLANK($A7751),"",IF($A7751="Ūdeņraža jonu koncentrācija",VLOOKUP(Dati!$A7751,Normas!$A:$D,2,FALSE),VLOOKUP(Dati!$A7751,Normas!$A:$D,2,FALSE)*0.6)),"")</f>
      </c>
      <c r="G7751" s="2">
        <f>IFERROR(IF(ISBLANK($A7751),"",IF($A7751="Ūdeņraža jonu koncentrācija",VLOOKUP(Dati!$A7751,Normas!$A:$D,3,FALSE),VLOOKUP(Dati!$A7751,Normas!$A:$D,3,FALSE)*0.6)),"")</f>
      </c>
      <c r="H7751" s="2">
        <f>IFERROR(IF(ISBLANK($A7751),"",IF($A7751="Ūdeņraža jonu koncentrācija",VLOOKUP(Dati!$A7751,Normas!$A:$D,2,FALSE),VLOOKUP(Dati!$A7751,Normas!$A:$D,2,FALSE)*0.3)),"")</f>
      </c>
      <c r="I7751" s="2">
        <f>IFERROR(IF(ISBLANK($A7751),"",IF($A7751="Ūdeņraža jonu koncentrācija",VLOOKUP(Dati!$A7751,Normas!$A:$D,3,FALSE),VLOOKUP(Dati!$A7751,Normas!$A:$D,3,FALSE)*0.3)),"")</f>
      </c>
    </row>
    <row r="7752" spans="2:9" x14ac:dyDescent="0.2">
      <c r="B7752">
        <f>IF(ISBLANK(A7752),"",VLOOKUP(A7752,Normas!A:D,4,FALSE))</f>
      </c>
      <c r="E7752" s="2">
        <f>IF(ISBLANK(D7752),"",INT(YEARFRAC(D7752,'Vispārīga informācija'!$B$2)))</f>
      </c>
      <c r="F7752" s="2">
        <f>IFERROR(IF(ISBLANK($A7752),"",IF($A7752="Ūdeņraža jonu koncentrācija",VLOOKUP(Dati!$A7752,Normas!$A:$D,2,FALSE),VLOOKUP(Dati!$A7752,Normas!$A:$D,2,FALSE)*0.6)),"")</f>
      </c>
      <c r="G7752" s="2">
        <f>IFERROR(IF(ISBLANK($A7752),"",IF($A7752="Ūdeņraža jonu koncentrācija",VLOOKUP(Dati!$A7752,Normas!$A:$D,3,FALSE),VLOOKUP(Dati!$A7752,Normas!$A:$D,3,FALSE)*0.6)),"")</f>
      </c>
      <c r="H7752" s="2">
        <f>IFERROR(IF(ISBLANK($A7752),"",IF($A7752="Ūdeņraža jonu koncentrācija",VLOOKUP(Dati!$A7752,Normas!$A:$D,2,FALSE),VLOOKUP(Dati!$A7752,Normas!$A:$D,2,FALSE)*0.3)),"")</f>
      </c>
      <c r="I7752" s="2">
        <f>IFERROR(IF(ISBLANK($A7752),"",IF($A7752="Ūdeņraža jonu koncentrācija",VLOOKUP(Dati!$A7752,Normas!$A:$D,3,FALSE),VLOOKUP(Dati!$A7752,Normas!$A:$D,3,FALSE)*0.3)),"")</f>
      </c>
    </row>
    <row r="7753" spans="2:9" x14ac:dyDescent="0.2">
      <c r="B7753">
        <f>IF(ISBLANK(A7753),"",VLOOKUP(A7753,Normas!A:D,4,FALSE))</f>
      </c>
      <c r="E7753" s="2">
        <f>IF(ISBLANK(D7753),"",INT(YEARFRAC(D7753,'Vispārīga informācija'!$B$2)))</f>
      </c>
      <c r="F7753" s="2">
        <f>IFERROR(IF(ISBLANK($A7753),"",IF($A7753="Ūdeņraža jonu koncentrācija",VLOOKUP(Dati!$A7753,Normas!$A:$D,2,FALSE),VLOOKUP(Dati!$A7753,Normas!$A:$D,2,FALSE)*0.6)),"")</f>
      </c>
      <c r="G7753" s="2">
        <f>IFERROR(IF(ISBLANK($A7753),"",IF($A7753="Ūdeņraža jonu koncentrācija",VLOOKUP(Dati!$A7753,Normas!$A:$D,3,FALSE),VLOOKUP(Dati!$A7753,Normas!$A:$D,3,FALSE)*0.6)),"")</f>
      </c>
      <c r="H7753" s="2">
        <f>IFERROR(IF(ISBLANK($A7753),"",IF($A7753="Ūdeņraža jonu koncentrācija",VLOOKUP(Dati!$A7753,Normas!$A:$D,2,FALSE),VLOOKUP(Dati!$A7753,Normas!$A:$D,2,FALSE)*0.3)),"")</f>
      </c>
      <c r="I7753" s="2">
        <f>IFERROR(IF(ISBLANK($A7753),"",IF($A7753="Ūdeņraža jonu koncentrācija",VLOOKUP(Dati!$A7753,Normas!$A:$D,3,FALSE),VLOOKUP(Dati!$A7753,Normas!$A:$D,3,FALSE)*0.3)),"")</f>
      </c>
    </row>
    <row r="7754" spans="2:9" x14ac:dyDescent="0.2">
      <c r="B7754">
        <f>IF(ISBLANK(A7754),"",VLOOKUP(A7754,Normas!A:D,4,FALSE))</f>
      </c>
      <c r="E7754" s="2">
        <f>IF(ISBLANK(D7754),"",INT(YEARFRAC(D7754,'Vispārīga informācija'!$B$2)))</f>
      </c>
      <c r="F7754" s="2">
        <f>IFERROR(IF(ISBLANK($A7754),"",IF($A7754="Ūdeņraža jonu koncentrācija",VLOOKUP(Dati!$A7754,Normas!$A:$D,2,FALSE),VLOOKUP(Dati!$A7754,Normas!$A:$D,2,FALSE)*0.6)),"")</f>
      </c>
      <c r="G7754" s="2">
        <f>IFERROR(IF(ISBLANK($A7754),"",IF($A7754="Ūdeņraža jonu koncentrācija",VLOOKUP(Dati!$A7754,Normas!$A:$D,3,FALSE),VLOOKUP(Dati!$A7754,Normas!$A:$D,3,FALSE)*0.6)),"")</f>
      </c>
      <c r="H7754" s="2">
        <f>IFERROR(IF(ISBLANK($A7754),"",IF($A7754="Ūdeņraža jonu koncentrācija",VLOOKUP(Dati!$A7754,Normas!$A:$D,2,FALSE),VLOOKUP(Dati!$A7754,Normas!$A:$D,2,FALSE)*0.3)),"")</f>
      </c>
      <c r="I7754" s="2">
        <f>IFERROR(IF(ISBLANK($A7754),"",IF($A7754="Ūdeņraža jonu koncentrācija",VLOOKUP(Dati!$A7754,Normas!$A:$D,3,FALSE),VLOOKUP(Dati!$A7754,Normas!$A:$D,3,FALSE)*0.3)),"")</f>
      </c>
    </row>
    <row r="7755" spans="2:9" x14ac:dyDescent="0.2">
      <c r="B7755">
        <f>IF(ISBLANK(A7755),"",VLOOKUP(A7755,Normas!A:D,4,FALSE))</f>
      </c>
      <c r="E7755" s="2">
        <f>IF(ISBLANK(D7755),"",INT(YEARFRAC(D7755,'Vispārīga informācija'!$B$2)))</f>
      </c>
      <c r="F7755" s="2">
        <f>IFERROR(IF(ISBLANK($A7755),"",IF($A7755="Ūdeņraža jonu koncentrācija",VLOOKUP(Dati!$A7755,Normas!$A:$D,2,FALSE),VLOOKUP(Dati!$A7755,Normas!$A:$D,2,FALSE)*0.6)),"")</f>
      </c>
      <c r="G7755" s="2">
        <f>IFERROR(IF(ISBLANK($A7755),"",IF($A7755="Ūdeņraža jonu koncentrācija",VLOOKUP(Dati!$A7755,Normas!$A:$D,3,FALSE),VLOOKUP(Dati!$A7755,Normas!$A:$D,3,FALSE)*0.6)),"")</f>
      </c>
      <c r="H7755" s="2">
        <f>IFERROR(IF(ISBLANK($A7755),"",IF($A7755="Ūdeņraža jonu koncentrācija",VLOOKUP(Dati!$A7755,Normas!$A:$D,2,FALSE),VLOOKUP(Dati!$A7755,Normas!$A:$D,2,FALSE)*0.3)),"")</f>
      </c>
      <c r="I7755" s="2">
        <f>IFERROR(IF(ISBLANK($A7755),"",IF($A7755="Ūdeņraža jonu koncentrācija",VLOOKUP(Dati!$A7755,Normas!$A:$D,3,FALSE),VLOOKUP(Dati!$A7755,Normas!$A:$D,3,FALSE)*0.3)),"")</f>
      </c>
    </row>
    <row r="7756" spans="2:9" x14ac:dyDescent="0.2">
      <c r="B7756">
        <f>IF(ISBLANK(A7756),"",VLOOKUP(A7756,Normas!A:D,4,FALSE))</f>
      </c>
      <c r="E7756" s="2">
        <f>IF(ISBLANK(D7756),"",INT(YEARFRAC(D7756,'Vispārīga informācija'!$B$2)))</f>
      </c>
      <c r="F7756" s="2">
        <f>IFERROR(IF(ISBLANK($A7756),"",IF($A7756="Ūdeņraža jonu koncentrācija",VLOOKUP(Dati!$A7756,Normas!$A:$D,2,FALSE),VLOOKUP(Dati!$A7756,Normas!$A:$D,2,FALSE)*0.6)),"")</f>
      </c>
      <c r="G7756" s="2">
        <f>IFERROR(IF(ISBLANK($A7756),"",IF($A7756="Ūdeņraža jonu koncentrācija",VLOOKUP(Dati!$A7756,Normas!$A:$D,3,FALSE),VLOOKUP(Dati!$A7756,Normas!$A:$D,3,FALSE)*0.6)),"")</f>
      </c>
      <c r="H7756" s="2">
        <f>IFERROR(IF(ISBLANK($A7756),"",IF($A7756="Ūdeņraža jonu koncentrācija",VLOOKUP(Dati!$A7756,Normas!$A:$D,2,FALSE),VLOOKUP(Dati!$A7756,Normas!$A:$D,2,FALSE)*0.3)),"")</f>
      </c>
      <c r="I7756" s="2">
        <f>IFERROR(IF(ISBLANK($A7756),"",IF($A7756="Ūdeņraža jonu koncentrācija",VLOOKUP(Dati!$A7756,Normas!$A:$D,3,FALSE),VLOOKUP(Dati!$A7756,Normas!$A:$D,3,FALSE)*0.3)),"")</f>
      </c>
    </row>
    <row r="7757" spans="2:9" x14ac:dyDescent="0.2">
      <c r="B7757">
        <f>IF(ISBLANK(A7757),"",VLOOKUP(A7757,Normas!A:D,4,FALSE))</f>
      </c>
      <c r="E7757" s="2">
        <f>IF(ISBLANK(D7757),"",INT(YEARFRAC(D7757,'Vispārīga informācija'!$B$2)))</f>
      </c>
      <c r="F7757" s="2">
        <f>IFERROR(IF(ISBLANK($A7757),"",IF($A7757="Ūdeņraža jonu koncentrācija",VLOOKUP(Dati!$A7757,Normas!$A:$D,2,FALSE),VLOOKUP(Dati!$A7757,Normas!$A:$D,2,FALSE)*0.6)),"")</f>
      </c>
      <c r="G7757" s="2">
        <f>IFERROR(IF(ISBLANK($A7757),"",IF($A7757="Ūdeņraža jonu koncentrācija",VLOOKUP(Dati!$A7757,Normas!$A:$D,3,FALSE),VLOOKUP(Dati!$A7757,Normas!$A:$D,3,FALSE)*0.6)),"")</f>
      </c>
      <c r="H7757" s="2">
        <f>IFERROR(IF(ISBLANK($A7757),"",IF($A7757="Ūdeņraža jonu koncentrācija",VLOOKUP(Dati!$A7757,Normas!$A:$D,2,FALSE),VLOOKUP(Dati!$A7757,Normas!$A:$D,2,FALSE)*0.3)),"")</f>
      </c>
      <c r="I7757" s="2">
        <f>IFERROR(IF(ISBLANK($A7757),"",IF($A7757="Ūdeņraža jonu koncentrācija",VLOOKUP(Dati!$A7757,Normas!$A:$D,3,FALSE),VLOOKUP(Dati!$A7757,Normas!$A:$D,3,FALSE)*0.3)),"")</f>
      </c>
    </row>
    <row r="7758" spans="2:9" x14ac:dyDescent="0.2">
      <c r="B7758">
        <f>IF(ISBLANK(A7758),"",VLOOKUP(A7758,Normas!A:D,4,FALSE))</f>
      </c>
      <c r="E7758" s="2">
        <f>IF(ISBLANK(D7758),"",INT(YEARFRAC(D7758,'Vispārīga informācija'!$B$2)))</f>
      </c>
      <c r="F7758" s="2">
        <f>IFERROR(IF(ISBLANK($A7758),"",IF($A7758="Ūdeņraža jonu koncentrācija",VLOOKUP(Dati!$A7758,Normas!$A:$D,2,FALSE),VLOOKUP(Dati!$A7758,Normas!$A:$D,2,FALSE)*0.6)),"")</f>
      </c>
      <c r="G7758" s="2">
        <f>IFERROR(IF(ISBLANK($A7758),"",IF($A7758="Ūdeņraža jonu koncentrācija",VLOOKUP(Dati!$A7758,Normas!$A:$D,3,FALSE),VLOOKUP(Dati!$A7758,Normas!$A:$D,3,FALSE)*0.6)),"")</f>
      </c>
      <c r="H7758" s="2">
        <f>IFERROR(IF(ISBLANK($A7758),"",IF($A7758="Ūdeņraža jonu koncentrācija",VLOOKUP(Dati!$A7758,Normas!$A:$D,2,FALSE),VLOOKUP(Dati!$A7758,Normas!$A:$D,2,FALSE)*0.3)),"")</f>
      </c>
      <c r="I7758" s="2">
        <f>IFERROR(IF(ISBLANK($A7758),"",IF($A7758="Ūdeņraža jonu koncentrācija",VLOOKUP(Dati!$A7758,Normas!$A:$D,3,FALSE),VLOOKUP(Dati!$A7758,Normas!$A:$D,3,FALSE)*0.3)),"")</f>
      </c>
    </row>
    <row r="7759" spans="2:9" x14ac:dyDescent="0.2">
      <c r="B7759">
        <f>IF(ISBLANK(A7759),"",VLOOKUP(A7759,Normas!A:D,4,FALSE))</f>
      </c>
      <c r="E7759" s="2">
        <f>IF(ISBLANK(D7759),"",INT(YEARFRAC(D7759,'Vispārīga informācija'!$B$2)))</f>
      </c>
      <c r="F7759" s="2">
        <f>IFERROR(IF(ISBLANK($A7759),"",IF($A7759="Ūdeņraža jonu koncentrācija",VLOOKUP(Dati!$A7759,Normas!$A:$D,2,FALSE),VLOOKUP(Dati!$A7759,Normas!$A:$D,2,FALSE)*0.6)),"")</f>
      </c>
      <c r="G7759" s="2">
        <f>IFERROR(IF(ISBLANK($A7759),"",IF($A7759="Ūdeņraža jonu koncentrācija",VLOOKUP(Dati!$A7759,Normas!$A:$D,3,FALSE),VLOOKUP(Dati!$A7759,Normas!$A:$D,3,FALSE)*0.6)),"")</f>
      </c>
      <c r="H7759" s="2">
        <f>IFERROR(IF(ISBLANK($A7759),"",IF($A7759="Ūdeņraža jonu koncentrācija",VLOOKUP(Dati!$A7759,Normas!$A:$D,2,FALSE),VLOOKUP(Dati!$A7759,Normas!$A:$D,2,FALSE)*0.3)),"")</f>
      </c>
      <c r="I7759" s="2">
        <f>IFERROR(IF(ISBLANK($A7759),"",IF($A7759="Ūdeņraža jonu koncentrācija",VLOOKUP(Dati!$A7759,Normas!$A:$D,3,FALSE),VLOOKUP(Dati!$A7759,Normas!$A:$D,3,FALSE)*0.3)),"")</f>
      </c>
    </row>
    <row r="7760" spans="2:9" x14ac:dyDescent="0.2">
      <c r="B7760">
        <f>IF(ISBLANK(A7760),"",VLOOKUP(A7760,Normas!A:D,4,FALSE))</f>
      </c>
      <c r="E7760" s="2">
        <f>IF(ISBLANK(D7760),"",INT(YEARFRAC(D7760,'Vispārīga informācija'!$B$2)))</f>
      </c>
      <c r="F7760" s="2">
        <f>IFERROR(IF(ISBLANK($A7760),"",IF($A7760="Ūdeņraža jonu koncentrācija",VLOOKUP(Dati!$A7760,Normas!$A:$D,2,FALSE),VLOOKUP(Dati!$A7760,Normas!$A:$D,2,FALSE)*0.6)),"")</f>
      </c>
      <c r="G7760" s="2">
        <f>IFERROR(IF(ISBLANK($A7760),"",IF($A7760="Ūdeņraža jonu koncentrācija",VLOOKUP(Dati!$A7760,Normas!$A:$D,3,FALSE),VLOOKUP(Dati!$A7760,Normas!$A:$D,3,FALSE)*0.6)),"")</f>
      </c>
      <c r="H7760" s="2">
        <f>IFERROR(IF(ISBLANK($A7760),"",IF($A7760="Ūdeņraža jonu koncentrācija",VLOOKUP(Dati!$A7760,Normas!$A:$D,2,FALSE),VLOOKUP(Dati!$A7760,Normas!$A:$D,2,FALSE)*0.3)),"")</f>
      </c>
      <c r="I7760" s="2">
        <f>IFERROR(IF(ISBLANK($A7760),"",IF($A7760="Ūdeņraža jonu koncentrācija",VLOOKUP(Dati!$A7760,Normas!$A:$D,3,FALSE),VLOOKUP(Dati!$A7760,Normas!$A:$D,3,FALSE)*0.3)),"")</f>
      </c>
    </row>
    <row r="7761" spans="2:9" x14ac:dyDescent="0.2">
      <c r="B7761">
        <f>IF(ISBLANK(A7761),"",VLOOKUP(A7761,Normas!A:D,4,FALSE))</f>
      </c>
      <c r="E7761" s="2">
        <f>IF(ISBLANK(D7761),"",INT(YEARFRAC(D7761,'Vispārīga informācija'!$B$2)))</f>
      </c>
      <c r="F7761" s="2">
        <f>IFERROR(IF(ISBLANK($A7761),"",IF($A7761="Ūdeņraža jonu koncentrācija",VLOOKUP(Dati!$A7761,Normas!$A:$D,2,FALSE),VLOOKUP(Dati!$A7761,Normas!$A:$D,2,FALSE)*0.6)),"")</f>
      </c>
      <c r="G7761" s="2">
        <f>IFERROR(IF(ISBLANK($A7761),"",IF($A7761="Ūdeņraža jonu koncentrācija",VLOOKUP(Dati!$A7761,Normas!$A:$D,3,FALSE),VLOOKUP(Dati!$A7761,Normas!$A:$D,3,FALSE)*0.6)),"")</f>
      </c>
      <c r="H7761" s="2">
        <f>IFERROR(IF(ISBLANK($A7761),"",IF($A7761="Ūdeņraža jonu koncentrācija",VLOOKUP(Dati!$A7761,Normas!$A:$D,2,FALSE),VLOOKUP(Dati!$A7761,Normas!$A:$D,2,FALSE)*0.3)),"")</f>
      </c>
      <c r="I7761" s="2">
        <f>IFERROR(IF(ISBLANK($A7761),"",IF($A7761="Ūdeņraža jonu koncentrācija",VLOOKUP(Dati!$A7761,Normas!$A:$D,3,FALSE),VLOOKUP(Dati!$A7761,Normas!$A:$D,3,FALSE)*0.3)),"")</f>
      </c>
    </row>
    <row r="7762" spans="2:9" x14ac:dyDescent="0.2">
      <c r="B7762">
        <f>IF(ISBLANK(A7762),"",VLOOKUP(A7762,Normas!A:D,4,FALSE))</f>
      </c>
      <c r="E7762" s="2">
        <f>IF(ISBLANK(D7762),"",INT(YEARFRAC(D7762,'Vispārīga informācija'!$B$2)))</f>
      </c>
      <c r="F7762" s="2">
        <f>IFERROR(IF(ISBLANK($A7762),"",IF($A7762="Ūdeņraža jonu koncentrācija",VLOOKUP(Dati!$A7762,Normas!$A:$D,2,FALSE),VLOOKUP(Dati!$A7762,Normas!$A:$D,2,FALSE)*0.6)),"")</f>
      </c>
      <c r="G7762" s="2">
        <f>IFERROR(IF(ISBLANK($A7762),"",IF($A7762="Ūdeņraža jonu koncentrācija",VLOOKUP(Dati!$A7762,Normas!$A:$D,3,FALSE),VLOOKUP(Dati!$A7762,Normas!$A:$D,3,FALSE)*0.6)),"")</f>
      </c>
      <c r="H7762" s="2">
        <f>IFERROR(IF(ISBLANK($A7762),"",IF($A7762="Ūdeņraža jonu koncentrācija",VLOOKUP(Dati!$A7762,Normas!$A:$D,2,FALSE),VLOOKUP(Dati!$A7762,Normas!$A:$D,2,FALSE)*0.3)),"")</f>
      </c>
      <c r="I7762" s="2">
        <f>IFERROR(IF(ISBLANK($A7762),"",IF($A7762="Ūdeņraža jonu koncentrācija",VLOOKUP(Dati!$A7762,Normas!$A:$D,3,FALSE),VLOOKUP(Dati!$A7762,Normas!$A:$D,3,FALSE)*0.3)),"")</f>
      </c>
    </row>
    <row r="7763" spans="2:9" x14ac:dyDescent="0.2">
      <c r="B7763">
        <f>IF(ISBLANK(A7763),"",VLOOKUP(A7763,Normas!A:D,4,FALSE))</f>
      </c>
      <c r="E7763" s="2">
        <f>IF(ISBLANK(D7763),"",INT(YEARFRAC(D7763,'Vispārīga informācija'!$B$2)))</f>
      </c>
      <c r="F7763" s="2">
        <f>IFERROR(IF(ISBLANK($A7763),"",IF($A7763="Ūdeņraža jonu koncentrācija",VLOOKUP(Dati!$A7763,Normas!$A:$D,2,FALSE),VLOOKUP(Dati!$A7763,Normas!$A:$D,2,FALSE)*0.6)),"")</f>
      </c>
      <c r="G7763" s="2">
        <f>IFERROR(IF(ISBLANK($A7763),"",IF($A7763="Ūdeņraža jonu koncentrācija",VLOOKUP(Dati!$A7763,Normas!$A:$D,3,FALSE),VLOOKUP(Dati!$A7763,Normas!$A:$D,3,FALSE)*0.6)),"")</f>
      </c>
      <c r="H7763" s="2">
        <f>IFERROR(IF(ISBLANK($A7763),"",IF($A7763="Ūdeņraža jonu koncentrācija",VLOOKUP(Dati!$A7763,Normas!$A:$D,2,FALSE),VLOOKUP(Dati!$A7763,Normas!$A:$D,2,FALSE)*0.3)),"")</f>
      </c>
      <c r="I7763" s="2">
        <f>IFERROR(IF(ISBLANK($A7763),"",IF($A7763="Ūdeņraža jonu koncentrācija",VLOOKUP(Dati!$A7763,Normas!$A:$D,3,FALSE),VLOOKUP(Dati!$A7763,Normas!$A:$D,3,FALSE)*0.3)),"")</f>
      </c>
    </row>
    <row r="7764" spans="2:9" x14ac:dyDescent="0.2">
      <c r="B7764">
        <f>IF(ISBLANK(A7764),"",VLOOKUP(A7764,Normas!A:D,4,FALSE))</f>
      </c>
      <c r="E7764" s="2">
        <f>IF(ISBLANK(D7764),"",INT(YEARFRAC(D7764,'Vispārīga informācija'!$B$2)))</f>
      </c>
      <c r="F7764" s="2">
        <f>IFERROR(IF(ISBLANK($A7764),"",IF($A7764="Ūdeņraža jonu koncentrācija",VLOOKUP(Dati!$A7764,Normas!$A:$D,2,FALSE),VLOOKUP(Dati!$A7764,Normas!$A:$D,2,FALSE)*0.6)),"")</f>
      </c>
      <c r="G7764" s="2">
        <f>IFERROR(IF(ISBLANK($A7764),"",IF($A7764="Ūdeņraža jonu koncentrācija",VLOOKUP(Dati!$A7764,Normas!$A:$D,3,FALSE),VLOOKUP(Dati!$A7764,Normas!$A:$D,3,FALSE)*0.6)),"")</f>
      </c>
      <c r="H7764" s="2">
        <f>IFERROR(IF(ISBLANK($A7764),"",IF($A7764="Ūdeņraža jonu koncentrācija",VLOOKUP(Dati!$A7764,Normas!$A:$D,2,FALSE),VLOOKUP(Dati!$A7764,Normas!$A:$D,2,FALSE)*0.3)),"")</f>
      </c>
      <c r="I7764" s="2">
        <f>IFERROR(IF(ISBLANK($A7764),"",IF($A7764="Ūdeņraža jonu koncentrācija",VLOOKUP(Dati!$A7764,Normas!$A:$D,3,FALSE),VLOOKUP(Dati!$A7764,Normas!$A:$D,3,FALSE)*0.3)),"")</f>
      </c>
    </row>
    <row r="7765" spans="2:9" x14ac:dyDescent="0.2">
      <c r="B7765">
        <f>IF(ISBLANK(A7765),"",VLOOKUP(A7765,Normas!A:D,4,FALSE))</f>
      </c>
      <c r="E7765" s="2">
        <f>IF(ISBLANK(D7765),"",INT(YEARFRAC(D7765,'Vispārīga informācija'!$B$2)))</f>
      </c>
      <c r="F7765" s="2">
        <f>IFERROR(IF(ISBLANK($A7765),"",IF($A7765="Ūdeņraža jonu koncentrācija",VLOOKUP(Dati!$A7765,Normas!$A:$D,2,FALSE),VLOOKUP(Dati!$A7765,Normas!$A:$D,2,FALSE)*0.6)),"")</f>
      </c>
      <c r="G7765" s="2">
        <f>IFERROR(IF(ISBLANK($A7765),"",IF($A7765="Ūdeņraža jonu koncentrācija",VLOOKUP(Dati!$A7765,Normas!$A:$D,3,FALSE),VLOOKUP(Dati!$A7765,Normas!$A:$D,3,FALSE)*0.6)),"")</f>
      </c>
      <c r="H7765" s="2">
        <f>IFERROR(IF(ISBLANK($A7765),"",IF($A7765="Ūdeņraža jonu koncentrācija",VLOOKUP(Dati!$A7765,Normas!$A:$D,2,FALSE),VLOOKUP(Dati!$A7765,Normas!$A:$D,2,FALSE)*0.3)),"")</f>
      </c>
      <c r="I7765" s="2">
        <f>IFERROR(IF(ISBLANK($A7765),"",IF($A7765="Ūdeņraža jonu koncentrācija",VLOOKUP(Dati!$A7765,Normas!$A:$D,3,FALSE),VLOOKUP(Dati!$A7765,Normas!$A:$D,3,FALSE)*0.3)),"")</f>
      </c>
    </row>
    <row r="7766" spans="2:9" x14ac:dyDescent="0.2">
      <c r="B7766">
        <f>IF(ISBLANK(A7766),"",VLOOKUP(A7766,Normas!A:D,4,FALSE))</f>
      </c>
      <c r="E7766" s="2">
        <f>IF(ISBLANK(D7766),"",INT(YEARFRAC(D7766,'Vispārīga informācija'!$B$2)))</f>
      </c>
      <c r="F7766" s="2">
        <f>IFERROR(IF(ISBLANK($A7766),"",IF($A7766="Ūdeņraža jonu koncentrācija",VLOOKUP(Dati!$A7766,Normas!$A:$D,2,FALSE),VLOOKUP(Dati!$A7766,Normas!$A:$D,2,FALSE)*0.6)),"")</f>
      </c>
      <c r="G7766" s="2">
        <f>IFERROR(IF(ISBLANK($A7766),"",IF($A7766="Ūdeņraža jonu koncentrācija",VLOOKUP(Dati!$A7766,Normas!$A:$D,3,FALSE),VLOOKUP(Dati!$A7766,Normas!$A:$D,3,FALSE)*0.6)),"")</f>
      </c>
      <c r="H7766" s="2">
        <f>IFERROR(IF(ISBLANK($A7766),"",IF($A7766="Ūdeņraža jonu koncentrācija",VLOOKUP(Dati!$A7766,Normas!$A:$D,2,FALSE),VLOOKUP(Dati!$A7766,Normas!$A:$D,2,FALSE)*0.3)),"")</f>
      </c>
      <c r="I7766" s="2">
        <f>IFERROR(IF(ISBLANK($A7766),"",IF($A7766="Ūdeņraža jonu koncentrācija",VLOOKUP(Dati!$A7766,Normas!$A:$D,3,FALSE),VLOOKUP(Dati!$A7766,Normas!$A:$D,3,FALSE)*0.3)),"")</f>
      </c>
    </row>
    <row r="7767" spans="2:9" x14ac:dyDescent="0.2">
      <c r="B7767">
        <f>IF(ISBLANK(A7767),"",VLOOKUP(A7767,Normas!A:D,4,FALSE))</f>
      </c>
      <c r="E7767" s="2">
        <f>IF(ISBLANK(D7767),"",INT(YEARFRAC(D7767,'Vispārīga informācija'!$B$2)))</f>
      </c>
      <c r="F7767" s="2">
        <f>IFERROR(IF(ISBLANK($A7767),"",IF($A7767="Ūdeņraža jonu koncentrācija",VLOOKUP(Dati!$A7767,Normas!$A:$D,2,FALSE),VLOOKUP(Dati!$A7767,Normas!$A:$D,2,FALSE)*0.6)),"")</f>
      </c>
      <c r="G7767" s="2">
        <f>IFERROR(IF(ISBLANK($A7767),"",IF($A7767="Ūdeņraža jonu koncentrācija",VLOOKUP(Dati!$A7767,Normas!$A:$D,3,FALSE),VLOOKUP(Dati!$A7767,Normas!$A:$D,3,FALSE)*0.6)),"")</f>
      </c>
      <c r="H7767" s="2">
        <f>IFERROR(IF(ISBLANK($A7767),"",IF($A7767="Ūdeņraža jonu koncentrācija",VLOOKUP(Dati!$A7767,Normas!$A:$D,2,FALSE),VLOOKUP(Dati!$A7767,Normas!$A:$D,2,FALSE)*0.3)),"")</f>
      </c>
      <c r="I7767" s="2">
        <f>IFERROR(IF(ISBLANK($A7767),"",IF($A7767="Ūdeņraža jonu koncentrācija",VLOOKUP(Dati!$A7767,Normas!$A:$D,3,FALSE),VLOOKUP(Dati!$A7767,Normas!$A:$D,3,FALSE)*0.3)),"")</f>
      </c>
    </row>
    <row r="7768" spans="2:9" x14ac:dyDescent="0.2">
      <c r="B7768">
        <f>IF(ISBLANK(A7768),"",VLOOKUP(A7768,Normas!A:D,4,FALSE))</f>
      </c>
      <c r="E7768" s="2">
        <f>IF(ISBLANK(D7768),"",INT(YEARFRAC(D7768,'Vispārīga informācija'!$B$2)))</f>
      </c>
      <c r="F7768" s="2">
        <f>IFERROR(IF(ISBLANK($A7768),"",IF($A7768="Ūdeņraža jonu koncentrācija",VLOOKUP(Dati!$A7768,Normas!$A:$D,2,FALSE),VLOOKUP(Dati!$A7768,Normas!$A:$D,2,FALSE)*0.6)),"")</f>
      </c>
      <c r="G7768" s="2">
        <f>IFERROR(IF(ISBLANK($A7768),"",IF($A7768="Ūdeņraža jonu koncentrācija",VLOOKUP(Dati!$A7768,Normas!$A:$D,3,FALSE),VLOOKUP(Dati!$A7768,Normas!$A:$D,3,FALSE)*0.6)),"")</f>
      </c>
      <c r="H7768" s="2">
        <f>IFERROR(IF(ISBLANK($A7768),"",IF($A7768="Ūdeņraža jonu koncentrācija",VLOOKUP(Dati!$A7768,Normas!$A:$D,2,FALSE),VLOOKUP(Dati!$A7768,Normas!$A:$D,2,FALSE)*0.3)),"")</f>
      </c>
      <c r="I7768" s="2">
        <f>IFERROR(IF(ISBLANK($A7768),"",IF($A7768="Ūdeņraža jonu koncentrācija",VLOOKUP(Dati!$A7768,Normas!$A:$D,3,FALSE),VLOOKUP(Dati!$A7768,Normas!$A:$D,3,FALSE)*0.3)),"")</f>
      </c>
    </row>
    <row r="7769" spans="2:9" x14ac:dyDescent="0.2">
      <c r="B7769">
        <f>IF(ISBLANK(A7769),"",VLOOKUP(A7769,Normas!A:D,4,FALSE))</f>
      </c>
      <c r="E7769" s="2">
        <f>IF(ISBLANK(D7769),"",INT(YEARFRAC(D7769,'Vispārīga informācija'!$B$2)))</f>
      </c>
      <c r="F7769" s="2">
        <f>IFERROR(IF(ISBLANK($A7769),"",IF($A7769="Ūdeņraža jonu koncentrācija",VLOOKUP(Dati!$A7769,Normas!$A:$D,2,FALSE),VLOOKUP(Dati!$A7769,Normas!$A:$D,2,FALSE)*0.6)),"")</f>
      </c>
      <c r="G7769" s="2">
        <f>IFERROR(IF(ISBLANK($A7769),"",IF($A7769="Ūdeņraža jonu koncentrācija",VLOOKUP(Dati!$A7769,Normas!$A:$D,3,FALSE),VLOOKUP(Dati!$A7769,Normas!$A:$D,3,FALSE)*0.6)),"")</f>
      </c>
      <c r="H7769" s="2">
        <f>IFERROR(IF(ISBLANK($A7769),"",IF($A7769="Ūdeņraža jonu koncentrācija",VLOOKUP(Dati!$A7769,Normas!$A:$D,2,FALSE),VLOOKUP(Dati!$A7769,Normas!$A:$D,2,FALSE)*0.3)),"")</f>
      </c>
      <c r="I7769" s="2">
        <f>IFERROR(IF(ISBLANK($A7769),"",IF($A7769="Ūdeņraža jonu koncentrācija",VLOOKUP(Dati!$A7769,Normas!$A:$D,3,FALSE),VLOOKUP(Dati!$A7769,Normas!$A:$D,3,FALSE)*0.3)),"")</f>
      </c>
    </row>
    <row r="7770" spans="2:9" x14ac:dyDescent="0.2">
      <c r="B7770">
        <f>IF(ISBLANK(A7770),"",VLOOKUP(A7770,Normas!A:D,4,FALSE))</f>
      </c>
      <c r="E7770" s="2">
        <f>IF(ISBLANK(D7770),"",INT(YEARFRAC(D7770,'Vispārīga informācija'!$B$2)))</f>
      </c>
      <c r="F7770" s="2">
        <f>IFERROR(IF(ISBLANK($A7770),"",IF($A7770="Ūdeņraža jonu koncentrācija",VLOOKUP(Dati!$A7770,Normas!$A:$D,2,FALSE),VLOOKUP(Dati!$A7770,Normas!$A:$D,2,FALSE)*0.6)),"")</f>
      </c>
      <c r="G7770" s="2">
        <f>IFERROR(IF(ISBLANK($A7770),"",IF($A7770="Ūdeņraža jonu koncentrācija",VLOOKUP(Dati!$A7770,Normas!$A:$D,3,FALSE),VLOOKUP(Dati!$A7770,Normas!$A:$D,3,FALSE)*0.6)),"")</f>
      </c>
      <c r="H7770" s="2">
        <f>IFERROR(IF(ISBLANK($A7770),"",IF($A7770="Ūdeņraža jonu koncentrācija",VLOOKUP(Dati!$A7770,Normas!$A:$D,2,FALSE),VLOOKUP(Dati!$A7770,Normas!$A:$D,2,FALSE)*0.3)),"")</f>
      </c>
      <c r="I7770" s="2">
        <f>IFERROR(IF(ISBLANK($A7770),"",IF($A7770="Ūdeņraža jonu koncentrācija",VLOOKUP(Dati!$A7770,Normas!$A:$D,3,FALSE),VLOOKUP(Dati!$A7770,Normas!$A:$D,3,FALSE)*0.3)),"")</f>
      </c>
    </row>
    <row r="7771" spans="2:9" x14ac:dyDescent="0.2">
      <c r="B7771">
        <f>IF(ISBLANK(A7771),"",VLOOKUP(A7771,Normas!A:D,4,FALSE))</f>
      </c>
      <c r="E7771" s="2">
        <f>IF(ISBLANK(D7771),"",INT(YEARFRAC(D7771,'Vispārīga informācija'!$B$2)))</f>
      </c>
      <c r="F7771" s="2">
        <f>IFERROR(IF(ISBLANK($A7771),"",IF($A7771="Ūdeņraža jonu koncentrācija",VLOOKUP(Dati!$A7771,Normas!$A:$D,2,FALSE),VLOOKUP(Dati!$A7771,Normas!$A:$D,2,FALSE)*0.6)),"")</f>
      </c>
      <c r="G7771" s="2">
        <f>IFERROR(IF(ISBLANK($A7771),"",IF($A7771="Ūdeņraža jonu koncentrācija",VLOOKUP(Dati!$A7771,Normas!$A:$D,3,FALSE),VLOOKUP(Dati!$A7771,Normas!$A:$D,3,FALSE)*0.6)),"")</f>
      </c>
      <c r="H7771" s="2">
        <f>IFERROR(IF(ISBLANK($A7771),"",IF($A7771="Ūdeņraža jonu koncentrācija",VLOOKUP(Dati!$A7771,Normas!$A:$D,2,FALSE),VLOOKUP(Dati!$A7771,Normas!$A:$D,2,FALSE)*0.3)),"")</f>
      </c>
      <c r="I7771" s="2">
        <f>IFERROR(IF(ISBLANK($A7771),"",IF($A7771="Ūdeņraža jonu koncentrācija",VLOOKUP(Dati!$A7771,Normas!$A:$D,3,FALSE),VLOOKUP(Dati!$A7771,Normas!$A:$D,3,FALSE)*0.3)),"")</f>
      </c>
    </row>
    <row r="7772" spans="2:9" x14ac:dyDescent="0.2">
      <c r="B7772">
        <f>IF(ISBLANK(A7772),"",VLOOKUP(A7772,Normas!A:D,4,FALSE))</f>
      </c>
      <c r="E7772" s="2">
        <f>IF(ISBLANK(D7772),"",INT(YEARFRAC(D7772,'Vispārīga informācija'!$B$2)))</f>
      </c>
      <c r="F7772" s="2">
        <f>IFERROR(IF(ISBLANK($A7772),"",IF($A7772="Ūdeņraža jonu koncentrācija",VLOOKUP(Dati!$A7772,Normas!$A:$D,2,FALSE),VLOOKUP(Dati!$A7772,Normas!$A:$D,2,FALSE)*0.6)),"")</f>
      </c>
      <c r="G7772" s="2">
        <f>IFERROR(IF(ISBLANK($A7772),"",IF($A7772="Ūdeņraža jonu koncentrācija",VLOOKUP(Dati!$A7772,Normas!$A:$D,3,FALSE),VLOOKUP(Dati!$A7772,Normas!$A:$D,3,FALSE)*0.6)),"")</f>
      </c>
      <c r="H7772" s="2">
        <f>IFERROR(IF(ISBLANK($A7772),"",IF($A7772="Ūdeņraža jonu koncentrācija",VLOOKUP(Dati!$A7772,Normas!$A:$D,2,FALSE),VLOOKUP(Dati!$A7772,Normas!$A:$D,2,FALSE)*0.3)),"")</f>
      </c>
      <c r="I7772" s="2">
        <f>IFERROR(IF(ISBLANK($A7772),"",IF($A7772="Ūdeņraža jonu koncentrācija",VLOOKUP(Dati!$A7772,Normas!$A:$D,3,FALSE),VLOOKUP(Dati!$A7772,Normas!$A:$D,3,FALSE)*0.3)),"")</f>
      </c>
    </row>
    <row r="7773" spans="2:9" x14ac:dyDescent="0.2">
      <c r="B7773">
        <f>IF(ISBLANK(A7773),"",VLOOKUP(A7773,Normas!A:D,4,FALSE))</f>
      </c>
      <c r="E7773" s="2">
        <f>IF(ISBLANK(D7773),"",INT(YEARFRAC(D7773,'Vispārīga informācija'!$B$2)))</f>
      </c>
      <c r="F7773" s="2">
        <f>IFERROR(IF(ISBLANK($A7773),"",IF($A7773="Ūdeņraža jonu koncentrācija",VLOOKUP(Dati!$A7773,Normas!$A:$D,2,FALSE),VLOOKUP(Dati!$A7773,Normas!$A:$D,2,FALSE)*0.6)),"")</f>
      </c>
      <c r="G7773" s="2">
        <f>IFERROR(IF(ISBLANK($A7773),"",IF($A7773="Ūdeņraža jonu koncentrācija",VLOOKUP(Dati!$A7773,Normas!$A:$D,3,FALSE),VLOOKUP(Dati!$A7773,Normas!$A:$D,3,FALSE)*0.6)),"")</f>
      </c>
      <c r="H7773" s="2">
        <f>IFERROR(IF(ISBLANK($A7773),"",IF($A7773="Ūdeņraža jonu koncentrācija",VLOOKUP(Dati!$A7773,Normas!$A:$D,2,FALSE),VLOOKUP(Dati!$A7773,Normas!$A:$D,2,FALSE)*0.3)),"")</f>
      </c>
      <c r="I7773" s="2">
        <f>IFERROR(IF(ISBLANK($A7773),"",IF($A7773="Ūdeņraža jonu koncentrācija",VLOOKUP(Dati!$A7773,Normas!$A:$D,3,FALSE),VLOOKUP(Dati!$A7773,Normas!$A:$D,3,FALSE)*0.3)),"")</f>
      </c>
    </row>
    <row r="7774" spans="2:9" x14ac:dyDescent="0.2">
      <c r="B7774">
        <f>IF(ISBLANK(A7774),"",VLOOKUP(A7774,Normas!A:D,4,FALSE))</f>
      </c>
      <c r="E7774" s="2">
        <f>IF(ISBLANK(D7774),"",INT(YEARFRAC(D7774,'Vispārīga informācija'!$B$2)))</f>
      </c>
      <c r="F7774" s="2">
        <f>IFERROR(IF(ISBLANK($A7774),"",IF($A7774="Ūdeņraža jonu koncentrācija",VLOOKUP(Dati!$A7774,Normas!$A:$D,2,FALSE),VLOOKUP(Dati!$A7774,Normas!$A:$D,2,FALSE)*0.6)),"")</f>
      </c>
      <c r="G7774" s="2">
        <f>IFERROR(IF(ISBLANK($A7774),"",IF($A7774="Ūdeņraža jonu koncentrācija",VLOOKUP(Dati!$A7774,Normas!$A:$D,3,FALSE),VLOOKUP(Dati!$A7774,Normas!$A:$D,3,FALSE)*0.6)),"")</f>
      </c>
      <c r="H7774" s="2">
        <f>IFERROR(IF(ISBLANK($A7774),"",IF($A7774="Ūdeņraža jonu koncentrācija",VLOOKUP(Dati!$A7774,Normas!$A:$D,2,FALSE),VLOOKUP(Dati!$A7774,Normas!$A:$D,2,FALSE)*0.3)),"")</f>
      </c>
      <c r="I7774" s="2">
        <f>IFERROR(IF(ISBLANK($A7774),"",IF($A7774="Ūdeņraža jonu koncentrācija",VLOOKUP(Dati!$A7774,Normas!$A:$D,3,FALSE),VLOOKUP(Dati!$A7774,Normas!$A:$D,3,FALSE)*0.3)),"")</f>
      </c>
    </row>
    <row r="7775" spans="2:9" x14ac:dyDescent="0.2">
      <c r="B7775">
        <f>IF(ISBLANK(A7775),"",VLOOKUP(A7775,Normas!A:D,4,FALSE))</f>
      </c>
      <c r="E7775" s="2">
        <f>IF(ISBLANK(D7775),"",INT(YEARFRAC(D7775,'Vispārīga informācija'!$B$2)))</f>
      </c>
      <c r="F7775" s="2">
        <f>IFERROR(IF(ISBLANK($A7775),"",IF($A7775="Ūdeņraža jonu koncentrācija",VLOOKUP(Dati!$A7775,Normas!$A:$D,2,FALSE),VLOOKUP(Dati!$A7775,Normas!$A:$D,2,FALSE)*0.6)),"")</f>
      </c>
      <c r="G7775" s="2">
        <f>IFERROR(IF(ISBLANK($A7775),"",IF($A7775="Ūdeņraža jonu koncentrācija",VLOOKUP(Dati!$A7775,Normas!$A:$D,3,FALSE),VLOOKUP(Dati!$A7775,Normas!$A:$D,3,FALSE)*0.6)),"")</f>
      </c>
      <c r="H7775" s="2">
        <f>IFERROR(IF(ISBLANK($A7775),"",IF($A7775="Ūdeņraža jonu koncentrācija",VLOOKUP(Dati!$A7775,Normas!$A:$D,2,FALSE),VLOOKUP(Dati!$A7775,Normas!$A:$D,2,FALSE)*0.3)),"")</f>
      </c>
      <c r="I7775" s="2">
        <f>IFERROR(IF(ISBLANK($A7775),"",IF($A7775="Ūdeņraža jonu koncentrācija",VLOOKUP(Dati!$A7775,Normas!$A:$D,3,FALSE),VLOOKUP(Dati!$A7775,Normas!$A:$D,3,FALSE)*0.3)),"")</f>
      </c>
    </row>
    <row r="7776" spans="2:9" x14ac:dyDescent="0.2">
      <c r="B7776">
        <f>IF(ISBLANK(A7776),"",VLOOKUP(A7776,Normas!A:D,4,FALSE))</f>
      </c>
      <c r="E7776" s="2">
        <f>IF(ISBLANK(D7776),"",INT(YEARFRAC(D7776,'Vispārīga informācija'!$B$2)))</f>
      </c>
      <c r="F7776" s="2">
        <f>IFERROR(IF(ISBLANK($A7776),"",IF($A7776="Ūdeņraža jonu koncentrācija",VLOOKUP(Dati!$A7776,Normas!$A:$D,2,FALSE),VLOOKUP(Dati!$A7776,Normas!$A:$D,2,FALSE)*0.6)),"")</f>
      </c>
      <c r="G7776" s="2">
        <f>IFERROR(IF(ISBLANK($A7776),"",IF($A7776="Ūdeņraža jonu koncentrācija",VLOOKUP(Dati!$A7776,Normas!$A:$D,3,FALSE),VLOOKUP(Dati!$A7776,Normas!$A:$D,3,FALSE)*0.6)),"")</f>
      </c>
      <c r="H7776" s="2">
        <f>IFERROR(IF(ISBLANK($A7776),"",IF($A7776="Ūdeņraža jonu koncentrācija",VLOOKUP(Dati!$A7776,Normas!$A:$D,2,FALSE),VLOOKUP(Dati!$A7776,Normas!$A:$D,2,FALSE)*0.3)),"")</f>
      </c>
      <c r="I7776" s="2">
        <f>IFERROR(IF(ISBLANK($A7776),"",IF($A7776="Ūdeņraža jonu koncentrācija",VLOOKUP(Dati!$A7776,Normas!$A:$D,3,FALSE),VLOOKUP(Dati!$A7776,Normas!$A:$D,3,FALSE)*0.3)),"")</f>
      </c>
    </row>
    <row r="7777" spans="2:9" x14ac:dyDescent="0.2">
      <c r="B7777">
        <f>IF(ISBLANK(A7777),"",VLOOKUP(A7777,Normas!A:D,4,FALSE))</f>
      </c>
      <c r="E7777" s="2">
        <f>IF(ISBLANK(D7777),"",INT(YEARFRAC(D7777,'Vispārīga informācija'!$B$2)))</f>
      </c>
      <c r="F7777" s="2">
        <f>IFERROR(IF(ISBLANK($A7777),"",IF($A7777="Ūdeņraža jonu koncentrācija",VLOOKUP(Dati!$A7777,Normas!$A:$D,2,FALSE),VLOOKUP(Dati!$A7777,Normas!$A:$D,2,FALSE)*0.6)),"")</f>
      </c>
      <c r="G7777" s="2">
        <f>IFERROR(IF(ISBLANK($A7777),"",IF($A7777="Ūdeņraža jonu koncentrācija",VLOOKUP(Dati!$A7777,Normas!$A:$D,3,FALSE),VLOOKUP(Dati!$A7777,Normas!$A:$D,3,FALSE)*0.6)),"")</f>
      </c>
      <c r="H7777" s="2">
        <f>IFERROR(IF(ISBLANK($A7777),"",IF($A7777="Ūdeņraža jonu koncentrācija",VLOOKUP(Dati!$A7777,Normas!$A:$D,2,FALSE),VLOOKUP(Dati!$A7777,Normas!$A:$D,2,FALSE)*0.3)),"")</f>
      </c>
      <c r="I7777" s="2">
        <f>IFERROR(IF(ISBLANK($A7777),"",IF($A7777="Ūdeņraža jonu koncentrācija",VLOOKUP(Dati!$A7777,Normas!$A:$D,3,FALSE),VLOOKUP(Dati!$A7777,Normas!$A:$D,3,FALSE)*0.3)),"")</f>
      </c>
    </row>
    <row r="7778" spans="2:9" x14ac:dyDescent="0.2">
      <c r="B7778">
        <f>IF(ISBLANK(A7778),"",VLOOKUP(A7778,Normas!A:D,4,FALSE))</f>
      </c>
      <c r="E7778" s="2">
        <f>IF(ISBLANK(D7778),"",INT(YEARFRAC(D7778,'Vispārīga informācija'!$B$2)))</f>
      </c>
      <c r="F7778" s="2">
        <f>IFERROR(IF(ISBLANK($A7778),"",IF($A7778="Ūdeņraža jonu koncentrācija",VLOOKUP(Dati!$A7778,Normas!$A:$D,2,FALSE),VLOOKUP(Dati!$A7778,Normas!$A:$D,2,FALSE)*0.6)),"")</f>
      </c>
      <c r="G7778" s="2">
        <f>IFERROR(IF(ISBLANK($A7778),"",IF($A7778="Ūdeņraža jonu koncentrācija",VLOOKUP(Dati!$A7778,Normas!$A:$D,3,FALSE),VLOOKUP(Dati!$A7778,Normas!$A:$D,3,FALSE)*0.6)),"")</f>
      </c>
      <c r="H7778" s="2">
        <f>IFERROR(IF(ISBLANK($A7778),"",IF($A7778="Ūdeņraža jonu koncentrācija",VLOOKUP(Dati!$A7778,Normas!$A:$D,2,FALSE),VLOOKUP(Dati!$A7778,Normas!$A:$D,2,FALSE)*0.3)),"")</f>
      </c>
      <c r="I7778" s="2">
        <f>IFERROR(IF(ISBLANK($A7778),"",IF($A7778="Ūdeņraža jonu koncentrācija",VLOOKUP(Dati!$A7778,Normas!$A:$D,3,FALSE),VLOOKUP(Dati!$A7778,Normas!$A:$D,3,FALSE)*0.3)),"")</f>
      </c>
    </row>
    <row r="7779" spans="2:9" x14ac:dyDescent="0.2">
      <c r="B7779">
        <f>IF(ISBLANK(A7779),"",VLOOKUP(A7779,Normas!A:D,4,FALSE))</f>
      </c>
      <c r="E7779" s="2">
        <f>IF(ISBLANK(D7779),"",INT(YEARFRAC(D7779,'Vispārīga informācija'!$B$2)))</f>
      </c>
      <c r="F7779" s="2">
        <f>IFERROR(IF(ISBLANK($A7779),"",IF($A7779="Ūdeņraža jonu koncentrācija",VLOOKUP(Dati!$A7779,Normas!$A:$D,2,FALSE),VLOOKUP(Dati!$A7779,Normas!$A:$D,2,FALSE)*0.6)),"")</f>
      </c>
      <c r="G7779" s="2">
        <f>IFERROR(IF(ISBLANK($A7779),"",IF($A7779="Ūdeņraža jonu koncentrācija",VLOOKUP(Dati!$A7779,Normas!$A:$D,3,FALSE),VLOOKUP(Dati!$A7779,Normas!$A:$D,3,FALSE)*0.6)),"")</f>
      </c>
      <c r="H7779" s="2">
        <f>IFERROR(IF(ISBLANK($A7779),"",IF($A7779="Ūdeņraža jonu koncentrācija",VLOOKUP(Dati!$A7779,Normas!$A:$D,2,FALSE),VLOOKUP(Dati!$A7779,Normas!$A:$D,2,FALSE)*0.3)),"")</f>
      </c>
      <c r="I7779" s="2">
        <f>IFERROR(IF(ISBLANK($A7779),"",IF($A7779="Ūdeņraža jonu koncentrācija",VLOOKUP(Dati!$A7779,Normas!$A:$D,3,FALSE),VLOOKUP(Dati!$A7779,Normas!$A:$D,3,FALSE)*0.3)),"")</f>
      </c>
    </row>
    <row r="7780" spans="2:9" x14ac:dyDescent="0.2">
      <c r="B7780">
        <f>IF(ISBLANK(A7780),"",VLOOKUP(A7780,Normas!A:D,4,FALSE))</f>
      </c>
      <c r="E7780" s="2">
        <f>IF(ISBLANK(D7780),"",INT(YEARFRAC(D7780,'Vispārīga informācija'!$B$2)))</f>
      </c>
      <c r="F7780" s="2">
        <f>IFERROR(IF(ISBLANK($A7780),"",IF($A7780="Ūdeņraža jonu koncentrācija",VLOOKUP(Dati!$A7780,Normas!$A:$D,2,FALSE),VLOOKUP(Dati!$A7780,Normas!$A:$D,2,FALSE)*0.6)),"")</f>
      </c>
      <c r="G7780" s="2">
        <f>IFERROR(IF(ISBLANK($A7780),"",IF($A7780="Ūdeņraža jonu koncentrācija",VLOOKUP(Dati!$A7780,Normas!$A:$D,3,FALSE),VLOOKUP(Dati!$A7780,Normas!$A:$D,3,FALSE)*0.6)),"")</f>
      </c>
      <c r="H7780" s="2">
        <f>IFERROR(IF(ISBLANK($A7780),"",IF($A7780="Ūdeņraža jonu koncentrācija",VLOOKUP(Dati!$A7780,Normas!$A:$D,2,FALSE),VLOOKUP(Dati!$A7780,Normas!$A:$D,2,FALSE)*0.3)),"")</f>
      </c>
      <c r="I7780" s="2">
        <f>IFERROR(IF(ISBLANK($A7780),"",IF($A7780="Ūdeņraža jonu koncentrācija",VLOOKUP(Dati!$A7780,Normas!$A:$D,3,FALSE),VLOOKUP(Dati!$A7780,Normas!$A:$D,3,FALSE)*0.3)),"")</f>
      </c>
    </row>
    <row r="7781" spans="2:9" x14ac:dyDescent="0.2">
      <c r="B7781">
        <f>IF(ISBLANK(A7781),"",VLOOKUP(A7781,Normas!A:D,4,FALSE))</f>
      </c>
      <c r="E7781" s="2">
        <f>IF(ISBLANK(D7781),"",INT(YEARFRAC(D7781,'Vispārīga informācija'!$B$2)))</f>
      </c>
      <c r="F7781" s="2">
        <f>IFERROR(IF(ISBLANK($A7781),"",IF($A7781="Ūdeņraža jonu koncentrācija",VLOOKUP(Dati!$A7781,Normas!$A:$D,2,FALSE),VLOOKUP(Dati!$A7781,Normas!$A:$D,2,FALSE)*0.6)),"")</f>
      </c>
      <c r="G7781" s="2">
        <f>IFERROR(IF(ISBLANK($A7781),"",IF($A7781="Ūdeņraža jonu koncentrācija",VLOOKUP(Dati!$A7781,Normas!$A:$D,3,FALSE),VLOOKUP(Dati!$A7781,Normas!$A:$D,3,FALSE)*0.6)),"")</f>
      </c>
      <c r="H7781" s="2">
        <f>IFERROR(IF(ISBLANK($A7781),"",IF($A7781="Ūdeņraža jonu koncentrācija",VLOOKUP(Dati!$A7781,Normas!$A:$D,2,FALSE),VLOOKUP(Dati!$A7781,Normas!$A:$D,2,FALSE)*0.3)),"")</f>
      </c>
      <c r="I7781" s="2">
        <f>IFERROR(IF(ISBLANK($A7781),"",IF($A7781="Ūdeņraža jonu koncentrācija",VLOOKUP(Dati!$A7781,Normas!$A:$D,3,FALSE),VLOOKUP(Dati!$A7781,Normas!$A:$D,3,FALSE)*0.3)),"")</f>
      </c>
    </row>
    <row r="7782" spans="2:9" x14ac:dyDescent="0.2">
      <c r="B7782">
        <f>IF(ISBLANK(A7782),"",VLOOKUP(A7782,Normas!A:D,4,FALSE))</f>
      </c>
      <c r="E7782" s="2">
        <f>IF(ISBLANK(D7782),"",INT(YEARFRAC(D7782,'Vispārīga informācija'!$B$2)))</f>
      </c>
      <c r="F7782" s="2">
        <f>IFERROR(IF(ISBLANK($A7782),"",IF($A7782="Ūdeņraža jonu koncentrācija",VLOOKUP(Dati!$A7782,Normas!$A:$D,2,FALSE),VLOOKUP(Dati!$A7782,Normas!$A:$D,2,FALSE)*0.6)),"")</f>
      </c>
      <c r="G7782" s="2">
        <f>IFERROR(IF(ISBLANK($A7782),"",IF($A7782="Ūdeņraža jonu koncentrācija",VLOOKUP(Dati!$A7782,Normas!$A:$D,3,FALSE),VLOOKUP(Dati!$A7782,Normas!$A:$D,3,FALSE)*0.6)),"")</f>
      </c>
      <c r="H7782" s="2">
        <f>IFERROR(IF(ISBLANK($A7782),"",IF($A7782="Ūdeņraža jonu koncentrācija",VLOOKUP(Dati!$A7782,Normas!$A:$D,2,FALSE),VLOOKUP(Dati!$A7782,Normas!$A:$D,2,FALSE)*0.3)),"")</f>
      </c>
      <c r="I7782" s="2">
        <f>IFERROR(IF(ISBLANK($A7782),"",IF($A7782="Ūdeņraža jonu koncentrācija",VLOOKUP(Dati!$A7782,Normas!$A:$D,3,FALSE),VLOOKUP(Dati!$A7782,Normas!$A:$D,3,FALSE)*0.3)),"")</f>
      </c>
    </row>
    <row r="7783" spans="2:9" x14ac:dyDescent="0.2">
      <c r="B7783">
        <f>IF(ISBLANK(A7783),"",VLOOKUP(A7783,Normas!A:D,4,FALSE))</f>
      </c>
      <c r="E7783" s="2">
        <f>IF(ISBLANK(D7783),"",INT(YEARFRAC(D7783,'Vispārīga informācija'!$B$2)))</f>
      </c>
      <c r="F7783" s="2">
        <f>IFERROR(IF(ISBLANK($A7783),"",IF($A7783="Ūdeņraža jonu koncentrācija",VLOOKUP(Dati!$A7783,Normas!$A:$D,2,FALSE),VLOOKUP(Dati!$A7783,Normas!$A:$D,2,FALSE)*0.6)),"")</f>
      </c>
      <c r="G7783" s="2">
        <f>IFERROR(IF(ISBLANK($A7783),"",IF($A7783="Ūdeņraža jonu koncentrācija",VLOOKUP(Dati!$A7783,Normas!$A:$D,3,FALSE),VLOOKUP(Dati!$A7783,Normas!$A:$D,3,FALSE)*0.6)),"")</f>
      </c>
      <c r="H7783" s="2">
        <f>IFERROR(IF(ISBLANK($A7783),"",IF($A7783="Ūdeņraža jonu koncentrācija",VLOOKUP(Dati!$A7783,Normas!$A:$D,2,FALSE),VLOOKUP(Dati!$A7783,Normas!$A:$D,2,FALSE)*0.3)),"")</f>
      </c>
      <c r="I7783" s="2">
        <f>IFERROR(IF(ISBLANK($A7783),"",IF($A7783="Ūdeņraža jonu koncentrācija",VLOOKUP(Dati!$A7783,Normas!$A:$D,3,FALSE),VLOOKUP(Dati!$A7783,Normas!$A:$D,3,FALSE)*0.3)),"")</f>
      </c>
    </row>
    <row r="7784" spans="2:9" x14ac:dyDescent="0.2">
      <c r="B7784">
        <f>IF(ISBLANK(A7784),"",VLOOKUP(A7784,Normas!A:D,4,FALSE))</f>
      </c>
      <c r="E7784" s="2">
        <f>IF(ISBLANK(D7784),"",INT(YEARFRAC(D7784,'Vispārīga informācija'!$B$2)))</f>
      </c>
      <c r="F7784" s="2">
        <f>IFERROR(IF(ISBLANK($A7784),"",IF($A7784="Ūdeņraža jonu koncentrācija",VLOOKUP(Dati!$A7784,Normas!$A:$D,2,FALSE),VLOOKUP(Dati!$A7784,Normas!$A:$D,2,FALSE)*0.6)),"")</f>
      </c>
      <c r="G7784" s="2">
        <f>IFERROR(IF(ISBLANK($A7784),"",IF($A7784="Ūdeņraža jonu koncentrācija",VLOOKUP(Dati!$A7784,Normas!$A:$D,3,FALSE),VLOOKUP(Dati!$A7784,Normas!$A:$D,3,FALSE)*0.6)),"")</f>
      </c>
      <c r="H7784" s="2">
        <f>IFERROR(IF(ISBLANK($A7784),"",IF($A7784="Ūdeņraža jonu koncentrācija",VLOOKUP(Dati!$A7784,Normas!$A:$D,2,FALSE),VLOOKUP(Dati!$A7784,Normas!$A:$D,2,FALSE)*0.3)),"")</f>
      </c>
      <c r="I7784" s="2">
        <f>IFERROR(IF(ISBLANK($A7784),"",IF($A7784="Ūdeņraža jonu koncentrācija",VLOOKUP(Dati!$A7784,Normas!$A:$D,3,FALSE),VLOOKUP(Dati!$A7784,Normas!$A:$D,3,FALSE)*0.3)),"")</f>
      </c>
    </row>
    <row r="7785" spans="2:9" x14ac:dyDescent="0.2">
      <c r="B7785">
        <f>IF(ISBLANK(A7785),"",VLOOKUP(A7785,Normas!A:D,4,FALSE))</f>
      </c>
      <c r="E7785" s="2">
        <f>IF(ISBLANK(D7785),"",INT(YEARFRAC(D7785,'Vispārīga informācija'!$B$2)))</f>
      </c>
      <c r="F7785" s="2">
        <f>IFERROR(IF(ISBLANK($A7785),"",IF($A7785="Ūdeņraža jonu koncentrācija",VLOOKUP(Dati!$A7785,Normas!$A:$D,2,FALSE),VLOOKUP(Dati!$A7785,Normas!$A:$D,2,FALSE)*0.6)),"")</f>
      </c>
      <c r="G7785" s="2">
        <f>IFERROR(IF(ISBLANK($A7785),"",IF($A7785="Ūdeņraža jonu koncentrācija",VLOOKUP(Dati!$A7785,Normas!$A:$D,3,FALSE),VLOOKUP(Dati!$A7785,Normas!$A:$D,3,FALSE)*0.6)),"")</f>
      </c>
      <c r="H7785" s="2">
        <f>IFERROR(IF(ISBLANK($A7785),"",IF($A7785="Ūdeņraža jonu koncentrācija",VLOOKUP(Dati!$A7785,Normas!$A:$D,2,FALSE),VLOOKUP(Dati!$A7785,Normas!$A:$D,2,FALSE)*0.3)),"")</f>
      </c>
      <c r="I7785" s="2">
        <f>IFERROR(IF(ISBLANK($A7785),"",IF($A7785="Ūdeņraža jonu koncentrācija",VLOOKUP(Dati!$A7785,Normas!$A:$D,3,FALSE),VLOOKUP(Dati!$A7785,Normas!$A:$D,3,FALSE)*0.3)),"")</f>
      </c>
    </row>
    <row r="7786" spans="2:9" x14ac:dyDescent="0.2">
      <c r="B7786">
        <f>IF(ISBLANK(A7786),"",VLOOKUP(A7786,Normas!A:D,4,FALSE))</f>
      </c>
      <c r="E7786" s="2">
        <f>IF(ISBLANK(D7786),"",INT(YEARFRAC(D7786,'Vispārīga informācija'!$B$2)))</f>
      </c>
      <c r="F7786" s="2">
        <f>IFERROR(IF(ISBLANK($A7786),"",IF($A7786="Ūdeņraža jonu koncentrācija",VLOOKUP(Dati!$A7786,Normas!$A:$D,2,FALSE),VLOOKUP(Dati!$A7786,Normas!$A:$D,2,FALSE)*0.6)),"")</f>
      </c>
      <c r="G7786" s="2">
        <f>IFERROR(IF(ISBLANK($A7786),"",IF($A7786="Ūdeņraža jonu koncentrācija",VLOOKUP(Dati!$A7786,Normas!$A:$D,3,FALSE),VLOOKUP(Dati!$A7786,Normas!$A:$D,3,FALSE)*0.6)),"")</f>
      </c>
      <c r="H7786" s="2">
        <f>IFERROR(IF(ISBLANK($A7786),"",IF($A7786="Ūdeņraža jonu koncentrācija",VLOOKUP(Dati!$A7786,Normas!$A:$D,2,FALSE),VLOOKUP(Dati!$A7786,Normas!$A:$D,2,FALSE)*0.3)),"")</f>
      </c>
      <c r="I7786" s="2">
        <f>IFERROR(IF(ISBLANK($A7786),"",IF($A7786="Ūdeņraža jonu koncentrācija",VLOOKUP(Dati!$A7786,Normas!$A:$D,3,FALSE),VLOOKUP(Dati!$A7786,Normas!$A:$D,3,FALSE)*0.3)),"")</f>
      </c>
    </row>
    <row r="7787" spans="2:9" x14ac:dyDescent="0.2">
      <c r="B7787">
        <f>IF(ISBLANK(A7787),"",VLOOKUP(A7787,Normas!A:D,4,FALSE))</f>
      </c>
      <c r="E7787" s="2">
        <f>IF(ISBLANK(D7787),"",INT(YEARFRAC(D7787,'Vispārīga informācija'!$B$2)))</f>
      </c>
      <c r="F7787" s="2">
        <f>IFERROR(IF(ISBLANK($A7787),"",IF($A7787="Ūdeņraža jonu koncentrācija",VLOOKUP(Dati!$A7787,Normas!$A:$D,2,FALSE),VLOOKUP(Dati!$A7787,Normas!$A:$D,2,FALSE)*0.6)),"")</f>
      </c>
      <c r="G7787" s="2">
        <f>IFERROR(IF(ISBLANK($A7787),"",IF($A7787="Ūdeņraža jonu koncentrācija",VLOOKUP(Dati!$A7787,Normas!$A:$D,3,FALSE),VLOOKUP(Dati!$A7787,Normas!$A:$D,3,FALSE)*0.6)),"")</f>
      </c>
      <c r="H7787" s="2">
        <f>IFERROR(IF(ISBLANK($A7787),"",IF($A7787="Ūdeņraža jonu koncentrācija",VLOOKUP(Dati!$A7787,Normas!$A:$D,2,FALSE),VLOOKUP(Dati!$A7787,Normas!$A:$D,2,FALSE)*0.3)),"")</f>
      </c>
      <c r="I7787" s="2">
        <f>IFERROR(IF(ISBLANK($A7787),"",IF($A7787="Ūdeņraža jonu koncentrācija",VLOOKUP(Dati!$A7787,Normas!$A:$D,3,FALSE),VLOOKUP(Dati!$A7787,Normas!$A:$D,3,FALSE)*0.3)),"")</f>
      </c>
    </row>
    <row r="7788" spans="2:9" x14ac:dyDescent="0.2">
      <c r="B7788">
        <f>IF(ISBLANK(A7788),"",VLOOKUP(A7788,Normas!A:D,4,FALSE))</f>
      </c>
      <c r="E7788" s="2">
        <f>IF(ISBLANK(D7788),"",INT(YEARFRAC(D7788,'Vispārīga informācija'!$B$2)))</f>
      </c>
      <c r="F7788" s="2">
        <f>IFERROR(IF(ISBLANK($A7788),"",IF($A7788="Ūdeņraža jonu koncentrācija",VLOOKUP(Dati!$A7788,Normas!$A:$D,2,FALSE),VLOOKUP(Dati!$A7788,Normas!$A:$D,2,FALSE)*0.6)),"")</f>
      </c>
      <c r="G7788" s="2">
        <f>IFERROR(IF(ISBLANK($A7788),"",IF($A7788="Ūdeņraža jonu koncentrācija",VLOOKUP(Dati!$A7788,Normas!$A:$D,3,FALSE),VLOOKUP(Dati!$A7788,Normas!$A:$D,3,FALSE)*0.6)),"")</f>
      </c>
      <c r="H7788" s="2">
        <f>IFERROR(IF(ISBLANK($A7788),"",IF($A7788="Ūdeņraža jonu koncentrācija",VLOOKUP(Dati!$A7788,Normas!$A:$D,2,FALSE),VLOOKUP(Dati!$A7788,Normas!$A:$D,2,FALSE)*0.3)),"")</f>
      </c>
      <c r="I7788" s="2">
        <f>IFERROR(IF(ISBLANK($A7788),"",IF($A7788="Ūdeņraža jonu koncentrācija",VLOOKUP(Dati!$A7788,Normas!$A:$D,3,FALSE),VLOOKUP(Dati!$A7788,Normas!$A:$D,3,FALSE)*0.3)),"")</f>
      </c>
    </row>
    <row r="7789" spans="2:9" x14ac:dyDescent="0.2">
      <c r="B7789">
        <f>IF(ISBLANK(A7789),"",VLOOKUP(A7789,Normas!A:D,4,FALSE))</f>
      </c>
      <c r="E7789" s="2">
        <f>IF(ISBLANK(D7789),"",INT(YEARFRAC(D7789,'Vispārīga informācija'!$B$2)))</f>
      </c>
      <c r="F7789" s="2">
        <f>IFERROR(IF(ISBLANK($A7789),"",IF($A7789="Ūdeņraža jonu koncentrācija",VLOOKUP(Dati!$A7789,Normas!$A:$D,2,FALSE),VLOOKUP(Dati!$A7789,Normas!$A:$D,2,FALSE)*0.6)),"")</f>
      </c>
      <c r="G7789" s="2">
        <f>IFERROR(IF(ISBLANK($A7789),"",IF($A7789="Ūdeņraža jonu koncentrācija",VLOOKUP(Dati!$A7789,Normas!$A:$D,3,FALSE),VLOOKUP(Dati!$A7789,Normas!$A:$D,3,FALSE)*0.6)),"")</f>
      </c>
      <c r="H7789" s="2">
        <f>IFERROR(IF(ISBLANK($A7789),"",IF($A7789="Ūdeņraža jonu koncentrācija",VLOOKUP(Dati!$A7789,Normas!$A:$D,2,FALSE),VLOOKUP(Dati!$A7789,Normas!$A:$D,2,FALSE)*0.3)),"")</f>
      </c>
      <c r="I7789" s="2">
        <f>IFERROR(IF(ISBLANK($A7789),"",IF($A7789="Ūdeņraža jonu koncentrācija",VLOOKUP(Dati!$A7789,Normas!$A:$D,3,FALSE),VLOOKUP(Dati!$A7789,Normas!$A:$D,3,FALSE)*0.3)),"")</f>
      </c>
    </row>
    <row r="7790" spans="2:9" x14ac:dyDescent="0.2">
      <c r="B7790">
        <f>IF(ISBLANK(A7790),"",VLOOKUP(A7790,Normas!A:D,4,FALSE))</f>
      </c>
      <c r="E7790" s="2">
        <f>IF(ISBLANK(D7790),"",INT(YEARFRAC(D7790,'Vispārīga informācija'!$B$2)))</f>
      </c>
      <c r="F7790" s="2">
        <f>IFERROR(IF(ISBLANK($A7790),"",IF($A7790="Ūdeņraža jonu koncentrācija",VLOOKUP(Dati!$A7790,Normas!$A:$D,2,FALSE),VLOOKUP(Dati!$A7790,Normas!$A:$D,2,FALSE)*0.6)),"")</f>
      </c>
      <c r="G7790" s="2">
        <f>IFERROR(IF(ISBLANK($A7790),"",IF($A7790="Ūdeņraža jonu koncentrācija",VLOOKUP(Dati!$A7790,Normas!$A:$D,3,FALSE),VLOOKUP(Dati!$A7790,Normas!$A:$D,3,FALSE)*0.6)),"")</f>
      </c>
      <c r="H7790" s="2">
        <f>IFERROR(IF(ISBLANK($A7790),"",IF($A7790="Ūdeņraža jonu koncentrācija",VLOOKUP(Dati!$A7790,Normas!$A:$D,2,FALSE),VLOOKUP(Dati!$A7790,Normas!$A:$D,2,FALSE)*0.3)),"")</f>
      </c>
      <c r="I7790" s="2">
        <f>IFERROR(IF(ISBLANK($A7790),"",IF($A7790="Ūdeņraža jonu koncentrācija",VLOOKUP(Dati!$A7790,Normas!$A:$D,3,FALSE),VLOOKUP(Dati!$A7790,Normas!$A:$D,3,FALSE)*0.3)),"")</f>
      </c>
    </row>
    <row r="7791" spans="2:9" x14ac:dyDescent="0.2">
      <c r="B7791">
        <f>IF(ISBLANK(A7791),"",VLOOKUP(A7791,Normas!A:D,4,FALSE))</f>
      </c>
      <c r="E7791" s="2">
        <f>IF(ISBLANK(D7791),"",INT(YEARFRAC(D7791,'Vispārīga informācija'!$B$2)))</f>
      </c>
      <c r="F7791" s="2">
        <f>IFERROR(IF(ISBLANK($A7791),"",IF($A7791="Ūdeņraža jonu koncentrācija",VLOOKUP(Dati!$A7791,Normas!$A:$D,2,FALSE),VLOOKUP(Dati!$A7791,Normas!$A:$D,2,FALSE)*0.6)),"")</f>
      </c>
      <c r="G7791" s="2">
        <f>IFERROR(IF(ISBLANK($A7791),"",IF($A7791="Ūdeņraža jonu koncentrācija",VLOOKUP(Dati!$A7791,Normas!$A:$D,3,FALSE),VLOOKUP(Dati!$A7791,Normas!$A:$D,3,FALSE)*0.6)),"")</f>
      </c>
      <c r="H7791" s="2">
        <f>IFERROR(IF(ISBLANK($A7791),"",IF($A7791="Ūdeņraža jonu koncentrācija",VLOOKUP(Dati!$A7791,Normas!$A:$D,2,FALSE),VLOOKUP(Dati!$A7791,Normas!$A:$D,2,FALSE)*0.3)),"")</f>
      </c>
      <c r="I7791" s="2">
        <f>IFERROR(IF(ISBLANK($A7791),"",IF($A7791="Ūdeņraža jonu koncentrācija",VLOOKUP(Dati!$A7791,Normas!$A:$D,3,FALSE),VLOOKUP(Dati!$A7791,Normas!$A:$D,3,FALSE)*0.3)),"")</f>
      </c>
    </row>
    <row r="7792" spans="2:9" x14ac:dyDescent="0.2">
      <c r="B7792">
        <f>IF(ISBLANK(A7792),"",VLOOKUP(A7792,Normas!A:D,4,FALSE))</f>
      </c>
      <c r="E7792" s="2">
        <f>IF(ISBLANK(D7792),"",INT(YEARFRAC(D7792,'Vispārīga informācija'!$B$2)))</f>
      </c>
      <c r="F7792" s="2">
        <f>IFERROR(IF(ISBLANK($A7792),"",IF($A7792="Ūdeņraža jonu koncentrācija",VLOOKUP(Dati!$A7792,Normas!$A:$D,2,FALSE),VLOOKUP(Dati!$A7792,Normas!$A:$D,2,FALSE)*0.6)),"")</f>
      </c>
      <c r="G7792" s="2">
        <f>IFERROR(IF(ISBLANK($A7792),"",IF($A7792="Ūdeņraža jonu koncentrācija",VLOOKUP(Dati!$A7792,Normas!$A:$D,3,FALSE),VLOOKUP(Dati!$A7792,Normas!$A:$D,3,FALSE)*0.6)),"")</f>
      </c>
      <c r="H7792" s="2">
        <f>IFERROR(IF(ISBLANK($A7792),"",IF($A7792="Ūdeņraža jonu koncentrācija",VLOOKUP(Dati!$A7792,Normas!$A:$D,2,FALSE),VLOOKUP(Dati!$A7792,Normas!$A:$D,2,FALSE)*0.3)),"")</f>
      </c>
      <c r="I7792" s="2">
        <f>IFERROR(IF(ISBLANK($A7792),"",IF($A7792="Ūdeņraža jonu koncentrācija",VLOOKUP(Dati!$A7792,Normas!$A:$D,3,FALSE),VLOOKUP(Dati!$A7792,Normas!$A:$D,3,FALSE)*0.3)),"")</f>
      </c>
    </row>
    <row r="7793" spans="2:9" x14ac:dyDescent="0.2">
      <c r="B7793">
        <f>IF(ISBLANK(A7793),"",VLOOKUP(A7793,Normas!A:D,4,FALSE))</f>
      </c>
      <c r="E7793" s="2">
        <f>IF(ISBLANK(D7793),"",INT(YEARFRAC(D7793,'Vispārīga informācija'!$B$2)))</f>
      </c>
      <c r="F7793" s="2">
        <f>IFERROR(IF(ISBLANK($A7793),"",IF($A7793="Ūdeņraža jonu koncentrācija",VLOOKUP(Dati!$A7793,Normas!$A:$D,2,FALSE),VLOOKUP(Dati!$A7793,Normas!$A:$D,2,FALSE)*0.6)),"")</f>
      </c>
      <c r="G7793" s="2">
        <f>IFERROR(IF(ISBLANK($A7793),"",IF($A7793="Ūdeņraža jonu koncentrācija",VLOOKUP(Dati!$A7793,Normas!$A:$D,3,FALSE),VLOOKUP(Dati!$A7793,Normas!$A:$D,3,FALSE)*0.6)),"")</f>
      </c>
      <c r="H7793" s="2">
        <f>IFERROR(IF(ISBLANK($A7793),"",IF($A7793="Ūdeņraža jonu koncentrācija",VLOOKUP(Dati!$A7793,Normas!$A:$D,2,FALSE),VLOOKUP(Dati!$A7793,Normas!$A:$D,2,FALSE)*0.3)),"")</f>
      </c>
      <c r="I7793" s="2">
        <f>IFERROR(IF(ISBLANK($A7793),"",IF($A7793="Ūdeņraža jonu koncentrācija",VLOOKUP(Dati!$A7793,Normas!$A:$D,3,FALSE),VLOOKUP(Dati!$A7793,Normas!$A:$D,3,FALSE)*0.3)),"")</f>
      </c>
    </row>
    <row r="7794" spans="2:9" x14ac:dyDescent="0.2">
      <c r="B7794">
        <f>IF(ISBLANK(A7794),"",VLOOKUP(A7794,Normas!A:D,4,FALSE))</f>
      </c>
      <c r="E7794" s="2">
        <f>IF(ISBLANK(D7794),"",INT(YEARFRAC(D7794,'Vispārīga informācija'!$B$2)))</f>
      </c>
      <c r="F7794" s="2">
        <f>IFERROR(IF(ISBLANK($A7794),"",IF($A7794="Ūdeņraža jonu koncentrācija",VLOOKUP(Dati!$A7794,Normas!$A:$D,2,FALSE),VLOOKUP(Dati!$A7794,Normas!$A:$D,2,FALSE)*0.6)),"")</f>
      </c>
      <c r="G7794" s="2">
        <f>IFERROR(IF(ISBLANK($A7794),"",IF($A7794="Ūdeņraža jonu koncentrācija",VLOOKUP(Dati!$A7794,Normas!$A:$D,3,FALSE),VLOOKUP(Dati!$A7794,Normas!$A:$D,3,FALSE)*0.6)),"")</f>
      </c>
      <c r="H7794" s="2">
        <f>IFERROR(IF(ISBLANK($A7794),"",IF($A7794="Ūdeņraža jonu koncentrācija",VLOOKUP(Dati!$A7794,Normas!$A:$D,2,FALSE),VLOOKUP(Dati!$A7794,Normas!$A:$D,2,FALSE)*0.3)),"")</f>
      </c>
      <c r="I7794" s="2">
        <f>IFERROR(IF(ISBLANK($A7794),"",IF($A7794="Ūdeņraža jonu koncentrācija",VLOOKUP(Dati!$A7794,Normas!$A:$D,3,FALSE),VLOOKUP(Dati!$A7794,Normas!$A:$D,3,FALSE)*0.3)),"")</f>
      </c>
    </row>
    <row r="7795" spans="2:9" x14ac:dyDescent="0.2">
      <c r="B7795">
        <f>IF(ISBLANK(A7795),"",VLOOKUP(A7795,Normas!A:D,4,FALSE))</f>
      </c>
      <c r="E7795" s="2">
        <f>IF(ISBLANK(D7795),"",INT(YEARFRAC(D7795,'Vispārīga informācija'!$B$2)))</f>
      </c>
      <c r="F7795" s="2">
        <f>IFERROR(IF(ISBLANK($A7795),"",IF($A7795="Ūdeņraža jonu koncentrācija",VLOOKUP(Dati!$A7795,Normas!$A:$D,2,FALSE),VLOOKUP(Dati!$A7795,Normas!$A:$D,2,FALSE)*0.6)),"")</f>
      </c>
      <c r="G7795" s="2">
        <f>IFERROR(IF(ISBLANK($A7795),"",IF($A7795="Ūdeņraža jonu koncentrācija",VLOOKUP(Dati!$A7795,Normas!$A:$D,3,FALSE),VLOOKUP(Dati!$A7795,Normas!$A:$D,3,FALSE)*0.6)),"")</f>
      </c>
      <c r="H7795" s="2">
        <f>IFERROR(IF(ISBLANK($A7795),"",IF($A7795="Ūdeņraža jonu koncentrācija",VLOOKUP(Dati!$A7795,Normas!$A:$D,2,FALSE),VLOOKUP(Dati!$A7795,Normas!$A:$D,2,FALSE)*0.3)),"")</f>
      </c>
      <c r="I7795" s="2">
        <f>IFERROR(IF(ISBLANK($A7795),"",IF($A7795="Ūdeņraža jonu koncentrācija",VLOOKUP(Dati!$A7795,Normas!$A:$D,3,FALSE),VLOOKUP(Dati!$A7795,Normas!$A:$D,3,FALSE)*0.3)),"")</f>
      </c>
    </row>
    <row r="7796" spans="2:9" x14ac:dyDescent="0.2">
      <c r="B7796">
        <f>IF(ISBLANK(A7796),"",VLOOKUP(A7796,Normas!A:D,4,FALSE))</f>
      </c>
      <c r="E7796" s="2">
        <f>IF(ISBLANK(D7796),"",INT(YEARFRAC(D7796,'Vispārīga informācija'!$B$2)))</f>
      </c>
      <c r="F7796" s="2">
        <f>IFERROR(IF(ISBLANK($A7796),"",IF($A7796="Ūdeņraža jonu koncentrācija",VLOOKUP(Dati!$A7796,Normas!$A:$D,2,FALSE),VLOOKUP(Dati!$A7796,Normas!$A:$D,2,FALSE)*0.6)),"")</f>
      </c>
      <c r="G7796" s="2">
        <f>IFERROR(IF(ISBLANK($A7796),"",IF($A7796="Ūdeņraža jonu koncentrācija",VLOOKUP(Dati!$A7796,Normas!$A:$D,3,FALSE),VLOOKUP(Dati!$A7796,Normas!$A:$D,3,FALSE)*0.6)),"")</f>
      </c>
      <c r="H7796" s="2">
        <f>IFERROR(IF(ISBLANK($A7796),"",IF($A7796="Ūdeņraža jonu koncentrācija",VLOOKUP(Dati!$A7796,Normas!$A:$D,2,FALSE),VLOOKUP(Dati!$A7796,Normas!$A:$D,2,FALSE)*0.3)),"")</f>
      </c>
      <c r="I7796" s="2">
        <f>IFERROR(IF(ISBLANK($A7796),"",IF($A7796="Ūdeņraža jonu koncentrācija",VLOOKUP(Dati!$A7796,Normas!$A:$D,3,FALSE),VLOOKUP(Dati!$A7796,Normas!$A:$D,3,FALSE)*0.3)),"")</f>
      </c>
    </row>
    <row r="7797" spans="2:9" x14ac:dyDescent="0.2">
      <c r="B7797">
        <f>IF(ISBLANK(A7797),"",VLOOKUP(A7797,Normas!A:D,4,FALSE))</f>
      </c>
      <c r="E7797" s="2">
        <f>IF(ISBLANK(D7797),"",INT(YEARFRAC(D7797,'Vispārīga informācija'!$B$2)))</f>
      </c>
      <c r="F7797" s="2">
        <f>IFERROR(IF(ISBLANK($A7797),"",IF($A7797="Ūdeņraža jonu koncentrācija",VLOOKUP(Dati!$A7797,Normas!$A:$D,2,FALSE),VLOOKUP(Dati!$A7797,Normas!$A:$D,2,FALSE)*0.6)),"")</f>
      </c>
      <c r="G7797" s="2">
        <f>IFERROR(IF(ISBLANK($A7797),"",IF($A7797="Ūdeņraža jonu koncentrācija",VLOOKUP(Dati!$A7797,Normas!$A:$D,3,FALSE),VLOOKUP(Dati!$A7797,Normas!$A:$D,3,FALSE)*0.6)),"")</f>
      </c>
      <c r="H7797" s="2">
        <f>IFERROR(IF(ISBLANK($A7797),"",IF($A7797="Ūdeņraža jonu koncentrācija",VLOOKUP(Dati!$A7797,Normas!$A:$D,2,FALSE),VLOOKUP(Dati!$A7797,Normas!$A:$D,2,FALSE)*0.3)),"")</f>
      </c>
      <c r="I7797" s="2">
        <f>IFERROR(IF(ISBLANK($A7797),"",IF($A7797="Ūdeņraža jonu koncentrācija",VLOOKUP(Dati!$A7797,Normas!$A:$D,3,FALSE),VLOOKUP(Dati!$A7797,Normas!$A:$D,3,FALSE)*0.3)),"")</f>
      </c>
    </row>
    <row r="7798" spans="2:9" x14ac:dyDescent="0.2">
      <c r="B7798">
        <f>IF(ISBLANK(A7798),"",VLOOKUP(A7798,Normas!A:D,4,FALSE))</f>
      </c>
      <c r="E7798" s="2">
        <f>IF(ISBLANK(D7798),"",INT(YEARFRAC(D7798,'Vispārīga informācija'!$B$2)))</f>
      </c>
      <c r="F7798" s="2">
        <f>IFERROR(IF(ISBLANK($A7798),"",IF($A7798="Ūdeņraža jonu koncentrācija",VLOOKUP(Dati!$A7798,Normas!$A:$D,2,FALSE),VLOOKUP(Dati!$A7798,Normas!$A:$D,2,FALSE)*0.6)),"")</f>
      </c>
      <c r="G7798" s="2">
        <f>IFERROR(IF(ISBLANK($A7798),"",IF($A7798="Ūdeņraža jonu koncentrācija",VLOOKUP(Dati!$A7798,Normas!$A:$D,3,FALSE),VLOOKUP(Dati!$A7798,Normas!$A:$D,3,FALSE)*0.6)),"")</f>
      </c>
      <c r="H7798" s="2">
        <f>IFERROR(IF(ISBLANK($A7798),"",IF($A7798="Ūdeņraža jonu koncentrācija",VLOOKUP(Dati!$A7798,Normas!$A:$D,2,FALSE),VLOOKUP(Dati!$A7798,Normas!$A:$D,2,FALSE)*0.3)),"")</f>
      </c>
      <c r="I7798" s="2">
        <f>IFERROR(IF(ISBLANK($A7798),"",IF($A7798="Ūdeņraža jonu koncentrācija",VLOOKUP(Dati!$A7798,Normas!$A:$D,3,FALSE),VLOOKUP(Dati!$A7798,Normas!$A:$D,3,FALSE)*0.3)),"")</f>
      </c>
    </row>
    <row r="7799" spans="2:9" x14ac:dyDescent="0.2">
      <c r="B7799">
        <f>IF(ISBLANK(A7799),"",VLOOKUP(A7799,Normas!A:D,4,FALSE))</f>
      </c>
      <c r="E7799" s="2">
        <f>IF(ISBLANK(D7799),"",INT(YEARFRAC(D7799,'Vispārīga informācija'!$B$2)))</f>
      </c>
      <c r="F7799" s="2">
        <f>IFERROR(IF(ISBLANK($A7799),"",IF($A7799="Ūdeņraža jonu koncentrācija",VLOOKUP(Dati!$A7799,Normas!$A:$D,2,FALSE),VLOOKUP(Dati!$A7799,Normas!$A:$D,2,FALSE)*0.6)),"")</f>
      </c>
      <c r="G7799" s="2">
        <f>IFERROR(IF(ISBLANK($A7799),"",IF($A7799="Ūdeņraža jonu koncentrācija",VLOOKUP(Dati!$A7799,Normas!$A:$D,3,FALSE),VLOOKUP(Dati!$A7799,Normas!$A:$D,3,FALSE)*0.6)),"")</f>
      </c>
      <c r="H7799" s="2">
        <f>IFERROR(IF(ISBLANK($A7799),"",IF($A7799="Ūdeņraža jonu koncentrācija",VLOOKUP(Dati!$A7799,Normas!$A:$D,2,FALSE),VLOOKUP(Dati!$A7799,Normas!$A:$D,2,FALSE)*0.3)),"")</f>
      </c>
      <c r="I7799" s="2">
        <f>IFERROR(IF(ISBLANK($A7799),"",IF($A7799="Ūdeņraža jonu koncentrācija",VLOOKUP(Dati!$A7799,Normas!$A:$D,3,FALSE),VLOOKUP(Dati!$A7799,Normas!$A:$D,3,FALSE)*0.3)),"")</f>
      </c>
    </row>
    <row r="7800" spans="2:9" x14ac:dyDescent="0.2">
      <c r="B7800">
        <f>IF(ISBLANK(A7800),"",VLOOKUP(A7800,Normas!A:D,4,FALSE))</f>
      </c>
      <c r="E7800" s="2">
        <f>IF(ISBLANK(D7800),"",INT(YEARFRAC(D7800,'Vispārīga informācija'!$B$2)))</f>
      </c>
      <c r="F7800" s="2">
        <f>IFERROR(IF(ISBLANK($A7800),"",IF($A7800="Ūdeņraža jonu koncentrācija",VLOOKUP(Dati!$A7800,Normas!$A:$D,2,FALSE),VLOOKUP(Dati!$A7800,Normas!$A:$D,2,FALSE)*0.6)),"")</f>
      </c>
      <c r="G7800" s="2">
        <f>IFERROR(IF(ISBLANK($A7800),"",IF($A7800="Ūdeņraža jonu koncentrācija",VLOOKUP(Dati!$A7800,Normas!$A:$D,3,FALSE),VLOOKUP(Dati!$A7800,Normas!$A:$D,3,FALSE)*0.6)),"")</f>
      </c>
      <c r="H7800" s="2">
        <f>IFERROR(IF(ISBLANK($A7800),"",IF($A7800="Ūdeņraža jonu koncentrācija",VLOOKUP(Dati!$A7800,Normas!$A:$D,2,FALSE),VLOOKUP(Dati!$A7800,Normas!$A:$D,2,FALSE)*0.3)),"")</f>
      </c>
      <c r="I7800" s="2">
        <f>IFERROR(IF(ISBLANK($A7800),"",IF($A7800="Ūdeņraža jonu koncentrācija",VLOOKUP(Dati!$A7800,Normas!$A:$D,3,FALSE),VLOOKUP(Dati!$A7800,Normas!$A:$D,3,FALSE)*0.3)),"")</f>
      </c>
    </row>
    <row r="7801" spans="2:9" x14ac:dyDescent="0.2">
      <c r="B7801">
        <f>IF(ISBLANK(A7801),"",VLOOKUP(A7801,Normas!A:D,4,FALSE))</f>
      </c>
      <c r="E7801" s="2">
        <f>IF(ISBLANK(D7801),"",INT(YEARFRAC(D7801,'Vispārīga informācija'!$B$2)))</f>
      </c>
      <c r="F7801" s="2">
        <f>IFERROR(IF(ISBLANK($A7801),"",IF($A7801="Ūdeņraža jonu koncentrācija",VLOOKUP(Dati!$A7801,Normas!$A:$D,2,FALSE),VLOOKUP(Dati!$A7801,Normas!$A:$D,2,FALSE)*0.6)),"")</f>
      </c>
      <c r="G7801" s="2">
        <f>IFERROR(IF(ISBLANK($A7801),"",IF($A7801="Ūdeņraža jonu koncentrācija",VLOOKUP(Dati!$A7801,Normas!$A:$D,3,FALSE),VLOOKUP(Dati!$A7801,Normas!$A:$D,3,FALSE)*0.6)),"")</f>
      </c>
      <c r="H7801" s="2">
        <f>IFERROR(IF(ISBLANK($A7801),"",IF($A7801="Ūdeņraža jonu koncentrācija",VLOOKUP(Dati!$A7801,Normas!$A:$D,2,FALSE),VLOOKUP(Dati!$A7801,Normas!$A:$D,2,FALSE)*0.3)),"")</f>
      </c>
      <c r="I7801" s="2">
        <f>IFERROR(IF(ISBLANK($A7801),"",IF($A7801="Ūdeņraža jonu koncentrācija",VLOOKUP(Dati!$A7801,Normas!$A:$D,3,FALSE),VLOOKUP(Dati!$A7801,Normas!$A:$D,3,FALSE)*0.3)),"")</f>
      </c>
    </row>
    <row r="7802" spans="2:9" x14ac:dyDescent="0.2">
      <c r="B7802">
        <f>IF(ISBLANK(A7802),"",VLOOKUP(A7802,Normas!A:D,4,FALSE))</f>
      </c>
      <c r="E7802" s="2">
        <f>IF(ISBLANK(D7802),"",INT(YEARFRAC(D7802,'Vispārīga informācija'!$B$2)))</f>
      </c>
      <c r="F7802" s="2">
        <f>IFERROR(IF(ISBLANK($A7802),"",IF($A7802="Ūdeņraža jonu koncentrācija",VLOOKUP(Dati!$A7802,Normas!$A:$D,2,FALSE),VLOOKUP(Dati!$A7802,Normas!$A:$D,2,FALSE)*0.6)),"")</f>
      </c>
      <c r="G7802" s="2">
        <f>IFERROR(IF(ISBLANK($A7802),"",IF($A7802="Ūdeņraža jonu koncentrācija",VLOOKUP(Dati!$A7802,Normas!$A:$D,3,FALSE),VLOOKUP(Dati!$A7802,Normas!$A:$D,3,FALSE)*0.6)),"")</f>
      </c>
      <c r="H7802" s="2">
        <f>IFERROR(IF(ISBLANK($A7802),"",IF($A7802="Ūdeņraža jonu koncentrācija",VLOOKUP(Dati!$A7802,Normas!$A:$D,2,FALSE),VLOOKUP(Dati!$A7802,Normas!$A:$D,2,FALSE)*0.3)),"")</f>
      </c>
      <c r="I7802" s="2">
        <f>IFERROR(IF(ISBLANK($A7802),"",IF($A7802="Ūdeņraža jonu koncentrācija",VLOOKUP(Dati!$A7802,Normas!$A:$D,3,FALSE),VLOOKUP(Dati!$A7802,Normas!$A:$D,3,FALSE)*0.3)),"")</f>
      </c>
    </row>
    <row r="7803" spans="2:9" x14ac:dyDescent="0.2">
      <c r="B7803">
        <f>IF(ISBLANK(A7803),"",VLOOKUP(A7803,Normas!A:D,4,FALSE))</f>
      </c>
      <c r="E7803" s="2">
        <f>IF(ISBLANK(D7803),"",INT(YEARFRAC(D7803,'Vispārīga informācija'!$B$2)))</f>
      </c>
      <c r="F7803" s="2">
        <f>IFERROR(IF(ISBLANK($A7803),"",IF($A7803="Ūdeņraža jonu koncentrācija",VLOOKUP(Dati!$A7803,Normas!$A:$D,2,FALSE),VLOOKUP(Dati!$A7803,Normas!$A:$D,2,FALSE)*0.6)),"")</f>
      </c>
      <c r="G7803" s="2">
        <f>IFERROR(IF(ISBLANK($A7803),"",IF($A7803="Ūdeņraža jonu koncentrācija",VLOOKUP(Dati!$A7803,Normas!$A:$D,3,FALSE),VLOOKUP(Dati!$A7803,Normas!$A:$D,3,FALSE)*0.6)),"")</f>
      </c>
      <c r="H7803" s="2">
        <f>IFERROR(IF(ISBLANK($A7803),"",IF($A7803="Ūdeņraža jonu koncentrācija",VLOOKUP(Dati!$A7803,Normas!$A:$D,2,FALSE),VLOOKUP(Dati!$A7803,Normas!$A:$D,2,FALSE)*0.3)),"")</f>
      </c>
      <c r="I7803" s="2">
        <f>IFERROR(IF(ISBLANK($A7803),"",IF($A7803="Ūdeņraža jonu koncentrācija",VLOOKUP(Dati!$A7803,Normas!$A:$D,3,FALSE),VLOOKUP(Dati!$A7803,Normas!$A:$D,3,FALSE)*0.3)),"")</f>
      </c>
    </row>
    <row r="7804" spans="2:9" x14ac:dyDescent="0.2">
      <c r="B7804">
        <f>IF(ISBLANK(A7804),"",VLOOKUP(A7804,Normas!A:D,4,FALSE))</f>
      </c>
      <c r="E7804" s="2">
        <f>IF(ISBLANK(D7804),"",INT(YEARFRAC(D7804,'Vispārīga informācija'!$B$2)))</f>
      </c>
      <c r="F7804" s="2">
        <f>IFERROR(IF(ISBLANK($A7804),"",IF($A7804="Ūdeņraža jonu koncentrācija",VLOOKUP(Dati!$A7804,Normas!$A:$D,2,FALSE),VLOOKUP(Dati!$A7804,Normas!$A:$D,2,FALSE)*0.6)),"")</f>
      </c>
      <c r="G7804" s="2">
        <f>IFERROR(IF(ISBLANK($A7804),"",IF($A7804="Ūdeņraža jonu koncentrācija",VLOOKUP(Dati!$A7804,Normas!$A:$D,3,FALSE),VLOOKUP(Dati!$A7804,Normas!$A:$D,3,FALSE)*0.6)),"")</f>
      </c>
      <c r="H7804" s="2">
        <f>IFERROR(IF(ISBLANK($A7804),"",IF($A7804="Ūdeņraža jonu koncentrācija",VLOOKUP(Dati!$A7804,Normas!$A:$D,2,FALSE),VLOOKUP(Dati!$A7804,Normas!$A:$D,2,FALSE)*0.3)),"")</f>
      </c>
      <c r="I7804" s="2">
        <f>IFERROR(IF(ISBLANK($A7804),"",IF($A7804="Ūdeņraža jonu koncentrācija",VLOOKUP(Dati!$A7804,Normas!$A:$D,3,FALSE),VLOOKUP(Dati!$A7804,Normas!$A:$D,3,FALSE)*0.3)),"")</f>
      </c>
    </row>
    <row r="7805" spans="2:9" x14ac:dyDescent="0.2">
      <c r="B7805">
        <f>IF(ISBLANK(A7805),"",VLOOKUP(A7805,Normas!A:D,4,FALSE))</f>
      </c>
      <c r="E7805" s="2">
        <f>IF(ISBLANK(D7805),"",INT(YEARFRAC(D7805,'Vispārīga informācija'!$B$2)))</f>
      </c>
      <c r="F7805" s="2">
        <f>IFERROR(IF(ISBLANK($A7805),"",IF($A7805="Ūdeņraža jonu koncentrācija",VLOOKUP(Dati!$A7805,Normas!$A:$D,2,FALSE),VLOOKUP(Dati!$A7805,Normas!$A:$D,2,FALSE)*0.6)),"")</f>
      </c>
      <c r="G7805" s="2">
        <f>IFERROR(IF(ISBLANK($A7805),"",IF($A7805="Ūdeņraža jonu koncentrācija",VLOOKUP(Dati!$A7805,Normas!$A:$D,3,FALSE),VLOOKUP(Dati!$A7805,Normas!$A:$D,3,FALSE)*0.6)),"")</f>
      </c>
      <c r="H7805" s="2">
        <f>IFERROR(IF(ISBLANK($A7805),"",IF($A7805="Ūdeņraža jonu koncentrācija",VLOOKUP(Dati!$A7805,Normas!$A:$D,2,FALSE),VLOOKUP(Dati!$A7805,Normas!$A:$D,2,FALSE)*0.3)),"")</f>
      </c>
      <c r="I7805" s="2">
        <f>IFERROR(IF(ISBLANK($A7805),"",IF($A7805="Ūdeņraža jonu koncentrācija",VLOOKUP(Dati!$A7805,Normas!$A:$D,3,FALSE),VLOOKUP(Dati!$A7805,Normas!$A:$D,3,FALSE)*0.3)),"")</f>
      </c>
    </row>
    <row r="7806" spans="2:9" x14ac:dyDescent="0.2">
      <c r="B7806">
        <f>IF(ISBLANK(A7806),"",VLOOKUP(A7806,Normas!A:D,4,FALSE))</f>
      </c>
      <c r="E7806" s="2">
        <f>IF(ISBLANK(D7806),"",INT(YEARFRAC(D7806,'Vispārīga informācija'!$B$2)))</f>
      </c>
      <c r="F7806" s="2">
        <f>IFERROR(IF(ISBLANK($A7806),"",IF($A7806="Ūdeņraža jonu koncentrācija",VLOOKUP(Dati!$A7806,Normas!$A:$D,2,FALSE),VLOOKUP(Dati!$A7806,Normas!$A:$D,2,FALSE)*0.6)),"")</f>
      </c>
      <c r="G7806" s="2">
        <f>IFERROR(IF(ISBLANK($A7806),"",IF($A7806="Ūdeņraža jonu koncentrācija",VLOOKUP(Dati!$A7806,Normas!$A:$D,3,FALSE),VLOOKUP(Dati!$A7806,Normas!$A:$D,3,FALSE)*0.6)),"")</f>
      </c>
      <c r="H7806" s="2">
        <f>IFERROR(IF(ISBLANK($A7806),"",IF($A7806="Ūdeņraža jonu koncentrācija",VLOOKUP(Dati!$A7806,Normas!$A:$D,2,FALSE),VLOOKUP(Dati!$A7806,Normas!$A:$D,2,FALSE)*0.3)),"")</f>
      </c>
      <c r="I7806" s="2">
        <f>IFERROR(IF(ISBLANK($A7806),"",IF($A7806="Ūdeņraža jonu koncentrācija",VLOOKUP(Dati!$A7806,Normas!$A:$D,3,FALSE),VLOOKUP(Dati!$A7806,Normas!$A:$D,3,FALSE)*0.3)),"")</f>
      </c>
    </row>
    <row r="7807" spans="2:9" x14ac:dyDescent="0.2">
      <c r="B7807">
        <f>IF(ISBLANK(A7807),"",VLOOKUP(A7807,Normas!A:D,4,FALSE))</f>
      </c>
      <c r="E7807" s="2">
        <f>IF(ISBLANK(D7807),"",INT(YEARFRAC(D7807,'Vispārīga informācija'!$B$2)))</f>
      </c>
      <c r="F7807" s="2">
        <f>IFERROR(IF(ISBLANK($A7807),"",IF($A7807="Ūdeņraža jonu koncentrācija",VLOOKUP(Dati!$A7807,Normas!$A:$D,2,FALSE),VLOOKUP(Dati!$A7807,Normas!$A:$D,2,FALSE)*0.6)),"")</f>
      </c>
      <c r="G7807" s="2">
        <f>IFERROR(IF(ISBLANK($A7807),"",IF($A7807="Ūdeņraža jonu koncentrācija",VLOOKUP(Dati!$A7807,Normas!$A:$D,3,FALSE),VLOOKUP(Dati!$A7807,Normas!$A:$D,3,FALSE)*0.6)),"")</f>
      </c>
      <c r="H7807" s="2">
        <f>IFERROR(IF(ISBLANK($A7807),"",IF($A7807="Ūdeņraža jonu koncentrācija",VLOOKUP(Dati!$A7807,Normas!$A:$D,2,FALSE),VLOOKUP(Dati!$A7807,Normas!$A:$D,2,FALSE)*0.3)),"")</f>
      </c>
      <c r="I7807" s="2">
        <f>IFERROR(IF(ISBLANK($A7807),"",IF($A7807="Ūdeņraža jonu koncentrācija",VLOOKUP(Dati!$A7807,Normas!$A:$D,3,FALSE),VLOOKUP(Dati!$A7807,Normas!$A:$D,3,FALSE)*0.3)),"")</f>
      </c>
    </row>
    <row r="7808" spans="2:9" x14ac:dyDescent="0.2">
      <c r="B7808">
        <f>IF(ISBLANK(A7808),"",VLOOKUP(A7808,Normas!A:D,4,FALSE))</f>
      </c>
      <c r="E7808" s="2">
        <f>IF(ISBLANK(D7808),"",INT(YEARFRAC(D7808,'Vispārīga informācija'!$B$2)))</f>
      </c>
      <c r="F7808" s="2">
        <f>IFERROR(IF(ISBLANK($A7808),"",IF($A7808="Ūdeņraža jonu koncentrācija",VLOOKUP(Dati!$A7808,Normas!$A:$D,2,FALSE),VLOOKUP(Dati!$A7808,Normas!$A:$D,2,FALSE)*0.6)),"")</f>
      </c>
      <c r="G7808" s="2">
        <f>IFERROR(IF(ISBLANK($A7808),"",IF($A7808="Ūdeņraža jonu koncentrācija",VLOOKUP(Dati!$A7808,Normas!$A:$D,3,FALSE),VLOOKUP(Dati!$A7808,Normas!$A:$D,3,FALSE)*0.6)),"")</f>
      </c>
      <c r="H7808" s="2">
        <f>IFERROR(IF(ISBLANK($A7808),"",IF($A7808="Ūdeņraža jonu koncentrācija",VLOOKUP(Dati!$A7808,Normas!$A:$D,2,FALSE),VLOOKUP(Dati!$A7808,Normas!$A:$D,2,FALSE)*0.3)),"")</f>
      </c>
      <c r="I7808" s="2">
        <f>IFERROR(IF(ISBLANK($A7808),"",IF($A7808="Ūdeņraža jonu koncentrācija",VLOOKUP(Dati!$A7808,Normas!$A:$D,3,FALSE),VLOOKUP(Dati!$A7808,Normas!$A:$D,3,FALSE)*0.3)),"")</f>
      </c>
    </row>
    <row r="7809" spans="2:9" x14ac:dyDescent="0.2">
      <c r="B7809">
        <f>IF(ISBLANK(A7809),"",VLOOKUP(A7809,Normas!A:D,4,FALSE))</f>
      </c>
      <c r="E7809" s="2">
        <f>IF(ISBLANK(D7809),"",INT(YEARFRAC(D7809,'Vispārīga informācija'!$B$2)))</f>
      </c>
      <c r="F7809" s="2">
        <f>IFERROR(IF(ISBLANK($A7809),"",IF($A7809="Ūdeņraža jonu koncentrācija",VLOOKUP(Dati!$A7809,Normas!$A:$D,2,FALSE),VLOOKUP(Dati!$A7809,Normas!$A:$D,2,FALSE)*0.6)),"")</f>
      </c>
      <c r="G7809" s="2">
        <f>IFERROR(IF(ISBLANK($A7809),"",IF($A7809="Ūdeņraža jonu koncentrācija",VLOOKUP(Dati!$A7809,Normas!$A:$D,3,FALSE),VLOOKUP(Dati!$A7809,Normas!$A:$D,3,FALSE)*0.6)),"")</f>
      </c>
      <c r="H7809" s="2">
        <f>IFERROR(IF(ISBLANK($A7809),"",IF($A7809="Ūdeņraža jonu koncentrācija",VLOOKUP(Dati!$A7809,Normas!$A:$D,2,FALSE),VLOOKUP(Dati!$A7809,Normas!$A:$D,2,FALSE)*0.3)),"")</f>
      </c>
      <c r="I7809" s="2">
        <f>IFERROR(IF(ISBLANK($A7809),"",IF($A7809="Ūdeņraža jonu koncentrācija",VLOOKUP(Dati!$A7809,Normas!$A:$D,3,FALSE),VLOOKUP(Dati!$A7809,Normas!$A:$D,3,FALSE)*0.3)),"")</f>
      </c>
    </row>
    <row r="7810" spans="2:9" x14ac:dyDescent="0.2">
      <c r="B7810">
        <f>IF(ISBLANK(A7810),"",VLOOKUP(A7810,Normas!A:D,4,FALSE))</f>
      </c>
      <c r="E7810" s="2">
        <f>IF(ISBLANK(D7810),"",INT(YEARFRAC(D7810,'Vispārīga informācija'!$B$2)))</f>
      </c>
      <c r="F7810" s="2">
        <f>IFERROR(IF(ISBLANK($A7810),"",IF($A7810="Ūdeņraža jonu koncentrācija",VLOOKUP(Dati!$A7810,Normas!$A:$D,2,FALSE),VLOOKUP(Dati!$A7810,Normas!$A:$D,2,FALSE)*0.6)),"")</f>
      </c>
      <c r="G7810" s="2">
        <f>IFERROR(IF(ISBLANK($A7810),"",IF($A7810="Ūdeņraža jonu koncentrācija",VLOOKUP(Dati!$A7810,Normas!$A:$D,3,FALSE),VLOOKUP(Dati!$A7810,Normas!$A:$D,3,FALSE)*0.6)),"")</f>
      </c>
      <c r="H7810" s="2">
        <f>IFERROR(IF(ISBLANK($A7810),"",IF($A7810="Ūdeņraža jonu koncentrācija",VLOOKUP(Dati!$A7810,Normas!$A:$D,2,FALSE),VLOOKUP(Dati!$A7810,Normas!$A:$D,2,FALSE)*0.3)),"")</f>
      </c>
      <c r="I7810" s="2">
        <f>IFERROR(IF(ISBLANK($A7810),"",IF($A7810="Ūdeņraža jonu koncentrācija",VLOOKUP(Dati!$A7810,Normas!$A:$D,3,FALSE),VLOOKUP(Dati!$A7810,Normas!$A:$D,3,FALSE)*0.3)),"")</f>
      </c>
    </row>
    <row r="7811" spans="2:9" x14ac:dyDescent="0.2">
      <c r="B7811">
        <f>IF(ISBLANK(A7811),"",VLOOKUP(A7811,Normas!A:D,4,FALSE))</f>
      </c>
      <c r="E7811" s="2">
        <f>IF(ISBLANK(D7811),"",INT(YEARFRAC(D7811,'Vispārīga informācija'!$B$2)))</f>
      </c>
      <c r="F7811" s="2">
        <f>IFERROR(IF(ISBLANK($A7811),"",IF($A7811="Ūdeņraža jonu koncentrācija",VLOOKUP(Dati!$A7811,Normas!$A:$D,2,FALSE),VLOOKUP(Dati!$A7811,Normas!$A:$D,2,FALSE)*0.6)),"")</f>
      </c>
      <c r="G7811" s="2">
        <f>IFERROR(IF(ISBLANK($A7811),"",IF($A7811="Ūdeņraža jonu koncentrācija",VLOOKUP(Dati!$A7811,Normas!$A:$D,3,FALSE),VLOOKUP(Dati!$A7811,Normas!$A:$D,3,FALSE)*0.6)),"")</f>
      </c>
      <c r="H7811" s="2">
        <f>IFERROR(IF(ISBLANK($A7811),"",IF($A7811="Ūdeņraža jonu koncentrācija",VLOOKUP(Dati!$A7811,Normas!$A:$D,2,FALSE),VLOOKUP(Dati!$A7811,Normas!$A:$D,2,FALSE)*0.3)),"")</f>
      </c>
      <c r="I7811" s="2">
        <f>IFERROR(IF(ISBLANK($A7811),"",IF($A7811="Ūdeņraža jonu koncentrācija",VLOOKUP(Dati!$A7811,Normas!$A:$D,3,FALSE),VLOOKUP(Dati!$A7811,Normas!$A:$D,3,FALSE)*0.3)),"")</f>
      </c>
    </row>
    <row r="7812" spans="2:9" x14ac:dyDescent="0.2">
      <c r="B7812">
        <f>IF(ISBLANK(A7812),"",VLOOKUP(A7812,Normas!A:D,4,FALSE))</f>
      </c>
      <c r="E7812" s="2">
        <f>IF(ISBLANK(D7812),"",INT(YEARFRAC(D7812,'Vispārīga informācija'!$B$2)))</f>
      </c>
      <c r="F7812" s="2">
        <f>IFERROR(IF(ISBLANK($A7812),"",IF($A7812="Ūdeņraža jonu koncentrācija",VLOOKUP(Dati!$A7812,Normas!$A:$D,2,FALSE),VLOOKUP(Dati!$A7812,Normas!$A:$D,2,FALSE)*0.6)),"")</f>
      </c>
      <c r="G7812" s="2">
        <f>IFERROR(IF(ISBLANK($A7812),"",IF($A7812="Ūdeņraža jonu koncentrācija",VLOOKUP(Dati!$A7812,Normas!$A:$D,3,FALSE),VLOOKUP(Dati!$A7812,Normas!$A:$D,3,FALSE)*0.6)),"")</f>
      </c>
      <c r="H7812" s="2">
        <f>IFERROR(IF(ISBLANK($A7812),"",IF($A7812="Ūdeņraža jonu koncentrācija",VLOOKUP(Dati!$A7812,Normas!$A:$D,2,FALSE),VLOOKUP(Dati!$A7812,Normas!$A:$D,2,FALSE)*0.3)),"")</f>
      </c>
      <c r="I7812" s="2">
        <f>IFERROR(IF(ISBLANK($A7812),"",IF($A7812="Ūdeņraža jonu koncentrācija",VLOOKUP(Dati!$A7812,Normas!$A:$D,3,FALSE),VLOOKUP(Dati!$A7812,Normas!$A:$D,3,FALSE)*0.3)),"")</f>
      </c>
    </row>
    <row r="7813" spans="2:9" x14ac:dyDescent="0.2">
      <c r="B7813">
        <f>IF(ISBLANK(A7813),"",VLOOKUP(A7813,Normas!A:D,4,FALSE))</f>
      </c>
      <c r="E7813" s="2">
        <f>IF(ISBLANK(D7813),"",INT(YEARFRAC(D7813,'Vispārīga informācija'!$B$2)))</f>
      </c>
      <c r="F7813" s="2">
        <f>IFERROR(IF(ISBLANK($A7813),"",IF($A7813="Ūdeņraža jonu koncentrācija",VLOOKUP(Dati!$A7813,Normas!$A:$D,2,FALSE),VLOOKUP(Dati!$A7813,Normas!$A:$D,2,FALSE)*0.6)),"")</f>
      </c>
      <c r="G7813" s="2">
        <f>IFERROR(IF(ISBLANK($A7813),"",IF($A7813="Ūdeņraža jonu koncentrācija",VLOOKUP(Dati!$A7813,Normas!$A:$D,3,FALSE),VLOOKUP(Dati!$A7813,Normas!$A:$D,3,FALSE)*0.6)),"")</f>
      </c>
      <c r="H7813" s="2">
        <f>IFERROR(IF(ISBLANK($A7813),"",IF($A7813="Ūdeņraža jonu koncentrācija",VLOOKUP(Dati!$A7813,Normas!$A:$D,2,FALSE),VLOOKUP(Dati!$A7813,Normas!$A:$D,2,FALSE)*0.3)),"")</f>
      </c>
      <c r="I7813" s="2">
        <f>IFERROR(IF(ISBLANK($A7813),"",IF($A7813="Ūdeņraža jonu koncentrācija",VLOOKUP(Dati!$A7813,Normas!$A:$D,3,FALSE),VLOOKUP(Dati!$A7813,Normas!$A:$D,3,FALSE)*0.3)),"")</f>
      </c>
    </row>
    <row r="7814" spans="2:9" x14ac:dyDescent="0.2">
      <c r="B7814">
        <f>IF(ISBLANK(A7814),"",VLOOKUP(A7814,Normas!A:D,4,FALSE))</f>
      </c>
      <c r="E7814" s="2">
        <f>IF(ISBLANK(D7814),"",INT(YEARFRAC(D7814,'Vispārīga informācija'!$B$2)))</f>
      </c>
      <c r="F7814" s="2">
        <f>IFERROR(IF(ISBLANK($A7814),"",IF($A7814="Ūdeņraža jonu koncentrācija",VLOOKUP(Dati!$A7814,Normas!$A:$D,2,FALSE),VLOOKUP(Dati!$A7814,Normas!$A:$D,2,FALSE)*0.6)),"")</f>
      </c>
      <c r="G7814" s="2">
        <f>IFERROR(IF(ISBLANK($A7814),"",IF($A7814="Ūdeņraža jonu koncentrācija",VLOOKUP(Dati!$A7814,Normas!$A:$D,3,FALSE),VLOOKUP(Dati!$A7814,Normas!$A:$D,3,FALSE)*0.6)),"")</f>
      </c>
      <c r="H7814" s="2">
        <f>IFERROR(IF(ISBLANK($A7814),"",IF($A7814="Ūdeņraža jonu koncentrācija",VLOOKUP(Dati!$A7814,Normas!$A:$D,2,FALSE),VLOOKUP(Dati!$A7814,Normas!$A:$D,2,FALSE)*0.3)),"")</f>
      </c>
      <c r="I7814" s="2">
        <f>IFERROR(IF(ISBLANK($A7814),"",IF($A7814="Ūdeņraža jonu koncentrācija",VLOOKUP(Dati!$A7814,Normas!$A:$D,3,FALSE),VLOOKUP(Dati!$A7814,Normas!$A:$D,3,FALSE)*0.3)),"")</f>
      </c>
    </row>
    <row r="7815" spans="2:9" x14ac:dyDescent="0.2">
      <c r="B7815">
        <f>IF(ISBLANK(A7815),"",VLOOKUP(A7815,Normas!A:D,4,FALSE))</f>
      </c>
      <c r="E7815" s="2">
        <f>IF(ISBLANK(D7815),"",INT(YEARFRAC(D7815,'Vispārīga informācija'!$B$2)))</f>
      </c>
      <c r="F7815" s="2">
        <f>IFERROR(IF(ISBLANK($A7815),"",IF($A7815="Ūdeņraža jonu koncentrācija",VLOOKUP(Dati!$A7815,Normas!$A:$D,2,FALSE),VLOOKUP(Dati!$A7815,Normas!$A:$D,2,FALSE)*0.6)),"")</f>
      </c>
      <c r="G7815" s="2">
        <f>IFERROR(IF(ISBLANK($A7815),"",IF($A7815="Ūdeņraža jonu koncentrācija",VLOOKUP(Dati!$A7815,Normas!$A:$D,3,FALSE),VLOOKUP(Dati!$A7815,Normas!$A:$D,3,FALSE)*0.6)),"")</f>
      </c>
      <c r="H7815" s="2">
        <f>IFERROR(IF(ISBLANK($A7815),"",IF($A7815="Ūdeņraža jonu koncentrācija",VLOOKUP(Dati!$A7815,Normas!$A:$D,2,FALSE),VLOOKUP(Dati!$A7815,Normas!$A:$D,2,FALSE)*0.3)),"")</f>
      </c>
      <c r="I7815" s="2">
        <f>IFERROR(IF(ISBLANK($A7815),"",IF($A7815="Ūdeņraža jonu koncentrācija",VLOOKUP(Dati!$A7815,Normas!$A:$D,3,FALSE),VLOOKUP(Dati!$A7815,Normas!$A:$D,3,FALSE)*0.3)),"")</f>
      </c>
    </row>
    <row r="7816" spans="2:9" x14ac:dyDescent="0.2">
      <c r="B7816">
        <f>IF(ISBLANK(A7816),"",VLOOKUP(A7816,Normas!A:D,4,FALSE))</f>
      </c>
      <c r="E7816" s="2">
        <f>IF(ISBLANK(D7816),"",INT(YEARFRAC(D7816,'Vispārīga informācija'!$B$2)))</f>
      </c>
      <c r="F7816" s="2">
        <f>IFERROR(IF(ISBLANK($A7816),"",IF($A7816="Ūdeņraža jonu koncentrācija",VLOOKUP(Dati!$A7816,Normas!$A:$D,2,FALSE),VLOOKUP(Dati!$A7816,Normas!$A:$D,2,FALSE)*0.6)),"")</f>
      </c>
      <c r="G7816" s="2">
        <f>IFERROR(IF(ISBLANK($A7816),"",IF($A7816="Ūdeņraža jonu koncentrācija",VLOOKUP(Dati!$A7816,Normas!$A:$D,3,FALSE),VLOOKUP(Dati!$A7816,Normas!$A:$D,3,FALSE)*0.6)),"")</f>
      </c>
      <c r="H7816" s="2">
        <f>IFERROR(IF(ISBLANK($A7816),"",IF($A7816="Ūdeņraža jonu koncentrācija",VLOOKUP(Dati!$A7816,Normas!$A:$D,2,FALSE),VLOOKUP(Dati!$A7816,Normas!$A:$D,2,FALSE)*0.3)),"")</f>
      </c>
      <c r="I7816" s="2">
        <f>IFERROR(IF(ISBLANK($A7816),"",IF($A7816="Ūdeņraža jonu koncentrācija",VLOOKUP(Dati!$A7816,Normas!$A:$D,3,FALSE),VLOOKUP(Dati!$A7816,Normas!$A:$D,3,FALSE)*0.3)),"")</f>
      </c>
    </row>
    <row r="7817" spans="2:9" x14ac:dyDescent="0.2">
      <c r="B7817">
        <f>IF(ISBLANK(A7817),"",VLOOKUP(A7817,Normas!A:D,4,FALSE))</f>
      </c>
      <c r="E7817" s="2">
        <f>IF(ISBLANK(D7817),"",INT(YEARFRAC(D7817,'Vispārīga informācija'!$B$2)))</f>
      </c>
      <c r="F7817" s="2">
        <f>IFERROR(IF(ISBLANK($A7817),"",IF($A7817="Ūdeņraža jonu koncentrācija",VLOOKUP(Dati!$A7817,Normas!$A:$D,2,FALSE),VLOOKUP(Dati!$A7817,Normas!$A:$D,2,FALSE)*0.6)),"")</f>
      </c>
      <c r="G7817" s="2">
        <f>IFERROR(IF(ISBLANK($A7817),"",IF($A7817="Ūdeņraža jonu koncentrācija",VLOOKUP(Dati!$A7817,Normas!$A:$D,3,FALSE),VLOOKUP(Dati!$A7817,Normas!$A:$D,3,FALSE)*0.6)),"")</f>
      </c>
      <c r="H7817" s="2">
        <f>IFERROR(IF(ISBLANK($A7817),"",IF($A7817="Ūdeņraža jonu koncentrācija",VLOOKUP(Dati!$A7817,Normas!$A:$D,2,FALSE),VLOOKUP(Dati!$A7817,Normas!$A:$D,2,FALSE)*0.3)),"")</f>
      </c>
      <c r="I7817" s="2">
        <f>IFERROR(IF(ISBLANK($A7817),"",IF($A7817="Ūdeņraža jonu koncentrācija",VLOOKUP(Dati!$A7817,Normas!$A:$D,3,FALSE),VLOOKUP(Dati!$A7817,Normas!$A:$D,3,FALSE)*0.3)),"")</f>
      </c>
    </row>
    <row r="7818" spans="2:9" x14ac:dyDescent="0.2">
      <c r="B7818">
        <f>IF(ISBLANK(A7818),"",VLOOKUP(A7818,Normas!A:D,4,FALSE))</f>
      </c>
      <c r="E7818" s="2">
        <f>IF(ISBLANK(D7818),"",INT(YEARFRAC(D7818,'Vispārīga informācija'!$B$2)))</f>
      </c>
      <c r="F7818" s="2">
        <f>IFERROR(IF(ISBLANK($A7818),"",IF($A7818="Ūdeņraža jonu koncentrācija",VLOOKUP(Dati!$A7818,Normas!$A:$D,2,FALSE),VLOOKUP(Dati!$A7818,Normas!$A:$D,2,FALSE)*0.6)),"")</f>
      </c>
      <c r="G7818" s="2">
        <f>IFERROR(IF(ISBLANK($A7818),"",IF($A7818="Ūdeņraža jonu koncentrācija",VLOOKUP(Dati!$A7818,Normas!$A:$D,3,FALSE),VLOOKUP(Dati!$A7818,Normas!$A:$D,3,FALSE)*0.6)),"")</f>
      </c>
      <c r="H7818" s="2">
        <f>IFERROR(IF(ISBLANK($A7818),"",IF($A7818="Ūdeņraža jonu koncentrācija",VLOOKUP(Dati!$A7818,Normas!$A:$D,2,FALSE),VLOOKUP(Dati!$A7818,Normas!$A:$D,2,FALSE)*0.3)),"")</f>
      </c>
      <c r="I7818" s="2">
        <f>IFERROR(IF(ISBLANK($A7818),"",IF($A7818="Ūdeņraža jonu koncentrācija",VLOOKUP(Dati!$A7818,Normas!$A:$D,3,FALSE),VLOOKUP(Dati!$A7818,Normas!$A:$D,3,FALSE)*0.3)),"")</f>
      </c>
    </row>
    <row r="7819" spans="2:9" x14ac:dyDescent="0.2">
      <c r="B7819">
        <f>IF(ISBLANK(A7819),"",VLOOKUP(A7819,Normas!A:D,4,FALSE))</f>
      </c>
      <c r="E7819" s="2">
        <f>IF(ISBLANK(D7819),"",INT(YEARFRAC(D7819,'Vispārīga informācija'!$B$2)))</f>
      </c>
      <c r="F7819" s="2">
        <f>IFERROR(IF(ISBLANK($A7819),"",IF($A7819="Ūdeņraža jonu koncentrācija",VLOOKUP(Dati!$A7819,Normas!$A:$D,2,FALSE),VLOOKUP(Dati!$A7819,Normas!$A:$D,2,FALSE)*0.6)),"")</f>
      </c>
      <c r="G7819" s="2">
        <f>IFERROR(IF(ISBLANK($A7819),"",IF($A7819="Ūdeņraža jonu koncentrācija",VLOOKUP(Dati!$A7819,Normas!$A:$D,3,FALSE),VLOOKUP(Dati!$A7819,Normas!$A:$D,3,FALSE)*0.6)),"")</f>
      </c>
      <c r="H7819" s="2">
        <f>IFERROR(IF(ISBLANK($A7819),"",IF($A7819="Ūdeņraža jonu koncentrācija",VLOOKUP(Dati!$A7819,Normas!$A:$D,2,FALSE),VLOOKUP(Dati!$A7819,Normas!$A:$D,2,FALSE)*0.3)),"")</f>
      </c>
      <c r="I7819" s="2">
        <f>IFERROR(IF(ISBLANK($A7819),"",IF($A7819="Ūdeņraža jonu koncentrācija",VLOOKUP(Dati!$A7819,Normas!$A:$D,3,FALSE),VLOOKUP(Dati!$A7819,Normas!$A:$D,3,FALSE)*0.3)),"")</f>
      </c>
    </row>
    <row r="7820" spans="2:9" x14ac:dyDescent="0.2">
      <c r="B7820">
        <f>IF(ISBLANK(A7820),"",VLOOKUP(A7820,Normas!A:D,4,FALSE))</f>
      </c>
      <c r="E7820" s="2">
        <f>IF(ISBLANK(D7820),"",INT(YEARFRAC(D7820,'Vispārīga informācija'!$B$2)))</f>
      </c>
      <c r="F7820" s="2">
        <f>IFERROR(IF(ISBLANK($A7820),"",IF($A7820="Ūdeņraža jonu koncentrācija",VLOOKUP(Dati!$A7820,Normas!$A:$D,2,FALSE),VLOOKUP(Dati!$A7820,Normas!$A:$D,2,FALSE)*0.6)),"")</f>
      </c>
      <c r="G7820" s="2">
        <f>IFERROR(IF(ISBLANK($A7820),"",IF($A7820="Ūdeņraža jonu koncentrācija",VLOOKUP(Dati!$A7820,Normas!$A:$D,3,FALSE),VLOOKUP(Dati!$A7820,Normas!$A:$D,3,FALSE)*0.6)),"")</f>
      </c>
      <c r="H7820" s="2">
        <f>IFERROR(IF(ISBLANK($A7820),"",IF($A7820="Ūdeņraža jonu koncentrācija",VLOOKUP(Dati!$A7820,Normas!$A:$D,2,FALSE),VLOOKUP(Dati!$A7820,Normas!$A:$D,2,FALSE)*0.3)),"")</f>
      </c>
      <c r="I7820" s="2">
        <f>IFERROR(IF(ISBLANK($A7820),"",IF($A7820="Ūdeņraža jonu koncentrācija",VLOOKUP(Dati!$A7820,Normas!$A:$D,3,FALSE),VLOOKUP(Dati!$A7820,Normas!$A:$D,3,FALSE)*0.3)),"")</f>
      </c>
    </row>
    <row r="7821" spans="2:9" x14ac:dyDescent="0.2">
      <c r="B7821">
        <f>IF(ISBLANK(A7821),"",VLOOKUP(A7821,Normas!A:D,4,FALSE))</f>
      </c>
      <c r="E7821" s="2">
        <f>IF(ISBLANK(D7821),"",INT(YEARFRAC(D7821,'Vispārīga informācija'!$B$2)))</f>
      </c>
      <c r="F7821" s="2">
        <f>IFERROR(IF(ISBLANK($A7821),"",IF($A7821="Ūdeņraža jonu koncentrācija",VLOOKUP(Dati!$A7821,Normas!$A:$D,2,FALSE),VLOOKUP(Dati!$A7821,Normas!$A:$D,2,FALSE)*0.6)),"")</f>
      </c>
      <c r="G7821" s="2">
        <f>IFERROR(IF(ISBLANK($A7821),"",IF($A7821="Ūdeņraža jonu koncentrācija",VLOOKUP(Dati!$A7821,Normas!$A:$D,3,FALSE),VLOOKUP(Dati!$A7821,Normas!$A:$D,3,FALSE)*0.6)),"")</f>
      </c>
      <c r="H7821" s="2">
        <f>IFERROR(IF(ISBLANK($A7821),"",IF($A7821="Ūdeņraža jonu koncentrācija",VLOOKUP(Dati!$A7821,Normas!$A:$D,2,FALSE),VLOOKUP(Dati!$A7821,Normas!$A:$D,2,FALSE)*0.3)),"")</f>
      </c>
      <c r="I7821" s="2">
        <f>IFERROR(IF(ISBLANK($A7821),"",IF($A7821="Ūdeņraža jonu koncentrācija",VLOOKUP(Dati!$A7821,Normas!$A:$D,3,FALSE),VLOOKUP(Dati!$A7821,Normas!$A:$D,3,FALSE)*0.3)),"")</f>
      </c>
    </row>
    <row r="7822" spans="2:9" x14ac:dyDescent="0.2">
      <c r="B7822">
        <f>IF(ISBLANK(A7822),"",VLOOKUP(A7822,Normas!A:D,4,FALSE))</f>
      </c>
      <c r="E7822" s="2">
        <f>IF(ISBLANK(D7822),"",INT(YEARFRAC(D7822,'Vispārīga informācija'!$B$2)))</f>
      </c>
      <c r="F7822" s="2">
        <f>IFERROR(IF(ISBLANK($A7822),"",IF($A7822="Ūdeņraža jonu koncentrācija",VLOOKUP(Dati!$A7822,Normas!$A:$D,2,FALSE),VLOOKUP(Dati!$A7822,Normas!$A:$D,2,FALSE)*0.6)),"")</f>
      </c>
      <c r="G7822" s="2">
        <f>IFERROR(IF(ISBLANK($A7822),"",IF($A7822="Ūdeņraža jonu koncentrācija",VLOOKUP(Dati!$A7822,Normas!$A:$D,3,FALSE),VLOOKUP(Dati!$A7822,Normas!$A:$D,3,FALSE)*0.6)),"")</f>
      </c>
      <c r="H7822" s="2">
        <f>IFERROR(IF(ISBLANK($A7822),"",IF($A7822="Ūdeņraža jonu koncentrācija",VLOOKUP(Dati!$A7822,Normas!$A:$D,2,FALSE),VLOOKUP(Dati!$A7822,Normas!$A:$D,2,FALSE)*0.3)),"")</f>
      </c>
      <c r="I7822" s="2">
        <f>IFERROR(IF(ISBLANK($A7822),"",IF($A7822="Ūdeņraža jonu koncentrācija",VLOOKUP(Dati!$A7822,Normas!$A:$D,3,FALSE),VLOOKUP(Dati!$A7822,Normas!$A:$D,3,FALSE)*0.3)),"")</f>
      </c>
    </row>
    <row r="7823" spans="2:9" x14ac:dyDescent="0.2">
      <c r="B7823">
        <f>IF(ISBLANK(A7823),"",VLOOKUP(A7823,Normas!A:D,4,FALSE))</f>
      </c>
      <c r="E7823" s="2">
        <f>IF(ISBLANK(D7823),"",INT(YEARFRAC(D7823,'Vispārīga informācija'!$B$2)))</f>
      </c>
      <c r="F7823" s="2">
        <f>IFERROR(IF(ISBLANK($A7823),"",IF($A7823="Ūdeņraža jonu koncentrācija",VLOOKUP(Dati!$A7823,Normas!$A:$D,2,FALSE),VLOOKUP(Dati!$A7823,Normas!$A:$D,2,FALSE)*0.6)),"")</f>
      </c>
      <c r="G7823" s="2">
        <f>IFERROR(IF(ISBLANK($A7823),"",IF($A7823="Ūdeņraža jonu koncentrācija",VLOOKUP(Dati!$A7823,Normas!$A:$D,3,FALSE),VLOOKUP(Dati!$A7823,Normas!$A:$D,3,FALSE)*0.6)),"")</f>
      </c>
      <c r="H7823" s="2">
        <f>IFERROR(IF(ISBLANK($A7823),"",IF($A7823="Ūdeņraža jonu koncentrācija",VLOOKUP(Dati!$A7823,Normas!$A:$D,2,FALSE),VLOOKUP(Dati!$A7823,Normas!$A:$D,2,FALSE)*0.3)),"")</f>
      </c>
      <c r="I7823" s="2">
        <f>IFERROR(IF(ISBLANK($A7823),"",IF($A7823="Ūdeņraža jonu koncentrācija",VLOOKUP(Dati!$A7823,Normas!$A:$D,3,FALSE),VLOOKUP(Dati!$A7823,Normas!$A:$D,3,FALSE)*0.3)),"")</f>
      </c>
    </row>
    <row r="7824" spans="2:9" x14ac:dyDescent="0.2">
      <c r="B7824">
        <f>IF(ISBLANK(A7824),"",VLOOKUP(A7824,Normas!A:D,4,FALSE))</f>
      </c>
      <c r="E7824" s="2">
        <f>IF(ISBLANK(D7824),"",INT(YEARFRAC(D7824,'Vispārīga informācija'!$B$2)))</f>
      </c>
      <c r="F7824" s="2">
        <f>IFERROR(IF(ISBLANK($A7824),"",IF($A7824="Ūdeņraža jonu koncentrācija",VLOOKUP(Dati!$A7824,Normas!$A:$D,2,FALSE),VLOOKUP(Dati!$A7824,Normas!$A:$D,2,FALSE)*0.6)),"")</f>
      </c>
      <c r="G7824" s="2">
        <f>IFERROR(IF(ISBLANK($A7824),"",IF($A7824="Ūdeņraža jonu koncentrācija",VLOOKUP(Dati!$A7824,Normas!$A:$D,3,FALSE),VLOOKUP(Dati!$A7824,Normas!$A:$D,3,FALSE)*0.6)),"")</f>
      </c>
      <c r="H7824" s="2">
        <f>IFERROR(IF(ISBLANK($A7824),"",IF($A7824="Ūdeņraža jonu koncentrācija",VLOOKUP(Dati!$A7824,Normas!$A:$D,2,FALSE),VLOOKUP(Dati!$A7824,Normas!$A:$D,2,FALSE)*0.3)),"")</f>
      </c>
      <c r="I7824" s="2">
        <f>IFERROR(IF(ISBLANK($A7824),"",IF($A7824="Ūdeņraža jonu koncentrācija",VLOOKUP(Dati!$A7824,Normas!$A:$D,3,FALSE),VLOOKUP(Dati!$A7824,Normas!$A:$D,3,FALSE)*0.3)),"")</f>
      </c>
    </row>
    <row r="7825" spans="2:9" x14ac:dyDescent="0.2">
      <c r="B7825">
        <f>IF(ISBLANK(A7825),"",VLOOKUP(A7825,Normas!A:D,4,FALSE))</f>
      </c>
      <c r="E7825" s="2">
        <f>IF(ISBLANK(D7825),"",INT(YEARFRAC(D7825,'Vispārīga informācija'!$B$2)))</f>
      </c>
      <c r="F7825" s="2">
        <f>IFERROR(IF(ISBLANK($A7825),"",IF($A7825="Ūdeņraža jonu koncentrācija",VLOOKUP(Dati!$A7825,Normas!$A:$D,2,FALSE),VLOOKUP(Dati!$A7825,Normas!$A:$D,2,FALSE)*0.6)),"")</f>
      </c>
      <c r="G7825" s="2">
        <f>IFERROR(IF(ISBLANK($A7825),"",IF($A7825="Ūdeņraža jonu koncentrācija",VLOOKUP(Dati!$A7825,Normas!$A:$D,3,FALSE),VLOOKUP(Dati!$A7825,Normas!$A:$D,3,FALSE)*0.6)),"")</f>
      </c>
      <c r="H7825" s="2">
        <f>IFERROR(IF(ISBLANK($A7825),"",IF($A7825="Ūdeņraža jonu koncentrācija",VLOOKUP(Dati!$A7825,Normas!$A:$D,2,FALSE),VLOOKUP(Dati!$A7825,Normas!$A:$D,2,FALSE)*0.3)),"")</f>
      </c>
      <c r="I7825" s="2">
        <f>IFERROR(IF(ISBLANK($A7825),"",IF($A7825="Ūdeņraža jonu koncentrācija",VLOOKUP(Dati!$A7825,Normas!$A:$D,3,FALSE),VLOOKUP(Dati!$A7825,Normas!$A:$D,3,FALSE)*0.3)),"")</f>
      </c>
    </row>
    <row r="7826" spans="2:9" x14ac:dyDescent="0.2">
      <c r="B7826">
        <f>IF(ISBLANK(A7826),"",VLOOKUP(A7826,Normas!A:D,4,FALSE))</f>
      </c>
      <c r="E7826" s="2">
        <f>IF(ISBLANK(D7826),"",INT(YEARFRAC(D7826,'Vispārīga informācija'!$B$2)))</f>
      </c>
      <c r="F7826" s="2">
        <f>IFERROR(IF(ISBLANK($A7826),"",IF($A7826="Ūdeņraža jonu koncentrācija",VLOOKUP(Dati!$A7826,Normas!$A:$D,2,FALSE),VLOOKUP(Dati!$A7826,Normas!$A:$D,2,FALSE)*0.6)),"")</f>
      </c>
      <c r="G7826" s="2">
        <f>IFERROR(IF(ISBLANK($A7826),"",IF($A7826="Ūdeņraža jonu koncentrācija",VLOOKUP(Dati!$A7826,Normas!$A:$D,3,FALSE),VLOOKUP(Dati!$A7826,Normas!$A:$D,3,FALSE)*0.6)),"")</f>
      </c>
      <c r="H7826" s="2">
        <f>IFERROR(IF(ISBLANK($A7826),"",IF($A7826="Ūdeņraža jonu koncentrācija",VLOOKUP(Dati!$A7826,Normas!$A:$D,2,FALSE),VLOOKUP(Dati!$A7826,Normas!$A:$D,2,FALSE)*0.3)),"")</f>
      </c>
      <c r="I7826" s="2">
        <f>IFERROR(IF(ISBLANK($A7826),"",IF($A7826="Ūdeņraža jonu koncentrācija",VLOOKUP(Dati!$A7826,Normas!$A:$D,3,FALSE),VLOOKUP(Dati!$A7826,Normas!$A:$D,3,FALSE)*0.3)),"")</f>
      </c>
    </row>
    <row r="7827" spans="2:9" x14ac:dyDescent="0.2">
      <c r="B7827">
        <f>IF(ISBLANK(A7827),"",VLOOKUP(A7827,Normas!A:D,4,FALSE))</f>
      </c>
      <c r="E7827" s="2">
        <f>IF(ISBLANK(D7827),"",INT(YEARFRAC(D7827,'Vispārīga informācija'!$B$2)))</f>
      </c>
      <c r="F7827" s="2">
        <f>IFERROR(IF(ISBLANK($A7827),"",IF($A7827="Ūdeņraža jonu koncentrācija",VLOOKUP(Dati!$A7827,Normas!$A:$D,2,FALSE),VLOOKUP(Dati!$A7827,Normas!$A:$D,2,FALSE)*0.6)),"")</f>
      </c>
      <c r="G7827" s="2">
        <f>IFERROR(IF(ISBLANK($A7827),"",IF($A7827="Ūdeņraža jonu koncentrācija",VLOOKUP(Dati!$A7827,Normas!$A:$D,3,FALSE),VLOOKUP(Dati!$A7827,Normas!$A:$D,3,FALSE)*0.6)),"")</f>
      </c>
      <c r="H7827" s="2">
        <f>IFERROR(IF(ISBLANK($A7827),"",IF($A7827="Ūdeņraža jonu koncentrācija",VLOOKUP(Dati!$A7827,Normas!$A:$D,2,FALSE),VLOOKUP(Dati!$A7827,Normas!$A:$D,2,FALSE)*0.3)),"")</f>
      </c>
      <c r="I7827" s="2">
        <f>IFERROR(IF(ISBLANK($A7827),"",IF($A7827="Ūdeņraža jonu koncentrācija",VLOOKUP(Dati!$A7827,Normas!$A:$D,3,FALSE),VLOOKUP(Dati!$A7827,Normas!$A:$D,3,FALSE)*0.3)),"")</f>
      </c>
    </row>
    <row r="7828" spans="2:9" x14ac:dyDescent="0.2">
      <c r="B7828">
        <f>IF(ISBLANK(A7828),"",VLOOKUP(A7828,Normas!A:D,4,FALSE))</f>
      </c>
      <c r="E7828" s="2">
        <f>IF(ISBLANK(D7828),"",INT(YEARFRAC(D7828,'Vispārīga informācija'!$B$2)))</f>
      </c>
      <c r="F7828" s="2">
        <f>IFERROR(IF(ISBLANK($A7828),"",IF($A7828="Ūdeņraža jonu koncentrācija",VLOOKUP(Dati!$A7828,Normas!$A:$D,2,FALSE),VLOOKUP(Dati!$A7828,Normas!$A:$D,2,FALSE)*0.6)),"")</f>
      </c>
      <c r="G7828" s="2">
        <f>IFERROR(IF(ISBLANK($A7828),"",IF($A7828="Ūdeņraža jonu koncentrācija",VLOOKUP(Dati!$A7828,Normas!$A:$D,3,FALSE),VLOOKUP(Dati!$A7828,Normas!$A:$D,3,FALSE)*0.6)),"")</f>
      </c>
      <c r="H7828" s="2">
        <f>IFERROR(IF(ISBLANK($A7828),"",IF($A7828="Ūdeņraža jonu koncentrācija",VLOOKUP(Dati!$A7828,Normas!$A:$D,2,FALSE),VLOOKUP(Dati!$A7828,Normas!$A:$D,2,FALSE)*0.3)),"")</f>
      </c>
      <c r="I7828" s="2">
        <f>IFERROR(IF(ISBLANK($A7828),"",IF($A7828="Ūdeņraža jonu koncentrācija",VLOOKUP(Dati!$A7828,Normas!$A:$D,3,FALSE),VLOOKUP(Dati!$A7828,Normas!$A:$D,3,FALSE)*0.3)),"")</f>
      </c>
    </row>
    <row r="7829" spans="2:9" x14ac:dyDescent="0.2">
      <c r="B7829">
        <f>IF(ISBLANK(A7829),"",VLOOKUP(A7829,Normas!A:D,4,FALSE))</f>
      </c>
      <c r="E7829" s="2">
        <f>IF(ISBLANK(D7829),"",INT(YEARFRAC(D7829,'Vispārīga informācija'!$B$2)))</f>
      </c>
      <c r="F7829" s="2">
        <f>IFERROR(IF(ISBLANK($A7829),"",IF($A7829="Ūdeņraža jonu koncentrācija",VLOOKUP(Dati!$A7829,Normas!$A:$D,2,FALSE),VLOOKUP(Dati!$A7829,Normas!$A:$D,2,FALSE)*0.6)),"")</f>
      </c>
      <c r="G7829" s="2">
        <f>IFERROR(IF(ISBLANK($A7829),"",IF($A7829="Ūdeņraža jonu koncentrācija",VLOOKUP(Dati!$A7829,Normas!$A:$D,3,FALSE),VLOOKUP(Dati!$A7829,Normas!$A:$D,3,FALSE)*0.6)),"")</f>
      </c>
      <c r="H7829" s="2">
        <f>IFERROR(IF(ISBLANK($A7829),"",IF($A7829="Ūdeņraža jonu koncentrācija",VLOOKUP(Dati!$A7829,Normas!$A:$D,2,FALSE),VLOOKUP(Dati!$A7829,Normas!$A:$D,2,FALSE)*0.3)),"")</f>
      </c>
      <c r="I7829" s="2">
        <f>IFERROR(IF(ISBLANK($A7829),"",IF($A7829="Ūdeņraža jonu koncentrācija",VLOOKUP(Dati!$A7829,Normas!$A:$D,3,FALSE),VLOOKUP(Dati!$A7829,Normas!$A:$D,3,FALSE)*0.3)),"")</f>
      </c>
    </row>
    <row r="7830" spans="2:9" x14ac:dyDescent="0.2">
      <c r="B7830">
        <f>IF(ISBLANK(A7830),"",VLOOKUP(A7830,Normas!A:D,4,FALSE))</f>
      </c>
      <c r="E7830" s="2">
        <f>IF(ISBLANK(D7830),"",INT(YEARFRAC(D7830,'Vispārīga informācija'!$B$2)))</f>
      </c>
      <c r="F7830" s="2">
        <f>IFERROR(IF(ISBLANK($A7830),"",IF($A7830="Ūdeņraža jonu koncentrācija",VLOOKUP(Dati!$A7830,Normas!$A:$D,2,FALSE),VLOOKUP(Dati!$A7830,Normas!$A:$D,2,FALSE)*0.6)),"")</f>
      </c>
      <c r="G7830" s="2">
        <f>IFERROR(IF(ISBLANK($A7830),"",IF($A7830="Ūdeņraža jonu koncentrācija",VLOOKUP(Dati!$A7830,Normas!$A:$D,3,FALSE),VLOOKUP(Dati!$A7830,Normas!$A:$D,3,FALSE)*0.6)),"")</f>
      </c>
      <c r="H7830" s="2">
        <f>IFERROR(IF(ISBLANK($A7830),"",IF($A7830="Ūdeņraža jonu koncentrācija",VLOOKUP(Dati!$A7830,Normas!$A:$D,2,FALSE),VLOOKUP(Dati!$A7830,Normas!$A:$D,2,FALSE)*0.3)),"")</f>
      </c>
      <c r="I7830" s="2">
        <f>IFERROR(IF(ISBLANK($A7830),"",IF($A7830="Ūdeņraža jonu koncentrācija",VLOOKUP(Dati!$A7830,Normas!$A:$D,3,FALSE),VLOOKUP(Dati!$A7830,Normas!$A:$D,3,FALSE)*0.3)),"")</f>
      </c>
    </row>
    <row r="7831" spans="2:9" x14ac:dyDescent="0.2">
      <c r="B7831">
        <f>IF(ISBLANK(A7831),"",VLOOKUP(A7831,Normas!A:D,4,FALSE))</f>
      </c>
      <c r="E7831" s="2">
        <f>IF(ISBLANK(D7831),"",INT(YEARFRAC(D7831,'Vispārīga informācija'!$B$2)))</f>
      </c>
      <c r="F7831" s="2">
        <f>IFERROR(IF(ISBLANK($A7831),"",IF($A7831="Ūdeņraža jonu koncentrācija",VLOOKUP(Dati!$A7831,Normas!$A:$D,2,FALSE),VLOOKUP(Dati!$A7831,Normas!$A:$D,2,FALSE)*0.6)),"")</f>
      </c>
      <c r="G7831" s="2">
        <f>IFERROR(IF(ISBLANK($A7831),"",IF($A7831="Ūdeņraža jonu koncentrācija",VLOOKUP(Dati!$A7831,Normas!$A:$D,3,FALSE),VLOOKUP(Dati!$A7831,Normas!$A:$D,3,FALSE)*0.6)),"")</f>
      </c>
      <c r="H7831" s="2">
        <f>IFERROR(IF(ISBLANK($A7831),"",IF($A7831="Ūdeņraža jonu koncentrācija",VLOOKUP(Dati!$A7831,Normas!$A:$D,2,FALSE),VLOOKUP(Dati!$A7831,Normas!$A:$D,2,FALSE)*0.3)),"")</f>
      </c>
      <c r="I7831" s="2">
        <f>IFERROR(IF(ISBLANK($A7831),"",IF($A7831="Ūdeņraža jonu koncentrācija",VLOOKUP(Dati!$A7831,Normas!$A:$D,3,FALSE),VLOOKUP(Dati!$A7831,Normas!$A:$D,3,FALSE)*0.3)),"")</f>
      </c>
    </row>
    <row r="7832" spans="2:9" x14ac:dyDescent="0.2">
      <c r="B7832">
        <f>IF(ISBLANK(A7832),"",VLOOKUP(A7832,Normas!A:D,4,FALSE))</f>
      </c>
      <c r="E7832" s="2">
        <f>IF(ISBLANK(D7832),"",INT(YEARFRAC(D7832,'Vispārīga informācija'!$B$2)))</f>
      </c>
      <c r="F7832" s="2">
        <f>IFERROR(IF(ISBLANK($A7832),"",IF($A7832="Ūdeņraža jonu koncentrācija",VLOOKUP(Dati!$A7832,Normas!$A:$D,2,FALSE),VLOOKUP(Dati!$A7832,Normas!$A:$D,2,FALSE)*0.6)),"")</f>
      </c>
      <c r="G7832" s="2">
        <f>IFERROR(IF(ISBLANK($A7832),"",IF($A7832="Ūdeņraža jonu koncentrācija",VLOOKUP(Dati!$A7832,Normas!$A:$D,3,FALSE),VLOOKUP(Dati!$A7832,Normas!$A:$D,3,FALSE)*0.6)),"")</f>
      </c>
      <c r="H7832" s="2">
        <f>IFERROR(IF(ISBLANK($A7832),"",IF($A7832="Ūdeņraža jonu koncentrācija",VLOOKUP(Dati!$A7832,Normas!$A:$D,2,FALSE),VLOOKUP(Dati!$A7832,Normas!$A:$D,2,FALSE)*0.3)),"")</f>
      </c>
      <c r="I7832" s="2">
        <f>IFERROR(IF(ISBLANK($A7832),"",IF($A7832="Ūdeņraža jonu koncentrācija",VLOOKUP(Dati!$A7832,Normas!$A:$D,3,FALSE),VLOOKUP(Dati!$A7832,Normas!$A:$D,3,FALSE)*0.3)),"")</f>
      </c>
    </row>
    <row r="7833" spans="2:9" x14ac:dyDescent="0.2">
      <c r="B7833">
        <f>IF(ISBLANK(A7833),"",VLOOKUP(A7833,Normas!A:D,4,FALSE))</f>
      </c>
      <c r="E7833" s="2">
        <f>IF(ISBLANK(D7833),"",INT(YEARFRAC(D7833,'Vispārīga informācija'!$B$2)))</f>
      </c>
      <c r="F7833" s="2">
        <f>IFERROR(IF(ISBLANK($A7833),"",IF($A7833="Ūdeņraža jonu koncentrācija",VLOOKUP(Dati!$A7833,Normas!$A:$D,2,FALSE),VLOOKUP(Dati!$A7833,Normas!$A:$D,2,FALSE)*0.6)),"")</f>
      </c>
      <c r="G7833" s="2">
        <f>IFERROR(IF(ISBLANK($A7833),"",IF($A7833="Ūdeņraža jonu koncentrācija",VLOOKUP(Dati!$A7833,Normas!$A:$D,3,FALSE),VLOOKUP(Dati!$A7833,Normas!$A:$D,3,FALSE)*0.6)),"")</f>
      </c>
      <c r="H7833" s="2">
        <f>IFERROR(IF(ISBLANK($A7833),"",IF($A7833="Ūdeņraža jonu koncentrācija",VLOOKUP(Dati!$A7833,Normas!$A:$D,2,FALSE),VLOOKUP(Dati!$A7833,Normas!$A:$D,2,FALSE)*0.3)),"")</f>
      </c>
      <c r="I7833" s="2">
        <f>IFERROR(IF(ISBLANK($A7833),"",IF($A7833="Ūdeņraža jonu koncentrācija",VLOOKUP(Dati!$A7833,Normas!$A:$D,3,FALSE),VLOOKUP(Dati!$A7833,Normas!$A:$D,3,FALSE)*0.3)),"")</f>
      </c>
    </row>
    <row r="7834" spans="2:9" x14ac:dyDescent="0.2">
      <c r="B7834">
        <f>IF(ISBLANK(A7834),"",VLOOKUP(A7834,Normas!A:D,4,FALSE))</f>
      </c>
      <c r="E7834" s="2">
        <f>IF(ISBLANK(D7834),"",INT(YEARFRAC(D7834,'Vispārīga informācija'!$B$2)))</f>
      </c>
      <c r="F7834" s="2">
        <f>IFERROR(IF(ISBLANK($A7834),"",IF($A7834="Ūdeņraža jonu koncentrācija",VLOOKUP(Dati!$A7834,Normas!$A:$D,2,FALSE),VLOOKUP(Dati!$A7834,Normas!$A:$D,2,FALSE)*0.6)),"")</f>
      </c>
      <c r="G7834" s="2">
        <f>IFERROR(IF(ISBLANK($A7834),"",IF($A7834="Ūdeņraža jonu koncentrācija",VLOOKUP(Dati!$A7834,Normas!$A:$D,3,FALSE),VLOOKUP(Dati!$A7834,Normas!$A:$D,3,FALSE)*0.6)),"")</f>
      </c>
      <c r="H7834" s="2">
        <f>IFERROR(IF(ISBLANK($A7834),"",IF($A7834="Ūdeņraža jonu koncentrācija",VLOOKUP(Dati!$A7834,Normas!$A:$D,2,FALSE),VLOOKUP(Dati!$A7834,Normas!$A:$D,2,FALSE)*0.3)),"")</f>
      </c>
      <c r="I7834" s="2">
        <f>IFERROR(IF(ISBLANK($A7834),"",IF($A7834="Ūdeņraža jonu koncentrācija",VLOOKUP(Dati!$A7834,Normas!$A:$D,3,FALSE),VLOOKUP(Dati!$A7834,Normas!$A:$D,3,FALSE)*0.3)),"")</f>
      </c>
    </row>
    <row r="7835" spans="2:9" x14ac:dyDescent="0.2">
      <c r="B7835">
        <f>IF(ISBLANK(A7835),"",VLOOKUP(A7835,Normas!A:D,4,FALSE))</f>
      </c>
      <c r="E7835" s="2">
        <f>IF(ISBLANK(D7835),"",INT(YEARFRAC(D7835,'Vispārīga informācija'!$B$2)))</f>
      </c>
      <c r="F7835" s="2">
        <f>IFERROR(IF(ISBLANK($A7835),"",IF($A7835="Ūdeņraža jonu koncentrācija",VLOOKUP(Dati!$A7835,Normas!$A:$D,2,FALSE),VLOOKUP(Dati!$A7835,Normas!$A:$D,2,FALSE)*0.6)),"")</f>
      </c>
      <c r="G7835" s="2">
        <f>IFERROR(IF(ISBLANK($A7835),"",IF($A7835="Ūdeņraža jonu koncentrācija",VLOOKUP(Dati!$A7835,Normas!$A:$D,3,FALSE),VLOOKUP(Dati!$A7835,Normas!$A:$D,3,FALSE)*0.6)),"")</f>
      </c>
      <c r="H7835" s="2">
        <f>IFERROR(IF(ISBLANK($A7835),"",IF($A7835="Ūdeņraža jonu koncentrācija",VLOOKUP(Dati!$A7835,Normas!$A:$D,2,FALSE),VLOOKUP(Dati!$A7835,Normas!$A:$D,2,FALSE)*0.3)),"")</f>
      </c>
      <c r="I7835" s="2">
        <f>IFERROR(IF(ISBLANK($A7835),"",IF($A7835="Ūdeņraža jonu koncentrācija",VLOOKUP(Dati!$A7835,Normas!$A:$D,3,FALSE),VLOOKUP(Dati!$A7835,Normas!$A:$D,3,FALSE)*0.3)),"")</f>
      </c>
    </row>
    <row r="7836" spans="2:9" x14ac:dyDescent="0.2">
      <c r="B7836">
        <f>IF(ISBLANK(A7836),"",VLOOKUP(A7836,Normas!A:D,4,FALSE))</f>
      </c>
      <c r="E7836" s="2">
        <f>IF(ISBLANK(D7836),"",INT(YEARFRAC(D7836,'Vispārīga informācija'!$B$2)))</f>
      </c>
      <c r="F7836" s="2">
        <f>IFERROR(IF(ISBLANK($A7836),"",IF($A7836="Ūdeņraža jonu koncentrācija",VLOOKUP(Dati!$A7836,Normas!$A:$D,2,FALSE),VLOOKUP(Dati!$A7836,Normas!$A:$D,2,FALSE)*0.6)),"")</f>
      </c>
      <c r="G7836" s="2">
        <f>IFERROR(IF(ISBLANK($A7836),"",IF($A7836="Ūdeņraža jonu koncentrācija",VLOOKUP(Dati!$A7836,Normas!$A:$D,3,FALSE),VLOOKUP(Dati!$A7836,Normas!$A:$D,3,FALSE)*0.6)),"")</f>
      </c>
      <c r="H7836" s="2">
        <f>IFERROR(IF(ISBLANK($A7836),"",IF($A7836="Ūdeņraža jonu koncentrācija",VLOOKUP(Dati!$A7836,Normas!$A:$D,2,FALSE),VLOOKUP(Dati!$A7836,Normas!$A:$D,2,FALSE)*0.3)),"")</f>
      </c>
      <c r="I7836" s="2">
        <f>IFERROR(IF(ISBLANK($A7836),"",IF($A7836="Ūdeņraža jonu koncentrācija",VLOOKUP(Dati!$A7836,Normas!$A:$D,3,FALSE),VLOOKUP(Dati!$A7836,Normas!$A:$D,3,FALSE)*0.3)),"")</f>
      </c>
    </row>
    <row r="7837" spans="2:9" x14ac:dyDescent="0.2">
      <c r="B7837">
        <f>IF(ISBLANK(A7837),"",VLOOKUP(A7837,Normas!A:D,4,FALSE))</f>
      </c>
      <c r="E7837" s="2">
        <f>IF(ISBLANK(D7837),"",INT(YEARFRAC(D7837,'Vispārīga informācija'!$B$2)))</f>
      </c>
      <c r="F7837" s="2">
        <f>IFERROR(IF(ISBLANK($A7837),"",IF($A7837="Ūdeņraža jonu koncentrācija",VLOOKUP(Dati!$A7837,Normas!$A:$D,2,FALSE),VLOOKUP(Dati!$A7837,Normas!$A:$D,2,FALSE)*0.6)),"")</f>
      </c>
      <c r="G7837" s="2">
        <f>IFERROR(IF(ISBLANK($A7837),"",IF($A7837="Ūdeņraža jonu koncentrācija",VLOOKUP(Dati!$A7837,Normas!$A:$D,3,FALSE),VLOOKUP(Dati!$A7837,Normas!$A:$D,3,FALSE)*0.6)),"")</f>
      </c>
      <c r="H7837" s="2">
        <f>IFERROR(IF(ISBLANK($A7837),"",IF($A7837="Ūdeņraža jonu koncentrācija",VLOOKUP(Dati!$A7837,Normas!$A:$D,2,FALSE),VLOOKUP(Dati!$A7837,Normas!$A:$D,2,FALSE)*0.3)),"")</f>
      </c>
      <c r="I7837" s="2">
        <f>IFERROR(IF(ISBLANK($A7837),"",IF($A7837="Ūdeņraža jonu koncentrācija",VLOOKUP(Dati!$A7837,Normas!$A:$D,3,FALSE),VLOOKUP(Dati!$A7837,Normas!$A:$D,3,FALSE)*0.3)),"")</f>
      </c>
    </row>
    <row r="7838" spans="2:9" x14ac:dyDescent="0.2">
      <c r="B7838">
        <f>IF(ISBLANK(A7838),"",VLOOKUP(A7838,Normas!A:D,4,FALSE))</f>
      </c>
      <c r="E7838" s="2">
        <f>IF(ISBLANK(D7838),"",INT(YEARFRAC(D7838,'Vispārīga informācija'!$B$2)))</f>
      </c>
      <c r="F7838" s="2">
        <f>IFERROR(IF(ISBLANK($A7838),"",IF($A7838="Ūdeņraža jonu koncentrācija",VLOOKUP(Dati!$A7838,Normas!$A:$D,2,FALSE),VLOOKUP(Dati!$A7838,Normas!$A:$D,2,FALSE)*0.6)),"")</f>
      </c>
      <c r="G7838" s="2">
        <f>IFERROR(IF(ISBLANK($A7838),"",IF($A7838="Ūdeņraža jonu koncentrācija",VLOOKUP(Dati!$A7838,Normas!$A:$D,3,FALSE),VLOOKUP(Dati!$A7838,Normas!$A:$D,3,FALSE)*0.6)),"")</f>
      </c>
      <c r="H7838" s="2">
        <f>IFERROR(IF(ISBLANK($A7838),"",IF($A7838="Ūdeņraža jonu koncentrācija",VLOOKUP(Dati!$A7838,Normas!$A:$D,2,FALSE),VLOOKUP(Dati!$A7838,Normas!$A:$D,2,FALSE)*0.3)),"")</f>
      </c>
      <c r="I7838" s="2">
        <f>IFERROR(IF(ISBLANK($A7838),"",IF($A7838="Ūdeņraža jonu koncentrācija",VLOOKUP(Dati!$A7838,Normas!$A:$D,3,FALSE),VLOOKUP(Dati!$A7838,Normas!$A:$D,3,FALSE)*0.3)),"")</f>
      </c>
    </row>
    <row r="7839" spans="2:9" x14ac:dyDescent="0.2">
      <c r="B7839">
        <f>IF(ISBLANK(A7839),"",VLOOKUP(A7839,Normas!A:D,4,FALSE))</f>
      </c>
      <c r="E7839" s="2">
        <f>IF(ISBLANK(D7839),"",INT(YEARFRAC(D7839,'Vispārīga informācija'!$B$2)))</f>
      </c>
      <c r="F7839" s="2">
        <f>IFERROR(IF(ISBLANK($A7839),"",IF($A7839="Ūdeņraža jonu koncentrācija",VLOOKUP(Dati!$A7839,Normas!$A:$D,2,FALSE),VLOOKUP(Dati!$A7839,Normas!$A:$D,2,FALSE)*0.6)),"")</f>
      </c>
      <c r="G7839" s="2">
        <f>IFERROR(IF(ISBLANK($A7839),"",IF($A7839="Ūdeņraža jonu koncentrācija",VLOOKUP(Dati!$A7839,Normas!$A:$D,3,FALSE),VLOOKUP(Dati!$A7839,Normas!$A:$D,3,FALSE)*0.6)),"")</f>
      </c>
      <c r="H7839" s="2">
        <f>IFERROR(IF(ISBLANK($A7839),"",IF($A7839="Ūdeņraža jonu koncentrācija",VLOOKUP(Dati!$A7839,Normas!$A:$D,2,FALSE),VLOOKUP(Dati!$A7839,Normas!$A:$D,2,FALSE)*0.3)),"")</f>
      </c>
      <c r="I7839" s="2">
        <f>IFERROR(IF(ISBLANK($A7839),"",IF($A7839="Ūdeņraža jonu koncentrācija",VLOOKUP(Dati!$A7839,Normas!$A:$D,3,FALSE),VLOOKUP(Dati!$A7839,Normas!$A:$D,3,FALSE)*0.3)),"")</f>
      </c>
    </row>
    <row r="7840" spans="2:9" x14ac:dyDescent="0.2">
      <c r="B7840">
        <f>IF(ISBLANK(A7840),"",VLOOKUP(A7840,Normas!A:D,4,FALSE))</f>
      </c>
      <c r="E7840" s="2">
        <f>IF(ISBLANK(D7840),"",INT(YEARFRAC(D7840,'Vispārīga informācija'!$B$2)))</f>
      </c>
      <c r="F7840" s="2">
        <f>IFERROR(IF(ISBLANK($A7840),"",IF($A7840="Ūdeņraža jonu koncentrācija",VLOOKUP(Dati!$A7840,Normas!$A:$D,2,FALSE),VLOOKUP(Dati!$A7840,Normas!$A:$D,2,FALSE)*0.6)),"")</f>
      </c>
      <c r="G7840" s="2">
        <f>IFERROR(IF(ISBLANK($A7840),"",IF($A7840="Ūdeņraža jonu koncentrācija",VLOOKUP(Dati!$A7840,Normas!$A:$D,3,FALSE),VLOOKUP(Dati!$A7840,Normas!$A:$D,3,FALSE)*0.6)),"")</f>
      </c>
      <c r="H7840" s="2">
        <f>IFERROR(IF(ISBLANK($A7840),"",IF($A7840="Ūdeņraža jonu koncentrācija",VLOOKUP(Dati!$A7840,Normas!$A:$D,2,FALSE),VLOOKUP(Dati!$A7840,Normas!$A:$D,2,FALSE)*0.3)),"")</f>
      </c>
      <c r="I7840" s="2">
        <f>IFERROR(IF(ISBLANK($A7840),"",IF($A7840="Ūdeņraža jonu koncentrācija",VLOOKUP(Dati!$A7840,Normas!$A:$D,3,FALSE),VLOOKUP(Dati!$A7840,Normas!$A:$D,3,FALSE)*0.3)),"")</f>
      </c>
    </row>
    <row r="7841" spans="2:9" x14ac:dyDescent="0.2">
      <c r="B7841">
        <f>IF(ISBLANK(A7841),"",VLOOKUP(A7841,Normas!A:D,4,FALSE))</f>
      </c>
      <c r="E7841" s="2">
        <f>IF(ISBLANK(D7841),"",INT(YEARFRAC(D7841,'Vispārīga informācija'!$B$2)))</f>
      </c>
      <c r="F7841" s="2">
        <f>IFERROR(IF(ISBLANK($A7841),"",IF($A7841="Ūdeņraža jonu koncentrācija",VLOOKUP(Dati!$A7841,Normas!$A:$D,2,FALSE),VLOOKUP(Dati!$A7841,Normas!$A:$D,2,FALSE)*0.6)),"")</f>
      </c>
      <c r="G7841" s="2">
        <f>IFERROR(IF(ISBLANK($A7841),"",IF($A7841="Ūdeņraža jonu koncentrācija",VLOOKUP(Dati!$A7841,Normas!$A:$D,3,FALSE),VLOOKUP(Dati!$A7841,Normas!$A:$D,3,FALSE)*0.6)),"")</f>
      </c>
      <c r="H7841" s="2">
        <f>IFERROR(IF(ISBLANK($A7841),"",IF($A7841="Ūdeņraža jonu koncentrācija",VLOOKUP(Dati!$A7841,Normas!$A:$D,2,FALSE),VLOOKUP(Dati!$A7841,Normas!$A:$D,2,FALSE)*0.3)),"")</f>
      </c>
      <c r="I7841" s="2">
        <f>IFERROR(IF(ISBLANK($A7841),"",IF($A7841="Ūdeņraža jonu koncentrācija",VLOOKUP(Dati!$A7841,Normas!$A:$D,3,FALSE),VLOOKUP(Dati!$A7841,Normas!$A:$D,3,FALSE)*0.3)),"")</f>
      </c>
    </row>
    <row r="7842" spans="2:9" x14ac:dyDescent="0.2">
      <c r="B7842">
        <f>IF(ISBLANK(A7842),"",VLOOKUP(A7842,Normas!A:D,4,FALSE))</f>
      </c>
      <c r="E7842" s="2">
        <f>IF(ISBLANK(D7842),"",INT(YEARFRAC(D7842,'Vispārīga informācija'!$B$2)))</f>
      </c>
      <c r="F7842" s="2">
        <f>IFERROR(IF(ISBLANK($A7842),"",IF($A7842="Ūdeņraža jonu koncentrācija",VLOOKUP(Dati!$A7842,Normas!$A:$D,2,FALSE),VLOOKUP(Dati!$A7842,Normas!$A:$D,2,FALSE)*0.6)),"")</f>
      </c>
      <c r="G7842" s="2">
        <f>IFERROR(IF(ISBLANK($A7842),"",IF($A7842="Ūdeņraža jonu koncentrācija",VLOOKUP(Dati!$A7842,Normas!$A:$D,3,FALSE),VLOOKUP(Dati!$A7842,Normas!$A:$D,3,FALSE)*0.6)),"")</f>
      </c>
      <c r="H7842" s="2">
        <f>IFERROR(IF(ISBLANK($A7842),"",IF($A7842="Ūdeņraža jonu koncentrācija",VLOOKUP(Dati!$A7842,Normas!$A:$D,2,FALSE),VLOOKUP(Dati!$A7842,Normas!$A:$D,2,FALSE)*0.3)),"")</f>
      </c>
      <c r="I7842" s="2">
        <f>IFERROR(IF(ISBLANK($A7842),"",IF($A7842="Ūdeņraža jonu koncentrācija",VLOOKUP(Dati!$A7842,Normas!$A:$D,3,FALSE),VLOOKUP(Dati!$A7842,Normas!$A:$D,3,FALSE)*0.3)),"")</f>
      </c>
    </row>
    <row r="7843" spans="2:9" x14ac:dyDescent="0.2">
      <c r="B7843">
        <f>IF(ISBLANK(A7843),"",VLOOKUP(A7843,Normas!A:D,4,FALSE))</f>
      </c>
      <c r="E7843" s="2">
        <f>IF(ISBLANK(D7843),"",INT(YEARFRAC(D7843,'Vispārīga informācija'!$B$2)))</f>
      </c>
      <c r="F7843" s="2">
        <f>IFERROR(IF(ISBLANK($A7843),"",IF($A7843="Ūdeņraža jonu koncentrācija",VLOOKUP(Dati!$A7843,Normas!$A:$D,2,FALSE),VLOOKUP(Dati!$A7843,Normas!$A:$D,2,FALSE)*0.6)),"")</f>
      </c>
      <c r="G7843" s="2">
        <f>IFERROR(IF(ISBLANK($A7843),"",IF($A7843="Ūdeņraža jonu koncentrācija",VLOOKUP(Dati!$A7843,Normas!$A:$D,3,FALSE),VLOOKUP(Dati!$A7843,Normas!$A:$D,3,FALSE)*0.6)),"")</f>
      </c>
      <c r="H7843" s="2">
        <f>IFERROR(IF(ISBLANK($A7843),"",IF($A7843="Ūdeņraža jonu koncentrācija",VLOOKUP(Dati!$A7843,Normas!$A:$D,2,FALSE),VLOOKUP(Dati!$A7843,Normas!$A:$D,2,FALSE)*0.3)),"")</f>
      </c>
      <c r="I7843" s="2">
        <f>IFERROR(IF(ISBLANK($A7843),"",IF($A7843="Ūdeņraža jonu koncentrācija",VLOOKUP(Dati!$A7843,Normas!$A:$D,3,FALSE),VLOOKUP(Dati!$A7843,Normas!$A:$D,3,FALSE)*0.3)),"")</f>
      </c>
    </row>
    <row r="7844" spans="2:9" x14ac:dyDescent="0.2">
      <c r="B7844">
        <f>IF(ISBLANK(A7844),"",VLOOKUP(A7844,Normas!A:D,4,FALSE))</f>
      </c>
      <c r="E7844" s="2">
        <f>IF(ISBLANK(D7844),"",INT(YEARFRAC(D7844,'Vispārīga informācija'!$B$2)))</f>
      </c>
      <c r="F7844" s="2">
        <f>IFERROR(IF(ISBLANK($A7844),"",IF($A7844="Ūdeņraža jonu koncentrācija",VLOOKUP(Dati!$A7844,Normas!$A:$D,2,FALSE),VLOOKUP(Dati!$A7844,Normas!$A:$D,2,FALSE)*0.6)),"")</f>
      </c>
      <c r="G7844" s="2">
        <f>IFERROR(IF(ISBLANK($A7844),"",IF($A7844="Ūdeņraža jonu koncentrācija",VLOOKUP(Dati!$A7844,Normas!$A:$D,3,FALSE),VLOOKUP(Dati!$A7844,Normas!$A:$D,3,FALSE)*0.6)),"")</f>
      </c>
      <c r="H7844" s="2">
        <f>IFERROR(IF(ISBLANK($A7844),"",IF($A7844="Ūdeņraža jonu koncentrācija",VLOOKUP(Dati!$A7844,Normas!$A:$D,2,FALSE),VLOOKUP(Dati!$A7844,Normas!$A:$D,2,FALSE)*0.3)),"")</f>
      </c>
      <c r="I7844" s="2">
        <f>IFERROR(IF(ISBLANK($A7844),"",IF($A7844="Ūdeņraža jonu koncentrācija",VLOOKUP(Dati!$A7844,Normas!$A:$D,3,FALSE),VLOOKUP(Dati!$A7844,Normas!$A:$D,3,FALSE)*0.3)),"")</f>
      </c>
    </row>
    <row r="7845" spans="2:9" x14ac:dyDescent="0.2">
      <c r="B7845">
        <f>IF(ISBLANK(A7845),"",VLOOKUP(A7845,Normas!A:D,4,FALSE))</f>
      </c>
      <c r="E7845" s="2">
        <f>IF(ISBLANK(D7845),"",INT(YEARFRAC(D7845,'Vispārīga informācija'!$B$2)))</f>
      </c>
      <c r="F7845" s="2">
        <f>IFERROR(IF(ISBLANK($A7845),"",IF($A7845="Ūdeņraža jonu koncentrācija",VLOOKUP(Dati!$A7845,Normas!$A:$D,2,FALSE),VLOOKUP(Dati!$A7845,Normas!$A:$D,2,FALSE)*0.6)),"")</f>
      </c>
      <c r="G7845" s="2">
        <f>IFERROR(IF(ISBLANK($A7845),"",IF($A7845="Ūdeņraža jonu koncentrācija",VLOOKUP(Dati!$A7845,Normas!$A:$D,3,FALSE),VLOOKUP(Dati!$A7845,Normas!$A:$D,3,FALSE)*0.6)),"")</f>
      </c>
      <c r="H7845" s="2">
        <f>IFERROR(IF(ISBLANK($A7845),"",IF($A7845="Ūdeņraža jonu koncentrācija",VLOOKUP(Dati!$A7845,Normas!$A:$D,2,FALSE),VLOOKUP(Dati!$A7845,Normas!$A:$D,2,FALSE)*0.3)),"")</f>
      </c>
      <c r="I7845" s="2">
        <f>IFERROR(IF(ISBLANK($A7845),"",IF($A7845="Ūdeņraža jonu koncentrācija",VLOOKUP(Dati!$A7845,Normas!$A:$D,3,FALSE),VLOOKUP(Dati!$A7845,Normas!$A:$D,3,FALSE)*0.3)),"")</f>
      </c>
    </row>
    <row r="7846" spans="2:9" x14ac:dyDescent="0.2">
      <c r="B7846">
        <f>IF(ISBLANK(A7846),"",VLOOKUP(A7846,Normas!A:D,4,FALSE))</f>
      </c>
      <c r="E7846" s="2">
        <f>IF(ISBLANK(D7846),"",INT(YEARFRAC(D7846,'Vispārīga informācija'!$B$2)))</f>
      </c>
      <c r="F7846" s="2">
        <f>IFERROR(IF(ISBLANK($A7846),"",IF($A7846="Ūdeņraža jonu koncentrācija",VLOOKUP(Dati!$A7846,Normas!$A:$D,2,FALSE),VLOOKUP(Dati!$A7846,Normas!$A:$D,2,FALSE)*0.6)),"")</f>
      </c>
      <c r="G7846" s="2">
        <f>IFERROR(IF(ISBLANK($A7846),"",IF($A7846="Ūdeņraža jonu koncentrācija",VLOOKUP(Dati!$A7846,Normas!$A:$D,3,FALSE),VLOOKUP(Dati!$A7846,Normas!$A:$D,3,FALSE)*0.6)),"")</f>
      </c>
      <c r="H7846" s="2">
        <f>IFERROR(IF(ISBLANK($A7846),"",IF($A7846="Ūdeņraža jonu koncentrācija",VLOOKUP(Dati!$A7846,Normas!$A:$D,2,FALSE),VLOOKUP(Dati!$A7846,Normas!$A:$D,2,FALSE)*0.3)),"")</f>
      </c>
      <c r="I7846" s="2">
        <f>IFERROR(IF(ISBLANK($A7846),"",IF($A7846="Ūdeņraža jonu koncentrācija",VLOOKUP(Dati!$A7846,Normas!$A:$D,3,FALSE),VLOOKUP(Dati!$A7846,Normas!$A:$D,3,FALSE)*0.3)),"")</f>
      </c>
    </row>
    <row r="7847" spans="2:9" x14ac:dyDescent="0.2">
      <c r="B7847">
        <f>IF(ISBLANK(A7847),"",VLOOKUP(A7847,Normas!A:D,4,FALSE))</f>
      </c>
      <c r="E7847" s="2">
        <f>IF(ISBLANK(D7847),"",INT(YEARFRAC(D7847,'Vispārīga informācija'!$B$2)))</f>
      </c>
      <c r="F7847" s="2">
        <f>IFERROR(IF(ISBLANK($A7847),"",IF($A7847="Ūdeņraža jonu koncentrācija",VLOOKUP(Dati!$A7847,Normas!$A:$D,2,FALSE),VLOOKUP(Dati!$A7847,Normas!$A:$D,2,FALSE)*0.6)),"")</f>
      </c>
      <c r="G7847" s="2">
        <f>IFERROR(IF(ISBLANK($A7847),"",IF($A7847="Ūdeņraža jonu koncentrācija",VLOOKUP(Dati!$A7847,Normas!$A:$D,3,FALSE),VLOOKUP(Dati!$A7847,Normas!$A:$D,3,FALSE)*0.6)),"")</f>
      </c>
      <c r="H7847" s="2">
        <f>IFERROR(IF(ISBLANK($A7847),"",IF($A7847="Ūdeņraža jonu koncentrācija",VLOOKUP(Dati!$A7847,Normas!$A:$D,2,FALSE),VLOOKUP(Dati!$A7847,Normas!$A:$D,2,FALSE)*0.3)),"")</f>
      </c>
      <c r="I7847" s="2">
        <f>IFERROR(IF(ISBLANK($A7847),"",IF($A7847="Ūdeņraža jonu koncentrācija",VLOOKUP(Dati!$A7847,Normas!$A:$D,3,FALSE),VLOOKUP(Dati!$A7847,Normas!$A:$D,3,FALSE)*0.3)),"")</f>
      </c>
    </row>
    <row r="7848" spans="2:9" x14ac:dyDescent="0.2">
      <c r="B7848">
        <f>IF(ISBLANK(A7848),"",VLOOKUP(A7848,Normas!A:D,4,FALSE))</f>
      </c>
      <c r="E7848" s="2">
        <f>IF(ISBLANK(D7848),"",INT(YEARFRAC(D7848,'Vispārīga informācija'!$B$2)))</f>
      </c>
      <c r="F7848" s="2">
        <f>IFERROR(IF(ISBLANK($A7848),"",IF($A7848="Ūdeņraža jonu koncentrācija",VLOOKUP(Dati!$A7848,Normas!$A:$D,2,FALSE),VLOOKUP(Dati!$A7848,Normas!$A:$D,2,FALSE)*0.6)),"")</f>
      </c>
      <c r="G7848" s="2">
        <f>IFERROR(IF(ISBLANK($A7848),"",IF($A7848="Ūdeņraža jonu koncentrācija",VLOOKUP(Dati!$A7848,Normas!$A:$D,3,FALSE),VLOOKUP(Dati!$A7848,Normas!$A:$D,3,FALSE)*0.6)),"")</f>
      </c>
      <c r="H7848" s="2">
        <f>IFERROR(IF(ISBLANK($A7848),"",IF($A7848="Ūdeņraža jonu koncentrācija",VLOOKUP(Dati!$A7848,Normas!$A:$D,2,FALSE),VLOOKUP(Dati!$A7848,Normas!$A:$D,2,FALSE)*0.3)),"")</f>
      </c>
      <c r="I7848" s="2">
        <f>IFERROR(IF(ISBLANK($A7848),"",IF($A7848="Ūdeņraža jonu koncentrācija",VLOOKUP(Dati!$A7848,Normas!$A:$D,3,FALSE),VLOOKUP(Dati!$A7848,Normas!$A:$D,3,FALSE)*0.3)),"")</f>
      </c>
    </row>
    <row r="7849" spans="2:9" x14ac:dyDescent="0.2">
      <c r="B7849">
        <f>IF(ISBLANK(A7849),"",VLOOKUP(A7849,Normas!A:D,4,FALSE))</f>
      </c>
      <c r="E7849" s="2">
        <f>IF(ISBLANK(D7849),"",INT(YEARFRAC(D7849,'Vispārīga informācija'!$B$2)))</f>
      </c>
      <c r="F7849" s="2">
        <f>IFERROR(IF(ISBLANK($A7849),"",IF($A7849="Ūdeņraža jonu koncentrācija",VLOOKUP(Dati!$A7849,Normas!$A:$D,2,FALSE),VLOOKUP(Dati!$A7849,Normas!$A:$D,2,FALSE)*0.6)),"")</f>
      </c>
      <c r="G7849" s="2">
        <f>IFERROR(IF(ISBLANK($A7849),"",IF($A7849="Ūdeņraža jonu koncentrācija",VLOOKUP(Dati!$A7849,Normas!$A:$D,3,FALSE),VLOOKUP(Dati!$A7849,Normas!$A:$D,3,FALSE)*0.6)),"")</f>
      </c>
      <c r="H7849" s="2">
        <f>IFERROR(IF(ISBLANK($A7849),"",IF($A7849="Ūdeņraža jonu koncentrācija",VLOOKUP(Dati!$A7849,Normas!$A:$D,2,FALSE),VLOOKUP(Dati!$A7849,Normas!$A:$D,2,FALSE)*0.3)),"")</f>
      </c>
      <c r="I7849" s="2">
        <f>IFERROR(IF(ISBLANK($A7849),"",IF($A7849="Ūdeņraža jonu koncentrācija",VLOOKUP(Dati!$A7849,Normas!$A:$D,3,FALSE),VLOOKUP(Dati!$A7849,Normas!$A:$D,3,FALSE)*0.3)),"")</f>
      </c>
    </row>
    <row r="7850" spans="2:9" x14ac:dyDescent="0.2">
      <c r="B7850">
        <f>IF(ISBLANK(A7850),"",VLOOKUP(A7850,Normas!A:D,4,FALSE))</f>
      </c>
      <c r="E7850" s="2">
        <f>IF(ISBLANK(D7850),"",INT(YEARFRAC(D7850,'Vispārīga informācija'!$B$2)))</f>
      </c>
      <c r="F7850" s="2">
        <f>IFERROR(IF(ISBLANK($A7850),"",IF($A7850="Ūdeņraža jonu koncentrācija",VLOOKUP(Dati!$A7850,Normas!$A:$D,2,FALSE),VLOOKUP(Dati!$A7850,Normas!$A:$D,2,FALSE)*0.6)),"")</f>
      </c>
      <c r="G7850" s="2">
        <f>IFERROR(IF(ISBLANK($A7850),"",IF($A7850="Ūdeņraža jonu koncentrācija",VLOOKUP(Dati!$A7850,Normas!$A:$D,3,FALSE),VLOOKUP(Dati!$A7850,Normas!$A:$D,3,FALSE)*0.6)),"")</f>
      </c>
      <c r="H7850" s="2">
        <f>IFERROR(IF(ISBLANK($A7850),"",IF($A7850="Ūdeņraža jonu koncentrācija",VLOOKUP(Dati!$A7850,Normas!$A:$D,2,FALSE),VLOOKUP(Dati!$A7850,Normas!$A:$D,2,FALSE)*0.3)),"")</f>
      </c>
      <c r="I7850" s="2">
        <f>IFERROR(IF(ISBLANK($A7850),"",IF($A7850="Ūdeņraža jonu koncentrācija",VLOOKUP(Dati!$A7850,Normas!$A:$D,3,FALSE),VLOOKUP(Dati!$A7850,Normas!$A:$D,3,FALSE)*0.3)),"")</f>
      </c>
    </row>
    <row r="7851" spans="2:9" x14ac:dyDescent="0.2">
      <c r="B7851">
        <f>IF(ISBLANK(A7851),"",VLOOKUP(A7851,Normas!A:D,4,FALSE))</f>
      </c>
      <c r="E7851" s="2">
        <f>IF(ISBLANK(D7851),"",INT(YEARFRAC(D7851,'Vispārīga informācija'!$B$2)))</f>
      </c>
      <c r="F7851" s="2">
        <f>IFERROR(IF(ISBLANK($A7851),"",IF($A7851="Ūdeņraža jonu koncentrācija",VLOOKUP(Dati!$A7851,Normas!$A:$D,2,FALSE),VLOOKUP(Dati!$A7851,Normas!$A:$D,2,FALSE)*0.6)),"")</f>
      </c>
      <c r="G7851" s="2">
        <f>IFERROR(IF(ISBLANK($A7851),"",IF($A7851="Ūdeņraža jonu koncentrācija",VLOOKUP(Dati!$A7851,Normas!$A:$D,3,FALSE),VLOOKUP(Dati!$A7851,Normas!$A:$D,3,FALSE)*0.6)),"")</f>
      </c>
      <c r="H7851" s="2">
        <f>IFERROR(IF(ISBLANK($A7851),"",IF($A7851="Ūdeņraža jonu koncentrācija",VLOOKUP(Dati!$A7851,Normas!$A:$D,2,FALSE),VLOOKUP(Dati!$A7851,Normas!$A:$D,2,FALSE)*0.3)),"")</f>
      </c>
      <c r="I7851" s="2">
        <f>IFERROR(IF(ISBLANK($A7851),"",IF($A7851="Ūdeņraža jonu koncentrācija",VLOOKUP(Dati!$A7851,Normas!$A:$D,3,FALSE),VLOOKUP(Dati!$A7851,Normas!$A:$D,3,FALSE)*0.3)),"")</f>
      </c>
    </row>
    <row r="7852" spans="2:9" x14ac:dyDescent="0.2">
      <c r="B7852">
        <f>IF(ISBLANK(A7852),"",VLOOKUP(A7852,Normas!A:D,4,FALSE))</f>
      </c>
      <c r="E7852" s="2">
        <f>IF(ISBLANK(D7852),"",INT(YEARFRAC(D7852,'Vispārīga informācija'!$B$2)))</f>
      </c>
      <c r="F7852" s="2">
        <f>IFERROR(IF(ISBLANK($A7852),"",IF($A7852="Ūdeņraža jonu koncentrācija",VLOOKUP(Dati!$A7852,Normas!$A:$D,2,FALSE),VLOOKUP(Dati!$A7852,Normas!$A:$D,2,FALSE)*0.6)),"")</f>
      </c>
      <c r="G7852" s="2">
        <f>IFERROR(IF(ISBLANK($A7852),"",IF($A7852="Ūdeņraža jonu koncentrācija",VLOOKUP(Dati!$A7852,Normas!$A:$D,3,FALSE),VLOOKUP(Dati!$A7852,Normas!$A:$D,3,FALSE)*0.6)),"")</f>
      </c>
      <c r="H7852" s="2">
        <f>IFERROR(IF(ISBLANK($A7852),"",IF($A7852="Ūdeņraža jonu koncentrācija",VLOOKUP(Dati!$A7852,Normas!$A:$D,2,FALSE),VLOOKUP(Dati!$A7852,Normas!$A:$D,2,FALSE)*0.3)),"")</f>
      </c>
      <c r="I7852" s="2">
        <f>IFERROR(IF(ISBLANK($A7852),"",IF($A7852="Ūdeņraža jonu koncentrācija",VLOOKUP(Dati!$A7852,Normas!$A:$D,3,FALSE),VLOOKUP(Dati!$A7852,Normas!$A:$D,3,FALSE)*0.3)),"")</f>
      </c>
    </row>
    <row r="7853" spans="2:9" x14ac:dyDescent="0.2">
      <c r="B7853">
        <f>IF(ISBLANK(A7853),"",VLOOKUP(A7853,Normas!A:D,4,FALSE))</f>
      </c>
      <c r="E7853" s="2">
        <f>IF(ISBLANK(D7853),"",INT(YEARFRAC(D7853,'Vispārīga informācija'!$B$2)))</f>
      </c>
      <c r="F7853" s="2">
        <f>IFERROR(IF(ISBLANK($A7853),"",IF($A7853="Ūdeņraža jonu koncentrācija",VLOOKUP(Dati!$A7853,Normas!$A:$D,2,FALSE),VLOOKUP(Dati!$A7853,Normas!$A:$D,2,FALSE)*0.6)),"")</f>
      </c>
      <c r="G7853" s="2">
        <f>IFERROR(IF(ISBLANK($A7853),"",IF($A7853="Ūdeņraža jonu koncentrācija",VLOOKUP(Dati!$A7853,Normas!$A:$D,3,FALSE),VLOOKUP(Dati!$A7853,Normas!$A:$D,3,FALSE)*0.6)),"")</f>
      </c>
      <c r="H7853" s="2">
        <f>IFERROR(IF(ISBLANK($A7853),"",IF($A7853="Ūdeņraža jonu koncentrācija",VLOOKUP(Dati!$A7853,Normas!$A:$D,2,FALSE),VLOOKUP(Dati!$A7853,Normas!$A:$D,2,FALSE)*0.3)),"")</f>
      </c>
      <c r="I7853" s="2">
        <f>IFERROR(IF(ISBLANK($A7853),"",IF($A7853="Ūdeņraža jonu koncentrācija",VLOOKUP(Dati!$A7853,Normas!$A:$D,3,FALSE),VLOOKUP(Dati!$A7853,Normas!$A:$D,3,FALSE)*0.3)),"")</f>
      </c>
    </row>
    <row r="7854" spans="2:9" x14ac:dyDescent="0.2">
      <c r="B7854">
        <f>IF(ISBLANK(A7854),"",VLOOKUP(A7854,Normas!A:D,4,FALSE))</f>
      </c>
      <c r="E7854" s="2">
        <f>IF(ISBLANK(D7854),"",INT(YEARFRAC(D7854,'Vispārīga informācija'!$B$2)))</f>
      </c>
      <c r="F7854" s="2">
        <f>IFERROR(IF(ISBLANK($A7854),"",IF($A7854="Ūdeņraža jonu koncentrācija",VLOOKUP(Dati!$A7854,Normas!$A:$D,2,FALSE),VLOOKUP(Dati!$A7854,Normas!$A:$D,2,FALSE)*0.6)),"")</f>
      </c>
      <c r="G7854" s="2">
        <f>IFERROR(IF(ISBLANK($A7854),"",IF($A7854="Ūdeņraža jonu koncentrācija",VLOOKUP(Dati!$A7854,Normas!$A:$D,3,FALSE),VLOOKUP(Dati!$A7854,Normas!$A:$D,3,FALSE)*0.6)),"")</f>
      </c>
      <c r="H7854" s="2">
        <f>IFERROR(IF(ISBLANK($A7854),"",IF($A7854="Ūdeņraža jonu koncentrācija",VLOOKUP(Dati!$A7854,Normas!$A:$D,2,FALSE),VLOOKUP(Dati!$A7854,Normas!$A:$D,2,FALSE)*0.3)),"")</f>
      </c>
      <c r="I7854" s="2">
        <f>IFERROR(IF(ISBLANK($A7854),"",IF($A7854="Ūdeņraža jonu koncentrācija",VLOOKUP(Dati!$A7854,Normas!$A:$D,3,FALSE),VLOOKUP(Dati!$A7854,Normas!$A:$D,3,FALSE)*0.3)),"")</f>
      </c>
    </row>
    <row r="7855" spans="2:9" x14ac:dyDescent="0.2">
      <c r="B7855">
        <f>IF(ISBLANK(A7855),"",VLOOKUP(A7855,Normas!A:D,4,FALSE))</f>
      </c>
      <c r="E7855" s="2">
        <f>IF(ISBLANK(D7855),"",INT(YEARFRAC(D7855,'Vispārīga informācija'!$B$2)))</f>
      </c>
      <c r="F7855" s="2">
        <f>IFERROR(IF(ISBLANK($A7855),"",IF($A7855="Ūdeņraža jonu koncentrācija",VLOOKUP(Dati!$A7855,Normas!$A:$D,2,FALSE),VLOOKUP(Dati!$A7855,Normas!$A:$D,2,FALSE)*0.6)),"")</f>
      </c>
      <c r="G7855" s="2">
        <f>IFERROR(IF(ISBLANK($A7855),"",IF($A7855="Ūdeņraža jonu koncentrācija",VLOOKUP(Dati!$A7855,Normas!$A:$D,3,FALSE),VLOOKUP(Dati!$A7855,Normas!$A:$D,3,FALSE)*0.6)),"")</f>
      </c>
      <c r="H7855" s="2">
        <f>IFERROR(IF(ISBLANK($A7855),"",IF($A7855="Ūdeņraža jonu koncentrācija",VLOOKUP(Dati!$A7855,Normas!$A:$D,2,FALSE),VLOOKUP(Dati!$A7855,Normas!$A:$D,2,FALSE)*0.3)),"")</f>
      </c>
      <c r="I7855" s="2">
        <f>IFERROR(IF(ISBLANK($A7855),"",IF($A7855="Ūdeņraža jonu koncentrācija",VLOOKUP(Dati!$A7855,Normas!$A:$D,3,FALSE),VLOOKUP(Dati!$A7855,Normas!$A:$D,3,FALSE)*0.3)),"")</f>
      </c>
    </row>
    <row r="7856" spans="2:9" x14ac:dyDescent="0.2">
      <c r="B7856">
        <f>IF(ISBLANK(A7856),"",VLOOKUP(A7856,Normas!A:D,4,FALSE))</f>
      </c>
      <c r="E7856" s="2">
        <f>IF(ISBLANK(D7856),"",INT(YEARFRAC(D7856,'Vispārīga informācija'!$B$2)))</f>
      </c>
      <c r="F7856" s="2">
        <f>IFERROR(IF(ISBLANK($A7856),"",IF($A7856="Ūdeņraža jonu koncentrācija",VLOOKUP(Dati!$A7856,Normas!$A:$D,2,FALSE),VLOOKUP(Dati!$A7856,Normas!$A:$D,2,FALSE)*0.6)),"")</f>
      </c>
      <c r="G7856" s="2">
        <f>IFERROR(IF(ISBLANK($A7856),"",IF($A7856="Ūdeņraža jonu koncentrācija",VLOOKUP(Dati!$A7856,Normas!$A:$D,3,FALSE),VLOOKUP(Dati!$A7856,Normas!$A:$D,3,FALSE)*0.6)),"")</f>
      </c>
      <c r="H7856" s="2">
        <f>IFERROR(IF(ISBLANK($A7856),"",IF($A7856="Ūdeņraža jonu koncentrācija",VLOOKUP(Dati!$A7856,Normas!$A:$D,2,FALSE),VLOOKUP(Dati!$A7856,Normas!$A:$D,2,FALSE)*0.3)),"")</f>
      </c>
      <c r="I7856" s="2">
        <f>IFERROR(IF(ISBLANK($A7856),"",IF($A7856="Ūdeņraža jonu koncentrācija",VLOOKUP(Dati!$A7856,Normas!$A:$D,3,FALSE),VLOOKUP(Dati!$A7856,Normas!$A:$D,3,FALSE)*0.3)),"")</f>
      </c>
    </row>
    <row r="7857" spans="2:9" x14ac:dyDescent="0.2">
      <c r="B7857">
        <f>IF(ISBLANK(A7857),"",VLOOKUP(A7857,Normas!A:D,4,FALSE))</f>
      </c>
      <c r="E7857" s="2">
        <f>IF(ISBLANK(D7857),"",INT(YEARFRAC(D7857,'Vispārīga informācija'!$B$2)))</f>
      </c>
      <c r="F7857" s="2">
        <f>IFERROR(IF(ISBLANK($A7857),"",IF($A7857="Ūdeņraža jonu koncentrācija",VLOOKUP(Dati!$A7857,Normas!$A:$D,2,FALSE),VLOOKUP(Dati!$A7857,Normas!$A:$D,2,FALSE)*0.6)),"")</f>
      </c>
      <c r="G7857" s="2">
        <f>IFERROR(IF(ISBLANK($A7857),"",IF($A7857="Ūdeņraža jonu koncentrācija",VLOOKUP(Dati!$A7857,Normas!$A:$D,3,FALSE),VLOOKUP(Dati!$A7857,Normas!$A:$D,3,FALSE)*0.6)),"")</f>
      </c>
      <c r="H7857" s="2">
        <f>IFERROR(IF(ISBLANK($A7857),"",IF($A7857="Ūdeņraža jonu koncentrācija",VLOOKUP(Dati!$A7857,Normas!$A:$D,2,FALSE),VLOOKUP(Dati!$A7857,Normas!$A:$D,2,FALSE)*0.3)),"")</f>
      </c>
      <c r="I7857" s="2">
        <f>IFERROR(IF(ISBLANK($A7857),"",IF($A7857="Ūdeņraža jonu koncentrācija",VLOOKUP(Dati!$A7857,Normas!$A:$D,3,FALSE),VLOOKUP(Dati!$A7857,Normas!$A:$D,3,FALSE)*0.3)),"")</f>
      </c>
    </row>
    <row r="7858" spans="2:9" x14ac:dyDescent="0.2">
      <c r="B7858">
        <f>IF(ISBLANK(A7858),"",VLOOKUP(A7858,Normas!A:D,4,FALSE))</f>
      </c>
      <c r="E7858" s="2">
        <f>IF(ISBLANK(D7858),"",INT(YEARFRAC(D7858,'Vispārīga informācija'!$B$2)))</f>
      </c>
      <c r="F7858" s="2">
        <f>IFERROR(IF(ISBLANK($A7858),"",IF($A7858="Ūdeņraža jonu koncentrācija",VLOOKUP(Dati!$A7858,Normas!$A:$D,2,FALSE),VLOOKUP(Dati!$A7858,Normas!$A:$D,2,FALSE)*0.6)),"")</f>
      </c>
      <c r="G7858" s="2">
        <f>IFERROR(IF(ISBLANK($A7858),"",IF($A7858="Ūdeņraža jonu koncentrācija",VLOOKUP(Dati!$A7858,Normas!$A:$D,3,FALSE),VLOOKUP(Dati!$A7858,Normas!$A:$D,3,FALSE)*0.6)),"")</f>
      </c>
      <c r="H7858" s="2">
        <f>IFERROR(IF(ISBLANK($A7858),"",IF($A7858="Ūdeņraža jonu koncentrācija",VLOOKUP(Dati!$A7858,Normas!$A:$D,2,FALSE),VLOOKUP(Dati!$A7858,Normas!$A:$D,2,FALSE)*0.3)),"")</f>
      </c>
      <c r="I7858" s="2">
        <f>IFERROR(IF(ISBLANK($A7858),"",IF($A7858="Ūdeņraža jonu koncentrācija",VLOOKUP(Dati!$A7858,Normas!$A:$D,3,FALSE),VLOOKUP(Dati!$A7858,Normas!$A:$D,3,FALSE)*0.3)),"")</f>
      </c>
    </row>
    <row r="7859" spans="2:9" x14ac:dyDescent="0.2">
      <c r="B7859">
        <f>IF(ISBLANK(A7859),"",VLOOKUP(A7859,Normas!A:D,4,FALSE))</f>
      </c>
      <c r="E7859" s="2">
        <f>IF(ISBLANK(D7859),"",INT(YEARFRAC(D7859,'Vispārīga informācija'!$B$2)))</f>
      </c>
      <c r="F7859" s="2">
        <f>IFERROR(IF(ISBLANK($A7859),"",IF($A7859="Ūdeņraža jonu koncentrācija",VLOOKUP(Dati!$A7859,Normas!$A:$D,2,FALSE),VLOOKUP(Dati!$A7859,Normas!$A:$D,2,FALSE)*0.6)),"")</f>
      </c>
      <c r="G7859" s="2">
        <f>IFERROR(IF(ISBLANK($A7859),"",IF($A7859="Ūdeņraža jonu koncentrācija",VLOOKUP(Dati!$A7859,Normas!$A:$D,3,FALSE),VLOOKUP(Dati!$A7859,Normas!$A:$D,3,FALSE)*0.6)),"")</f>
      </c>
      <c r="H7859" s="2">
        <f>IFERROR(IF(ISBLANK($A7859),"",IF($A7859="Ūdeņraža jonu koncentrācija",VLOOKUP(Dati!$A7859,Normas!$A:$D,2,FALSE),VLOOKUP(Dati!$A7859,Normas!$A:$D,2,FALSE)*0.3)),"")</f>
      </c>
      <c r="I7859" s="2">
        <f>IFERROR(IF(ISBLANK($A7859),"",IF($A7859="Ūdeņraža jonu koncentrācija",VLOOKUP(Dati!$A7859,Normas!$A:$D,3,FALSE),VLOOKUP(Dati!$A7859,Normas!$A:$D,3,FALSE)*0.3)),"")</f>
      </c>
    </row>
    <row r="7860" spans="2:9" x14ac:dyDescent="0.2">
      <c r="B7860">
        <f>IF(ISBLANK(A7860),"",VLOOKUP(A7860,Normas!A:D,4,FALSE))</f>
      </c>
      <c r="E7860" s="2">
        <f>IF(ISBLANK(D7860),"",INT(YEARFRAC(D7860,'Vispārīga informācija'!$B$2)))</f>
      </c>
      <c r="F7860" s="2">
        <f>IFERROR(IF(ISBLANK($A7860),"",IF($A7860="Ūdeņraža jonu koncentrācija",VLOOKUP(Dati!$A7860,Normas!$A:$D,2,FALSE),VLOOKUP(Dati!$A7860,Normas!$A:$D,2,FALSE)*0.6)),"")</f>
      </c>
      <c r="G7860" s="2">
        <f>IFERROR(IF(ISBLANK($A7860),"",IF($A7860="Ūdeņraža jonu koncentrācija",VLOOKUP(Dati!$A7860,Normas!$A:$D,3,FALSE),VLOOKUP(Dati!$A7860,Normas!$A:$D,3,FALSE)*0.6)),"")</f>
      </c>
      <c r="H7860" s="2">
        <f>IFERROR(IF(ISBLANK($A7860),"",IF($A7860="Ūdeņraža jonu koncentrācija",VLOOKUP(Dati!$A7860,Normas!$A:$D,2,FALSE),VLOOKUP(Dati!$A7860,Normas!$A:$D,2,FALSE)*0.3)),"")</f>
      </c>
      <c r="I7860" s="2">
        <f>IFERROR(IF(ISBLANK($A7860),"",IF($A7860="Ūdeņraža jonu koncentrācija",VLOOKUP(Dati!$A7860,Normas!$A:$D,3,FALSE),VLOOKUP(Dati!$A7860,Normas!$A:$D,3,FALSE)*0.3)),"")</f>
      </c>
    </row>
    <row r="7861" spans="2:9" x14ac:dyDescent="0.2">
      <c r="B7861">
        <f>IF(ISBLANK(A7861),"",VLOOKUP(A7861,Normas!A:D,4,FALSE))</f>
      </c>
      <c r="E7861" s="2">
        <f>IF(ISBLANK(D7861),"",INT(YEARFRAC(D7861,'Vispārīga informācija'!$B$2)))</f>
      </c>
      <c r="F7861" s="2">
        <f>IFERROR(IF(ISBLANK($A7861),"",IF($A7861="Ūdeņraža jonu koncentrācija",VLOOKUP(Dati!$A7861,Normas!$A:$D,2,FALSE),VLOOKUP(Dati!$A7861,Normas!$A:$D,2,FALSE)*0.6)),"")</f>
      </c>
      <c r="G7861" s="2">
        <f>IFERROR(IF(ISBLANK($A7861),"",IF($A7861="Ūdeņraža jonu koncentrācija",VLOOKUP(Dati!$A7861,Normas!$A:$D,3,FALSE),VLOOKUP(Dati!$A7861,Normas!$A:$D,3,FALSE)*0.6)),"")</f>
      </c>
      <c r="H7861" s="2">
        <f>IFERROR(IF(ISBLANK($A7861),"",IF($A7861="Ūdeņraža jonu koncentrācija",VLOOKUP(Dati!$A7861,Normas!$A:$D,2,FALSE),VLOOKUP(Dati!$A7861,Normas!$A:$D,2,FALSE)*0.3)),"")</f>
      </c>
      <c r="I7861" s="2">
        <f>IFERROR(IF(ISBLANK($A7861),"",IF($A7861="Ūdeņraža jonu koncentrācija",VLOOKUP(Dati!$A7861,Normas!$A:$D,3,FALSE),VLOOKUP(Dati!$A7861,Normas!$A:$D,3,FALSE)*0.3)),"")</f>
      </c>
    </row>
    <row r="7862" spans="2:9" x14ac:dyDescent="0.2">
      <c r="B7862">
        <f>IF(ISBLANK(A7862),"",VLOOKUP(A7862,Normas!A:D,4,FALSE))</f>
      </c>
      <c r="E7862" s="2">
        <f>IF(ISBLANK(D7862),"",INT(YEARFRAC(D7862,'Vispārīga informācija'!$B$2)))</f>
      </c>
      <c r="F7862" s="2">
        <f>IFERROR(IF(ISBLANK($A7862),"",IF($A7862="Ūdeņraža jonu koncentrācija",VLOOKUP(Dati!$A7862,Normas!$A:$D,2,FALSE),VLOOKUP(Dati!$A7862,Normas!$A:$D,2,FALSE)*0.6)),"")</f>
      </c>
      <c r="G7862" s="2">
        <f>IFERROR(IF(ISBLANK($A7862),"",IF($A7862="Ūdeņraža jonu koncentrācija",VLOOKUP(Dati!$A7862,Normas!$A:$D,3,FALSE),VLOOKUP(Dati!$A7862,Normas!$A:$D,3,FALSE)*0.6)),"")</f>
      </c>
      <c r="H7862" s="2">
        <f>IFERROR(IF(ISBLANK($A7862),"",IF($A7862="Ūdeņraža jonu koncentrācija",VLOOKUP(Dati!$A7862,Normas!$A:$D,2,FALSE),VLOOKUP(Dati!$A7862,Normas!$A:$D,2,FALSE)*0.3)),"")</f>
      </c>
      <c r="I7862" s="2">
        <f>IFERROR(IF(ISBLANK($A7862),"",IF($A7862="Ūdeņraža jonu koncentrācija",VLOOKUP(Dati!$A7862,Normas!$A:$D,3,FALSE),VLOOKUP(Dati!$A7862,Normas!$A:$D,3,FALSE)*0.3)),"")</f>
      </c>
    </row>
    <row r="7863" spans="2:9" x14ac:dyDescent="0.2">
      <c r="B7863">
        <f>IF(ISBLANK(A7863),"",VLOOKUP(A7863,Normas!A:D,4,FALSE))</f>
      </c>
      <c r="E7863" s="2">
        <f>IF(ISBLANK(D7863),"",INT(YEARFRAC(D7863,'Vispārīga informācija'!$B$2)))</f>
      </c>
      <c r="F7863" s="2">
        <f>IFERROR(IF(ISBLANK($A7863),"",IF($A7863="Ūdeņraža jonu koncentrācija",VLOOKUP(Dati!$A7863,Normas!$A:$D,2,FALSE),VLOOKUP(Dati!$A7863,Normas!$A:$D,2,FALSE)*0.6)),"")</f>
      </c>
      <c r="G7863" s="2">
        <f>IFERROR(IF(ISBLANK($A7863),"",IF($A7863="Ūdeņraža jonu koncentrācija",VLOOKUP(Dati!$A7863,Normas!$A:$D,3,FALSE),VLOOKUP(Dati!$A7863,Normas!$A:$D,3,FALSE)*0.6)),"")</f>
      </c>
      <c r="H7863" s="2">
        <f>IFERROR(IF(ISBLANK($A7863),"",IF($A7863="Ūdeņraža jonu koncentrācija",VLOOKUP(Dati!$A7863,Normas!$A:$D,2,FALSE),VLOOKUP(Dati!$A7863,Normas!$A:$D,2,FALSE)*0.3)),"")</f>
      </c>
      <c r="I7863" s="2">
        <f>IFERROR(IF(ISBLANK($A7863),"",IF($A7863="Ūdeņraža jonu koncentrācija",VLOOKUP(Dati!$A7863,Normas!$A:$D,3,FALSE),VLOOKUP(Dati!$A7863,Normas!$A:$D,3,FALSE)*0.3)),"")</f>
      </c>
    </row>
    <row r="7864" spans="2:9" x14ac:dyDescent="0.2">
      <c r="B7864">
        <f>IF(ISBLANK(A7864),"",VLOOKUP(A7864,Normas!A:D,4,FALSE))</f>
      </c>
      <c r="E7864" s="2">
        <f>IF(ISBLANK(D7864),"",INT(YEARFRAC(D7864,'Vispārīga informācija'!$B$2)))</f>
      </c>
      <c r="F7864" s="2">
        <f>IFERROR(IF(ISBLANK($A7864),"",IF($A7864="Ūdeņraža jonu koncentrācija",VLOOKUP(Dati!$A7864,Normas!$A:$D,2,FALSE),VLOOKUP(Dati!$A7864,Normas!$A:$D,2,FALSE)*0.6)),"")</f>
      </c>
      <c r="G7864" s="2">
        <f>IFERROR(IF(ISBLANK($A7864),"",IF($A7864="Ūdeņraža jonu koncentrācija",VLOOKUP(Dati!$A7864,Normas!$A:$D,3,FALSE),VLOOKUP(Dati!$A7864,Normas!$A:$D,3,FALSE)*0.6)),"")</f>
      </c>
      <c r="H7864" s="2">
        <f>IFERROR(IF(ISBLANK($A7864),"",IF($A7864="Ūdeņraža jonu koncentrācija",VLOOKUP(Dati!$A7864,Normas!$A:$D,2,FALSE),VLOOKUP(Dati!$A7864,Normas!$A:$D,2,FALSE)*0.3)),"")</f>
      </c>
      <c r="I7864" s="2">
        <f>IFERROR(IF(ISBLANK($A7864),"",IF($A7864="Ūdeņraža jonu koncentrācija",VLOOKUP(Dati!$A7864,Normas!$A:$D,3,FALSE),VLOOKUP(Dati!$A7864,Normas!$A:$D,3,FALSE)*0.3)),"")</f>
      </c>
    </row>
    <row r="7865" spans="2:9" x14ac:dyDescent="0.2">
      <c r="B7865">
        <f>IF(ISBLANK(A7865),"",VLOOKUP(A7865,Normas!A:D,4,FALSE))</f>
      </c>
      <c r="E7865" s="2">
        <f>IF(ISBLANK(D7865),"",INT(YEARFRAC(D7865,'Vispārīga informācija'!$B$2)))</f>
      </c>
      <c r="F7865" s="2">
        <f>IFERROR(IF(ISBLANK($A7865),"",IF($A7865="Ūdeņraža jonu koncentrācija",VLOOKUP(Dati!$A7865,Normas!$A:$D,2,FALSE),VLOOKUP(Dati!$A7865,Normas!$A:$D,2,FALSE)*0.6)),"")</f>
      </c>
      <c r="G7865" s="2">
        <f>IFERROR(IF(ISBLANK($A7865),"",IF($A7865="Ūdeņraža jonu koncentrācija",VLOOKUP(Dati!$A7865,Normas!$A:$D,3,FALSE),VLOOKUP(Dati!$A7865,Normas!$A:$D,3,FALSE)*0.6)),"")</f>
      </c>
      <c r="H7865" s="2">
        <f>IFERROR(IF(ISBLANK($A7865),"",IF($A7865="Ūdeņraža jonu koncentrācija",VLOOKUP(Dati!$A7865,Normas!$A:$D,2,FALSE),VLOOKUP(Dati!$A7865,Normas!$A:$D,2,FALSE)*0.3)),"")</f>
      </c>
      <c r="I7865" s="2">
        <f>IFERROR(IF(ISBLANK($A7865),"",IF($A7865="Ūdeņraža jonu koncentrācija",VLOOKUP(Dati!$A7865,Normas!$A:$D,3,FALSE),VLOOKUP(Dati!$A7865,Normas!$A:$D,3,FALSE)*0.3)),"")</f>
      </c>
    </row>
    <row r="7866" spans="2:9" x14ac:dyDescent="0.2">
      <c r="B7866">
        <f>IF(ISBLANK(A7866),"",VLOOKUP(A7866,Normas!A:D,4,FALSE))</f>
      </c>
      <c r="E7866" s="2">
        <f>IF(ISBLANK(D7866),"",INT(YEARFRAC(D7866,'Vispārīga informācija'!$B$2)))</f>
      </c>
      <c r="F7866" s="2">
        <f>IFERROR(IF(ISBLANK($A7866),"",IF($A7866="Ūdeņraža jonu koncentrācija",VLOOKUP(Dati!$A7866,Normas!$A:$D,2,FALSE),VLOOKUP(Dati!$A7866,Normas!$A:$D,2,FALSE)*0.6)),"")</f>
      </c>
      <c r="G7866" s="2">
        <f>IFERROR(IF(ISBLANK($A7866),"",IF($A7866="Ūdeņraža jonu koncentrācija",VLOOKUP(Dati!$A7866,Normas!$A:$D,3,FALSE),VLOOKUP(Dati!$A7866,Normas!$A:$D,3,FALSE)*0.6)),"")</f>
      </c>
      <c r="H7866" s="2">
        <f>IFERROR(IF(ISBLANK($A7866),"",IF($A7866="Ūdeņraža jonu koncentrācija",VLOOKUP(Dati!$A7866,Normas!$A:$D,2,FALSE),VLOOKUP(Dati!$A7866,Normas!$A:$D,2,FALSE)*0.3)),"")</f>
      </c>
      <c r="I7866" s="2">
        <f>IFERROR(IF(ISBLANK($A7866),"",IF($A7866="Ūdeņraža jonu koncentrācija",VLOOKUP(Dati!$A7866,Normas!$A:$D,3,FALSE),VLOOKUP(Dati!$A7866,Normas!$A:$D,3,FALSE)*0.3)),"")</f>
      </c>
    </row>
    <row r="7867" spans="2:9" x14ac:dyDescent="0.2">
      <c r="B7867">
        <f>IF(ISBLANK(A7867),"",VLOOKUP(A7867,Normas!A:D,4,FALSE))</f>
      </c>
      <c r="E7867" s="2">
        <f>IF(ISBLANK(D7867),"",INT(YEARFRAC(D7867,'Vispārīga informācija'!$B$2)))</f>
      </c>
      <c r="F7867" s="2">
        <f>IFERROR(IF(ISBLANK($A7867),"",IF($A7867="Ūdeņraža jonu koncentrācija",VLOOKUP(Dati!$A7867,Normas!$A:$D,2,FALSE),VLOOKUP(Dati!$A7867,Normas!$A:$D,2,FALSE)*0.6)),"")</f>
      </c>
      <c r="G7867" s="2">
        <f>IFERROR(IF(ISBLANK($A7867),"",IF($A7867="Ūdeņraža jonu koncentrācija",VLOOKUP(Dati!$A7867,Normas!$A:$D,3,FALSE),VLOOKUP(Dati!$A7867,Normas!$A:$D,3,FALSE)*0.6)),"")</f>
      </c>
      <c r="H7867" s="2">
        <f>IFERROR(IF(ISBLANK($A7867),"",IF($A7867="Ūdeņraža jonu koncentrācija",VLOOKUP(Dati!$A7867,Normas!$A:$D,2,FALSE),VLOOKUP(Dati!$A7867,Normas!$A:$D,2,FALSE)*0.3)),"")</f>
      </c>
      <c r="I7867" s="2">
        <f>IFERROR(IF(ISBLANK($A7867),"",IF($A7867="Ūdeņraža jonu koncentrācija",VLOOKUP(Dati!$A7867,Normas!$A:$D,3,FALSE),VLOOKUP(Dati!$A7867,Normas!$A:$D,3,FALSE)*0.3)),"")</f>
      </c>
    </row>
    <row r="7868" spans="2:9" x14ac:dyDescent="0.2">
      <c r="B7868">
        <f>IF(ISBLANK(A7868),"",VLOOKUP(A7868,Normas!A:D,4,FALSE))</f>
      </c>
      <c r="E7868" s="2">
        <f>IF(ISBLANK(D7868),"",INT(YEARFRAC(D7868,'Vispārīga informācija'!$B$2)))</f>
      </c>
      <c r="F7868" s="2">
        <f>IFERROR(IF(ISBLANK($A7868),"",IF($A7868="Ūdeņraža jonu koncentrācija",VLOOKUP(Dati!$A7868,Normas!$A:$D,2,FALSE),VLOOKUP(Dati!$A7868,Normas!$A:$D,2,FALSE)*0.6)),"")</f>
      </c>
      <c r="G7868" s="2">
        <f>IFERROR(IF(ISBLANK($A7868),"",IF($A7868="Ūdeņraža jonu koncentrācija",VLOOKUP(Dati!$A7868,Normas!$A:$D,3,FALSE),VLOOKUP(Dati!$A7868,Normas!$A:$D,3,FALSE)*0.6)),"")</f>
      </c>
      <c r="H7868" s="2">
        <f>IFERROR(IF(ISBLANK($A7868),"",IF($A7868="Ūdeņraža jonu koncentrācija",VLOOKUP(Dati!$A7868,Normas!$A:$D,2,FALSE),VLOOKUP(Dati!$A7868,Normas!$A:$D,2,FALSE)*0.3)),"")</f>
      </c>
      <c r="I7868" s="2">
        <f>IFERROR(IF(ISBLANK($A7868),"",IF($A7868="Ūdeņraža jonu koncentrācija",VLOOKUP(Dati!$A7868,Normas!$A:$D,3,FALSE),VLOOKUP(Dati!$A7868,Normas!$A:$D,3,FALSE)*0.3)),"")</f>
      </c>
    </row>
    <row r="7869" spans="2:9" x14ac:dyDescent="0.2">
      <c r="B7869">
        <f>IF(ISBLANK(A7869),"",VLOOKUP(A7869,Normas!A:D,4,FALSE))</f>
      </c>
      <c r="E7869" s="2">
        <f>IF(ISBLANK(D7869),"",INT(YEARFRAC(D7869,'Vispārīga informācija'!$B$2)))</f>
      </c>
      <c r="F7869" s="2">
        <f>IFERROR(IF(ISBLANK($A7869),"",IF($A7869="Ūdeņraža jonu koncentrācija",VLOOKUP(Dati!$A7869,Normas!$A:$D,2,FALSE),VLOOKUP(Dati!$A7869,Normas!$A:$D,2,FALSE)*0.6)),"")</f>
      </c>
      <c r="G7869" s="2">
        <f>IFERROR(IF(ISBLANK($A7869),"",IF($A7869="Ūdeņraža jonu koncentrācija",VLOOKUP(Dati!$A7869,Normas!$A:$D,3,FALSE),VLOOKUP(Dati!$A7869,Normas!$A:$D,3,FALSE)*0.6)),"")</f>
      </c>
      <c r="H7869" s="2">
        <f>IFERROR(IF(ISBLANK($A7869),"",IF($A7869="Ūdeņraža jonu koncentrācija",VLOOKUP(Dati!$A7869,Normas!$A:$D,2,FALSE),VLOOKUP(Dati!$A7869,Normas!$A:$D,2,FALSE)*0.3)),"")</f>
      </c>
      <c r="I7869" s="2">
        <f>IFERROR(IF(ISBLANK($A7869),"",IF($A7869="Ūdeņraža jonu koncentrācija",VLOOKUP(Dati!$A7869,Normas!$A:$D,3,FALSE),VLOOKUP(Dati!$A7869,Normas!$A:$D,3,FALSE)*0.3)),"")</f>
      </c>
    </row>
    <row r="7870" spans="2:9" x14ac:dyDescent="0.2">
      <c r="B7870">
        <f>IF(ISBLANK(A7870),"",VLOOKUP(A7870,Normas!A:D,4,FALSE))</f>
      </c>
      <c r="E7870" s="2">
        <f>IF(ISBLANK(D7870),"",INT(YEARFRAC(D7870,'Vispārīga informācija'!$B$2)))</f>
      </c>
      <c r="F7870" s="2">
        <f>IFERROR(IF(ISBLANK($A7870),"",IF($A7870="Ūdeņraža jonu koncentrācija",VLOOKUP(Dati!$A7870,Normas!$A:$D,2,FALSE),VLOOKUP(Dati!$A7870,Normas!$A:$D,2,FALSE)*0.6)),"")</f>
      </c>
      <c r="G7870" s="2">
        <f>IFERROR(IF(ISBLANK($A7870),"",IF($A7870="Ūdeņraža jonu koncentrācija",VLOOKUP(Dati!$A7870,Normas!$A:$D,3,FALSE),VLOOKUP(Dati!$A7870,Normas!$A:$D,3,FALSE)*0.6)),"")</f>
      </c>
      <c r="H7870" s="2">
        <f>IFERROR(IF(ISBLANK($A7870),"",IF($A7870="Ūdeņraža jonu koncentrācija",VLOOKUP(Dati!$A7870,Normas!$A:$D,2,FALSE),VLOOKUP(Dati!$A7870,Normas!$A:$D,2,FALSE)*0.3)),"")</f>
      </c>
      <c r="I7870" s="2">
        <f>IFERROR(IF(ISBLANK($A7870),"",IF($A7870="Ūdeņraža jonu koncentrācija",VLOOKUP(Dati!$A7870,Normas!$A:$D,3,FALSE),VLOOKUP(Dati!$A7870,Normas!$A:$D,3,FALSE)*0.3)),"")</f>
      </c>
    </row>
    <row r="7871" spans="2:9" x14ac:dyDescent="0.2">
      <c r="B7871">
        <f>IF(ISBLANK(A7871),"",VLOOKUP(A7871,Normas!A:D,4,FALSE))</f>
      </c>
      <c r="E7871" s="2">
        <f>IF(ISBLANK(D7871),"",INT(YEARFRAC(D7871,'Vispārīga informācija'!$B$2)))</f>
      </c>
      <c r="F7871" s="2">
        <f>IFERROR(IF(ISBLANK($A7871),"",IF($A7871="Ūdeņraža jonu koncentrācija",VLOOKUP(Dati!$A7871,Normas!$A:$D,2,FALSE),VLOOKUP(Dati!$A7871,Normas!$A:$D,2,FALSE)*0.6)),"")</f>
      </c>
      <c r="G7871" s="2">
        <f>IFERROR(IF(ISBLANK($A7871),"",IF($A7871="Ūdeņraža jonu koncentrācija",VLOOKUP(Dati!$A7871,Normas!$A:$D,3,FALSE),VLOOKUP(Dati!$A7871,Normas!$A:$D,3,FALSE)*0.6)),"")</f>
      </c>
      <c r="H7871" s="2">
        <f>IFERROR(IF(ISBLANK($A7871),"",IF($A7871="Ūdeņraža jonu koncentrācija",VLOOKUP(Dati!$A7871,Normas!$A:$D,2,FALSE),VLOOKUP(Dati!$A7871,Normas!$A:$D,2,FALSE)*0.3)),"")</f>
      </c>
      <c r="I7871" s="2">
        <f>IFERROR(IF(ISBLANK($A7871),"",IF($A7871="Ūdeņraža jonu koncentrācija",VLOOKUP(Dati!$A7871,Normas!$A:$D,3,FALSE),VLOOKUP(Dati!$A7871,Normas!$A:$D,3,FALSE)*0.3)),"")</f>
      </c>
    </row>
    <row r="7872" spans="2:9" x14ac:dyDescent="0.2">
      <c r="B7872">
        <f>IF(ISBLANK(A7872),"",VLOOKUP(A7872,Normas!A:D,4,FALSE))</f>
      </c>
      <c r="E7872" s="2">
        <f>IF(ISBLANK(D7872),"",INT(YEARFRAC(D7872,'Vispārīga informācija'!$B$2)))</f>
      </c>
      <c r="F7872" s="2">
        <f>IFERROR(IF(ISBLANK($A7872),"",IF($A7872="Ūdeņraža jonu koncentrācija",VLOOKUP(Dati!$A7872,Normas!$A:$D,2,FALSE),VLOOKUP(Dati!$A7872,Normas!$A:$D,2,FALSE)*0.6)),"")</f>
      </c>
      <c r="G7872" s="2">
        <f>IFERROR(IF(ISBLANK($A7872),"",IF($A7872="Ūdeņraža jonu koncentrācija",VLOOKUP(Dati!$A7872,Normas!$A:$D,3,FALSE),VLOOKUP(Dati!$A7872,Normas!$A:$D,3,FALSE)*0.6)),"")</f>
      </c>
      <c r="H7872" s="2">
        <f>IFERROR(IF(ISBLANK($A7872),"",IF($A7872="Ūdeņraža jonu koncentrācija",VLOOKUP(Dati!$A7872,Normas!$A:$D,2,FALSE),VLOOKUP(Dati!$A7872,Normas!$A:$D,2,FALSE)*0.3)),"")</f>
      </c>
      <c r="I7872" s="2">
        <f>IFERROR(IF(ISBLANK($A7872),"",IF($A7872="Ūdeņraža jonu koncentrācija",VLOOKUP(Dati!$A7872,Normas!$A:$D,3,FALSE),VLOOKUP(Dati!$A7872,Normas!$A:$D,3,FALSE)*0.3)),"")</f>
      </c>
    </row>
    <row r="7873" spans="2:9" x14ac:dyDescent="0.2">
      <c r="B7873">
        <f>IF(ISBLANK(A7873),"",VLOOKUP(A7873,Normas!A:D,4,FALSE))</f>
      </c>
      <c r="E7873" s="2">
        <f>IF(ISBLANK(D7873),"",INT(YEARFRAC(D7873,'Vispārīga informācija'!$B$2)))</f>
      </c>
      <c r="F7873" s="2">
        <f>IFERROR(IF(ISBLANK($A7873),"",IF($A7873="Ūdeņraža jonu koncentrācija",VLOOKUP(Dati!$A7873,Normas!$A:$D,2,FALSE),VLOOKUP(Dati!$A7873,Normas!$A:$D,2,FALSE)*0.6)),"")</f>
      </c>
      <c r="G7873" s="2">
        <f>IFERROR(IF(ISBLANK($A7873),"",IF($A7873="Ūdeņraža jonu koncentrācija",VLOOKUP(Dati!$A7873,Normas!$A:$D,3,FALSE),VLOOKUP(Dati!$A7873,Normas!$A:$D,3,FALSE)*0.6)),"")</f>
      </c>
      <c r="H7873" s="2">
        <f>IFERROR(IF(ISBLANK($A7873),"",IF($A7873="Ūdeņraža jonu koncentrācija",VLOOKUP(Dati!$A7873,Normas!$A:$D,2,FALSE),VLOOKUP(Dati!$A7873,Normas!$A:$D,2,FALSE)*0.3)),"")</f>
      </c>
      <c r="I7873" s="2">
        <f>IFERROR(IF(ISBLANK($A7873),"",IF($A7873="Ūdeņraža jonu koncentrācija",VLOOKUP(Dati!$A7873,Normas!$A:$D,3,FALSE),VLOOKUP(Dati!$A7873,Normas!$A:$D,3,FALSE)*0.3)),"")</f>
      </c>
    </row>
    <row r="7874" spans="2:9" x14ac:dyDescent="0.2">
      <c r="B7874">
        <f>IF(ISBLANK(A7874),"",VLOOKUP(A7874,Normas!A:D,4,FALSE))</f>
      </c>
      <c r="E7874" s="2">
        <f>IF(ISBLANK(D7874),"",INT(YEARFRAC(D7874,'Vispārīga informācija'!$B$2)))</f>
      </c>
      <c r="F7874" s="2">
        <f>IFERROR(IF(ISBLANK($A7874),"",IF($A7874="Ūdeņraža jonu koncentrācija",VLOOKUP(Dati!$A7874,Normas!$A:$D,2,FALSE),VLOOKUP(Dati!$A7874,Normas!$A:$D,2,FALSE)*0.6)),"")</f>
      </c>
      <c r="G7874" s="2">
        <f>IFERROR(IF(ISBLANK($A7874),"",IF($A7874="Ūdeņraža jonu koncentrācija",VLOOKUP(Dati!$A7874,Normas!$A:$D,3,FALSE),VLOOKUP(Dati!$A7874,Normas!$A:$D,3,FALSE)*0.6)),"")</f>
      </c>
      <c r="H7874" s="2">
        <f>IFERROR(IF(ISBLANK($A7874),"",IF($A7874="Ūdeņraža jonu koncentrācija",VLOOKUP(Dati!$A7874,Normas!$A:$D,2,FALSE),VLOOKUP(Dati!$A7874,Normas!$A:$D,2,FALSE)*0.3)),"")</f>
      </c>
      <c r="I7874" s="2">
        <f>IFERROR(IF(ISBLANK($A7874),"",IF($A7874="Ūdeņraža jonu koncentrācija",VLOOKUP(Dati!$A7874,Normas!$A:$D,3,FALSE),VLOOKUP(Dati!$A7874,Normas!$A:$D,3,FALSE)*0.3)),"")</f>
      </c>
    </row>
    <row r="7875" spans="2:9" x14ac:dyDescent="0.2">
      <c r="B7875">
        <f>IF(ISBLANK(A7875),"",VLOOKUP(A7875,Normas!A:D,4,FALSE))</f>
      </c>
      <c r="E7875" s="2">
        <f>IF(ISBLANK(D7875),"",INT(YEARFRAC(D7875,'Vispārīga informācija'!$B$2)))</f>
      </c>
      <c r="F7875" s="2">
        <f>IFERROR(IF(ISBLANK($A7875),"",IF($A7875="Ūdeņraža jonu koncentrācija",VLOOKUP(Dati!$A7875,Normas!$A:$D,2,FALSE),VLOOKUP(Dati!$A7875,Normas!$A:$D,2,FALSE)*0.6)),"")</f>
      </c>
      <c r="G7875" s="2">
        <f>IFERROR(IF(ISBLANK($A7875),"",IF($A7875="Ūdeņraža jonu koncentrācija",VLOOKUP(Dati!$A7875,Normas!$A:$D,3,FALSE),VLOOKUP(Dati!$A7875,Normas!$A:$D,3,FALSE)*0.6)),"")</f>
      </c>
      <c r="H7875" s="2">
        <f>IFERROR(IF(ISBLANK($A7875),"",IF($A7875="Ūdeņraža jonu koncentrācija",VLOOKUP(Dati!$A7875,Normas!$A:$D,2,FALSE),VLOOKUP(Dati!$A7875,Normas!$A:$D,2,FALSE)*0.3)),"")</f>
      </c>
      <c r="I7875" s="2">
        <f>IFERROR(IF(ISBLANK($A7875),"",IF($A7875="Ūdeņraža jonu koncentrācija",VLOOKUP(Dati!$A7875,Normas!$A:$D,3,FALSE),VLOOKUP(Dati!$A7875,Normas!$A:$D,3,FALSE)*0.3)),"")</f>
      </c>
    </row>
    <row r="7876" spans="2:9" x14ac:dyDescent="0.2">
      <c r="B7876">
        <f>IF(ISBLANK(A7876),"",VLOOKUP(A7876,Normas!A:D,4,FALSE))</f>
      </c>
      <c r="E7876" s="2">
        <f>IF(ISBLANK(D7876),"",INT(YEARFRAC(D7876,'Vispārīga informācija'!$B$2)))</f>
      </c>
      <c r="F7876" s="2">
        <f>IFERROR(IF(ISBLANK($A7876),"",IF($A7876="Ūdeņraža jonu koncentrācija",VLOOKUP(Dati!$A7876,Normas!$A:$D,2,FALSE),VLOOKUP(Dati!$A7876,Normas!$A:$D,2,FALSE)*0.6)),"")</f>
      </c>
      <c r="G7876" s="2">
        <f>IFERROR(IF(ISBLANK($A7876),"",IF($A7876="Ūdeņraža jonu koncentrācija",VLOOKUP(Dati!$A7876,Normas!$A:$D,3,FALSE),VLOOKUP(Dati!$A7876,Normas!$A:$D,3,FALSE)*0.6)),"")</f>
      </c>
      <c r="H7876" s="2">
        <f>IFERROR(IF(ISBLANK($A7876),"",IF($A7876="Ūdeņraža jonu koncentrācija",VLOOKUP(Dati!$A7876,Normas!$A:$D,2,FALSE),VLOOKUP(Dati!$A7876,Normas!$A:$D,2,FALSE)*0.3)),"")</f>
      </c>
      <c r="I7876" s="2">
        <f>IFERROR(IF(ISBLANK($A7876),"",IF($A7876="Ūdeņraža jonu koncentrācija",VLOOKUP(Dati!$A7876,Normas!$A:$D,3,FALSE),VLOOKUP(Dati!$A7876,Normas!$A:$D,3,FALSE)*0.3)),"")</f>
      </c>
    </row>
    <row r="7877" spans="2:9" x14ac:dyDescent="0.2">
      <c r="B7877">
        <f>IF(ISBLANK(A7877),"",VLOOKUP(A7877,Normas!A:D,4,FALSE))</f>
      </c>
      <c r="E7877" s="2">
        <f>IF(ISBLANK(D7877),"",INT(YEARFRAC(D7877,'Vispārīga informācija'!$B$2)))</f>
      </c>
      <c r="F7877" s="2">
        <f>IFERROR(IF(ISBLANK($A7877),"",IF($A7877="Ūdeņraža jonu koncentrācija",VLOOKUP(Dati!$A7877,Normas!$A:$D,2,FALSE),VLOOKUP(Dati!$A7877,Normas!$A:$D,2,FALSE)*0.6)),"")</f>
      </c>
      <c r="G7877" s="2">
        <f>IFERROR(IF(ISBLANK($A7877),"",IF($A7877="Ūdeņraža jonu koncentrācija",VLOOKUP(Dati!$A7877,Normas!$A:$D,3,FALSE),VLOOKUP(Dati!$A7877,Normas!$A:$D,3,FALSE)*0.6)),"")</f>
      </c>
      <c r="H7877" s="2">
        <f>IFERROR(IF(ISBLANK($A7877),"",IF($A7877="Ūdeņraža jonu koncentrācija",VLOOKUP(Dati!$A7877,Normas!$A:$D,2,FALSE),VLOOKUP(Dati!$A7877,Normas!$A:$D,2,FALSE)*0.3)),"")</f>
      </c>
      <c r="I7877" s="2">
        <f>IFERROR(IF(ISBLANK($A7877),"",IF($A7877="Ūdeņraža jonu koncentrācija",VLOOKUP(Dati!$A7877,Normas!$A:$D,3,FALSE),VLOOKUP(Dati!$A7877,Normas!$A:$D,3,FALSE)*0.3)),"")</f>
      </c>
    </row>
    <row r="7878" spans="2:9" x14ac:dyDescent="0.2">
      <c r="B7878">
        <f>IF(ISBLANK(A7878),"",VLOOKUP(A7878,Normas!A:D,4,FALSE))</f>
      </c>
      <c r="E7878" s="2">
        <f>IF(ISBLANK(D7878),"",INT(YEARFRAC(D7878,'Vispārīga informācija'!$B$2)))</f>
      </c>
      <c r="F7878" s="2">
        <f>IFERROR(IF(ISBLANK($A7878),"",IF($A7878="Ūdeņraža jonu koncentrācija",VLOOKUP(Dati!$A7878,Normas!$A:$D,2,FALSE),VLOOKUP(Dati!$A7878,Normas!$A:$D,2,FALSE)*0.6)),"")</f>
      </c>
      <c r="G7878" s="2">
        <f>IFERROR(IF(ISBLANK($A7878),"",IF($A7878="Ūdeņraža jonu koncentrācija",VLOOKUP(Dati!$A7878,Normas!$A:$D,3,FALSE),VLOOKUP(Dati!$A7878,Normas!$A:$D,3,FALSE)*0.6)),"")</f>
      </c>
      <c r="H7878" s="2">
        <f>IFERROR(IF(ISBLANK($A7878),"",IF($A7878="Ūdeņraža jonu koncentrācija",VLOOKUP(Dati!$A7878,Normas!$A:$D,2,FALSE),VLOOKUP(Dati!$A7878,Normas!$A:$D,2,FALSE)*0.3)),"")</f>
      </c>
      <c r="I7878" s="2">
        <f>IFERROR(IF(ISBLANK($A7878),"",IF($A7878="Ūdeņraža jonu koncentrācija",VLOOKUP(Dati!$A7878,Normas!$A:$D,3,FALSE),VLOOKUP(Dati!$A7878,Normas!$A:$D,3,FALSE)*0.3)),"")</f>
      </c>
    </row>
    <row r="7879" spans="2:9" x14ac:dyDescent="0.2">
      <c r="B7879">
        <f>IF(ISBLANK(A7879),"",VLOOKUP(A7879,Normas!A:D,4,FALSE))</f>
      </c>
      <c r="E7879" s="2">
        <f>IF(ISBLANK(D7879),"",INT(YEARFRAC(D7879,'Vispārīga informācija'!$B$2)))</f>
      </c>
      <c r="F7879" s="2">
        <f>IFERROR(IF(ISBLANK($A7879),"",IF($A7879="Ūdeņraža jonu koncentrācija",VLOOKUP(Dati!$A7879,Normas!$A:$D,2,FALSE),VLOOKUP(Dati!$A7879,Normas!$A:$D,2,FALSE)*0.6)),"")</f>
      </c>
      <c r="G7879" s="2">
        <f>IFERROR(IF(ISBLANK($A7879),"",IF($A7879="Ūdeņraža jonu koncentrācija",VLOOKUP(Dati!$A7879,Normas!$A:$D,3,FALSE),VLOOKUP(Dati!$A7879,Normas!$A:$D,3,FALSE)*0.6)),"")</f>
      </c>
      <c r="H7879" s="2">
        <f>IFERROR(IF(ISBLANK($A7879),"",IF($A7879="Ūdeņraža jonu koncentrācija",VLOOKUP(Dati!$A7879,Normas!$A:$D,2,FALSE),VLOOKUP(Dati!$A7879,Normas!$A:$D,2,FALSE)*0.3)),"")</f>
      </c>
      <c r="I7879" s="2">
        <f>IFERROR(IF(ISBLANK($A7879),"",IF($A7879="Ūdeņraža jonu koncentrācija",VLOOKUP(Dati!$A7879,Normas!$A:$D,3,FALSE),VLOOKUP(Dati!$A7879,Normas!$A:$D,3,FALSE)*0.3)),"")</f>
      </c>
    </row>
    <row r="7880" spans="2:9" x14ac:dyDescent="0.2">
      <c r="B7880">
        <f>IF(ISBLANK(A7880),"",VLOOKUP(A7880,Normas!A:D,4,FALSE))</f>
      </c>
      <c r="E7880" s="2">
        <f>IF(ISBLANK(D7880),"",INT(YEARFRAC(D7880,'Vispārīga informācija'!$B$2)))</f>
      </c>
      <c r="F7880" s="2">
        <f>IFERROR(IF(ISBLANK($A7880),"",IF($A7880="Ūdeņraža jonu koncentrācija",VLOOKUP(Dati!$A7880,Normas!$A:$D,2,FALSE),VLOOKUP(Dati!$A7880,Normas!$A:$D,2,FALSE)*0.6)),"")</f>
      </c>
      <c r="G7880" s="2">
        <f>IFERROR(IF(ISBLANK($A7880),"",IF($A7880="Ūdeņraža jonu koncentrācija",VLOOKUP(Dati!$A7880,Normas!$A:$D,3,FALSE),VLOOKUP(Dati!$A7880,Normas!$A:$D,3,FALSE)*0.6)),"")</f>
      </c>
      <c r="H7880" s="2">
        <f>IFERROR(IF(ISBLANK($A7880),"",IF($A7880="Ūdeņraža jonu koncentrācija",VLOOKUP(Dati!$A7880,Normas!$A:$D,2,FALSE),VLOOKUP(Dati!$A7880,Normas!$A:$D,2,FALSE)*0.3)),"")</f>
      </c>
      <c r="I7880" s="2">
        <f>IFERROR(IF(ISBLANK($A7880),"",IF($A7880="Ūdeņraža jonu koncentrācija",VLOOKUP(Dati!$A7880,Normas!$A:$D,3,FALSE),VLOOKUP(Dati!$A7880,Normas!$A:$D,3,FALSE)*0.3)),"")</f>
      </c>
    </row>
    <row r="7881" spans="2:9" x14ac:dyDescent="0.2">
      <c r="B7881">
        <f>IF(ISBLANK(A7881),"",VLOOKUP(A7881,Normas!A:D,4,FALSE))</f>
      </c>
      <c r="E7881" s="2">
        <f>IF(ISBLANK(D7881),"",INT(YEARFRAC(D7881,'Vispārīga informācija'!$B$2)))</f>
      </c>
      <c r="F7881" s="2">
        <f>IFERROR(IF(ISBLANK($A7881),"",IF($A7881="Ūdeņraža jonu koncentrācija",VLOOKUP(Dati!$A7881,Normas!$A:$D,2,FALSE),VLOOKUP(Dati!$A7881,Normas!$A:$D,2,FALSE)*0.6)),"")</f>
      </c>
      <c r="G7881" s="2">
        <f>IFERROR(IF(ISBLANK($A7881),"",IF($A7881="Ūdeņraža jonu koncentrācija",VLOOKUP(Dati!$A7881,Normas!$A:$D,3,FALSE),VLOOKUP(Dati!$A7881,Normas!$A:$D,3,FALSE)*0.6)),"")</f>
      </c>
      <c r="H7881" s="2">
        <f>IFERROR(IF(ISBLANK($A7881),"",IF($A7881="Ūdeņraža jonu koncentrācija",VLOOKUP(Dati!$A7881,Normas!$A:$D,2,FALSE),VLOOKUP(Dati!$A7881,Normas!$A:$D,2,FALSE)*0.3)),"")</f>
      </c>
      <c r="I7881" s="2">
        <f>IFERROR(IF(ISBLANK($A7881),"",IF($A7881="Ūdeņraža jonu koncentrācija",VLOOKUP(Dati!$A7881,Normas!$A:$D,3,FALSE),VLOOKUP(Dati!$A7881,Normas!$A:$D,3,FALSE)*0.3)),"")</f>
      </c>
    </row>
    <row r="7882" spans="2:9" x14ac:dyDescent="0.2">
      <c r="B7882">
        <f>IF(ISBLANK(A7882),"",VLOOKUP(A7882,Normas!A:D,4,FALSE))</f>
      </c>
      <c r="E7882" s="2">
        <f>IF(ISBLANK(D7882),"",INT(YEARFRAC(D7882,'Vispārīga informācija'!$B$2)))</f>
      </c>
      <c r="F7882" s="2">
        <f>IFERROR(IF(ISBLANK($A7882),"",IF($A7882="Ūdeņraža jonu koncentrācija",VLOOKUP(Dati!$A7882,Normas!$A:$D,2,FALSE),VLOOKUP(Dati!$A7882,Normas!$A:$D,2,FALSE)*0.6)),"")</f>
      </c>
      <c r="G7882" s="2">
        <f>IFERROR(IF(ISBLANK($A7882),"",IF($A7882="Ūdeņraža jonu koncentrācija",VLOOKUP(Dati!$A7882,Normas!$A:$D,3,FALSE),VLOOKUP(Dati!$A7882,Normas!$A:$D,3,FALSE)*0.6)),"")</f>
      </c>
      <c r="H7882" s="2">
        <f>IFERROR(IF(ISBLANK($A7882),"",IF($A7882="Ūdeņraža jonu koncentrācija",VLOOKUP(Dati!$A7882,Normas!$A:$D,2,FALSE),VLOOKUP(Dati!$A7882,Normas!$A:$D,2,FALSE)*0.3)),"")</f>
      </c>
      <c r="I7882" s="2">
        <f>IFERROR(IF(ISBLANK($A7882),"",IF($A7882="Ūdeņraža jonu koncentrācija",VLOOKUP(Dati!$A7882,Normas!$A:$D,3,FALSE),VLOOKUP(Dati!$A7882,Normas!$A:$D,3,FALSE)*0.3)),"")</f>
      </c>
    </row>
    <row r="7883" spans="2:9" x14ac:dyDescent="0.2">
      <c r="B7883">
        <f>IF(ISBLANK(A7883),"",VLOOKUP(A7883,Normas!A:D,4,FALSE))</f>
      </c>
      <c r="E7883" s="2">
        <f>IF(ISBLANK(D7883),"",INT(YEARFRAC(D7883,'Vispārīga informācija'!$B$2)))</f>
      </c>
      <c r="F7883" s="2">
        <f>IFERROR(IF(ISBLANK($A7883),"",IF($A7883="Ūdeņraža jonu koncentrācija",VLOOKUP(Dati!$A7883,Normas!$A:$D,2,FALSE),VLOOKUP(Dati!$A7883,Normas!$A:$D,2,FALSE)*0.6)),"")</f>
      </c>
      <c r="G7883" s="2">
        <f>IFERROR(IF(ISBLANK($A7883),"",IF($A7883="Ūdeņraža jonu koncentrācija",VLOOKUP(Dati!$A7883,Normas!$A:$D,3,FALSE),VLOOKUP(Dati!$A7883,Normas!$A:$D,3,FALSE)*0.6)),"")</f>
      </c>
      <c r="H7883" s="2">
        <f>IFERROR(IF(ISBLANK($A7883),"",IF($A7883="Ūdeņraža jonu koncentrācija",VLOOKUP(Dati!$A7883,Normas!$A:$D,2,FALSE),VLOOKUP(Dati!$A7883,Normas!$A:$D,2,FALSE)*0.3)),"")</f>
      </c>
      <c r="I7883" s="2">
        <f>IFERROR(IF(ISBLANK($A7883),"",IF($A7883="Ūdeņraža jonu koncentrācija",VLOOKUP(Dati!$A7883,Normas!$A:$D,3,FALSE),VLOOKUP(Dati!$A7883,Normas!$A:$D,3,FALSE)*0.3)),"")</f>
      </c>
    </row>
    <row r="7884" spans="2:9" x14ac:dyDescent="0.2">
      <c r="B7884">
        <f>IF(ISBLANK(A7884),"",VLOOKUP(A7884,Normas!A:D,4,FALSE))</f>
      </c>
      <c r="E7884" s="2">
        <f>IF(ISBLANK(D7884),"",INT(YEARFRAC(D7884,'Vispārīga informācija'!$B$2)))</f>
      </c>
      <c r="F7884" s="2">
        <f>IFERROR(IF(ISBLANK($A7884),"",IF($A7884="Ūdeņraža jonu koncentrācija",VLOOKUP(Dati!$A7884,Normas!$A:$D,2,FALSE),VLOOKUP(Dati!$A7884,Normas!$A:$D,2,FALSE)*0.6)),"")</f>
      </c>
      <c r="G7884" s="2">
        <f>IFERROR(IF(ISBLANK($A7884),"",IF($A7884="Ūdeņraža jonu koncentrācija",VLOOKUP(Dati!$A7884,Normas!$A:$D,3,FALSE),VLOOKUP(Dati!$A7884,Normas!$A:$D,3,FALSE)*0.6)),"")</f>
      </c>
      <c r="H7884" s="2">
        <f>IFERROR(IF(ISBLANK($A7884),"",IF($A7884="Ūdeņraža jonu koncentrācija",VLOOKUP(Dati!$A7884,Normas!$A:$D,2,FALSE),VLOOKUP(Dati!$A7884,Normas!$A:$D,2,FALSE)*0.3)),"")</f>
      </c>
      <c r="I7884" s="2">
        <f>IFERROR(IF(ISBLANK($A7884),"",IF($A7884="Ūdeņraža jonu koncentrācija",VLOOKUP(Dati!$A7884,Normas!$A:$D,3,FALSE),VLOOKUP(Dati!$A7884,Normas!$A:$D,3,FALSE)*0.3)),"")</f>
      </c>
    </row>
    <row r="7885" spans="2:9" x14ac:dyDescent="0.2">
      <c r="B7885">
        <f>IF(ISBLANK(A7885),"",VLOOKUP(A7885,Normas!A:D,4,FALSE))</f>
      </c>
      <c r="E7885" s="2">
        <f>IF(ISBLANK(D7885),"",INT(YEARFRAC(D7885,'Vispārīga informācija'!$B$2)))</f>
      </c>
      <c r="F7885" s="2">
        <f>IFERROR(IF(ISBLANK($A7885),"",IF($A7885="Ūdeņraža jonu koncentrācija",VLOOKUP(Dati!$A7885,Normas!$A:$D,2,FALSE),VLOOKUP(Dati!$A7885,Normas!$A:$D,2,FALSE)*0.6)),"")</f>
      </c>
      <c r="G7885" s="2">
        <f>IFERROR(IF(ISBLANK($A7885),"",IF($A7885="Ūdeņraža jonu koncentrācija",VLOOKUP(Dati!$A7885,Normas!$A:$D,3,FALSE),VLOOKUP(Dati!$A7885,Normas!$A:$D,3,FALSE)*0.6)),"")</f>
      </c>
      <c r="H7885" s="2">
        <f>IFERROR(IF(ISBLANK($A7885),"",IF($A7885="Ūdeņraža jonu koncentrācija",VLOOKUP(Dati!$A7885,Normas!$A:$D,2,FALSE),VLOOKUP(Dati!$A7885,Normas!$A:$D,2,FALSE)*0.3)),"")</f>
      </c>
      <c r="I7885" s="2">
        <f>IFERROR(IF(ISBLANK($A7885),"",IF($A7885="Ūdeņraža jonu koncentrācija",VLOOKUP(Dati!$A7885,Normas!$A:$D,3,FALSE),VLOOKUP(Dati!$A7885,Normas!$A:$D,3,FALSE)*0.3)),"")</f>
      </c>
    </row>
    <row r="7886" spans="2:9" x14ac:dyDescent="0.2">
      <c r="B7886">
        <f>IF(ISBLANK(A7886),"",VLOOKUP(A7886,Normas!A:D,4,FALSE))</f>
      </c>
      <c r="E7886" s="2">
        <f>IF(ISBLANK(D7886),"",INT(YEARFRAC(D7886,'Vispārīga informācija'!$B$2)))</f>
      </c>
      <c r="F7886" s="2">
        <f>IFERROR(IF(ISBLANK($A7886),"",IF($A7886="Ūdeņraža jonu koncentrācija",VLOOKUP(Dati!$A7886,Normas!$A:$D,2,FALSE),VLOOKUP(Dati!$A7886,Normas!$A:$D,2,FALSE)*0.6)),"")</f>
      </c>
      <c r="G7886" s="2">
        <f>IFERROR(IF(ISBLANK($A7886),"",IF($A7886="Ūdeņraža jonu koncentrācija",VLOOKUP(Dati!$A7886,Normas!$A:$D,3,FALSE),VLOOKUP(Dati!$A7886,Normas!$A:$D,3,FALSE)*0.6)),"")</f>
      </c>
      <c r="H7886" s="2">
        <f>IFERROR(IF(ISBLANK($A7886),"",IF($A7886="Ūdeņraža jonu koncentrācija",VLOOKUP(Dati!$A7886,Normas!$A:$D,2,FALSE),VLOOKUP(Dati!$A7886,Normas!$A:$D,2,FALSE)*0.3)),"")</f>
      </c>
      <c r="I7886" s="2">
        <f>IFERROR(IF(ISBLANK($A7886),"",IF($A7886="Ūdeņraža jonu koncentrācija",VLOOKUP(Dati!$A7886,Normas!$A:$D,3,FALSE),VLOOKUP(Dati!$A7886,Normas!$A:$D,3,FALSE)*0.3)),"")</f>
      </c>
    </row>
    <row r="7887" spans="2:9" x14ac:dyDescent="0.2">
      <c r="B7887">
        <f>IF(ISBLANK(A7887),"",VLOOKUP(A7887,Normas!A:D,4,FALSE))</f>
      </c>
      <c r="E7887" s="2">
        <f>IF(ISBLANK(D7887),"",INT(YEARFRAC(D7887,'Vispārīga informācija'!$B$2)))</f>
      </c>
      <c r="F7887" s="2">
        <f>IFERROR(IF(ISBLANK($A7887),"",IF($A7887="Ūdeņraža jonu koncentrācija",VLOOKUP(Dati!$A7887,Normas!$A:$D,2,FALSE),VLOOKUP(Dati!$A7887,Normas!$A:$D,2,FALSE)*0.6)),"")</f>
      </c>
      <c r="G7887" s="2">
        <f>IFERROR(IF(ISBLANK($A7887),"",IF($A7887="Ūdeņraža jonu koncentrācija",VLOOKUP(Dati!$A7887,Normas!$A:$D,3,FALSE),VLOOKUP(Dati!$A7887,Normas!$A:$D,3,FALSE)*0.6)),"")</f>
      </c>
      <c r="H7887" s="2">
        <f>IFERROR(IF(ISBLANK($A7887),"",IF($A7887="Ūdeņraža jonu koncentrācija",VLOOKUP(Dati!$A7887,Normas!$A:$D,2,FALSE),VLOOKUP(Dati!$A7887,Normas!$A:$D,2,FALSE)*0.3)),"")</f>
      </c>
      <c r="I7887" s="2">
        <f>IFERROR(IF(ISBLANK($A7887),"",IF($A7887="Ūdeņraža jonu koncentrācija",VLOOKUP(Dati!$A7887,Normas!$A:$D,3,FALSE),VLOOKUP(Dati!$A7887,Normas!$A:$D,3,FALSE)*0.3)),"")</f>
      </c>
    </row>
    <row r="7888" spans="2:9" x14ac:dyDescent="0.2">
      <c r="B7888">
        <f>IF(ISBLANK(A7888),"",VLOOKUP(A7888,Normas!A:D,4,FALSE))</f>
      </c>
      <c r="E7888" s="2">
        <f>IF(ISBLANK(D7888),"",INT(YEARFRAC(D7888,'Vispārīga informācija'!$B$2)))</f>
      </c>
      <c r="F7888" s="2">
        <f>IFERROR(IF(ISBLANK($A7888),"",IF($A7888="Ūdeņraža jonu koncentrācija",VLOOKUP(Dati!$A7888,Normas!$A:$D,2,FALSE),VLOOKUP(Dati!$A7888,Normas!$A:$D,2,FALSE)*0.6)),"")</f>
      </c>
      <c r="G7888" s="2">
        <f>IFERROR(IF(ISBLANK($A7888),"",IF($A7888="Ūdeņraža jonu koncentrācija",VLOOKUP(Dati!$A7888,Normas!$A:$D,3,FALSE),VLOOKUP(Dati!$A7888,Normas!$A:$D,3,FALSE)*0.6)),"")</f>
      </c>
      <c r="H7888" s="2">
        <f>IFERROR(IF(ISBLANK($A7888),"",IF($A7888="Ūdeņraža jonu koncentrācija",VLOOKUP(Dati!$A7888,Normas!$A:$D,2,FALSE),VLOOKUP(Dati!$A7888,Normas!$A:$D,2,FALSE)*0.3)),"")</f>
      </c>
      <c r="I7888" s="2">
        <f>IFERROR(IF(ISBLANK($A7888),"",IF($A7888="Ūdeņraža jonu koncentrācija",VLOOKUP(Dati!$A7888,Normas!$A:$D,3,FALSE),VLOOKUP(Dati!$A7888,Normas!$A:$D,3,FALSE)*0.3)),"")</f>
      </c>
    </row>
    <row r="7889" spans="2:9" x14ac:dyDescent="0.2">
      <c r="B7889">
        <f>IF(ISBLANK(A7889),"",VLOOKUP(A7889,Normas!A:D,4,FALSE))</f>
      </c>
      <c r="E7889" s="2">
        <f>IF(ISBLANK(D7889),"",INT(YEARFRAC(D7889,'Vispārīga informācija'!$B$2)))</f>
      </c>
      <c r="F7889" s="2">
        <f>IFERROR(IF(ISBLANK($A7889),"",IF($A7889="Ūdeņraža jonu koncentrācija",VLOOKUP(Dati!$A7889,Normas!$A:$D,2,FALSE),VLOOKUP(Dati!$A7889,Normas!$A:$D,2,FALSE)*0.6)),"")</f>
      </c>
      <c r="G7889" s="2">
        <f>IFERROR(IF(ISBLANK($A7889),"",IF($A7889="Ūdeņraža jonu koncentrācija",VLOOKUP(Dati!$A7889,Normas!$A:$D,3,FALSE),VLOOKUP(Dati!$A7889,Normas!$A:$D,3,FALSE)*0.6)),"")</f>
      </c>
      <c r="H7889" s="2">
        <f>IFERROR(IF(ISBLANK($A7889),"",IF($A7889="Ūdeņraža jonu koncentrācija",VLOOKUP(Dati!$A7889,Normas!$A:$D,2,FALSE),VLOOKUP(Dati!$A7889,Normas!$A:$D,2,FALSE)*0.3)),"")</f>
      </c>
      <c r="I7889" s="2">
        <f>IFERROR(IF(ISBLANK($A7889),"",IF($A7889="Ūdeņraža jonu koncentrācija",VLOOKUP(Dati!$A7889,Normas!$A:$D,3,FALSE),VLOOKUP(Dati!$A7889,Normas!$A:$D,3,FALSE)*0.3)),"")</f>
      </c>
    </row>
    <row r="7890" spans="2:9" x14ac:dyDescent="0.2">
      <c r="B7890">
        <f>IF(ISBLANK(A7890),"",VLOOKUP(A7890,Normas!A:D,4,FALSE))</f>
      </c>
      <c r="E7890" s="2">
        <f>IF(ISBLANK(D7890),"",INT(YEARFRAC(D7890,'Vispārīga informācija'!$B$2)))</f>
      </c>
      <c r="F7890" s="2">
        <f>IFERROR(IF(ISBLANK($A7890),"",IF($A7890="Ūdeņraža jonu koncentrācija",VLOOKUP(Dati!$A7890,Normas!$A:$D,2,FALSE),VLOOKUP(Dati!$A7890,Normas!$A:$D,2,FALSE)*0.6)),"")</f>
      </c>
      <c r="G7890" s="2">
        <f>IFERROR(IF(ISBLANK($A7890),"",IF($A7890="Ūdeņraža jonu koncentrācija",VLOOKUP(Dati!$A7890,Normas!$A:$D,3,FALSE),VLOOKUP(Dati!$A7890,Normas!$A:$D,3,FALSE)*0.6)),"")</f>
      </c>
      <c r="H7890" s="2">
        <f>IFERROR(IF(ISBLANK($A7890),"",IF($A7890="Ūdeņraža jonu koncentrācija",VLOOKUP(Dati!$A7890,Normas!$A:$D,2,FALSE),VLOOKUP(Dati!$A7890,Normas!$A:$D,2,FALSE)*0.3)),"")</f>
      </c>
      <c r="I7890" s="2">
        <f>IFERROR(IF(ISBLANK($A7890),"",IF($A7890="Ūdeņraža jonu koncentrācija",VLOOKUP(Dati!$A7890,Normas!$A:$D,3,FALSE),VLOOKUP(Dati!$A7890,Normas!$A:$D,3,FALSE)*0.3)),"")</f>
      </c>
    </row>
    <row r="7891" spans="2:9" x14ac:dyDescent="0.2">
      <c r="B7891">
        <f>IF(ISBLANK(A7891),"",VLOOKUP(A7891,Normas!A:D,4,FALSE))</f>
      </c>
      <c r="E7891" s="2">
        <f>IF(ISBLANK(D7891),"",INT(YEARFRAC(D7891,'Vispārīga informācija'!$B$2)))</f>
      </c>
      <c r="F7891" s="2">
        <f>IFERROR(IF(ISBLANK($A7891),"",IF($A7891="Ūdeņraža jonu koncentrācija",VLOOKUP(Dati!$A7891,Normas!$A:$D,2,FALSE),VLOOKUP(Dati!$A7891,Normas!$A:$D,2,FALSE)*0.6)),"")</f>
      </c>
      <c r="G7891" s="2">
        <f>IFERROR(IF(ISBLANK($A7891),"",IF($A7891="Ūdeņraža jonu koncentrācija",VLOOKUP(Dati!$A7891,Normas!$A:$D,3,FALSE),VLOOKUP(Dati!$A7891,Normas!$A:$D,3,FALSE)*0.6)),"")</f>
      </c>
      <c r="H7891" s="2">
        <f>IFERROR(IF(ISBLANK($A7891),"",IF($A7891="Ūdeņraža jonu koncentrācija",VLOOKUP(Dati!$A7891,Normas!$A:$D,2,FALSE),VLOOKUP(Dati!$A7891,Normas!$A:$D,2,FALSE)*0.3)),"")</f>
      </c>
      <c r="I7891" s="2">
        <f>IFERROR(IF(ISBLANK($A7891),"",IF($A7891="Ūdeņraža jonu koncentrācija",VLOOKUP(Dati!$A7891,Normas!$A:$D,3,FALSE),VLOOKUP(Dati!$A7891,Normas!$A:$D,3,FALSE)*0.3)),"")</f>
      </c>
    </row>
    <row r="7892" spans="2:9" x14ac:dyDescent="0.2">
      <c r="B7892">
        <f>IF(ISBLANK(A7892),"",VLOOKUP(A7892,Normas!A:D,4,FALSE))</f>
      </c>
      <c r="E7892" s="2">
        <f>IF(ISBLANK(D7892),"",INT(YEARFRAC(D7892,'Vispārīga informācija'!$B$2)))</f>
      </c>
      <c r="F7892" s="2">
        <f>IFERROR(IF(ISBLANK($A7892),"",IF($A7892="Ūdeņraža jonu koncentrācija",VLOOKUP(Dati!$A7892,Normas!$A:$D,2,FALSE),VLOOKUP(Dati!$A7892,Normas!$A:$D,2,FALSE)*0.6)),"")</f>
      </c>
      <c r="G7892" s="2">
        <f>IFERROR(IF(ISBLANK($A7892),"",IF($A7892="Ūdeņraža jonu koncentrācija",VLOOKUP(Dati!$A7892,Normas!$A:$D,3,FALSE),VLOOKUP(Dati!$A7892,Normas!$A:$D,3,FALSE)*0.6)),"")</f>
      </c>
      <c r="H7892" s="2">
        <f>IFERROR(IF(ISBLANK($A7892),"",IF($A7892="Ūdeņraža jonu koncentrācija",VLOOKUP(Dati!$A7892,Normas!$A:$D,2,FALSE),VLOOKUP(Dati!$A7892,Normas!$A:$D,2,FALSE)*0.3)),"")</f>
      </c>
      <c r="I7892" s="2">
        <f>IFERROR(IF(ISBLANK($A7892),"",IF($A7892="Ūdeņraža jonu koncentrācija",VLOOKUP(Dati!$A7892,Normas!$A:$D,3,FALSE),VLOOKUP(Dati!$A7892,Normas!$A:$D,3,FALSE)*0.3)),"")</f>
      </c>
    </row>
    <row r="7893" spans="2:9" x14ac:dyDescent="0.2">
      <c r="B7893">
        <f>IF(ISBLANK(A7893),"",VLOOKUP(A7893,Normas!A:D,4,FALSE))</f>
      </c>
      <c r="E7893" s="2">
        <f>IF(ISBLANK(D7893),"",INT(YEARFRAC(D7893,'Vispārīga informācija'!$B$2)))</f>
      </c>
      <c r="F7893" s="2">
        <f>IFERROR(IF(ISBLANK($A7893),"",IF($A7893="Ūdeņraža jonu koncentrācija",VLOOKUP(Dati!$A7893,Normas!$A:$D,2,FALSE),VLOOKUP(Dati!$A7893,Normas!$A:$D,2,FALSE)*0.6)),"")</f>
      </c>
      <c r="G7893" s="2">
        <f>IFERROR(IF(ISBLANK($A7893),"",IF($A7893="Ūdeņraža jonu koncentrācija",VLOOKUP(Dati!$A7893,Normas!$A:$D,3,FALSE),VLOOKUP(Dati!$A7893,Normas!$A:$D,3,FALSE)*0.6)),"")</f>
      </c>
      <c r="H7893" s="2">
        <f>IFERROR(IF(ISBLANK($A7893),"",IF($A7893="Ūdeņraža jonu koncentrācija",VLOOKUP(Dati!$A7893,Normas!$A:$D,2,FALSE),VLOOKUP(Dati!$A7893,Normas!$A:$D,2,FALSE)*0.3)),"")</f>
      </c>
      <c r="I7893" s="2">
        <f>IFERROR(IF(ISBLANK($A7893),"",IF($A7893="Ūdeņraža jonu koncentrācija",VLOOKUP(Dati!$A7893,Normas!$A:$D,3,FALSE),VLOOKUP(Dati!$A7893,Normas!$A:$D,3,FALSE)*0.3)),"")</f>
      </c>
    </row>
    <row r="7894" spans="2:9" x14ac:dyDescent="0.2">
      <c r="B7894">
        <f>IF(ISBLANK(A7894),"",VLOOKUP(A7894,Normas!A:D,4,FALSE))</f>
      </c>
      <c r="E7894" s="2">
        <f>IF(ISBLANK(D7894),"",INT(YEARFRAC(D7894,'Vispārīga informācija'!$B$2)))</f>
      </c>
      <c r="F7894" s="2">
        <f>IFERROR(IF(ISBLANK($A7894),"",IF($A7894="Ūdeņraža jonu koncentrācija",VLOOKUP(Dati!$A7894,Normas!$A:$D,2,FALSE),VLOOKUP(Dati!$A7894,Normas!$A:$D,2,FALSE)*0.6)),"")</f>
      </c>
      <c r="G7894" s="2">
        <f>IFERROR(IF(ISBLANK($A7894),"",IF($A7894="Ūdeņraža jonu koncentrācija",VLOOKUP(Dati!$A7894,Normas!$A:$D,3,FALSE),VLOOKUP(Dati!$A7894,Normas!$A:$D,3,FALSE)*0.6)),"")</f>
      </c>
      <c r="H7894" s="2">
        <f>IFERROR(IF(ISBLANK($A7894),"",IF($A7894="Ūdeņraža jonu koncentrācija",VLOOKUP(Dati!$A7894,Normas!$A:$D,2,FALSE),VLOOKUP(Dati!$A7894,Normas!$A:$D,2,FALSE)*0.3)),"")</f>
      </c>
      <c r="I7894" s="2">
        <f>IFERROR(IF(ISBLANK($A7894),"",IF($A7894="Ūdeņraža jonu koncentrācija",VLOOKUP(Dati!$A7894,Normas!$A:$D,3,FALSE),VLOOKUP(Dati!$A7894,Normas!$A:$D,3,FALSE)*0.3)),"")</f>
      </c>
    </row>
    <row r="7895" spans="2:9" x14ac:dyDescent="0.2">
      <c r="B7895">
        <f>IF(ISBLANK(A7895),"",VLOOKUP(A7895,Normas!A:D,4,FALSE))</f>
      </c>
      <c r="E7895" s="2">
        <f>IF(ISBLANK(D7895),"",INT(YEARFRAC(D7895,'Vispārīga informācija'!$B$2)))</f>
      </c>
      <c r="F7895" s="2">
        <f>IFERROR(IF(ISBLANK($A7895),"",IF($A7895="Ūdeņraža jonu koncentrācija",VLOOKUP(Dati!$A7895,Normas!$A:$D,2,FALSE),VLOOKUP(Dati!$A7895,Normas!$A:$D,2,FALSE)*0.6)),"")</f>
      </c>
      <c r="G7895" s="2">
        <f>IFERROR(IF(ISBLANK($A7895),"",IF($A7895="Ūdeņraža jonu koncentrācija",VLOOKUP(Dati!$A7895,Normas!$A:$D,3,FALSE),VLOOKUP(Dati!$A7895,Normas!$A:$D,3,FALSE)*0.6)),"")</f>
      </c>
      <c r="H7895" s="2">
        <f>IFERROR(IF(ISBLANK($A7895),"",IF($A7895="Ūdeņraža jonu koncentrācija",VLOOKUP(Dati!$A7895,Normas!$A:$D,2,FALSE),VLOOKUP(Dati!$A7895,Normas!$A:$D,2,FALSE)*0.3)),"")</f>
      </c>
      <c r="I7895" s="2">
        <f>IFERROR(IF(ISBLANK($A7895),"",IF($A7895="Ūdeņraža jonu koncentrācija",VLOOKUP(Dati!$A7895,Normas!$A:$D,3,FALSE),VLOOKUP(Dati!$A7895,Normas!$A:$D,3,FALSE)*0.3)),"")</f>
      </c>
    </row>
    <row r="7896" spans="2:9" x14ac:dyDescent="0.2">
      <c r="B7896">
        <f>IF(ISBLANK(A7896),"",VLOOKUP(A7896,Normas!A:D,4,FALSE))</f>
      </c>
      <c r="E7896" s="2">
        <f>IF(ISBLANK(D7896),"",INT(YEARFRAC(D7896,'Vispārīga informācija'!$B$2)))</f>
      </c>
      <c r="F7896" s="2">
        <f>IFERROR(IF(ISBLANK($A7896),"",IF($A7896="Ūdeņraža jonu koncentrācija",VLOOKUP(Dati!$A7896,Normas!$A:$D,2,FALSE),VLOOKUP(Dati!$A7896,Normas!$A:$D,2,FALSE)*0.6)),"")</f>
      </c>
      <c r="G7896" s="2">
        <f>IFERROR(IF(ISBLANK($A7896),"",IF($A7896="Ūdeņraža jonu koncentrācija",VLOOKUP(Dati!$A7896,Normas!$A:$D,3,FALSE),VLOOKUP(Dati!$A7896,Normas!$A:$D,3,FALSE)*0.6)),"")</f>
      </c>
      <c r="H7896" s="2">
        <f>IFERROR(IF(ISBLANK($A7896),"",IF($A7896="Ūdeņraža jonu koncentrācija",VLOOKUP(Dati!$A7896,Normas!$A:$D,2,FALSE),VLOOKUP(Dati!$A7896,Normas!$A:$D,2,FALSE)*0.3)),"")</f>
      </c>
      <c r="I7896" s="2">
        <f>IFERROR(IF(ISBLANK($A7896),"",IF($A7896="Ūdeņraža jonu koncentrācija",VLOOKUP(Dati!$A7896,Normas!$A:$D,3,FALSE),VLOOKUP(Dati!$A7896,Normas!$A:$D,3,FALSE)*0.3)),"")</f>
      </c>
    </row>
    <row r="7897" spans="2:9" x14ac:dyDescent="0.2">
      <c r="B7897">
        <f>IF(ISBLANK(A7897),"",VLOOKUP(A7897,Normas!A:D,4,FALSE))</f>
      </c>
      <c r="E7897" s="2">
        <f>IF(ISBLANK(D7897),"",INT(YEARFRAC(D7897,'Vispārīga informācija'!$B$2)))</f>
      </c>
      <c r="F7897" s="2">
        <f>IFERROR(IF(ISBLANK($A7897),"",IF($A7897="Ūdeņraža jonu koncentrācija",VLOOKUP(Dati!$A7897,Normas!$A:$D,2,FALSE),VLOOKUP(Dati!$A7897,Normas!$A:$D,2,FALSE)*0.6)),"")</f>
      </c>
      <c r="G7897" s="2">
        <f>IFERROR(IF(ISBLANK($A7897),"",IF($A7897="Ūdeņraža jonu koncentrācija",VLOOKUP(Dati!$A7897,Normas!$A:$D,3,FALSE),VLOOKUP(Dati!$A7897,Normas!$A:$D,3,FALSE)*0.6)),"")</f>
      </c>
      <c r="H7897" s="2">
        <f>IFERROR(IF(ISBLANK($A7897),"",IF($A7897="Ūdeņraža jonu koncentrācija",VLOOKUP(Dati!$A7897,Normas!$A:$D,2,FALSE),VLOOKUP(Dati!$A7897,Normas!$A:$D,2,FALSE)*0.3)),"")</f>
      </c>
      <c r="I7897" s="2">
        <f>IFERROR(IF(ISBLANK($A7897),"",IF($A7897="Ūdeņraža jonu koncentrācija",VLOOKUP(Dati!$A7897,Normas!$A:$D,3,FALSE),VLOOKUP(Dati!$A7897,Normas!$A:$D,3,FALSE)*0.3)),"")</f>
      </c>
    </row>
    <row r="7898" spans="2:9" x14ac:dyDescent="0.2">
      <c r="B7898">
        <f>IF(ISBLANK(A7898),"",VLOOKUP(A7898,Normas!A:D,4,FALSE))</f>
      </c>
      <c r="E7898" s="2">
        <f>IF(ISBLANK(D7898),"",INT(YEARFRAC(D7898,'Vispārīga informācija'!$B$2)))</f>
      </c>
      <c r="F7898" s="2">
        <f>IFERROR(IF(ISBLANK($A7898),"",IF($A7898="Ūdeņraža jonu koncentrācija",VLOOKUP(Dati!$A7898,Normas!$A:$D,2,FALSE),VLOOKUP(Dati!$A7898,Normas!$A:$D,2,FALSE)*0.6)),"")</f>
      </c>
      <c r="G7898" s="2">
        <f>IFERROR(IF(ISBLANK($A7898),"",IF($A7898="Ūdeņraža jonu koncentrācija",VLOOKUP(Dati!$A7898,Normas!$A:$D,3,FALSE),VLOOKUP(Dati!$A7898,Normas!$A:$D,3,FALSE)*0.6)),"")</f>
      </c>
      <c r="H7898" s="2">
        <f>IFERROR(IF(ISBLANK($A7898),"",IF($A7898="Ūdeņraža jonu koncentrācija",VLOOKUP(Dati!$A7898,Normas!$A:$D,2,FALSE),VLOOKUP(Dati!$A7898,Normas!$A:$D,2,FALSE)*0.3)),"")</f>
      </c>
      <c r="I7898" s="2">
        <f>IFERROR(IF(ISBLANK($A7898),"",IF($A7898="Ūdeņraža jonu koncentrācija",VLOOKUP(Dati!$A7898,Normas!$A:$D,3,FALSE),VLOOKUP(Dati!$A7898,Normas!$A:$D,3,FALSE)*0.3)),"")</f>
      </c>
    </row>
    <row r="7899" spans="2:9" x14ac:dyDescent="0.2">
      <c r="B7899">
        <f>IF(ISBLANK(A7899),"",VLOOKUP(A7899,Normas!A:D,4,FALSE))</f>
      </c>
      <c r="E7899" s="2">
        <f>IF(ISBLANK(D7899),"",INT(YEARFRAC(D7899,'Vispārīga informācija'!$B$2)))</f>
      </c>
      <c r="F7899" s="2">
        <f>IFERROR(IF(ISBLANK($A7899),"",IF($A7899="Ūdeņraža jonu koncentrācija",VLOOKUP(Dati!$A7899,Normas!$A:$D,2,FALSE),VLOOKUP(Dati!$A7899,Normas!$A:$D,2,FALSE)*0.6)),"")</f>
      </c>
      <c r="G7899" s="2">
        <f>IFERROR(IF(ISBLANK($A7899),"",IF($A7899="Ūdeņraža jonu koncentrācija",VLOOKUP(Dati!$A7899,Normas!$A:$D,3,FALSE),VLOOKUP(Dati!$A7899,Normas!$A:$D,3,FALSE)*0.6)),"")</f>
      </c>
      <c r="H7899" s="2">
        <f>IFERROR(IF(ISBLANK($A7899),"",IF($A7899="Ūdeņraža jonu koncentrācija",VLOOKUP(Dati!$A7899,Normas!$A:$D,2,FALSE),VLOOKUP(Dati!$A7899,Normas!$A:$D,2,FALSE)*0.3)),"")</f>
      </c>
      <c r="I7899" s="2">
        <f>IFERROR(IF(ISBLANK($A7899),"",IF($A7899="Ūdeņraža jonu koncentrācija",VLOOKUP(Dati!$A7899,Normas!$A:$D,3,FALSE),VLOOKUP(Dati!$A7899,Normas!$A:$D,3,FALSE)*0.3)),"")</f>
      </c>
    </row>
    <row r="7900" spans="2:9" x14ac:dyDescent="0.2">
      <c r="B7900">
        <f>IF(ISBLANK(A7900),"",VLOOKUP(A7900,Normas!A:D,4,FALSE))</f>
      </c>
      <c r="E7900" s="2">
        <f>IF(ISBLANK(D7900),"",INT(YEARFRAC(D7900,'Vispārīga informācija'!$B$2)))</f>
      </c>
      <c r="F7900" s="2">
        <f>IFERROR(IF(ISBLANK($A7900),"",IF($A7900="Ūdeņraža jonu koncentrācija",VLOOKUP(Dati!$A7900,Normas!$A:$D,2,FALSE),VLOOKUP(Dati!$A7900,Normas!$A:$D,2,FALSE)*0.6)),"")</f>
      </c>
      <c r="G7900" s="2">
        <f>IFERROR(IF(ISBLANK($A7900),"",IF($A7900="Ūdeņraža jonu koncentrācija",VLOOKUP(Dati!$A7900,Normas!$A:$D,3,FALSE),VLOOKUP(Dati!$A7900,Normas!$A:$D,3,FALSE)*0.6)),"")</f>
      </c>
      <c r="H7900" s="2">
        <f>IFERROR(IF(ISBLANK($A7900),"",IF($A7900="Ūdeņraža jonu koncentrācija",VLOOKUP(Dati!$A7900,Normas!$A:$D,2,FALSE),VLOOKUP(Dati!$A7900,Normas!$A:$D,2,FALSE)*0.3)),"")</f>
      </c>
      <c r="I7900" s="2">
        <f>IFERROR(IF(ISBLANK($A7900),"",IF($A7900="Ūdeņraža jonu koncentrācija",VLOOKUP(Dati!$A7900,Normas!$A:$D,3,FALSE),VLOOKUP(Dati!$A7900,Normas!$A:$D,3,FALSE)*0.3)),"")</f>
      </c>
    </row>
    <row r="7901" spans="2:9" x14ac:dyDescent="0.2">
      <c r="B7901">
        <f>IF(ISBLANK(A7901),"",VLOOKUP(A7901,Normas!A:D,4,FALSE))</f>
      </c>
      <c r="E7901" s="2">
        <f>IF(ISBLANK(D7901),"",INT(YEARFRAC(D7901,'Vispārīga informācija'!$B$2)))</f>
      </c>
      <c r="F7901" s="2">
        <f>IFERROR(IF(ISBLANK($A7901),"",IF($A7901="Ūdeņraža jonu koncentrācija",VLOOKUP(Dati!$A7901,Normas!$A:$D,2,FALSE),VLOOKUP(Dati!$A7901,Normas!$A:$D,2,FALSE)*0.6)),"")</f>
      </c>
      <c r="G7901" s="2">
        <f>IFERROR(IF(ISBLANK($A7901),"",IF($A7901="Ūdeņraža jonu koncentrācija",VLOOKUP(Dati!$A7901,Normas!$A:$D,3,FALSE),VLOOKUP(Dati!$A7901,Normas!$A:$D,3,FALSE)*0.6)),"")</f>
      </c>
      <c r="H7901" s="2">
        <f>IFERROR(IF(ISBLANK($A7901),"",IF($A7901="Ūdeņraža jonu koncentrācija",VLOOKUP(Dati!$A7901,Normas!$A:$D,2,FALSE),VLOOKUP(Dati!$A7901,Normas!$A:$D,2,FALSE)*0.3)),"")</f>
      </c>
      <c r="I7901" s="2">
        <f>IFERROR(IF(ISBLANK($A7901),"",IF($A7901="Ūdeņraža jonu koncentrācija",VLOOKUP(Dati!$A7901,Normas!$A:$D,3,FALSE),VLOOKUP(Dati!$A7901,Normas!$A:$D,3,FALSE)*0.3)),"")</f>
      </c>
    </row>
    <row r="7902" spans="2:9" x14ac:dyDescent="0.2">
      <c r="B7902">
        <f>IF(ISBLANK(A7902),"",VLOOKUP(A7902,Normas!A:D,4,FALSE))</f>
      </c>
      <c r="E7902" s="2">
        <f>IF(ISBLANK(D7902),"",INT(YEARFRAC(D7902,'Vispārīga informācija'!$B$2)))</f>
      </c>
      <c r="F7902" s="2">
        <f>IFERROR(IF(ISBLANK($A7902),"",IF($A7902="Ūdeņraža jonu koncentrācija",VLOOKUP(Dati!$A7902,Normas!$A:$D,2,FALSE),VLOOKUP(Dati!$A7902,Normas!$A:$D,2,FALSE)*0.6)),"")</f>
      </c>
      <c r="G7902" s="2">
        <f>IFERROR(IF(ISBLANK($A7902),"",IF($A7902="Ūdeņraža jonu koncentrācija",VLOOKUP(Dati!$A7902,Normas!$A:$D,3,FALSE),VLOOKUP(Dati!$A7902,Normas!$A:$D,3,FALSE)*0.6)),"")</f>
      </c>
      <c r="H7902" s="2">
        <f>IFERROR(IF(ISBLANK($A7902),"",IF($A7902="Ūdeņraža jonu koncentrācija",VLOOKUP(Dati!$A7902,Normas!$A:$D,2,FALSE),VLOOKUP(Dati!$A7902,Normas!$A:$D,2,FALSE)*0.3)),"")</f>
      </c>
      <c r="I7902" s="2">
        <f>IFERROR(IF(ISBLANK($A7902),"",IF($A7902="Ūdeņraža jonu koncentrācija",VLOOKUP(Dati!$A7902,Normas!$A:$D,3,FALSE),VLOOKUP(Dati!$A7902,Normas!$A:$D,3,FALSE)*0.3)),"")</f>
      </c>
    </row>
    <row r="7903" spans="2:9" x14ac:dyDescent="0.2">
      <c r="B7903">
        <f>IF(ISBLANK(A7903),"",VLOOKUP(A7903,Normas!A:D,4,FALSE))</f>
      </c>
      <c r="E7903" s="2">
        <f>IF(ISBLANK(D7903),"",INT(YEARFRAC(D7903,'Vispārīga informācija'!$B$2)))</f>
      </c>
      <c r="F7903" s="2">
        <f>IFERROR(IF(ISBLANK($A7903),"",IF($A7903="Ūdeņraža jonu koncentrācija",VLOOKUP(Dati!$A7903,Normas!$A:$D,2,FALSE),VLOOKUP(Dati!$A7903,Normas!$A:$D,2,FALSE)*0.6)),"")</f>
      </c>
      <c r="G7903" s="2">
        <f>IFERROR(IF(ISBLANK($A7903),"",IF($A7903="Ūdeņraža jonu koncentrācija",VLOOKUP(Dati!$A7903,Normas!$A:$D,3,FALSE),VLOOKUP(Dati!$A7903,Normas!$A:$D,3,FALSE)*0.6)),"")</f>
      </c>
      <c r="H7903" s="2">
        <f>IFERROR(IF(ISBLANK($A7903),"",IF($A7903="Ūdeņraža jonu koncentrācija",VLOOKUP(Dati!$A7903,Normas!$A:$D,2,FALSE),VLOOKUP(Dati!$A7903,Normas!$A:$D,2,FALSE)*0.3)),"")</f>
      </c>
      <c r="I7903" s="2">
        <f>IFERROR(IF(ISBLANK($A7903),"",IF($A7903="Ūdeņraža jonu koncentrācija",VLOOKUP(Dati!$A7903,Normas!$A:$D,3,FALSE),VLOOKUP(Dati!$A7903,Normas!$A:$D,3,FALSE)*0.3)),"")</f>
      </c>
    </row>
    <row r="7904" spans="2:9" x14ac:dyDescent="0.2">
      <c r="B7904">
        <f>IF(ISBLANK(A7904),"",VLOOKUP(A7904,Normas!A:D,4,FALSE))</f>
      </c>
      <c r="E7904" s="2">
        <f>IF(ISBLANK(D7904),"",INT(YEARFRAC(D7904,'Vispārīga informācija'!$B$2)))</f>
      </c>
      <c r="F7904" s="2">
        <f>IFERROR(IF(ISBLANK($A7904),"",IF($A7904="Ūdeņraža jonu koncentrācija",VLOOKUP(Dati!$A7904,Normas!$A:$D,2,FALSE),VLOOKUP(Dati!$A7904,Normas!$A:$D,2,FALSE)*0.6)),"")</f>
      </c>
      <c r="G7904" s="2">
        <f>IFERROR(IF(ISBLANK($A7904),"",IF($A7904="Ūdeņraža jonu koncentrācija",VLOOKUP(Dati!$A7904,Normas!$A:$D,3,FALSE),VLOOKUP(Dati!$A7904,Normas!$A:$D,3,FALSE)*0.6)),"")</f>
      </c>
      <c r="H7904" s="2">
        <f>IFERROR(IF(ISBLANK($A7904),"",IF($A7904="Ūdeņraža jonu koncentrācija",VLOOKUP(Dati!$A7904,Normas!$A:$D,2,FALSE),VLOOKUP(Dati!$A7904,Normas!$A:$D,2,FALSE)*0.3)),"")</f>
      </c>
      <c r="I7904" s="2">
        <f>IFERROR(IF(ISBLANK($A7904),"",IF($A7904="Ūdeņraža jonu koncentrācija",VLOOKUP(Dati!$A7904,Normas!$A:$D,3,FALSE),VLOOKUP(Dati!$A7904,Normas!$A:$D,3,FALSE)*0.3)),"")</f>
      </c>
    </row>
    <row r="7905" spans="2:9" x14ac:dyDescent="0.2">
      <c r="B7905">
        <f>IF(ISBLANK(A7905),"",VLOOKUP(A7905,Normas!A:D,4,FALSE))</f>
      </c>
      <c r="E7905" s="2">
        <f>IF(ISBLANK(D7905),"",INT(YEARFRAC(D7905,'Vispārīga informācija'!$B$2)))</f>
      </c>
      <c r="F7905" s="2">
        <f>IFERROR(IF(ISBLANK($A7905),"",IF($A7905="Ūdeņraža jonu koncentrācija",VLOOKUP(Dati!$A7905,Normas!$A:$D,2,FALSE),VLOOKUP(Dati!$A7905,Normas!$A:$D,2,FALSE)*0.6)),"")</f>
      </c>
      <c r="G7905" s="2">
        <f>IFERROR(IF(ISBLANK($A7905),"",IF($A7905="Ūdeņraža jonu koncentrācija",VLOOKUP(Dati!$A7905,Normas!$A:$D,3,FALSE),VLOOKUP(Dati!$A7905,Normas!$A:$D,3,FALSE)*0.6)),"")</f>
      </c>
      <c r="H7905" s="2">
        <f>IFERROR(IF(ISBLANK($A7905),"",IF($A7905="Ūdeņraža jonu koncentrācija",VLOOKUP(Dati!$A7905,Normas!$A:$D,2,FALSE),VLOOKUP(Dati!$A7905,Normas!$A:$D,2,FALSE)*0.3)),"")</f>
      </c>
      <c r="I7905" s="2">
        <f>IFERROR(IF(ISBLANK($A7905),"",IF($A7905="Ūdeņraža jonu koncentrācija",VLOOKUP(Dati!$A7905,Normas!$A:$D,3,FALSE),VLOOKUP(Dati!$A7905,Normas!$A:$D,3,FALSE)*0.3)),"")</f>
      </c>
    </row>
    <row r="7906" spans="2:9" x14ac:dyDescent="0.2">
      <c r="B7906">
        <f>IF(ISBLANK(A7906),"",VLOOKUP(A7906,Normas!A:D,4,FALSE))</f>
      </c>
      <c r="E7906" s="2">
        <f>IF(ISBLANK(D7906),"",INT(YEARFRAC(D7906,'Vispārīga informācija'!$B$2)))</f>
      </c>
      <c r="F7906" s="2">
        <f>IFERROR(IF(ISBLANK($A7906),"",IF($A7906="Ūdeņraža jonu koncentrācija",VLOOKUP(Dati!$A7906,Normas!$A:$D,2,FALSE),VLOOKUP(Dati!$A7906,Normas!$A:$D,2,FALSE)*0.6)),"")</f>
      </c>
      <c r="G7906" s="2">
        <f>IFERROR(IF(ISBLANK($A7906),"",IF($A7906="Ūdeņraža jonu koncentrācija",VLOOKUP(Dati!$A7906,Normas!$A:$D,3,FALSE),VLOOKUP(Dati!$A7906,Normas!$A:$D,3,FALSE)*0.6)),"")</f>
      </c>
      <c r="H7906" s="2">
        <f>IFERROR(IF(ISBLANK($A7906),"",IF($A7906="Ūdeņraža jonu koncentrācija",VLOOKUP(Dati!$A7906,Normas!$A:$D,2,FALSE),VLOOKUP(Dati!$A7906,Normas!$A:$D,2,FALSE)*0.3)),"")</f>
      </c>
      <c r="I7906" s="2">
        <f>IFERROR(IF(ISBLANK($A7906),"",IF($A7906="Ūdeņraža jonu koncentrācija",VLOOKUP(Dati!$A7906,Normas!$A:$D,3,FALSE),VLOOKUP(Dati!$A7906,Normas!$A:$D,3,FALSE)*0.3)),"")</f>
      </c>
    </row>
    <row r="7907" spans="2:9" x14ac:dyDescent="0.2">
      <c r="B7907">
        <f>IF(ISBLANK(A7907),"",VLOOKUP(A7907,Normas!A:D,4,FALSE))</f>
      </c>
      <c r="E7907" s="2">
        <f>IF(ISBLANK(D7907),"",INT(YEARFRAC(D7907,'Vispārīga informācija'!$B$2)))</f>
      </c>
      <c r="F7907" s="2">
        <f>IFERROR(IF(ISBLANK($A7907),"",IF($A7907="Ūdeņraža jonu koncentrācija",VLOOKUP(Dati!$A7907,Normas!$A:$D,2,FALSE),VLOOKUP(Dati!$A7907,Normas!$A:$D,2,FALSE)*0.6)),"")</f>
      </c>
      <c r="G7907" s="2">
        <f>IFERROR(IF(ISBLANK($A7907),"",IF($A7907="Ūdeņraža jonu koncentrācija",VLOOKUP(Dati!$A7907,Normas!$A:$D,3,FALSE),VLOOKUP(Dati!$A7907,Normas!$A:$D,3,FALSE)*0.6)),"")</f>
      </c>
      <c r="H7907" s="2">
        <f>IFERROR(IF(ISBLANK($A7907),"",IF($A7907="Ūdeņraža jonu koncentrācija",VLOOKUP(Dati!$A7907,Normas!$A:$D,2,FALSE),VLOOKUP(Dati!$A7907,Normas!$A:$D,2,FALSE)*0.3)),"")</f>
      </c>
      <c r="I7907" s="2">
        <f>IFERROR(IF(ISBLANK($A7907),"",IF($A7907="Ūdeņraža jonu koncentrācija",VLOOKUP(Dati!$A7907,Normas!$A:$D,3,FALSE),VLOOKUP(Dati!$A7907,Normas!$A:$D,3,FALSE)*0.3)),"")</f>
      </c>
    </row>
    <row r="7908" spans="2:9" x14ac:dyDescent="0.2">
      <c r="B7908">
        <f>IF(ISBLANK(A7908),"",VLOOKUP(A7908,Normas!A:D,4,FALSE))</f>
      </c>
      <c r="E7908" s="2">
        <f>IF(ISBLANK(D7908),"",INT(YEARFRAC(D7908,'Vispārīga informācija'!$B$2)))</f>
      </c>
      <c r="F7908" s="2">
        <f>IFERROR(IF(ISBLANK($A7908),"",IF($A7908="Ūdeņraža jonu koncentrācija",VLOOKUP(Dati!$A7908,Normas!$A:$D,2,FALSE),VLOOKUP(Dati!$A7908,Normas!$A:$D,2,FALSE)*0.6)),"")</f>
      </c>
      <c r="G7908" s="2">
        <f>IFERROR(IF(ISBLANK($A7908),"",IF($A7908="Ūdeņraža jonu koncentrācija",VLOOKUP(Dati!$A7908,Normas!$A:$D,3,FALSE),VLOOKUP(Dati!$A7908,Normas!$A:$D,3,FALSE)*0.6)),"")</f>
      </c>
      <c r="H7908" s="2">
        <f>IFERROR(IF(ISBLANK($A7908),"",IF($A7908="Ūdeņraža jonu koncentrācija",VLOOKUP(Dati!$A7908,Normas!$A:$D,2,FALSE),VLOOKUP(Dati!$A7908,Normas!$A:$D,2,FALSE)*0.3)),"")</f>
      </c>
      <c r="I7908" s="2">
        <f>IFERROR(IF(ISBLANK($A7908),"",IF($A7908="Ūdeņraža jonu koncentrācija",VLOOKUP(Dati!$A7908,Normas!$A:$D,3,FALSE),VLOOKUP(Dati!$A7908,Normas!$A:$D,3,FALSE)*0.3)),"")</f>
      </c>
    </row>
    <row r="7909" spans="2:9" x14ac:dyDescent="0.2">
      <c r="B7909">
        <f>IF(ISBLANK(A7909),"",VLOOKUP(A7909,Normas!A:D,4,FALSE))</f>
      </c>
      <c r="E7909" s="2">
        <f>IF(ISBLANK(D7909),"",INT(YEARFRAC(D7909,'Vispārīga informācija'!$B$2)))</f>
      </c>
      <c r="F7909" s="2">
        <f>IFERROR(IF(ISBLANK($A7909),"",IF($A7909="Ūdeņraža jonu koncentrācija",VLOOKUP(Dati!$A7909,Normas!$A:$D,2,FALSE),VLOOKUP(Dati!$A7909,Normas!$A:$D,2,FALSE)*0.6)),"")</f>
      </c>
      <c r="G7909" s="2">
        <f>IFERROR(IF(ISBLANK($A7909),"",IF($A7909="Ūdeņraža jonu koncentrācija",VLOOKUP(Dati!$A7909,Normas!$A:$D,3,FALSE),VLOOKUP(Dati!$A7909,Normas!$A:$D,3,FALSE)*0.6)),"")</f>
      </c>
      <c r="H7909" s="2">
        <f>IFERROR(IF(ISBLANK($A7909),"",IF($A7909="Ūdeņraža jonu koncentrācija",VLOOKUP(Dati!$A7909,Normas!$A:$D,2,FALSE),VLOOKUP(Dati!$A7909,Normas!$A:$D,2,FALSE)*0.3)),"")</f>
      </c>
      <c r="I7909" s="2">
        <f>IFERROR(IF(ISBLANK($A7909),"",IF($A7909="Ūdeņraža jonu koncentrācija",VLOOKUP(Dati!$A7909,Normas!$A:$D,3,FALSE),VLOOKUP(Dati!$A7909,Normas!$A:$D,3,FALSE)*0.3)),"")</f>
      </c>
    </row>
    <row r="7910" spans="2:9" x14ac:dyDescent="0.2">
      <c r="B7910">
        <f>IF(ISBLANK(A7910),"",VLOOKUP(A7910,Normas!A:D,4,FALSE))</f>
      </c>
      <c r="E7910" s="2">
        <f>IF(ISBLANK(D7910),"",INT(YEARFRAC(D7910,'Vispārīga informācija'!$B$2)))</f>
      </c>
      <c r="F7910" s="2">
        <f>IFERROR(IF(ISBLANK($A7910),"",IF($A7910="Ūdeņraža jonu koncentrācija",VLOOKUP(Dati!$A7910,Normas!$A:$D,2,FALSE),VLOOKUP(Dati!$A7910,Normas!$A:$D,2,FALSE)*0.6)),"")</f>
      </c>
      <c r="G7910" s="2">
        <f>IFERROR(IF(ISBLANK($A7910),"",IF($A7910="Ūdeņraža jonu koncentrācija",VLOOKUP(Dati!$A7910,Normas!$A:$D,3,FALSE),VLOOKUP(Dati!$A7910,Normas!$A:$D,3,FALSE)*0.6)),"")</f>
      </c>
      <c r="H7910" s="2">
        <f>IFERROR(IF(ISBLANK($A7910),"",IF($A7910="Ūdeņraža jonu koncentrācija",VLOOKUP(Dati!$A7910,Normas!$A:$D,2,FALSE),VLOOKUP(Dati!$A7910,Normas!$A:$D,2,FALSE)*0.3)),"")</f>
      </c>
      <c r="I7910" s="2">
        <f>IFERROR(IF(ISBLANK($A7910),"",IF($A7910="Ūdeņraža jonu koncentrācija",VLOOKUP(Dati!$A7910,Normas!$A:$D,3,FALSE),VLOOKUP(Dati!$A7910,Normas!$A:$D,3,FALSE)*0.3)),"")</f>
      </c>
    </row>
    <row r="7911" spans="2:9" x14ac:dyDescent="0.2">
      <c r="B7911">
        <f>IF(ISBLANK(A7911),"",VLOOKUP(A7911,Normas!A:D,4,FALSE))</f>
      </c>
      <c r="E7911" s="2">
        <f>IF(ISBLANK(D7911),"",INT(YEARFRAC(D7911,'Vispārīga informācija'!$B$2)))</f>
      </c>
      <c r="F7911" s="2">
        <f>IFERROR(IF(ISBLANK($A7911),"",IF($A7911="Ūdeņraža jonu koncentrācija",VLOOKUP(Dati!$A7911,Normas!$A:$D,2,FALSE),VLOOKUP(Dati!$A7911,Normas!$A:$D,2,FALSE)*0.6)),"")</f>
      </c>
      <c r="G7911" s="2">
        <f>IFERROR(IF(ISBLANK($A7911),"",IF($A7911="Ūdeņraža jonu koncentrācija",VLOOKUP(Dati!$A7911,Normas!$A:$D,3,FALSE),VLOOKUP(Dati!$A7911,Normas!$A:$D,3,FALSE)*0.6)),"")</f>
      </c>
      <c r="H7911" s="2">
        <f>IFERROR(IF(ISBLANK($A7911),"",IF($A7911="Ūdeņraža jonu koncentrācija",VLOOKUP(Dati!$A7911,Normas!$A:$D,2,FALSE),VLOOKUP(Dati!$A7911,Normas!$A:$D,2,FALSE)*0.3)),"")</f>
      </c>
      <c r="I7911" s="2">
        <f>IFERROR(IF(ISBLANK($A7911),"",IF($A7911="Ūdeņraža jonu koncentrācija",VLOOKUP(Dati!$A7911,Normas!$A:$D,3,FALSE),VLOOKUP(Dati!$A7911,Normas!$A:$D,3,FALSE)*0.3)),"")</f>
      </c>
    </row>
    <row r="7912" spans="2:9" x14ac:dyDescent="0.2">
      <c r="B7912">
        <f>IF(ISBLANK(A7912),"",VLOOKUP(A7912,Normas!A:D,4,FALSE))</f>
      </c>
      <c r="E7912" s="2">
        <f>IF(ISBLANK(D7912),"",INT(YEARFRAC(D7912,'Vispārīga informācija'!$B$2)))</f>
      </c>
      <c r="F7912" s="2">
        <f>IFERROR(IF(ISBLANK($A7912),"",IF($A7912="Ūdeņraža jonu koncentrācija",VLOOKUP(Dati!$A7912,Normas!$A:$D,2,FALSE),VLOOKUP(Dati!$A7912,Normas!$A:$D,2,FALSE)*0.6)),"")</f>
      </c>
      <c r="G7912" s="2">
        <f>IFERROR(IF(ISBLANK($A7912),"",IF($A7912="Ūdeņraža jonu koncentrācija",VLOOKUP(Dati!$A7912,Normas!$A:$D,3,FALSE),VLOOKUP(Dati!$A7912,Normas!$A:$D,3,FALSE)*0.6)),"")</f>
      </c>
      <c r="H7912" s="2">
        <f>IFERROR(IF(ISBLANK($A7912),"",IF($A7912="Ūdeņraža jonu koncentrācija",VLOOKUP(Dati!$A7912,Normas!$A:$D,2,FALSE),VLOOKUP(Dati!$A7912,Normas!$A:$D,2,FALSE)*0.3)),"")</f>
      </c>
      <c r="I7912" s="2">
        <f>IFERROR(IF(ISBLANK($A7912),"",IF($A7912="Ūdeņraža jonu koncentrācija",VLOOKUP(Dati!$A7912,Normas!$A:$D,3,FALSE),VLOOKUP(Dati!$A7912,Normas!$A:$D,3,FALSE)*0.3)),"")</f>
      </c>
    </row>
    <row r="7913" spans="2:9" x14ac:dyDescent="0.2">
      <c r="B7913">
        <f>IF(ISBLANK(A7913),"",VLOOKUP(A7913,Normas!A:D,4,FALSE))</f>
      </c>
      <c r="E7913" s="2">
        <f>IF(ISBLANK(D7913),"",INT(YEARFRAC(D7913,'Vispārīga informācija'!$B$2)))</f>
      </c>
      <c r="F7913" s="2">
        <f>IFERROR(IF(ISBLANK($A7913),"",IF($A7913="Ūdeņraža jonu koncentrācija",VLOOKUP(Dati!$A7913,Normas!$A:$D,2,FALSE),VLOOKUP(Dati!$A7913,Normas!$A:$D,2,FALSE)*0.6)),"")</f>
      </c>
      <c r="G7913" s="2">
        <f>IFERROR(IF(ISBLANK($A7913),"",IF($A7913="Ūdeņraža jonu koncentrācija",VLOOKUP(Dati!$A7913,Normas!$A:$D,3,FALSE),VLOOKUP(Dati!$A7913,Normas!$A:$D,3,FALSE)*0.6)),"")</f>
      </c>
      <c r="H7913" s="2">
        <f>IFERROR(IF(ISBLANK($A7913),"",IF($A7913="Ūdeņraža jonu koncentrācija",VLOOKUP(Dati!$A7913,Normas!$A:$D,2,FALSE),VLOOKUP(Dati!$A7913,Normas!$A:$D,2,FALSE)*0.3)),"")</f>
      </c>
      <c r="I7913" s="2">
        <f>IFERROR(IF(ISBLANK($A7913),"",IF($A7913="Ūdeņraža jonu koncentrācija",VLOOKUP(Dati!$A7913,Normas!$A:$D,3,FALSE),VLOOKUP(Dati!$A7913,Normas!$A:$D,3,FALSE)*0.3)),"")</f>
      </c>
    </row>
    <row r="7914" spans="2:9" x14ac:dyDescent="0.2">
      <c r="B7914">
        <f>IF(ISBLANK(A7914),"",VLOOKUP(A7914,Normas!A:D,4,FALSE))</f>
      </c>
      <c r="E7914" s="2">
        <f>IF(ISBLANK(D7914),"",INT(YEARFRAC(D7914,'Vispārīga informācija'!$B$2)))</f>
      </c>
      <c r="F7914" s="2">
        <f>IFERROR(IF(ISBLANK($A7914),"",IF($A7914="Ūdeņraža jonu koncentrācija",VLOOKUP(Dati!$A7914,Normas!$A:$D,2,FALSE),VLOOKUP(Dati!$A7914,Normas!$A:$D,2,FALSE)*0.6)),"")</f>
      </c>
      <c r="G7914" s="2">
        <f>IFERROR(IF(ISBLANK($A7914),"",IF($A7914="Ūdeņraža jonu koncentrācija",VLOOKUP(Dati!$A7914,Normas!$A:$D,3,FALSE),VLOOKUP(Dati!$A7914,Normas!$A:$D,3,FALSE)*0.6)),"")</f>
      </c>
      <c r="H7914" s="2">
        <f>IFERROR(IF(ISBLANK($A7914),"",IF($A7914="Ūdeņraža jonu koncentrācija",VLOOKUP(Dati!$A7914,Normas!$A:$D,2,FALSE),VLOOKUP(Dati!$A7914,Normas!$A:$D,2,FALSE)*0.3)),"")</f>
      </c>
      <c r="I7914" s="2">
        <f>IFERROR(IF(ISBLANK($A7914),"",IF($A7914="Ūdeņraža jonu koncentrācija",VLOOKUP(Dati!$A7914,Normas!$A:$D,3,FALSE),VLOOKUP(Dati!$A7914,Normas!$A:$D,3,FALSE)*0.3)),"")</f>
      </c>
    </row>
    <row r="7915" spans="2:9" x14ac:dyDescent="0.2">
      <c r="B7915">
        <f>IF(ISBLANK(A7915),"",VLOOKUP(A7915,Normas!A:D,4,FALSE))</f>
      </c>
      <c r="E7915" s="2">
        <f>IF(ISBLANK(D7915),"",INT(YEARFRAC(D7915,'Vispārīga informācija'!$B$2)))</f>
      </c>
      <c r="F7915" s="2">
        <f>IFERROR(IF(ISBLANK($A7915),"",IF($A7915="Ūdeņraža jonu koncentrācija",VLOOKUP(Dati!$A7915,Normas!$A:$D,2,FALSE),VLOOKUP(Dati!$A7915,Normas!$A:$D,2,FALSE)*0.6)),"")</f>
      </c>
      <c r="G7915" s="2">
        <f>IFERROR(IF(ISBLANK($A7915),"",IF($A7915="Ūdeņraža jonu koncentrācija",VLOOKUP(Dati!$A7915,Normas!$A:$D,3,FALSE),VLOOKUP(Dati!$A7915,Normas!$A:$D,3,FALSE)*0.6)),"")</f>
      </c>
      <c r="H7915" s="2">
        <f>IFERROR(IF(ISBLANK($A7915),"",IF($A7915="Ūdeņraža jonu koncentrācija",VLOOKUP(Dati!$A7915,Normas!$A:$D,2,FALSE),VLOOKUP(Dati!$A7915,Normas!$A:$D,2,FALSE)*0.3)),"")</f>
      </c>
      <c r="I7915" s="2">
        <f>IFERROR(IF(ISBLANK($A7915),"",IF($A7915="Ūdeņraža jonu koncentrācija",VLOOKUP(Dati!$A7915,Normas!$A:$D,3,FALSE),VLOOKUP(Dati!$A7915,Normas!$A:$D,3,FALSE)*0.3)),"")</f>
      </c>
    </row>
    <row r="7916" spans="2:9" x14ac:dyDescent="0.2">
      <c r="B7916">
        <f>IF(ISBLANK(A7916),"",VLOOKUP(A7916,Normas!A:D,4,FALSE))</f>
      </c>
      <c r="E7916" s="2">
        <f>IF(ISBLANK(D7916),"",INT(YEARFRAC(D7916,'Vispārīga informācija'!$B$2)))</f>
      </c>
      <c r="F7916" s="2">
        <f>IFERROR(IF(ISBLANK($A7916),"",IF($A7916="Ūdeņraža jonu koncentrācija",VLOOKUP(Dati!$A7916,Normas!$A:$D,2,FALSE),VLOOKUP(Dati!$A7916,Normas!$A:$D,2,FALSE)*0.6)),"")</f>
      </c>
      <c r="G7916" s="2">
        <f>IFERROR(IF(ISBLANK($A7916),"",IF($A7916="Ūdeņraža jonu koncentrācija",VLOOKUP(Dati!$A7916,Normas!$A:$D,3,FALSE),VLOOKUP(Dati!$A7916,Normas!$A:$D,3,FALSE)*0.6)),"")</f>
      </c>
      <c r="H7916" s="2">
        <f>IFERROR(IF(ISBLANK($A7916),"",IF($A7916="Ūdeņraža jonu koncentrācija",VLOOKUP(Dati!$A7916,Normas!$A:$D,2,FALSE),VLOOKUP(Dati!$A7916,Normas!$A:$D,2,FALSE)*0.3)),"")</f>
      </c>
      <c r="I7916" s="2">
        <f>IFERROR(IF(ISBLANK($A7916),"",IF($A7916="Ūdeņraža jonu koncentrācija",VLOOKUP(Dati!$A7916,Normas!$A:$D,3,FALSE),VLOOKUP(Dati!$A7916,Normas!$A:$D,3,FALSE)*0.3)),"")</f>
      </c>
    </row>
    <row r="7917" spans="2:9" x14ac:dyDescent="0.2">
      <c r="B7917">
        <f>IF(ISBLANK(A7917),"",VLOOKUP(A7917,Normas!A:D,4,FALSE))</f>
      </c>
      <c r="E7917" s="2">
        <f>IF(ISBLANK(D7917),"",INT(YEARFRAC(D7917,'Vispārīga informācija'!$B$2)))</f>
      </c>
      <c r="F7917" s="2">
        <f>IFERROR(IF(ISBLANK($A7917),"",IF($A7917="Ūdeņraža jonu koncentrācija",VLOOKUP(Dati!$A7917,Normas!$A:$D,2,FALSE),VLOOKUP(Dati!$A7917,Normas!$A:$D,2,FALSE)*0.6)),"")</f>
      </c>
      <c r="G7917" s="2">
        <f>IFERROR(IF(ISBLANK($A7917),"",IF($A7917="Ūdeņraža jonu koncentrācija",VLOOKUP(Dati!$A7917,Normas!$A:$D,3,FALSE),VLOOKUP(Dati!$A7917,Normas!$A:$D,3,FALSE)*0.6)),"")</f>
      </c>
      <c r="H7917" s="2">
        <f>IFERROR(IF(ISBLANK($A7917),"",IF($A7917="Ūdeņraža jonu koncentrācija",VLOOKUP(Dati!$A7917,Normas!$A:$D,2,FALSE),VLOOKUP(Dati!$A7917,Normas!$A:$D,2,FALSE)*0.3)),"")</f>
      </c>
      <c r="I7917" s="2">
        <f>IFERROR(IF(ISBLANK($A7917),"",IF($A7917="Ūdeņraža jonu koncentrācija",VLOOKUP(Dati!$A7917,Normas!$A:$D,3,FALSE),VLOOKUP(Dati!$A7917,Normas!$A:$D,3,FALSE)*0.3)),"")</f>
      </c>
    </row>
    <row r="7918" spans="2:9" x14ac:dyDescent="0.2">
      <c r="B7918">
        <f>IF(ISBLANK(A7918),"",VLOOKUP(A7918,Normas!A:D,4,FALSE))</f>
      </c>
      <c r="E7918" s="2">
        <f>IF(ISBLANK(D7918),"",INT(YEARFRAC(D7918,'Vispārīga informācija'!$B$2)))</f>
      </c>
      <c r="F7918" s="2">
        <f>IFERROR(IF(ISBLANK($A7918),"",IF($A7918="Ūdeņraža jonu koncentrācija",VLOOKUP(Dati!$A7918,Normas!$A:$D,2,FALSE),VLOOKUP(Dati!$A7918,Normas!$A:$D,2,FALSE)*0.6)),"")</f>
      </c>
      <c r="G7918" s="2">
        <f>IFERROR(IF(ISBLANK($A7918),"",IF($A7918="Ūdeņraža jonu koncentrācija",VLOOKUP(Dati!$A7918,Normas!$A:$D,3,FALSE),VLOOKUP(Dati!$A7918,Normas!$A:$D,3,FALSE)*0.6)),"")</f>
      </c>
      <c r="H7918" s="2">
        <f>IFERROR(IF(ISBLANK($A7918),"",IF($A7918="Ūdeņraža jonu koncentrācija",VLOOKUP(Dati!$A7918,Normas!$A:$D,2,FALSE),VLOOKUP(Dati!$A7918,Normas!$A:$D,2,FALSE)*0.3)),"")</f>
      </c>
      <c r="I7918" s="2">
        <f>IFERROR(IF(ISBLANK($A7918),"",IF($A7918="Ūdeņraža jonu koncentrācija",VLOOKUP(Dati!$A7918,Normas!$A:$D,3,FALSE),VLOOKUP(Dati!$A7918,Normas!$A:$D,3,FALSE)*0.3)),"")</f>
      </c>
    </row>
    <row r="7919" spans="2:9" x14ac:dyDescent="0.2">
      <c r="B7919">
        <f>IF(ISBLANK(A7919),"",VLOOKUP(A7919,Normas!A:D,4,FALSE))</f>
      </c>
      <c r="E7919" s="2">
        <f>IF(ISBLANK(D7919),"",INT(YEARFRAC(D7919,'Vispārīga informācija'!$B$2)))</f>
      </c>
      <c r="F7919" s="2">
        <f>IFERROR(IF(ISBLANK($A7919),"",IF($A7919="Ūdeņraža jonu koncentrācija",VLOOKUP(Dati!$A7919,Normas!$A:$D,2,FALSE),VLOOKUP(Dati!$A7919,Normas!$A:$D,2,FALSE)*0.6)),"")</f>
      </c>
      <c r="G7919" s="2">
        <f>IFERROR(IF(ISBLANK($A7919),"",IF($A7919="Ūdeņraža jonu koncentrācija",VLOOKUP(Dati!$A7919,Normas!$A:$D,3,FALSE),VLOOKUP(Dati!$A7919,Normas!$A:$D,3,FALSE)*0.6)),"")</f>
      </c>
      <c r="H7919" s="2">
        <f>IFERROR(IF(ISBLANK($A7919),"",IF($A7919="Ūdeņraža jonu koncentrācija",VLOOKUP(Dati!$A7919,Normas!$A:$D,2,FALSE),VLOOKUP(Dati!$A7919,Normas!$A:$D,2,FALSE)*0.3)),"")</f>
      </c>
      <c r="I7919" s="2">
        <f>IFERROR(IF(ISBLANK($A7919),"",IF($A7919="Ūdeņraža jonu koncentrācija",VLOOKUP(Dati!$A7919,Normas!$A:$D,3,FALSE),VLOOKUP(Dati!$A7919,Normas!$A:$D,3,FALSE)*0.3)),"")</f>
      </c>
    </row>
    <row r="7920" spans="2:9" x14ac:dyDescent="0.2">
      <c r="B7920">
        <f>IF(ISBLANK(A7920),"",VLOOKUP(A7920,Normas!A:D,4,FALSE))</f>
      </c>
      <c r="E7920" s="2">
        <f>IF(ISBLANK(D7920),"",INT(YEARFRAC(D7920,'Vispārīga informācija'!$B$2)))</f>
      </c>
      <c r="F7920" s="2">
        <f>IFERROR(IF(ISBLANK($A7920),"",IF($A7920="Ūdeņraža jonu koncentrācija",VLOOKUP(Dati!$A7920,Normas!$A:$D,2,FALSE),VLOOKUP(Dati!$A7920,Normas!$A:$D,2,FALSE)*0.6)),"")</f>
      </c>
      <c r="G7920" s="2">
        <f>IFERROR(IF(ISBLANK($A7920),"",IF($A7920="Ūdeņraža jonu koncentrācija",VLOOKUP(Dati!$A7920,Normas!$A:$D,3,FALSE),VLOOKUP(Dati!$A7920,Normas!$A:$D,3,FALSE)*0.6)),"")</f>
      </c>
      <c r="H7920" s="2">
        <f>IFERROR(IF(ISBLANK($A7920),"",IF($A7920="Ūdeņraža jonu koncentrācija",VLOOKUP(Dati!$A7920,Normas!$A:$D,2,FALSE),VLOOKUP(Dati!$A7920,Normas!$A:$D,2,FALSE)*0.3)),"")</f>
      </c>
      <c r="I7920" s="2">
        <f>IFERROR(IF(ISBLANK($A7920),"",IF($A7920="Ūdeņraža jonu koncentrācija",VLOOKUP(Dati!$A7920,Normas!$A:$D,3,FALSE),VLOOKUP(Dati!$A7920,Normas!$A:$D,3,FALSE)*0.3)),"")</f>
      </c>
    </row>
    <row r="7921" spans="2:9" x14ac:dyDescent="0.2">
      <c r="B7921">
        <f>IF(ISBLANK(A7921),"",VLOOKUP(A7921,Normas!A:D,4,FALSE))</f>
      </c>
      <c r="E7921" s="2">
        <f>IF(ISBLANK(D7921),"",INT(YEARFRAC(D7921,'Vispārīga informācija'!$B$2)))</f>
      </c>
      <c r="F7921" s="2">
        <f>IFERROR(IF(ISBLANK($A7921),"",IF($A7921="Ūdeņraža jonu koncentrācija",VLOOKUP(Dati!$A7921,Normas!$A:$D,2,FALSE),VLOOKUP(Dati!$A7921,Normas!$A:$D,2,FALSE)*0.6)),"")</f>
      </c>
      <c r="G7921" s="2">
        <f>IFERROR(IF(ISBLANK($A7921),"",IF($A7921="Ūdeņraža jonu koncentrācija",VLOOKUP(Dati!$A7921,Normas!$A:$D,3,FALSE),VLOOKUP(Dati!$A7921,Normas!$A:$D,3,FALSE)*0.6)),"")</f>
      </c>
      <c r="H7921" s="2">
        <f>IFERROR(IF(ISBLANK($A7921),"",IF($A7921="Ūdeņraža jonu koncentrācija",VLOOKUP(Dati!$A7921,Normas!$A:$D,2,FALSE),VLOOKUP(Dati!$A7921,Normas!$A:$D,2,FALSE)*0.3)),"")</f>
      </c>
      <c r="I7921" s="2">
        <f>IFERROR(IF(ISBLANK($A7921),"",IF($A7921="Ūdeņraža jonu koncentrācija",VLOOKUP(Dati!$A7921,Normas!$A:$D,3,FALSE),VLOOKUP(Dati!$A7921,Normas!$A:$D,3,FALSE)*0.3)),"")</f>
      </c>
    </row>
    <row r="7922" spans="2:9" x14ac:dyDescent="0.2">
      <c r="B7922">
        <f>IF(ISBLANK(A7922),"",VLOOKUP(A7922,Normas!A:D,4,FALSE))</f>
      </c>
      <c r="E7922" s="2">
        <f>IF(ISBLANK(D7922),"",INT(YEARFRAC(D7922,'Vispārīga informācija'!$B$2)))</f>
      </c>
      <c r="F7922" s="2">
        <f>IFERROR(IF(ISBLANK($A7922),"",IF($A7922="Ūdeņraža jonu koncentrācija",VLOOKUP(Dati!$A7922,Normas!$A:$D,2,FALSE),VLOOKUP(Dati!$A7922,Normas!$A:$D,2,FALSE)*0.6)),"")</f>
      </c>
      <c r="G7922" s="2">
        <f>IFERROR(IF(ISBLANK($A7922),"",IF($A7922="Ūdeņraža jonu koncentrācija",VLOOKUP(Dati!$A7922,Normas!$A:$D,3,FALSE),VLOOKUP(Dati!$A7922,Normas!$A:$D,3,FALSE)*0.6)),"")</f>
      </c>
      <c r="H7922" s="2">
        <f>IFERROR(IF(ISBLANK($A7922),"",IF($A7922="Ūdeņraža jonu koncentrācija",VLOOKUP(Dati!$A7922,Normas!$A:$D,2,FALSE),VLOOKUP(Dati!$A7922,Normas!$A:$D,2,FALSE)*0.3)),"")</f>
      </c>
      <c r="I7922" s="2">
        <f>IFERROR(IF(ISBLANK($A7922),"",IF($A7922="Ūdeņraža jonu koncentrācija",VLOOKUP(Dati!$A7922,Normas!$A:$D,3,FALSE),VLOOKUP(Dati!$A7922,Normas!$A:$D,3,FALSE)*0.3)),"")</f>
      </c>
    </row>
    <row r="7923" spans="2:9" x14ac:dyDescent="0.2">
      <c r="B7923">
        <f>IF(ISBLANK(A7923),"",VLOOKUP(A7923,Normas!A:D,4,FALSE))</f>
      </c>
      <c r="E7923" s="2">
        <f>IF(ISBLANK(D7923),"",INT(YEARFRAC(D7923,'Vispārīga informācija'!$B$2)))</f>
      </c>
      <c r="F7923" s="2">
        <f>IFERROR(IF(ISBLANK($A7923),"",IF($A7923="Ūdeņraža jonu koncentrācija",VLOOKUP(Dati!$A7923,Normas!$A:$D,2,FALSE),VLOOKUP(Dati!$A7923,Normas!$A:$D,2,FALSE)*0.6)),"")</f>
      </c>
      <c r="G7923" s="2">
        <f>IFERROR(IF(ISBLANK($A7923),"",IF($A7923="Ūdeņraža jonu koncentrācija",VLOOKUP(Dati!$A7923,Normas!$A:$D,3,FALSE),VLOOKUP(Dati!$A7923,Normas!$A:$D,3,FALSE)*0.6)),"")</f>
      </c>
      <c r="H7923" s="2">
        <f>IFERROR(IF(ISBLANK($A7923),"",IF($A7923="Ūdeņraža jonu koncentrācija",VLOOKUP(Dati!$A7923,Normas!$A:$D,2,FALSE),VLOOKUP(Dati!$A7923,Normas!$A:$D,2,FALSE)*0.3)),"")</f>
      </c>
      <c r="I7923" s="2">
        <f>IFERROR(IF(ISBLANK($A7923),"",IF($A7923="Ūdeņraža jonu koncentrācija",VLOOKUP(Dati!$A7923,Normas!$A:$D,3,FALSE),VLOOKUP(Dati!$A7923,Normas!$A:$D,3,FALSE)*0.3)),"")</f>
      </c>
    </row>
    <row r="7924" spans="2:9" x14ac:dyDescent="0.2">
      <c r="B7924">
        <f>IF(ISBLANK(A7924),"",VLOOKUP(A7924,Normas!A:D,4,FALSE))</f>
      </c>
      <c r="E7924" s="2">
        <f>IF(ISBLANK(D7924),"",INT(YEARFRAC(D7924,'Vispārīga informācija'!$B$2)))</f>
      </c>
      <c r="F7924" s="2">
        <f>IFERROR(IF(ISBLANK($A7924),"",IF($A7924="Ūdeņraža jonu koncentrācija",VLOOKUP(Dati!$A7924,Normas!$A:$D,2,FALSE),VLOOKUP(Dati!$A7924,Normas!$A:$D,2,FALSE)*0.6)),"")</f>
      </c>
      <c r="G7924" s="2">
        <f>IFERROR(IF(ISBLANK($A7924),"",IF($A7924="Ūdeņraža jonu koncentrācija",VLOOKUP(Dati!$A7924,Normas!$A:$D,3,FALSE),VLOOKUP(Dati!$A7924,Normas!$A:$D,3,FALSE)*0.6)),"")</f>
      </c>
      <c r="H7924" s="2">
        <f>IFERROR(IF(ISBLANK($A7924),"",IF($A7924="Ūdeņraža jonu koncentrācija",VLOOKUP(Dati!$A7924,Normas!$A:$D,2,FALSE),VLOOKUP(Dati!$A7924,Normas!$A:$D,2,FALSE)*0.3)),"")</f>
      </c>
      <c r="I7924" s="2">
        <f>IFERROR(IF(ISBLANK($A7924),"",IF($A7924="Ūdeņraža jonu koncentrācija",VLOOKUP(Dati!$A7924,Normas!$A:$D,3,FALSE),VLOOKUP(Dati!$A7924,Normas!$A:$D,3,FALSE)*0.3)),"")</f>
      </c>
    </row>
    <row r="7925" spans="2:9" x14ac:dyDescent="0.2">
      <c r="B7925">
        <f>IF(ISBLANK(A7925),"",VLOOKUP(A7925,Normas!A:D,4,FALSE))</f>
      </c>
      <c r="E7925" s="2">
        <f>IF(ISBLANK(D7925),"",INT(YEARFRAC(D7925,'Vispārīga informācija'!$B$2)))</f>
      </c>
      <c r="F7925" s="2">
        <f>IFERROR(IF(ISBLANK($A7925),"",IF($A7925="Ūdeņraža jonu koncentrācija",VLOOKUP(Dati!$A7925,Normas!$A:$D,2,FALSE),VLOOKUP(Dati!$A7925,Normas!$A:$D,2,FALSE)*0.6)),"")</f>
      </c>
      <c r="G7925" s="2">
        <f>IFERROR(IF(ISBLANK($A7925),"",IF($A7925="Ūdeņraža jonu koncentrācija",VLOOKUP(Dati!$A7925,Normas!$A:$D,3,FALSE),VLOOKUP(Dati!$A7925,Normas!$A:$D,3,FALSE)*0.6)),"")</f>
      </c>
      <c r="H7925" s="2">
        <f>IFERROR(IF(ISBLANK($A7925),"",IF($A7925="Ūdeņraža jonu koncentrācija",VLOOKUP(Dati!$A7925,Normas!$A:$D,2,FALSE),VLOOKUP(Dati!$A7925,Normas!$A:$D,2,FALSE)*0.3)),"")</f>
      </c>
      <c r="I7925" s="2">
        <f>IFERROR(IF(ISBLANK($A7925),"",IF($A7925="Ūdeņraža jonu koncentrācija",VLOOKUP(Dati!$A7925,Normas!$A:$D,3,FALSE),VLOOKUP(Dati!$A7925,Normas!$A:$D,3,FALSE)*0.3)),"")</f>
      </c>
    </row>
    <row r="7926" spans="2:9" x14ac:dyDescent="0.2">
      <c r="B7926">
        <f>IF(ISBLANK(A7926),"",VLOOKUP(A7926,Normas!A:D,4,FALSE))</f>
      </c>
      <c r="E7926" s="2">
        <f>IF(ISBLANK(D7926),"",INT(YEARFRAC(D7926,'Vispārīga informācija'!$B$2)))</f>
      </c>
      <c r="F7926" s="2">
        <f>IFERROR(IF(ISBLANK($A7926),"",IF($A7926="Ūdeņraža jonu koncentrācija",VLOOKUP(Dati!$A7926,Normas!$A:$D,2,FALSE),VLOOKUP(Dati!$A7926,Normas!$A:$D,2,FALSE)*0.6)),"")</f>
      </c>
      <c r="G7926" s="2">
        <f>IFERROR(IF(ISBLANK($A7926),"",IF($A7926="Ūdeņraža jonu koncentrācija",VLOOKUP(Dati!$A7926,Normas!$A:$D,3,FALSE),VLOOKUP(Dati!$A7926,Normas!$A:$D,3,FALSE)*0.6)),"")</f>
      </c>
      <c r="H7926" s="2">
        <f>IFERROR(IF(ISBLANK($A7926),"",IF($A7926="Ūdeņraža jonu koncentrācija",VLOOKUP(Dati!$A7926,Normas!$A:$D,2,FALSE),VLOOKUP(Dati!$A7926,Normas!$A:$D,2,FALSE)*0.3)),"")</f>
      </c>
      <c r="I7926" s="2">
        <f>IFERROR(IF(ISBLANK($A7926),"",IF($A7926="Ūdeņraža jonu koncentrācija",VLOOKUP(Dati!$A7926,Normas!$A:$D,3,FALSE),VLOOKUP(Dati!$A7926,Normas!$A:$D,3,FALSE)*0.3)),"")</f>
      </c>
    </row>
    <row r="7927" spans="2:9" x14ac:dyDescent="0.2">
      <c r="B7927">
        <f>IF(ISBLANK(A7927),"",VLOOKUP(A7927,Normas!A:D,4,FALSE))</f>
      </c>
      <c r="E7927" s="2">
        <f>IF(ISBLANK(D7927),"",INT(YEARFRAC(D7927,'Vispārīga informācija'!$B$2)))</f>
      </c>
      <c r="F7927" s="2">
        <f>IFERROR(IF(ISBLANK($A7927),"",IF($A7927="Ūdeņraža jonu koncentrācija",VLOOKUP(Dati!$A7927,Normas!$A:$D,2,FALSE),VLOOKUP(Dati!$A7927,Normas!$A:$D,2,FALSE)*0.6)),"")</f>
      </c>
      <c r="G7927" s="2">
        <f>IFERROR(IF(ISBLANK($A7927),"",IF($A7927="Ūdeņraža jonu koncentrācija",VLOOKUP(Dati!$A7927,Normas!$A:$D,3,FALSE),VLOOKUP(Dati!$A7927,Normas!$A:$D,3,FALSE)*0.6)),"")</f>
      </c>
      <c r="H7927" s="2">
        <f>IFERROR(IF(ISBLANK($A7927),"",IF($A7927="Ūdeņraža jonu koncentrācija",VLOOKUP(Dati!$A7927,Normas!$A:$D,2,FALSE),VLOOKUP(Dati!$A7927,Normas!$A:$D,2,FALSE)*0.3)),"")</f>
      </c>
      <c r="I7927" s="2">
        <f>IFERROR(IF(ISBLANK($A7927),"",IF($A7927="Ūdeņraža jonu koncentrācija",VLOOKUP(Dati!$A7927,Normas!$A:$D,3,FALSE),VLOOKUP(Dati!$A7927,Normas!$A:$D,3,FALSE)*0.3)),"")</f>
      </c>
    </row>
    <row r="7928" spans="2:9" x14ac:dyDescent="0.2">
      <c r="B7928">
        <f>IF(ISBLANK(A7928),"",VLOOKUP(A7928,Normas!A:D,4,FALSE))</f>
      </c>
      <c r="E7928" s="2">
        <f>IF(ISBLANK(D7928),"",INT(YEARFRAC(D7928,'Vispārīga informācija'!$B$2)))</f>
      </c>
      <c r="F7928" s="2">
        <f>IFERROR(IF(ISBLANK($A7928),"",IF($A7928="Ūdeņraža jonu koncentrācija",VLOOKUP(Dati!$A7928,Normas!$A:$D,2,FALSE),VLOOKUP(Dati!$A7928,Normas!$A:$D,2,FALSE)*0.6)),"")</f>
      </c>
      <c r="G7928" s="2">
        <f>IFERROR(IF(ISBLANK($A7928),"",IF($A7928="Ūdeņraža jonu koncentrācija",VLOOKUP(Dati!$A7928,Normas!$A:$D,3,FALSE),VLOOKUP(Dati!$A7928,Normas!$A:$D,3,FALSE)*0.6)),"")</f>
      </c>
      <c r="H7928" s="2">
        <f>IFERROR(IF(ISBLANK($A7928),"",IF($A7928="Ūdeņraža jonu koncentrācija",VLOOKUP(Dati!$A7928,Normas!$A:$D,2,FALSE),VLOOKUP(Dati!$A7928,Normas!$A:$D,2,FALSE)*0.3)),"")</f>
      </c>
      <c r="I7928" s="2">
        <f>IFERROR(IF(ISBLANK($A7928),"",IF($A7928="Ūdeņraža jonu koncentrācija",VLOOKUP(Dati!$A7928,Normas!$A:$D,3,FALSE),VLOOKUP(Dati!$A7928,Normas!$A:$D,3,FALSE)*0.3)),"")</f>
      </c>
    </row>
    <row r="7929" spans="2:9" x14ac:dyDescent="0.2">
      <c r="B7929">
        <f>IF(ISBLANK(A7929),"",VLOOKUP(A7929,Normas!A:D,4,FALSE))</f>
      </c>
      <c r="E7929" s="2">
        <f>IF(ISBLANK(D7929),"",INT(YEARFRAC(D7929,'Vispārīga informācija'!$B$2)))</f>
      </c>
      <c r="F7929" s="2">
        <f>IFERROR(IF(ISBLANK($A7929),"",IF($A7929="Ūdeņraža jonu koncentrācija",VLOOKUP(Dati!$A7929,Normas!$A:$D,2,FALSE),VLOOKUP(Dati!$A7929,Normas!$A:$D,2,FALSE)*0.6)),"")</f>
      </c>
      <c r="G7929" s="2">
        <f>IFERROR(IF(ISBLANK($A7929),"",IF($A7929="Ūdeņraža jonu koncentrācija",VLOOKUP(Dati!$A7929,Normas!$A:$D,3,FALSE),VLOOKUP(Dati!$A7929,Normas!$A:$D,3,FALSE)*0.6)),"")</f>
      </c>
      <c r="H7929" s="2">
        <f>IFERROR(IF(ISBLANK($A7929),"",IF($A7929="Ūdeņraža jonu koncentrācija",VLOOKUP(Dati!$A7929,Normas!$A:$D,2,FALSE),VLOOKUP(Dati!$A7929,Normas!$A:$D,2,FALSE)*0.3)),"")</f>
      </c>
      <c r="I7929" s="2">
        <f>IFERROR(IF(ISBLANK($A7929),"",IF($A7929="Ūdeņraža jonu koncentrācija",VLOOKUP(Dati!$A7929,Normas!$A:$D,3,FALSE),VLOOKUP(Dati!$A7929,Normas!$A:$D,3,FALSE)*0.3)),"")</f>
      </c>
    </row>
    <row r="7930" spans="2:9" x14ac:dyDescent="0.2">
      <c r="B7930">
        <f>IF(ISBLANK(A7930),"",VLOOKUP(A7930,Normas!A:D,4,FALSE))</f>
      </c>
      <c r="E7930" s="2">
        <f>IF(ISBLANK(D7930),"",INT(YEARFRAC(D7930,'Vispārīga informācija'!$B$2)))</f>
      </c>
      <c r="F7930" s="2">
        <f>IFERROR(IF(ISBLANK($A7930),"",IF($A7930="Ūdeņraža jonu koncentrācija",VLOOKUP(Dati!$A7930,Normas!$A:$D,2,FALSE),VLOOKUP(Dati!$A7930,Normas!$A:$D,2,FALSE)*0.6)),"")</f>
      </c>
      <c r="G7930" s="2">
        <f>IFERROR(IF(ISBLANK($A7930),"",IF($A7930="Ūdeņraža jonu koncentrācija",VLOOKUP(Dati!$A7930,Normas!$A:$D,3,FALSE),VLOOKUP(Dati!$A7930,Normas!$A:$D,3,FALSE)*0.6)),"")</f>
      </c>
      <c r="H7930" s="2">
        <f>IFERROR(IF(ISBLANK($A7930),"",IF($A7930="Ūdeņraža jonu koncentrācija",VLOOKUP(Dati!$A7930,Normas!$A:$D,2,FALSE),VLOOKUP(Dati!$A7930,Normas!$A:$D,2,FALSE)*0.3)),"")</f>
      </c>
      <c r="I7930" s="2">
        <f>IFERROR(IF(ISBLANK($A7930),"",IF($A7930="Ūdeņraža jonu koncentrācija",VLOOKUP(Dati!$A7930,Normas!$A:$D,3,FALSE),VLOOKUP(Dati!$A7930,Normas!$A:$D,3,FALSE)*0.3)),"")</f>
      </c>
    </row>
    <row r="7931" spans="2:9" x14ac:dyDescent="0.2">
      <c r="B7931">
        <f>IF(ISBLANK(A7931),"",VLOOKUP(A7931,Normas!A:D,4,FALSE))</f>
      </c>
      <c r="E7931" s="2">
        <f>IF(ISBLANK(D7931),"",INT(YEARFRAC(D7931,'Vispārīga informācija'!$B$2)))</f>
      </c>
      <c r="F7931" s="2">
        <f>IFERROR(IF(ISBLANK($A7931),"",IF($A7931="Ūdeņraža jonu koncentrācija",VLOOKUP(Dati!$A7931,Normas!$A:$D,2,FALSE),VLOOKUP(Dati!$A7931,Normas!$A:$D,2,FALSE)*0.6)),"")</f>
      </c>
      <c r="G7931" s="2">
        <f>IFERROR(IF(ISBLANK($A7931),"",IF($A7931="Ūdeņraža jonu koncentrācija",VLOOKUP(Dati!$A7931,Normas!$A:$D,3,FALSE),VLOOKUP(Dati!$A7931,Normas!$A:$D,3,FALSE)*0.6)),"")</f>
      </c>
      <c r="H7931" s="2">
        <f>IFERROR(IF(ISBLANK($A7931),"",IF($A7931="Ūdeņraža jonu koncentrācija",VLOOKUP(Dati!$A7931,Normas!$A:$D,2,FALSE),VLOOKUP(Dati!$A7931,Normas!$A:$D,2,FALSE)*0.3)),"")</f>
      </c>
      <c r="I7931" s="2">
        <f>IFERROR(IF(ISBLANK($A7931),"",IF($A7931="Ūdeņraža jonu koncentrācija",VLOOKUP(Dati!$A7931,Normas!$A:$D,3,FALSE),VLOOKUP(Dati!$A7931,Normas!$A:$D,3,FALSE)*0.3)),"")</f>
      </c>
    </row>
    <row r="7932" spans="2:9" x14ac:dyDescent="0.2">
      <c r="B7932">
        <f>IF(ISBLANK(A7932),"",VLOOKUP(A7932,Normas!A:D,4,FALSE))</f>
      </c>
      <c r="E7932" s="2">
        <f>IF(ISBLANK(D7932),"",INT(YEARFRAC(D7932,'Vispārīga informācija'!$B$2)))</f>
      </c>
      <c r="F7932" s="2">
        <f>IFERROR(IF(ISBLANK($A7932),"",IF($A7932="Ūdeņraža jonu koncentrācija",VLOOKUP(Dati!$A7932,Normas!$A:$D,2,FALSE),VLOOKUP(Dati!$A7932,Normas!$A:$D,2,FALSE)*0.6)),"")</f>
      </c>
      <c r="G7932" s="2">
        <f>IFERROR(IF(ISBLANK($A7932),"",IF($A7932="Ūdeņraža jonu koncentrācija",VLOOKUP(Dati!$A7932,Normas!$A:$D,3,FALSE),VLOOKUP(Dati!$A7932,Normas!$A:$D,3,FALSE)*0.6)),"")</f>
      </c>
      <c r="H7932" s="2">
        <f>IFERROR(IF(ISBLANK($A7932),"",IF($A7932="Ūdeņraža jonu koncentrācija",VLOOKUP(Dati!$A7932,Normas!$A:$D,2,FALSE),VLOOKUP(Dati!$A7932,Normas!$A:$D,2,FALSE)*0.3)),"")</f>
      </c>
      <c r="I7932" s="2">
        <f>IFERROR(IF(ISBLANK($A7932),"",IF($A7932="Ūdeņraža jonu koncentrācija",VLOOKUP(Dati!$A7932,Normas!$A:$D,3,FALSE),VLOOKUP(Dati!$A7932,Normas!$A:$D,3,FALSE)*0.3)),"")</f>
      </c>
    </row>
    <row r="7933" spans="2:9" x14ac:dyDescent="0.2">
      <c r="B7933">
        <f>IF(ISBLANK(A7933),"",VLOOKUP(A7933,Normas!A:D,4,FALSE))</f>
      </c>
      <c r="E7933" s="2">
        <f>IF(ISBLANK(D7933),"",INT(YEARFRAC(D7933,'Vispārīga informācija'!$B$2)))</f>
      </c>
      <c r="F7933" s="2">
        <f>IFERROR(IF(ISBLANK($A7933),"",IF($A7933="Ūdeņraža jonu koncentrācija",VLOOKUP(Dati!$A7933,Normas!$A:$D,2,FALSE),VLOOKUP(Dati!$A7933,Normas!$A:$D,2,FALSE)*0.6)),"")</f>
      </c>
      <c r="G7933" s="2">
        <f>IFERROR(IF(ISBLANK($A7933),"",IF($A7933="Ūdeņraža jonu koncentrācija",VLOOKUP(Dati!$A7933,Normas!$A:$D,3,FALSE),VLOOKUP(Dati!$A7933,Normas!$A:$D,3,FALSE)*0.6)),"")</f>
      </c>
      <c r="H7933" s="2">
        <f>IFERROR(IF(ISBLANK($A7933),"",IF($A7933="Ūdeņraža jonu koncentrācija",VLOOKUP(Dati!$A7933,Normas!$A:$D,2,FALSE),VLOOKUP(Dati!$A7933,Normas!$A:$D,2,FALSE)*0.3)),"")</f>
      </c>
      <c r="I7933" s="2">
        <f>IFERROR(IF(ISBLANK($A7933),"",IF($A7933="Ūdeņraža jonu koncentrācija",VLOOKUP(Dati!$A7933,Normas!$A:$D,3,FALSE),VLOOKUP(Dati!$A7933,Normas!$A:$D,3,FALSE)*0.3)),"")</f>
      </c>
    </row>
    <row r="7934" spans="2:9" x14ac:dyDescent="0.2">
      <c r="B7934">
        <f>IF(ISBLANK(A7934),"",VLOOKUP(A7934,Normas!A:D,4,FALSE))</f>
      </c>
      <c r="E7934" s="2">
        <f>IF(ISBLANK(D7934),"",INT(YEARFRAC(D7934,'Vispārīga informācija'!$B$2)))</f>
      </c>
      <c r="F7934" s="2">
        <f>IFERROR(IF(ISBLANK($A7934),"",IF($A7934="Ūdeņraža jonu koncentrācija",VLOOKUP(Dati!$A7934,Normas!$A:$D,2,FALSE),VLOOKUP(Dati!$A7934,Normas!$A:$D,2,FALSE)*0.6)),"")</f>
      </c>
      <c r="G7934" s="2">
        <f>IFERROR(IF(ISBLANK($A7934),"",IF($A7934="Ūdeņraža jonu koncentrācija",VLOOKUP(Dati!$A7934,Normas!$A:$D,3,FALSE),VLOOKUP(Dati!$A7934,Normas!$A:$D,3,FALSE)*0.6)),"")</f>
      </c>
      <c r="H7934" s="2">
        <f>IFERROR(IF(ISBLANK($A7934),"",IF($A7934="Ūdeņraža jonu koncentrācija",VLOOKUP(Dati!$A7934,Normas!$A:$D,2,FALSE),VLOOKUP(Dati!$A7934,Normas!$A:$D,2,FALSE)*0.3)),"")</f>
      </c>
      <c r="I7934" s="2">
        <f>IFERROR(IF(ISBLANK($A7934),"",IF($A7934="Ūdeņraža jonu koncentrācija",VLOOKUP(Dati!$A7934,Normas!$A:$D,3,FALSE),VLOOKUP(Dati!$A7934,Normas!$A:$D,3,FALSE)*0.3)),"")</f>
      </c>
    </row>
    <row r="7935" spans="2:9" x14ac:dyDescent="0.2">
      <c r="B7935">
        <f>IF(ISBLANK(A7935),"",VLOOKUP(A7935,Normas!A:D,4,FALSE))</f>
      </c>
      <c r="E7935" s="2">
        <f>IF(ISBLANK(D7935),"",INT(YEARFRAC(D7935,'Vispārīga informācija'!$B$2)))</f>
      </c>
      <c r="F7935" s="2">
        <f>IFERROR(IF(ISBLANK($A7935),"",IF($A7935="Ūdeņraža jonu koncentrācija",VLOOKUP(Dati!$A7935,Normas!$A:$D,2,FALSE),VLOOKUP(Dati!$A7935,Normas!$A:$D,2,FALSE)*0.6)),"")</f>
      </c>
      <c r="G7935" s="2">
        <f>IFERROR(IF(ISBLANK($A7935),"",IF($A7935="Ūdeņraža jonu koncentrācija",VLOOKUP(Dati!$A7935,Normas!$A:$D,3,FALSE),VLOOKUP(Dati!$A7935,Normas!$A:$D,3,FALSE)*0.6)),"")</f>
      </c>
      <c r="H7935" s="2">
        <f>IFERROR(IF(ISBLANK($A7935),"",IF($A7935="Ūdeņraža jonu koncentrācija",VLOOKUP(Dati!$A7935,Normas!$A:$D,2,FALSE),VLOOKUP(Dati!$A7935,Normas!$A:$D,2,FALSE)*0.3)),"")</f>
      </c>
      <c r="I7935" s="2">
        <f>IFERROR(IF(ISBLANK($A7935),"",IF($A7935="Ūdeņraža jonu koncentrācija",VLOOKUP(Dati!$A7935,Normas!$A:$D,3,FALSE),VLOOKUP(Dati!$A7935,Normas!$A:$D,3,FALSE)*0.3)),"")</f>
      </c>
    </row>
    <row r="7936" spans="2:9" x14ac:dyDescent="0.2">
      <c r="B7936">
        <f>IF(ISBLANK(A7936),"",VLOOKUP(A7936,Normas!A:D,4,FALSE))</f>
      </c>
      <c r="E7936" s="2">
        <f>IF(ISBLANK(D7936),"",INT(YEARFRAC(D7936,'Vispārīga informācija'!$B$2)))</f>
      </c>
      <c r="F7936" s="2">
        <f>IFERROR(IF(ISBLANK($A7936),"",IF($A7936="Ūdeņraža jonu koncentrācija",VLOOKUP(Dati!$A7936,Normas!$A:$D,2,FALSE),VLOOKUP(Dati!$A7936,Normas!$A:$D,2,FALSE)*0.6)),"")</f>
      </c>
      <c r="G7936" s="2">
        <f>IFERROR(IF(ISBLANK($A7936),"",IF($A7936="Ūdeņraža jonu koncentrācija",VLOOKUP(Dati!$A7936,Normas!$A:$D,3,FALSE),VLOOKUP(Dati!$A7936,Normas!$A:$D,3,FALSE)*0.6)),"")</f>
      </c>
      <c r="H7936" s="2">
        <f>IFERROR(IF(ISBLANK($A7936),"",IF($A7936="Ūdeņraža jonu koncentrācija",VLOOKUP(Dati!$A7936,Normas!$A:$D,2,FALSE),VLOOKUP(Dati!$A7936,Normas!$A:$D,2,FALSE)*0.3)),"")</f>
      </c>
      <c r="I7936" s="2">
        <f>IFERROR(IF(ISBLANK($A7936),"",IF($A7936="Ūdeņraža jonu koncentrācija",VLOOKUP(Dati!$A7936,Normas!$A:$D,3,FALSE),VLOOKUP(Dati!$A7936,Normas!$A:$D,3,FALSE)*0.3)),"")</f>
      </c>
    </row>
    <row r="7937" spans="2:9" x14ac:dyDescent="0.2">
      <c r="B7937">
        <f>IF(ISBLANK(A7937),"",VLOOKUP(A7937,Normas!A:D,4,FALSE))</f>
      </c>
      <c r="E7937" s="2">
        <f>IF(ISBLANK(D7937),"",INT(YEARFRAC(D7937,'Vispārīga informācija'!$B$2)))</f>
      </c>
      <c r="F7937" s="2">
        <f>IFERROR(IF(ISBLANK($A7937),"",IF($A7937="Ūdeņraža jonu koncentrācija",VLOOKUP(Dati!$A7937,Normas!$A:$D,2,FALSE),VLOOKUP(Dati!$A7937,Normas!$A:$D,2,FALSE)*0.6)),"")</f>
      </c>
      <c r="G7937" s="2">
        <f>IFERROR(IF(ISBLANK($A7937),"",IF($A7937="Ūdeņraža jonu koncentrācija",VLOOKUP(Dati!$A7937,Normas!$A:$D,3,FALSE),VLOOKUP(Dati!$A7937,Normas!$A:$D,3,FALSE)*0.6)),"")</f>
      </c>
      <c r="H7937" s="2">
        <f>IFERROR(IF(ISBLANK($A7937),"",IF($A7937="Ūdeņraža jonu koncentrācija",VLOOKUP(Dati!$A7937,Normas!$A:$D,2,FALSE),VLOOKUP(Dati!$A7937,Normas!$A:$D,2,FALSE)*0.3)),"")</f>
      </c>
      <c r="I7937" s="2">
        <f>IFERROR(IF(ISBLANK($A7937),"",IF($A7937="Ūdeņraža jonu koncentrācija",VLOOKUP(Dati!$A7937,Normas!$A:$D,3,FALSE),VLOOKUP(Dati!$A7937,Normas!$A:$D,3,FALSE)*0.3)),"")</f>
      </c>
    </row>
    <row r="7938" spans="2:9" x14ac:dyDescent="0.2">
      <c r="B7938">
        <f>IF(ISBLANK(A7938),"",VLOOKUP(A7938,Normas!A:D,4,FALSE))</f>
      </c>
      <c r="E7938" s="2">
        <f>IF(ISBLANK(D7938),"",INT(YEARFRAC(D7938,'Vispārīga informācija'!$B$2)))</f>
      </c>
      <c r="F7938" s="2">
        <f>IFERROR(IF(ISBLANK($A7938),"",IF($A7938="Ūdeņraža jonu koncentrācija",VLOOKUP(Dati!$A7938,Normas!$A:$D,2,FALSE),VLOOKUP(Dati!$A7938,Normas!$A:$D,2,FALSE)*0.6)),"")</f>
      </c>
      <c r="G7938" s="2">
        <f>IFERROR(IF(ISBLANK($A7938),"",IF($A7938="Ūdeņraža jonu koncentrācija",VLOOKUP(Dati!$A7938,Normas!$A:$D,3,FALSE),VLOOKUP(Dati!$A7938,Normas!$A:$D,3,FALSE)*0.6)),"")</f>
      </c>
      <c r="H7938" s="2">
        <f>IFERROR(IF(ISBLANK($A7938),"",IF($A7938="Ūdeņraža jonu koncentrācija",VLOOKUP(Dati!$A7938,Normas!$A:$D,2,FALSE),VLOOKUP(Dati!$A7938,Normas!$A:$D,2,FALSE)*0.3)),"")</f>
      </c>
      <c r="I7938" s="2">
        <f>IFERROR(IF(ISBLANK($A7938),"",IF($A7938="Ūdeņraža jonu koncentrācija",VLOOKUP(Dati!$A7938,Normas!$A:$D,3,FALSE),VLOOKUP(Dati!$A7938,Normas!$A:$D,3,FALSE)*0.3)),"")</f>
      </c>
    </row>
    <row r="7939" spans="2:9" x14ac:dyDescent="0.2">
      <c r="B7939">
        <f>IF(ISBLANK(A7939),"",VLOOKUP(A7939,Normas!A:D,4,FALSE))</f>
      </c>
      <c r="E7939" s="2">
        <f>IF(ISBLANK(D7939),"",INT(YEARFRAC(D7939,'Vispārīga informācija'!$B$2)))</f>
      </c>
      <c r="F7939" s="2">
        <f>IFERROR(IF(ISBLANK($A7939),"",IF($A7939="Ūdeņraža jonu koncentrācija",VLOOKUP(Dati!$A7939,Normas!$A:$D,2,FALSE),VLOOKUP(Dati!$A7939,Normas!$A:$D,2,FALSE)*0.6)),"")</f>
      </c>
      <c r="G7939" s="2">
        <f>IFERROR(IF(ISBLANK($A7939),"",IF($A7939="Ūdeņraža jonu koncentrācija",VLOOKUP(Dati!$A7939,Normas!$A:$D,3,FALSE),VLOOKUP(Dati!$A7939,Normas!$A:$D,3,FALSE)*0.6)),"")</f>
      </c>
      <c r="H7939" s="2">
        <f>IFERROR(IF(ISBLANK($A7939),"",IF($A7939="Ūdeņraža jonu koncentrācija",VLOOKUP(Dati!$A7939,Normas!$A:$D,2,FALSE),VLOOKUP(Dati!$A7939,Normas!$A:$D,2,FALSE)*0.3)),"")</f>
      </c>
      <c r="I7939" s="2">
        <f>IFERROR(IF(ISBLANK($A7939),"",IF($A7939="Ūdeņraža jonu koncentrācija",VLOOKUP(Dati!$A7939,Normas!$A:$D,3,FALSE),VLOOKUP(Dati!$A7939,Normas!$A:$D,3,FALSE)*0.3)),"")</f>
      </c>
    </row>
    <row r="7940" spans="2:9" x14ac:dyDescent="0.2">
      <c r="B7940">
        <f>IF(ISBLANK(A7940),"",VLOOKUP(A7940,Normas!A:D,4,FALSE))</f>
      </c>
      <c r="E7940" s="2">
        <f>IF(ISBLANK(D7940),"",INT(YEARFRAC(D7940,'Vispārīga informācija'!$B$2)))</f>
      </c>
      <c r="F7940" s="2">
        <f>IFERROR(IF(ISBLANK($A7940),"",IF($A7940="Ūdeņraža jonu koncentrācija",VLOOKUP(Dati!$A7940,Normas!$A:$D,2,FALSE),VLOOKUP(Dati!$A7940,Normas!$A:$D,2,FALSE)*0.6)),"")</f>
      </c>
      <c r="G7940" s="2">
        <f>IFERROR(IF(ISBLANK($A7940),"",IF($A7940="Ūdeņraža jonu koncentrācija",VLOOKUP(Dati!$A7940,Normas!$A:$D,3,FALSE),VLOOKUP(Dati!$A7940,Normas!$A:$D,3,FALSE)*0.6)),"")</f>
      </c>
      <c r="H7940" s="2">
        <f>IFERROR(IF(ISBLANK($A7940),"",IF($A7940="Ūdeņraža jonu koncentrācija",VLOOKUP(Dati!$A7940,Normas!$A:$D,2,FALSE),VLOOKUP(Dati!$A7940,Normas!$A:$D,2,FALSE)*0.3)),"")</f>
      </c>
      <c r="I7940" s="2">
        <f>IFERROR(IF(ISBLANK($A7940),"",IF($A7940="Ūdeņraža jonu koncentrācija",VLOOKUP(Dati!$A7940,Normas!$A:$D,3,FALSE),VLOOKUP(Dati!$A7940,Normas!$A:$D,3,FALSE)*0.3)),"")</f>
      </c>
    </row>
    <row r="7941" spans="2:9" x14ac:dyDescent="0.2">
      <c r="B7941">
        <f>IF(ISBLANK(A7941),"",VLOOKUP(A7941,Normas!A:D,4,FALSE))</f>
      </c>
      <c r="E7941" s="2">
        <f>IF(ISBLANK(D7941),"",INT(YEARFRAC(D7941,'Vispārīga informācija'!$B$2)))</f>
      </c>
      <c r="F7941" s="2">
        <f>IFERROR(IF(ISBLANK($A7941),"",IF($A7941="Ūdeņraža jonu koncentrācija",VLOOKUP(Dati!$A7941,Normas!$A:$D,2,FALSE),VLOOKUP(Dati!$A7941,Normas!$A:$D,2,FALSE)*0.6)),"")</f>
      </c>
      <c r="G7941" s="2">
        <f>IFERROR(IF(ISBLANK($A7941),"",IF($A7941="Ūdeņraža jonu koncentrācija",VLOOKUP(Dati!$A7941,Normas!$A:$D,3,FALSE),VLOOKUP(Dati!$A7941,Normas!$A:$D,3,FALSE)*0.6)),"")</f>
      </c>
      <c r="H7941" s="2">
        <f>IFERROR(IF(ISBLANK($A7941),"",IF($A7941="Ūdeņraža jonu koncentrācija",VLOOKUP(Dati!$A7941,Normas!$A:$D,2,FALSE),VLOOKUP(Dati!$A7941,Normas!$A:$D,2,FALSE)*0.3)),"")</f>
      </c>
      <c r="I7941" s="2">
        <f>IFERROR(IF(ISBLANK($A7941),"",IF($A7941="Ūdeņraža jonu koncentrācija",VLOOKUP(Dati!$A7941,Normas!$A:$D,3,FALSE),VLOOKUP(Dati!$A7941,Normas!$A:$D,3,FALSE)*0.3)),"")</f>
      </c>
    </row>
    <row r="7942" spans="2:9" x14ac:dyDescent="0.2">
      <c r="B7942">
        <f>IF(ISBLANK(A7942),"",VLOOKUP(A7942,Normas!A:D,4,FALSE))</f>
      </c>
      <c r="E7942" s="2">
        <f>IF(ISBLANK(D7942),"",INT(YEARFRAC(D7942,'Vispārīga informācija'!$B$2)))</f>
      </c>
      <c r="F7942" s="2">
        <f>IFERROR(IF(ISBLANK($A7942),"",IF($A7942="Ūdeņraža jonu koncentrācija",VLOOKUP(Dati!$A7942,Normas!$A:$D,2,FALSE),VLOOKUP(Dati!$A7942,Normas!$A:$D,2,FALSE)*0.6)),"")</f>
      </c>
      <c r="G7942" s="2">
        <f>IFERROR(IF(ISBLANK($A7942),"",IF($A7942="Ūdeņraža jonu koncentrācija",VLOOKUP(Dati!$A7942,Normas!$A:$D,3,FALSE),VLOOKUP(Dati!$A7942,Normas!$A:$D,3,FALSE)*0.6)),"")</f>
      </c>
      <c r="H7942" s="2">
        <f>IFERROR(IF(ISBLANK($A7942),"",IF($A7942="Ūdeņraža jonu koncentrācija",VLOOKUP(Dati!$A7942,Normas!$A:$D,2,FALSE),VLOOKUP(Dati!$A7942,Normas!$A:$D,2,FALSE)*0.3)),"")</f>
      </c>
      <c r="I7942" s="2">
        <f>IFERROR(IF(ISBLANK($A7942),"",IF($A7942="Ūdeņraža jonu koncentrācija",VLOOKUP(Dati!$A7942,Normas!$A:$D,3,FALSE),VLOOKUP(Dati!$A7942,Normas!$A:$D,3,FALSE)*0.3)),"")</f>
      </c>
    </row>
    <row r="7943" spans="2:9" x14ac:dyDescent="0.2">
      <c r="B7943">
        <f>IF(ISBLANK(A7943),"",VLOOKUP(A7943,Normas!A:D,4,FALSE))</f>
      </c>
      <c r="E7943" s="2">
        <f>IF(ISBLANK(D7943),"",INT(YEARFRAC(D7943,'Vispārīga informācija'!$B$2)))</f>
      </c>
      <c r="F7943" s="2">
        <f>IFERROR(IF(ISBLANK($A7943),"",IF($A7943="Ūdeņraža jonu koncentrācija",VLOOKUP(Dati!$A7943,Normas!$A:$D,2,FALSE),VLOOKUP(Dati!$A7943,Normas!$A:$D,2,FALSE)*0.6)),"")</f>
      </c>
      <c r="G7943" s="2">
        <f>IFERROR(IF(ISBLANK($A7943),"",IF($A7943="Ūdeņraža jonu koncentrācija",VLOOKUP(Dati!$A7943,Normas!$A:$D,3,FALSE),VLOOKUP(Dati!$A7943,Normas!$A:$D,3,FALSE)*0.6)),"")</f>
      </c>
      <c r="H7943" s="2">
        <f>IFERROR(IF(ISBLANK($A7943),"",IF($A7943="Ūdeņraža jonu koncentrācija",VLOOKUP(Dati!$A7943,Normas!$A:$D,2,FALSE),VLOOKUP(Dati!$A7943,Normas!$A:$D,2,FALSE)*0.3)),"")</f>
      </c>
      <c r="I7943" s="2">
        <f>IFERROR(IF(ISBLANK($A7943),"",IF($A7943="Ūdeņraža jonu koncentrācija",VLOOKUP(Dati!$A7943,Normas!$A:$D,3,FALSE),VLOOKUP(Dati!$A7943,Normas!$A:$D,3,FALSE)*0.3)),"")</f>
      </c>
    </row>
    <row r="7944" spans="2:9" x14ac:dyDescent="0.2">
      <c r="B7944">
        <f>IF(ISBLANK(A7944),"",VLOOKUP(A7944,Normas!A:D,4,FALSE))</f>
      </c>
      <c r="E7944" s="2">
        <f>IF(ISBLANK(D7944),"",INT(YEARFRAC(D7944,'Vispārīga informācija'!$B$2)))</f>
      </c>
      <c r="F7944" s="2">
        <f>IFERROR(IF(ISBLANK($A7944),"",IF($A7944="Ūdeņraža jonu koncentrācija",VLOOKUP(Dati!$A7944,Normas!$A:$D,2,FALSE),VLOOKUP(Dati!$A7944,Normas!$A:$D,2,FALSE)*0.6)),"")</f>
      </c>
      <c r="G7944" s="2">
        <f>IFERROR(IF(ISBLANK($A7944),"",IF($A7944="Ūdeņraža jonu koncentrācija",VLOOKUP(Dati!$A7944,Normas!$A:$D,3,FALSE),VLOOKUP(Dati!$A7944,Normas!$A:$D,3,FALSE)*0.6)),"")</f>
      </c>
      <c r="H7944" s="2">
        <f>IFERROR(IF(ISBLANK($A7944),"",IF($A7944="Ūdeņraža jonu koncentrācija",VLOOKUP(Dati!$A7944,Normas!$A:$D,2,FALSE),VLOOKUP(Dati!$A7944,Normas!$A:$D,2,FALSE)*0.3)),"")</f>
      </c>
      <c r="I7944" s="2">
        <f>IFERROR(IF(ISBLANK($A7944),"",IF($A7944="Ūdeņraža jonu koncentrācija",VLOOKUP(Dati!$A7944,Normas!$A:$D,3,FALSE),VLOOKUP(Dati!$A7944,Normas!$A:$D,3,FALSE)*0.3)),"")</f>
      </c>
    </row>
    <row r="7945" spans="2:9" x14ac:dyDescent="0.2">
      <c r="B7945">
        <f>IF(ISBLANK(A7945),"",VLOOKUP(A7945,Normas!A:D,4,FALSE))</f>
      </c>
      <c r="E7945" s="2">
        <f>IF(ISBLANK(D7945),"",INT(YEARFRAC(D7945,'Vispārīga informācija'!$B$2)))</f>
      </c>
      <c r="F7945" s="2">
        <f>IFERROR(IF(ISBLANK($A7945),"",IF($A7945="Ūdeņraža jonu koncentrācija",VLOOKUP(Dati!$A7945,Normas!$A:$D,2,FALSE),VLOOKUP(Dati!$A7945,Normas!$A:$D,2,FALSE)*0.6)),"")</f>
      </c>
      <c r="G7945" s="2">
        <f>IFERROR(IF(ISBLANK($A7945),"",IF($A7945="Ūdeņraža jonu koncentrācija",VLOOKUP(Dati!$A7945,Normas!$A:$D,3,FALSE),VLOOKUP(Dati!$A7945,Normas!$A:$D,3,FALSE)*0.6)),"")</f>
      </c>
      <c r="H7945" s="2">
        <f>IFERROR(IF(ISBLANK($A7945),"",IF($A7945="Ūdeņraža jonu koncentrācija",VLOOKUP(Dati!$A7945,Normas!$A:$D,2,FALSE),VLOOKUP(Dati!$A7945,Normas!$A:$D,2,FALSE)*0.3)),"")</f>
      </c>
      <c r="I7945" s="2">
        <f>IFERROR(IF(ISBLANK($A7945),"",IF($A7945="Ūdeņraža jonu koncentrācija",VLOOKUP(Dati!$A7945,Normas!$A:$D,3,FALSE),VLOOKUP(Dati!$A7945,Normas!$A:$D,3,FALSE)*0.3)),"")</f>
      </c>
    </row>
    <row r="7946" spans="2:9" x14ac:dyDescent="0.2">
      <c r="B7946">
        <f>IF(ISBLANK(A7946),"",VLOOKUP(A7946,Normas!A:D,4,FALSE))</f>
      </c>
      <c r="E7946" s="2">
        <f>IF(ISBLANK(D7946),"",INT(YEARFRAC(D7946,'Vispārīga informācija'!$B$2)))</f>
      </c>
      <c r="F7946" s="2">
        <f>IFERROR(IF(ISBLANK($A7946),"",IF($A7946="Ūdeņraža jonu koncentrācija",VLOOKUP(Dati!$A7946,Normas!$A:$D,2,FALSE),VLOOKUP(Dati!$A7946,Normas!$A:$D,2,FALSE)*0.6)),"")</f>
      </c>
      <c r="G7946" s="2">
        <f>IFERROR(IF(ISBLANK($A7946),"",IF($A7946="Ūdeņraža jonu koncentrācija",VLOOKUP(Dati!$A7946,Normas!$A:$D,3,FALSE),VLOOKUP(Dati!$A7946,Normas!$A:$D,3,FALSE)*0.6)),"")</f>
      </c>
      <c r="H7946" s="2">
        <f>IFERROR(IF(ISBLANK($A7946),"",IF($A7946="Ūdeņraža jonu koncentrācija",VLOOKUP(Dati!$A7946,Normas!$A:$D,2,FALSE),VLOOKUP(Dati!$A7946,Normas!$A:$D,2,FALSE)*0.3)),"")</f>
      </c>
      <c r="I7946" s="2">
        <f>IFERROR(IF(ISBLANK($A7946),"",IF($A7946="Ūdeņraža jonu koncentrācija",VLOOKUP(Dati!$A7946,Normas!$A:$D,3,FALSE),VLOOKUP(Dati!$A7946,Normas!$A:$D,3,FALSE)*0.3)),"")</f>
      </c>
    </row>
    <row r="7947" spans="2:9" x14ac:dyDescent="0.2">
      <c r="B7947">
        <f>IF(ISBLANK(A7947),"",VLOOKUP(A7947,Normas!A:D,4,FALSE))</f>
      </c>
      <c r="E7947" s="2">
        <f>IF(ISBLANK(D7947),"",INT(YEARFRAC(D7947,'Vispārīga informācija'!$B$2)))</f>
      </c>
      <c r="F7947" s="2">
        <f>IFERROR(IF(ISBLANK($A7947),"",IF($A7947="Ūdeņraža jonu koncentrācija",VLOOKUP(Dati!$A7947,Normas!$A:$D,2,FALSE),VLOOKUP(Dati!$A7947,Normas!$A:$D,2,FALSE)*0.6)),"")</f>
      </c>
      <c r="G7947" s="2">
        <f>IFERROR(IF(ISBLANK($A7947),"",IF($A7947="Ūdeņraža jonu koncentrācija",VLOOKUP(Dati!$A7947,Normas!$A:$D,3,FALSE),VLOOKUP(Dati!$A7947,Normas!$A:$D,3,FALSE)*0.6)),"")</f>
      </c>
      <c r="H7947" s="2">
        <f>IFERROR(IF(ISBLANK($A7947),"",IF($A7947="Ūdeņraža jonu koncentrācija",VLOOKUP(Dati!$A7947,Normas!$A:$D,2,FALSE),VLOOKUP(Dati!$A7947,Normas!$A:$D,2,FALSE)*0.3)),"")</f>
      </c>
      <c r="I7947" s="2">
        <f>IFERROR(IF(ISBLANK($A7947),"",IF($A7947="Ūdeņraža jonu koncentrācija",VLOOKUP(Dati!$A7947,Normas!$A:$D,3,FALSE),VLOOKUP(Dati!$A7947,Normas!$A:$D,3,FALSE)*0.3)),"")</f>
      </c>
    </row>
    <row r="7948" spans="2:9" x14ac:dyDescent="0.2">
      <c r="B7948">
        <f>IF(ISBLANK(A7948),"",VLOOKUP(A7948,Normas!A:D,4,FALSE))</f>
      </c>
      <c r="E7948" s="2">
        <f>IF(ISBLANK(D7948),"",INT(YEARFRAC(D7948,'Vispārīga informācija'!$B$2)))</f>
      </c>
      <c r="F7948" s="2">
        <f>IFERROR(IF(ISBLANK($A7948),"",IF($A7948="Ūdeņraža jonu koncentrācija",VLOOKUP(Dati!$A7948,Normas!$A:$D,2,FALSE),VLOOKUP(Dati!$A7948,Normas!$A:$D,2,FALSE)*0.6)),"")</f>
      </c>
      <c r="G7948" s="2">
        <f>IFERROR(IF(ISBLANK($A7948),"",IF($A7948="Ūdeņraža jonu koncentrācija",VLOOKUP(Dati!$A7948,Normas!$A:$D,3,FALSE),VLOOKUP(Dati!$A7948,Normas!$A:$D,3,FALSE)*0.6)),"")</f>
      </c>
      <c r="H7948" s="2">
        <f>IFERROR(IF(ISBLANK($A7948),"",IF($A7948="Ūdeņraža jonu koncentrācija",VLOOKUP(Dati!$A7948,Normas!$A:$D,2,FALSE),VLOOKUP(Dati!$A7948,Normas!$A:$D,2,FALSE)*0.3)),"")</f>
      </c>
      <c r="I7948" s="2">
        <f>IFERROR(IF(ISBLANK($A7948),"",IF($A7948="Ūdeņraža jonu koncentrācija",VLOOKUP(Dati!$A7948,Normas!$A:$D,3,FALSE),VLOOKUP(Dati!$A7948,Normas!$A:$D,3,FALSE)*0.3)),"")</f>
      </c>
    </row>
    <row r="7949" spans="2:9" x14ac:dyDescent="0.2">
      <c r="B7949">
        <f>IF(ISBLANK(A7949),"",VLOOKUP(A7949,Normas!A:D,4,FALSE))</f>
      </c>
      <c r="E7949" s="2">
        <f>IF(ISBLANK(D7949),"",INT(YEARFRAC(D7949,'Vispārīga informācija'!$B$2)))</f>
      </c>
      <c r="F7949" s="2">
        <f>IFERROR(IF(ISBLANK($A7949),"",IF($A7949="Ūdeņraža jonu koncentrācija",VLOOKUP(Dati!$A7949,Normas!$A:$D,2,FALSE),VLOOKUP(Dati!$A7949,Normas!$A:$D,2,FALSE)*0.6)),"")</f>
      </c>
      <c r="G7949" s="2">
        <f>IFERROR(IF(ISBLANK($A7949),"",IF($A7949="Ūdeņraža jonu koncentrācija",VLOOKUP(Dati!$A7949,Normas!$A:$D,3,FALSE),VLOOKUP(Dati!$A7949,Normas!$A:$D,3,FALSE)*0.6)),"")</f>
      </c>
      <c r="H7949" s="2">
        <f>IFERROR(IF(ISBLANK($A7949),"",IF($A7949="Ūdeņraža jonu koncentrācija",VLOOKUP(Dati!$A7949,Normas!$A:$D,2,FALSE),VLOOKUP(Dati!$A7949,Normas!$A:$D,2,FALSE)*0.3)),"")</f>
      </c>
      <c r="I7949" s="2">
        <f>IFERROR(IF(ISBLANK($A7949),"",IF($A7949="Ūdeņraža jonu koncentrācija",VLOOKUP(Dati!$A7949,Normas!$A:$D,3,FALSE),VLOOKUP(Dati!$A7949,Normas!$A:$D,3,FALSE)*0.3)),"")</f>
      </c>
    </row>
    <row r="7950" spans="2:9" x14ac:dyDescent="0.2">
      <c r="B7950">
        <f>IF(ISBLANK(A7950),"",VLOOKUP(A7950,Normas!A:D,4,FALSE))</f>
      </c>
      <c r="E7950" s="2">
        <f>IF(ISBLANK(D7950),"",INT(YEARFRAC(D7950,'Vispārīga informācija'!$B$2)))</f>
      </c>
      <c r="F7950" s="2">
        <f>IFERROR(IF(ISBLANK($A7950),"",IF($A7950="Ūdeņraža jonu koncentrācija",VLOOKUP(Dati!$A7950,Normas!$A:$D,2,FALSE),VLOOKUP(Dati!$A7950,Normas!$A:$D,2,FALSE)*0.6)),"")</f>
      </c>
      <c r="G7950" s="2">
        <f>IFERROR(IF(ISBLANK($A7950),"",IF($A7950="Ūdeņraža jonu koncentrācija",VLOOKUP(Dati!$A7950,Normas!$A:$D,3,FALSE),VLOOKUP(Dati!$A7950,Normas!$A:$D,3,FALSE)*0.6)),"")</f>
      </c>
      <c r="H7950" s="2">
        <f>IFERROR(IF(ISBLANK($A7950),"",IF($A7950="Ūdeņraža jonu koncentrācija",VLOOKUP(Dati!$A7950,Normas!$A:$D,2,FALSE),VLOOKUP(Dati!$A7950,Normas!$A:$D,2,FALSE)*0.3)),"")</f>
      </c>
      <c r="I7950" s="2">
        <f>IFERROR(IF(ISBLANK($A7950),"",IF($A7950="Ūdeņraža jonu koncentrācija",VLOOKUP(Dati!$A7950,Normas!$A:$D,3,FALSE),VLOOKUP(Dati!$A7950,Normas!$A:$D,3,FALSE)*0.3)),"")</f>
      </c>
    </row>
    <row r="7951" spans="2:9" x14ac:dyDescent="0.2">
      <c r="B7951">
        <f>IF(ISBLANK(A7951),"",VLOOKUP(A7951,Normas!A:D,4,FALSE))</f>
      </c>
      <c r="E7951" s="2">
        <f>IF(ISBLANK(D7951),"",INT(YEARFRAC(D7951,'Vispārīga informācija'!$B$2)))</f>
      </c>
      <c r="F7951" s="2">
        <f>IFERROR(IF(ISBLANK($A7951),"",IF($A7951="Ūdeņraža jonu koncentrācija",VLOOKUP(Dati!$A7951,Normas!$A:$D,2,FALSE),VLOOKUP(Dati!$A7951,Normas!$A:$D,2,FALSE)*0.6)),"")</f>
      </c>
      <c r="G7951" s="2">
        <f>IFERROR(IF(ISBLANK($A7951),"",IF($A7951="Ūdeņraža jonu koncentrācija",VLOOKUP(Dati!$A7951,Normas!$A:$D,3,FALSE),VLOOKUP(Dati!$A7951,Normas!$A:$D,3,FALSE)*0.6)),"")</f>
      </c>
      <c r="H7951" s="2">
        <f>IFERROR(IF(ISBLANK($A7951),"",IF($A7951="Ūdeņraža jonu koncentrācija",VLOOKUP(Dati!$A7951,Normas!$A:$D,2,FALSE),VLOOKUP(Dati!$A7951,Normas!$A:$D,2,FALSE)*0.3)),"")</f>
      </c>
      <c r="I7951" s="2">
        <f>IFERROR(IF(ISBLANK($A7951),"",IF($A7951="Ūdeņraža jonu koncentrācija",VLOOKUP(Dati!$A7951,Normas!$A:$D,3,FALSE),VLOOKUP(Dati!$A7951,Normas!$A:$D,3,FALSE)*0.3)),"")</f>
      </c>
    </row>
    <row r="7952" spans="2:9" x14ac:dyDescent="0.2">
      <c r="B7952">
        <f>IF(ISBLANK(A7952),"",VLOOKUP(A7952,Normas!A:D,4,FALSE))</f>
      </c>
      <c r="E7952" s="2">
        <f>IF(ISBLANK(D7952),"",INT(YEARFRAC(D7952,'Vispārīga informācija'!$B$2)))</f>
      </c>
      <c r="F7952" s="2">
        <f>IFERROR(IF(ISBLANK($A7952),"",IF($A7952="Ūdeņraža jonu koncentrācija",VLOOKUP(Dati!$A7952,Normas!$A:$D,2,FALSE),VLOOKUP(Dati!$A7952,Normas!$A:$D,2,FALSE)*0.6)),"")</f>
      </c>
      <c r="G7952" s="2">
        <f>IFERROR(IF(ISBLANK($A7952),"",IF($A7952="Ūdeņraža jonu koncentrācija",VLOOKUP(Dati!$A7952,Normas!$A:$D,3,FALSE),VLOOKUP(Dati!$A7952,Normas!$A:$D,3,FALSE)*0.6)),"")</f>
      </c>
      <c r="H7952" s="2">
        <f>IFERROR(IF(ISBLANK($A7952),"",IF($A7952="Ūdeņraža jonu koncentrācija",VLOOKUP(Dati!$A7952,Normas!$A:$D,2,FALSE),VLOOKUP(Dati!$A7952,Normas!$A:$D,2,FALSE)*0.3)),"")</f>
      </c>
      <c r="I7952" s="2">
        <f>IFERROR(IF(ISBLANK($A7952),"",IF($A7952="Ūdeņraža jonu koncentrācija",VLOOKUP(Dati!$A7952,Normas!$A:$D,3,FALSE),VLOOKUP(Dati!$A7952,Normas!$A:$D,3,FALSE)*0.3)),"")</f>
      </c>
    </row>
    <row r="7953" spans="2:9" x14ac:dyDescent="0.2">
      <c r="B7953">
        <f>IF(ISBLANK(A7953),"",VLOOKUP(A7953,Normas!A:D,4,FALSE))</f>
      </c>
      <c r="E7953" s="2">
        <f>IF(ISBLANK(D7953),"",INT(YEARFRAC(D7953,'Vispārīga informācija'!$B$2)))</f>
      </c>
      <c r="F7953" s="2">
        <f>IFERROR(IF(ISBLANK($A7953),"",IF($A7953="Ūdeņraža jonu koncentrācija",VLOOKUP(Dati!$A7953,Normas!$A:$D,2,FALSE),VLOOKUP(Dati!$A7953,Normas!$A:$D,2,FALSE)*0.6)),"")</f>
      </c>
      <c r="G7953" s="2">
        <f>IFERROR(IF(ISBLANK($A7953),"",IF($A7953="Ūdeņraža jonu koncentrācija",VLOOKUP(Dati!$A7953,Normas!$A:$D,3,FALSE),VLOOKUP(Dati!$A7953,Normas!$A:$D,3,FALSE)*0.6)),"")</f>
      </c>
      <c r="H7953" s="2">
        <f>IFERROR(IF(ISBLANK($A7953),"",IF($A7953="Ūdeņraža jonu koncentrācija",VLOOKUP(Dati!$A7953,Normas!$A:$D,2,FALSE),VLOOKUP(Dati!$A7953,Normas!$A:$D,2,FALSE)*0.3)),"")</f>
      </c>
      <c r="I7953" s="2">
        <f>IFERROR(IF(ISBLANK($A7953),"",IF($A7953="Ūdeņraža jonu koncentrācija",VLOOKUP(Dati!$A7953,Normas!$A:$D,3,FALSE),VLOOKUP(Dati!$A7953,Normas!$A:$D,3,FALSE)*0.3)),"")</f>
      </c>
    </row>
    <row r="7954" spans="2:9" x14ac:dyDescent="0.2">
      <c r="B7954">
        <f>IF(ISBLANK(A7954),"",VLOOKUP(A7954,Normas!A:D,4,FALSE))</f>
      </c>
      <c r="E7954" s="2">
        <f>IF(ISBLANK(D7954),"",INT(YEARFRAC(D7954,'Vispārīga informācija'!$B$2)))</f>
      </c>
      <c r="F7954" s="2">
        <f>IFERROR(IF(ISBLANK($A7954),"",IF($A7954="Ūdeņraža jonu koncentrācija",VLOOKUP(Dati!$A7954,Normas!$A:$D,2,FALSE),VLOOKUP(Dati!$A7954,Normas!$A:$D,2,FALSE)*0.6)),"")</f>
      </c>
      <c r="G7954" s="2">
        <f>IFERROR(IF(ISBLANK($A7954),"",IF($A7954="Ūdeņraža jonu koncentrācija",VLOOKUP(Dati!$A7954,Normas!$A:$D,3,FALSE),VLOOKUP(Dati!$A7954,Normas!$A:$D,3,FALSE)*0.6)),"")</f>
      </c>
      <c r="H7954" s="2">
        <f>IFERROR(IF(ISBLANK($A7954),"",IF($A7954="Ūdeņraža jonu koncentrācija",VLOOKUP(Dati!$A7954,Normas!$A:$D,2,FALSE),VLOOKUP(Dati!$A7954,Normas!$A:$D,2,FALSE)*0.3)),"")</f>
      </c>
      <c r="I7954" s="2">
        <f>IFERROR(IF(ISBLANK($A7954),"",IF($A7954="Ūdeņraža jonu koncentrācija",VLOOKUP(Dati!$A7954,Normas!$A:$D,3,FALSE),VLOOKUP(Dati!$A7954,Normas!$A:$D,3,FALSE)*0.3)),"")</f>
      </c>
    </row>
    <row r="7955" spans="2:9" x14ac:dyDescent="0.2">
      <c r="B7955">
        <f>IF(ISBLANK(A7955),"",VLOOKUP(A7955,Normas!A:D,4,FALSE))</f>
      </c>
      <c r="E7955" s="2">
        <f>IF(ISBLANK(D7955),"",INT(YEARFRAC(D7955,'Vispārīga informācija'!$B$2)))</f>
      </c>
      <c r="F7955" s="2">
        <f>IFERROR(IF(ISBLANK($A7955),"",IF($A7955="Ūdeņraža jonu koncentrācija",VLOOKUP(Dati!$A7955,Normas!$A:$D,2,FALSE),VLOOKUP(Dati!$A7955,Normas!$A:$D,2,FALSE)*0.6)),"")</f>
      </c>
      <c r="G7955" s="2">
        <f>IFERROR(IF(ISBLANK($A7955),"",IF($A7955="Ūdeņraža jonu koncentrācija",VLOOKUP(Dati!$A7955,Normas!$A:$D,3,FALSE),VLOOKUP(Dati!$A7955,Normas!$A:$D,3,FALSE)*0.6)),"")</f>
      </c>
      <c r="H7955" s="2">
        <f>IFERROR(IF(ISBLANK($A7955),"",IF($A7955="Ūdeņraža jonu koncentrācija",VLOOKUP(Dati!$A7955,Normas!$A:$D,2,FALSE),VLOOKUP(Dati!$A7955,Normas!$A:$D,2,FALSE)*0.3)),"")</f>
      </c>
      <c r="I7955" s="2">
        <f>IFERROR(IF(ISBLANK($A7955),"",IF($A7955="Ūdeņraža jonu koncentrācija",VLOOKUP(Dati!$A7955,Normas!$A:$D,3,FALSE),VLOOKUP(Dati!$A7955,Normas!$A:$D,3,FALSE)*0.3)),"")</f>
      </c>
    </row>
    <row r="7956" spans="2:9" x14ac:dyDescent="0.2">
      <c r="B7956">
        <f>IF(ISBLANK(A7956),"",VLOOKUP(A7956,Normas!A:D,4,FALSE))</f>
      </c>
      <c r="E7956" s="2">
        <f>IF(ISBLANK(D7956),"",INT(YEARFRAC(D7956,'Vispārīga informācija'!$B$2)))</f>
      </c>
      <c r="F7956" s="2">
        <f>IFERROR(IF(ISBLANK($A7956),"",IF($A7956="Ūdeņraža jonu koncentrācija",VLOOKUP(Dati!$A7956,Normas!$A:$D,2,FALSE),VLOOKUP(Dati!$A7956,Normas!$A:$D,2,FALSE)*0.6)),"")</f>
      </c>
      <c r="G7956" s="2">
        <f>IFERROR(IF(ISBLANK($A7956),"",IF($A7956="Ūdeņraža jonu koncentrācija",VLOOKUP(Dati!$A7956,Normas!$A:$D,3,FALSE),VLOOKUP(Dati!$A7956,Normas!$A:$D,3,FALSE)*0.6)),"")</f>
      </c>
      <c r="H7956" s="2">
        <f>IFERROR(IF(ISBLANK($A7956),"",IF($A7956="Ūdeņraža jonu koncentrācija",VLOOKUP(Dati!$A7956,Normas!$A:$D,2,FALSE),VLOOKUP(Dati!$A7956,Normas!$A:$D,2,FALSE)*0.3)),"")</f>
      </c>
      <c r="I7956" s="2">
        <f>IFERROR(IF(ISBLANK($A7956),"",IF($A7956="Ūdeņraža jonu koncentrācija",VLOOKUP(Dati!$A7956,Normas!$A:$D,3,FALSE),VLOOKUP(Dati!$A7956,Normas!$A:$D,3,FALSE)*0.3)),"")</f>
      </c>
    </row>
    <row r="7957" spans="2:9" x14ac:dyDescent="0.2">
      <c r="B7957">
        <f>IF(ISBLANK(A7957),"",VLOOKUP(A7957,Normas!A:D,4,FALSE))</f>
      </c>
      <c r="E7957" s="2">
        <f>IF(ISBLANK(D7957),"",INT(YEARFRAC(D7957,'Vispārīga informācija'!$B$2)))</f>
      </c>
      <c r="F7957" s="2">
        <f>IFERROR(IF(ISBLANK($A7957),"",IF($A7957="Ūdeņraža jonu koncentrācija",VLOOKUP(Dati!$A7957,Normas!$A:$D,2,FALSE),VLOOKUP(Dati!$A7957,Normas!$A:$D,2,FALSE)*0.6)),"")</f>
      </c>
      <c r="G7957" s="2">
        <f>IFERROR(IF(ISBLANK($A7957),"",IF($A7957="Ūdeņraža jonu koncentrācija",VLOOKUP(Dati!$A7957,Normas!$A:$D,3,FALSE),VLOOKUP(Dati!$A7957,Normas!$A:$D,3,FALSE)*0.6)),"")</f>
      </c>
      <c r="H7957" s="2">
        <f>IFERROR(IF(ISBLANK($A7957),"",IF($A7957="Ūdeņraža jonu koncentrācija",VLOOKUP(Dati!$A7957,Normas!$A:$D,2,FALSE),VLOOKUP(Dati!$A7957,Normas!$A:$D,2,FALSE)*0.3)),"")</f>
      </c>
      <c r="I7957" s="2">
        <f>IFERROR(IF(ISBLANK($A7957),"",IF($A7957="Ūdeņraža jonu koncentrācija",VLOOKUP(Dati!$A7957,Normas!$A:$D,3,FALSE),VLOOKUP(Dati!$A7957,Normas!$A:$D,3,FALSE)*0.3)),"")</f>
      </c>
    </row>
    <row r="7958" spans="2:9" x14ac:dyDescent="0.2">
      <c r="B7958">
        <f>IF(ISBLANK(A7958),"",VLOOKUP(A7958,Normas!A:D,4,FALSE))</f>
      </c>
      <c r="E7958" s="2">
        <f>IF(ISBLANK(D7958),"",INT(YEARFRAC(D7958,'Vispārīga informācija'!$B$2)))</f>
      </c>
      <c r="F7958" s="2">
        <f>IFERROR(IF(ISBLANK($A7958),"",IF($A7958="Ūdeņraža jonu koncentrācija",VLOOKUP(Dati!$A7958,Normas!$A:$D,2,FALSE),VLOOKUP(Dati!$A7958,Normas!$A:$D,2,FALSE)*0.6)),"")</f>
      </c>
      <c r="G7958" s="2">
        <f>IFERROR(IF(ISBLANK($A7958),"",IF($A7958="Ūdeņraža jonu koncentrācija",VLOOKUP(Dati!$A7958,Normas!$A:$D,3,FALSE),VLOOKUP(Dati!$A7958,Normas!$A:$D,3,FALSE)*0.6)),"")</f>
      </c>
      <c r="H7958" s="2">
        <f>IFERROR(IF(ISBLANK($A7958),"",IF($A7958="Ūdeņraža jonu koncentrācija",VLOOKUP(Dati!$A7958,Normas!$A:$D,2,FALSE),VLOOKUP(Dati!$A7958,Normas!$A:$D,2,FALSE)*0.3)),"")</f>
      </c>
      <c r="I7958" s="2">
        <f>IFERROR(IF(ISBLANK($A7958),"",IF($A7958="Ūdeņraža jonu koncentrācija",VLOOKUP(Dati!$A7958,Normas!$A:$D,3,FALSE),VLOOKUP(Dati!$A7958,Normas!$A:$D,3,FALSE)*0.3)),"")</f>
      </c>
    </row>
    <row r="7959" spans="2:9" x14ac:dyDescent="0.2">
      <c r="B7959">
        <f>IF(ISBLANK(A7959),"",VLOOKUP(A7959,Normas!A:D,4,FALSE))</f>
      </c>
      <c r="E7959" s="2">
        <f>IF(ISBLANK(D7959),"",INT(YEARFRAC(D7959,'Vispārīga informācija'!$B$2)))</f>
      </c>
      <c r="F7959" s="2">
        <f>IFERROR(IF(ISBLANK($A7959),"",IF($A7959="Ūdeņraža jonu koncentrācija",VLOOKUP(Dati!$A7959,Normas!$A:$D,2,FALSE),VLOOKUP(Dati!$A7959,Normas!$A:$D,2,FALSE)*0.6)),"")</f>
      </c>
      <c r="G7959" s="2">
        <f>IFERROR(IF(ISBLANK($A7959),"",IF($A7959="Ūdeņraža jonu koncentrācija",VLOOKUP(Dati!$A7959,Normas!$A:$D,3,FALSE),VLOOKUP(Dati!$A7959,Normas!$A:$D,3,FALSE)*0.6)),"")</f>
      </c>
      <c r="H7959" s="2">
        <f>IFERROR(IF(ISBLANK($A7959),"",IF($A7959="Ūdeņraža jonu koncentrācija",VLOOKUP(Dati!$A7959,Normas!$A:$D,2,FALSE),VLOOKUP(Dati!$A7959,Normas!$A:$D,2,FALSE)*0.3)),"")</f>
      </c>
      <c r="I7959" s="2">
        <f>IFERROR(IF(ISBLANK($A7959),"",IF($A7959="Ūdeņraža jonu koncentrācija",VLOOKUP(Dati!$A7959,Normas!$A:$D,3,FALSE),VLOOKUP(Dati!$A7959,Normas!$A:$D,3,FALSE)*0.3)),"")</f>
      </c>
    </row>
    <row r="7960" spans="2:9" x14ac:dyDescent="0.2">
      <c r="B7960">
        <f>IF(ISBLANK(A7960),"",VLOOKUP(A7960,Normas!A:D,4,FALSE))</f>
      </c>
      <c r="E7960" s="2">
        <f>IF(ISBLANK(D7960),"",INT(YEARFRAC(D7960,'Vispārīga informācija'!$B$2)))</f>
      </c>
      <c r="F7960" s="2">
        <f>IFERROR(IF(ISBLANK($A7960),"",IF($A7960="Ūdeņraža jonu koncentrācija",VLOOKUP(Dati!$A7960,Normas!$A:$D,2,FALSE),VLOOKUP(Dati!$A7960,Normas!$A:$D,2,FALSE)*0.6)),"")</f>
      </c>
      <c r="G7960" s="2">
        <f>IFERROR(IF(ISBLANK($A7960),"",IF($A7960="Ūdeņraža jonu koncentrācija",VLOOKUP(Dati!$A7960,Normas!$A:$D,3,FALSE),VLOOKUP(Dati!$A7960,Normas!$A:$D,3,FALSE)*0.6)),"")</f>
      </c>
      <c r="H7960" s="2">
        <f>IFERROR(IF(ISBLANK($A7960),"",IF($A7960="Ūdeņraža jonu koncentrācija",VLOOKUP(Dati!$A7960,Normas!$A:$D,2,FALSE),VLOOKUP(Dati!$A7960,Normas!$A:$D,2,FALSE)*0.3)),"")</f>
      </c>
      <c r="I7960" s="2">
        <f>IFERROR(IF(ISBLANK($A7960),"",IF($A7960="Ūdeņraža jonu koncentrācija",VLOOKUP(Dati!$A7960,Normas!$A:$D,3,FALSE),VLOOKUP(Dati!$A7960,Normas!$A:$D,3,FALSE)*0.3)),"")</f>
      </c>
    </row>
    <row r="7961" spans="2:9" x14ac:dyDescent="0.2">
      <c r="B7961">
        <f>IF(ISBLANK(A7961),"",VLOOKUP(A7961,Normas!A:D,4,FALSE))</f>
      </c>
      <c r="E7961" s="2">
        <f>IF(ISBLANK(D7961),"",INT(YEARFRAC(D7961,'Vispārīga informācija'!$B$2)))</f>
      </c>
      <c r="F7961" s="2">
        <f>IFERROR(IF(ISBLANK($A7961),"",IF($A7961="Ūdeņraža jonu koncentrācija",VLOOKUP(Dati!$A7961,Normas!$A:$D,2,FALSE),VLOOKUP(Dati!$A7961,Normas!$A:$D,2,FALSE)*0.6)),"")</f>
      </c>
      <c r="G7961" s="2">
        <f>IFERROR(IF(ISBLANK($A7961),"",IF($A7961="Ūdeņraža jonu koncentrācija",VLOOKUP(Dati!$A7961,Normas!$A:$D,3,FALSE),VLOOKUP(Dati!$A7961,Normas!$A:$D,3,FALSE)*0.6)),"")</f>
      </c>
      <c r="H7961" s="2">
        <f>IFERROR(IF(ISBLANK($A7961),"",IF($A7961="Ūdeņraža jonu koncentrācija",VLOOKUP(Dati!$A7961,Normas!$A:$D,2,FALSE),VLOOKUP(Dati!$A7961,Normas!$A:$D,2,FALSE)*0.3)),"")</f>
      </c>
      <c r="I7961" s="2">
        <f>IFERROR(IF(ISBLANK($A7961),"",IF($A7961="Ūdeņraža jonu koncentrācija",VLOOKUP(Dati!$A7961,Normas!$A:$D,3,FALSE),VLOOKUP(Dati!$A7961,Normas!$A:$D,3,FALSE)*0.3)),"")</f>
      </c>
    </row>
    <row r="7962" spans="2:9" x14ac:dyDescent="0.2">
      <c r="B7962">
        <f>IF(ISBLANK(A7962),"",VLOOKUP(A7962,Normas!A:D,4,FALSE))</f>
      </c>
      <c r="E7962" s="2">
        <f>IF(ISBLANK(D7962),"",INT(YEARFRAC(D7962,'Vispārīga informācija'!$B$2)))</f>
      </c>
      <c r="F7962" s="2">
        <f>IFERROR(IF(ISBLANK($A7962),"",IF($A7962="Ūdeņraža jonu koncentrācija",VLOOKUP(Dati!$A7962,Normas!$A:$D,2,FALSE),VLOOKUP(Dati!$A7962,Normas!$A:$D,2,FALSE)*0.6)),"")</f>
      </c>
      <c r="G7962" s="2">
        <f>IFERROR(IF(ISBLANK($A7962),"",IF($A7962="Ūdeņraža jonu koncentrācija",VLOOKUP(Dati!$A7962,Normas!$A:$D,3,FALSE),VLOOKUP(Dati!$A7962,Normas!$A:$D,3,FALSE)*0.6)),"")</f>
      </c>
      <c r="H7962" s="2">
        <f>IFERROR(IF(ISBLANK($A7962),"",IF($A7962="Ūdeņraža jonu koncentrācija",VLOOKUP(Dati!$A7962,Normas!$A:$D,2,FALSE),VLOOKUP(Dati!$A7962,Normas!$A:$D,2,FALSE)*0.3)),"")</f>
      </c>
      <c r="I7962" s="2">
        <f>IFERROR(IF(ISBLANK($A7962),"",IF($A7962="Ūdeņraža jonu koncentrācija",VLOOKUP(Dati!$A7962,Normas!$A:$D,3,FALSE),VLOOKUP(Dati!$A7962,Normas!$A:$D,3,FALSE)*0.3)),"")</f>
      </c>
    </row>
    <row r="7963" spans="2:9" x14ac:dyDescent="0.2">
      <c r="B7963">
        <f>IF(ISBLANK(A7963),"",VLOOKUP(A7963,Normas!A:D,4,FALSE))</f>
      </c>
      <c r="E7963" s="2">
        <f>IF(ISBLANK(D7963),"",INT(YEARFRAC(D7963,'Vispārīga informācija'!$B$2)))</f>
      </c>
      <c r="F7963" s="2">
        <f>IFERROR(IF(ISBLANK($A7963),"",IF($A7963="Ūdeņraža jonu koncentrācija",VLOOKUP(Dati!$A7963,Normas!$A:$D,2,FALSE),VLOOKUP(Dati!$A7963,Normas!$A:$D,2,FALSE)*0.6)),"")</f>
      </c>
      <c r="G7963" s="2">
        <f>IFERROR(IF(ISBLANK($A7963),"",IF($A7963="Ūdeņraža jonu koncentrācija",VLOOKUP(Dati!$A7963,Normas!$A:$D,3,FALSE),VLOOKUP(Dati!$A7963,Normas!$A:$D,3,FALSE)*0.6)),"")</f>
      </c>
      <c r="H7963" s="2">
        <f>IFERROR(IF(ISBLANK($A7963),"",IF($A7963="Ūdeņraža jonu koncentrācija",VLOOKUP(Dati!$A7963,Normas!$A:$D,2,FALSE),VLOOKUP(Dati!$A7963,Normas!$A:$D,2,FALSE)*0.3)),"")</f>
      </c>
      <c r="I7963" s="2">
        <f>IFERROR(IF(ISBLANK($A7963),"",IF($A7963="Ūdeņraža jonu koncentrācija",VLOOKUP(Dati!$A7963,Normas!$A:$D,3,FALSE),VLOOKUP(Dati!$A7963,Normas!$A:$D,3,FALSE)*0.3)),"")</f>
      </c>
    </row>
    <row r="7964" spans="2:9" x14ac:dyDescent="0.2">
      <c r="B7964">
        <f>IF(ISBLANK(A7964),"",VLOOKUP(A7964,Normas!A:D,4,FALSE))</f>
      </c>
      <c r="E7964" s="2">
        <f>IF(ISBLANK(D7964),"",INT(YEARFRAC(D7964,'Vispārīga informācija'!$B$2)))</f>
      </c>
      <c r="F7964" s="2">
        <f>IFERROR(IF(ISBLANK($A7964),"",IF($A7964="Ūdeņraža jonu koncentrācija",VLOOKUP(Dati!$A7964,Normas!$A:$D,2,FALSE),VLOOKUP(Dati!$A7964,Normas!$A:$D,2,FALSE)*0.6)),"")</f>
      </c>
      <c r="G7964" s="2">
        <f>IFERROR(IF(ISBLANK($A7964),"",IF($A7964="Ūdeņraža jonu koncentrācija",VLOOKUP(Dati!$A7964,Normas!$A:$D,3,FALSE),VLOOKUP(Dati!$A7964,Normas!$A:$D,3,FALSE)*0.6)),"")</f>
      </c>
      <c r="H7964" s="2">
        <f>IFERROR(IF(ISBLANK($A7964),"",IF($A7964="Ūdeņraža jonu koncentrācija",VLOOKUP(Dati!$A7964,Normas!$A:$D,2,FALSE),VLOOKUP(Dati!$A7964,Normas!$A:$D,2,FALSE)*0.3)),"")</f>
      </c>
      <c r="I7964" s="2">
        <f>IFERROR(IF(ISBLANK($A7964),"",IF($A7964="Ūdeņraža jonu koncentrācija",VLOOKUP(Dati!$A7964,Normas!$A:$D,3,FALSE),VLOOKUP(Dati!$A7964,Normas!$A:$D,3,FALSE)*0.3)),"")</f>
      </c>
    </row>
    <row r="7965" spans="2:9" x14ac:dyDescent="0.2">
      <c r="B7965">
        <f>IF(ISBLANK(A7965),"",VLOOKUP(A7965,Normas!A:D,4,FALSE))</f>
      </c>
      <c r="E7965" s="2">
        <f>IF(ISBLANK(D7965),"",INT(YEARFRAC(D7965,'Vispārīga informācija'!$B$2)))</f>
      </c>
      <c r="F7965" s="2">
        <f>IFERROR(IF(ISBLANK($A7965),"",IF($A7965="Ūdeņraža jonu koncentrācija",VLOOKUP(Dati!$A7965,Normas!$A:$D,2,FALSE),VLOOKUP(Dati!$A7965,Normas!$A:$D,2,FALSE)*0.6)),"")</f>
      </c>
      <c r="G7965" s="2">
        <f>IFERROR(IF(ISBLANK($A7965),"",IF($A7965="Ūdeņraža jonu koncentrācija",VLOOKUP(Dati!$A7965,Normas!$A:$D,3,FALSE),VLOOKUP(Dati!$A7965,Normas!$A:$D,3,FALSE)*0.6)),"")</f>
      </c>
      <c r="H7965" s="2">
        <f>IFERROR(IF(ISBLANK($A7965),"",IF($A7965="Ūdeņraža jonu koncentrācija",VLOOKUP(Dati!$A7965,Normas!$A:$D,2,FALSE),VLOOKUP(Dati!$A7965,Normas!$A:$D,2,FALSE)*0.3)),"")</f>
      </c>
      <c r="I7965" s="2">
        <f>IFERROR(IF(ISBLANK($A7965),"",IF($A7965="Ūdeņraža jonu koncentrācija",VLOOKUP(Dati!$A7965,Normas!$A:$D,3,FALSE),VLOOKUP(Dati!$A7965,Normas!$A:$D,3,FALSE)*0.3)),"")</f>
      </c>
    </row>
    <row r="7966" spans="2:9" x14ac:dyDescent="0.2">
      <c r="B7966">
        <f>IF(ISBLANK(A7966),"",VLOOKUP(A7966,Normas!A:D,4,FALSE))</f>
      </c>
      <c r="E7966" s="2">
        <f>IF(ISBLANK(D7966),"",INT(YEARFRAC(D7966,'Vispārīga informācija'!$B$2)))</f>
      </c>
      <c r="F7966" s="2">
        <f>IFERROR(IF(ISBLANK($A7966),"",IF($A7966="Ūdeņraža jonu koncentrācija",VLOOKUP(Dati!$A7966,Normas!$A:$D,2,FALSE),VLOOKUP(Dati!$A7966,Normas!$A:$D,2,FALSE)*0.6)),"")</f>
      </c>
      <c r="G7966" s="2">
        <f>IFERROR(IF(ISBLANK($A7966),"",IF($A7966="Ūdeņraža jonu koncentrācija",VLOOKUP(Dati!$A7966,Normas!$A:$D,3,FALSE),VLOOKUP(Dati!$A7966,Normas!$A:$D,3,FALSE)*0.6)),"")</f>
      </c>
      <c r="H7966" s="2">
        <f>IFERROR(IF(ISBLANK($A7966),"",IF($A7966="Ūdeņraža jonu koncentrācija",VLOOKUP(Dati!$A7966,Normas!$A:$D,2,FALSE),VLOOKUP(Dati!$A7966,Normas!$A:$D,2,FALSE)*0.3)),"")</f>
      </c>
      <c r="I7966" s="2">
        <f>IFERROR(IF(ISBLANK($A7966),"",IF($A7966="Ūdeņraža jonu koncentrācija",VLOOKUP(Dati!$A7966,Normas!$A:$D,3,FALSE),VLOOKUP(Dati!$A7966,Normas!$A:$D,3,FALSE)*0.3)),"")</f>
      </c>
    </row>
    <row r="7967" spans="2:9" x14ac:dyDescent="0.2">
      <c r="B7967">
        <f>IF(ISBLANK(A7967),"",VLOOKUP(A7967,Normas!A:D,4,FALSE))</f>
      </c>
      <c r="E7967" s="2">
        <f>IF(ISBLANK(D7967),"",INT(YEARFRAC(D7967,'Vispārīga informācija'!$B$2)))</f>
      </c>
      <c r="F7967" s="2">
        <f>IFERROR(IF(ISBLANK($A7967),"",IF($A7967="Ūdeņraža jonu koncentrācija",VLOOKUP(Dati!$A7967,Normas!$A:$D,2,FALSE),VLOOKUP(Dati!$A7967,Normas!$A:$D,2,FALSE)*0.6)),"")</f>
      </c>
      <c r="G7967" s="2">
        <f>IFERROR(IF(ISBLANK($A7967),"",IF($A7967="Ūdeņraža jonu koncentrācija",VLOOKUP(Dati!$A7967,Normas!$A:$D,3,FALSE),VLOOKUP(Dati!$A7967,Normas!$A:$D,3,FALSE)*0.6)),"")</f>
      </c>
      <c r="H7967" s="2">
        <f>IFERROR(IF(ISBLANK($A7967),"",IF($A7967="Ūdeņraža jonu koncentrācija",VLOOKUP(Dati!$A7967,Normas!$A:$D,2,FALSE),VLOOKUP(Dati!$A7967,Normas!$A:$D,2,FALSE)*0.3)),"")</f>
      </c>
      <c r="I7967" s="2">
        <f>IFERROR(IF(ISBLANK($A7967),"",IF($A7967="Ūdeņraža jonu koncentrācija",VLOOKUP(Dati!$A7967,Normas!$A:$D,3,FALSE),VLOOKUP(Dati!$A7967,Normas!$A:$D,3,FALSE)*0.3)),"")</f>
      </c>
    </row>
    <row r="7968" spans="2:9" x14ac:dyDescent="0.2">
      <c r="B7968">
        <f>IF(ISBLANK(A7968),"",VLOOKUP(A7968,Normas!A:D,4,FALSE))</f>
      </c>
      <c r="E7968" s="2">
        <f>IF(ISBLANK(D7968),"",INT(YEARFRAC(D7968,'Vispārīga informācija'!$B$2)))</f>
      </c>
      <c r="F7968" s="2">
        <f>IFERROR(IF(ISBLANK($A7968),"",IF($A7968="Ūdeņraža jonu koncentrācija",VLOOKUP(Dati!$A7968,Normas!$A:$D,2,FALSE),VLOOKUP(Dati!$A7968,Normas!$A:$D,2,FALSE)*0.6)),"")</f>
      </c>
      <c r="G7968" s="2">
        <f>IFERROR(IF(ISBLANK($A7968),"",IF($A7968="Ūdeņraža jonu koncentrācija",VLOOKUP(Dati!$A7968,Normas!$A:$D,3,FALSE),VLOOKUP(Dati!$A7968,Normas!$A:$D,3,FALSE)*0.6)),"")</f>
      </c>
      <c r="H7968" s="2">
        <f>IFERROR(IF(ISBLANK($A7968),"",IF($A7968="Ūdeņraža jonu koncentrācija",VLOOKUP(Dati!$A7968,Normas!$A:$D,2,FALSE),VLOOKUP(Dati!$A7968,Normas!$A:$D,2,FALSE)*0.3)),"")</f>
      </c>
      <c r="I7968" s="2">
        <f>IFERROR(IF(ISBLANK($A7968),"",IF($A7968="Ūdeņraža jonu koncentrācija",VLOOKUP(Dati!$A7968,Normas!$A:$D,3,FALSE),VLOOKUP(Dati!$A7968,Normas!$A:$D,3,FALSE)*0.3)),"")</f>
      </c>
    </row>
    <row r="7969" spans="2:9" x14ac:dyDescent="0.2">
      <c r="B7969">
        <f>IF(ISBLANK(A7969),"",VLOOKUP(A7969,Normas!A:D,4,FALSE))</f>
      </c>
      <c r="E7969" s="2">
        <f>IF(ISBLANK(D7969),"",INT(YEARFRAC(D7969,'Vispārīga informācija'!$B$2)))</f>
      </c>
      <c r="F7969" s="2">
        <f>IFERROR(IF(ISBLANK($A7969),"",IF($A7969="Ūdeņraža jonu koncentrācija",VLOOKUP(Dati!$A7969,Normas!$A:$D,2,FALSE),VLOOKUP(Dati!$A7969,Normas!$A:$D,2,FALSE)*0.6)),"")</f>
      </c>
      <c r="G7969" s="2">
        <f>IFERROR(IF(ISBLANK($A7969),"",IF($A7969="Ūdeņraža jonu koncentrācija",VLOOKUP(Dati!$A7969,Normas!$A:$D,3,FALSE),VLOOKUP(Dati!$A7969,Normas!$A:$D,3,FALSE)*0.6)),"")</f>
      </c>
      <c r="H7969" s="2">
        <f>IFERROR(IF(ISBLANK($A7969),"",IF($A7969="Ūdeņraža jonu koncentrācija",VLOOKUP(Dati!$A7969,Normas!$A:$D,2,FALSE),VLOOKUP(Dati!$A7969,Normas!$A:$D,2,FALSE)*0.3)),"")</f>
      </c>
      <c r="I7969" s="2">
        <f>IFERROR(IF(ISBLANK($A7969),"",IF($A7969="Ūdeņraža jonu koncentrācija",VLOOKUP(Dati!$A7969,Normas!$A:$D,3,FALSE),VLOOKUP(Dati!$A7969,Normas!$A:$D,3,FALSE)*0.3)),"")</f>
      </c>
    </row>
    <row r="7970" spans="2:9" x14ac:dyDescent="0.2">
      <c r="B7970">
        <f>IF(ISBLANK(A7970),"",VLOOKUP(A7970,Normas!A:D,4,FALSE))</f>
      </c>
      <c r="E7970" s="2">
        <f>IF(ISBLANK(D7970),"",INT(YEARFRAC(D7970,'Vispārīga informācija'!$B$2)))</f>
      </c>
      <c r="F7970" s="2">
        <f>IFERROR(IF(ISBLANK($A7970),"",IF($A7970="Ūdeņraža jonu koncentrācija",VLOOKUP(Dati!$A7970,Normas!$A:$D,2,FALSE),VLOOKUP(Dati!$A7970,Normas!$A:$D,2,FALSE)*0.6)),"")</f>
      </c>
      <c r="G7970" s="2">
        <f>IFERROR(IF(ISBLANK($A7970),"",IF($A7970="Ūdeņraža jonu koncentrācija",VLOOKUP(Dati!$A7970,Normas!$A:$D,3,FALSE),VLOOKUP(Dati!$A7970,Normas!$A:$D,3,FALSE)*0.6)),"")</f>
      </c>
      <c r="H7970" s="2">
        <f>IFERROR(IF(ISBLANK($A7970),"",IF($A7970="Ūdeņraža jonu koncentrācija",VLOOKUP(Dati!$A7970,Normas!$A:$D,2,FALSE),VLOOKUP(Dati!$A7970,Normas!$A:$D,2,FALSE)*0.3)),"")</f>
      </c>
      <c r="I7970" s="2">
        <f>IFERROR(IF(ISBLANK($A7970),"",IF($A7970="Ūdeņraža jonu koncentrācija",VLOOKUP(Dati!$A7970,Normas!$A:$D,3,FALSE),VLOOKUP(Dati!$A7970,Normas!$A:$D,3,FALSE)*0.3)),"")</f>
      </c>
    </row>
    <row r="7971" spans="2:9" x14ac:dyDescent="0.2">
      <c r="B7971">
        <f>IF(ISBLANK(A7971),"",VLOOKUP(A7971,Normas!A:D,4,FALSE))</f>
      </c>
      <c r="E7971" s="2">
        <f>IF(ISBLANK(D7971),"",INT(YEARFRAC(D7971,'Vispārīga informācija'!$B$2)))</f>
      </c>
      <c r="F7971" s="2">
        <f>IFERROR(IF(ISBLANK($A7971),"",IF($A7971="Ūdeņraža jonu koncentrācija",VLOOKUP(Dati!$A7971,Normas!$A:$D,2,FALSE),VLOOKUP(Dati!$A7971,Normas!$A:$D,2,FALSE)*0.6)),"")</f>
      </c>
      <c r="G7971" s="2">
        <f>IFERROR(IF(ISBLANK($A7971),"",IF($A7971="Ūdeņraža jonu koncentrācija",VLOOKUP(Dati!$A7971,Normas!$A:$D,3,FALSE),VLOOKUP(Dati!$A7971,Normas!$A:$D,3,FALSE)*0.6)),"")</f>
      </c>
      <c r="H7971" s="2">
        <f>IFERROR(IF(ISBLANK($A7971),"",IF($A7971="Ūdeņraža jonu koncentrācija",VLOOKUP(Dati!$A7971,Normas!$A:$D,2,FALSE),VLOOKUP(Dati!$A7971,Normas!$A:$D,2,FALSE)*0.3)),"")</f>
      </c>
      <c r="I7971" s="2">
        <f>IFERROR(IF(ISBLANK($A7971),"",IF($A7971="Ūdeņraža jonu koncentrācija",VLOOKUP(Dati!$A7971,Normas!$A:$D,3,FALSE),VLOOKUP(Dati!$A7971,Normas!$A:$D,3,FALSE)*0.3)),"")</f>
      </c>
    </row>
    <row r="7972" spans="2:9" x14ac:dyDescent="0.2">
      <c r="B7972">
        <f>IF(ISBLANK(A7972),"",VLOOKUP(A7972,Normas!A:D,4,FALSE))</f>
      </c>
      <c r="E7972" s="2">
        <f>IF(ISBLANK(D7972),"",INT(YEARFRAC(D7972,'Vispārīga informācija'!$B$2)))</f>
      </c>
      <c r="F7972" s="2">
        <f>IFERROR(IF(ISBLANK($A7972),"",IF($A7972="Ūdeņraža jonu koncentrācija",VLOOKUP(Dati!$A7972,Normas!$A:$D,2,FALSE),VLOOKUP(Dati!$A7972,Normas!$A:$D,2,FALSE)*0.6)),"")</f>
      </c>
      <c r="G7972" s="2">
        <f>IFERROR(IF(ISBLANK($A7972),"",IF($A7972="Ūdeņraža jonu koncentrācija",VLOOKUP(Dati!$A7972,Normas!$A:$D,3,FALSE),VLOOKUP(Dati!$A7972,Normas!$A:$D,3,FALSE)*0.6)),"")</f>
      </c>
      <c r="H7972" s="2">
        <f>IFERROR(IF(ISBLANK($A7972),"",IF($A7972="Ūdeņraža jonu koncentrācija",VLOOKUP(Dati!$A7972,Normas!$A:$D,2,FALSE),VLOOKUP(Dati!$A7972,Normas!$A:$D,2,FALSE)*0.3)),"")</f>
      </c>
      <c r="I7972" s="2">
        <f>IFERROR(IF(ISBLANK($A7972),"",IF($A7972="Ūdeņraža jonu koncentrācija",VLOOKUP(Dati!$A7972,Normas!$A:$D,3,FALSE),VLOOKUP(Dati!$A7972,Normas!$A:$D,3,FALSE)*0.3)),"")</f>
      </c>
    </row>
    <row r="7973" spans="2:9" x14ac:dyDescent="0.2">
      <c r="B7973">
        <f>IF(ISBLANK(A7973),"",VLOOKUP(A7973,Normas!A:D,4,FALSE))</f>
      </c>
      <c r="E7973" s="2">
        <f>IF(ISBLANK(D7973),"",INT(YEARFRAC(D7973,'Vispārīga informācija'!$B$2)))</f>
      </c>
      <c r="F7973" s="2">
        <f>IFERROR(IF(ISBLANK($A7973),"",IF($A7973="Ūdeņraža jonu koncentrācija",VLOOKUP(Dati!$A7973,Normas!$A:$D,2,FALSE),VLOOKUP(Dati!$A7973,Normas!$A:$D,2,FALSE)*0.6)),"")</f>
      </c>
      <c r="G7973" s="2">
        <f>IFERROR(IF(ISBLANK($A7973),"",IF($A7973="Ūdeņraža jonu koncentrācija",VLOOKUP(Dati!$A7973,Normas!$A:$D,3,FALSE),VLOOKUP(Dati!$A7973,Normas!$A:$D,3,FALSE)*0.6)),"")</f>
      </c>
      <c r="H7973" s="2">
        <f>IFERROR(IF(ISBLANK($A7973),"",IF($A7973="Ūdeņraža jonu koncentrācija",VLOOKUP(Dati!$A7973,Normas!$A:$D,2,FALSE),VLOOKUP(Dati!$A7973,Normas!$A:$D,2,FALSE)*0.3)),"")</f>
      </c>
      <c r="I7973" s="2">
        <f>IFERROR(IF(ISBLANK($A7973),"",IF($A7973="Ūdeņraža jonu koncentrācija",VLOOKUP(Dati!$A7973,Normas!$A:$D,3,FALSE),VLOOKUP(Dati!$A7973,Normas!$A:$D,3,FALSE)*0.3)),"")</f>
      </c>
    </row>
    <row r="7974" spans="2:9" x14ac:dyDescent="0.2">
      <c r="B7974">
        <f>IF(ISBLANK(A7974),"",VLOOKUP(A7974,Normas!A:D,4,FALSE))</f>
      </c>
      <c r="E7974" s="2">
        <f>IF(ISBLANK(D7974),"",INT(YEARFRAC(D7974,'Vispārīga informācija'!$B$2)))</f>
      </c>
      <c r="F7974" s="2">
        <f>IFERROR(IF(ISBLANK($A7974),"",IF($A7974="Ūdeņraža jonu koncentrācija",VLOOKUP(Dati!$A7974,Normas!$A:$D,2,FALSE),VLOOKUP(Dati!$A7974,Normas!$A:$D,2,FALSE)*0.6)),"")</f>
      </c>
      <c r="G7974" s="2">
        <f>IFERROR(IF(ISBLANK($A7974),"",IF($A7974="Ūdeņraža jonu koncentrācija",VLOOKUP(Dati!$A7974,Normas!$A:$D,3,FALSE),VLOOKUP(Dati!$A7974,Normas!$A:$D,3,FALSE)*0.6)),"")</f>
      </c>
      <c r="H7974" s="2">
        <f>IFERROR(IF(ISBLANK($A7974),"",IF($A7974="Ūdeņraža jonu koncentrācija",VLOOKUP(Dati!$A7974,Normas!$A:$D,2,FALSE),VLOOKUP(Dati!$A7974,Normas!$A:$D,2,FALSE)*0.3)),"")</f>
      </c>
      <c r="I7974" s="2">
        <f>IFERROR(IF(ISBLANK($A7974),"",IF($A7974="Ūdeņraža jonu koncentrācija",VLOOKUP(Dati!$A7974,Normas!$A:$D,3,FALSE),VLOOKUP(Dati!$A7974,Normas!$A:$D,3,FALSE)*0.3)),"")</f>
      </c>
    </row>
    <row r="7975" spans="2:9" x14ac:dyDescent="0.2">
      <c r="B7975">
        <f>IF(ISBLANK(A7975),"",VLOOKUP(A7975,Normas!A:D,4,FALSE))</f>
      </c>
      <c r="E7975" s="2">
        <f>IF(ISBLANK(D7975),"",INT(YEARFRAC(D7975,'Vispārīga informācija'!$B$2)))</f>
      </c>
      <c r="F7975" s="2">
        <f>IFERROR(IF(ISBLANK($A7975),"",IF($A7975="Ūdeņraža jonu koncentrācija",VLOOKUP(Dati!$A7975,Normas!$A:$D,2,FALSE),VLOOKUP(Dati!$A7975,Normas!$A:$D,2,FALSE)*0.6)),"")</f>
      </c>
      <c r="G7975" s="2">
        <f>IFERROR(IF(ISBLANK($A7975),"",IF($A7975="Ūdeņraža jonu koncentrācija",VLOOKUP(Dati!$A7975,Normas!$A:$D,3,FALSE),VLOOKUP(Dati!$A7975,Normas!$A:$D,3,FALSE)*0.6)),"")</f>
      </c>
      <c r="H7975" s="2">
        <f>IFERROR(IF(ISBLANK($A7975),"",IF($A7975="Ūdeņraža jonu koncentrācija",VLOOKUP(Dati!$A7975,Normas!$A:$D,2,FALSE),VLOOKUP(Dati!$A7975,Normas!$A:$D,2,FALSE)*0.3)),"")</f>
      </c>
      <c r="I7975" s="2">
        <f>IFERROR(IF(ISBLANK($A7975),"",IF($A7975="Ūdeņraža jonu koncentrācija",VLOOKUP(Dati!$A7975,Normas!$A:$D,3,FALSE),VLOOKUP(Dati!$A7975,Normas!$A:$D,3,FALSE)*0.3)),"")</f>
      </c>
    </row>
    <row r="7976" spans="2:9" x14ac:dyDescent="0.2">
      <c r="B7976">
        <f>IF(ISBLANK(A7976),"",VLOOKUP(A7976,Normas!A:D,4,FALSE))</f>
      </c>
      <c r="E7976" s="2">
        <f>IF(ISBLANK(D7976),"",INT(YEARFRAC(D7976,'Vispārīga informācija'!$B$2)))</f>
      </c>
      <c r="F7976" s="2">
        <f>IFERROR(IF(ISBLANK($A7976),"",IF($A7976="Ūdeņraža jonu koncentrācija",VLOOKUP(Dati!$A7976,Normas!$A:$D,2,FALSE),VLOOKUP(Dati!$A7976,Normas!$A:$D,2,FALSE)*0.6)),"")</f>
      </c>
      <c r="G7976" s="2">
        <f>IFERROR(IF(ISBLANK($A7976),"",IF($A7976="Ūdeņraža jonu koncentrācija",VLOOKUP(Dati!$A7976,Normas!$A:$D,3,FALSE),VLOOKUP(Dati!$A7976,Normas!$A:$D,3,FALSE)*0.6)),"")</f>
      </c>
      <c r="H7976" s="2">
        <f>IFERROR(IF(ISBLANK($A7976),"",IF($A7976="Ūdeņraža jonu koncentrācija",VLOOKUP(Dati!$A7976,Normas!$A:$D,2,FALSE),VLOOKUP(Dati!$A7976,Normas!$A:$D,2,FALSE)*0.3)),"")</f>
      </c>
      <c r="I7976" s="2">
        <f>IFERROR(IF(ISBLANK($A7976),"",IF($A7976="Ūdeņraža jonu koncentrācija",VLOOKUP(Dati!$A7976,Normas!$A:$D,3,FALSE),VLOOKUP(Dati!$A7976,Normas!$A:$D,3,FALSE)*0.3)),"")</f>
      </c>
    </row>
    <row r="7977" spans="2:9" x14ac:dyDescent="0.2">
      <c r="B7977">
        <f>IF(ISBLANK(A7977),"",VLOOKUP(A7977,Normas!A:D,4,FALSE))</f>
      </c>
      <c r="E7977" s="2">
        <f>IF(ISBLANK(D7977),"",INT(YEARFRAC(D7977,'Vispārīga informācija'!$B$2)))</f>
      </c>
      <c r="F7977" s="2">
        <f>IFERROR(IF(ISBLANK($A7977),"",IF($A7977="Ūdeņraža jonu koncentrācija",VLOOKUP(Dati!$A7977,Normas!$A:$D,2,FALSE),VLOOKUP(Dati!$A7977,Normas!$A:$D,2,FALSE)*0.6)),"")</f>
      </c>
      <c r="G7977" s="2">
        <f>IFERROR(IF(ISBLANK($A7977),"",IF($A7977="Ūdeņraža jonu koncentrācija",VLOOKUP(Dati!$A7977,Normas!$A:$D,3,FALSE),VLOOKUP(Dati!$A7977,Normas!$A:$D,3,FALSE)*0.6)),"")</f>
      </c>
      <c r="H7977" s="2">
        <f>IFERROR(IF(ISBLANK($A7977),"",IF($A7977="Ūdeņraža jonu koncentrācija",VLOOKUP(Dati!$A7977,Normas!$A:$D,2,FALSE),VLOOKUP(Dati!$A7977,Normas!$A:$D,2,FALSE)*0.3)),"")</f>
      </c>
      <c r="I7977" s="2">
        <f>IFERROR(IF(ISBLANK($A7977),"",IF($A7977="Ūdeņraža jonu koncentrācija",VLOOKUP(Dati!$A7977,Normas!$A:$D,3,FALSE),VLOOKUP(Dati!$A7977,Normas!$A:$D,3,FALSE)*0.3)),"")</f>
      </c>
    </row>
    <row r="7978" spans="2:9" x14ac:dyDescent="0.2">
      <c r="B7978">
        <f>IF(ISBLANK(A7978),"",VLOOKUP(A7978,Normas!A:D,4,FALSE))</f>
      </c>
      <c r="E7978" s="2">
        <f>IF(ISBLANK(D7978),"",INT(YEARFRAC(D7978,'Vispārīga informācija'!$B$2)))</f>
      </c>
      <c r="F7978" s="2">
        <f>IFERROR(IF(ISBLANK($A7978),"",IF($A7978="Ūdeņraža jonu koncentrācija",VLOOKUP(Dati!$A7978,Normas!$A:$D,2,FALSE),VLOOKUP(Dati!$A7978,Normas!$A:$D,2,FALSE)*0.6)),"")</f>
      </c>
      <c r="G7978" s="2">
        <f>IFERROR(IF(ISBLANK($A7978),"",IF($A7978="Ūdeņraža jonu koncentrācija",VLOOKUP(Dati!$A7978,Normas!$A:$D,3,FALSE),VLOOKUP(Dati!$A7978,Normas!$A:$D,3,FALSE)*0.6)),"")</f>
      </c>
      <c r="H7978" s="2">
        <f>IFERROR(IF(ISBLANK($A7978),"",IF($A7978="Ūdeņraža jonu koncentrācija",VLOOKUP(Dati!$A7978,Normas!$A:$D,2,FALSE),VLOOKUP(Dati!$A7978,Normas!$A:$D,2,FALSE)*0.3)),"")</f>
      </c>
      <c r="I7978" s="2">
        <f>IFERROR(IF(ISBLANK($A7978),"",IF($A7978="Ūdeņraža jonu koncentrācija",VLOOKUP(Dati!$A7978,Normas!$A:$D,3,FALSE),VLOOKUP(Dati!$A7978,Normas!$A:$D,3,FALSE)*0.3)),"")</f>
      </c>
    </row>
    <row r="7979" spans="2:9" x14ac:dyDescent="0.2">
      <c r="B7979">
        <f>IF(ISBLANK(A7979),"",VLOOKUP(A7979,Normas!A:D,4,FALSE))</f>
      </c>
      <c r="E7979" s="2">
        <f>IF(ISBLANK(D7979),"",INT(YEARFRAC(D7979,'Vispārīga informācija'!$B$2)))</f>
      </c>
      <c r="F7979" s="2">
        <f>IFERROR(IF(ISBLANK($A7979),"",IF($A7979="Ūdeņraža jonu koncentrācija",VLOOKUP(Dati!$A7979,Normas!$A:$D,2,FALSE),VLOOKUP(Dati!$A7979,Normas!$A:$D,2,FALSE)*0.6)),"")</f>
      </c>
      <c r="G7979" s="2">
        <f>IFERROR(IF(ISBLANK($A7979),"",IF($A7979="Ūdeņraža jonu koncentrācija",VLOOKUP(Dati!$A7979,Normas!$A:$D,3,FALSE),VLOOKUP(Dati!$A7979,Normas!$A:$D,3,FALSE)*0.6)),"")</f>
      </c>
      <c r="H7979" s="2">
        <f>IFERROR(IF(ISBLANK($A7979),"",IF($A7979="Ūdeņraža jonu koncentrācija",VLOOKUP(Dati!$A7979,Normas!$A:$D,2,FALSE),VLOOKUP(Dati!$A7979,Normas!$A:$D,2,FALSE)*0.3)),"")</f>
      </c>
      <c r="I7979" s="2">
        <f>IFERROR(IF(ISBLANK($A7979),"",IF($A7979="Ūdeņraža jonu koncentrācija",VLOOKUP(Dati!$A7979,Normas!$A:$D,3,FALSE),VLOOKUP(Dati!$A7979,Normas!$A:$D,3,FALSE)*0.3)),"")</f>
      </c>
    </row>
    <row r="7980" spans="2:9" x14ac:dyDescent="0.2">
      <c r="B7980">
        <f>IF(ISBLANK(A7980),"",VLOOKUP(A7980,Normas!A:D,4,FALSE))</f>
      </c>
      <c r="E7980" s="2">
        <f>IF(ISBLANK(D7980),"",INT(YEARFRAC(D7980,'Vispārīga informācija'!$B$2)))</f>
      </c>
      <c r="F7980" s="2">
        <f>IFERROR(IF(ISBLANK($A7980),"",IF($A7980="Ūdeņraža jonu koncentrācija",VLOOKUP(Dati!$A7980,Normas!$A:$D,2,FALSE),VLOOKUP(Dati!$A7980,Normas!$A:$D,2,FALSE)*0.6)),"")</f>
      </c>
      <c r="G7980" s="2">
        <f>IFERROR(IF(ISBLANK($A7980),"",IF($A7980="Ūdeņraža jonu koncentrācija",VLOOKUP(Dati!$A7980,Normas!$A:$D,3,FALSE),VLOOKUP(Dati!$A7980,Normas!$A:$D,3,FALSE)*0.6)),"")</f>
      </c>
      <c r="H7980" s="2">
        <f>IFERROR(IF(ISBLANK($A7980),"",IF($A7980="Ūdeņraža jonu koncentrācija",VLOOKUP(Dati!$A7980,Normas!$A:$D,2,FALSE),VLOOKUP(Dati!$A7980,Normas!$A:$D,2,FALSE)*0.3)),"")</f>
      </c>
      <c r="I7980" s="2">
        <f>IFERROR(IF(ISBLANK($A7980),"",IF($A7980="Ūdeņraža jonu koncentrācija",VLOOKUP(Dati!$A7980,Normas!$A:$D,3,FALSE),VLOOKUP(Dati!$A7980,Normas!$A:$D,3,FALSE)*0.3)),"")</f>
      </c>
    </row>
    <row r="7981" spans="2:9" x14ac:dyDescent="0.2">
      <c r="B7981">
        <f>IF(ISBLANK(A7981),"",VLOOKUP(A7981,Normas!A:D,4,FALSE))</f>
      </c>
      <c r="E7981" s="2">
        <f>IF(ISBLANK(D7981),"",INT(YEARFRAC(D7981,'Vispārīga informācija'!$B$2)))</f>
      </c>
      <c r="F7981" s="2">
        <f>IFERROR(IF(ISBLANK($A7981),"",IF($A7981="Ūdeņraža jonu koncentrācija",VLOOKUP(Dati!$A7981,Normas!$A:$D,2,FALSE),VLOOKUP(Dati!$A7981,Normas!$A:$D,2,FALSE)*0.6)),"")</f>
      </c>
      <c r="G7981" s="2">
        <f>IFERROR(IF(ISBLANK($A7981),"",IF($A7981="Ūdeņraža jonu koncentrācija",VLOOKUP(Dati!$A7981,Normas!$A:$D,3,FALSE),VLOOKUP(Dati!$A7981,Normas!$A:$D,3,FALSE)*0.6)),"")</f>
      </c>
      <c r="H7981" s="2">
        <f>IFERROR(IF(ISBLANK($A7981),"",IF($A7981="Ūdeņraža jonu koncentrācija",VLOOKUP(Dati!$A7981,Normas!$A:$D,2,FALSE),VLOOKUP(Dati!$A7981,Normas!$A:$D,2,FALSE)*0.3)),"")</f>
      </c>
      <c r="I7981" s="2">
        <f>IFERROR(IF(ISBLANK($A7981),"",IF($A7981="Ūdeņraža jonu koncentrācija",VLOOKUP(Dati!$A7981,Normas!$A:$D,3,FALSE),VLOOKUP(Dati!$A7981,Normas!$A:$D,3,FALSE)*0.3)),"")</f>
      </c>
    </row>
    <row r="7982" spans="2:9" x14ac:dyDescent="0.2">
      <c r="B7982">
        <f>IF(ISBLANK(A7982),"",VLOOKUP(A7982,Normas!A:D,4,FALSE))</f>
      </c>
      <c r="E7982" s="2">
        <f>IF(ISBLANK(D7982),"",INT(YEARFRAC(D7982,'Vispārīga informācija'!$B$2)))</f>
      </c>
      <c r="F7982" s="2">
        <f>IFERROR(IF(ISBLANK($A7982),"",IF($A7982="Ūdeņraža jonu koncentrācija",VLOOKUP(Dati!$A7982,Normas!$A:$D,2,FALSE),VLOOKUP(Dati!$A7982,Normas!$A:$D,2,FALSE)*0.6)),"")</f>
      </c>
      <c r="G7982" s="2">
        <f>IFERROR(IF(ISBLANK($A7982),"",IF($A7982="Ūdeņraža jonu koncentrācija",VLOOKUP(Dati!$A7982,Normas!$A:$D,3,FALSE),VLOOKUP(Dati!$A7982,Normas!$A:$D,3,FALSE)*0.6)),"")</f>
      </c>
      <c r="H7982" s="2">
        <f>IFERROR(IF(ISBLANK($A7982),"",IF($A7982="Ūdeņraža jonu koncentrācija",VLOOKUP(Dati!$A7982,Normas!$A:$D,2,FALSE),VLOOKUP(Dati!$A7982,Normas!$A:$D,2,FALSE)*0.3)),"")</f>
      </c>
      <c r="I7982" s="2">
        <f>IFERROR(IF(ISBLANK($A7982),"",IF($A7982="Ūdeņraža jonu koncentrācija",VLOOKUP(Dati!$A7982,Normas!$A:$D,3,FALSE),VLOOKUP(Dati!$A7982,Normas!$A:$D,3,FALSE)*0.3)),"")</f>
      </c>
    </row>
    <row r="7983" spans="2:9" x14ac:dyDescent="0.2">
      <c r="B7983">
        <f>IF(ISBLANK(A7983),"",VLOOKUP(A7983,Normas!A:D,4,FALSE))</f>
      </c>
      <c r="E7983" s="2">
        <f>IF(ISBLANK(D7983),"",INT(YEARFRAC(D7983,'Vispārīga informācija'!$B$2)))</f>
      </c>
      <c r="F7983" s="2">
        <f>IFERROR(IF(ISBLANK($A7983),"",IF($A7983="Ūdeņraža jonu koncentrācija",VLOOKUP(Dati!$A7983,Normas!$A:$D,2,FALSE),VLOOKUP(Dati!$A7983,Normas!$A:$D,2,FALSE)*0.6)),"")</f>
      </c>
      <c r="G7983" s="2">
        <f>IFERROR(IF(ISBLANK($A7983),"",IF($A7983="Ūdeņraža jonu koncentrācija",VLOOKUP(Dati!$A7983,Normas!$A:$D,3,FALSE),VLOOKUP(Dati!$A7983,Normas!$A:$D,3,FALSE)*0.6)),"")</f>
      </c>
      <c r="H7983" s="2">
        <f>IFERROR(IF(ISBLANK($A7983),"",IF($A7983="Ūdeņraža jonu koncentrācija",VLOOKUP(Dati!$A7983,Normas!$A:$D,2,FALSE),VLOOKUP(Dati!$A7983,Normas!$A:$D,2,FALSE)*0.3)),"")</f>
      </c>
      <c r="I7983" s="2">
        <f>IFERROR(IF(ISBLANK($A7983),"",IF($A7983="Ūdeņraža jonu koncentrācija",VLOOKUP(Dati!$A7983,Normas!$A:$D,3,FALSE),VLOOKUP(Dati!$A7983,Normas!$A:$D,3,FALSE)*0.3)),"")</f>
      </c>
    </row>
    <row r="7984" spans="2:9" x14ac:dyDescent="0.2">
      <c r="B7984">
        <f>IF(ISBLANK(A7984),"",VLOOKUP(A7984,Normas!A:D,4,FALSE))</f>
      </c>
      <c r="E7984" s="2">
        <f>IF(ISBLANK(D7984),"",INT(YEARFRAC(D7984,'Vispārīga informācija'!$B$2)))</f>
      </c>
      <c r="F7984" s="2">
        <f>IFERROR(IF(ISBLANK($A7984),"",IF($A7984="Ūdeņraža jonu koncentrācija",VLOOKUP(Dati!$A7984,Normas!$A:$D,2,FALSE),VLOOKUP(Dati!$A7984,Normas!$A:$D,2,FALSE)*0.6)),"")</f>
      </c>
      <c r="G7984" s="2">
        <f>IFERROR(IF(ISBLANK($A7984),"",IF($A7984="Ūdeņraža jonu koncentrācija",VLOOKUP(Dati!$A7984,Normas!$A:$D,3,FALSE),VLOOKUP(Dati!$A7984,Normas!$A:$D,3,FALSE)*0.6)),"")</f>
      </c>
      <c r="H7984" s="2">
        <f>IFERROR(IF(ISBLANK($A7984),"",IF($A7984="Ūdeņraža jonu koncentrācija",VLOOKUP(Dati!$A7984,Normas!$A:$D,2,FALSE),VLOOKUP(Dati!$A7984,Normas!$A:$D,2,FALSE)*0.3)),"")</f>
      </c>
      <c r="I7984" s="2">
        <f>IFERROR(IF(ISBLANK($A7984),"",IF($A7984="Ūdeņraža jonu koncentrācija",VLOOKUP(Dati!$A7984,Normas!$A:$D,3,FALSE),VLOOKUP(Dati!$A7984,Normas!$A:$D,3,FALSE)*0.3)),"")</f>
      </c>
    </row>
    <row r="7985" spans="2:9" x14ac:dyDescent="0.2">
      <c r="B7985">
        <f>IF(ISBLANK(A7985),"",VLOOKUP(A7985,Normas!A:D,4,FALSE))</f>
      </c>
      <c r="E7985" s="2">
        <f>IF(ISBLANK(D7985),"",INT(YEARFRAC(D7985,'Vispārīga informācija'!$B$2)))</f>
      </c>
      <c r="F7985" s="2">
        <f>IFERROR(IF(ISBLANK($A7985),"",IF($A7985="Ūdeņraža jonu koncentrācija",VLOOKUP(Dati!$A7985,Normas!$A:$D,2,FALSE),VLOOKUP(Dati!$A7985,Normas!$A:$D,2,FALSE)*0.6)),"")</f>
      </c>
      <c r="G7985" s="2">
        <f>IFERROR(IF(ISBLANK($A7985),"",IF($A7985="Ūdeņraža jonu koncentrācija",VLOOKUP(Dati!$A7985,Normas!$A:$D,3,FALSE),VLOOKUP(Dati!$A7985,Normas!$A:$D,3,FALSE)*0.6)),"")</f>
      </c>
      <c r="H7985" s="2">
        <f>IFERROR(IF(ISBLANK($A7985),"",IF($A7985="Ūdeņraža jonu koncentrācija",VLOOKUP(Dati!$A7985,Normas!$A:$D,2,FALSE),VLOOKUP(Dati!$A7985,Normas!$A:$D,2,FALSE)*0.3)),"")</f>
      </c>
      <c r="I7985" s="2">
        <f>IFERROR(IF(ISBLANK($A7985),"",IF($A7985="Ūdeņraža jonu koncentrācija",VLOOKUP(Dati!$A7985,Normas!$A:$D,3,FALSE),VLOOKUP(Dati!$A7985,Normas!$A:$D,3,FALSE)*0.3)),"")</f>
      </c>
    </row>
    <row r="7986" spans="2:9" x14ac:dyDescent="0.2">
      <c r="B7986">
        <f>IF(ISBLANK(A7986),"",VLOOKUP(A7986,Normas!A:D,4,FALSE))</f>
      </c>
      <c r="E7986" s="2">
        <f>IF(ISBLANK(D7986),"",INT(YEARFRAC(D7986,'Vispārīga informācija'!$B$2)))</f>
      </c>
      <c r="F7986" s="2">
        <f>IFERROR(IF(ISBLANK($A7986),"",IF($A7986="Ūdeņraža jonu koncentrācija",VLOOKUP(Dati!$A7986,Normas!$A:$D,2,FALSE),VLOOKUP(Dati!$A7986,Normas!$A:$D,2,FALSE)*0.6)),"")</f>
      </c>
      <c r="G7986" s="2">
        <f>IFERROR(IF(ISBLANK($A7986),"",IF($A7986="Ūdeņraža jonu koncentrācija",VLOOKUP(Dati!$A7986,Normas!$A:$D,3,FALSE),VLOOKUP(Dati!$A7986,Normas!$A:$D,3,FALSE)*0.6)),"")</f>
      </c>
      <c r="H7986" s="2">
        <f>IFERROR(IF(ISBLANK($A7986),"",IF($A7986="Ūdeņraža jonu koncentrācija",VLOOKUP(Dati!$A7986,Normas!$A:$D,2,FALSE),VLOOKUP(Dati!$A7986,Normas!$A:$D,2,FALSE)*0.3)),"")</f>
      </c>
      <c r="I7986" s="2">
        <f>IFERROR(IF(ISBLANK($A7986),"",IF($A7986="Ūdeņraža jonu koncentrācija",VLOOKUP(Dati!$A7986,Normas!$A:$D,3,FALSE),VLOOKUP(Dati!$A7986,Normas!$A:$D,3,FALSE)*0.3)),"")</f>
      </c>
    </row>
    <row r="7987" spans="2:9" x14ac:dyDescent="0.2">
      <c r="B7987">
        <f>IF(ISBLANK(A7987),"",VLOOKUP(A7987,Normas!A:D,4,FALSE))</f>
      </c>
      <c r="E7987" s="2">
        <f>IF(ISBLANK(D7987),"",INT(YEARFRAC(D7987,'Vispārīga informācija'!$B$2)))</f>
      </c>
      <c r="F7987" s="2">
        <f>IFERROR(IF(ISBLANK($A7987),"",IF($A7987="Ūdeņraža jonu koncentrācija",VLOOKUP(Dati!$A7987,Normas!$A:$D,2,FALSE),VLOOKUP(Dati!$A7987,Normas!$A:$D,2,FALSE)*0.6)),"")</f>
      </c>
      <c r="G7987" s="2">
        <f>IFERROR(IF(ISBLANK($A7987),"",IF($A7987="Ūdeņraža jonu koncentrācija",VLOOKUP(Dati!$A7987,Normas!$A:$D,3,FALSE),VLOOKUP(Dati!$A7987,Normas!$A:$D,3,FALSE)*0.6)),"")</f>
      </c>
      <c r="H7987" s="2">
        <f>IFERROR(IF(ISBLANK($A7987),"",IF($A7987="Ūdeņraža jonu koncentrācija",VLOOKUP(Dati!$A7987,Normas!$A:$D,2,FALSE),VLOOKUP(Dati!$A7987,Normas!$A:$D,2,FALSE)*0.3)),"")</f>
      </c>
      <c r="I7987" s="2">
        <f>IFERROR(IF(ISBLANK($A7987),"",IF($A7987="Ūdeņraža jonu koncentrācija",VLOOKUP(Dati!$A7987,Normas!$A:$D,3,FALSE),VLOOKUP(Dati!$A7987,Normas!$A:$D,3,FALSE)*0.3)),"")</f>
      </c>
    </row>
    <row r="7988" spans="2:9" x14ac:dyDescent="0.2">
      <c r="B7988">
        <f>IF(ISBLANK(A7988),"",VLOOKUP(A7988,Normas!A:D,4,FALSE))</f>
      </c>
      <c r="E7988" s="2">
        <f>IF(ISBLANK(D7988),"",INT(YEARFRAC(D7988,'Vispārīga informācija'!$B$2)))</f>
      </c>
      <c r="F7988" s="2">
        <f>IFERROR(IF(ISBLANK($A7988),"",IF($A7988="Ūdeņraža jonu koncentrācija",VLOOKUP(Dati!$A7988,Normas!$A:$D,2,FALSE),VLOOKUP(Dati!$A7988,Normas!$A:$D,2,FALSE)*0.6)),"")</f>
      </c>
      <c r="G7988" s="2">
        <f>IFERROR(IF(ISBLANK($A7988),"",IF($A7988="Ūdeņraža jonu koncentrācija",VLOOKUP(Dati!$A7988,Normas!$A:$D,3,FALSE),VLOOKUP(Dati!$A7988,Normas!$A:$D,3,FALSE)*0.6)),"")</f>
      </c>
      <c r="H7988" s="2">
        <f>IFERROR(IF(ISBLANK($A7988),"",IF($A7988="Ūdeņraža jonu koncentrācija",VLOOKUP(Dati!$A7988,Normas!$A:$D,2,FALSE),VLOOKUP(Dati!$A7988,Normas!$A:$D,2,FALSE)*0.3)),"")</f>
      </c>
      <c r="I7988" s="2">
        <f>IFERROR(IF(ISBLANK($A7988),"",IF($A7988="Ūdeņraža jonu koncentrācija",VLOOKUP(Dati!$A7988,Normas!$A:$D,3,FALSE),VLOOKUP(Dati!$A7988,Normas!$A:$D,3,FALSE)*0.3)),"")</f>
      </c>
    </row>
    <row r="7989" spans="2:9" x14ac:dyDescent="0.2">
      <c r="B7989">
        <f>IF(ISBLANK(A7989),"",VLOOKUP(A7989,Normas!A:D,4,FALSE))</f>
      </c>
      <c r="E7989" s="2">
        <f>IF(ISBLANK(D7989),"",INT(YEARFRAC(D7989,'Vispārīga informācija'!$B$2)))</f>
      </c>
      <c r="F7989" s="2">
        <f>IFERROR(IF(ISBLANK($A7989),"",IF($A7989="Ūdeņraža jonu koncentrācija",VLOOKUP(Dati!$A7989,Normas!$A:$D,2,FALSE),VLOOKUP(Dati!$A7989,Normas!$A:$D,2,FALSE)*0.6)),"")</f>
      </c>
      <c r="G7989" s="2">
        <f>IFERROR(IF(ISBLANK($A7989),"",IF($A7989="Ūdeņraža jonu koncentrācija",VLOOKUP(Dati!$A7989,Normas!$A:$D,3,FALSE),VLOOKUP(Dati!$A7989,Normas!$A:$D,3,FALSE)*0.6)),"")</f>
      </c>
      <c r="H7989" s="2">
        <f>IFERROR(IF(ISBLANK($A7989),"",IF($A7989="Ūdeņraža jonu koncentrācija",VLOOKUP(Dati!$A7989,Normas!$A:$D,2,FALSE),VLOOKUP(Dati!$A7989,Normas!$A:$D,2,FALSE)*0.3)),"")</f>
      </c>
      <c r="I7989" s="2">
        <f>IFERROR(IF(ISBLANK($A7989),"",IF($A7989="Ūdeņraža jonu koncentrācija",VLOOKUP(Dati!$A7989,Normas!$A:$D,3,FALSE),VLOOKUP(Dati!$A7989,Normas!$A:$D,3,FALSE)*0.3)),"")</f>
      </c>
    </row>
    <row r="7990" spans="2:9" x14ac:dyDescent="0.2">
      <c r="B7990">
        <f>IF(ISBLANK(A7990),"",VLOOKUP(A7990,Normas!A:D,4,FALSE))</f>
      </c>
      <c r="E7990" s="2">
        <f>IF(ISBLANK(D7990),"",INT(YEARFRAC(D7990,'Vispārīga informācija'!$B$2)))</f>
      </c>
      <c r="F7990" s="2">
        <f>IFERROR(IF(ISBLANK($A7990),"",IF($A7990="Ūdeņraža jonu koncentrācija",VLOOKUP(Dati!$A7990,Normas!$A:$D,2,FALSE),VLOOKUP(Dati!$A7990,Normas!$A:$D,2,FALSE)*0.6)),"")</f>
      </c>
      <c r="G7990" s="2">
        <f>IFERROR(IF(ISBLANK($A7990),"",IF($A7990="Ūdeņraža jonu koncentrācija",VLOOKUP(Dati!$A7990,Normas!$A:$D,3,FALSE),VLOOKUP(Dati!$A7990,Normas!$A:$D,3,FALSE)*0.6)),"")</f>
      </c>
      <c r="H7990" s="2">
        <f>IFERROR(IF(ISBLANK($A7990),"",IF($A7990="Ūdeņraža jonu koncentrācija",VLOOKUP(Dati!$A7990,Normas!$A:$D,2,FALSE),VLOOKUP(Dati!$A7990,Normas!$A:$D,2,FALSE)*0.3)),"")</f>
      </c>
      <c r="I7990" s="2">
        <f>IFERROR(IF(ISBLANK($A7990),"",IF($A7990="Ūdeņraža jonu koncentrācija",VLOOKUP(Dati!$A7990,Normas!$A:$D,3,FALSE),VLOOKUP(Dati!$A7990,Normas!$A:$D,3,FALSE)*0.3)),"")</f>
      </c>
    </row>
    <row r="7991" spans="2:9" x14ac:dyDescent="0.2">
      <c r="B7991">
        <f>IF(ISBLANK(A7991),"",VLOOKUP(A7991,Normas!A:D,4,FALSE))</f>
      </c>
      <c r="E7991" s="2">
        <f>IF(ISBLANK(D7991),"",INT(YEARFRAC(D7991,'Vispārīga informācija'!$B$2)))</f>
      </c>
      <c r="F7991" s="2">
        <f>IFERROR(IF(ISBLANK($A7991),"",IF($A7991="Ūdeņraža jonu koncentrācija",VLOOKUP(Dati!$A7991,Normas!$A:$D,2,FALSE),VLOOKUP(Dati!$A7991,Normas!$A:$D,2,FALSE)*0.6)),"")</f>
      </c>
      <c r="G7991" s="2">
        <f>IFERROR(IF(ISBLANK($A7991),"",IF($A7991="Ūdeņraža jonu koncentrācija",VLOOKUP(Dati!$A7991,Normas!$A:$D,3,FALSE),VLOOKUP(Dati!$A7991,Normas!$A:$D,3,FALSE)*0.6)),"")</f>
      </c>
      <c r="H7991" s="2">
        <f>IFERROR(IF(ISBLANK($A7991),"",IF($A7991="Ūdeņraža jonu koncentrācija",VLOOKUP(Dati!$A7991,Normas!$A:$D,2,FALSE),VLOOKUP(Dati!$A7991,Normas!$A:$D,2,FALSE)*0.3)),"")</f>
      </c>
      <c r="I7991" s="2">
        <f>IFERROR(IF(ISBLANK($A7991),"",IF($A7991="Ūdeņraža jonu koncentrācija",VLOOKUP(Dati!$A7991,Normas!$A:$D,3,FALSE),VLOOKUP(Dati!$A7991,Normas!$A:$D,3,FALSE)*0.3)),"")</f>
      </c>
    </row>
    <row r="7992" spans="2:9" x14ac:dyDescent="0.2">
      <c r="B7992">
        <f>IF(ISBLANK(A7992),"",VLOOKUP(A7992,Normas!A:D,4,FALSE))</f>
      </c>
      <c r="E7992" s="2">
        <f>IF(ISBLANK(D7992),"",INT(YEARFRAC(D7992,'Vispārīga informācija'!$B$2)))</f>
      </c>
      <c r="F7992" s="2">
        <f>IFERROR(IF(ISBLANK($A7992),"",IF($A7992="Ūdeņraža jonu koncentrācija",VLOOKUP(Dati!$A7992,Normas!$A:$D,2,FALSE),VLOOKUP(Dati!$A7992,Normas!$A:$D,2,FALSE)*0.6)),"")</f>
      </c>
      <c r="G7992" s="2">
        <f>IFERROR(IF(ISBLANK($A7992),"",IF($A7992="Ūdeņraža jonu koncentrācija",VLOOKUP(Dati!$A7992,Normas!$A:$D,3,FALSE),VLOOKUP(Dati!$A7992,Normas!$A:$D,3,FALSE)*0.6)),"")</f>
      </c>
      <c r="H7992" s="2">
        <f>IFERROR(IF(ISBLANK($A7992),"",IF($A7992="Ūdeņraža jonu koncentrācija",VLOOKUP(Dati!$A7992,Normas!$A:$D,2,FALSE),VLOOKUP(Dati!$A7992,Normas!$A:$D,2,FALSE)*0.3)),"")</f>
      </c>
      <c r="I7992" s="2">
        <f>IFERROR(IF(ISBLANK($A7992),"",IF($A7992="Ūdeņraža jonu koncentrācija",VLOOKUP(Dati!$A7992,Normas!$A:$D,3,FALSE),VLOOKUP(Dati!$A7992,Normas!$A:$D,3,FALSE)*0.3)),"")</f>
      </c>
    </row>
    <row r="7993" spans="2:9" x14ac:dyDescent="0.2">
      <c r="B7993">
        <f>IF(ISBLANK(A7993),"",VLOOKUP(A7993,Normas!A:D,4,FALSE))</f>
      </c>
      <c r="E7993" s="2">
        <f>IF(ISBLANK(D7993),"",INT(YEARFRAC(D7993,'Vispārīga informācija'!$B$2)))</f>
      </c>
      <c r="F7993" s="2">
        <f>IFERROR(IF(ISBLANK($A7993),"",IF($A7993="Ūdeņraža jonu koncentrācija",VLOOKUP(Dati!$A7993,Normas!$A:$D,2,FALSE),VLOOKUP(Dati!$A7993,Normas!$A:$D,2,FALSE)*0.6)),"")</f>
      </c>
      <c r="G7993" s="2">
        <f>IFERROR(IF(ISBLANK($A7993),"",IF($A7993="Ūdeņraža jonu koncentrācija",VLOOKUP(Dati!$A7993,Normas!$A:$D,3,FALSE),VLOOKUP(Dati!$A7993,Normas!$A:$D,3,FALSE)*0.6)),"")</f>
      </c>
      <c r="H7993" s="2">
        <f>IFERROR(IF(ISBLANK($A7993),"",IF($A7993="Ūdeņraža jonu koncentrācija",VLOOKUP(Dati!$A7993,Normas!$A:$D,2,FALSE),VLOOKUP(Dati!$A7993,Normas!$A:$D,2,FALSE)*0.3)),"")</f>
      </c>
      <c r="I7993" s="2">
        <f>IFERROR(IF(ISBLANK($A7993),"",IF($A7993="Ūdeņraža jonu koncentrācija",VLOOKUP(Dati!$A7993,Normas!$A:$D,3,FALSE),VLOOKUP(Dati!$A7993,Normas!$A:$D,3,FALSE)*0.3)),"")</f>
      </c>
    </row>
    <row r="7994" spans="2:9" x14ac:dyDescent="0.2">
      <c r="B7994">
        <f>IF(ISBLANK(A7994),"",VLOOKUP(A7994,Normas!A:D,4,FALSE))</f>
      </c>
      <c r="E7994" s="2">
        <f>IF(ISBLANK(D7994),"",INT(YEARFRAC(D7994,'Vispārīga informācija'!$B$2)))</f>
      </c>
      <c r="F7994" s="2">
        <f>IFERROR(IF(ISBLANK($A7994),"",IF($A7994="Ūdeņraža jonu koncentrācija",VLOOKUP(Dati!$A7994,Normas!$A:$D,2,FALSE),VLOOKUP(Dati!$A7994,Normas!$A:$D,2,FALSE)*0.6)),"")</f>
      </c>
      <c r="G7994" s="2">
        <f>IFERROR(IF(ISBLANK($A7994),"",IF($A7994="Ūdeņraža jonu koncentrācija",VLOOKUP(Dati!$A7994,Normas!$A:$D,3,FALSE),VLOOKUP(Dati!$A7994,Normas!$A:$D,3,FALSE)*0.6)),"")</f>
      </c>
      <c r="H7994" s="2">
        <f>IFERROR(IF(ISBLANK($A7994),"",IF($A7994="Ūdeņraža jonu koncentrācija",VLOOKUP(Dati!$A7994,Normas!$A:$D,2,FALSE),VLOOKUP(Dati!$A7994,Normas!$A:$D,2,FALSE)*0.3)),"")</f>
      </c>
      <c r="I7994" s="2">
        <f>IFERROR(IF(ISBLANK($A7994),"",IF($A7994="Ūdeņraža jonu koncentrācija",VLOOKUP(Dati!$A7994,Normas!$A:$D,3,FALSE),VLOOKUP(Dati!$A7994,Normas!$A:$D,3,FALSE)*0.3)),"")</f>
      </c>
    </row>
    <row r="7995" spans="2:9" x14ac:dyDescent="0.2">
      <c r="B7995">
        <f>IF(ISBLANK(A7995),"",VLOOKUP(A7995,Normas!A:D,4,FALSE))</f>
      </c>
      <c r="E7995" s="2">
        <f>IF(ISBLANK(D7995),"",INT(YEARFRAC(D7995,'Vispārīga informācija'!$B$2)))</f>
      </c>
      <c r="F7995" s="2">
        <f>IFERROR(IF(ISBLANK($A7995),"",IF($A7995="Ūdeņraža jonu koncentrācija",VLOOKUP(Dati!$A7995,Normas!$A:$D,2,FALSE),VLOOKUP(Dati!$A7995,Normas!$A:$D,2,FALSE)*0.6)),"")</f>
      </c>
      <c r="G7995" s="2">
        <f>IFERROR(IF(ISBLANK($A7995),"",IF($A7995="Ūdeņraža jonu koncentrācija",VLOOKUP(Dati!$A7995,Normas!$A:$D,3,FALSE),VLOOKUP(Dati!$A7995,Normas!$A:$D,3,FALSE)*0.6)),"")</f>
      </c>
      <c r="H7995" s="2">
        <f>IFERROR(IF(ISBLANK($A7995),"",IF($A7995="Ūdeņraža jonu koncentrācija",VLOOKUP(Dati!$A7995,Normas!$A:$D,2,FALSE),VLOOKUP(Dati!$A7995,Normas!$A:$D,2,FALSE)*0.3)),"")</f>
      </c>
      <c r="I7995" s="2">
        <f>IFERROR(IF(ISBLANK($A7995),"",IF($A7995="Ūdeņraža jonu koncentrācija",VLOOKUP(Dati!$A7995,Normas!$A:$D,3,FALSE),VLOOKUP(Dati!$A7995,Normas!$A:$D,3,FALSE)*0.3)),"")</f>
      </c>
    </row>
    <row r="7996" spans="2:9" x14ac:dyDescent="0.2">
      <c r="B7996">
        <f>IF(ISBLANK(A7996),"",VLOOKUP(A7996,Normas!A:D,4,FALSE))</f>
      </c>
      <c r="E7996" s="2">
        <f>IF(ISBLANK(D7996),"",INT(YEARFRAC(D7996,'Vispārīga informācija'!$B$2)))</f>
      </c>
      <c r="F7996" s="2">
        <f>IFERROR(IF(ISBLANK($A7996),"",IF($A7996="Ūdeņraža jonu koncentrācija",VLOOKUP(Dati!$A7996,Normas!$A:$D,2,FALSE),VLOOKUP(Dati!$A7996,Normas!$A:$D,2,FALSE)*0.6)),"")</f>
      </c>
      <c r="G7996" s="2">
        <f>IFERROR(IF(ISBLANK($A7996),"",IF($A7996="Ūdeņraža jonu koncentrācija",VLOOKUP(Dati!$A7996,Normas!$A:$D,3,FALSE),VLOOKUP(Dati!$A7996,Normas!$A:$D,3,FALSE)*0.6)),"")</f>
      </c>
      <c r="H7996" s="2">
        <f>IFERROR(IF(ISBLANK($A7996),"",IF($A7996="Ūdeņraža jonu koncentrācija",VLOOKUP(Dati!$A7996,Normas!$A:$D,2,FALSE),VLOOKUP(Dati!$A7996,Normas!$A:$D,2,FALSE)*0.3)),"")</f>
      </c>
      <c r="I7996" s="2">
        <f>IFERROR(IF(ISBLANK($A7996),"",IF($A7996="Ūdeņraža jonu koncentrācija",VLOOKUP(Dati!$A7996,Normas!$A:$D,3,FALSE),VLOOKUP(Dati!$A7996,Normas!$A:$D,3,FALSE)*0.3)),"")</f>
      </c>
    </row>
    <row r="7997" spans="2:9" x14ac:dyDescent="0.2">
      <c r="B7997">
        <f>IF(ISBLANK(A7997),"",VLOOKUP(A7997,Normas!A:D,4,FALSE))</f>
      </c>
      <c r="E7997" s="2">
        <f>IF(ISBLANK(D7997),"",INT(YEARFRAC(D7997,'Vispārīga informācija'!$B$2)))</f>
      </c>
      <c r="F7997" s="2">
        <f>IFERROR(IF(ISBLANK($A7997),"",IF($A7997="Ūdeņraža jonu koncentrācija",VLOOKUP(Dati!$A7997,Normas!$A:$D,2,FALSE),VLOOKUP(Dati!$A7997,Normas!$A:$D,2,FALSE)*0.6)),"")</f>
      </c>
      <c r="G7997" s="2">
        <f>IFERROR(IF(ISBLANK($A7997),"",IF($A7997="Ūdeņraža jonu koncentrācija",VLOOKUP(Dati!$A7997,Normas!$A:$D,3,FALSE),VLOOKUP(Dati!$A7997,Normas!$A:$D,3,FALSE)*0.6)),"")</f>
      </c>
      <c r="H7997" s="2">
        <f>IFERROR(IF(ISBLANK($A7997),"",IF($A7997="Ūdeņraža jonu koncentrācija",VLOOKUP(Dati!$A7997,Normas!$A:$D,2,FALSE),VLOOKUP(Dati!$A7997,Normas!$A:$D,2,FALSE)*0.3)),"")</f>
      </c>
      <c r="I7997" s="2">
        <f>IFERROR(IF(ISBLANK($A7997),"",IF($A7997="Ūdeņraža jonu koncentrācija",VLOOKUP(Dati!$A7997,Normas!$A:$D,3,FALSE),VLOOKUP(Dati!$A7997,Normas!$A:$D,3,FALSE)*0.3)),"")</f>
      </c>
    </row>
    <row r="7998" spans="2:9" x14ac:dyDescent="0.2">
      <c r="B7998">
        <f>IF(ISBLANK(A7998),"",VLOOKUP(A7998,Normas!A:D,4,FALSE))</f>
      </c>
      <c r="E7998" s="2">
        <f>IF(ISBLANK(D7998),"",INT(YEARFRAC(D7998,'Vispārīga informācija'!$B$2)))</f>
      </c>
      <c r="F7998" s="2">
        <f>IFERROR(IF(ISBLANK($A7998),"",IF($A7998="Ūdeņraža jonu koncentrācija",VLOOKUP(Dati!$A7998,Normas!$A:$D,2,FALSE),VLOOKUP(Dati!$A7998,Normas!$A:$D,2,FALSE)*0.6)),"")</f>
      </c>
      <c r="G7998" s="2">
        <f>IFERROR(IF(ISBLANK($A7998),"",IF($A7998="Ūdeņraža jonu koncentrācija",VLOOKUP(Dati!$A7998,Normas!$A:$D,3,FALSE),VLOOKUP(Dati!$A7998,Normas!$A:$D,3,FALSE)*0.6)),"")</f>
      </c>
      <c r="H7998" s="2">
        <f>IFERROR(IF(ISBLANK($A7998),"",IF($A7998="Ūdeņraža jonu koncentrācija",VLOOKUP(Dati!$A7998,Normas!$A:$D,2,FALSE),VLOOKUP(Dati!$A7998,Normas!$A:$D,2,FALSE)*0.3)),"")</f>
      </c>
      <c r="I7998" s="2">
        <f>IFERROR(IF(ISBLANK($A7998),"",IF($A7998="Ūdeņraža jonu koncentrācija",VLOOKUP(Dati!$A7998,Normas!$A:$D,3,FALSE),VLOOKUP(Dati!$A7998,Normas!$A:$D,3,FALSE)*0.3)),"")</f>
      </c>
    </row>
    <row r="7999" spans="2:9" x14ac:dyDescent="0.2">
      <c r="B7999">
        <f>IF(ISBLANK(A7999),"",VLOOKUP(A7999,Normas!A:D,4,FALSE))</f>
      </c>
      <c r="E7999" s="2">
        <f>IF(ISBLANK(D7999),"",INT(YEARFRAC(D7999,'Vispārīga informācija'!$B$2)))</f>
      </c>
      <c r="F7999" s="2">
        <f>IFERROR(IF(ISBLANK($A7999),"",IF($A7999="Ūdeņraža jonu koncentrācija",VLOOKUP(Dati!$A7999,Normas!$A:$D,2,FALSE),VLOOKUP(Dati!$A7999,Normas!$A:$D,2,FALSE)*0.6)),"")</f>
      </c>
      <c r="G7999" s="2">
        <f>IFERROR(IF(ISBLANK($A7999),"",IF($A7999="Ūdeņraža jonu koncentrācija",VLOOKUP(Dati!$A7999,Normas!$A:$D,3,FALSE),VLOOKUP(Dati!$A7999,Normas!$A:$D,3,FALSE)*0.6)),"")</f>
      </c>
      <c r="H7999" s="2">
        <f>IFERROR(IF(ISBLANK($A7999),"",IF($A7999="Ūdeņraža jonu koncentrācija",VLOOKUP(Dati!$A7999,Normas!$A:$D,2,FALSE),VLOOKUP(Dati!$A7999,Normas!$A:$D,2,FALSE)*0.3)),"")</f>
      </c>
      <c r="I7999" s="2">
        <f>IFERROR(IF(ISBLANK($A7999),"",IF($A7999="Ūdeņraža jonu koncentrācija",VLOOKUP(Dati!$A7999,Normas!$A:$D,3,FALSE),VLOOKUP(Dati!$A7999,Normas!$A:$D,3,FALSE)*0.3)),"")</f>
      </c>
    </row>
    <row r="8000" spans="2:9" x14ac:dyDescent="0.2">
      <c r="B8000">
        <f>IF(ISBLANK(A8000),"",VLOOKUP(A8000,Normas!A:D,4,FALSE))</f>
      </c>
      <c r="E8000" s="2">
        <f>IF(ISBLANK(D8000),"",INT(YEARFRAC(D8000,'Vispārīga informācija'!$B$2)))</f>
      </c>
      <c r="F8000" s="2">
        <f>IFERROR(IF(ISBLANK($A8000),"",IF($A8000="Ūdeņraža jonu koncentrācija",VLOOKUP(Dati!$A8000,Normas!$A:$D,2,FALSE),VLOOKUP(Dati!$A8000,Normas!$A:$D,2,FALSE)*0.6)),"")</f>
      </c>
      <c r="G8000" s="2">
        <f>IFERROR(IF(ISBLANK($A8000),"",IF($A8000="Ūdeņraža jonu koncentrācija",VLOOKUP(Dati!$A8000,Normas!$A:$D,3,FALSE),VLOOKUP(Dati!$A8000,Normas!$A:$D,3,FALSE)*0.6)),"")</f>
      </c>
      <c r="H8000" s="2">
        <f>IFERROR(IF(ISBLANK($A8000),"",IF($A8000="Ūdeņraža jonu koncentrācija",VLOOKUP(Dati!$A8000,Normas!$A:$D,2,FALSE),VLOOKUP(Dati!$A8000,Normas!$A:$D,2,FALSE)*0.3)),"")</f>
      </c>
      <c r="I8000" s="2">
        <f>IFERROR(IF(ISBLANK($A8000),"",IF($A8000="Ūdeņraža jonu koncentrācija",VLOOKUP(Dati!$A8000,Normas!$A:$D,3,FALSE),VLOOKUP(Dati!$A8000,Normas!$A:$D,3,FALSE)*0.3)),"")</f>
      </c>
    </row>
    <row r="8001" spans="2:9" x14ac:dyDescent="0.2">
      <c r="B8001">
        <f>IF(ISBLANK(A8001),"",VLOOKUP(A8001,Normas!A:D,4,FALSE))</f>
      </c>
      <c r="E8001" s="2">
        <f>IF(ISBLANK(D8001),"",INT(YEARFRAC(D8001,'Vispārīga informācija'!$B$2)))</f>
      </c>
      <c r="F8001" s="2">
        <f>IFERROR(IF(ISBLANK($A8001),"",IF($A8001="Ūdeņraža jonu koncentrācija",VLOOKUP(Dati!$A8001,Normas!$A:$D,2,FALSE),VLOOKUP(Dati!$A8001,Normas!$A:$D,2,FALSE)*0.6)),"")</f>
      </c>
      <c r="G8001" s="2">
        <f>IFERROR(IF(ISBLANK($A8001),"",IF($A8001="Ūdeņraža jonu koncentrācija",VLOOKUP(Dati!$A8001,Normas!$A:$D,3,FALSE),VLOOKUP(Dati!$A8001,Normas!$A:$D,3,FALSE)*0.6)),"")</f>
      </c>
      <c r="H8001" s="2">
        <f>IFERROR(IF(ISBLANK($A8001),"",IF($A8001="Ūdeņraža jonu koncentrācija",VLOOKUP(Dati!$A8001,Normas!$A:$D,2,FALSE),VLOOKUP(Dati!$A8001,Normas!$A:$D,2,FALSE)*0.3)),"")</f>
      </c>
      <c r="I8001" s="2">
        <f>IFERROR(IF(ISBLANK($A8001),"",IF($A8001="Ūdeņraža jonu koncentrācija",VLOOKUP(Dati!$A8001,Normas!$A:$D,3,FALSE),VLOOKUP(Dati!$A8001,Normas!$A:$D,3,FALSE)*0.3)),"")</f>
      </c>
    </row>
    <row r="8002" spans="2:9" x14ac:dyDescent="0.2">
      <c r="B8002">
        <f>IF(ISBLANK(A8002),"",VLOOKUP(A8002,Normas!A:D,4,FALSE))</f>
      </c>
      <c r="E8002" s="2">
        <f>IF(ISBLANK(D8002),"",INT(YEARFRAC(D8002,'Vispārīga informācija'!$B$2)))</f>
      </c>
      <c r="F8002" s="2">
        <f>IFERROR(IF(ISBLANK($A8002),"",IF($A8002="Ūdeņraža jonu koncentrācija",VLOOKUP(Dati!$A8002,Normas!$A:$D,2,FALSE),VLOOKUP(Dati!$A8002,Normas!$A:$D,2,FALSE)*0.6)),"")</f>
      </c>
      <c r="G8002" s="2">
        <f>IFERROR(IF(ISBLANK($A8002),"",IF($A8002="Ūdeņraža jonu koncentrācija",VLOOKUP(Dati!$A8002,Normas!$A:$D,3,FALSE),VLOOKUP(Dati!$A8002,Normas!$A:$D,3,FALSE)*0.6)),"")</f>
      </c>
      <c r="H8002" s="2">
        <f>IFERROR(IF(ISBLANK($A8002),"",IF($A8002="Ūdeņraža jonu koncentrācija",VLOOKUP(Dati!$A8002,Normas!$A:$D,2,FALSE),VLOOKUP(Dati!$A8002,Normas!$A:$D,2,FALSE)*0.3)),"")</f>
      </c>
      <c r="I8002" s="2">
        <f>IFERROR(IF(ISBLANK($A8002),"",IF($A8002="Ūdeņraža jonu koncentrācija",VLOOKUP(Dati!$A8002,Normas!$A:$D,3,FALSE),VLOOKUP(Dati!$A8002,Normas!$A:$D,3,FALSE)*0.3)),"")</f>
      </c>
    </row>
    <row r="8003" spans="2:9" x14ac:dyDescent="0.2">
      <c r="B8003">
        <f>IF(ISBLANK(A8003),"",VLOOKUP(A8003,Normas!A:D,4,FALSE))</f>
      </c>
      <c r="E8003" s="2">
        <f>IF(ISBLANK(D8003),"",INT(YEARFRAC(D8003,'Vispārīga informācija'!$B$2)))</f>
      </c>
      <c r="F8003" s="2">
        <f>IFERROR(IF(ISBLANK($A8003),"",IF($A8003="Ūdeņraža jonu koncentrācija",VLOOKUP(Dati!$A8003,Normas!$A:$D,2,FALSE),VLOOKUP(Dati!$A8003,Normas!$A:$D,2,FALSE)*0.6)),"")</f>
      </c>
      <c r="G8003" s="2">
        <f>IFERROR(IF(ISBLANK($A8003),"",IF($A8003="Ūdeņraža jonu koncentrācija",VLOOKUP(Dati!$A8003,Normas!$A:$D,3,FALSE),VLOOKUP(Dati!$A8003,Normas!$A:$D,3,FALSE)*0.6)),"")</f>
      </c>
      <c r="H8003" s="2">
        <f>IFERROR(IF(ISBLANK($A8003),"",IF($A8003="Ūdeņraža jonu koncentrācija",VLOOKUP(Dati!$A8003,Normas!$A:$D,2,FALSE),VLOOKUP(Dati!$A8003,Normas!$A:$D,2,FALSE)*0.3)),"")</f>
      </c>
      <c r="I8003" s="2">
        <f>IFERROR(IF(ISBLANK($A8003),"",IF($A8003="Ūdeņraža jonu koncentrācija",VLOOKUP(Dati!$A8003,Normas!$A:$D,3,FALSE),VLOOKUP(Dati!$A8003,Normas!$A:$D,3,FALSE)*0.3)),"")</f>
      </c>
    </row>
    <row r="8004" spans="2:9" x14ac:dyDescent="0.2">
      <c r="B8004">
        <f>IF(ISBLANK(A8004),"",VLOOKUP(A8004,Normas!A:D,4,FALSE))</f>
      </c>
      <c r="E8004" s="2">
        <f>IF(ISBLANK(D8004),"",INT(YEARFRAC(D8004,'Vispārīga informācija'!$B$2)))</f>
      </c>
      <c r="F8004" s="2">
        <f>IFERROR(IF(ISBLANK($A8004),"",IF($A8004="Ūdeņraža jonu koncentrācija",VLOOKUP(Dati!$A8004,Normas!$A:$D,2,FALSE),VLOOKUP(Dati!$A8004,Normas!$A:$D,2,FALSE)*0.6)),"")</f>
      </c>
      <c r="G8004" s="2">
        <f>IFERROR(IF(ISBLANK($A8004),"",IF($A8004="Ūdeņraža jonu koncentrācija",VLOOKUP(Dati!$A8004,Normas!$A:$D,3,FALSE),VLOOKUP(Dati!$A8004,Normas!$A:$D,3,FALSE)*0.6)),"")</f>
      </c>
      <c r="H8004" s="2">
        <f>IFERROR(IF(ISBLANK($A8004),"",IF($A8004="Ūdeņraža jonu koncentrācija",VLOOKUP(Dati!$A8004,Normas!$A:$D,2,FALSE),VLOOKUP(Dati!$A8004,Normas!$A:$D,2,FALSE)*0.3)),"")</f>
      </c>
      <c r="I8004" s="2">
        <f>IFERROR(IF(ISBLANK($A8004),"",IF($A8004="Ūdeņraža jonu koncentrācija",VLOOKUP(Dati!$A8004,Normas!$A:$D,3,FALSE),VLOOKUP(Dati!$A8004,Normas!$A:$D,3,FALSE)*0.3)),"")</f>
      </c>
    </row>
    <row r="8005" spans="2:9" x14ac:dyDescent="0.2">
      <c r="B8005">
        <f>IF(ISBLANK(A8005),"",VLOOKUP(A8005,Normas!A:D,4,FALSE))</f>
      </c>
      <c r="E8005" s="2">
        <f>IF(ISBLANK(D8005),"",INT(YEARFRAC(D8005,'Vispārīga informācija'!$B$2)))</f>
      </c>
      <c r="F8005" s="2">
        <f>IFERROR(IF(ISBLANK($A8005),"",IF($A8005="Ūdeņraža jonu koncentrācija",VLOOKUP(Dati!$A8005,Normas!$A:$D,2,FALSE),VLOOKUP(Dati!$A8005,Normas!$A:$D,2,FALSE)*0.6)),"")</f>
      </c>
      <c r="G8005" s="2">
        <f>IFERROR(IF(ISBLANK($A8005),"",IF($A8005="Ūdeņraža jonu koncentrācija",VLOOKUP(Dati!$A8005,Normas!$A:$D,3,FALSE),VLOOKUP(Dati!$A8005,Normas!$A:$D,3,FALSE)*0.6)),"")</f>
      </c>
      <c r="H8005" s="2">
        <f>IFERROR(IF(ISBLANK($A8005),"",IF($A8005="Ūdeņraža jonu koncentrācija",VLOOKUP(Dati!$A8005,Normas!$A:$D,2,FALSE),VLOOKUP(Dati!$A8005,Normas!$A:$D,2,FALSE)*0.3)),"")</f>
      </c>
      <c r="I8005" s="2">
        <f>IFERROR(IF(ISBLANK($A8005),"",IF($A8005="Ūdeņraža jonu koncentrācija",VLOOKUP(Dati!$A8005,Normas!$A:$D,3,FALSE),VLOOKUP(Dati!$A8005,Normas!$A:$D,3,FALSE)*0.3)),"")</f>
      </c>
    </row>
    <row r="8006" spans="2:9" x14ac:dyDescent="0.2">
      <c r="B8006">
        <f>IF(ISBLANK(A8006),"",VLOOKUP(A8006,Normas!A:D,4,FALSE))</f>
      </c>
      <c r="E8006" s="2">
        <f>IF(ISBLANK(D8006),"",INT(YEARFRAC(D8006,'Vispārīga informācija'!$B$2)))</f>
      </c>
      <c r="F8006" s="2">
        <f>IFERROR(IF(ISBLANK($A8006),"",IF($A8006="Ūdeņraža jonu koncentrācija",VLOOKUP(Dati!$A8006,Normas!$A:$D,2,FALSE),VLOOKUP(Dati!$A8006,Normas!$A:$D,2,FALSE)*0.6)),"")</f>
      </c>
      <c r="G8006" s="2">
        <f>IFERROR(IF(ISBLANK($A8006),"",IF($A8006="Ūdeņraža jonu koncentrācija",VLOOKUP(Dati!$A8006,Normas!$A:$D,3,FALSE),VLOOKUP(Dati!$A8006,Normas!$A:$D,3,FALSE)*0.6)),"")</f>
      </c>
      <c r="H8006" s="2">
        <f>IFERROR(IF(ISBLANK($A8006),"",IF($A8006="Ūdeņraža jonu koncentrācija",VLOOKUP(Dati!$A8006,Normas!$A:$D,2,FALSE),VLOOKUP(Dati!$A8006,Normas!$A:$D,2,FALSE)*0.3)),"")</f>
      </c>
      <c r="I8006" s="2">
        <f>IFERROR(IF(ISBLANK($A8006),"",IF($A8006="Ūdeņraža jonu koncentrācija",VLOOKUP(Dati!$A8006,Normas!$A:$D,3,FALSE),VLOOKUP(Dati!$A8006,Normas!$A:$D,3,FALSE)*0.3)),"")</f>
      </c>
    </row>
    <row r="8007" spans="2:9" x14ac:dyDescent="0.2">
      <c r="B8007">
        <f>IF(ISBLANK(A8007),"",VLOOKUP(A8007,Normas!A:D,4,FALSE))</f>
      </c>
      <c r="E8007" s="2">
        <f>IF(ISBLANK(D8007),"",INT(YEARFRAC(D8007,'Vispārīga informācija'!$B$2)))</f>
      </c>
      <c r="F8007" s="2">
        <f>IFERROR(IF(ISBLANK($A8007),"",IF($A8007="Ūdeņraža jonu koncentrācija",VLOOKUP(Dati!$A8007,Normas!$A:$D,2,FALSE),VLOOKUP(Dati!$A8007,Normas!$A:$D,2,FALSE)*0.6)),"")</f>
      </c>
      <c r="G8007" s="2">
        <f>IFERROR(IF(ISBLANK($A8007),"",IF($A8007="Ūdeņraža jonu koncentrācija",VLOOKUP(Dati!$A8007,Normas!$A:$D,3,FALSE),VLOOKUP(Dati!$A8007,Normas!$A:$D,3,FALSE)*0.6)),"")</f>
      </c>
      <c r="H8007" s="2">
        <f>IFERROR(IF(ISBLANK($A8007),"",IF($A8007="Ūdeņraža jonu koncentrācija",VLOOKUP(Dati!$A8007,Normas!$A:$D,2,FALSE),VLOOKUP(Dati!$A8007,Normas!$A:$D,2,FALSE)*0.3)),"")</f>
      </c>
      <c r="I8007" s="2">
        <f>IFERROR(IF(ISBLANK($A8007),"",IF($A8007="Ūdeņraža jonu koncentrācija",VLOOKUP(Dati!$A8007,Normas!$A:$D,3,FALSE),VLOOKUP(Dati!$A8007,Normas!$A:$D,3,FALSE)*0.3)),"")</f>
      </c>
    </row>
    <row r="8008" spans="2:9" x14ac:dyDescent="0.2">
      <c r="B8008">
        <f>IF(ISBLANK(A8008),"",VLOOKUP(A8008,Normas!A:D,4,FALSE))</f>
      </c>
      <c r="E8008" s="2">
        <f>IF(ISBLANK(D8008),"",INT(YEARFRAC(D8008,'Vispārīga informācija'!$B$2)))</f>
      </c>
      <c r="F8008" s="2">
        <f>IFERROR(IF(ISBLANK($A8008),"",IF($A8008="Ūdeņraža jonu koncentrācija",VLOOKUP(Dati!$A8008,Normas!$A:$D,2,FALSE),VLOOKUP(Dati!$A8008,Normas!$A:$D,2,FALSE)*0.6)),"")</f>
      </c>
      <c r="G8008" s="2">
        <f>IFERROR(IF(ISBLANK($A8008),"",IF($A8008="Ūdeņraža jonu koncentrācija",VLOOKUP(Dati!$A8008,Normas!$A:$D,3,FALSE),VLOOKUP(Dati!$A8008,Normas!$A:$D,3,FALSE)*0.6)),"")</f>
      </c>
      <c r="H8008" s="2">
        <f>IFERROR(IF(ISBLANK($A8008),"",IF($A8008="Ūdeņraža jonu koncentrācija",VLOOKUP(Dati!$A8008,Normas!$A:$D,2,FALSE),VLOOKUP(Dati!$A8008,Normas!$A:$D,2,FALSE)*0.3)),"")</f>
      </c>
      <c r="I8008" s="2">
        <f>IFERROR(IF(ISBLANK($A8008),"",IF($A8008="Ūdeņraža jonu koncentrācija",VLOOKUP(Dati!$A8008,Normas!$A:$D,3,FALSE),VLOOKUP(Dati!$A8008,Normas!$A:$D,3,FALSE)*0.3)),"")</f>
      </c>
    </row>
    <row r="8009" spans="2:9" x14ac:dyDescent="0.2">
      <c r="B8009">
        <f>IF(ISBLANK(A8009),"",VLOOKUP(A8009,Normas!A:D,4,FALSE))</f>
      </c>
      <c r="E8009" s="2">
        <f>IF(ISBLANK(D8009),"",INT(YEARFRAC(D8009,'Vispārīga informācija'!$B$2)))</f>
      </c>
      <c r="F8009" s="2">
        <f>IFERROR(IF(ISBLANK($A8009),"",IF($A8009="Ūdeņraža jonu koncentrācija",VLOOKUP(Dati!$A8009,Normas!$A:$D,2,FALSE),VLOOKUP(Dati!$A8009,Normas!$A:$D,2,FALSE)*0.6)),"")</f>
      </c>
      <c r="G8009" s="2">
        <f>IFERROR(IF(ISBLANK($A8009),"",IF($A8009="Ūdeņraža jonu koncentrācija",VLOOKUP(Dati!$A8009,Normas!$A:$D,3,FALSE),VLOOKUP(Dati!$A8009,Normas!$A:$D,3,FALSE)*0.6)),"")</f>
      </c>
      <c r="H8009" s="2">
        <f>IFERROR(IF(ISBLANK($A8009),"",IF($A8009="Ūdeņraža jonu koncentrācija",VLOOKUP(Dati!$A8009,Normas!$A:$D,2,FALSE),VLOOKUP(Dati!$A8009,Normas!$A:$D,2,FALSE)*0.3)),"")</f>
      </c>
      <c r="I8009" s="2">
        <f>IFERROR(IF(ISBLANK($A8009),"",IF($A8009="Ūdeņraža jonu koncentrācija",VLOOKUP(Dati!$A8009,Normas!$A:$D,3,FALSE),VLOOKUP(Dati!$A8009,Normas!$A:$D,3,FALSE)*0.3)),"")</f>
      </c>
    </row>
    <row r="8010" spans="2:9" x14ac:dyDescent="0.2">
      <c r="B8010">
        <f>IF(ISBLANK(A8010),"",VLOOKUP(A8010,Normas!A:D,4,FALSE))</f>
      </c>
      <c r="E8010" s="2">
        <f>IF(ISBLANK(D8010),"",INT(YEARFRAC(D8010,'Vispārīga informācija'!$B$2)))</f>
      </c>
      <c r="F8010" s="2">
        <f>IFERROR(IF(ISBLANK($A8010),"",IF($A8010="Ūdeņraža jonu koncentrācija",VLOOKUP(Dati!$A8010,Normas!$A:$D,2,FALSE),VLOOKUP(Dati!$A8010,Normas!$A:$D,2,FALSE)*0.6)),"")</f>
      </c>
      <c r="G8010" s="2">
        <f>IFERROR(IF(ISBLANK($A8010),"",IF($A8010="Ūdeņraža jonu koncentrācija",VLOOKUP(Dati!$A8010,Normas!$A:$D,3,FALSE),VLOOKUP(Dati!$A8010,Normas!$A:$D,3,FALSE)*0.6)),"")</f>
      </c>
      <c r="H8010" s="2">
        <f>IFERROR(IF(ISBLANK($A8010),"",IF($A8010="Ūdeņraža jonu koncentrācija",VLOOKUP(Dati!$A8010,Normas!$A:$D,2,FALSE),VLOOKUP(Dati!$A8010,Normas!$A:$D,2,FALSE)*0.3)),"")</f>
      </c>
      <c r="I8010" s="2">
        <f>IFERROR(IF(ISBLANK($A8010),"",IF($A8010="Ūdeņraža jonu koncentrācija",VLOOKUP(Dati!$A8010,Normas!$A:$D,3,FALSE),VLOOKUP(Dati!$A8010,Normas!$A:$D,3,FALSE)*0.3)),"")</f>
      </c>
    </row>
    <row r="8011" spans="2:9" x14ac:dyDescent="0.2">
      <c r="B8011">
        <f>IF(ISBLANK(A8011),"",VLOOKUP(A8011,Normas!A:D,4,FALSE))</f>
      </c>
      <c r="E8011" s="2">
        <f>IF(ISBLANK(D8011),"",INT(YEARFRAC(D8011,'Vispārīga informācija'!$B$2)))</f>
      </c>
      <c r="F8011" s="2">
        <f>IFERROR(IF(ISBLANK($A8011),"",IF($A8011="Ūdeņraža jonu koncentrācija",VLOOKUP(Dati!$A8011,Normas!$A:$D,2,FALSE),VLOOKUP(Dati!$A8011,Normas!$A:$D,2,FALSE)*0.6)),"")</f>
      </c>
      <c r="G8011" s="2">
        <f>IFERROR(IF(ISBLANK($A8011),"",IF($A8011="Ūdeņraža jonu koncentrācija",VLOOKUP(Dati!$A8011,Normas!$A:$D,3,FALSE),VLOOKUP(Dati!$A8011,Normas!$A:$D,3,FALSE)*0.6)),"")</f>
      </c>
      <c r="H8011" s="2">
        <f>IFERROR(IF(ISBLANK($A8011),"",IF($A8011="Ūdeņraža jonu koncentrācija",VLOOKUP(Dati!$A8011,Normas!$A:$D,2,FALSE),VLOOKUP(Dati!$A8011,Normas!$A:$D,2,FALSE)*0.3)),"")</f>
      </c>
      <c r="I8011" s="2">
        <f>IFERROR(IF(ISBLANK($A8011),"",IF($A8011="Ūdeņraža jonu koncentrācija",VLOOKUP(Dati!$A8011,Normas!$A:$D,3,FALSE),VLOOKUP(Dati!$A8011,Normas!$A:$D,3,FALSE)*0.3)),"")</f>
      </c>
    </row>
    <row r="8012" spans="2:9" x14ac:dyDescent="0.2">
      <c r="B8012">
        <f>IF(ISBLANK(A8012),"",VLOOKUP(A8012,Normas!A:D,4,FALSE))</f>
      </c>
      <c r="E8012" s="2">
        <f>IF(ISBLANK(D8012),"",INT(YEARFRAC(D8012,'Vispārīga informācija'!$B$2)))</f>
      </c>
      <c r="F8012" s="2">
        <f>IFERROR(IF(ISBLANK($A8012),"",IF($A8012="Ūdeņraža jonu koncentrācija",VLOOKUP(Dati!$A8012,Normas!$A:$D,2,FALSE),VLOOKUP(Dati!$A8012,Normas!$A:$D,2,FALSE)*0.6)),"")</f>
      </c>
      <c r="G8012" s="2">
        <f>IFERROR(IF(ISBLANK($A8012),"",IF($A8012="Ūdeņraža jonu koncentrācija",VLOOKUP(Dati!$A8012,Normas!$A:$D,3,FALSE),VLOOKUP(Dati!$A8012,Normas!$A:$D,3,FALSE)*0.6)),"")</f>
      </c>
      <c r="H8012" s="2">
        <f>IFERROR(IF(ISBLANK($A8012),"",IF($A8012="Ūdeņraža jonu koncentrācija",VLOOKUP(Dati!$A8012,Normas!$A:$D,2,FALSE),VLOOKUP(Dati!$A8012,Normas!$A:$D,2,FALSE)*0.3)),"")</f>
      </c>
      <c r="I8012" s="2">
        <f>IFERROR(IF(ISBLANK($A8012),"",IF($A8012="Ūdeņraža jonu koncentrācija",VLOOKUP(Dati!$A8012,Normas!$A:$D,3,FALSE),VLOOKUP(Dati!$A8012,Normas!$A:$D,3,FALSE)*0.3)),"")</f>
      </c>
    </row>
    <row r="8013" spans="2:9" x14ac:dyDescent="0.2">
      <c r="B8013">
        <f>IF(ISBLANK(A8013),"",VLOOKUP(A8013,Normas!A:D,4,FALSE))</f>
      </c>
      <c r="E8013" s="2">
        <f>IF(ISBLANK(D8013),"",INT(YEARFRAC(D8013,'Vispārīga informācija'!$B$2)))</f>
      </c>
      <c r="F8013" s="2">
        <f>IFERROR(IF(ISBLANK($A8013),"",IF($A8013="Ūdeņraža jonu koncentrācija",VLOOKUP(Dati!$A8013,Normas!$A:$D,2,FALSE),VLOOKUP(Dati!$A8013,Normas!$A:$D,2,FALSE)*0.6)),"")</f>
      </c>
      <c r="G8013" s="2">
        <f>IFERROR(IF(ISBLANK($A8013),"",IF($A8013="Ūdeņraža jonu koncentrācija",VLOOKUP(Dati!$A8013,Normas!$A:$D,3,FALSE),VLOOKUP(Dati!$A8013,Normas!$A:$D,3,FALSE)*0.6)),"")</f>
      </c>
      <c r="H8013" s="2">
        <f>IFERROR(IF(ISBLANK($A8013),"",IF($A8013="Ūdeņraža jonu koncentrācija",VLOOKUP(Dati!$A8013,Normas!$A:$D,2,FALSE),VLOOKUP(Dati!$A8013,Normas!$A:$D,2,FALSE)*0.3)),"")</f>
      </c>
      <c r="I8013" s="2">
        <f>IFERROR(IF(ISBLANK($A8013),"",IF($A8013="Ūdeņraža jonu koncentrācija",VLOOKUP(Dati!$A8013,Normas!$A:$D,3,FALSE),VLOOKUP(Dati!$A8013,Normas!$A:$D,3,FALSE)*0.3)),"")</f>
      </c>
    </row>
    <row r="8014" spans="2:9" x14ac:dyDescent="0.2">
      <c r="B8014">
        <f>IF(ISBLANK(A8014),"",VLOOKUP(A8014,Normas!A:D,4,FALSE))</f>
      </c>
      <c r="E8014" s="2">
        <f>IF(ISBLANK(D8014),"",INT(YEARFRAC(D8014,'Vispārīga informācija'!$B$2)))</f>
      </c>
      <c r="F8014" s="2">
        <f>IFERROR(IF(ISBLANK($A8014),"",IF($A8014="Ūdeņraža jonu koncentrācija",VLOOKUP(Dati!$A8014,Normas!$A:$D,2,FALSE),VLOOKUP(Dati!$A8014,Normas!$A:$D,2,FALSE)*0.6)),"")</f>
      </c>
      <c r="G8014" s="2">
        <f>IFERROR(IF(ISBLANK($A8014),"",IF($A8014="Ūdeņraža jonu koncentrācija",VLOOKUP(Dati!$A8014,Normas!$A:$D,3,FALSE),VLOOKUP(Dati!$A8014,Normas!$A:$D,3,FALSE)*0.6)),"")</f>
      </c>
      <c r="H8014" s="2">
        <f>IFERROR(IF(ISBLANK($A8014),"",IF($A8014="Ūdeņraža jonu koncentrācija",VLOOKUP(Dati!$A8014,Normas!$A:$D,2,FALSE),VLOOKUP(Dati!$A8014,Normas!$A:$D,2,FALSE)*0.3)),"")</f>
      </c>
      <c r="I8014" s="2">
        <f>IFERROR(IF(ISBLANK($A8014),"",IF($A8014="Ūdeņraža jonu koncentrācija",VLOOKUP(Dati!$A8014,Normas!$A:$D,3,FALSE),VLOOKUP(Dati!$A8014,Normas!$A:$D,3,FALSE)*0.3)),"")</f>
      </c>
    </row>
    <row r="8015" spans="2:9" x14ac:dyDescent="0.2">
      <c r="B8015">
        <f>IF(ISBLANK(A8015),"",VLOOKUP(A8015,Normas!A:D,4,FALSE))</f>
      </c>
      <c r="E8015" s="2">
        <f>IF(ISBLANK(D8015),"",INT(YEARFRAC(D8015,'Vispārīga informācija'!$B$2)))</f>
      </c>
      <c r="F8015" s="2">
        <f>IFERROR(IF(ISBLANK($A8015),"",IF($A8015="Ūdeņraža jonu koncentrācija",VLOOKUP(Dati!$A8015,Normas!$A:$D,2,FALSE),VLOOKUP(Dati!$A8015,Normas!$A:$D,2,FALSE)*0.6)),"")</f>
      </c>
      <c r="G8015" s="2">
        <f>IFERROR(IF(ISBLANK($A8015),"",IF($A8015="Ūdeņraža jonu koncentrācija",VLOOKUP(Dati!$A8015,Normas!$A:$D,3,FALSE),VLOOKUP(Dati!$A8015,Normas!$A:$D,3,FALSE)*0.6)),"")</f>
      </c>
      <c r="H8015" s="2">
        <f>IFERROR(IF(ISBLANK($A8015),"",IF($A8015="Ūdeņraža jonu koncentrācija",VLOOKUP(Dati!$A8015,Normas!$A:$D,2,FALSE),VLOOKUP(Dati!$A8015,Normas!$A:$D,2,FALSE)*0.3)),"")</f>
      </c>
      <c r="I8015" s="2">
        <f>IFERROR(IF(ISBLANK($A8015),"",IF($A8015="Ūdeņraža jonu koncentrācija",VLOOKUP(Dati!$A8015,Normas!$A:$D,3,FALSE),VLOOKUP(Dati!$A8015,Normas!$A:$D,3,FALSE)*0.3)),"")</f>
      </c>
    </row>
    <row r="8016" spans="2:9" x14ac:dyDescent="0.2">
      <c r="B8016">
        <f>IF(ISBLANK(A8016),"",VLOOKUP(A8016,Normas!A:D,4,FALSE))</f>
      </c>
      <c r="E8016" s="2">
        <f>IF(ISBLANK(D8016),"",INT(YEARFRAC(D8016,'Vispārīga informācija'!$B$2)))</f>
      </c>
      <c r="F8016" s="2">
        <f>IFERROR(IF(ISBLANK($A8016),"",IF($A8016="Ūdeņraža jonu koncentrācija",VLOOKUP(Dati!$A8016,Normas!$A:$D,2,FALSE),VLOOKUP(Dati!$A8016,Normas!$A:$D,2,FALSE)*0.6)),"")</f>
      </c>
      <c r="G8016" s="2">
        <f>IFERROR(IF(ISBLANK($A8016),"",IF($A8016="Ūdeņraža jonu koncentrācija",VLOOKUP(Dati!$A8016,Normas!$A:$D,3,FALSE),VLOOKUP(Dati!$A8016,Normas!$A:$D,3,FALSE)*0.6)),"")</f>
      </c>
      <c r="H8016" s="2">
        <f>IFERROR(IF(ISBLANK($A8016),"",IF($A8016="Ūdeņraža jonu koncentrācija",VLOOKUP(Dati!$A8016,Normas!$A:$D,2,FALSE),VLOOKUP(Dati!$A8016,Normas!$A:$D,2,FALSE)*0.3)),"")</f>
      </c>
      <c r="I8016" s="2">
        <f>IFERROR(IF(ISBLANK($A8016),"",IF($A8016="Ūdeņraža jonu koncentrācija",VLOOKUP(Dati!$A8016,Normas!$A:$D,3,FALSE),VLOOKUP(Dati!$A8016,Normas!$A:$D,3,FALSE)*0.3)),"")</f>
      </c>
    </row>
    <row r="8017" spans="2:9" x14ac:dyDescent="0.2">
      <c r="B8017">
        <f>IF(ISBLANK(A8017),"",VLOOKUP(A8017,Normas!A:D,4,FALSE))</f>
      </c>
      <c r="E8017" s="2">
        <f>IF(ISBLANK(D8017),"",INT(YEARFRAC(D8017,'Vispārīga informācija'!$B$2)))</f>
      </c>
      <c r="F8017" s="2">
        <f>IFERROR(IF(ISBLANK($A8017),"",IF($A8017="Ūdeņraža jonu koncentrācija",VLOOKUP(Dati!$A8017,Normas!$A:$D,2,FALSE),VLOOKUP(Dati!$A8017,Normas!$A:$D,2,FALSE)*0.6)),"")</f>
      </c>
      <c r="G8017" s="2">
        <f>IFERROR(IF(ISBLANK($A8017),"",IF($A8017="Ūdeņraža jonu koncentrācija",VLOOKUP(Dati!$A8017,Normas!$A:$D,3,FALSE),VLOOKUP(Dati!$A8017,Normas!$A:$D,3,FALSE)*0.6)),"")</f>
      </c>
      <c r="H8017" s="2">
        <f>IFERROR(IF(ISBLANK($A8017),"",IF($A8017="Ūdeņraža jonu koncentrācija",VLOOKUP(Dati!$A8017,Normas!$A:$D,2,FALSE),VLOOKUP(Dati!$A8017,Normas!$A:$D,2,FALSE)*0.3)),"")</f>
      </c>
      <c r="I8017" s="2">
        <f>IFERROR(IF(ISBLANK($A8017),"",IF($A8017="Ūdeņraža jonu koncentrācija",VLOOKUP(Dati!$A8017,Normas!$A:$D,3,FALSE),VLOOKUP(Dati!$A8017,Normas!$A:$D,3,FALSE)*0.3)),"")</f>
      </c>
    </row>
    <row r="8018" spans="2:9" x14ac:dyDescent="0.2">
      <c r="B8018">
        <f>IF(ISBLANK(A8018),"",VLOOKUP(A8018,Normas!A:D,4,FALSE))</f>
      </c>
      <c r="E8018" s="2">
        <f>IF(ISBLANK(D8018),"",INT(YEARFRAC(D8018,'Vispārīga informācija'!$B$2)))</f>
      </c>
      <c r="F8018" s="2">
        <f>IFERROR(IF(ISBLANK($A8018),"",IF($A8018="Ūdeņraža jonu koncentrācija",VLOOKUP(Dati!$A8018,Normas!$A:$D,2,FALSE),VLOOKUP(Dati!$A8018,Normas!$A:$D,2,FALSE)*0.6)),"")</f>
      </c>
      <c r="G8018" s="2">
        <f>IFERROR(IF(ISBLANK($A8018),"",IF($A8018="Ūdeņraža jonu koncentrācija",VLOOKUP(Dati!$A8018,Normas!$A:$D,3,FALSE),VLOOKUP(Dati!$A8018,Normas!$A:$D,3,FALSE)*0.6)),"")</f>
      </c>
      <c r="H8018" s="2">
        <f>IFERROR(IF(ISBLANK($A8018),"",IF($A8018="Ūdeņraža jonu koncentrācija",VLOOKUP(Dati!$A8018,Normas!$A:$D,2,FALSE),VLOOKUP(Dati!$A8018,Normas!$A:$D,2,FALSE)*0.3)),"")</f>
      </c>
      <c r="I8018" s="2">
        <f>IFERROR(IF(ISBLANK($A8018),"",IF($A8018="Ūdeņraža jonu koncentrācija",VLOOKUP(Dati!$A8018,Normas!$A:$D,3,FALSE),VLOOKUP(Dati!$A8018,Normas!$A:$D,3,FALSE)*0.3)),"")</f>
      </c>
    </row>
    <row r="8019" spans="2:9" x14ac:dyDescent="0.2">
      <c r="B8019">
        <f>IF(ISBLANK(A8019),"",VLOOKUP(A8019,Normas!A:D,4,FALSE))</f>
      </c>
      <c r="E8019" s="2">
        <f>IF(ISBLANK(D8019),"",INT(YEARFRAC(D8019,'Vispārīga informācija'!$B$2)))</f>
      </c>
      <c r="F8019" s="2">
        <f>IFERROR(IF(ISBLANK($A8019),"",IF($A8019="Ūdeņraža jonu koncentrācija",VLOOKUP(Dati!$A8019,Normas!$A:$D,2,FALSE),VLOOKUP(Dati!$A8019,Normas!$A:$D,2,FALSE)*0.6)),"")</f>
      </c>
      <c r="G8019" s="2">
        <f>IFERROR(IF(ISBLANK($A8019),"",IF($A8019="Ūdeņraža jonu koncentrācija",VLOOKUP(Dati!$A8019,Normas!$A:$D,3,FALSE),VLOOKUP(Dati!$A8019,Normas!$A:$D,3,FALSE)*0.6)),"")</f>
      </c>
      <c r="H8019" s="2">
        <f>IFERROR(IF(ISBLANK($A8019),"",IF($A8019="Ūdeņraža jonu koncentrācija",VLOOKUP(Dati!$A8019,Normas!$A:$D,2,FALSE),VLOOKUP(Dati!$A8019,Normas!$A:$D,2,FALSE)*0.3)),"")</f>
      </c>
      <c r="I8019" s="2">
        <f>IFERROR(IF(ISBLANK($A8019),"",IF($A8019="Ūdeņraža jonu koncentrācija",VLOOKUP(Dati!$A8019,Normas!$A:$D,3,FALSE),VLOOKUP(Dati!$A8019,Normas!$A:$D,3,FALSE)*0.3)),"")</f>
      </c>
    </row>
    <row r="8020" spans="2:9" x14ac:dyDescent="0.2">
      <c r="B8020">
        <f>IF(ISBLANK(A8020),"",VLOOKUP(A8020,Normas!A:D,4,FALSE))</f>
      </c>
      <c r="E8020" s="2">
        <f>IF(ISBLANK(D8020),"",INT(YEARFRAC(D8020,'Vispārīga informācija'!$B$2)))</f>
      </c>
      <c r="F8020" s="2">
        <f>IFERROR(IF(ISBLANK($A8020),"",IF($A8020="Ūdeņraža jonu koncentrācija",VLOOKUP(Dati!$A8020,Normas!$A:$D,2,FALSE),VLOOKUP(Dati!$A8020,Normas!$A:$D,2,FALSE)*0.6)),"")</f>
      </c>
      <c r="G8020" s="2">
        <f>IFERROR(IF(ISBLANK($A8020),"",IF($A8020="Ūdeņraža jonu koncentrācija",VLOOKUP(Dati!$A8020,Normas!$A:$D,3,FALSE),VLOOKUP(Dati!$A8020,Normas!$A:$D,3,FALSE)*0.6)),"")</f>
      </c>
      <c r="H8020" s="2">
        <f>IFERROR(IF(ISBLANK($A8020),"",IF($A8020="Ūdeņraža jonu koncentrācija",VLOOKUP(Dati!$A8020,Normas!$A:$D,2,FALSE),VLOOKUP(Dati!$A8020,Normas!$A:$D,2,FALSE)*0.3)),"")</f>
      </c>
      <c r="I8020" s="2">
        <f>IFERROR(IF(ISBLANK($A8020),"",IF($A8020="Ūdeņraža jonu koncentrācija",VLOOKUP(Dati!$A8020,Normas!$A:$D,3,FALSE),VLOOKUP(Dati!$A8020,Normas!$A:$D,3,FALSE)*0.3)),"")</f>
      </c>
    </row>
    <row r="8021" spans="2:9" x14ac:dyDescent="0.2">
      <c r="B8021">
        <f>IF(ISBLANK(A8021),"",VLOOKUP(A8021,Normas!A:D,4,FALSE))</f>
      </c>
      <c r="E8021" s="2">
        <f>IF(ISBLANK(D8021),"",INT(YEARFRAC(D8021,'Vispārīga informācija'!$B$2)))</f>
      </c>
      <c r="F8021" s="2">
        <f>IFERROR(IF(ISBLANK($A8021),"",IF($A8021="Ūdeņraža jonu koncentrācija",VLOOKUP(Dati!$A8021,Normas!$A:$D,2,FALSE),VLOOKUP(Dati!$A8021,Normas!$A:$D,2,FALSE)*0.6)),"")</f>
      </c>
      <c r="G8021" s="2">
        <f>IFERROR(IF(ISBLANK($A8021),"",IF($A8021="Ūdeņraža jonu koncentrācija",VLOOKUP(Dati!$A8021,Normas!$A:$D,3,FALSE),VLOOKUP(Dati!$A8021,Normas!$A:$D,3,FALSE)*0.6)),"")</f>
      </c>
      <c r="H8021" s="2">
        <f>IFERROR(IF(ISBLANK($A8021),"",IF($A8021="Ūdeņraža jonu koncentrācija",VLOOKUP(Dati!$A8021,Normas!$A:$D,2,FALSE),VLOOKUP(Dati!$A8021,Normas!$A:$D,2,FALSE)*0.3)),"")</f>
      </c>
      <c r="I8021" s="2">
        <f>IFERROR(IF(ISBLANK($A8021),"",IF($A8021="Ūdeņraža jonu koncentrācija",VLOOKUP(Dati!$A8021,Normas!$A:$D,3,FALSE),VLOOKUP(Dati!$A8021,Normas!$A:$D,3,FALSE)*0.3)),"")</f>
      </c>
    </row>
    <row r="8022" spans="2:9" x14ac:dyDescent="0.2">
      <c r="B8022">
        <f>IF(ISBLANK(A8022),"",VLOOKUP(A8022,Normas!A:D,4,FALSE))</f>
      </c>
      <c r="E8022" s="2">
        <f>IF(ISBLANK(D8022),"",INT(YEARFRAC(D8022,'Vispārīga informācija'!$B$2)))</f>
      </c>
      <c r="F8022" s="2">
        <f>IFERROR(IF(ISBLANK($A8022),"",IF($A8022="Ūdeņraža jonu koncentrācija",VLOOKUP(Dati!$A8022,Normas!$A:$D,2,FALSE),VLOOKUP(Dati!$A8022,Normas!$A:$D,2,FALSE)*0.6)),"")</f>
      </c>
      <c r="G8022" s="2">
        <f>IFERROR(IF(ISBLANK($A8022),"",IF($A8022="Ūdeņraža jonu koncentrācija",VLOOKUP(Dati!$A8022,Normas!$A:$D,3,FALSE),VLOOKUP(Dati!$A8022,Normas!$A:$D,3,FALSE)*0.6)),"")</f>
      </c>
      <c r="H8022" s="2">
        <f>IFERROR(IF(ISBLANK($A8022),"",IF($A8022="Ūdeņraža jonu koncentrācija",VLOOKUP(Dati!$A8022,Normas!$A:$D,2,FALSE),VLOOKUP(Dati!$A8022,Normas!$A:$D,2,FALSE)*0.3)),"")</f>
      </c>
      <c r="I8022" s="2">
        <f>IFERROR(IF(ISBLANK($A8022),"",IF($A8022="Ūdeņraža jonu koncentrācija",VLOOKUP(Dati!$A8022,Normas!$A:$D,3,FALSE),VLOOKUP(Dati!$A8022,Normas!$A:$D,3,FALSE)*0.3)),"")</f>
      </c>
    </row>
    <row r="8023" spans="2:9" x14ac:dyDescent="0.2">
      <c r="B8023">
        <f>IF(ISBLANK(A8023),"",VLOOKUP(A8023,Normas!A:D,4,FALSE))</f>
      </c>
      <c r="E8023" s="2">
        <f>IF(ISBLANK(D8023),"",INT(YEARFRAC(D8023,'Vispārīga informācija'!$B$2)))</f>
      </c>
      <c r="F8023" s="2">
        <f>IFERROR(IF(ISBLANK($A8023),"",IF($A8023="Ūdeņraža jonu koncentrācija",VLOOKUP(Dati!$A8023,Normas!$A:$D,2,FALSE),VLOOKUP(Dati!$A8023,Normas!$A:$D,2,FALSE)*0.6)),"")</f>
      </c>
      <c r="G8023" s="2">
        <f>IFERROR(IF(ISBLANK($A8023),"",IF($A8023="Ūdeņraža jonu koncentrācija",VLOOKUP(Dati!$A8023,Normas!$A:$D,3,FALSE),VLOOKUP(Dati!$A8023,Normas!$A:$D,3,FALSE)*0.6)),"")</f>
      </c>
      <c r="H8023" s="2">
        <f>IFERROR(IF(ISBLANK($A8023),"",IF($A8023="Ūdeņraža jonu koncentrācija",VLOOKUP(Dati!$A8023,Normas!$A:$D,2,FALSE),VLOOKUP(Dati!$A8023,Normas!$A:$D,2,FALSE)*0.3)),"")</f>
      </c>
      <c r="I8023" s="2">
        <f>IFERROR(IF(ISBLANK($A8023),"",IF($A8023="Ūdeņraža jonu koncentrācija",VLOOKUP(Dati!$A8023,Normas!$A:$D,3,FALSE),VLOOKUP(Dati!$A8023,Normas!$A:$D,3,FALSE)*0.3)),"")</f>
      </c>
    </row>
    <row r="8024" spans="2:9" x14ac:dyDescent="0.2">
      <c r="B8024">
        <f>IF(ISBLANK(A8024),"",VLOOKUP(A8024,Normas!A:D,4,FALSE))</f>
      </c>
      <c r="E8024" s="2">
        <f>IF(ISBLANK(D8024),"",INT(YEARFRAC(D8024,'Vispārīga informācija'!$B$2)))</f>
      </c>
      <c r="F8024" s="2">
        <f>IFERROR(IF(ISBLANK($A8024),"",IF($A8024="Ūdeņraža jonu koncentrācija",VLOOKUP(Dati!$A8024,Normas!$A:$D,2,FALSE),VLOOKUP(Dati!$A8024,Normas!$A:$D,2,FALSE)*0.6)),"")</f>
      </c>
      <c r="G8024" s="2">
        <f>IFERROR(IF(ISBLANK($A8024),"",IF($A8024="Ūdeņraža jonu koncentrācija",VLOOKUP(Dati!$A8024,Normas!$A:$D,3,FALSE),VLOOKUP(Dati!$A8024,Normas!$A:$D,3,FALSE)*0.6)),"")</f>
      </c>
      <c r="H8024" s="2">
        <f>IFERROR(IF(ISBLANK($A8024),"",IF($A8024="Ūdeņraža jonu koncentrācija",VLOOKUP(Dati!$A8024,Normas!$A:$D,2,FALSE),VLOOKUP(Dati!$A8024,Normas!$A:$D,2,FALSE)*0.3)),"")</f>
      </c>
      <c r="I8024" s="2">
        <f>IFERROR(IF(ISBLANK($A8024),"",IF($A8024="Ūdeņraža jonu koncentrācija",VLOOKUP(Dati!$A8024,Normas!$A:$D,3,FALSE),VLOOKUP(Dati!$A8024,Normas!$A:$D,3,FALSE)*0.3)),"")</f>
      </c>
    </row>
    <row r="8025" spans="2:9" x14ac:dyDescent="0.2">
      <c r="B8025">
        <f>IF(ISBLANK(A8025),"",VLOOKUP(A8025,Normas!A:D,4,FALSE))</f>
      </c>
      <c r="E8025" s="2">
        <f>IF(ISBLANK(D8025),"",INT(YEARFRAC(D8025,'Vispārīga informācija'!$B$2)))</f>
      </c>
      <c r="F8025" s="2">
        <f>IFERROR(IF(ISBLANK($A8025),"",IF($A8025="Ūdeņraža jonu koncentrācija",VLOOKUP(Dati!$A8025,Normas!$A:$D,2,FALSE),VLOOKUP(Dati!$A8025,Normas!$A:$D,2,FALSE)*0.6)),"")</f>
      </c>
      <c r="G8025" s="2">
        <f>IFERROR(IF(ISBLANK($A8025),"",IF($A8025="Ūdeņraža jonu koncentrācija",VLOOKUP(Dati!$A8025,Normas!$A:$D,3,FALSE),VLOOKUP(Dati!$A8025,Normas!$A:$D,3,FALSE)*0.6)),"")</f>
      </c>
      <c r="H8025" s="2">
        <f>IFERROR(IF(ISBLANK($A8025),"",IF($A8025="Ūdeņraža jonu koncentrācija",VLOOKUP(Dati!$A8025,Normas!$A:$D,2,FALSE),VLOOKUP(Dati!$A8025,Normas!$A:$D,2,FALSE)*0.3)),"")</f>
      </c>
      <c r="I8025" s="2">
        <f>IFERROR(IF(ISBLANK($A8025),"",IF($A8025="Ūdeņraža jonu koncentrācija",VLOOKUP(Dati!$A8025,Normas!$A:$D,3,FALSE),VLOOKUP(Dati!$A8025,Normas!$A:$D,3,FALSE)*0.3)),"")</f>
      </c>
    </row>
    <row r="8026" spans="2:9" x14ac:dyDescent="0.2">
      <c r="B8026">
        <f>IF(ISBLANK(A8026),"",VLOOKUP(A8026,Normas!A:D,4,FALSE))</f>
      </c>
      <c r="E8026" s="2">
        <f>IF(ISBLANK(D8026),"",INT(YEARFRAC(D8026,'Vispārīga informācija'!$B$2)))</f>
      </c>
      <c r="F8026" s="2">
        <f>IFERROR(IF(ISBLANK($A8026),"",IF($A8026="Ūdeņraža jonu koncentrācija",VLOOKUP(Dati!$A8026,Normas!$A:$D,2,FALSE),VLOOKUP(Dati!$A8026,Normas!$A:$D,2,FALSE)*0.6)),"")</f>
      </c>
      <c r="G8026" s="2">
        <f>IFERROR(IF(ISBLANK($A8026),"",IF($A8026="Ūdeņraža jonu koncentrācija",VLOOKUP(Dati!$A8026,Normas!$A:$D,3,FALSE),VLOOKUP(Dati!$A8026,Normas!$A:$D,3,FALSE)*0.6)),"")</f>
      </c>
      <c r="H8026" s="2">
        <f>IFERROR(IF(ISBLANK($A8026),"",IF($A8026="Ūdeņraža jonu koncentrācija",VLOOKUP(Dati!$A8026,Normas!$A:$D,2,FALSE),VLOOKUP(Dati!$A8026,Normas!$A:$D,2,FALSE)*0.3)),"")</f>
      </c>
      <c r="I8026" s="2">
        <f>IFERROR(IF(ISBLANK($A8026),"",IF($A8026="Ūdeņraža jonu koncentrācija",VLOOKUP(Dati!$A8026,Normas!$A:$D,3,FALSE),VLOOKUP(Dati!$A8026,Normas!$A:$D,3,FALSE)*0.3)),"")</f>
      </c>
    </row>
    <row r="8027" spans="2:9" x14ac:dyDescent="0.2">
      <c r="B8027">
        <f>IF(ISBLANK(A8027),"",VLOOKUP(A8027,Normas!A:D,4,FALSE))</f>
      </c>
      <c r="E8027" s="2">
        <f>IF(ISBLANK(D8027),"",INT(YEARFRAC(D8027,'Vispārīga informācija'!$B$2)))</f>
      </c>
      <c r="F8027" s="2">
        <f>IFERROR(IF(ISBLANK($A8027),"",IF($A8027="Ūdeņraža jonu koncentrācija",VLOOKUP(Dati!$A8027,Normas!$A:$D,2,FALSE),VLOOKUP(Dati!$A8027,Normas!$A:$D,2,FALSE)*0.6)),"")</f>
      </c>
      <c r="G8027" s="2">
        <f>IFERROR(IF(ISBLANK($A8027),"",IF($A8027="Ūdeņraža jonu koncentrācija",VLOOKUP(Dati!$A8027,Normas!$A:$D,3,FALSE),VLOOKUP(Dati!$A8027,Normas!$A:$D,3,FALSE)*0.6)),"")</f>
      </c>
      <c r="H8027" s="2">
        <f>IFERROR(IF(ISBLANK($A8027),"",IF($A8027="Ūdeņraža jonu koncentrācija",VLOOKUP(Dati!$A8027,Normas!$A:$D,2,FALSE),VLOOKUP(Dati!$A8027,Normas!$A:$D,2,FALSE)*0.3)),"")</f>
      </c>
      <c r="I8027" s="2">
        <f>IFERROR(IF(ISBLANK($A8027),"",IF($A8027="Ūdeņraža jonu koncentrācija",VLOOKUP(Dati!$A8027,Normas!$A:$D,3,FALSE),VLOOKUP(Dati!$A8027,Normas!$A:$D,3,FALSE)*0.3)),"")</f>
      </c>
    </row>
    <row r="8028" spans="2:9" x14ac:dyDescent="0.2">
      <c r="B8028">
        <f>IF(ISBLANK(A8028),"",VLOOKUP(A8028,Normas!A:D,4,FALSE))</f>
      </c>
      <c r="E8028" s="2">
        <f>IF(ISBLANK(D8028),"",INT(YEARFRAC(D8028,'Vispārīga informācija'!$B$2)))</f>
      </c>
      <c r="F8028" s="2">
        <f>IFERROR(IF(ISBLANK($A8028),"",IF($A8028="Ūdeņraža jonu koncentrācija",VLOOKUP(Dati!$A8028,Normas!$A:$D,2,FALSE),VLOOKUP(Dati!$A8028,Normas!$A:$D,2,FALSE)*0.6)),"")</f>
      </c>
      <c r="G8028" s="2">
        <f>IFERROR(IF(ISBLANK($A8028),"",IF($A8028="Ūdeņraža jonu koncentrācija",VLOOKUP(Dati!$A8028,Normas!$A:$D,3,FALSE),VLOOKUP(Dati!$A8028,Normas!$A:$D,3,FALSE)*0.6)),"")</f>
      </c>
      <c r="H8028" s="2">
        <f>IFERROR(IF(ISBLANK($A8028),"",IF($A8028="Ūdeņraža jonu koncentrācija",VLOOKUP(Dati!$A8028,Normas!$A:$D,2,FALSE),VLOOKUP(Dati!$A8028,Normas!$A:$D,2,FALSE)*0.3)),"")</f>
      </c>
      <c r="I8028" s="2">
        <f>IFERROR(IF(ISBLANK($A8028),"",IF($A8028="Ūdeņraža jonu koncentrācija",VLOOKUP(Dati!$A8028,Normas!$A:$D,3,FALSE),VLOOKUP(Dati!$A8028,Normas!$A:$D,3,FALSE)*0.3)),"")</f>
      </c>
    </row>
    <row r="8029" spans="2:9" x14ac:dyDescent="0.2">
      <c r="B8029">
        <f>IF(ISBLANK(A8029),"",VLOOKUP(A8029,Normas!A:D,4,FALSE))</f>
      </c>
      <c r="E8029" s="2">
        <f>IF(ISBLANK(D8029),"",INT(YEARFRAC(D8029,'Vispārīga informācija'!$B$2)))</f>
      </c>
      <c r="F8029" s="2">
        <f>IFERROR(IF(ISBLANK($A8029),"",IF($A8029="Ūdeņraža jonu koncentrācija",VLOOKUP(Dati!$A8029,Normas!$A:$D,2,FALSE),VLOOKUP(Dati!$A8029,Normas!$A:$D,2,FALSE)*0.6)),"")</f>
      </c>
      <c r="G8029" s="2">
        <f>IFERROR(IF(ISBLANK($A8029),"",IF($A8029="Ūdeņraža jonu koncentrācija",VLOOKUP(Dati!$A8029,Normas!$A:$D,3,FALSE),VLOOKUP(Dati!$A8029,Normas!$A:$D,3,FALSE)*0.6)),"")</f>
      </c>
      <c r="H8029" s="2">
        <f>IFERROR(IF(ISBLANK($A8029),"",IF($A8029="Ūdeņraža jonu koncentrācija",VLOOKUP(Dati!$A8029,Normas!$A:$D,2,FALSE),VLOOKUP(Dati!$A8029,Normas!$A:$D,2,FALSE)*0.3)),"")</f>
      </c>
      <c r="I8029" s="2">
        <f>IFERROR(IF(ISBLANK($A8029),"",IF($A8029="Ūdeņraža jonu koncentrācija",VLOOKUP(Dati!$A8029,Normas!$A:$D,3,FALSE),VLOOKUP(Dati!$A8029,Normas!$A:$D,3,FALSE)*0.3)),"")</f>
      </c>
    </row>
    <row r="8030" spans="2:9" x14ac:dyDescent="0.2">
      <c r="B8030">
        <f>IF(ISBLANK(A8030),"",VLOOKUP(A8030,Normas!A:D,4,FALSE))</f>
      </c>
      <c r="E8030" s="2">
        <f>IF(ISBLANK(D8030),"",INT(YEARFRAC(D8030,'Vispārīga informācija'!$B$2)))</f>
      </c>
      <c r="F8030" s="2">
        <f>IFERROR(IF(ISBLANK($A8030),"",IF($A8030="Ūdeņraža jonu koncentrācija",VLOOKUP(Dati!$A8030,Normas!$A:$D,2,FALSE),VLOOKUP(Dati!$A8030,Normas!$A:$D,2,FALSE)*0.6)),"")</f>
      </c>
      <c r="G8030" s="2">
        <f>IFERROR(IF(ISBLANK($A8030),"",IF($A8030="Ūdeņraža jonu koncentrācija",VLOOKUP(Dati!$A8030,Normas!$A:$D,3,FALSE),VLOOKUP(Dati!$A8030,Normas!$A:$D,3,FALSE)*0.6)),"")</f>
      </c>
      <c r="H8030" s="2">
        <f>IFERROR(IF(ISBLANK($A8030),"",IF($A8030="Ūdeņraža jonu koncentrācija",VLOOKUP(Dati!$A8030,Normas!$A:$D,2,FALSE),VLOOKUP(Dati!$A8030,Normas!$A:$D,2,FALSE)*0.3)),"")</f>
      </c>
      <c r="I8030" s="2">
        <f>IFERROR(IF(ISBLANK($A8030),"",IF($A8030="Ūdeņraža jonu koncentrācija",VLOOKUP(Dati!$A8030,Normas!$A:$D,3,FALSE),VLOOKUP(Dati!$A8030,Normas!$A:$D,3,FALSE)*0.3)),"")</f>
      </c>
    </row>
    <row r="8031" spans="2:9" x14ac:dyDescent="0.2">
      <c r="B8031">
        <f>IF(ISBLANK(A8031),"",VLOOKUP(A8031,Normas!A:D,4,FALSE))</f>
      </c>
      <c r="E8031" s="2">
        <f>IF(ISBLANK(D8031),"",INT(YEARFRAC(D8031,'Vispārīga informācija'!$B$2)))</f>
      </c>
      <c r="F8031" s="2">
        <f>IFERROR(IF(ISBLANK($A8031),"",IF($A8031="Ūdeņraža jonu koncentrācija",VLOOKUP(Dati!$A8031,Normas!$A:$D,2,FALSE),VLOOKUP(Dati!$A8031,Normas!$A:$D,2,FALSE)*0.6)),"")</f>
      </c>
      <c r="G8031" s="2">
        <f>IFERROR(IF(ISBLANK($A8031),"",IF($A8031="Ūdeņraža jonu koncentrācija",VLOOKUP(Dati!$A8031,Normas!$A:$D,3,FALSE),VLOOKUP(Dati!$A8031,Normas!$A:$D,3,FALSE)*0.6)),"")</f>
      </c>
      <c r="H8031" s="2">
        <f>IFERROR(IF(ISBLANK($A8031),"",IF($A8031="Ūdeņraža jonu koncentrācija",VLOOKUP(Dati!$A8031,Normas!$A:$D,2,FALSE),VLOOKUP(Dati!$A8031,Normas!$A:$D,2,FALSE)*0.3)),"")</f>
      </c>
      <c r="I8031" s="2">
        <f>IFERROR(IF(ISBLANK($A8031),"",IF($A8031="Ūdeņraža jonu koncentrācija",VLOOKUP(Dati!$A8031,Normas!$A:$D,3,FALSE),VLOOKUP(Dati!$A8031,Normas!$A:$D,3,FALSE)*0.3)),"")</f>
      </c>
    </row>
    <row r="8032" spans="2:9" x14ac:dyDescent="0.2">
      <c r="B8032">
        <f>IF(ISBLANK(A8032),"",VLOOKUP(A8032,Normas!A:D,4,FALSE))</f>
      </c>
      <c r="E8032" s="2">
        <f>IF(ISBLANK(D8032),"",INT(YEARFRAC(D8032,'Vispārīga informācija'!$B$2)))</f>
      </c>
      <c r="F8032" s="2">
        <f>IFERROR(IF(ISBLANK($A8032),"",IF($A8032="Ūdeņraža jonu koncentrācija",VLOOKUP(Dati!$A8032,Normas!$A:$D,2,FALSE),VLOOKUP(Dati!$A8032,Normas!$A:$D,2,FALSE)*0.6)),"")</f>
      </c>
      <c r="G8032" s="2">
        <f>IFERROR(IF(ISBLANK($A8032),"",IF($A8032="Ūdeņraža jonu koncentrācija",VLOOKUP(Dati!$A8032,Normas!$A:$D,3,FALSE),VLOOKUP(Dati!$A8032,Normas!$A:$D,3,FALSE)*0.6)),"")</f>
      </c>
      <c r="H8032" s="2">
        <f>IFERROR(IF(ISBLANK($A8032),"",IF($A8032="Ūdeņraža jonu koncentrācija",VLOOKUP(Dati!$A8032,Normas!$A:$D,2,FALSE),VLOOKUP(Dati!$A8032,Normas!$A:$D,2,FALSE)*0.3)),"")</f>
      </c>
      <c r="I8032" s="2">
        <f>IFERROR(IF(ISBLANK($A8032),"",IF($A8032="Ūdeņraža jonu koncentrācija",VLOOKUP(Dati!$A8032,Normas!$A:$D,3,FALSE),VLOOKUP(Dati!$A8032,Normas!$A:$D,3,FALSE)*0.3)),"")</f>
      </c>
    </row>
    <row r="8033" spans="2:9" x14ac:dyDescent="0.2">
      <c r="B8033">
        <f>IF(ISBLANK(A8033),"",VLOOKUP(A8033,Normas!A:D,4,FALSE))</f>
      </c>
      <c r="E8033" s="2">
        <f>IF(ISBLANK(D8033),"",INT(YEARFRAC(D8033,'Vispārīga informācija'!$B$2)))</f>
      </c>
      <c r="F8033" s="2">
        <f>IFERROR(IF(ISBLANK($A8033),"",IF($A8033="Ūdeņraža jonu koncentrācija",VLOOKUP(Dati!$A8033,Normas!$A:$D,2,FALSE),VLOOKUP(Dati!$A8033,Normas!$A:$D,2,FALSE)*0.6)),"")</f>
      </c>
      <c r="G8033" s="2">
        <f>IFERROR(IF(ISBLANK($A8033),"",IF($A8033="Ūdeņraža jonu koncentrācija",VLOOKUP(Dati!$A8033,Normas!$A:$D,3,FALSE),VLOOKUP(Dati!$A8033,Normas!$A:$D,3,FALSE)*0.6)),"")</f>
      </c>
      <c r="H8033" s="2">
        <f>IFERROR(IF(ISBLANK($A8033),"",IF($A8033="Ūdeņraža jonu koncentrācija",VLOOKUP(Dati!$A8033,Normas!$A:$D,2,FALSE),VLOOKUP(Dati!$A8033,Normas!$A:$D,2,FALSE)*0.3)),"")</f>
      </c>
      <c r="I8033" s="2">
        <f>IFERROR(IF(ISBLANK($A8033),"",IF($A8033="Ūdeņraža jonu koncentrācija",VLOOKUP(Dati!$A8033,Normas!$A:$D,3,FALSE),VLOOKUP(Dati!$A8033,Normas!$A:$D,3,FALSE)*0.3)),"")</f>
      </c>
    </row>
    <row r="8034" spans="2:9" x14ac:dyDescent="0.2">
      <c r="B8034">
        <f>IF(ISBLANK(A8034),"",VLOOKUP(A8034,Normas!A:D,4,FALSE))</f>
      </c>
      <c r="E8034" s="2">
        <f>IF(ISBLANK(D8034),"",INT(YEARFRAC(D8034,'Vispārīga informācija'!$B$2)))</f>
      </c>
      <c r="F8034" s="2">
        <f>IFERROR(IF(ISBLANK($A8034),"",IF($A8034="Ūdeņraža jonu koncentrācija",VLOOKUP(Dati!$A8034,Normas!$A:$D,2,FALSE),VLOOKUP(Dati!$A8034,Normas!$A:$D,2,FALSE)*0.6)),"")</f>
      </c>
      <c r="G8034" s="2">
        <f>IFERROR(IF(ISBLANK($A8034),"",IF($A8034="Ūdeņraža jonu koncentrācija",VLOOKUP(Dati!$A8034,Normas!$A:$D,3,FALSE),VLOOKUP(Dati!$A8034,Normas!$A:$D,3,FALSE)*0.6)),"")</f>
      </c>
      <c r="H8034" s="2">
        <f>IFERROR(IF(ISBLANK($A8034),"",IF($A8034="Ūdeņraža jonu koncentrācija",VLOOKUP(Dati!$A8034,Normas!$A:$D,2,FALSE),VLOOKUP(Dati!$A8034,Normas!$A:$D,2,FALSE)*0.3)),"")</f>
      </c>
      <c r="I8034" s="2">
        <f>IFERROR(IF(ISBLANK($A8034),"",IF($A8034="Ūdeņraža jonu koncentrācija",VLOOKUP(Dati!$A8034,Normas!$A:$D,3,FALSE),VLOOKUP(Dati!$A8034,Normas!$A:$D,3,FALSE)*0.3)),"")</f>
      </c>
    </row>
    <row r="8035" spans="2:9" x14ac:dyDescent="0.2">
      <c r="B8035">
        <f>IF(ISBLANK(A8035),"",VLOOKUP(A8035,Normas!A:D,4,FALSE))</f>
      </c>
      <c r="E8035" s="2">
        <f>IF(ISBLANK(D8035),"",INT(YEARFRAC(D8035,'Vispārīga informācija'!$B$2)))</f>
      </c>
      <c r="F8035" s="2">
        <f>IFERROR(IF(ISBLANK($A8035),"",IF($A8035="Ūdeņraža jonu koncentrācija",VLOOKUP(Dati!$A8035,Normas!$A:$D,2,FALSE),VLOOKUP(Dati!$A8035,Normas!$A:$D,2,FALSE)*0.6)),"")</f>
      </c>
      <c r="G8035" s="2">
        <f>IFERROR(IF(ISBLANK($A8035),"",IF($A8035="Ūdeņraža jonu koncentrācija",VLOOKUP(Dati!$A8035,Normas!$A:$D,3,FALSE),VLOOKUP(Dati!$A8035,Normas!$A:$D,3,FALSE)*0.6)),"")</f>
      </c>
      <c r="H8035" s="2">
        <f>IFERROR(IF(ISBLANK($A8035),"",IF($A8035="Ūdeņraža jonu koncentrācija",VLOOKUP(Dati!$A8035,Normas!$A:$D,2,FALSE),VLOOKUP(Dati!$A8035,Normas!$A:$D,2,FALSE)*0.3)),"")</f>
      </c>
      <c r="I8035" s="2">
        <f>IFERROR(IF(ISBLANK($A8035),"",IF($A8035="Ūdeņraža jonu koncentrācija",VLOOKUP(Dati!$A8035,Normas!$A:$D,3,FALSE),VLOOKUP(Dati!$A8035,Normas!$A:$D,3,FALSE)*0.3)),"")</f>
      </c>
    </row>
    <row r="8036" spans="2:9" x14ac:dyDescent="0.2">
      <c r="B8036">
        <f>IF(ISBLANK(A8036),"",VLOOKUP(A8036,Normas!A:D,4,FALSE))</f>
      </c>
      <c r="E8036" s="2">
        <f>IF(ISBLANK(D8036),"",INT(YEARFRAC(D8036,'Vispārīga informācija'!$B$2)))</f>
      </c>
      <c r="F8036" s="2">
        <f>IFERROR(IF(ISBLANK($A8036),"",IF($A8036="Ūdeņraža jonu koncentrācija",VLOOKUP(Dati!$A8036,Normas!$A:$D,2,FALSE),VLOOKUP(Dati!$A8036,Normas!$A:$D,2,FALSE)*0.6)),"")</f>
      </c>
      <c r="G8036" s="2">
        <f>IFERROR(IF(ISBLANK($A8036),"",IF($A8036="Ūdeņraža jonu koncentrācija",VLOOKUP(Dati!$A8036,Normas!$A:$D,3,FALSE),VLOOKUP(Dati!$A8036,Normas!$A:$D,3,FALSE)*0.6)),"")</f>
      </c>
      <c r="H8036" s="2">
        <f>IFERROR(IF(ISBLANK($A8036),"",IF($A8036="Ūdeņraža jonu koncentrācija",VLOOKUP(Dati!$A8036,Normas!$A:$D,2,FALSE),VLOOKUP(Dati!$A8036,Normas!$A:$D,2,FALSE)*0.3)),"")</f>
      </c>
      <c r="I8036" s="2">
        <f>IFERROR(IF(ISBLANK($A8036),"",IF($A8036="Ūdeņraža jonu koncentrācija",VLOOKUP(Dati!$A8036,Normas!$A:$D,3,FALSE),VLOOKUP(Dati!$A8036,Normas!$A:$D,3,FALSE)*0.3)),"")</f>
      </c>
    </row>
    <row r="8037" spans="2:9" x14ac:dyDescent="0.2">
      <c r="B8037">
        <f>IF(ISBLANK(A8037),"",VLOOKUP(A8037,Normas!A:D,4,FALSE))</f>
      </c>
      <c r="E8037" s="2">
        <f>IF(ISBLANK(D8037),"",INT(YEARFRAC(D8037,'Vispārīga informācija'!$B$2)))</f>
      </c>
      <c r="F8037" s="2">
        <f>IFERROR(IF(ISBLANK($A8037),"",IF($A8037="Ūdeņraža jonu koncentrācija",VLOOKUP(Dati!$A8037,Normas!$A:$D,2,FALSE),VLOOKUP(Dati!$A8037,Normas!$A:$D,2,FALSE)*0.6)),"")</f>
      </c>
      <c r="G8037" s="2">
        <f>IFERROR(IF(ISBLANK($A8037),"",IF($A8037="Ūdeņraža jonu koncentrācija",VLOOKUP(Dati!$A8037,Normas!$A:$D,3,FALSE),VLOOKUP(Dati!$A8037,Normas!$A:$D,3,FALSE)*0.6)),"")</f>
      </c>
      <c r="H8037" s="2">
        <f>IFERROR(IF(ISBLANK($A8037),"",IF($A8037="Ūdeņraža jonu koncentrācija",VLOOKUP(Dati!$A8037,Normas!$A:$D,2,FALSE),VLOOKUP(Dati!$A8037,Normas!$A:$D,2,FALSE)*0.3)),"")</f>
      </c>
      <c r="I8037" s="2">
        <f>IFERROR(IF(ISBLANK($A8037),"",IF($A8037="Ūdeņraža jonu koncentrācija",VLOOKUP(Dati!$A8037,Normas!$A:$D,3,FALSE),VLOOKUP(Dati!$A8037,Normas!$A:$D,3,FALSE)*0.3)),"")</f>
      </c>
    </row>
    <row r="8038" spans="2:9" x14ac:dyDescent="0.2">
      <c r="B8038">
        <f>IF(ISBLANK(A8038),"",VLOOKUP(A8038,Normas!A:D,4,FALSE))</f>
      </c>
      <c r="E8038" s="2">
        <f>IF(ISBLANK(D8038),"",INT(YEARFRAC(D8038,'Vispārīga informācija'!$B$2)))</f>
      </c>
      <c r="F8038" s="2">
        <f>IFERROR(IF(ISBLANK($A8038),"",IF($A8038="Ūdeņraža jonu koncentrācija",VLOOKUP(Dati!$A8038,Normas!$A:$D,2,FALSE),VLOOKUP(Dati!$A8038,Normas!$A:$D,2,FALSE)*0.6)),"")</f>
      </c>
      <c r="G8038" s="2">
        <f>IFERROR(IF(ISBLANK($A8038),"",IF($A8038="Ūdeņraža jonu koncentrācija",VLOOKUP(Dati!$A8038,Normas!$A:$D,3,FALSE),VLOOKUP(Dati!$A8038,Normas!$A:$D,3,FALSE)*0.6)),"")</f>
      </c>
      <c r="H8038" s="2">
        <f>IFERROR(IF(ISBLANK($A8038),"",IF($A8038="Ūdeņraža jonu koncentrācija",VLOOKUP(Dati!$A8038,Normas!$A:$D,2,FALSE),VLOOKUP(Dati!$A8038,Normas!$A:$D,2,FALSE)*0.3)),"")</f>
      </c>
      <c r="I8038" s="2">
        <f>IFERROR(IF(ISBLANK($A8038),"",IF($A8038="Ūdeņraža jonu koncentrācija",VLOOKUP(Dati!$A8038,Normas!$A:$D,3,FALSE),VLOOKUP(Dati!$A8038,Normas!$A:$D,3,FALSE)*0.3)),"")</f>
      </c>
    </row>
    <row r="8039" spans="2:9" x14ac:dyDescent="0.2">
      <c r="B8039">
        <f>IF(ISBLANK(A8039),"",VLOOKUP(A8039,Normas!A:D,4,FALSE))</f>
      </c>
      <c r="E8039" s="2">
        <f>IF(ISBLANK(D8039),"",INT(YEARFRAC(D8039,'Vispārīga informācija'!$B$2)))</f>
      </c>
      <c r="F8039" s="2">
        <f>IFERROR(IF(ISBLANK($A8039),"",IF($A8039="Ūdeņraža jonu koncentrācija",VLOOKUP(Dati!$A8039,Normas!$A:$D,2,FALSE),VLOOKUP(Dati!$A8039,Normas!$A:$D,2,FALSE)*0.6)),"")</f>
      </c>
      <c r="G8039" s="2">
        <f>IFERROR(IF(ISBLANK($A8039),"",IF($A8039="Ūdeņraža jonu koncentrācija",VLOOKUP(Dati!$A8039,Normas!$A:$D,3,FALSE),VLOOKUP(Dati!$A8039,Normas!$A:$D,3,FALSE)*0.6)),"")</f>
      </c>
      <c r="H8039" s="2">
        <f>IFERROR(IF(ISBLANK($A8039),"",IF($A8039="Ūdeņraža jonu koncentrācija",VLOOKUP(Dati!$A8039,Normas!$A:$D,2,FALSE),VLOOKUP(Dati!$A8039,Normas!$A:$D,2,FALSE)*0.3)),"")</f>
      </c>
      <c r="I8039" s="2">
        <f>IFERROR(IF(ISBLANK($A8039),"",IF($A8039="Ūdeņraža jonu koncentrācija",VLOOKUP(Dati!$A8039,Normas!$A:$D,3,FALSE),VLOOKUP(Dati!$A8039,Normas!$A:$D,3,FALSE)*0.3)),"")</f>
      </c>
    </row>
    <row r="8040" spans="2:9" x14ac:dyDescent="0.2">
      <c r="B8040">
        <f>IF(ISBLANK(A8040),"",VLOOKUP(A8040,Normas!A:D,4,FALSE))</f>
      </c>
      <c r="E8040" s="2">
        <f>IF(ISBLANK(D8040),"",INT(YEARFRAC(D8040,'Vispārīga informācija'!$B$2)))</f>
      </c>
      <c r="F8040" s="2">
        <f>IFERROR(IF(ISBLANK($A8040),"",IF($A8040="Ūdeņraža jonu koncentrācija",VLOOKUP(Dati!$A8040,Normas!$A:$D,2,FALSE),VLOOKUP(Dati!$A8040,Normas!$A:$D,2,FALSE)*0.6)),"")</f>
      </c>
      <c r="G8040" s="2">
        <f>IFERROR(IF(ISBLANK($A8040),"",IF($A8040="Ūdeņraža jonu koncentrācija",VLOOKUP(Dati!$A8040,Normas!$A:$D,3,FALSE),VLOOKUP(Dati!$A8040,Normas!$A:$D,3,FALSE)*0.6)),"")</f>
      </c>
      <c r="H8040" s="2">
        <f>IFERROR(IF(ISBLANK($A8040),"",IF($A8040="Ūdeņraža jonu koncentrācija",VLOOKUP(Dati!$A8040,Normas!$A:$D,2,FALSE),VLOOKUP(Dati!$A8040,Normas!$A:$D,2,FALSE)*0.3)),"")</f>
      </c>
      <c r="I8040" s="2">
        <f>IFERROR(IF(ISBLANK($A8040),"",IF($A8040="Ūdeņraža jonu koncentrācija",VLOOKUP(Dati!$A8040,Normas!$A:$D,3,FALSE),VLOOKUP(Dati!$A8040,Normas!$A:$D,3,FALSE)*0.3)),"")</f>
      </c>
    </row>
    <row r="8041" spans="2:9" x14ac:dyDescent="0.2">
      <c r="B8041">
        <f>IF(ISBLANK(A8041),"",VLOOKUP(A8041,Normas!A:D,4,FALSE))</f>
      </c>
      <c r="E8041" s="2">
        <f>IF(ISBLANK(D8041),"",INT(YEARFRAC(D8041,'Vispārīga informācija'!$B$2)))</f>
      </c>
      <c r="F8041" s="2">
        <f>IFERROR(IF(ISBLANK($A8041),"",IF($A8041="Ūdeņraža jonu koncentrācija",VLOOKUP(Dati!$A8041,Normas!$A:$D,2,FALSE),VLOOKUP(Dati!$A8041,Normas!$A:$D,2,FALSE)*0.6)),"")</f>
      </c>
      <c r="G8041" s="2">
        <f>IFERROR(IF(ISBLANK($A8041),"",IF($A8041="Ūdeņraža jonu koncentrācija",VLOOKUP(Dati!$A8041,Normas!$A:$D,3,FALSE),VLOOKUP(Dati!$A8041,Normas!$A:$D,3,FALSE)*0.6)),"")</f>
      </c>
      <c r="H8041" s="2">
        <f>IFERROR(IF(ISBLANK($A8041),"",IF($A8041="Ūdeņraža jonu koncentrācija",VLOOKUP(Dati!$A8041,Normas!$A:$D,2,FALSE),VLOOKUP(Dati!$A8041,Normas!$A:$D,2,FALSE)*0.3)),"")</f>
      </c>
      <c r="I8041" s="2">
        <f>IFERROR(IF(ISBLANK($A8041),"",IF($A8041="Ūdeņraža jonu koncentrācija",VLOOKUP(Dati!$A8041,Normas!$A:$D,3,FALSE),VLOOKUP(Dati!$A8041,Normas!$A:$D,3,FALSE)*0.3)),"")</f>
      </c>
    </row>
    <row r="8042" spans="2:9" x14ac:dyDescent="0.2">
      <c r="B8042">
        <f>IF(ISBLANK(A8042),"",VLOOKUP(A8042,Normas!A:D,4,FALSE))</f>
      </c>
      <c r="E8042" s="2">
        <f>IF(ISBLANK(D8042),"",INT(YEARFRAC(D8042,'Vispārīga informācija'!$B$2)))</f>
      </c>
      <c r="F8042" s="2">
        <f>IFERROR(IF(ISBLANK($A8042),"",IF($A8042="Ūdeņraža jonu koncentrācija",VLOOKUP(Dati!$A8042,Normas!$A:$D,2,FALSE),VLOOKUP(Dati!$A8042,Normas!$A:$D,2,FALSE)*0.6)),"")</f>
      </c>
      <c r="G8042" s="2">
        <f>IFERROR(IF(ISBLANK($A8042),"",IF($A8042="Ūdeņraža jonu koncentrācija",VLOOKUP(Dati!$A8042,Normas!$A:$D,3,FALSE),VLOOKUP(Dati!$A8042,Normas!$A:$D,3,FALSE)*0.6)),"")</f>
      </c>
      <c r="H8042" s="2">
        <f>IFERROR(IF(ISBLANK($A8042),"",IF($A8042="Ūdeņraža jonu koncentrācija",VLOOKUP(Dati!$A8042,Normas!$A:$D,2,FALSE),VLOOKUP(Dati!$A8042,Normas!$A:$D,2,FALSE)*0.3)),"")</f>
      </c>
      <c r="I8042" s="2">
        <f>IFERROR(IF(ISBLANK($A8042),"",IF($A8042="Ūdeņraža jonu koncentrācija",VLOOKUP(Dati!$A8042,Normas!$A:$D,3,FALSE),VLOOKUP(Dati!$A8042,Normas!$A:$D,3,FALSE)*0.3)),"")</f>
      </c>
    </row>
    <row r="8043" spans="2:9" x14ac:dyDescent="0.2">
      <c r="B8043">
        <f>IF(ISBLANK(A8043),"",VLOOKUP(A8043,Normas!A:D,4,FALSE))</f>
      </c>
      <c r="E8043" s="2">
        <f>IF(ISBLANK(D8043),"",INT(YEARFRAC(D8043,'Vispārīga informācija'!$B$2)))</f>
      </c>
      <c r="F8043" s="2">
        <f>IFERROR(IF(ISBLANK($A8043),"",IF($A8043="Ūdeņraža jonu koncentrācija",VLOOKUP(Dati!$A8043,Normas!$A:$D,2,FALSE),VLOOKUP(Dati!$A8043,Normas!$A:$D,2,FALSE)*0.6)),"")</f>
      </c>
      <c r="G8043" s="2">
        <f>IFERROR(IF(ISBLANK($A8043),"",IF($A8043="Ūdeņraža jonu koncentrācija",VLOOKUP(Dati!$A8043,Normas!$A:$D,3,FALSE),VLOOKUP(Dati!$A8043,Normas!$A:$D,3,FALSE)*0.6)),"")</f>
      </c>
      <c r="H8043" s="2">
        <f>IFERROR(IF(ISBLANK($A8043),"",IF($A8043="Ūdeņraža jonu koncentrācija",VLOOKUP(Dati!$A8043,Normas!$A:$D,2,FALSE),VLOOKUP(Dati!$A8043,Normas!$A:$D,2,FALSE)*0.3)),"")</f>
      </c>
      <c r="I8043" s="2">
        <f>IFERROR(IF(ISBLANK($A8043),"",IF($A8043="Ūdeņraža jonu koncentrācija",VLOOKUP(Dati!$A8043,Normas!$A:$D,3,FALSE),VLOOKUP(Dati!$A8043,Normas!$A:$D,3,FALSE)*0.3)),"")</f>
      </c>
    </row>
    <row r="8044" spans="2:9" x14ac:dyDescent="0.2">
      <c r="B8044">
        <f>IF(ISBLANK(A8044),"",VLOOKUP(A8044,Normas!A:D,4,FALSE))</f>
      </c>
      <c r="E8044" s="2">
        <f>IF(ISBLANK(D8044),"",INT(YEARFRAC(D8044,'Vispārīga informācija'!$B$2)))</f>
      </c>
      <c r="F8044" s="2">
        <f>IFERROR(IF(ISBLANK($A8044),"",IF($A8044="Ūdeņraža jonu koncentrācija",VLOOKUP(Dati!$A8044,Normas!$A:$D,2,FALSE),VLOOKUP(Dati!$A8044,Normas!$A:$D,2,FALSE)*0.6)),"")</f>
      </c>
      <c r="G8044" s="2">
        <f>IFERROR(IF(ISBLANK($A8044),"",IF($A8044="Ūdeņraža jonu koncentrācija",VLOOKUP(Dati!$A8044,Normas!$A:$D,3,FALSE),VLOOKUP(Dati!$A8044,Normas!$A:$D,3,FALSE)*0.6)),"")</f>
      </c>
      <c r="H8044" s="2">
        <f>IFERROR(IF(ISBLANK($A8044),"",IF($A8044="Ūdeņraža jonu koncentrācija",VLOOKUP(Dati!$A8044,Normas!$A:$D,2,FALSE),VLOOKUP(Dati!$A8044,Normas!$A:$D,2,FALSE)*0.3)),"")</f>
      </c>
      <c r="I8044" s="2">
        <f>IFERROR(IF(ISBLANK($A8044),"",IF($A8044="Ūdeņraža jonu koncentrācija",VLOOKUP(Dati!$A8044,Normas!$A:$D,3,FALSE),VLOOKUP(Dati!$A8044,Normas!$A:$D,3,FALSE)*0.3)),"")</f>
      </c>
    </row>
    <row r="8045" spans="2:9" x14ac:dyDescent="0.2">
      <c r="B8045">
        <f>IF(ISBLANK(A8045),"",VLOOKUP(A8045,Normas!A:D,4,FALSE))</f>
      </c>
      <c r="E8045" s="2">
        <f>IF(ISBLANK(D8045),"",INT(YEARFRAC(D8045,'Vispārīga informācija'!$B$2)))</f>
      </c>
      <c r="F8045" s="2">
        <f>IFERROR(IF(ISBLANK($A8045),"",IF($A8045="Ūdeņraža jonu koncentrācija",VLOOKUP(Dati!$A8045,Normas!$A:$D,2,FALSE),VLOOKUP(Dati!$A8045,Normas!$A:$D,2,FALSE)*0.6)),"")</f>
      </c>
      <c r="G8045" s="2">
        <f>IFERROR(IF(ISBLANK($A8045),"",IF($A8045="Ūdeņraža jonu koncentrācija",VLOOKUP(Dati!$A8045,Normas!$A:$D,3,FALSE),VLOOKUP(Dati!$A8045,Normas!$A:$D,3,FALSE)*0.6)),"")</f>
      </c>
      <c r="H8045" s="2">
        <f>IFERROR(IF(ISBLANK($A8045),"",IF($A8045="Ūdeņraža jonu koncentrācija",VLOOKUP(Dati!$A8045,Normas!$A:$D,2,FALSE),VLOOKUP(Dati!$A8045,Normas!$A:$D,2,FALSE)*0.3)),"")</f>
      </c>
      <c r="I8045" s="2">
        <f>IFERROR(IF(ISBLANK($A8045),"",IF($A8045="Ūdeņraža jonu koncentrācija",VLOOKUP(Dati!$A8045,Normas!$A:$D,3,FALSE),VLOOKUP(Dati!$A8045,Normas!$A:$D,3,FALSE)*0.3)),"")</f>
      </c>
    </row>
    <row r="8046" spans="2:9" x14ac:dyDescent="0.2">
      <c r="B8046">
        <f>IF(ISBLANK(A8046),"",VLOOKUP(A8046,Normas!A:D,4,FALSE))</f>
      </c>
      <c r="E8046" s="2">
        <f>IF(ISBLANK(D8046),"",INT(YEARFRAC(D8046,'Vispārīga informācija'!$B$2)))</f>
      </c>
      <c r="F8046" s="2">
        <f>IFERROR(IF(ISBLANK($A8046),"",IF($A8046="Ūdeņraža jonu koncentrācija",VLOOKUP(Dati!$A8046,Normas!$A:$D,2,FALSE),VLOOKUP(Dati!$A8046,Normas!$A:$D,2,FALSE)*0.6)),"")</f>
      </c>
      <c r="G8046" s="2">
        <f>IFERROR(IF(ISBLANK($A8046),"",IF($A8046="Ūdeņraža jonu koncentrācija",VLOOKUP(Dati!$A8046,Normas!$A:$D,3,FALSE),VLOOKUP(Dati!$A8046,Normas!$A:$D,3,FALSE)*0.6)),"")</f>
      </c>
      <c r="H8046" s="2">
        <f>IFERROR(IF(ISBLANK($A8046),"",IF($A8046="Ūdeņraža jonu koncentrācija",VLOOKUP(Dati!$A8046,Normas!$A:$D,2,FALSE),VLOOKUP(Dati!$A8046,Normas!$A:$D,2,FALSE)*0.3)),"")</f>
      </c>
      <c r="I8046" s="2">
        <f>IFERROR(IF(ISBLANK($A8046),"",IF($A8046="Ūdeņraža jonu koncentrācija",VLOOKUP(Dati!$A8046,Normas!$A:$D,3,FALSE),VLOOKUP(Dati!$A8046,Normas!$A:$D,3,FALSE)*0.3)),"")</f>
      </c>
    </row>
    <row r="8047" spans="2:9" x14ac:dyDescent="0.2">
      <c r="B8047">
        <f>IF(ISBLANK(A8047),"",VLOOKUP(A8047,Normas!A:D,4,FALSE))</f>
      </c>
      <c r="E8047" s="2">
        <f>IF(ISBLANK(D8047),"",INT(YEARFRAC(D8047,'Vispārīga informācija'!$B$2)))</f>
      </c>
      <c r="F8047" s="2">
        <f>IFERROR(IF(ISBLANK($A8047),"",IF($A8047="Ūdeņraža jonu koncentrācija",VLOOKUP(Dati!$A8047,Normas!$A:$D,2,FALSE),VLOOKUP(Dati!$A8047,Normas!$A:$D,2,FALSE)*0.6)),"")</f>
      </c>
      <c r="G8047" s="2">
        <f>IFERROR(IF(ISBLANK($A8047),"",IF($A8047="Ūdeņraža jonu koncentrācija",VLOOKUP(Dati!$A8047,Normas!$A:$D,3,FALSE),VLOOKUP(Dati!$A8047,Normas!$A:$D,3,FALSE)*0.6)),"")</f>
      </c>
      <c r="H8047" s="2">
        <f>IFERROR(IF(ISBLANK($A8047),"",IF($A8047="Ūdeņraža jonu koncentrācija",VLOOKUP(Dati!$A8047,Normas!$A:$D,2,FALSE),VLOOKUP(Dati!$A8047,Normas!$A:$D,2,FALSE)*0.3)),"")</f>
      </c>
      <c r="I8047" s="2">
        <f>IFERROR(IF(ISBLANK($A8047),"",IF($A8047="Ūdeņraža jonu koncentrācija",VLOOKUP(Dati!$A8047,Normas!$A:$D,3,FALSE),VLOOKUP(Dati!$A8047,Normas!$A:$D,3,FALSE)*0.3)),"")</f>
      </c>
    </row>
    <row r="8048" spans="2:9" x14ac:dyDescent="0.2">
      <c r="B8048">
        <f>IF(ISBLANK(A8048),"",VLOOKUP(A8048,Normas!A:D,4,FALSE))</f>
      </c>
      <c r="E8048" s="2">
        <f>IF(ISBLANK(D8048),"",INT(YEARFRAC(D8048,'Vispārīga informācija'!$B$2)))</f>
      </c>
      <c r="F8048" s="2">
        <f>IFERROR(IF(ISBLANK($A8048),"",IF($A8048="Ūdeņraža jonu koncentrācija",VLOOKUP(Dati!$A8048,Normas!$A:$D,2,FALSE),VLOOKUP(Dati!$A8048,Normas!$A:$D,2,FALSE)*0.6)),"")</f>
      </c>
      <c r="G8048" s="2">
        <f>IFERROR(IF(ISBLANK($A8048),"",IF($A8048="Ūdeņraža jonu koncentrācija",VLOOKUP(Dati!$A8048,Normas!$A:$D,3,FALSE),VLOOKUP(Dati!$A8048,Normas!$A:$D,3,FALSE)*0.6)),"")</f>
      </c>
      <c r="H8048" s="2">
        <f>IFERROR(IF(ISBLANK($A8048),"",IF($A8048="Ūdeņraža jonu koncentrācija",VLOOKUP(Dati!$A8048,Normas!$A:$D,2,FALSE),VLOOKUP(Dati!$A8048,Normas!$A:$D,2,FALSE)*0.3)),"")</f>
      </c>
      <c r="I8048" s="2">
        <f>IFERROR(IF(ISBLANK($A8048),"",IF($A8048="Ūdeņraža jonu koncentrācija",VLOOKUP(Dati!$A8048,Normas!$A:$D,3,FALSE),VLOOKUP(Dati!$A8048,Normas!$A:$D,3,FALSE)*0.3)),"")</f>
      </c>
    </row>
    <row r="8049" spans="2:9" x14ac:dyDescent="0.2">
      <c r="B8049">
        <f>IF(ISBLANK(A8049),"",VLOOKUP(A8049,Normas!A:D,4,FALSE))</f>
      </c>
      <c r="E8049" s="2">
        <f>IF(ISBLANK(D8049),"",INT(YEARFRAC(D8049,'Vispārīga informācija'!$B$2)))</f>
      </c>
      <c r="F8049" s="2">
        <f>IFERROR(IF(ISBLANK($A8049),"",IF($A8049="Ūdeņraža jonu koncentrācija",VLOOKUP(Dati!$A8049,Normas!$A:$D,2,FALSE),VLOOKUP(Dati!$A8049,Normas!$A:$D,2,FALSE)*0.6)),"")</f>
      </c>
      <c r="G8049" s="2">
        <f>IFERROR(IF(ISBLANK($A8049),"",IF($A8049="Ūdeņraža jonu koncentrācija",VLOOKUP(Dati!$A8049,Normas!$A:$D,3,FALSE),VLOOKUP(Dati!$A8049,Normas!$A:$D,3,FALSE)*0.6)),"")</f>
      </c>
      <c r="H8049" s="2">
        <f>IFERROR(IF(ISBLANK($A8049),"",IF($A8049="Ūdeņraža jonu koncentrācija",VLOOKUP(Dati!$A8049,Normas!$A:$D,2,FALSE),VLOOKUP(Dati!$A8049,Normas!$A:$D,2,FALSE)*0.3)),"")</f>
      </c>
      <c r="I8049" s="2">
        <f>IFERROR(IF(ISBLANK($A8049),"",IF($A8049="Ūdeņraža jonu koncentrācija",VLOOKUP(Dati!$A8049,Normas!$A:$D,3,FALSE),VLOOKUP(Dati!$A8049,Normas!$A:$D,3,FALSE)*0.3)),"")</f>
      </c>
    </row>
    <row r="8050" spans="2:9" x14ac:dyDescent="0.2">
      <c r="B8050">
        <f>IF(ISBLANK(A8050),"",VLOOKUP(A8050,Normas!A:D,4,FALSE))</f>
      </c>
      <c r="E8050" s="2">
        <f>IF(ISBLANK(D8050),"",INT(YEARFRAC(D8050,'Vispārīga informācija'!$B$2)))</f>
      </c>
      <c r="F8050" s="2">
        <f>IFERROR(IF(ISBLANK($A8050),"",IF($A8050="Ūdeņraža jonu koncentrācija",VLOOKUP(Dati!$A8050,Normas!$A:$D,2,FALSE),VLOOKUP(Dati!$A8050,Normas!$A:$D,2,FALSE)*0.6)),"")</f>
      </c>
      <c r="G8050" s="2">
        <f>IFERROR(IF(ISBLANK($A8050),"",IF($A8050="Ūdeņraža jonu koncentrācija",VLOOKUP(Dati!$A8050,Normas!$A:$D,3,FALSE),VLOOKUP(Dati!$A8050,Normas!$A:$D,3,FALSE)*0.6)),"")</f>
      </c>
      <c r="H8050" s="2">
        <f>IFERROR(IF(ISBLANK($A8050),"",IF($A8050="Ūdeņraža jonu koncentrācija",VLOOKUP(Dati!$A8050,Normas!$A:$D,2,FALSE),VLOOKUP(Dati!$A8050,Normas!$A:$D,2,FALSE)*0.3)),"")</f>
      </c>
      <c r="I8050" s="2">
        <f>IFERROR(IF(ISBLANK($A8050),"",IF($A8050="Ūdeņraža jonu koncentrācija",VLOOKUP(Dati!$A8050,Normas!$A:$D,3,FALSE),VLOOKUP(Dati!$A8050,Normas!$A:$D,3,FALSE)*0.3)),"")</f>
      </c>
    </row>
    <row r="8051" spans="2:9" x14ac:dyDescent="0.2">
      <c r="B8051">
        <f>IF(ISBLANK(A8051),"",VLOOKUP(A8051,Normas!A:D,4,FALSE))</f>
      </c>
      <c r="E8051" s="2">
        <f>IF(ISBLANK(D8051),"",INT(YEARFRAC(D8051,'Vispārīga informācija'!$B$2)))</f>
      </c>
      <c r="F8051" s="2">
        <f>IFERROR(IF(ISBLANK($A8051),"",IF($A8051="Ūdeņraža jonu koncentrācija",VLOOKUP(Dati!$A8051,Normas!$A:$D,2,FALSE),VLOOKUP(Dati!$A8051,Normas!$A:$D,2,FALSE)*0.6)),"")</f>
      </c>
      <c r="G8051" s="2">
        <f>IFERROR(IF(ISBLANK($A8051),"",IF($A8051="Ūdeņraža jonu koncentrācija",VLOOKUP(Dati!$A8051,Normas!$A:$D,3,FALSE),VLOOKUP(Dati!$A8051,Normas!$A:$D,3,FALSE)*0.6)),"")</f>
      </c>
      <c r="H8051" s="2">
        <f>IFERROR(IF(ISBLANK($A8051),"",IF($A8051="Ūdeņraža jonu koncentrācija",VLOOKUP(Dati!$A8051,Normas!$A:$D,2,FALSE),VLOOKUP(Dati!$A8051,Normas!$A:$D,2,FALSE)*0.3)),"")</f>
      </c>
      <c r="I8051" s="2">
        <f>IFERROR(IF(ISBLANK($A8051),"",IF($A8051="Ūdeņraža jonu koncentrācija",VLOOKUP(Dati!$A8051,Normas!$A:$D,3,FALSE),VLOOKUP(Dati!$A8051,Normas!$A:$D,3,FALSE)*0.3)),"")</f>
      </c>
    </row>
    <row r="8052" spans="2:9" x14ac:dyDescent="0.2">
      <c r="B8052">
        <f>IF(ISBLANK(A8052),"",VLOOKUP(A8052,Normas!A:D,4,FALSE))</f>
      </c>
      <c r="E8052" s="2">
        <f>IF(ISBLANK(D8052),"",INT(YEARFRAC(D8052,'Vispārīga informācija'!$B$2)))</f>
      </c>
      <c r="F8052" s="2">
        <f>IFERROR(IF(ISBLANK($A8052),"",IF($A8052="Ūdeņraža jonu koncentrācija",VLOOKUP(Dati!$A8052,Normas!$A:$D,2,FALSE),VLOOKUP(Dati!$A8052,Normas!$A:$D,2,FALSE)*0.6)),"")</f>
      </c>
      <c r="G8052" s="2">
        <f>IFERROR(IF(ISBLANK($A8052),"",IF($A8052="Ūdeņraža jonu koncentrācija",VLOOKUP(Dati!$A8052,Normas!$A:$D,3,FALSE),VLOOKUP(Dati!$A8052,Normas!$A:$D,3,FALSE)*0.6)),"")</f>
      </c>
      <c r="H8052" s="2">
        <f>IFERROR(IF(ISBLANK($A8052),"",IF($A8052="Ūdeņraža jonu koncentrācija",VLOOKUP(Dati!$A8052,Normas!$A:$D,2,FALSE),VLOOKUP(Dati!$A8052,Normas!$A:$D,2,FALSE)*0.3)),"")</f>
      </c>
      <c r="I8052" s="2">
        <f>IFERROR(IF(ISBLANK($A8052),"",IF($A8052="Ūdeņraža jonu koncentrācija",VLOOKUP(Dati!$A8052,Normas!$A:$D,3,FALSE),VLOOKUP(Dati!$A8052,Normas!$A:$D,3,FALSE)*0.3)),"")</f>
      </c>
    </row>
    <row r="8053" spans="2:9" x14ac:dyDescent="0.2">
      <c r="B8053">
        <f>IF(ISBLANK(A8053),"",VLOOKUP(A8053,Normas!A:D,4,FALSE))</f>
      </c>
      <c r="E8053" s="2">
        <f>IF(ISBLANK(D8053),"",INT(YEARFRAC(D8053,'Vispārīga informācija'!$B$2)))</f>
      </c>
      <c r="F8053" s="2">
        <f>IFERROR(IF(ISBLANK($A8053),"",IF($A8053="Ūdeņraža jonu koncentrācija",VLOOKUP(Dati!$A8053,Normas!$A:$D,2,FALSE),VLOOKUP(Dati!$A8053,Normas!$A:$D,2,FALSE)*0.6)),"")</f>
      </c>
      <c r="G8053" s="2">
        <f>IFERROR(IF(ISBLANK($A8053),"",IF($A8053="Ūdeņraža jonu koncentrācija",VLOOKUP(Dati!$A8053,Normas!$A:$D,3,FALSE),VLOOKUP(Dati!$A8053,Normas!$A:$D,3,FALSE)*0.6)),"")</f>
      </c>
      <c r="H8053" s="2">
        <f>IFERROR(IF(ISBLANK($A8053),"",IF($A8053="Ūdeņraža jonu koncentrācija",VLOOKUP(Dati!$A8053,Normas!$A:$D,2,FALSE),VLOOKUP(Dati!$A8053,Normas!$A:$D,2,FALSE)*0.3)),"")</f>
      </c>
      <c r="I8053" s="2">
        <f>IFERROR(IF(ISBLANK($A8053),"",IF($A8053="Ūdeņraža jonu koncentrācija",VLOOKUP(Dati!$A8053,Normas!$A:$D,3,FALSE),VLOOKUP(Dati!$A8053,Normas!$A:$D,3,FALSE)*0.3)),"")</f>
      </c>
    </row>
    <row r="8054" spans="2:9" x14ac:dyDescent="0.2">
      <c r="B8054">
        <f>IF(ISBLANK(A8054),"",VLOOKUP(A8054,Normas!A:D,4,FALSE))</f>
      </c>
      <c r="E8054" s="2">
        <f>IF(ISBLANK(D8054),"",INT(YEARFRAC(D8054,'Vispārīga informācija'!$B$2)))</f>
      </c>
      <c r="F8054" s="2">
        <f>IFERROR(IF(ISBLANK($A8054),"",IF($A8054="Ūdeņraža jonu koncentrācija",VLOOKUP(Dati!$A8054,Normas!$A:$D,2,FALSE),VLOOKUP(Dati!$A8054,Normas!$A:$D,2,FALSE)*0.6)),"")</f>
      </c>
      <c r="G8054" s="2">
        <f>IFERROR(IF(ISBLANK($A8054),"",IF($A8054="Ūdeņraža jonu koncentrācija",VLOOKUP(Dati!$A8054,Normas!$A:$D,3,FALSE),VLOOKUP(Dati!$A8054,Normas!$A:$D,3,FALSE)*0.6)),"")</f>
      </c>
      <c r="H8054" s="2">
        <f>IFERROR(IF(ISBLANK($A8054),"",IF($A8054="Ūdeņraža jonu koncentrācija",VLOOKUP(Dati!$A8054,Normas!$A:$D,2,FALSE),VLOOKUP(Dati!$A8054,Normas!$A:$D,2,FALSE)*0.3)),"")</f>
      </c>
      <c r="I8054" s="2">
        <f>IFERROR(IF(ISBLANK($A8054),"",IF($A8054="Ūdeņraža jonu koncentrācija",VLOOKUP(Dati!$A8054,Normas!$A:$D,3,FALSE),VLOOKUP(Dati!$A8054,Normas!$A:$D,3,FALSE)*0.3)),"")</f>
      </c>
    </row>
    <row r="8055" spans="2:9" x14ac:dyDescent="0.2">
      <c r="B8055">
        <f>IF(ISBLANK(A8055),"",VLOOKUP(A8055,Normas!A:D,4,FALSE))</f>
      </c>
      <c r="E8055" s="2">
        <f>IF(ISBLANK(D8055),"",INT(YEARFRAC(D8055,'Vispārīga informācija'!$B$2)))</f>
      </c>
      <c r="F8055" s="2">
        <f>IFERROR(IF(ISBLANK($A8055),"",IF($A8055="Ūdeņraža jonu koncentrācija",VLOOKUP(Dati!$A8055,Normas!$A:$D,2,FALSE),VLOOKUP(Dati!$A8055,Normas!$A:$D,2,FALSE)*0.6)),"")</f>
      </c>
      <c r="G8055" s="2">
        <f>IFERROR(IF(ISBLANK($A8055),"",IF($A8055="Ūdeņraža jonu koncentrācija",VLOOKUP(Dati!$A8055,Normas!$A:$D,3,FALSE),VLOOKUP(Dati!$A8055,Normas!$A:$D,3,FALSE)*0.6)),"")</f>
      </c>
      <c r="H8055" s="2">
        <f>IFERROR(IF(ISBLANK($A8055),"",IF($A8055="Ūdeņraža jonu koncentrācija",VLOOKUP(Dati!$A8055,Normas!$A:$D,2,FALSE),VLOOKUP(Dati!$A8055,Normas!$A:$D,2,FALSE)*0.3)),"")</f>
      </c>
      <c r="I8055" s="2">
        <f>IFERROR(IF(ISBLANK($A8055),"",IF($A8055="Ūdeņraža jonu koncentrācija",VLOOKUP(Dati!$A8055,Normas!$A:$D,3,FALSE),VLOOKUP(Dati!$A8055,Normas!$A:$D,3,FALSE)*0.3)),"")</f>
      </c>
    </row>
    <row r="8056" spans="2:9" x14ac:dyDescent="0.2">
      <c r="B8056">
        <f>IF(ISBLANK(A8056),"",VLOOKUP(A8056,Normas!A:D,4,FALSE))</f>
      </c>
      <c r="E8056" s="2">
        <f>IF(ISBLANK(D8056),"",INT(YEARFRAC(D8056,'Vispārīga informācija'!$B$2)))</f>
      </c>
      <c r="F8056" s="2">
        <f>IFERROR(IF(ISBLANK($A8056),"",IF($A8056="Ūdeņraža jonu koncentrācija",VLOOKUP(Dati!$A8056,Normas!$A:$D,2,FALSE),VLOOKUP(Dati!$A8056,Normas!$A:$D,2,FALSE)*0.6)),"")</f>
      </c>
      <c r="G8056" s="2">
        <f>IFERROR(IF(ISBLANK($A8056),"",IF($A8056="Ūdeņraža jonu koncentrācija",VLOOKUP(Dati!$A8056,Normas!$A:$D,3,FALSE),VLOOKUP(Dati!$A8056,Normas!$A:$D,3,FALSE)*0.6)),"")</f>
      </c>
      <c r="H8056" s="2">
        <f>IFERROR(IF(ISBLANK($A8056),"",IF($A8056="Ūdeņraža jonu koncentrācija",VLOOKUP(Dati!$A8056,Normas!$A:$D,2,FALSE),VLOOKUP(Dati!$A8056,Normas!$A:$D,2,FALSE)*0.3)),"")</f>
      </c>
      <c r="I8056" s="2">
        <f>IFERROR(IF(ISBLANK($A8056),"",IF($A8056="Ūdeņraža jonu koncentrācija",VLOOKUP(Dati!$A8056,Normas!$A:$D,3,FALSE),VLOOKUP(Dati!$A8056,Normas!$A:$D,3,FALSE)*0.3)),"")</f>
      </c>
    </row>
    <row r="8057" spans="2:9" x14ac:dyDescent="0.2">
      <c r="B8057">
        <f>IF(ISBLANK(A8057),"",VLOOKUP(A8057,Normas!A:D,4,FALSE))</f>
      </c>
      <c r="E8057" s="2">
        <f>IF(ISBLANK(D8057),"",INT(YEARFRAC(D8057,'Vispārīga informācija'!$B$2)))</f>
      </c>
      <c r="F8057" s="2">
        <f>IFERROR(IF(ISBLANK($A8057),"",IF($A8057="Ūdeņraža jonu koncentrācija",VLOOKUP(Dati!$A8057,Normas!$A:$D,2,FALSE),VLOOKUP(Dati!$A8057,Normas!$A:$D,2,FALSE)*0.6)),"")</f>
      </c>
      <c r="G8057" s="2">
        <f>IFERROR(IF(ISBLANK($A8057),"",IF($A8057="Ūdeņraža jonu koncentrācija",VLOOKUP(Dati!$A8057,Normas!$A:$D,3,FALSE),VLOOKUP(Dati!$A8057,Normas!$A:$D,3,FALSE)*0.6)),"")</f>
      </c>
      <c r="H8057" s="2">
        <f>IFERROR(IF(ISBLANK($A8057),"",IF($A8057="Ūdeņraža jonu koncentrācija",VLOOKUP(Dati!$A8057,Normas!$A:$D,2,FALSE),VLOOKUP(Dati!$A8057,Normas!$A:$D,2,FALSE)*0.3)),"")</f>
      </c>
      <c r="I8057" s="2">
        <f>IFERROR(IF(ISBLANK($A8057),"",IF($A8057="Ūdeņraža jonu koncentrācija",VLOOKUP(Dati!$A8057,Normas!$A:$D,3,FALSE),VLOOKUP(Dati!$A8057,Normas!$A:$D,3,FALSE)*0.3)),"")</f>
      </c>
    </row>
    <row r="8058" spans="2:9" x14ac:dyDescent="0.2">
      <c r="B8058">
        <f>IF(ISBLANK(A8058),"",VLOOKUP(A8058,Normas!A:D,4,FALSE))</f>
      </c>
      <c r="E8058" s="2">
        <f>IF(ISBLANK(D8058),"",INT(YEARFRAC(D8058,'Vispārīga informācija'!$B$2)))</f>
      </c>
      <c r="F8058" s="2">
        <f>IFERROR(IF(ISBLANK($A8058),"",IF($A8058="Ūdeņraža jonu koncentrācija",VLOOKUP(Dati!$A8058,Normas!$A:$D,2,FALSE),VLOOKUP(Dati!$A8058,Normas!$A:$D,2,FALSE)*0.6)),"")</f>
      </c>
      <c r="G8058" s="2">
        <f>IFERROR(IF(ISBLANK($A8058),"",IF($A8058="Ūdeņraža jonu koncentrācija",VLOOKUP(Dati!$A8058,Normas!$A:$D,3,FALSE),VLOOKUP(Dati!$A8058,Normas!$A:$D,3,FALSE)*0.6)),"")</f>
      </c>
      <c r="H8058" s="2">
        <f>IFERROR(IF(ISBLANK($A8058),"",IF($A8058="Ūdeņraža jonu koncentrācija",VLOOKUP(Dati!$A8058,Normas!$A:$D,2,FALSE),VLOOKUP(Dati!$A8058,Normas!$A:$D,2,FALSE)*0.3)),"")</f>
      </c>
      <c r="I8058" s="2">
        <f>IFERROR(IF(ISBLANK($A8058),"",IF($A8058="Ūdeņraža jonu koncentrācija",VLOOKUP(Dati!$A8058,Normas!$A:$D,3,FALSE),VLOOKUP(Dati!$A8058,Normas!$A:$D,3,FALSE)*0.3)),"")</f>
      </c>
    </row>
    <row r="8059" spans="2:9" x14ac:dyDescent="0.2">
      <c r="B8059">
        <f>IF(ISBLANK(A8059),"",VLOOKUP(A8059,Normas!A:D,4,FALSE))</f>
      </c>
      <c r="E8059" s="2">
        <f>IF(ISBLANK(D8059),"",INT(YEARFRAC(D8059,'Vispārīga informācija'!$B$2)))</f>
      </c>
      <c r="F8059" s="2">
        <f>IFERROR(IF(ISBLANK($A8059),"",IF($A8059="Ūdeņraža jonu koncentrācija",VLOOKUP(Dati!$A8059,Normas!$A:$D,2,FALSE),VLOOKUP(Dati!$A8059,Normas!$A:$D,2,FALSE)*0.6)),"")</f>
      </c>
      <c r="G8059" s="2">
        <f>IFERROR(IF(ISBLANK($A8059),"",IF($A8059="Ūdeņraža jonu koncentrācija",VLOOKUP(Dati!$A8059,Normas!$A:$D,3,FALSE),VLOOKUP(Dati!$A8059,Normas!$A:$D,3,FALSE)*0.6)),"")</f>
      </c>
      <c r="H8059" s="2">
        <f>IFERROR(IF(ISBLANK($A8059),"",IF($A8059="Ūdeņraža jonu koncentrācija",VLOOKUP(Dati!$A8059,Normas!$A:$D,2,FALSE),VLOOKUP(Dati!$A8059,Normas!$A:$D,2,FALSE)*0.3)),"")</f>
      </c>
      <c r="I8059" s="2">
        <f>IFERROR(IF(ISBLANK($A8059),"",IF($A8059="Ūdeņraža jonu koncentrācija",VLOOKUP(Dati!$A8059,Normas!$A:$D,3,FALSE),VLOOKUP(Dati!$A8059,Normas!$A:$D,3,FALSE)*0.3)),"")</f>
      </c>
    </row>
    <row r="8060" spans="2:9" x14ac:dyDescent="0.2">
      <c r="B8060">
        <f>IF(ISBLANK(A8060),"",VLOOKUP(A8060,Normas!A:D,4,FALSE))</f>
      </c>
      <c r="E8060" s="2">
        <f>IF(ISBLANK(D8060),"",INT(YEARFRAC(D8060,'Vispārīga informācija'!$B$2)))</f>
      </c>
      <c r="F8060" s="2">
        <f>IFERROR(IF(ISBLANK($A8060),"",IF($A8060="Ūdeņraža jonu koncentrācija",VLOOKUP(Dati!$A8060,Normas!$A:$D,2,FALSE),VLOOKUP(Dati!$A8060,Normas!$A:$D,2,FALSE)*0.6)),"")</f>
      </c>
      <c r="G8060" s="2">
        <f>IFERROR(IF(ISBLANK($A8060),"",IF($A8060="Ūdeņraža jonu koncentrācija",VLOOKUP(Dati!$A8060,Normas!$A:$D,3,FALSE),VLOOKUP(Dati!$A8060,Normas!$A:$D,3,FALSE)*0.6)),"")</f>
      </c>
      <c r="H8060" s="2">
        <f>IFERROR(IF(ISBLANK($A8060),"",IF($A8060="Ūdeņraža jonu koncentrācija",VLOOKUP(Dati!$A8060,Normas!$A:$D,2,FALSE),VLOOKUP(Dati!$A8060,Normas!$A:$D,2,FALSE)*0.3)),"")</f>
      </c>
      <c r="I8060" s="2">
        <f>IFERROR(IF(ISBLANK($A8060),"",IF($A8060="Ūdeņraža jonu koncentrācija",VLOOKUP(Dati!$A8060,Normas!$A:$D,3,FALSE),VLOOKUP(Dati!$A8060,Normas!$A:$D,3,FALSE)*0.3)),"")</f>
      </c>
    </row>
    <row r="8061" spans="2:9" x14ac:dyDescent="0.2">
      <c r="B8061">
        <f>IF(ISBLANK(A8061),"",VLOOKUP(A8061,Normas!A:D,4,FALSE))</f>
      </c>
      <c r="E8061" s="2">
        <f>IF(ISBLANK(D8061),"",INT(YEARFRAC(D8061,'Vispārīga informācija'!$B$2)))</f>
      </c>
      <c r="F8061" s="2">
        <f>IFERROR(IF(ISBLANK($A8061),"",IF($A8061="Ūdeņraža jonu koncentrācija",VLOOKUP(Dati!$A8061,Normas!$A:$D,2,FALSE),VLOOKUP(Dati!$A8061,Normas!$A:$D,2,FALSE)*0.6)),"")</f>
      </c>
      <c r="G8061" s="2">
        <f>IFERROR(IF(ISBLANK($A8061),"",IF($A8061="Ūdeņraža jonu koncentrācija",VLOOKUP(Dati!$A8061,Normas!$A:$D,3,FALSE),VLOOKUP(Dati!$A8061,Normas!$A:$D,3,FALSE)*0.6)),"")</f>
      </c>
      <c r="H8061" s="2">
        <f>IFERROR(IF(ISBLANK($A8061),"",IF($A8061="Ūdeņraža jonu koncentrācija",VLOOKUP(Dati!$A8061,Normas!$A:$D,2,FALSE),VLOOKUP(Dati!$A8061,Normas!$A:$D,2,FALSE)*0.3)),"")</f>
      </c>
      <c r="I8061" s="2">
        <f>IFERROR(IF(ISBLANK($A8061),"",IF($A8061="Ūdeņraža jonu koncentrācija",VLOOKUP(Dati!$A8061,Normas!$A:$D,3,FALSE),VLOOKUP(Dati!$A8061,Normas!$A:$D,3,FALSE)*0.3)),"")</f>
      </c>
    </row>
    <row r="8062" spans="2:9" x14ac:dyDescent="0.2">
      <c r="B8062">
        <f>IF(ISBLANK(A8062),"",VLOOKUP(A8062,Normas!A:D,4,FALSE))</f>
      </c>
      <c r="E8062" s="2">
        <f>IF(ISBLANK(D8062),"",INT(YEARFRAC(D8062,'Vispārīga informācija'!$B$2)))</f>
      </c>
      <c r="F8062" s="2">
        <f>IFERROR(IF(ISBLANK($A8062),"",IF($A8062="Ūdeņraža jonu koncentrācija",VLOOKUP(Dati!$A8062,Normas!$A:$D,2,FALSE),VLOOKUP(Dati!$A8062,Normas!$A:$D,2,FALSE)*0.6)),"")</f>
      </c>
      <c r="G8062" s="2">
        <f>IFERROR(IF(ISBLANK($A8062),"",IF($A8062="Ūdeņraža jonu koncentrācija",VLOOKUP(Dati!$A8062,Normas!$A:$D,3,FALSE),VLOOKUP(Dati!$A8062,Normas!$A:$D,3,FALSE)*0.6)),"")</f>
      </c>
      <c r="H8062" s="2">
        <f>IFERROR(IF(ISBLANK($A8062),"",IF($A8062="Ūdeņraža jonu koncentrācija",VLOOKUP(Dati!$A8062,Normas!$A:$D,2,FALSE),VLOOKUP(Dati!$A8062,Normas!$A:$D,2,FALSE)*0.3)),"")</f>
      </c>
      <c r="I8062" s="2">
        <f>IFERROR(IF(ISBLANK($A8062),"",IF($A8062="Ūdeņraža jonu koncentrācija",VLOOKUP(Dati!$A8062,Normas!$A:$D,3,FALSE),VLOOKUP(Dati!$A8062,Normas!$A:$D,3,FALSE)*0.3)),"")</f>
      </c>
    </row>
    <row r="8063" spans="2:9" x14ac:dyDescent="0.2">
      <c r="B8063">
        <f>IF(ISBLANK(A8063),"",VLOOKUP(A8063,Normas!A:D,4,FALSE))</f>
      </c>
      <c r="E8063" s="2">
        <f>IF(ISBLANK(D8063),"",INT(YEARFRAC(D8063,'Vispārīga informācija'!$B$2)))</f>
      </c>
      <c r="F8063" s="2">
        <f>IFERROR(IF(ISBLANK($A8063),"",IF($A8063="Ūdeņraža jonu koncentrācija",VLOOKUP(Dati!$A8063,Normas!$A:$D,2,FALSE),VLOOKUP(Dati!$A8063,Normas!$A:$D,2,FALSE)*0.6)),"")</f>
      </c>
      <c r="G8063" s="2">
        <f>IFERROR(IF(ISBLANK($A8063),"",IF($A8063="Ūdeņraža jonu koncentrācija",VLOOKUP(Dati!$A8063,Normas!$A:$D,3,FALSE),VLOOKUP(Dati!$A8063,Normas!$A:$D,3,FALSE)*0.6)),"")</f>
      </c>
      <c r="H8063" s="2">
        <f>IFERROR(IF(ISBLANK($A8063),"",IF($A8063="Ūdeņraža jonu koncentrācija",VLOOKUP(Dati!$A8063,Normas!$A:$D,2,FALSE),VLOOKUP(Dati!$A8063,Normas!$A:$D,2,FALSE)*0.3)),"")</f>
      </c>
      <c r="I8063" s="2">
        <f>IFERROR(IF(ISBLANK($A8063),"",IF($A8063="Ūdeņraža jonu koncentrācija",VLOOKUP(Dati!$A8063,Normas!$A:$D,3,FALSE),VLOOKUP(Dati!$A8063,Normas!$A:$D,3,FALSE)*0.3)),"")</f>
      </c>
    </row>
    <row r="8064" spans="2:9" x14ac:dyDescent="0.2">
      <c r="B8064">
        <f>IF(ISBLANK(A8064),"",VLOOKUP(A8064,Normas!A:D,4,FALSE))</f>
      </c>
      <c r="E8064" s="2">
        <f>IF(ISBLANK(D8064),"",INT(YEARFRAC(D8064,'Vispārīga informācija'!$B$2)))</f>
      </c>
      <c r="F8064" s="2">
        <f>IFERROR(IF(ISBLANK($A8064),"",IF($A8064="Ūdeņraža jonu koncentrācija",VLOOKUP(Dati!$A8064,Normas!$A:$D,2,FALSE),VLOOKUP(Dati!$A8064,Normas!$A:$D,2,FALSE)*0.6)),"")</f>
      </c>
      <c r="G8064" s="2">
        <f>IFERROR(IF(ISBLANK($A8064),"",IF($A8064="Ūdeņraža jonu koncentrācija",VLOOKUP(Dati!$A8064,Normas!$A:$D,3,FALSE),VLOOKUP(Dati!$A8064,Normas!$A:$D,3,FALSE)*0.6)),"")</f>
      </c>
      <c r="H8064" s="2">
        <f>IFERROR(IF(ISBLANK($A8064),"",IF($A8064="Ūdeņraža jonu koncentrācija",VLOOKUP(Dati!$A8064,Normas!$A:$D,2,FALSE),VLOOKUP(Dati!$A8064,Normas!$A:$D,2,FALSE)*0.3)),"")</f>
      </c>
      <c r="I8064" s="2">
        <f>IFERROR(IF(ISBLANK($A8064),"",IF($A8064="Ūdeņraža jonu koncentrācija",VLOOKUP(Dati!$A8064,Normas!$A:$D,3,FALSE),VLOOKUP(Dati!$A8064,Normas!$A:$D,3,FALSE)*0.3)),"")</f>
      </c>
    </row>
    <row r="8065" spans="2:9" x14ac:dyDescent="0.2">
      <c r="B8065">
        <f>IF(ISBLANK(A8065),"",VLOOKUP(A8065,Normas!A:D,4,FALSE))</f>
      </c>
      <c r="E8065" s="2">
        <f>IF(ISBLANK(D8065),"",INT(YEARFRAC(D8065,'Vispārīga informācija'!$B$2)))</f>
      </c>
      <c r="F8065" s="2">
        <f>IFERROR(IF(ISBLANK($A8065),"",IF($A8065="Ūdeņraža jonu koncentrācija",VLOOKUP(Dati!$A8065,Normas!$A:$D,2,FALSE),VLOOKUP(Dati!$A8065,Normas!$A:$D,2,FALSE)*0.6)),"")</f>
      </c>
      <c r="G8065" s="2">
        <f>IFERROR(IF(ISBLANK($A8065),"",IF($A8065="Ūdeņraža jonu koncentrācija",VLOOKUP(Dati!$A8065,Normas!$A:$D,3,FALSE),VLOOKUP(Dati!$A8065,Normas!$A:$D,3,FALSE)*0.6)),"")</f>
      </c>
      <c r="H8065" s="2">
        <f>IFERROR(IF(ISBLANK($A8065),"",IF($A8065="Ūdeņraža jonu koncentrācija",VLOOKUP(Dati!$A8065,Normas!$A:$D,2,FALSE),VLOOKUP(Dati!$A8065,Normas!$A:$D,2,FALSE)*0.3)),"")</f>
      </c>
      <c r="I8065" s="2">
        <f>IFERROR(IF(ISBLANK($A8065),"",IF($A8065="Ūdeņraža jonu koncentrācija",VLOOKUP(Dati!$A8065,Normas!$A:$D,3,FALSE),VLOOKUP(Dati!$A8065,Normas!$A:$D,3,FALSE)*0.3)),"")</f>
      </c>
    </row>
    <row r="8066" spans="2:9" x14ac:dyDescent="0.2">
      <c r="B8066">
        <f>IF(ISBLANK(A8066),"",VLOOKUP(A8066,Normas!A:D,4,FALSE))</f>
      </c>
      <c r="E8066" s="2">
        <f>IF(ISBLANK(D8066),"",INT(YEARFRAC(D8066,'Vispārīga informācija'!$B$2)))</f>
      </c>
      <c r="F8066" s="2">
        <f>IFERROR(IF(ISBLANK($A8066),"",IF($A8066="Ūdeņraža jonu koncentrācija",VLOOKUP(Dati!$A8066,Normas!$A:$D,2,FALSE),VLOOKUP(Dati!$A8066,Normas!$A:$D,2,FALSE)*0.6)),"")</f>
      </c>
      <c r="G8066" s="2">
        <f>IFERROR(IF(ISBLANK($A8066),"",IF($A8066="Ūdeņraža jonu koncentrācija",VLOOKUP(Dati!$A8066,Normas!$A:$D,3,FALSE),VLOOKUP(Dati!$A8066,Normas!$A:$D,3,FALSE)*0.6)),"")</f>
      </c>
      <c r="H8066" s="2">
        <f>IFERROR(IF(ISBLANK($A8066),"",IF($A8066="Ūdeņraža jonu koncentrācija",VLOOKUP(Dati!$A8066,Normas!$A:$D,2,FALSE),VLOOKUP(Dati!$A8066,Normas!$A:$D,2,FALSE)*0.3)),"")</f>
      </c>
      <c r="I8066" s="2">
        <f>IFERROR(IF(ISBLANK($A8066),"",IF($A8066="Ūdeņraža jonu koncentrācija",VLOOKUP(Dati!$A8066,Normas!$A:$D,3,FALSE),VLOOKUP(Dati!$A8066,Normas!$A:$D,3,FALSE)*0.3)),"")</f>
      </c>
    </row>
    <row r="8067" spans="2:9" x14ac:dyDescent="0.2">
      <c r="B8067">
        <f>IF(ISBLANK(A8067),"",VLOOKUP(A8067,Normas!A:D,4,FALSE))</f>
      </c>
      <c r="E8067" s="2">
        <f>IF(ISBLANK(D8067),"",INT(YEARFRAC(D8067,'Vispārīga informācija'!$B$2)))</f>
      </c>
      <c r="F8067" s="2">
        <f>IFERROR(IF(ISBLANK($A8067),"",IF($A8067="Ūdeņraža jonu koncentrācija",VLOOKUP(Dati!$A8067,Normas!$A:$D,2,FALSE),VLOOKUP(Dati!$A8067,Normas!$A:$D,2,FALSE)*0.6)),"")</f>
      </c>
      <c r="G8067" s="2">
        <f>IFERROR(IF(ISBLANK($A8067),"",IF($A8067="Ūdeņraža jonu koncentrācija",VLOOKUP(Dati!$A8067,Normas!$A:$D,3,FALSE),VLOOKUP(Dati!$A8067,Normas!$A:$D,3,FALSE)*0.6)),"")</f>
      </c>
      <c r="H8067" s="2">
        <f>IFERROR(IF(ISBLANK($A8067),"",IF($A8067="Ūdeņraža jonu koncentrācija",VLOOKUP(Dati!$A8067,Normas!$A:$D,2,FALSE),VLOOKUP(Dati!$A8067,Normas!$A:$D,2,FALSE)*0.3)),"")</f>
      </c>
      <c r="I8067" s="2">
        <f>IFERROR(IF(ISBLANK($A8067),"",IF($A8067="Ūdeņraža jonu koncentrācija",VLOOKUP(Dati!$A8067,Normas!$A:$D,3,FALSE),VLOOKUP(Dati!$A8067,Normas!$A:$D,3,FALSE)*0.3)),"")</f>
      </c>
    </row>
    <row r="8068" spans="2:9" x14ac:dyDescent="0.2">
      <c r="B8068">
        <f>IF(ISBLANK(A8068),"",VLOOKUP(A8068,Normas!A:D,4,FALSE))</f>
      </c>
      <c r="E8068" s="2">
        <f>IF(ISBLANK(D8068),"",INT(YEARFRAC(D8068,'Vispārīga informācija'!$B$2)))</f>
      </c>
      <c r="F8068" s="2">
        <f>IFERROR(IF(ISBLANK($A8068),"",IF($A8068="Ūdeņraža jonu koncentrācija",VLOOKUP(Dati!$A8068,Normas!$A:$D,2,FALSE),VLOOKUP(Dati!$A8068,Normas!$A:$D,2,FALSE)*0.6)),"")</f>
      </c>
      <c r="G8068" s="2">
        <f>IFERROR(IF(ISBLANK($A8068),"",IF($A8068="Ūdeņraža jonu koncentrācija",VLOOKUP(Dati!$A8068,Normas!$A:$D,3,FALSE),VLOOKUP(Dati!$A8068,Normas!$A:$D,3,FALSE)*0.6)),"")</f>
      </c>
      <c r="H8068" s="2">
        <f>IFERROR(IF(ISBLANK($A8068),"",IF($A8068="Ūdeņraža jonu koncentrācija",VLOOKUP(Dati!$A8068,Normas!$A:$D,2,FALSE),VLOOKUP(Dati!$A8068,Normas!$A:$D,2,FALSE)*0.3)),"")</f>
      </c>
      <c r="I8068" s="2">
        <f>IFERROR(IF(ISBLANK($A8068),"",IF($A8068="Ūdeņraža jonu koncentrācija",VLOOKUP(Dati!$A8068,Normas!$A:$D,3,FALSE),VLOOKUP(Dati!$A8068,Normas!$A:$D,3,FALSE)*0.3)),"")</f>
      </c>
    </row>
    <row r="8069" spans="2:9" x14ac:dyDescent="0.2">
      <c r="B8069">
        <f>IF(ISBLANK(A8069),"",VLOOKUP(A8069,Normas!A:D,4,FALSE))</f>
      </c>
      <c r="E8069" s="2">
        <f>IF(ISBLANK(D8069),"",INT(YEARFRAC(D8069,'Vispārīga informācija'!$B$2)))</f>
      </c>
      <c r="F8069" s="2">
        <f>IFERROR(IF(ISBLANK($A8069),"",IF($A8069="Ūdeņraža jonu koncentrācija",VLOOKUP(Dati!$A8069,Normas!$A:$D,2,FALSE),VLOOKUP(Dati!$A8069,Normas!$A:$D,2,FALSE)*0.6)),"")</f>
      </c>
      <c r="G8069" s="2">
        <f>IFERROR(IF(ISBLANK($A8069),"",IF($A8069="Ūdeņraža jonu koncentrācija",VLOOKUP(Dati!$A8069,Normas!$A:$D,3,FALSE),VLOOKUP(Dati!$A8069,Normas!$A:$D,3,FALSE)*0.6)),"")</f>
      </c>
      <c r="H8069" s="2">
        <f>IFERROR(IF(ISBLANK($A8069),"",IF($A8069="Ūdeņraža jonu koncentrācija",VLOOKUP(Dati!$A8069,Normas!$A:$D,2,FALSE),VLOOKUP(Dati!$A8069,Normas!$A:$D,2,FALSE)*0.3)),"")</f>
      </c>
      <c r="I8069" s="2">
        <f>IFERROR(IF(ISBLANK($A8069),"",IF($A8069="Ūdeņraža jonu koncentrācija",VLOOKUP(Dati!$A8069,Normas!$A:$D,3,FALSE),VLOOKUP(Dati!$A8069,Normas!$A:$D,3,FALSE)*0.3)),"")</f>
      </c>
    </row>
    <row r="8070" spans="2:9" x14ac:dyDescent="0.2">
      <c r="B8070">
        <f>IF(ISBLANK(A8070),"",VLOOKUP(A8070,Normas!A:D,4,FALSE))</f>
      </c>
      <c r="E8070" s="2">
        <f>IF(ISBLANK(D8070),"",INT(YEARFRAC(D8070,'Vispārīga informācija'!$B$2)))</f>
      </c>
      <c r="F8070" s="2">
        <f>IFERROR(IF(ISBLANK($A8070),"",IF($A8070="Ūdeņraža jonu koncentrācija",VLOOKUP(Dati!$A8070,Normas!$A:$D,2,FALSE),VLOOKUP(Dati!$A8070,Normas!$A:$D,2,FALSE)*0.6)),"")</f>
      </c>
      <c r="G8070" s="2">
        <f>IFERROR(IF(ISBLANK($A8070),"",IF($A8070="Ūdeņraža jonu koncentrācija",VLOOKUP(Dati!$A8070,Normas!$A:$D,3,FALSE),VLOOKUP(Dati!$A8070,Normas!$A:$D,3,FALSE)*0.6)),"")</f>
      </c>
      <c r="H8070" s="2">
        <f>IFERROR(IF(ISBLANK($A8070),"",IF($A8070="Ūdeņraža jonu koncentrācija",VLOOKUP(Dati!$A8070,Normas!$A:$D,2,FALSE),VLOOKUP(Dati!$A8070,Normas!$A:$D,2,FALSE)*0.3)),"")</f>
      </c>
      <c r="I8070" s="2">
        <f>IFERROR(IF(ISBLANK($A8070),"",IF($A8070="Ūdeņraža jonu koncentrācija",VLOOKUP(Dati!$A8070,Normas!$A:$D,3,FALSE),VLOOKUP(Dati!$A8070,Normas!$A:$D,3,FALSE)*0.3)),"")</f>
      </c>
    </row>
    <row r="8071" spans="2:9" x14ac:dyDescent="0.2">
      <c r="B8071">
        <f>IF(ISBLANK(A8071),"",VLOOKUP(A8071,Normas!A:D,4,FALSE))</f>
      </c>
      <c r="E8071" s="2">
        <f>IF(ISBLANK(D8071),"",INT(YEARFRAC(D8071,'Vispārīga informācija'!$B$2)))</f>
      </c>
      <c r="F8071" s="2">
        <f>IFERROR(IF(ISBLANK($A8071),"",IF($A8071="Ūdeņraža jonu koncentrācija",VLOOKUP(Dati!$A8071,Normas!$A:$D,2,FALSE),VLOOKUP(Dati!$A8071,Normas!$A:$D,2,FALSE)*0.6)),"")</f>
      </c>
      <c r="G8071" s="2">
        <f>IFERROR(IF(ISBLANK($A8071),"",IF($A8071="Ūdeņraža jonu koncentrācija",VLOOKUP(Dati!$A8071,Normas!$A:$D,3,FALSE),VLOOKUP(Dati!$A8071,Normas!$A:$D,3,FALSE)*0.6)),"")</f>
      </c>
      <c r="H8071" s="2">
        <f>IFERROR(IF(ISBLANK($A8071),"",IF($A8071="Ūdeņraža jonu koncentrācija",VLOOKUP(Dati!$A8071,Normas!$A:$D,2,FALSE),VLOOKUP(Dati!$A8071,Normas!$A:$D,2,FALSE)*0.3)),"")</f>
      </c>
      <c r="I8071" s="2">
        <f>IFERROR(IF(ISBLANK($A8071),"",IF($A8071="Ūdeņraža jonu koncentrācija",VLOOKUP(Dati!$A8071,Normas!$A:$D,3,FALSE),VLOOKUP(Dati!$A8071,Normas!$A:$D,3,FALSE)*0.3)),"")</f>
      </c>
    </row>
    <row r="8072" spans="2:9" x14ac:dyDescent="0.2">
      <c r="B8072">
        <f>IF(ISBLANK(A8072),"",VLOOKUP(A8072,Normas!A:D,4,FALSE))</f>
      </c>
      <c r="E8072" s="2">
        <f>IF(ISBLANK(D8072),"",INT(YEARFRAC(D8072,'Vispārīga informācija'!$B$2)))</f>
      </c>
      <c r="F8072" s="2">
        <f>IFERROR(IF(ISBLANK($A8072),"",IF($A8072="Ūdeņraža jonu koncentrācija",VLOOKUP(Dati!$A8072,Normas!$A:$D,2,FALSE),VLOOKUP(Dati!$A8072,Normas!$A:$D,2,FALSE)*0.6)),"")</f>
      </c>
      <c r="G8072" s="2">
        <f>IFERROR(IF(ISBLANK($A8072),"",IF($A8072="Ūdeņraža jonu koncentrācija",VLOOKUP(Dati!$A8072,Normas!$A:$D,3,FALSE),VLOOKUP(Dati!$A8072,Normas!$A:$D,3,FALSE)*0.6)),"")</f>
      </c>
      <c r="H8072" s="2">
        <f>IFERROR(IF(ISBLANK($A8072),"",IF($A8072="Ūdeņraža jonu koncentrācija",VLOOKUP(Dati!$A8072,Normas!$A:$D,2,FALSE),VLOOKUP(Dati!$A8072,Normas!$A:$D,2,FALSE)*0.3)),"")</f>
      </c>
      <c r="I8072" s="2">
        <f>IFERROR(IF(ISBLANK($A8072),"",IF($A8072="Ūdeņraža jonu koncentrācija",VLOOKUP(Dati!$A8072,Normas!$A:$D,3,FALSE),VLOOKUP(Dati!$A8072,Normas!$A:$D,3,FALSE)*0.3)),"")</f>
      </c>
    </row>
    <row r="8073" spans="2:9" x14ac:dyDescent="0.2">
      <c r="B8073">
        <f>IF(ISBLANK(A8073),"",VLOOKUP(A8073,Normas!A:D,4,FALSE))</f>
      </c>
      <c r="E8073" s="2">
        <f>IF(ISBLANK(D8073),"",INT(YEARFRAC(D8073,'Vispārīga informācija'!$B$2)))</f>
      </c>
      <c r="F8073" s="2">
        <f>IFERROR(IF(ISBLANK($A8073),"",IF($A8073="Ūdeņraža jonu koncentrācija",VLOOKUP(Dati!$A8073,Normas!$A:$D,2,FALSE),VLOOKUP(Dati!$A8073,Normas!$A:$D,2,FALSE)*0.6)),"")</f>
      </c>
      <c r="G8073" s="2">
        <f>IFERROR(IF(ISBLANK($A8073),"",IF($A8073="Ūdeņraža jonu koncentrācija",VLOOKUP(Dati!$A8073,Normas!$A:$D,3,FALSE),VLOOKUP(Dati!$A8073,Normas!$A:$D,3,FALSE)*0.6)),"")</f>
      </c>
      <c r="H8073" s="2">
        <f>IFERROR(IF(ISBLANK($A8073),"",IF($A8073="Ūdeņraža jonu koncentrācija",VLOOKUP(Dati!$A8073,Normas!$A:$D,2,FALSE),VLOOKUP(Dati!$A8073,Normas!$A:$D,2,FALSE)*0.3)),"")</f>
      </c>
      <c r="I8073" s="2">
        <f>IFERROR(IF(ISBLANK($A8073),"",IF($A8073="Ūdeņraža jonu koncentrācija",VLOOKUP(Dati!$A8073,Normas!$A:$D,3,FALSE),VLOOKUP(Dati!$A8073,Normas!$A:$D,3,FALSE)*0.3)),"")</f>
      </c>
    </row>
    <row r="8074" spans="2:9" x14ac:dyDescent="0.2">
      <c r="B8074">
        <f>IF(ISBLANK(A8074),"",VLOOKUP(A8074,Normas!A:D,4,FALSE))</f>
      </c>
      <c r="E8074" s="2">
        <f>IF(ISBLANK(D8074),"",INT(YEARFRAC(D8074,'Vispārīga informācija'!$B$2)))</f>
      </c>
      <c r="F8074" s="2">
        <f>IFERROR(IF(ISBLANK($A8074),"",IF($A8074="Ūdeņraža jonu koncentrācija",VLOOKUP(Dati!$A8074,Normas!$A:$D,2,FALSE),VLOOKUP(Dati!$A8074,Normas!$A:$D,2,FALSE)*0.6)),"")</f>
      </c>
      <c r="G8074" s="2">
        <f>IFERROR(IF(ISBLANK($A8074),"",IF($A8074="Ūdeņraža jonu koncentrācija",VLOOKUP(Dati!$A8074,Normas!$A:$D,3,FALSE),VLOOKUP(Dati!$A8074,Normas!$A:$D,3,FALSE)*0.6)),"")</f>
      </c>
      <c r="H8074" s="2">
        <f>IFERROR(IF(ISBLANK($A8074),"",IF($A8074="Ūdeņraža jonu koncentrācija",VLOOKUP(Dati!$A8074,Normas!$A:$D,2,FALSE),VLOOKUP(Dati!$A8074,Normas!$A:$D,2,FALSE)*0.3)),"")</f>
      </c>
      <c r="I8074" s="2">
        <f>IFERROR(IF(ISBLANK($A8074),"",IF($A8074="Ūdeņraža jonu koncentrācija",VLOOKUP(Dati!$A8074,Normas!$A:$D,3,FALSE),VLOOKUP(Dati!$A8074,Normas!$A:$D,3,FALSE)*0.3)),"")</f>
      </c>
    </row>
    <row r="8075" spans="2:9" x14ac:dyDescent="0.2">
      <c r="B8075">
        <f>IF(ISBLANK(A8075),"",VLOOKUP(A8075,Normas!A:D,4,FALSE))</f>
      </c>
      <c r="E8075" s="2">
        <f>IF(ISBLANK(D8075),"",INT(YEARFRAC(D8075,'Vispārīga informācija'!$B$2)))</f>
      </c>
      <c r="F8075" s="2">
        <f>IFERROR(IF(ISBLANK($A8075),"",IF($A8075="Ūdeņraža jonu koncentrācija",VLOOKUP(Dati!$A8075,Normas!$A:$D,2,FALSE),VLOOKUP(Dati!$A8075,Normas!$A:$D,2,FALSE)*0.6)),"")</f>
      </c>
      <c r="G8075" s="2">
        <f>IFERROR(IF(ISBLANK($A8075),"",IF($A8075="Ūdeņraža jonu koncentrācija",VLOOKUP(Dati!$A8075,Normas!$A:$D,3,FALSE),VLOOKUP(Dati!$A8075,Normas!$A:$D,3,FALSE)*0.6)),"")</f>
      </c>
      <c r="H8075" s="2">
        <f>IFERROR(IF(ISBLANK($A8075),"",IF($A8075="Ūdeņraža jonu koncentrācija",VLOOKUP(Dati!$A8075,Normas!$A:$D,2,FALSE),VLOOKUP(Dati!$A8075,Normas!$A:$D,2,FALSE)*0.3)),"")</f>
      </c>
      <c r="I8075" s="2">
        <f>IFERROR(IF(ISBLANK($A8075),"",IF($A8075="Ūdeņraža jonu koncentrācija",VLOOKUP(Dati!$A8075,Normas!$A:$D,3,FALSE),VLOOKUP(Dati!$A8075,Normas!$A:$D,3,FALSE)*0.3)),"")</f>
      </c>
    </row>
    <row r="8076" spans="2:9" x14ac:dyDescent="0.2">
      <c r="B8076">
        <f>IF(ISBLANK(A8076),"",VLOOKUP(A8076,Normas!A:D,4,FALSE))</f>
      </c>
      <c r="E8076" s="2">
        <f>IF(ISBLANK(D8076),"",INT(YEARFRAC(D8076,'Vispārīga informācija'!$B$2)))</f>
      </c>
      <c r="F8076" s="2">
        <f>IFERROR(IF(ISBLANK($A8076),"",IF($A8076="Ūdeņraža jonu koncentrācija",VLOOKUP(Dati!$A8076,Normas!$A:$D,2,FALSE),VLOOKUP(Dati!$A8076,Normas!$A:$D,2,FALSE)*0.6)),"")</f>
      </c>
      <c r="G8076" s="2">
        <f>IFERROR(IF(ISBLANK($A8076),"",IF($A8076="Ūdeņraža jonu koncentrācija",VLOOKUP(Dati!$A8076,Normas!$A:$D,3,FALSE),VLOOKUP(Dati!$A8076,Normas!$A:$D,3,FALSE)*0.6)),"")</f>
      </c>
      <c r="H8076" s="2">
        <f>IFERROR(IF(ISBLANK($A8076),"",IF($A8076="Ūdeņraža jonu koncentrācija",VLOOKUP(Dati!$A8076,Normas!$A:$D,2,FALSE),VLOOKUP(Dati!$A8076,Normas!$A:$D,2,FALSE)*0.3)),"")</f>
      </c>
      <c r="I8076" s="2">
        <f>IFERROR(IF(ISBLANK($A8076),"",IF($A8076="Ūdeņraža jonu koncentrācija",VLOOKUP(Dati!$A8076,Normas!$A:$D,3,FALSE),VLOOKUP(Dati!$A8076,Normas!$A:$D,3,FALSE)*0.3)),"")</f>
      </c>
    </row>
    <row r="8077" spans="2:9" x14ac:dyDescent="0.2">
      <c r="B8077">
        <f>IF(ISBLANK(A8077),"",VLOOKUP(A8077,Normas!A:D,4,FALSE))</f>
      </c>
      <c r="E8077" s="2">
        <f>IF(ISBLANK(D8077),"",INT(YEARFRAC(D8077,'Vispārīga informācija'!$B$2)))</f>
      </c>
      <c r="F8077" s="2">
        <f>IFERROR(IF(ISBLANK($A8077),"",IF($A8077="Ūdeņraža jonu koncentrācija",VLOOKUP(Dati!$A8077,Normas!$A:$D,2,FALSE),VLOOKUP(Dati!$A8077,Normas!$A:$D,2,FALSE)*0.6)),"")</f>
      </c>
      <c r="G8077" s="2">
        <f>IFERROR(IF(ISBLANK($A8077),"",IF($A8077="Ūdeņraža jonu koncentrācija",VLOOKUP(Dati!$A8077,Normas!$A:$D,3,FALSE),VLOOKUP(Dati!$A8077,Normas!$A:$D,3,FALSE)*0.6)),"")</f>
      </c>
      <c r="H8077" s="2">
        <f>IFERROR(IF(ISBLANK($A8077),"",IF($A8077="Ūdeņraža jonu koncentrācija",VLOOKUP(Dati!$A8077,Normas!$A:$D,2,FALSE),VLOOKUP(Dati!$A8077,Normas!$A:$D,2,FALSE)*0.3)),"")</f>
      </c>
      <c r="I8077" s="2">
        <f>IFERROR(IF(ISBLANK($A8077),"",IF($A8077="Ūdeņraža jonu koncentrācija",VLOOKUP(Dati!$A8077,Normas!$A:$D,3,FALSE),VLOOKUP(Dati!$A8077,Normas!$A:$D,3,FALSE)*0.3)),"")</f>
      </c>
    </row>
    <row r="8078" spans="2:9" x14ac:dyDescent="0.2">
      <c r="B8078">
        <f>IF(ISBLANK(A8078),"",VLOOKUP(A8078,Normas!A:D,4,FALSE))</f>
      </c>
      <c r="E8078" s="2">
        <f>IF(ISBLANK(D8078),"",INT(YEARFRAC(D8078,'Vispārīga informācija'!$B$2)))</f>
      </c>
      <c r="F8078" s="2">
        <f>IFERROR(IF(ISBLANK($A8078),"",IF($A8078="Ūdeņraža jonu koncentrācija",VLOOKUP(Dati!$A8078,Normas!$A:$D,2,FALSE),VLOOKUP(Dati!$A8078,Normas!$A:$D,2,FALSE)*0.6)),"")</f>
      </c>
      <c r="G8078" s="2">
        <f>IFERROR(IF(ISBLANK($A8078),"",IF($A8078="Ūdeņraža jonu koncentrācija",VLOOKUP(Dati!$A8078,Normas!$A:$D,3,FALSE),VLOOKUP(Dati!$A8078,Normas!$A:$D,3,FALSE)*0.6)),"")</f>
      </c>
      <c r="H8078" s="2">
        <f>IFERROR(IF(ISBLANK($A8078),"",IF($A8078="Ūdeņraža jonu koncentrācija",VLOOKUP(Dati!$A8078,Normas!$A:$D,2,FALSE),VLOOKUP(Dati!$A8078,Normas!$A:$D,2,FALSE)*0.3)),"")</f>
      </c>
      <c r="I8078" s="2">
        <f>IFERROR(IF(ISBLANK($A8078),"",IF($A8078="Ūdeņraža jonu koncentrācija",VLOOKUP(Dati!$A8078,Normas!$A:$D,3,FALSE),VLOOKUP(Dati!$A8078,Normas!$A:$D,3,FALSE)*0.3)),"")</f>
      </c>
    </row>
    <row r="8079" spans="2:9" x14ac:dyDescent="0.2">
      <c r="B8079">
        <f>IF(ISBLANK(A8079),"",VLOOKUP(A8079,Normas!A:D,4,FALSE))</f>
      </c>
      <c r="E8079" s="2">
        <f>IF(ISBLANK(D8079),"",INT(YEARFRAC(D8079,'Vispārīga informācija'!$B$2)))</f>
      </c>
      <c r="F8079" s="2">
        <f>IFERROR(IF(ISBLANK($A8079),"",IF($A8079="Ūdeņraža jonu koncentrācija",VLOOKUP(Dati!$A8079,Normas!$A:$D,2,FALSE),VLOOKUP(Dati!$A8079,Normas!$A:$D,2,FALSE)*0.6)),"")</f>
      </c>
      <c r="G8079" s="2">
        <f>IFERROR(IF(ISBLANK($A8079),"",IF($A8079="Ūdeņraža jonu koncentrācija",VLOOKUP(Dati!$A8079,Normas!$A:$D,3,FALSE),VLOOKUP(Dati!$A8079,Normas!$A:$D,3,FALSE)*0.6)),"")</f>
      </c>
      <c r="H8079" s="2">
        <f>IFERROR(IF(ISBLANK($A8079),"",IF($A8079="Ūdeņraža jonu koncentrācija",VLOOKUP(Dati!$A8079,Normas!$A:$D,2,FALSE),VLOOKUP(Dati!$A8079,Normas!$A:$D,2,FALSE)*0.3)),"")</f>
      </c>
      <c r="I8079" s="2">
        <f>IFERROR(IF(ISBLANK($A8079),"",IF($A8079="Ūdeņraža jonu koncentrācija",VLOOKUP(Dati!$A8079,Normas!$A:$D,3,FALSE),VLOOKUP(Dati!$A8079,Normas!$A:$D,3,FALSE)*0.3)),"")</f>
      </c>
    </row>
    <row r="8080" spans="2:9" x14ac:dyDescent="0.2">
      <c r="B8080">
        <f>IF(ISBLANK(A8080),"",VLOOKUP(A8080,Normas!A:D,4,FALSE))</f>
      </c>
      <c r="E8080" s="2">
        <f>IF(ISBLANK(D8080),"",INT(YEARFRAC(D8080,'Vispārīga informācija'!$B$2)))</f>
      </c>
      <c r="F8080" s="2">
        <f>IFERROR(IF(ISBLANK($A8080),"",IF($A8080="Ūdeņraža jonu koncentrācija",VLOOKUP(Dati!$A8080,Normas!$A:$D,2,FALSE),VLOOKUP(Dati!$A8080,Normas!$A:$D,2,FALSE)*0.6)),"")</f>
      </c>
      <c r="G8080" s="2">
        <f>IFERROR(IF(ISBLANK($A8080),"",IF($A8080="Ūdeņraža jonu koncentrācija",VLOOKUP(Dati!$A8080,Normas!$A:$D,3,FALSE),VLOOKUP(Dati!$A8080,Normas!$A:$D,3,FALSE)*0.6)),"")</f>
      </c>
      <c r="H8080" s="2">
        <f>IFERROR(IF(ISBLANK($A8080),"",IF($A8080="Ūdeņraža jonu koncentrācija",VLOOKUP(Dati!$A8080,Normas!$A:$D,2,FALSE),VLOOKUP(Dati!$A8080,Normas!$A:$D,2,FALSE)*0.3)),"")</f>
      </c>
      <c r="I8080" s="2">
        <f>IFERROR(IF(ISBLANK($A8080),"",IF($A8080="Ūdeņraža jonu koncentrācija",VLOOKUP(Dati!$A8080,Normas!$A:$D,3,FALSE),VLOOKUP(Dati!$A8080,Normas!$A:$D,3,FALSE)*0.3)),"")</f>
      </c>
    </row>
    <row r="8081" spans="2:9" x14ac:dyDescent="0.2">
      <c r="B8081">
        <f>IF(ISBLANK(A8081),"",VLOOKUP(A8081,Normas!A:D,4,FALSE))</f>
      </c>
      <c r="E8081" s="2">
        <f>IF(ISBLANK(D8081),"",INT(YEARFRAC(D8081,'Vispārīga informācija'!$B$2)))</f>
      </c>
      <c r="F8081" s="2">
        <f>IFERROR(IF(ISBLANK($A8081),"",IF($A8081="Ūdeņraža jonu koncentrācija",VLOOKUP(Dati!$A8081,Normas!$A:$D,2,FALSE),VLOOKUP(Dati!$A8081,Normas!$A:$D,2,FALSE)*0.6)),"")</f>
      </c>
      <c r="G8081" s="2">
        <f>IFERROR(IF(ISBLANK($A8081),"",IF($A8081="Ūdeņraža jonu koncentrācija",VLOOKUP(Dati!$A8081,Normas!$A:$D,3,FALSE),VLOOKUP(Dati!$A8081,Normas!$A:$D,3,FALSE)*0.6)),"")</f>
      </c>
      <c r="H8081" s="2">
        <f>IFERROR(IF(ISBLANK($A8081),"",IF($A8081="Ūdeņraža jonu koncentrācija",VLOOKUP(Dati!$A8081,Normas!$A:$D,2,FALSE),VLOOKUP(Dati!$A8081,Normas!$A:$D,2,FALSE)*0.3)),"")</f>
      </c>
      <c r="I8081" s="2">
        <f>IFERROR(IF(ISBLANK($A8081),"",IF($A8081="Ūdeņraža jonu koncentrācija",VLOOKUP(Dati!$A8081,Normas!$A:$D,3,FALSE),VLOOKUP(Dati!$A8081,Normas!$A:$D,3,FALSE)*0.3)),"")</f>
      </c>
    </row>
    <row r="8082" spans="2:9" x14ac:dyDescent="0.2">
      <c r="B8082">
        <f>IF(ISBLANK(A8082),"",VLOOKUP(A8082,Normas!A:D,4,FALSE))</f>
      </c>
      <c r="E8082" s="2">
        <f>IF(ISBLANK(D8082),"",INT(YEARFRAC(D8082,'Vispārīga informācija'!$B$2)))</f>
      </c>
      <c r="F8082" s="2">
        <f>IFERROR(IF(ISBLANK($A8082),"",IF($A8082="Ūdeņraža jonu koncentrācija",VLOOKUP(Dati!$A8082,Normas!$A:$D,2,FALSE),VLOOKUP(Dati!$A8082,Normas!$A:$D,2,FALSE)*0.6)),"")</f>
      </c>
      <c r="G8082" s="2">
        <f>IFERROR(IF(ISBLANK($A8082),"",IF($A8082="Ūdeņraža jonu koncentrācija",VLOOKUP(Dati!$A8082,Normas!$A:$D,3,FALSE),VLOOKUP(Dati!$A8082,Normas!$A:$D,3,FALSE)*0.6)),"")</f>
      </c>
      <c r="H8082" s="2">
        <f>IFERROR(IF(ISBLANK($A8082),"",IF($A8082="Ūdeņraža jonu koncentrācija",VLOOKUP(Dati!$A8082,Normas!$A:$D,2,FALSE),VLOOKUP(Dati!$A8082,Normas!$A:$D,2,FALSE)*0.3)),"")</f>
      </c>
      <c r="I8082" s="2">
        <f>IFERROR(IF(ISBLANK($A8082),"",IF($A8082="Ūdeņraža jonu koncentrācija",VLOOKUP(Dati!$A8082,Normas!$A:$D,3,FALSE),VLOOKUP(Dati!$A8082,Normas!$A:$D,3,FALSE)*0.3)),"")</f>
      </c>
    </row>
    <row r="8083" spans="2:9" x14ac:dyDescent="0.2">
      <c r="B8083">
        <f>IF(ISBLANK(A8083),"",VLOOKUP(A8083,Normas!A:D,4,FALSE))</f>
      </c>
      <c r="E8083" s="2">
        <f>IF(ISBLANK(D8083),"",INT(YEARFRAC(D8083,'Vispārīga informācija'!$B$2)))</f>
      </c>
      <c r="F8083" s="2">
        <f>IFERROR(IF(ISBLANK($A8083),"",IF($A8083="Ūdeņraža jonu koncentrācija",VLOOKUP(Dati!$A8083,Normas!$A:$D,2,FALSE),VLOOKUP(Dati!$A8083,Normas!$A:$D,2,FALSE)*0.6)),"")</f>
      </c>
      <c r="G8083" s="2">
        <f>IFERROR(IF(ISBLANK($A8083),"",IF($A8083="Ūdeņraža jonu koncentrācija",VLOOKUP(Dati!$A8083,Normas!$A:$D,3,FALSE),VLOOKUP(Dati!$A8083,Normas!$A:$D,3,FALSE)*0.6)),"")</f>
      </c>
      <c r="H8083" s="2">
        <f>IFERROR(IF(ISBLANK($A8083),"",IF($A8083="Ūdeņraža jonu koncentrācija",VLOOKUP(Dati!$A8083,Normas!$A:$D,2,FALSE),VLOOKUP(Dati!$A8083,Normas!$A:$D,2,FALSE)*0.3)),"")</f>
      </c>
      <c r="I8083" s="2">
        <f>IFERROR(IF(ISBLANK($A8083),"",IF($A8083="Ūdeņraža jonu koncentrācija",VLOOKUP(Dati!$A8083,Normas!$A:$D,3,FALSE),VLOOKUP(Dati!$A8083,Normas!$A:$D,3,FALSE)*0.3)),"")</f>
      </c>
    </row>
    <row r="8084" spans="2:9" x14ac:dyDescent="0.2">
      <c r="B8084">
        <f>IF(ISBLANK(A8084),"",VLOOKUP(A8084,Normas!A:D,4,FALSE))</f>
      </c>
      <c r="E8084" s="2">
        <f>IF(ISBLANK(D8084),"",INT(YEARFRAC(D8084,'Vispārīga informācija'!$B$2)))</f>
      </c>
      <c r="F8084" s="2">
        <f>IFERROR(IF(ISBLANK($A8084),"",IF($A8084="Ūdeņraža jonu koncentrācija",VLOOKUP(Dati!$A8084,Normas!$A:$D,2,FALSE),VLOOKUP(Dati!$A8084,Normas!$A:$D,2,FALSE)*0.6)),"")</f>
      </c>
      <c r="G8084" s="2">
        <f>IFERROR(IF(ISBLANK($A8084),"",IF($A8084="Ūdeņraža jonu koncentrācija",VLOOKUP(Dati!$A8084,Normas!$A:$D,3,FALSE),VLOOKUP(Dati!$A8084,Normas!$A:$D,3,FALSE)*0.6)),"")</f>
      </c>
      <c r="H8084" s="2">
        <f>IFERROR(IF(ISBLANK($A8084),"",IF($A8084="Ūdeņraža jonu koncentrācija",VLOOKUP(Dati!$A8084,Normas!$A:$D,2,FALSE),VLOOKUP(Dati!$A8084,Normas!$A:$D,2,FALSE)*0.3)),"")</f>
      </c>
      <c r="I8084" s="2">
        <f>IFERROR(IF(ISBLANK($A8084),"",IF($A8084="Ūdeņraža jonu koncentrācija",VLOOKUP(Dati!$A8084,Normas!$A:$D,3,FALSE),VLOOKUP(Dati!$A8084,Normas!$A:$D,3,FALSE)*0.3)),"")</f>
      </c>
    </row>
    <row r="8085" spans="2:9" x14ac:dyDescent="0.2">
      <c r="B8085">
        <f>IF(ISBLANK(A8085),"",VLOOKUP(A8085,Normas!A:D,4,FALSE))</f>
      </c>
      <c r="E8085" s="2">
        <f>IF(ISBLANK(D8085),"",INT(YEARFRAC(D8085,'Vispārīga informācija'!$B$2)))</f>
      </c>
      <c r="F8085" s="2">
        <f>IFERROR(IF(ISBLANK($A8085),"",IF($A8085="Ūdeņraža jonu koncentrācija",VLOOKUP(Dati!$A8085,Normas!$A:$D,2,FALSE),VLOOKUP(Dati!$A8085,Normas!$A:$D,2,FALSE)*0.6)),"")</f>
      </c>
      <c r="G8085" s="2">
        <f>IFERROR(IF(ISBLANK($A8085),"",IF($A8085="Ūdeņraža jonu koncentrācija",VLOOKUP(Dati!$A8085,Normas!$A:$D,3,FALSE),VLOOKUP(Dati!$A8085,Normas!$A:$D,3,FALSE)*0.6)),"")</f>
      </c>
      <c r="H8085" s="2">
        <f>IFERROR(IF(ISBLANK($A8085),"",IF($A8085="Ūdeņraža jonu koncentrācija",VLOOKUP(Dati!$A8085,Normas!$A:$D,2,FALSE),VLOOKUP(Dati!$A8085,Normas!$A:$D,2,FALSE)*0.3)),"")</f>
      </c>
      <c r="I8085" s="2">
        <f>IFERROR(IF(ISBLANK($A8085),"",IF($A8085="Ūdeņraža jonu koncentrācija",VLOOKUP(Dati!$A8085,Normas!$A:$D,3,FALSE),VLOOKUP(Dati!$A8085,Normas!$A:$D,3,FALSE)*0.3)),"")</f>
      </c>
    </row>
    <row r="8086" spans="2:9" x14ac:dyDescent="0.2">
      <c r="B8086">
        <f>IF(ISBLANK(A8086),"",VLOOKUP(A8086,Normas!A:D,4,FALSE))</f>
      </c>
      <c r="E8086" s="2">
        <f>IF(ISBLANK(D8086),"",INT(YEARFRAC(D8086,'Vispārīga informācija'!$B$2)))</f>
      </c>
      <c r="F8086" s="2">
        <f>IFERROR(IF(ISBLANK($A8086),"",IF($A8086="Ūdeņraža jonu koncentrācija",VLOOKUP(Dati!$A8086,Normas!$A:$D,2,FALSE),VLOOKUP(Dati!$A8086,Normas!$A:$D,2,FALSE)*0.6)),"")</f>
      </c>
      <c r="G8086" s="2">
        <f>IFERROR(IF(ISBLANK($A8086),"",IF($A8086="Ūdeņraža jonu koncentrācija",VLOOKUP(Dati!$A8086,Normas!$A:$D,3,FALSE),VLOOKUP(Dati!$A8086,Normas!$A:$D,3,FALSE)*0.6)),"")</f>
      </c>
      <c r="H8086" s="2">
        <f>IFERROR(IF(ISBLANK($A8086),"",IF($A8086="Ūdeņraža jonu koncentrācija",VLOOKUP(Dati!$A8086,Normas!$A:$D,2,FALSE),VLOOKUP(Dati!$A8086,Normas!$A:$D,2,FALSE)*0.3)),"")</f>
      </c>
      <c r="I8086" s="2">
        <f>IFERROR(IF(ISBLANK($A8086),"",IF($A8086="Ūdeņraža jonu koncentrācija",VLOOKUP(Dati!$A8086,Normas!$A:$D,3,FALSE),VLOOKUP(Dati!$A8086,Normas!$A:$D,3,FALSE)*0.3)),"")</f>
      </c>
    </row>
    <row r="8087" spans="2:9" x14ac:dyDescent="0.2">
      <c r="B8087">
        <f>IF(ISBLANK(A8087),"",VLOOKUP(A8087,Normas!A:D,4,FALSE))</f>
      </c>
      <c r="E8087" s="2">
        <f>IF(ISBLANK(D8087),"",INT(YEARFRAC(D8087,'Vispārīga informācija'!$B$2)))</f>
      </c>
      <c r="F8087" s="2">
        <f>IFERROR(IF(ISBLANK($A8087),"",IF($A8087="Ūdeņraža jonu koncentrācija",VLOOKUP(Dati!$A8087,Normas!$A:$D,2,FALSE),VLOOKUP(Dati!$A8087,Normas!$A:$D,2,FALSE)*0.6)),"")</f>
      </c>
      <c r="G8087" s="2">
        <f>IFERROR(IF(ISBLANK($A8087),"",IF($A8087="Ūdeņraža jonu koncentrācija",VLOOKUP(Dati!$A8087,Normas!$A:$D,3,FALSE),VLOOKUP(Dati!$A8087,Normas!$A:$D,3,FALSE)*0.6)),"")</f>
      </c>
      <c r="H8087" s="2">
        <f>IFERROR(IF(ISBLANK($A8087),"",IF($A8087="Ūdeņraža jonu koncentrācija",VLOOKUP(Dati!$A8087,Normas!$A:$D,2,FALSE),VLOOKUP(Dati!$A8087,Normas!$A:$D,2,FALSE)*0.3)),"")</f>
      </c>
      <c r="I8087" s="2">
        <f>IFERROR(IF(ISBLANK($A8087),"",IF($A8087="Ūdeņraža jonu koncentrācija",VLOOKUP(Dati!$A8087,Normas!$A:$D,3,FALSE),VLOOKUP(Dati!$A8087,Normas!$A:$D,3,FALSE)*0.3)),"")</f>
      </c>
    </row>
    <row r="8088" spans="2:9" x14ac:dyDescent="0.2">
      <c r="B8088">
        <f>IF(ISBLANK(A8088),"",VLOOKUP(A8088,Normas!A:D,4,FALSE))</f>
      </c>
      <c r="E8088" s="2">
        <f>IF(ISBLANK(D8088),"",INT(YEARFRAC(D8088,'Vispārīga informācija'!$B$2)))</f>
      </c>
      <c r="F8088" s="2">
        <f>IFERROR(IF(ISBLANK($A8088),"",IF($A8088="Ūdeņraža jonu koncentrācija",VLOOKUP(Dati!$A8088,Normas!$A:$D,2,FALSE),VLOOKUP(Dati!$A8088,Normas!$A:$D,2,FALSE)*0.6)),"")</f>
      </c>
      <c r="G8088" s="2">
        <f>IFERROR(IF(ISBLANK($A8088),"",IF($A8088="Ūdeņraža jonu koncentrācija",VLOOKUP(Dati!$A8088,Normas!$A:$D,3,FALSE),VLOOKUP(Dati!$A8088,Normas!$A:$D,3,FALSE)*0.6)),"")</f>
      </c>
      <c r="H8088" s="2">
        <f>IFERROR(IF(ISBLANK($A8088),"",IF($A8088="Ūdeņraža jonu koncentrācija",VLOOKUP(Dati!$A8088,Normas!$A:$D,2,FALSE),VLOOKUP(Dati!$A8088,Normas!$A:$D,2,FALSE)*0.3)),"")</f>
      </c>
      <c r="I8088" s="2">
        <f>IFERROR(IF(ISBLANK($A8088),"",IF($A8088="Ūdeņraža jonu koncentrācija",VLOOKUP(Dati!$A8088,Normas!$A:$D,3,FALSE),VLOOKUP(Dati!$A8088,Normas!$A:$D,3,FALSE)*0.3)),"")</f>
      </c>
    </row>
    <row r="8089" spans="2:9" x14ac:dyDescent="0.2">
      <c r="B8089">
        <f>IF(ISBLANK(A8089),"",VLOOKUP(A8089,Normas!A:D,4,FALSE))</f>
      </c>
      <c r="E8089" s="2">
        <f>IF(ISBLANK(D8089),"",INT(YEARFRAC(D8089,'Vispārīga informācija'!$B$2)))</f>
      </c>
      <c r="F8089" s="2">
        <f>IFERROR(IF(ISBLANK($A8089),"",IF($A8089="Ūdeņraža jonu koncentrācija",VLOOKUP(Dati!$A8089,Normas!$A:$D,2,FALSE),VLOOKUP(Dati!$A8089,Normas!$A:$D,2,FALSE)*0.6)),"")</f>
      </c>
      <c r="G8089" s="2">
        <f>IFERROR(IF(ISBLANK($A8089),"",IF($A8089="Ūdeņraža jonu koncentrācija",VLOOKUP(Dati!$A8089,Normas!$A:$D,3,FALSE),VLOOKUP(Dati!$A8089,Normas!$A:$D,3,FALSE)*0.6)),"")</f>
      </c>
      <c r="H8089" s="2">
        <f>IFERROR(IF(ISBLANK($A8089),"",IF($A8089="Ūdeņraža jonu koncentrācija",VLOOKUP(Dati!$A8089,Normas!$A:$D,2,FALSE),VLOOKUP(Dati!$A8089,Normas!$A:$D,2,FALSE)*0.3)),"")</f>
      </c>
      <c r="I8089" s="2">
        <f>IFERROR(IF(ISBLANK($A8089),"",IF($A8089="Ūdeņraža jonu koncentrācija",VLOOKUP(Dati!$A8089,Normas!$A:$D,3,FALSE),VLOOKUP(Dati!$A8089,Normas!$A:$D,3,FALSE)*0.3)),"")</f>
      </c>
    </row>
    <row r="8090" spans="2:9" x14ac:dyDescent="0.2">
      <c r="B8090">
        <f>IF(ISBLANK(A8090),"",VLOOKUP(A8090,Normas!A:D,4,FALSE))</f>
      </c>
      <c r="E8090" s="2">
        <f>IF(ISBLANK(D8090),"",INT(YEARFRAC(D8090,'Vispārīga informācija'!$B$2)))</f>
      </c>
      <c r="F8090" s="2">
        <f>IFERROR(IF(ISBLANK($A8090),"",IF($A8090="Ūdeņraža jonu koncentrācija",VLOOKUP(Dati!$A8090,Normas!$A:$D,2,FALSE),VLOOKUP(Dati!$A8090,Normas!$A:$D,2,FALSE)*0.6)),"")</f>
      </c>
      <c r="G8090" s="2">
        <f>IFERROR(IF(ISBLANK($A8090),"",IF($A8090="Ūdeņraža jonu koncentrācija",VLOOKUP(Dati!$A8090,Normas!$A:$D,3,FALSE),VLOOKUP(Dati!$A8090,Normas!$A:$D,3,FALSE)*0.6)),"")</f>
      </c>
      <c r="H8090" s="2">
        <f>IFERROR(IF(ISBLANK($A8090),"",IF($A8090="Ūdeņraža jonu koncentrācija",VLOOKUP(Dati!$A8090,Normas!$A:$D,2,FALSE),VLOOKUP(Dati!$A8090,Normas!$A:$D,2,FALSE)*0.3)),"")</f>
      </c>
      <c r="I8090" s="2">
        <f>IFERROR(IF(ISBLANK($A8090),"",IF($A8090="Ūdeņraža jonu koncentrācija",VLOOKUP(Dati!$A8090,Normas!$A:$D,3,FALSE),VLOOKUP(Dati!$A8090,Normas!$A:$D,3,FALSE)*0.3)),"")</f>
      </c>
    </row>
    <row r="8091" spans="2:9" x14ac:dyDescent="0.2">
      <c r="B8091">
        <f>IF(ISBLANK(A8091),"",VLOOKUP(A8091,Normas!A:D,4,FALSE))</f>
      </c>
      <c r="E8091" s="2">
        <f>IF(ISBLANK(D8091),"",INT(YEARFRAC(D8091,'Vispārīga informācija'!$B$2)))</f>
      </c>
      <c r="F8091" s="2">
        <f>IFERROR(IF(ISBLANK($A8091),"",IF($A8091="Ūdeņraža jonu koncentrācija",VLOOKUP(Dati!$A8091,Normas!$A:$D,2,FALSE),VLOOKUP(Dati!$A8091,Normas!$A:$D,2,FALSE)*0.6)),"")</f>
      </c>
      <c r="G8091" s="2">
        <f>IFERROR(IF(ISBLANK($A8091),"",IF($A8091="Ūdeņraža jonu koncentrācija",VLOOKUP(Dati!$A8091,Normas!$A:$D,3,FALSE),VLOOKUP(Dati!$A8091,Normas!$A:$D,3,FALSE)*0.6)),"")</f>
      </c>
      <c r="H8091" s="2">
        <f>IFERROR(IF(ISBLANK($A8091),"",IF($A8091="Ūdeņraža jonu koncentrācija",VLOOKUP(Dati!$A8091,Normas!$A:$D,2,FALSE),VLOOKUP(Dati!$A8091,Normas!$A:$D,2,FALSE)*0.3)),"")</f>
      </c>
      <c r="I8091" s="2">
        <f>IFERROR(IF(ISBLANK($A8091),"",IF($A8091="Ūdeņraža jonu koncentrācija",VLOOKUP(Dati!$A8091,Normas!$A:$D,3,FALSE),VLOOKUP(Dati!$A8091,Normas!$A:$D,3,FALSE)*0.3)),"")</f>
      </c>
    </row>
    <row r="8092" spans="2:9" x14ac:dyDescent="0.2">
      <c r="B8092">
        <f>IF(ISBLANK(A8092),"",VLOOKUP(A8092,Normas!A:D,4,FALSE))</f>
      </c>
      <c r="E8092" s="2">
        <f>IF(ISBLANK(D8092),"",INT(YEARFRAC(D8092,'Vispārīga informācija'!$B$2)))</f>
      </c>
      <c r="F8092" s="2">
        <f>IFERROR(IF(ISBLANK($A8092),"",IF($A8092="Ūdeņraža jonu koncentrācija",VLOOKUP(Dati!$A8092,Normas!$A:$D,2,FALSE),VLOOKUP(Dati!$A8092,Normas!$A:$D,2,FALSE)*0.6)),"")</f>
      </c>
      <c r="G8092" s="2">
        <f>IFERROR(IF(ISBLANK($A8092),"",IF($A8092="Ūdeņraža jonu koncentrācija",VLOOKUP(Dati!$A8092,Normas!$A:$D,3,FALSE),VLOOKUP(Dati!$A8092,Normas!$A:$D,3,FALSE)*0.6)),"")</f>
      </c>
      <c r="H8092" s="2">
        <f>IFERROR(IF(ISBLANK($A8092),"",IF($A8092="Ūdeņraža jonu koncentrācija",VLOOKUP(Dati!$A8092,Normas!$A:$D,2,FALSE),VLOOKUP(Dati!$A8092,Normas!$A:$D,2,FALSE)*0.3)),"")</f>
      </c>
      <c r="I8092" s="2">
        <f>IFERROR(IF(ISBLANK($A8092),"",IF($A8092="Ūdeņraža jonu koncentrācija",VLOOKUP(Dati!$A8092,Normas!$A:$D,3,FALSE),VLOOKUP(Dati!$A8092,Normas!$A:$D,3,FALSE)*0.3)),"")</f>
      </c>
    </row>
    <row r="8093" spans="2:9" x14ac:dyDescent="0.2">
      <c r="B8093">
        <f>IF(ISBLANK(A8093),"",VLOOKUP(A8093,Normas!A:D,4,FALSE))</f>
      </c>
      <c r="E8093" s="2">
        <f>IF(ISBLANK(D8093),"",INT(YEARFRAC(D8093,'Vispārīga informācija'!$B$2)))</f>
      </c>
      <c r="F8093" s="2">
        <f>IFERROR(IF(ISBLANK($A8093),"",IF($A8093="Ūdeņraža jonu koncentrācija",VLOOKUP(Dati!$A8093,Normas!$A:$D,2,FALSE),VLOOKUP(Dati!$A8093,Normas!$A:$D,2,FALSE)*0.6)),"")</f>
      </c>
      <c r="G8093" s="2">
        <f>IFERROR(IF(ISBLANK($A8093),"",IF($A8093="Ūdeņraža jonu koncentrācija",VLOOKUP(Dati!$A8093,Normas!$A:$D,3,FALSE),VLOOKUP(Dati!$A8093,Normas!$A:$D,3,FALSE)*0.6)),"")</f>
      </c>
      <c r="H8093" s="2">
        <f>IFERROR(IF(ISBLANK($A8093),"",IF($A8093="Ūdeņraža jonu koncentrācija",VLOOKUP(Dati!$A8093,Normas!$A:$D,2,FALSE),VLOOKUP(Dati!$A8093,Normas!$A:$D,2,FALSE)*0.3)),"")</f>
      </c>
      <c r="I8093" s="2">
        <f>IFERROR(IF(ISBLANK($A8093),"",IF($A8093="Ūdeņraža jonu koncentrācija",VLOOKUP(Dati!$A8093,Normas!$A:$D,3,FALSE),VLOOKUP(Dati!$A8093,Normas!$A:$D,3,FALSE)*0.3)),"")</f>
      </c>
    </row>
    <row r="8094" spans="2:9" x14ac:dyDescent="0.2">
      <c r="B8094">
        <f>IF(ISBLANK(A8094),"",VLOOKUP(A8094,Normas!A:D,4,FALSE))</f>
      </c>
      <c r="E8094" s="2">
        <f>IF(ISBLANK(D8094),"",INT(YEARFRAC(D8094,'Vispārīga informācija'!$B$2)))</f>
      </c>
      <c r="F8094" s="2">
        <f>IFERROR(IF(ISBLANK($A8094),"",IF($A8094="Ūdeņraža jonu koncentrācija",VLOOKUP(Dati!$A8094,Normas!$A:$D,2,FALSE),VLOOKUP(Dati!$A8094,Normas!$A:$D,2,FALSE)*0.6)),"")</f>
      </c>
      <c r="G8094" s="2">
        <f>IFERROR(IF(ISBLANK($A8094),"",IF($A8094="Ūdeņraža jonu koncentrācija",VLOOKUP(Dati!$A8094,Normas!$A:$D,3,FALSE),VLOOKUP(Dati!$A8094,Normas!$A:$D,3,FALSE)*0.6)),"")</f>
      </c>
      <c r="H8094" s="2">
        <f>IFERROR(IF(ISBLANK($A8094),"",IF($A8094="Ūdeņraža jonu koncentrācija",VLOOKUP(Dati!$A8094,Normas!$A:$D,2,FALSE),VLOOKUP(Dati!$A8094,Normas!$A:$D,2,FALSE)*0.3)),"")</f>
      </c>
      <c r="I8094" s="2">
        <f>IFERROR(IF(ISBLANK($A8094),"",IF($A8094="Ūdeņraža jonu koncentrācija",VLOOKUP(Dati!$A8094,Normas!$A:$D,3,FALSE),VLOOKUP(Dati!$A8094,Normas!$A:$D,3,FALSE)*0.3)),"")</f>
      </c>
    </row>
    <row r="8095" spans="2:9" x14ac:dyDescent="0.2">
      <c r="B8095">
        <f>IF(ISBLANK(A8095),"",VLOOKUP(A8095,Normas!A:D,4,FALSE))</f>
      </c>
      <c r="E8095" s="2">
        <f>IF(ISBLANK(D8095),"",INT(YEARFRAC(D8095,'Vispārīga informācija'!$B$2)))</f>
      </c>
      <c r="F8095" s="2">
        <f>IFERROR(IF(ISBLANK($A8095),"",IF($A8095="Ūdeņraža jonu koncentrācija",VLOOKUP(Dati!$A8095,Normas!$A:$D,2,FALSE),VLOOKUP(Dati!$A8095,Normas!$A:$D,2,FALSE)*0.6)),"")</f>
      </c>
      <c r="G8095" s="2">
        <f>IFERROR(IF(ISBLANK($A8095),"",IF($A8095="Ūdeņraža jonu koncentrācija",VLOOKUP(Dati!$A8095,Normas!$A:$D,3,FALSE),VLOOKUP(Dati!$A8095,Normas!$A:$D,3,FALSE)*0.6)),"")</f>
      </c>
      <c r="H8095" s="2">
        <f>IFERROR(IF(ISBLANK($A8095),"",IF($A8095="Ūdeņraža jonu koncentrācija",VLOOKUP(Dati!$A8095,Normas!$A:$D,2,FALSE),VLOOKUP(Dati!$A8095,Normas!$A:$D,2,FALSE)*0.3)),"")</f>
      </c>
      <c r="I8095" s="2">
        <f>IFERROR(IF(ISBLANK($A8095),"",IF($A8095="Ūdeņraža jonu koncentrācija",VLOOKUP(Dati!$A8095,Normas!$A:$D,3,FALSE),VLOOKUP(Dati!$A8095,Normas!$A:$D,3,FALSE)*0.3)),"")</f>
      </c>
    </row>
    <row r="8096" spans="2:9" x14ac:dyDescent="0.2">
      <c r="B8096">
        <f>IF(ISBLANK(A8096),"",VLOOKUP(A8096,Normas!A:D,4,FALSE))</f>
      </c>
      <c r="E8096" s="2">
        <f>IF(ISBLANK(D8096),"",INT(YEARFRAC(D8096,'Vispārīga informācija'!$B$2)))</f>
      </c>
      <c r="F8096" s="2">
        <f>IFERROR(IF(ISBLANK($A8096),"",IF($A8096="Ūdeņraža jonu koncentrācija",VLOOKUP(Dati!$A8096,Normas!$A:$D,2,FALSE),VLOOKUP(Dati!$A8096,Normas!$A:$D,2,FALSE)*0.6)),"")</f>
      </c>
      <c r="G8096" s="2">
        <f>IFERROR(IF(ISBLANK($A8096),"",IF($A8096="Ūdeņraža jonu koncentrācija",VLOOKUP(Dati!$A8096,Normas!$A:$D,3,FALSE),VLOOKUP(Dati!$A8096,Normas!$A:$D,3,FALSE)*0.6)),"")</f>
      </c>
      <c r="H8096" s="2">
        <f>IFERROR(IF(ISBLANK($A8096),"",IF($A8096="Ūdeņraža jonu koncentrācija",VLOOKUP(Dati!$A8096,Normas!$A:$D,2,FALSE),VLOOKUP(Dati!$A8096,Normas!$A:$D,2,FALSE)*0.3)),"")</f>
      </c>
      <c r="I8096" s="2">
        <f>IFERROR(IF(ISBLANK($A8096),"",IF($A8096="Ūdeņraža jonu koncentrācija",VLOOKUP(Dati!$A8096,Normas!$A:$D,3,FALSE),VLOOKUP(Dati!$A8096,Normas!$A:$D,3,FALSE)*0.3)),"")</f>
      </c>
    </row>
    <row r="8097" spans="2:9" x14ac:dyDescent="0.2">
      <c r="B8097">
        <f>IF(ISBLANK(A8097),"",VLOOKUP(A8097,Normas!A:D,4,FALSE))</f>
      </c>
      <c r="E8097" s="2">
        <f>IF(ISBLANK(D8097),"",INT(YEARFRAC(D8097,'Vispārīga informācija'!$B$2)))</f>
      </c>
      <c r="F8097" s="2">
        <f>IFERROR(IF(ISBLANK($A8097),"",IF($A8097="Ūdeņraža jonu koncentrācija",VLOOKUP(Dati!$A8097,Normas!$A:$D,2,FALSE),VLOOKUP(Dati!$A8097,Normas!$A:$D,2,FALSE)*0.6)),"")</f>
      </c>
      <c r="G8097" s="2">
        <f>IFERROR(IF(ISBLANK($A8097),"",IF($A8097="Ūdeņraža jonu koncentrācija",VLOOKUP(Dati!$A8097,Normas!$A:$D,3,FALSE),VLOOKUP(Dati!$A8097,Normas!$A:$D,3,FALSE)*0.6)),"")</f>
      </c>
      <c r="H8097" s="2">
        <f>IFERROR(IF(ISBLANK($A8097),"",IF($A8097="Ūdeņraža jonu koncentrācija",VLOOKUP(Dati!$A8097,Normas!$A:$D,2,FALSE),VLOOKUP(Dati!$A8097,Normas!$A:$D,2,FALSE)*0.3)),"")</f>
      </c>
      <c r="I8097" s="2">
        <f>IFERROR(IF(ISBLANK($A8097),"",IF($A8097="Ūdeņraža jonu koncentrācija",VLOOKUP(Dati!$A8097,Normas!$A:$D,3,FALSE),VLOOKUP(Dati!$A8097,Normas!$A:$D,3,FALSE)*0.3)),"")</f>
      </c>
    </row>
    <row r="8098" spans="2:9" x14ac:dyDescent="0.2">
      <c r="B8098">
        <f>IF(ISBLANK(A8098),"",VLOOKUP(A8098,Normas!A:D,4,FALSE))</f>
      </c>
      <c r="E8098" s="2">
        <f>IF(ISBLANK(D8098),"",INT(YEARFRAC(D8098,'Vispārīga informācija'!$B$2)))</f>
      </c>
      <c r="F8098" s="2">
        <f>IFERROR(IF(ISBLANK($A8098),"",IF($A8098="Ūdeņraža jonu koncentrācija",VLOOKUP(Dati!$A8098,Normas!$A:$D,2,FALSE),VLOOKUP(Dati!$A8098,Normas!$A:$D,2,FALSE)*0.6)),"")</f>
      </c>
      <c r="G8098" s="2">
        <f>IFERROR(IF(ISBLANK($A8098),"",IF($A8098="Ūdeņraža jonu koncentrācija",VLOOKUP(Dati!$A8098,Normas!$A:$D,3,FALSE),VLOOKUP(Dati!$A8098,Normas!$A:$D,3,FALSE)*0.6)),"")</f>
      </c>
      <c r="H8098" s="2">
        <f>IFERROR(IF(ISBLANK($A8098),"",IF($A8098="Ūdeņraža jonu koncentrācija",VLOOKUP(Dati!$A8098,Normas!$A:$D,2,FALSE),VLOOKUP(Dati!$A8098,Normas!$A:$D,2,FALSE)*0.3)),"")</f>
      </c>
      <c r="I8098" s="2">
        <f>IFERROR(IF(ISBLANK($A8098),"",IF($A8098="Ūdeņraža jonu koncentrācija",VLOOKUP(Dati!$A8098,Normas!$A:$D,3,FALSE),VLOOKUP(Dati!$A8098,Normas!$A:$D,3,FALSE)*0.3)),"")</f>
      </c>
    </row>
    <row r="8099" spans="2:9" x14ac:dyDescent="0.2">
      <c r="B8099">
        <f>IF(ISBLANK(A8099),"",VLOOKUP(A8099,Normas!A:D,4,FALSE))</f>
      </c>
      <c r="E8099" s="2">
        <f>IF(ISBLANK(D8099),"",INT(YEARFRAC(D8099,'Vispārīga informācija'!$B$2)))</f>
      </c>
      <c r="F8099" s="2">
        <f>IFERROR(IF(ISBLANK($A8099),"",IF($A8099="Ūdeņraža jonu koncentrācija",VLOOKUP(Dati!$A8099,Normas!$A:$D,2,FALSE),VLOOKUP(Dati!$A8099,Normas!$A:$D,2,FALSE)*0.6)),"")</f>
      </c>
      <c r="G8099" s="2">
        <f>IFERROR(IF(ISBLANK($A8099),"",IF($A8099="Ūdeņraža jonu koncentrācija",VLOOKUP(Dati!$A8099,Normas!$A:$D,3,FALSE),VLOOKUP(Dati!$A8099,Normas!$A:$D,3,FALSE)*0.6)),"")</f>
      </c>
      <c r="H8099" s="2">
        <f>IFERROR(IF(ISBLANK($A8099),"",IF($A8099="Ūdeņraža jonu koncentrācija",VLOOKUP(Dati!$A8099,Normas!$A:$D,2,FALSE),VLOOKUP(Dati!$A8099,Normas!$A:$D,2,FALSE)*0.3)),"")</f>
      </c>
      <c r="I8099" s="2">
        <f>IFERROR(IF(ISBLANK($A8099),"",IF($A8099="Ūdeņraža jonu koncentrācija",VLOOKUP(Dati!$A8099,Normas!$A:$D,3,FALSE),VLOOKUP(Dati!$A8099,Normas!$A:$D,3,FALSE)*0.3)),"")</f>
      </c>
    </row>
    <row r="8100" spans="2:9" x14ac:dyDescent="0.2">
      <c r="B8100">
        <f>IF(ISBLANK(A8100),"",VLOOKUP(A8100,Normas!A:D,4,FALSE))</f>
      </c>
      <c r="E8100" s="2">
        <f>IF(ISBLANK(D8100),"",INT(YEARFRAC(D8100,'Vispārīga informācija'!$B$2)))</f>
      </c>
      <c r="F8100" s="2">
        <f>IFERROR(IF(ISBLANK($A8100),"",IF($A8100="Ūdeņraža jonu koncentrācija",VLOOKUP(Dati!$A8100,Normas!$A:$D,2,FALSE),VLOOKUP(Dati!$A8100,Normas!$A:$D,2,FALSE)*0.6)),"")</f>
      </c>
      <c r="G8100" s="2">
        <f>IFERROR(IF(ISBLANK($A8100),"",IF($A8100="Ūdeņraža jonu koncentrācija",VLOOKUP(Dati!$A8100,Normas!$A:$D,3,FALSE),VLOOKUP(Dati!$A8100,Normas!$A:$D,3,FALSE)*0.6)),"")</f>
      </c>
      <c r="H8100" s="2">
        <f>IFERROR(IF(ISBLANK($A8100),"",IF($A8100="Ūdeņraža jonu koncentrācija",VLOOKUP(Dati!$A8100,Normas!$A:$D,2,FALSE),VLOOKUP(Dati!$A8100,Normas!$A:$D,2,FALSE)*0.3)),"")</f>
      </c>
      <c r="I8100" s="2">
        <f>IFERROR(IF(ISBLANK($A8100),"",IF($A8100="Ūdeņraža jonu koncentrācija",VLOOKUP(Dati!$A8100,Normas!$A:$D,3,FALSE),VLOOKUP(Dati!$A8100,Normas!$A:$D,3,FALSE)*0.3)),"")</f>
      </c>
    </row>
    <row r="8101" spans="2:9" x14ac:dyDescent="0.2">
      <c r="B8101">
        <f>IF(ISBLANK(A8101),"",VLOOKUP(A8101,Normas!A:D,4,FALSE))</f>
      </c>
      <c r="E8101" s="2">
        <f>IF(ISBLANK(D8101),"",INT(YEARFRAC(D8101,'Vispārīga informācija'!$B$2)))</f>
      </c>
      <c r="F8101" s="2">
        <f>IFERROR(IF(ISBLANK($A8101),"",IF($A8101="Ūdeņraža jonu koncentrācija",VLOOKUP(Dati!$A8101,Normas!$A:$D,2,FALSE),VLOOKUP(Dati!$A8101,Normas!$A:$D,2,FALSE)*0.6)),"")</f>
      </c>
      <c r="G8101" s="2">
        <f>IFERROR(IF(ISBLANK($A8101),"",IF($A8101="Ūdeņraža jonu koncentrācija",VLOOKUP(Dati!$A8101,Normas!$A:$D,3,FALSE),VLOOKUP(Dati!$A8101,Normas!$A:$D,3,FALSE)*0.6)),"")</f>
      </c>
      <c r="H8101" s="2">
        <f>IFERROR(IF(ISBLANK($A8101),"",IF($A8101="Ūdeņraža jonu koncentrācija",VLOOKUP(Dati!$A8101,Normas!$A:$D,2,FALSE),VLOOKUP(Dati!$A8101,Normas!$A:$D,2,FALSE)*0.3)),"")</f>
      </c>
      <c r="I8101" s="2">
        <f>IFERROR(IF(ISBLANK($A8101),"",IF($A8101="Ūdeņraža jonu koncentrācija",VLOOKUP(Dati!$A8101,Normas!$A:$D,3,FALSE),VLOOKUP(Dati!$A8101,Normas!$A:$D,3,FALSE)*0.3)),"")</f>
      </c>
    </row>
    <row r="8102" spans="2:9" x14ac:dyDescent="0.2">
      <c r="B8102">
        <f>IF(ISBLANK(A8102),"",VLOOKUP(A8102,Normas!A:D,4,FALSE))</f>
      </c>
      <c r="E8102" s="2">
        <f>IF(ISBLANK(D8102),"",INT(YEARFRAC(D8102,'Vispārīga informācija'!$B$2)))</f>
      </c>
      <c r="F8102" s="2">
        <f>IFERROR(IF(ISBLANK($A8102),"",IF($A8102="Ūdeņraža jonu koncentrācija",VLOOKUP(Dati!$A8102,Normas!$A:$D,2,FALSE),VLOOKUP(Dati!$A8102,Normas!$A:$D,2,FALSE)*0.6)),"")</f>
      </c>
      <c r="G8102" s="2">
        <f>IFERROR(IF(ISBLANK($A8102),"",IF($A8102="Ūdeņraža jonu koncentrācija",VLOOKUP(Dati!$A8102,Normas!$A:$D,3,FALSE),VLOOKUP(Dati!$A8102,Normas!$A:$D,3,FALSE)*0.6)),"")</f>
      </c>
      <c r="H8102" s="2">
        <f>IFERROR(IF(ISBLANK($A8102),"",IF($A8102="Ūdeņraža jonu koncentrācija",VLOOKUP(Dati!$A8102,Normas!$A:$D,2,FALSE),VLOOKUP(Dati!$A8102,Normas!$A:$D,2,FALSE)*0.3)),"")</f>
      </c>
      <c r="I8102" s="2">
        <f>IFERROR(IF(ISBLANK($A8102),"",IF($A8102="Ūdeņraža jonu koncentrācija",VLOOKUP(Dati!$A8102,Normas!$A:$D,3,FALSE),VLOOKUP(Dati!$A8102,Normas!$A:$D,3,FALSE)*0.3)),"")</f>
      </c>
    </row>
    <row r="8103" spans="2:9" x14ac:dyDescent="0.2">
      <c r="B8103">
        <f>IF(ISBLANK(A8103),"",VLOOKUP(A8103,Normas!A:D,4,FALSE))</f>
      </c>
      <c r="E8103" s="2">
        <f>IF(ISBLANK(D8103),"",INT(YEARFRAC(D8103,'Vispārīga informācija'!$B$2)))</f>
      </c>
      <c r="F8103" s="2">
        <f>IFERROR(IF(ISBLANK($A8103),"",IF($A8103="Ūdeņraža jonu koncentrācija",VLOOKUP(Dati!$A8103,Normas!$A:$D,2,FALSE),VLOOKUP(Dati!$A8103,Normas!$A:$D,2,FALSE)*0.6)),"")</f>
      </c>
      <c r="G8103" s="2">
        <f>IFERROR(IF(ISBLANK($A8103),"",IF($A8103="Ūdeņraža jonu koncentrācija",VLOOKUP(Dati!$A8103,Normas!$A:$D,3,FALSE),VLOOKUP(Dati!$A8103,Normas!$A:$D,3,FALSE)*0.6)),"")</f>
      </c>
      <c r="H8103" s="2">
        <f>IFERROR(IF(ISBLANK($A8103),"",IF($A8103="Ūdeņraža jonu koncentrācija",VLOOKUP(Dati!$A8103,Normas!$A:$D,2,FALSE),VLOOKUP(Dati!$A8103,Normas!$A:$D,2,FALSE)*0.3)),"")</f>
      </c>
      <c r="I8103" s="2">
        <f>IFERROR(IF(ISBLANK($A8103),"",IF($A8103="Ūdeņraža jonu koncentrācija",VLOOKUP(Dati!$A8103,Normas!$A:$D,3,FALSE),VLOOKUP(Dati!$A8103,Normas!$A:$D,3,FALSE)*0.3)),"")</f>
      </c>
    </row>
    <row r="8104" spans="2:9" x14ac:dyDescent="0.2">
      <c r="B8104">
        <f>IF(ISBLANK(A8104),"",VLOOKUP(A8104,Normas!A:D,4,FALSE))</f>
      </c>
      <c r="E8104" s="2">
        <f>IF(ISBLANK(D8104),"",INT(YEARFRAC(D8104,'Vispārīga informācija'!$B$2)))</f>
      </c>
      <c r="F8104" s="2">
        <f>IFERROR(IF(ISBLANK($A8104),"",IF($A8104="Ūdeņraža jonu koncentrācija",VLOOKUP(Dati!$A8104,Normas!$A:$D,2,FALSE),VLOOKUP(Dati!$A8104,Normas!$A:$D,2,FALSE)*0.6)),"")</f>
      </c>
      <c r="G8104" s="2">
        <f>IFERROR(IF(ISBLANK($A8104),"",IF($A8104="Ūdeņraža jonu koncentrācija",VLOOKUP(Dati!$A8104,Normas!$A:$D,3,FALSE),VLOOKUP(Dati!$A8104,Normas!$A:$D,3,FALSE)*0.6)),"")</f>
      </c>
      <c r="H8104" s="2">
        <f>IFERROR(IF(ISBLANK($A8104),"",IF($A8104="Ūdeņraža jonu koncentrācija",VLOOKUP(Dati!$A8104,Normas!$A:$D,2,FALSE),VLOOKUP(Dati!$A8104,Normas!$A:$D,2,FALSE)*0.3)),"")</f>
      </c>
      <c r="I8104" s="2">
        <f>IFERROR(IF(ISBLANK($A8104),"",IF($A8104="Ūdeņraža jonu koncentrācija",VLOOKUP(Dati!$A8104,Normas!$A:$D,3,FALSE),VLOOKUP(Dati!$A8104,Normas!$A:$D,3,FALSE)*0.3)),"")</f>
      </c>
    </row>
    <row r="8105" spans="2:9" x14ac:dyDescent="0.2">
      <c r="B8105">
        <f>IF(ISBLANK(A8105),"",VLOOKUP(A8105,Normas!A:D,4,FALSE))</f>
      </c>
      <c r="E8105" s="2">
        <f>IF(ISBLANK(D8105),"",INT(YEARFRAC(D8105,'Vispārīga informācija'!$B$2)))</f>
      </c>
      <c r="F8105" s="2">
        <f>IFERROR(IF(ISBLANK($A8105),"",IF($A8105="Ūdeņraža jonu koncentrācija",VLOOKUP(Dati!$A8105,Normas!$A:$D,2,FALSE),VLOOKUP(Dati!$A8105,Normas!$A:$D,2,FALSE)*0.6)),"")</f>
      </c>
      <c r="G8105" s="2">
        <f>IFERROR(IF(ISBLANK($A8105),"",IF($A8105="Ūdeņraža jonu koncentrācija",VLOOKUP(Dati!$A8105,Normas!$A:$D,3,FALSE),VLOOKUP(Dati!$A8105,Normas!$A:$D,3,FALSE)*0.6)),"")</f>
      </c>
      <c r="H8105" s="2">
        <f>IFERROR(IF(ISBLANK($A8105),"",IF($A8105="Ūdeņraža jonu koncentrācija",VLOOKUP(Dati!$A8105,Normas!$A:$D,2,FALSE),VLOOKUP(Dati!$A8105,Normas!$A:$D,2,FALSE)*0.3)),"")</f>
      </c>
      <c r="I8105" s="2">
        <f>IFERROR(IF(ISBLANK($A8105),"",IF($A8105="Ūdeņraža jonu koncentrācija",VLOOKUP(Dati!$A8105,Normas!$A:$D,3,FALSE),VLOOKUP(Dati!$A8105,Normas!$A:$D,3,FALSE)*0.3)),"")</f>
      </c>
    </row>
    <row r="8106" spans="2:9" x14ac:dyDescent="0.2">
      <c r="B8106">
        <f>IF(ISBLANK(A8106),"",VLOOKUP(A8106,Normas!A:D,4,FALSE))</f>
      </c>
      <c r="E8106" s="2">
        <f>IF(ISBLANK(D8106),"",INT(YEARFRAC(D8106,'Vispārīga informācija'!$B$2)))</f>
      </c>
      <c r="F8106" s="2">
        <f>IFERROR(IF(ISBLANK($A8106),"",IF($A8106="Ūdeņraža jonu koncentrācija",VLOOKUP(Dati!$A8106,Normas!$A:$D,2,FALSE),VLOOKUP(Dati!$A8106,Normas!$A:$D,2,FALSE)*0.6)),"")</f>
      </c>
      <c r="G8106" s="2">
        <f>IFERROR(IF(ISBLANK($A8106),"",IF($A8106="Ūdeņraža jonu koncentrācija",VLOOKUP(Dati!$A8106,Normas!$A:$D,3,FALSE),VLOOKUP(Dati!$A8106,Normas!$A:$D,3,FALSE)*0.6)),"")</f>
      </c>
      <c r="H8106" s="2">
        <f>IFERROR(IF(ISBLANK($A8106),"",IF($A8106="Ūdeņraža jonu koncentrācija",VLOOKUP(Dati!$A8106,Normas!$A:$D,2,FALSE),VLOOKUP(Dati!$A8106,Normas!$A:$D,2,FALSE)*0.3)),"")</f>
      </c>
      <c r="I8106" s="2">
        <f>IFERROR(IF(ISBLANK($A8106),"",IF($A8106="Ūdeņraža jonu koncentrācija",VLOOKUP(Dati!$A8106,Normas!$A:$D,3,FALSE),VLOOKUP(Dati!$A8106,Normas!$A:$D,3,FALSE)*0.3)),"")</f>
      </c>
    </row>
    <row r="8107" spans="2:9" x14ac:dyDescent="0.2">
      <c r="B8107">
        <f>IF(ISBLANK(A8107),"",VLOOKUP(A8107,Normas!A:D,4,FALSE))</f>
      </c>
      <c r="E8107" s="2">
        <f>IF(ISBLANK(D8107),"",INT(YEARFRAC(D8107,'Vispārīga informācija'!$B$2)))</f>
      </c>
      <c r="F8107" s="2">
        <f>IFERROR(IF(ISBLANK($A8107),"",IF($A8107="Ūdeņraža jonu koncentrācija",VLOOKUP(Dati!$A8107,Normas!$A:$D,2,FALSE),VLOOKUP(Dati!$A8107,Normas!$A:$D,2,FALSE)*0.6)),"")</f>
      </c>
      <c r="G8107" s="2">
        <f>IFERROR(IF(ISBLANK($A8107),"",IF($A8107="Ūdeņraža jonu koncentrācija",VLOOKUP(Dati!$A8107,Normas!$A:$D,3,FALSE),VLOOKUP(Dati!$A8107,Normas!$A:$D,3,FALSE)*0.6)),"")</f>
      </c>
      <c r="H8107" s="2">
        <f>IFERROR(IF(ISBLANK($A8107),"",IF($A8107="Ūdeņraža jonu koncentrācija",VLOOKUP(Dati!$A8107,Normas!$A:$D,2,FALSE),VLOOKUP(Dati!$A8107,Normas!$A:$D,2,FALSE)*0.3)),"")</f>
      </c>
      <c r="I8107" s="2">
        <f>IFERROR(IF(ISBLANK($A8107),"",IF($A8107="Ūdeņraža jonu koncentrācija",VLOOKUP(Dati!$A8107,Normas!$A:$D,3,FALSE),VLOOKUP(Dati!$A8107,Normas!$A:$D,3,FALSE)*0.3)),"")</f>
      </c>
    </row>
    <row r="8108" spans="2:9" x14ac:dyDescent="0.2">
      <c r="B8108">
        <f>IF(ISBLANK(A8108),"",VLOOKUP(A8108,Normas!A:D,4,FALSE))</f>
      </c>
      <c r="E8108" s="2">
        <f>IF(ISBLANK(D8108),"",INT(YEARFRAC(D8108,'Vispārīga informācija'!$B$2)))</f>
      </c>
      <c r="F8108" s="2">
        <f>IFERROR(IF(ISBLANK($A8108),"",IF($A8108="Ūdeņraža jonu koncentrācija",VLOOKUP(Dati!$A8108,Normas!$A:$D,2,FALSE),VLOOKUP(Dati!$A8108,Normas!$A:$D,2,FALSE)*0.6)),"")</f>
      </c>
      <c r="G8108" s="2">
        <f>IFERROR(IF(ISBLANK($A8108),"",IF($A8108="Ūdeņraža jonu koncentrācija",VLOOKUP(Dati!$A8108,Normas!$A:$D,3,FALSE),VLOOKUP(Dati!$A8108,Normas!$A:$D,3,FALSE)*0.6)),"")</f>
      </c>
      <c r="H8108" s="2">
        <f>IFERROR(IF(ISBLANK($A8108),"",IF($A8108="Ūdeņraža jonu koncentrācija",VLOOKUP(Dati!$A8108,Normas!$A:$D,2,FALSE),VLOOKUP(Dati!$A8108,Normas!$A:$D,2,FALSE)*0.3)),"")</f>
      </c>
      <c r="I8108" s="2">
        <f>IFERROR(IF(ISBLANK($A8108),"",IF($A8108="Ūdeņraža jonu koncentrācija",VLOOKUP(Dati!$A8108,Normas!$A:$D,3,FALSE),VLOOKUP(Dati!$A8108,Normas!$A:$D,3,FALSE)*0.3)),"")</f>
      </c>
    </row>
    <row r="8109" spans="2:9" x14ac:dyDescent="0.2">
      <c r="B8109">
        <f>IF(ISBLANK(A8109),"",VLOOKUP(A8109,Normas!A:D,4,FALSE))</f>
      </c>
      <c r="E8109" s="2">
        <f>IF(ISBLANK(D8109),"",INT(YEARFRAC(D8109,'Vispārīga informācija'!$B$2)))</f>
      </c>
      <c r="F8109" s="2">
        <f>IFERROR(IF(ISBLANK($A8109),"",IF($A8109="Ūdeņraža jonu koncentrācija",VLOOKUP(Dati!$A8109,Normas!$A:$D,2,FALSE),VLOOKUP(Dati!$A8109,Normas!$A:$D,2,FALSE)*0.6)),"")</f>
      </c>
      <c r="G8109" s="2">
        <f>IFERROR(IF(ISBLANK($A8109),"",IF($A8109="Ūdeņraža jonu koncentrācija",VLOOKUP(Dati!$A8109,Normas!$A:$D,3,FALSE),VLOOKUP(Dati!$A8109,Normas!$A:$D,3,FALSE)*0.6)),"")</f>
      </c>
      <c r="H8109" s="2">
        <f>IFERROR(IF(ISBLANK($A8109),"",IF($A8109="Ūdeņraža jonu koncentrācija",VLOOKUP(Dati!$A8109,Normas!$A:$D,2,FALSE),VLOOKUP(Dati!$A8109,Normas!$A:$D,2,FALSE)*0.3)),"")</f>
      </c>
      <c r="I8109" s="2">
        <f>IFERROR(IF(ISBLANK($A8109),"",IF($A8109="Ūdeņraža jonu koncentrācija",VLOOKUP(Dati!$A8109,Normas!$A:$D,3,FALSE),VLOOKUP(Dati!$A8109,Normas!$A:$D,3,FALSE)*0.3)),"")</f>
      </c>
    </row>
    <row r="8110" spans="2:9" x14ac:dyDescent="0.2">
      <c r="B8110">
        <f>IF(ISBLANK(A8110),"",VLOOKUP(A8110,Normas!A:D,4,FALSE))</f>
      </c>
      <c r="E8110" s="2">
        <f>IF(ISBLANK(D8110),"",INT(YEARFRAC(D8110,'Vispārīga informācija'!$B$2)))</f>
      </c>
      <c r="F8110" s="2">
        <f>IFERROR(IF(ISBLANK($A8110),"",IF($A8110="Ūdeņraža jonu koncentrācija",VLOOKUP(Dati!$A8110,Normas!$A:$D,2,FALSE),VLOOKUP(Dati!$A8110,Normas!$A:$D,2,FALSE)*0.6)),"")</f>
      </c>
      <c r="G8110" s="2">
        <f>IFERROR(IF(ISBLANK($A8110),"",IF($A8110="Ūdeņraža jonu koncentrācija",VLOOKUP(Dati!$A8110,Normas!$A:$D,3,FALSE),VLOOKUP(Dati!$A8110,Normas!$A:$D,3,FALSE)*0.6)),"")</f>
      </c>
      <c r="H8110" s="2">
        <f>IFERROR(IF(ISBLANK($A8110),"",IF($A8110="Ūdeņraža jonu koncentrācija",VLOOKUP(Dati!$A8110,Normas!$A:$D,2,FALSE),VLOOKUP(Dati!$A8110,Normas!$A:$D,2,FALSE)*0.3)),"")</f>
      </c>
      <c r="I8110" s="2">
        <f>IFERROR(IF(ISBLANK($A8110),"",IF($A8110="Ūdeņraža jonu koncentrācija",VLOOKUP(Dati!$A8110,Normas!$A:$D,3,FALSE),VLOOKUP(Dati!$A8110,Normas!$A:$D,3,FALSE)*0.3)),"")</f>
      </c>
    </row>
    <row r="8111" spans="2:9" x14ac:dyDescent="0.2">
      <c r="B8111">
        <f>IF(ISBLANK(A8111),"",VLOOKUP(A8111,Normas!A:D,4,FALSE))</f>
      </c>
      <c r="E8111" s="2">
        <f>IF(ISBLANK(D8111),"",INT(YEARFRAC(D8111,'Vispārīga informācija'!$B$2)))</f>
      </c>
      <c r="F8111" s="2">
        <f>IFERROR(IF(ISBLANK($A8111),"",IF($A8111="Ūdeņraža jonu koncentrācija",VLOOKUP(Dati!$A8111,Normas!$A:$D,2,FALSE),VLOOKUP(Dati!$A8111,Normas!$A:$D,2,FALSE)*0.6)),"")</f>
      </c>
      <c r="G8111" s="2">
        <f>IFERROR(IF(ISBLANK($A8111),"",IF($A8111="Ūdeņraža jonu koncentrācija",VLOOKUP(Dati!$A8111,Normas!$A:$D,3,FALSE),VLOOKUP(Dati!$A8111,Normas!$A:$D,3,FALSE)*0.6)),"")</f>
      </c>
      <c r="H8111" s="2">
        <f>IFERROR(IF(ISBLANK($A8111),"",IF($A8111="Ūdeņraža jonu koncentrācija",VLOOKUP(Dati!$A8111,Normas!$A:$D,2,FALSE),VLOOKUP(Dati!$A8111,Normas!$A:$D,2,FALSE)*0.3)),"")</f>
      </c>
      <c r="I8111" s="2">
        <f>IFERROR(IF(ISBLANK($A8111),"",IF($A8111="Ūdeņraža jonu koncentrācija",VLOOKUP(Dati!$A8111,Normas!$A:$D,3,FALSE),VLOOKUP(Dati!$A8111,Normas!$A:$D,3,FALSE)*0.3)),"")</f>
      </c>
    </row>
    <row r="8112" spans="2:9" x14ac:dyDescent="0.2">
      <c r="B8112">
        <f>IF(ISBLANK(A8112),"",VLOOKUP(A8112,Normas!A:D,4,FALSE))</f>
      </c>
      <c r="E8112" s="2">
        <f>IF(ISBLANK(D8112),"",INT(YEARFRAC(D8112,'Vispārīga informācija'!$B$2)))</f>
      </c>
      <c r="F8112" s="2">
        <f>IFERROR(IF(ISBLANK($A8112),"",IF($A8112="Ūdeņraža jonu koncentrācija",VLOOKUP(Dati!$A8112,Normas!$A:$D,2,FALSE),VLOOKUP(Dati!$A8112,Normas!$A:$D,2,FALSE)*0.6)),"")</f>
      </c>
      <c r="G8112" s="2">
        <f>IFERROR(IF(ISBLANK($A8112),"",IF($A8112="Ūdeņraža jonu koncentrācija",VLOOKUP(Dati!$A8112,Normas!$A:$D,3,FALSE),VLOOKUP(Dati!$A8112,Normas!$A:$D,3,FALSE)*0.6)),"")</f>
      </c>
      <c r="H8112" s="2">
        <f>IFERROR(IF(ISBLANK($A8112),"",IF($A8112="Ūdeņraža jonu koncentrācija",VLOOKUP(Dati!$A8112,Normas!$A:$D,2,FALSE),VLOOKUP(Dati!$A8112,Normas!$A:$D,2,FALSE)*0.3)),"")</f>
      </c>
      <c r="I8112" s="2">
        <f>IFERROR(IF(ISBLANK($A8112),"",IF($A8112="Ūdeņraža jonu koncentrācija",VLOOKUP(Dati!$A8112,Normas!$A:$D,3,FALSE),VLOOKUP(Dati!$A8112,Normas!$A:$D,3,FALSE)*0.3)),"")</f>
      </c>
    </row>
    <row r="8113" spans="2:9" x14ac:dyDescent="0.2">
      <c r="B8113">
        <f>IF(ISBLANK(A8113),"",VLOOKUP(A8113,Normas!A:D,4,FALSE))</f>
      </c>
      <c r="E8113" s="2">
        <f>IF(ISBLANK(D8113),"",INT(YEARFRAC(D8113,'Vispārīga informācija'!$B$2)))</f>
      </c>
      <c r="F8113" s="2">
        <f>IFERROR(IF(ISBLANK($A8113),"",IF($A8113="Ūdeņraža jonu koncentrācija",VLOOKUP(Dati!$A8113,Normas!$A:$D,2,FALSE),VLOOKUP(Dati!$A8113,Normas!$A:$D,2,FALSE)*0.6)),"")</f>
      </c>
      <c r="G8113" s="2">
        <f>IFERROR(IF(ISBLANK($A8113),"",IF($A8113="Ūdeņraža jonu koncentrācija",VLOOKUP(Dati!$A8113,Normas!$A:$D,3,FALSE),VLOOKUP(Dati!$A8113,Normas!$A:$D,3,FALSE)*0.6)),"")</f>
      </c>
      <c r="H8113" s="2">
        <f>IFERROR(IF(ISBLANK($A8113),"",IF($A8113="Ūdeņraža jonu koncentrācija",VLOOKUP(Dati!$A8113,Normas!$A:$D,2,FALSE),VLOOKUP(Dati!$A8113,Normas!$A:$D,2,FALSE)*0.3)),"")</f>
      </c>
      <c r="I8113" s="2">
        <f>IFERROR(IF(ISBLANK($A8113),"",IF($A8113="Ūdeņraža jonu koncentrācija",VLOOKUP(Dati!$A8113,Normas!$A:$D,3,FALSE),VLOOKUP(Dati!$A8113,Normas!$A:$D,3,FALSE)*0.3)),"")</f>
      </c>
    </row>
    <row r="8114" spans="2:9" x14ac:dyDescent="0.2">
      <c r="B8114">
        <f>IF(ISBLANK(A8114),"",VLOOKUP(A8114,Normas!A:D,4,FALSE))</f>
      </c>
      <c r="E8114" s="2">
        <f>IF(ISBLANK(D8114),"",INT(YEARFRAC(D8114,'Vispārīga informācija'!$B$2)))</f>
      </c>
      <c r="F8114" s="2">
        <f>IFERROR(IF(ISBLANK($A8114),"",IF($A8114="Ūdeņraža jonu koncentrācija",VLOOKUP(Dati!$A8114,Normas!$A:$D,2,FALSE),VLOOKUP(Dati!$A8114,Normas!$A:$D,2,FALSE)*0.6)),"")</f>
      </c>
      <c r="G8114" s="2">
        <f>IFERROR(IF(ISBLANK($A8114),"",IF($A8114="Ūdeņraža jonu koncentrācija",VLOOKUP(Dati!$A8114,Normas!$A:$D,3,FALSE),VLOOKUP(Dati!$A8114,Normas!$A:$D,3,FALSE)*0.6)),"")</f>
      </c>
      <c r="H8114" s="2">
        <f>IFERROR(IF(ISBLANK($A8114),"",IF($A8114="Ūdeņraža jonu koncentrācija",VLOOKUP(Dati!$A8114,Normas!$A:$D,2,FALSE),VLOOKUP(Dati!$A8114,Normas!$A:$D,2,FALSE)*0.3)),"")</f>
      </c>
      <c r="I8114" s="2">
        <f>IFERROR(IF(ISBLANK($A8114),"",IF($A8114="Ūdeņraža jonu koncentrācija",VLOOKUP(Dati!$A8114,Normas!$A:$D,3,FALSE),VLOOKUP(Dati!$A8114,Normas!$A:$D,3,FALSE)*0.3)),"")</f>
      </c>
    </row>
    <row r="8115" spans="2:9" x14ac:dyDescent="0.2">
      <c r="B8115">
        <f>IF(ISBLANK(A8115),"",VLOOKUP(A8115,Normas!A:D,4,FALSE))</f>
      </c>
      <c r="E8115" s="2">
        <f>IF(ISBLANK(D8115),"",INT(YEARFRAC(D8115,'Vispārīga informācija'!$B$2)))</f>
      </c>
      <c r="F8115" s="2">
        <f>IFERROR(IF(ISBLANK($A8115),"",IF($A8115="Ūdeņraža jonu koncentrācija",VLOOKUP(Dati!$A8115,Normas!$A:$D,2,FALSE),VLOOKUP(Dati!$A8115,Normas!$A:$D,2,FALSE)*0.6)),"")</f>
      </c>
      <c r="G8115" s="2">
        <f>IFERROR(IF(ISBLANK($A8115),"",IF($A8115="Ūdeņraža jonu koncentrācija",VLOOKUP(Dati!$A8115,Normas!$A:$D,3,FALSE),VLOOKUP(Dati!$A8115,Normas!$A:$D,3,FALSE)*0.6)),"")</f>
      </c>
      <c r="H8115" s="2">
        <f>IFERROR(IF(ISBLANK($A8115),"",IF($A8115="Ūdeņraža jonu koncentrācija",VLOOKUP(Dati!$A8115,Normas!$A:$D,2,FALSE),VLOOKUP(Dati!$A8115,Normas!$A:$D,2,FALSE)*0.3)),"")</f>
      </c>
      <c r="I8115" s="2">
        <f>IFERROR(IF(ISBLANK($A8115),"",IF($A8115="Ūdeņraža jonu koncentrācija",VLOOKUP(Dati!$A8115,Normas!$A:$D,3,FALSE),VLOOKUP(Dati!$A8115,Normas!$A:$D,3,FALSE)*0.3)),"")</f>
      </c>
    </row>
    <row r="8116" spans="2:9" x14ac:dyDescent="0.2">
      <c r="B8116">
        <f>IF(ISBLANK(A8116),"",VLOOKUP(A8116,Normas!A:D,4,FALSE))</f>
      </c>
      <c r="E8116" s="2">
        <f>IF(ISBLANK(D8116),"",INT(YEARFRAC(D8116,'Vispārīga informācija'!$B$2)))</f>
      </c>
      <c r="F8116" s="2">
        <f>IFERROR(IF(ISBLANK($A8116),"",IF($A8116="Ūdeņraža jonu koncentrācija",VLOOKUP(Dati!$A8116,Normas!$A:$D,2,FALSE),VLOOKUP(Dati!$A8116,Normas!$A:$D,2,FALSE)*0.6)),"")</f>
      </c>
      <c r="G8116" s="2">
        <f>IFERROR(IF(ISBLANK($A8116),"",IF($A8116="Ūdeņraža jonu koncentrācija",VLOOKUP(Dati!$A8116,Normas!$A:$D,3,FALSE),VLOOKUP(Dati!$A8116,Normas!$A:$D,3,FALSE)*0.6)),"")</f>
      </c>
      <c r="H8116" s="2">
        <f>IFERROR(IF(ISBLANK($A8116),"",IF($A8116="Ūdeņraža jonu koncentrācija",VLOOKUP(Dati!$A8116,Normas!$A:$D,2,FALSE),VLOOKUP(Dati!$A8116,Normas!$A:$D,2,FALSE)*0.3)),"")</f>
      </c>
      <c r="I8116" s="2">
        <f>IFERROR(IF(ISBLANK($A8116),"",IF($A8116="Ūdeņraža jonu koncentrācija",VLOOKUP(Dati!$A8116,Normas!$A:$D,3,FALSE),VLOOKUP(Dati!$A8116,Normas!$A:$D,3,FALSE)*0.3)),"")</f>
      </c>
    </row>
    <row r="8117" spans="2:9" x14ac:dyDescent="0.2">
      <c r="B8117">
        <f>IF(ISBLANK(A8117),"",VLOOKUP(A8117,Normas!A:D,4,FALSE))</f>
      </c>
      <c r="E8117" s="2">
        <f>IF(ISBLANK(D8117),"",INT(YEARFRAC(D8117,'Vispārīga informācija'!$B$2)))</f>
      </c>
      <c r="F8117" s="2">
        <f>IFERROR(IF(ISBLANK($A8117),"",IF($A8117="Ūdeņraža jonu koncentrācija",VLOOKUP(Dati!$A8117,Normas!$A:$D,2,FALSE),VLOOKUP(Dati!$A8117,Normas!$A:$D,2,FALSE)*0.6)),"")</f>
      </c>
      <c r="G8117" s="2">
        <f>IFERROR(IF(ISBLANK($A8117),"",IF($A8117="Ūdeņraža jonu koncentrācija",VLOOKUP(Dati!$A8117,Normas!$A:$D,3,FALSE),VLOOKUP(Dati!$A8117,Normas!$A:$D,3,FALSE)*0.6)),"")</f>
      </c>
      <c r="H8117" s="2">
        <f>IFERROR(IF(ISBLANK($A8117),"",IF($A8117="Ūdeņraža jonu koncentrācija",VLOOKUP(Dati!$A8117,Normas!$A:$D,2,FALSE),VLOOKUP(Dati!$A8117,Normas!$A:$D,2,FALSE)*0.3)),"")</f>
      </c>
      <c r="I8117" s="2">
        <f>IFERROR(IF(ISBLANK($A8117),"",IF($A8117="Ūdeņraža jonu koncentrācija",VLOOKUP(Dati!$A8117,Normas!$A:$D,3,FALSE),VLOOKUP(Dati!$A8117,Normas!$A:$D,3,FALSE)*0.3)),"")</f>
      </c>
    </row>
    <row r="8118" spans="2:9" x14ac:dyDescent="0.2">
      <c r="B8118">
        <f>IF(ISBLANK(A8118),"",VLOOKUP(A8118,Normas!A:D,4,FALSE))</f>
      </c>
      <c r="E8118" s="2">
        <f>IF(ISBLANK(D8118),"",INT(YEARFRAC(D8118,'Vispārīga informācija'!$B$2)))</f>
      </c>
      <c r="F8118" s="2">
        <f>IFERROR(IF(ISBLANK($A8118),"",IF($A8118="Ūdeņraža jonu koncentrācija",VLOOKUP(Dati!$A8118,Normas!$A:$D,2,FALSE),VLOOKUP(Dati!$A8118,Normas!$A:$D,2,FALSE)*0.6)),"")</f>
      </c>
      <c r="G8118" s="2">
        <f>IFERROR(IF(ISBLANK($A8118),"",IF($A8118="Ūdeņraža jonu koncentrācija",VLOOKUP(Dati!$A8118,Normas!$A:$D,3,FALSE),VLOOKUP(Dati!$A8118,Normas!$A:$D,3,FALSE)*0.6)),"")</f>
      </c>
      <c r="H8118" s="2">
        <f>IFERROR(IF(ISBLANK($A8118),"",IF($A8118="Ūdeņraža jonu koncentrācija",VLOOKUP(Dati!$A8118,Normas!$A:$D,2,FALSE),VLOOKUP(Dati!$A8118,Normas!$A:$D,2,FALSE)*0.3)),"")</f>
      </c>
      <c r="I8118" s="2">
        <f>IFERROR(IF(ISBLANK($A8118),"",IF($A8118="Ūdeņraža jonu koncentrācija",VLOOKUP(Dati!$A8118,Normas!$A:$D,3,FALSE),VLOOKUP(Dati!$A8118,Normas!$A:$D,3,FALSE)*0.3)),"")</f>
      </c>
    </row>
    <row r="8119" spans="2:9" x14ac:dyDescent="0.2">
      <c r="B8119">
        <f>IF(ISBLANK(A8119),"",VLOOKUP(A8119,Normas!A:D,4,FALSE))</f>
      </c>
      <c r="E8119" s="2">
        <f>IF(ISBLANK(D8119),"",INT(YEARFRAC(D8119,'Vispārīga informācija'!$B$2)))</f>
      </c>
      <c r="F8119" s="2">
        <f>IFERROR(IF(ISBLANK($A8119),"",IF($A8119="Ūdeņraža jonu koncentrācija",VLOOKUP(Dati!$A8119,Normas!$A:$D,2,FALSE),VLOOKUP(Dati!$A8119,Normas!$A:$D,2,FALSE)*0.6)),"")</f>
      </c>
      <c r="G8119" s="2">
        <f>IFERROR(IF(ISBLANK($A8119),"",IF($A8119="Ūdeņraža jonu koncentrācija",VLOOKUP(Dati!$A8119,Normas!$A:$D,3,FALSE),VLOOKUP(Dati!$A8119,Normas!$A:$D,3,FALSE)*0.6)),"")</f>
      </c>
      <c r="H8119" s="2">
        <f>IFERROR(IF(ISBLANK($A8119),"",IF($A8119="Ūdeņraža jonu koncentrācija",VLOOKUP(Dati!$A8119,Normas!$A:$D,2,FALSE),VLOOKUP(Dati!$A8119,Normas!$A:$D,2,FALSE)*0.3)),"")</f>
      </c>
      <c r="I8119" s="2">
        <f>IFERROR(IF(ISBLANK($A8119),"",IF($A8119="Ūdeņraža jonu koncentrācija",VLOOKUP(Dati!$A8119,Normas!$A:$D,3,FALSE),VLOOKUP(Dati!$A8119,Normas!$A:$D,3,FALSE)*0.3)),"")</f>
      </c>
    </row>
    <row r="8120" spans="2:9" x14ac:dyDescent="0.2">
      <c r="B8120">
        <f>IF(ISBLANK(A8120),"",VLOOKUP(A8120,Normas!A:D,4,FALSE))</f>
      </c>
      <c r="E8120" s="2">
        <f>IF(ISBLANK(D8120),"",INT(YEARFRAC(D8120,'Vispārīga informācija'!$B$2)))</f>
      </c>
      <c r="F8120" s="2">
        <f>IFERROR(IF(ISBLANK($A8120),"",IF($A8120="Ūdeņraža jonu koncentrācija",VLOOKUP(Dati!$A8120,Normas!$A:$D,2,FALSE),VLOOKUP(Dati!$A8120,Normas!$A:$D,2,FALSE)*0.6)),"")</f>
      </c>
      <c r="G8120" s="2">
        <f>IFERROR(IF(ISBLANK($A8120),"",IF($A8120="Ūdeņraža jonu koncentrācija",VLOOKUP(Dati!$A8120,Normas!$A:$D,3,FALSE),VLOOKUP(Dati!$A8120,Normas!$A:$D,3,FALSE)*0.6)),"")</f>
      </c>
      <c r="H8120" s="2">
        <f>IFERROR(IF(ISBLANK($A8120),"",IF($A8120="Ūdeņraža jonu koncentrācija",VLOOKUP(Dati!$A8120,Normas!$A:$D,2,FALSE),VLOOKUP(Dati!$A8120,Normas!$A:$D,2,FALSE)*0.3)),"")</f>
      </c>
      <c r="I8120" s="2">
        <f>IFERROR(IF(ISBLANK($A8120),"",IF($A8120="Ūdeņraža jonu koncentrācija",VLOOKUP(Dati!$A8120,Normas!$A:$D,3,FALSE),VLOOKUP(Dati!$A8120,Normas!$A:$D,3,FALSE)*0.3)),"")</f>
      </c>
    </row>
    <row r="8121" spans="2:9" x14ac:dyDescent="0.2">
      <c r="B8121">
        <f>IF(ISBLANK(A8121),"",VLOOKUP(A8121,Normas!A:D,4,FALSE))</f>
      </c>
      <c r="E8121" s="2">
        <f>IF(ISBLANK(D8121),"",INT(YEARFRAC(D8121,'Vispārīga informācija'!$B$2)))</f>
      </c>
      <c r="F8121" s="2">
        <f>IFERROR(IF(ISBLANK($A8121),"",IF($A8121="Ūdeņraža jonu koncentrācija",VLOOKUP(Dati!$A8121,Normas!$A:$D,2,FALSE),VLOOKUP(Dati!$A8121,Normas!$A:$D,2,FALSE)*0.6)),"")</f>
      </c>
      <c r="G8121" s="2">
        <f>IFERROR(IF(ISBLANK($A8121),"",IF($A8121="Ūdeņraža jonu koncentrācija",VLOOKUP(Dati!$A8121,Normas!$A:$D,3,FALSE),VLOOKUP(Dati!$A8121,Normas!$A:$D,3,FALSE)*0.6)),"")</f>
      </c>
      <c r="H8121" s="2">
        <f>IFERROR(IF(ISBLANK($A8121),"",IF($A8121="Ūdeņraža jonu koncentrācija",VLOOKUP(Dati!$A8121,Normas!$A:$D,2,FALSE),VLOOKUP(Dati!$A8121,Normas!$A:$D,2,FALSE)*0.3)),"")</f>
      </c>
      <c r="I8121" s="2">
        <f>IFERROR(IF(ISBLANK($A8121),"",IF($A8121="Ūdeņraža jonu koncentrācija",VLOOKUP(Dati!$A8121,Normas!$A:$D,3,FALSE),VLOOKUP(Dati!$A8121,Normas!$A:$D,3,FALSE)*0.3)),"")</f>
      </c>
    </row>
    <row r="8122" spans="2:9" x14ac:dyDescent="0.2">
      <c r="B8122">
        <f>IF(ISBLANK(A8122),"",VLOOKUP(A8122,Normas!A:D,4,FALSE))</f>
      </c>
      <c r="E8122" s="2">
        <f>IF(ISBLANK(D8122),"",INT(YEARFRAC(D8122,'Vispārīga informācija'!$B$2)))</f>
      </c>
      <c r="F8122" s="2">
        <f>IFERROR(IF(ISBLANK($A8122),"",IF($A8122="Ūdeņraža jonu koncentrācija",VLOOKUP(Dati!$A8122,Normas!$A:$D,2,FALSE),VLOOKUP(Dati!$A8122,Normas!$A:$D,2,FALSE)*0.6)),"")</f>
      </c>
      <c r="G8122" s="2">
        <f>IFERROR(IF(ISBLANK($A8122),"",IF($A8122="Ūdeņraža jonu koncentrācija",VLOOKUP(Dati!$A8122,Normas!$A:$D,3,FALSE),VLOOKUP(Dati!$A8122,Normas!$A:$D,3,FALSE)*0.6)),"")</f>
      </c>
      <c r="H8122" s="2">
        <f>IFERROR(IF(ISBLANK($A8122),"",IF($A8122="Ūdeņraža jonu koncentrācija",VLOOKUP(Dati!$A8122,Normas!$A:$D,2,FALSE),VLOOKUP(Dati!$A8122,Normas!$A:$D,2,FALSE)*0.3)),"")</f>
      </c>
      <c r="I8122" s="2">
        <f>IFERROR(IF(ISBLANK($A8122),"",IF($A8122="Ūdeņraža jonu koncentrācija",VLOOKUP(Dati!$A8122,Normas!$A:$D,3,FALSE),VLOOKUP(Dati!$A8122,Normas!$A:$D,3,FALSE)*0.3)),"")</f>
      </c>
    </row>
    <row r="8123" spans="2:9" x14ac:dyDescent="0.2">
      <c r="B8123">
        <f>IF(ISBLANK(A8123),"",VLOOKUP(A8123,Normas!A:D,4,FALSE))</f>
      </c>
      <c r="E8123" s="2">
        <f>IF(ISBLANK(D8123),"",INT(YEARFRAC(D8123,'Vispārīga informācija'!$B$2)))</f>
      </c>
      <c r="F8123" s="2">
        <f>IFERROR(IF(ISBLANK($A8123),"",IF($A8123="Ūdeņraža jonu koncentrācija",VLOOKUP(Dati!$A8123,Normas!$A:$D,2,FALSE),VLOOKUP(Dati!$A8123,Normas!$A:$D,2,FALSE)*0.6)),"")</f>
      </c>
      <c r="G8123" s="2">
        <f>IFERROR(IF(ISBLANK($A8123),"",IF($A8123="Ūdeņraža jonu koncentrācija",VLOOKUP(Dati!$A8123,Normas!$A:$D,3,FALSE),VLOOKUP(Dati!$A8123,Normas!$A:$D,3,FALSE)*0.6)),"")</f>
      </c>
      <c r="H8123" s="2">
        <f>IFERROR(IF(ISBLANK($A8123),"",IF($A8123="Ūdeņraža jonu koncentrācija",VLOOKUP(Dati!$A8123,Normas!$A:$D,2,FALSE),VLOOKUP(Dati!$A8123,Normas!$A:$D,2,FALSE)*0.3)),"")</f>
      </c>
      <c r="I8123" s="2">
        <f>IFERROR(IF(ISBLANK($A8123),"",IF($A8123="Ūdeņraža jonu koncentrācija",VLOOKUP(Dati!$A8123,Normas!$A:$D,3,FALSE),VLOOKUP(Dati!$A8123,Normas!$A:$D,3,FALSE)*0.3)),"")</f>
      </c>
    </row>
    <row r="8124" spans="2:9" x14ac:dyDescent="0.2">
      <c r="B8124">
        <f>IF(ISBLANK(A8124),"",VLOOKUP(A8124,Normas!A:D,4,FALSE))</f>
      </c>
      <c r="E8124" s="2">
        <f>IF(ISBLANK(D8124),"",INT(YEARFRAC(D8124,'Vispārīga informācija'!$B$2)))</f>
      </c>
      <c r="F8124" s="2">
        <f>IFERROR(IF(ISBLANK($A8124),"",IF($A8124="Ūdeņraža jonu koncentrācija",VLOOKUP(Dati!$A8124,Normas!$A:$D,2,FALSE),VLOOKUP(Dati!$A8124,Normas!$A:$D,2,FALSE)*0.6)),"")</f>
      </c>
      <c r="G8124" s="2">
        <f>IFERROR(IF(ISBLANK($A8124),"",IF($A8124="Ūdeņraža jonu koncentrācija",VLOOKUP(Dati!$A8124,Normas!$A:$D,3,FALSE),VLOOKUP(Dati!$A8124,Normas!$A:$D,3,FALSE)*0.6)),"")</f>
      </c>
      <c r="H8124" s="2">
        <f>IFERROR(IF(ISBLANK($A8124),"",IF($A8124="Ūdeņraža jonu koncentrācija",VLOOKUP(Dati!$A8124,Normas!$A:$D,2,FALSE),VLOOKUP(Dati!$A8124,Normas!$A:$D,2,FALSE)*0.3)),"")</f>
      </c>
      <c r="I8124" s="2">
        <f>IFERROR(IF(ISBLANK($A8124),"",IF($A8124="Ūdeņraža jonu koncentrācija",VLOOKUP(Dati!$A8124,Normas!$A:$D,3,FALSE),VLOOKUP(Dati!$A8124,Normas!$A:$D,3,FALSE)*0.3)),"")</f>
      </c>
    </row>
    <row r="8125" spans="2:9" x14ac:dyDescent="0.2">
      <c r="B8125">
        <f>IF(ISBLANK(A8125),"",VLOOKUP(A8125,Normas!A:D,4,FALSE))</f>
      </c>
      <c r="E8125" s="2">
        <f>IF(ISBLANK(D8125),"",INT(YEARFRAC(D8125,'Vispārīga informācija'!$B$2)))</f>
      </c>
      <c r="F8125" s="2">
        <f>IFERROR(IF(ISBLANK($A8125),"",IF($A8125="Ūdeņraža jonu koncentrācija",VLOOKUP(Dati!$A8125,Normas!$A:$D,2,FALSE),VLOOKUP(Dati!$A8125,Normas!$A:$D,2,FALSE)*0.6)),"")</f>
      </c>
      <c r="G8125" s="2">
        <f>IFERROR(IF(ISBLANK($A8125),"",IF($A8125="Ūdeņraža jonu koncentrācija",VLOOKUP(Dati!$A8125,Normas!$A:$D,3,FALSE),VLOOKUP(Dati!$A8125,Normas!$A:$D,3,FALSE)*0.6)),"")</f>
      </c>
      <c r="H8125" s="2">
        <f>IFERROR(IF(ISBLANK($A8125),"",IF($A8125="Ūdeņraža jonu koncentrācija",VLOOKUP(Dati!$A8125,Normas!$A:$D,2,FALSE),VLOOKUP(Dati!$A8125,Normas!$A:$D,2,FALSE)*0.3)),"")</f>
      </c>
      <c r="I8125" s="2">
        <f>IFERROR(IF(ISBLANK($A8125),"",IF($A8125="Ūdeņraža jonu koncentrācija",VLOOKUP(Dati!$A8125,Normas!$A:$D,3,FALSE),VLOOKUP(Dati!$A8125,Normas!$A:$D,3,FALSE)*0.3)),"")</f>
      </c>
    </row>
    <row r="8126" spans="2:9" x14ac:dyDescent="0.2">
      <c r="B8126">
        <f>IF(ISBLANK(A8126),"",VLOOKUP(A8126,Normas!A:D,4,FALSE))</f>
      </c>
      <c r="E8126" s="2">
        <f>IF(ISBLANK(D8126),"",INT(YEARFRAC(D8126,'Vispārīga informācija'!$B$2)))</f>
      </c>
      <c r="F8126" s="2">
        <f>IFERROR(IF(ISBLANK($A8126),"",IF($A8126="Ūdeņraža jonu koncentrācija",VLOOKUP(Dati!$A8126,Normas!$A:$D,2,FALSE),VLOOKUP(Dati!$A8126,Normas!$A:$D,2,FALSE)*0.6)),"")</f>
      </c>
      <c r="G8126" s="2">
        <f>IFERROR(IF(ISBLANK($A8126),"",IF($A8126="Ūdeņraža jonu koncentrācija",VLOOKUP(Dati!$A8126,Normas!$A:$D,3,FALSE),VLOOKUP(Dati!$A8126,Normas!$A:$D,3,FALSE)*0.6)),"")</f>
      </c>
      <c r="H8126" s="2">
        <f>IFERROR(IF(ISBLANK($A8126),"",IF($A8126="Ūdeņraža jonu koncentrācija",VLOOKUP(Dati!$A8126,Normas!$A:$D,2,FALSE),VLOOKUP(Dati!$A8126,Normas!$A:$D,2,FALSE)*0.3)),"")</f>
      </c>
      <c r="I8126" s="2">
        <f>IFERROR(IF(ISBLANK($A8126),"",IF($A8126="Ūdeņraža jonu koncentrācija",VLOOKUP(Dati!$A8126,Normas!$A:$D,3,FALSE),VLOOKUP(Dati!$A8126,Normas!$A:$D,3,FALSE)*0.3)),"")</f>
      </c>
    </row>
    <row r="8127" spans="2:9" x14ac:dyDescent="0.2">
      <c r="B8127">
        <f>IF(ISBLANK(A8127),"",VLOOKUP(A8127,Normas!A:D,4,FALSE))</f>
      </c>
      <c r="E8127" s="2">
        <f>IF(ISBLANK(D8127),"",INT(YEARFRAC(D8127,'Vispārīga informācija'!$B$2)))</f>
      </c>
      <c r="F8127" s="2">
        <f>IFERROR(IF(ISBLANK($A8127),"",IF($A8127="Ūdeņraža jonu koncentrācija",VLOOKUP(Dati!$A8127,Normas!$A:$D,2,FALSE),VLOOKUP(Dati!$A8127,Normas!$A:$D,2,FALSE)*0.6)),"")</f>
      </c>
      <c r="G8127" s="2">
        <f>IFERROR(IF(ISBLANK($A8127),"",IF($A8127="Ūdeņraža jonu koncentrācija",VLOOKUP(Dati!$A8127,Normas!$A:$D,3,FALSE),VLOOKUP(Dati!$A8127,Normas!$A:$D,3,FALSE)*0.6)),"")</f>
      </c>
      <c r="H8127" s="2">
        <f>IFERROR(IF(ISBLANK($A8127),"",IF($A8127="Ūdeņraža jonu koncentrācija",VLOOKUP(Dati!$A8127,Normas!$A:$D,2,FALSE),VLOOKUP(Dati!$A8127,Normas!$A:$D,2,FALSE)*0.3)),"")</f>
      </c>
      <c r="I8127" s="2">
        <f>IFERROR(IF(ISBLANK($A8127),"",IF($A8127="Ūdeņraža jonu koncentrācija",VLOOKUP(Dati!$A8127,Normas!$A:$D,3,FALSE),VLOOKUP(Dati!$A8127,Normas!$A:$D,3,FALSE)*0.3)),"")</f>
      </c>
    </row>
    <row r="8128" spans="2:9" x14ac:dyDescent="0.2">
      <c r="B8128">
        <f>IF(ISBLANK(A8128),"",VLOOKUP(A8128,Normas!A:D,4,FALSE))</f>
      </c>
      <c r="E8128" s="2">
        <f>IF(ISBLANK(D8128),"",INT(YEARFRAC(D8128,'Vispārīga informācija'!$B$2)))</f>
      </c>
      <c r="F8128" s="2">
        <f>IFERROR(IF(ISBLANK($A8128),"",IF($A8128="Ūdeņraža jonu koncentrācija",VLOOKUP(Dati!$A8128,Normas!$A:$D,2,FALSE),VLOOKUP(Dati!$A8128,Normas!$A:$D,2,FALSE)*0.6)),"")</f>
      </c>
      <c r="G8128" s="2">
        <f>IFERROR(IF(ISBLANK($A8128),"",IF($A8128="Ūdeņraža jonu koncentrācija",VLOOKUP(Dati!$A8128,Normas!$A:$D,3,FALSE),VLOOKUP(Dati!$A8128,Normas!$A:$D,3,FALSE)*0.6)),"")</f>
      </c>
      <c r="H8128" s="2">
        <f>IFERROR(IF(ISBLANK($A8128),"",IF($A8128="Ūdeņraža jonu koncentrācija",VLOOKUP(Dati!$A8128,Normas!$A:$D,2,FALSE),VLOOKUP(Dati!$A8128,Normas!$A:$D,2,FALSE)*0.3)),"")</f>
      </c>
      <c r="I8128" s="2">
        <f>IFERROR(IF(ISBLANK($A8128),"",IF($A8128="Ūdeņraža jonu koncentrācija",VLOOKUP(Dati!$A8128,Normas!$A:$D,3,FALSE),VLOOKUP(Dati!$A8128,Normas!$A:$D,3,FALSE)*0.3)),"")</f>
      </c>
    </row>
    <row r="8129" spans="2:9" x14ac:dyDescent="0.2">
      <c r="B8129">
        <f>IF(ISBLANK(A8129),"",VLOOKUP(A8129,Normas!A:D,4,FALSE))</f>
      </c>
      <c r="E8129" s="2">
        <f>IF(ISBLANK(D8129),"",INT(YEARFRAC(D8129,'Vispārīga informācija'!$B$2)))</f>
      </c>
      <c r="F8129" s="2">
        <f>IFERROR(IF(ISBLANK($A8129),"",IF($A8129="Ūdeņraža jonu koncentrācija",VLOOKUP(Dati!$A8129,Normas!$A:$D,2,FALSE),VLOOKUP(Dati!$A8129,Normas!$A:$D,2,FALSE)*0.6)),"")</f>
      </c>
      <c r="G8129" s="2">
        <f>IFERROR(IF(ISBLANK($A8129),"",IF($A8129="Ūdeņraža jonu koncentrācija",VLOOKUP(Dati!$A8129,Normas!$A:$D,3,FALSE),VLOOKUP(Dati!$A8129,Normas!$A:$D,3,FALSE)*0.6)),"")</f>
      </c>
      <c r="H8129" s="2">
        <f>IFERROR(IF(ISBLANK($A8129),"",IF($A8129="Ūdeņraža jonu koncentrācija",VLOOKUP(Dati!$A8129,Normas!$A:$D,2,FALSE),VLOOKUP(Dati!$A8129,Normas!$A:$D,2,FALSE)*0.3)),"")</f>
      </c>
      <c r="I8129" s="2">
        <f>IFERROR(IF(ISBLANK($A8129),"",IF($A8129="Ūdeņraža jonu koncentrācija",VLOOKUP(Dati!$A8129,Normas!$A:$D,3,FALSE),VLOOKUP(Dati!$A8129,Normas!$A:$D,3,FALSE)*0.3)),"")</f>
      </c>
    </row>
    <row r="8130" spans="2:9" x14ac:dyDescent="0.2">
      <c r="B8130">
        <f>IF(ISBLANK(A8130),"",VLOOKUP(A8130,Normas!A:D,4,FALSE))</f>
      </c>
      <c r="E8130" s="2">
        <f>IF(ISBLANK(D8130),"",INT(YEARFRAC(D8130,'Vispārīga informācija'!$B$2)))</f>
      </c>
      <c r="F8130" s="2">
        <f>IFERROR(IF(ISBLANK($A8130),"",IF($A8130="Ūdeņraža jonu koncentrācija",VLOOKUP(Dati!$A8130,Normas!$A:$D,2,FALSE),VLOOKUP(Dati!$A8130,Normas!$A:$D,2,FALSE)*0.6)),"")</f>
      </c>
      <c r="G8130" s="2">
        <f>IFERROR(IF(ISBLANK($A8130),"",IF($A8130="Ūdeņraža jonu koncentrācija",VLOOKUP(Dati!$A8130,Normas!$A:$D,3,FALSE),VLOOKUP(Dati!$A8130,Normas!$A:$D,3,FALSE)*0.6)),"")</f>
      </c>
      <c r="H8130" s="2">
        <f>IFERROR(IF(ISBLANK($A8130),"",IF($A8130="Ūdeņraža jonu koncentrācija",VLOOKUP(Dati!$A8130,Normas!$A:$D,2,FALSE),VLOOKUP(Dati!$A8130,Normas!$A:$D,2,FALSE)*0.3)),"")</f>
      </c>
      <c r="I8130" s="2">
        <f>IFERROR(IF(ISBLANK($A8130),"",IF($A8130="Ūdeņraža jonu koncentrācija",VLOOKUP(Dati!$A8130,Normas!$A:$D,3,FALSE),VLOOKUP(Dati!$A8130,Normas!$A:$D,3,FALSE)*0.3)),"")</f>
      </c>
    </row>
    <row r="8131" spans="2:9" x14ac:dyDescent="0.2">
      <c r="B8131">
        <f>IF(ISBLANK(A8131),"",VLOOKUP(A8131,Normas!A:D,4,FALSE))</f>
      </c>
      <c r="E8131" s="2">
        <f>IF(ISBLANK(D8131),"",INT(YEARFRAC(D8131,'Vispārīga informācija'!$B$2)))</f>
      </c>
      <c r="F8131" s="2">
        <f>IFERROR(IF(ISBLANK($A8131),"",IF($A8131="Ūdeņraža jonu koncentrācija",VLOOKUP(Dati!$A8131,Normas!$A:$D,2,FALSE),VLOOKUP(Dati!$A8131,Normas!$A:$D,2,FALSE)*0.6)),"")</f>
      </c>
      <c r="G8131" s="2">
        <f>IFERROR(IF(ISBLANK($A8131),"",IF($A8131="Ūdeņraža jonu koncentrācija",VLOOKUP(Dati!$A8131,Normas!$A:$D,3,FALSE),VLOOKUP(Dati!$A8131,Normas!$A:$D,3,FALSE)*0.6)),"")</f>
      </c>
      <c r="H8131" s="2">
        <f>IFERROR(IF(ISBLANK($A8131),"",IF($A8131="Ūdeņraža jonu koncentrācija",VLOOKUP(Dati!$A8131,Normas!$A:$D,2,FALSE),VLOOKUP(Dati!$A8131,Normas!$A:$D,2,FALSE)*0.3)),"")</f>
      </c>
      <c r="I8131" s="2">
        <f>IFERROR(IF(ISBLANK($A8131),"",IF($A8131="Ūdeņraža jonu koncentrācija",VLOOKUP(Dati!$A8131,Normas!$A:$D,3,FALSE),VLOOKUP(Dati!$A8131,Normas!$A:$D,3,FALSE)*0.3)),"")</f>
      </c>
    </row>
    <row r="8132" spans="2:9" x14ac:dyDescent="0.2">
      <c r="B8132">
        <f>IF(ISBLANK(A8132),"",VLOOKUP(A8132,Normas!A:D,4,FALSE))</f>
      </c>
      <c r="E8132" s="2">
        <f>IF(ISBLANK(D8132),"",INT(YEARFRAC(D8132,'Vispārīga informācija'!$B$2)))</f>
      </c>
      <c r="F8132" s="2">
        <f>IFERROR(IF(ISBLANK($A8132),"",IF($A8132="Ūdeņraža jonu koncentrācija",VLOOKUP(Dati!$A8132,Normas!$A:$D,2,FALSE),VLOOKUP(Dati!$A8132,Normas!$A:$D,2,FALSE)*0.6)),"")</f>
      </c>
      <c r="G8132" s="2">
        <f>IFERROR(IF(ISBLANK($A8132),"",IF($A8132="Ūdeņraža jonu koncentrācija",VLOOKUP(Dati!$A8132,Normas!$A:$D,3,FALSE),VLOOKUP(Dati!$A8132,Normas!$A:$D,3,FALSE)*0.6)),"")</f>
      </c>
      <c r="H8132" s="2">
        <f>IFERROR(IF(ISBLANK($A8132),"",IF($A8132="Ūdeņraža jonu koncentrācija",VLOOKUP(Dati!$A8132,Normas!$A:$D,2,FALSE),VLOOKUP(Dati!$A8132,Normas!$A:$D,2,FALSE)*0.3)),"")</f>
      </c>
      <c r="I8132" s="2">
        <f>IFERROR(IF(ISBLANK($A8132),"",IF($A8132="Ūdeņraža jonu koncentrācija",VLOOKUP(Dati!$A8132,Normas!$A:$D,3,FALSE),VLOOKUP(Dati!$A8132,Normas!$A:$D,3,FALSE)*0.3)),"")</f>
      </c>
    </row>
    <row r="8133" spans="2:9" x14ac:dyDescent="0.2">
      <c r="B8133">
        <f>IF(ISBLANK(A8133),"",VLOOKUP(A8133,Normas!A:D,4,FALSE))</f>
      </c>
      <c r="E8133" s="2">
        <f>IF(ISBLANK(D8133),"",INT(YEARFRAC(D8133,'Vispārīga informācija'!$B$2)))</f>
      </c>
      <c r="F8133" s="2">
        <f>IFERROR(IF(ISBLANK($A8133),"",IF($A8133="Ūdeņraža jonu koncentrācija",VLOOKUP(Dati!$A8133,Normas!$A:$D,2,FALSE),VLOOKUP(Dati!$A8133,Normas!$A:$D,2,FALSE)*0.6)),"")</f>
      </c>
      <c r="G8133" s="2">
        <f>IFERROR(IF(ISBLANK($A8133),"",IF($A8133="Ūdeņraža jonu koncentrācija",VLOOKUP(Dati!$A8133,Normas!$A:$D,3,FALSE),VLOOKUP(Dati!$A8133,Normas!$A:$D,3,FALSE)*0.6)),"")</f>
      </c>
      <c r="H8133" s="2">
        <f>IFERROR(IF(ISBLANK($A8133),"",IF($A8133="Ūdeņraža jonu koncentrācija",VLOOKUP(Dati!$A8133,Normas!$A:$D,2,FALSE),VLOOKUP(Dati!$A8133,Normas!$A:$D,2,FALSE)*0.3)),"")</f>
      </c>
      <c r="I8133" s="2">
        <f>IFERROR(IF(ISBLANK($A8133),"",IF($A8133="Ūdeņraža jonu koncentrācija",VLOOKUP(Dati!$A8133,Normas!$A:$D,3,FALSE),VLOOKUP(Dati!$A8133,Normas!$A:$D,3,FALSE)*0.3)),"")</f>
      </c>
    </row>
    <row r="8134" spans="2:9" x14ac:dyDescent="0.2">
      <c r="B8134">
        <f>IF(ISBLANK(A8134),"",VLOOKUP(A8134,Normas!A:D,4,FALSE))</f>
      </c>
      <c r="E8134" s="2">
        <f>IF(ISBLANK(D8134),"",INT(YEARFRAC(D8134,'Vispārīga informācija'!$B$2)))</f>
      </c>
      <c r="F8134" s="2">
        <f>IFERROR(IF(ISBLANK($A8134),"",IF($A8134="Ūdeņraža jonu koncentrācija",VLOOKUP(Dati!$A8134,Normas!$A:$D,2,FALSE),VLOOKUP(Dati!$A8134,Normas!$A:$D,2,FALSE)*0.6)),"")</f>
      </c>
      <c r="G8134" s="2">
        <f>IFERROR(IF(ISBLANK($A8134),"",IF($A8134="Ūdeņraža jonu koncentrācija",VLOOKUP(Dati!$A8134,Normas!$A:$D,3,FALSE),VLOOKUP(Dati!$A8134,Normas!$A:$D,3,FALSE)*0.6)),"")</f>
      </c>
      <c r="H8134" s="2">
        <f>IFERROR(IF(ISBLANK($A8134),"",IF($A8134="Ūdeņraža jonu koncentrācija",VLOOKUP(Dati!$A8134,Normas!$A:$D,2,FALSE),VLOOKUP(Dati!$A8134,Normas!$A:$D,2,FALSE)*0.3)),"")</f>
      </c>
      <c r="I8134" s="2">
        <f>IFERROR(IF(ISBLANK($A8134),"",IF($A8134="Ūdeņraža jonu koncentrācija",VLOOKUP(Dati!$A8134,Normas!$A:$D,3,FALSE),VLOOKUP(Dati!$A8134,Normas!$A:$D,3,FALSE)*0.3)),"")</f>
      </c>
    </row>
    <row r="8135" spans="2:9" x14ac:dyDescent="0.2">
      <c r="B8135">
        <f>IF(ISBLANK(A8135),"",VLOOKUP(A8135,Normas!A:D,4,FALSE))</f>
      </c>
      <c r="E8135" s="2">
        <f>IF(ISBLANK(D8135),"",INT(YEARFRAC(D8135,'Vispārīga informācija'!$B$2)))</f>
      </c>
      <c r="F8135" s="2">
        <f>IFERROR(IF(ISBLANK($A8135),"",IF($A8135="Ūdeņraža jonu koncentrācija",VLOOKUP(Dati!$A8135,Normas!$A:$D,2,FALSE),VLOOKUP(Dati!$A8135,Normas!$A:$D,2,FALSE)*0.6)),"")</f>
      </c>
      <c r="G8135" s="2">
        <f>IFERROR(IF(ISBLANK($A8135),"",IF($A8135="Ūdeņraža jonu koncentrācija",VLOOKUP(Dati!$A8135,Normas!$A:$D,3,FALSE),VLOOKUP(Dati!$A8135,Normas!$A:$D,3,FALSE)*0.6)),"")</f>
      </c>
      <c r="H8135" s="2">
        <f>IFERROR(IF(ISBLANK($A8135),"",IF($A8135="Ūdeņraža jonu koncentrācija",VLOOKUP(Dati!$A8135,Normas!$A:$D,2,FALSE),VLOOKUP(Dati!$A8135,Normas!$A:$D,2,FALSE)*0.3)),"")</f>
      </c>
      <c r="I8135" s="2">
        <f>IFERROR(IF(ISBLANK($A8135),"",IF($A8135="Ūdeņraža jonu koncentrācija",VLOOKUP(Dati!$A8135,Normas!$A:$D,3,FALSE),VLOOKUP(Dati!$A8135,Normas!$A:$D,3,FALSE)*0.3)),"")</f>
      </c>
    </row>
    <row r="8136" spans="2:9" x14ac:dyDescent="0.2">
      <c r="B8136">
        <f>IF(ISBLANK(A8136),"",VLOOKUP(A8136,Normas!A:D,4,FALSE))</f>
      </c>
      <c r="E8136" s="2">
        <f>IF(ISBLANK(D8136),"",INT(YEARFRAC(D8136,'Vispārīga informācija'!$B$2)))</f>
      </c>
      <c r="F8136" s="2">
        <f>IFERROR(IF(ISBLANK($A8136),"",IF($A8136="Ūdeņraža jonu koncentrācija",VLOOKUP(Dati!$A8136,Normas!$A:$D,2,FALSE),VLOOKUP(Dati!$A8136,Normas!$A:$D,2,FALSE)*0.6)),"")</f>
      </c>
      <c r="G8136" s="2">
        <f>IFERROR(IF(ISBLANK($A8136),"",IF($A8136="Ūdeņraža jonu koncentrācija",VLOOKUP(Dati!$A8136,Normas!$A:$D,3,FALSE),VLOOKUP(Dati!$A8136,Normas!$A:$D,3,FALSE)*0.6)),"")</f>
      </c>
      <c r="H8136" s="2">
        <f>IFERROR(IF(ISBLANK($A8136),"",IF($A8136="Ūdeņraža jonu koncentrācija",VLOOKUP(Dati!$A8136,Normas!$A:$D,2,FALSE),VLOOKUP(Dati!$A8136,Normas!$A:$D,2,FALSE)*0.3)),"")</f>
      </c>
      <c r="I8136" s="2">
        <f>IFERROR(IF(ISBLANK($A8136),"",IF($A8136="Ūdeņraža jonu koncentrācija",VLOOKUP(Dati!$A8136,Normas!$A:$D,3,FALSE),VLOOKUP(Dati!$A8136,Normas!$A:$D,3,FALSE)*0.3)),"")</f>
      </c>
    </row>
    <row r="8137" spans="2:9" x14ac:dyDescent="0.2">
      <c r="B8137">
        <f>IF(ISBLANK(A8137),"",VLOOKUP(A8137,Normas!A:D,4,FALSE))</f>
      </c>
      <c r="E8137" s="2">
        <f>IF(ISBLANK(D8137),"",INT(YEARFRAC(D8137,'Vispārīga informācija'!$B$2)))</f>
      </c>
      <c r="F8137" s="2">
        <f>IFERROR(IF(ISBLANK($A8137),"",IF($A8137="Ūdeņraža jonu koncentrācija",VLOOKUP(Dati!$A8137,Normas!$A:$D,2,FALSE),VLOOKUP(Dati!$A8137,Normas!$A:$D,2,FALSE)*0.6)),"")</f>
      </c>
      <c r="G8137" s="2">
        <f>IFERROR(IF(ISBLANK($A8137),"",IF($A8137="Ūdeņraža jonu koncentrācija",VLOOKUP(Dati!$A8137,Normas!$A:$D,3,FALSE),VLOOKUP(Dati!$A8137,Normas!$A:$D,3,FALSE)*0.6)),"")</f>
      </c>
      <c r="H8137" s="2">
        <f>IFERROR(IF(ISBLANK($A8137),"",IF($A8137="Ūdeņraža jonu koncentrācija",VLOOKUP(Dati!$A8137,Normas!$A:$D,2,FALSE),VLOOKUP(Dati!$A8137,Normas!$A:$D,2,FALSE)*0.3)),"")</f>
      </c>
      <c r="I8137" s="2">
        <f>IFERROR(IF(ISBLANK($A8137),"",IF($A8137="Ūdeņraža jonu koncentrācija",VLOOKUP(Dati!$A8137,Normas!$A:$D,3,FALSE),VLOOKUP(Dati!$A8137,Normas!$A:$D,3,FALSE)*0.3)),"")</f>
      </c>
    </row>
    <row r="8138" spans="2:9" x14ac:dyDescent="0.2">
      <c r="B8138">
        <f>IF(ISBLANK(A8138),"",VLOOKUP(A8138,Normas!A:D,4,FALSE))</f>
      </c>
      <c r="E8138" s="2">
        <f>IF(ISBLANK(D8138),"",INT(YEARFRAC(D8138,'Vispārīga informācija'!$B$2)))</f>
      </c>
      <c r="F8138" s="2">
        <f>IFERROR(IF(ISBLANK($A8138),"",IF($A8138="Ūdeņraža jonu koncentrācija",VLOOKUP(Dati!$A8138,Normas!$A:$D,2,FALSE),VLOOKUP(Dati!$A8138,Normas!$A:$D,2,FALSE)*0.6)),"")</f>
      </c>
      <c r="G8138" s="2">
        <f>IFERROR(IF(ISBLANK($A8138),"",IF($A8138="Ūdeņraža jonu koncentrācija",VLOOKUP(Dati!$A8138,Normas!$A:$D,3,FALSE),VLOOKUP(Dati!$A8138,Normas!$A:$D,3,FALSE)*0.6)),"")</f>
      </c>
      <c r="H8138" s="2">
        <f>IFERROR(IF(ISBLANK($A8138),"",IF($A8138="Ūdeņraža jonu koncentrācija",VLOOKUP(Dati!$A8138,Normas!$A:$D,2,FALSE),VLOOKUP(Dati!$A8138,Normas!$A:$D,2,FALSE)*0.3)),"")</f>
      </c>
      <c r="I8138" s="2">
        <f>IFERROR(IF(ISBLANK($A8138),"",IF($A8138="Ūdeņraža jonu koncentrācija",VLOOKUP(Dati!$A8138,Normas!$A:$D,3,FALSE),VLOOKUP(Dati!$A8138,Normas!$A:$D,3,FALSE)*0.3)),"")</f>
      </c>
    </row>
    <row r="8139" spans="2:9" x14ac:dyDescent="0.2">
      <c r="B8139">
        <f>IF(ISBLANK(A8139),"",VLOOKUP(A8139,Normas!A:D,4,FALSE))</f>
      </c>
      <c r="E8139" s="2">
        <f>IF(ISBLANK(D8139),"",INT(YEARFRAC(D8139,'Vispārīga informācija'!$B$2)))</f>
      </c>
      <c r="F8139" s="2">
        <f>IFERROR(IF(ISBLANK($A8139),"",IF($A8139="Ūdeņraža jonu koncentrācija",VLOOKUP(Dati!$A8139,Normas!$A:$D,2,FALSE),VLOOKUP(Dati!$A8139,Normas!$A:$D,2,FALSE)*0.6)),"")</f>
      </c>
      <c r="G8139" s="2">
        <f>IFERROR(IF(ISBLANK($A8139),"",IF($A8139="Ūdeņraža jonu koncentrācija",VLOOKUP(Dati!$A8139,Normas!$A:$D,3,FALSE),VLOOKUP(Dati!$A8139,Normas!$A:$D,3,FALSE)*0.6)),"")</f>
      </c>
      <c r="H8139" s="2">
        <f>IFERROR(IF(ISBLANK($A8139),"",IF($A8139="Ūdeņraža jonu koncentrācija",VLOOKUP(Dati!$A8139,Normas!$A:$D,2,FALSE),VLOOKUP(Dati!$A8139,Normas!$A:$D,2,FALSE)*0.3)),"")</f>
      </c>
      <c r="I8139" s="2">
        <f>IFERROR(IF(ISBLANK($A8139),"",IF($A8139="Ūdeņraža jonu koncentrācija",VLOOKUP(Dati!$A8139,Normas!$A:$D,3,FALSE),VLOOKUP(Dati!$A8139,Normas!$A:$D,3,FALSE)*0.3)),"")</f>
      </c>
    </row>
    <row r="8140" spans="2:9" x14ac:dyDescent="0.2">
      <c r="B8140">
        <f>IF(ISBLANK(A8140),"",VLOOKUP(A8140,Normas!A:D,4,FALSE))</f>
      </c>
      <c r="E8140" s="2">
        <f>IF(ISBLANK(D8140),"",INT(YEARFRAC(D8140,'Vispārīga informācija'!$B$2)))</f>
      </c>
      <c r="F8140" s="2">
        <f>IFERROR(IF(ISBLANK($A8140),"",IF($A8140="Ūdeņraža jonu koncentrācija",VLOOKUP(Dati!$A8140,Normas!$A:$D,2,FALSE),VLOOKUP(Dati!$A8140,Normas!$A:$D,2,FALSE)*0.6)),"")</f>
      </c>
      <c r="G8140" s="2">
        <f>IFERROR(IF(ISBLANK($A8140),"",IF($A8140="Ūdeņraža jonu koncentrācija",VLOOKUP(Dati!$A8140,Normas!$A:$D,3,FALSE),VLOOKUP(Dati!$A8140,Normas!$A:$D,3,FALSE)*0.6)),"")</f>
      </c>
      <c r="H8140" s="2">
        <f>IFERROR(IF(ISBLANK($A8140),"",IF($A8140="Ūdeņraža jonu koncentrācija",VLOOKUP(Dati!$A8140,Normas!$A:$D,2,FALSE),VLOOKUP(Dati!$A8140,Normas!$A:$D,2,FALSE)*0.3)),"")</f>
      </c>
      <c r="I8140" s="2">
        <f>IFERROR(IF(ISBLANK($A8140),"",IF($A8140="Ūdeņraža jonu koncentrācija",VLOOKUP(Dati!$A8140,Normas!$A:$D,3,FALSE),VLOOKUP(Dati!$A8140,Normas!$A:$D,3,FALSE)*0.3)),"")</f>
      </c>
    </row>
    <row r="8141" spans="2:9" x14ac:dyDescent="0.2">
      <c r="B8141">
        <f>IF(ISBLANK(A8141),"",VLOOKUP(A8141,Normas!A:D,4,FALSE))</f>
      </c>
      <c r="E8141" s="2">
        <f>IF(ISBLANK(D8141),"",INT(YEARFRAC(D8141,'Vispārīga informācija'!$B$2)))</f>
      </c>
      <c r="F8141" s="2">
        <f>IFERROR(IF(ISBLANK($A8141),"",IF($A8141="Ūdeņraža jonu koncentrācija",VLOOKUP(Dati!$A8141,Normas!$A:$D,2,FALSE),VLOOKUP(Dati!$A8141,Normas!$A:$D,2,FALSE)*0.6)),"")</f>
      </c>
      <c r="G8141" s="2">
        <f>IFERROR(IF(ISBLANK($A8141),"",IF($A8141="Ūdeņraža jonu koncentrācija",VLOOKUP(Dati!$A8141,Normas!$A:$D,3,FALSE),VLOOKUP(Dati!$A8141,Normas!$A:$D,3,FALSE)*0.6)),"")</f>
      </c>
      <c r="H8141" s="2">
        <f>IFERROR(IF(ISBLANK($A8141),"",IF($A8141="Ūdeņraža jonu koncentrācija",VLOOKUP(Dati!$A8141,Normas!$A:$D,2,FALSE),VLOOKUP(Dati!$A8141,Normas!$A:$D,2,FALSE)*0.3)),"")</f>
      </c>
      <c r="I8141" s="2">
        <f>IFERROR(IF(ISBLANK($A8141),"",IF($A8141="Ūdeņraža jonu koncentrācija",VLOOKUP(Dati!$A8141,Normas!$A:$D,3,FALSE),VLOOKUP(Dati!$A8141,Normas!$A:$D,3,FALSE)*0.3)),"")</f>
      </c>
    </row>
    <row r="8142" spans="2:9" x14ac:dyDescent="0.2">
      <c r="B8142">
        <f>IF(ISBLANK(A8142),"",VLOOKUP(A8142,Normas!A:D,4,FALSE))</f>
      </c>
      <c r="E8142" s="2">
        <f>IF(ISBLANK(D8142),"",INT(YEARFRAC(D8142,'Vispārīga informācija'!$B$2)))</f>
      </c>
      <c r="F8142" s="2">
        <f>IFERROR(IF(ISBLANK($A8142),"",IF($A8142="Ūdeņraža jonu koncentrācija",VLOOKUP(Dati!$A8142,Normas!$A:$D,2,FALSE),VLOOKUP(Dati!$A8142,Normas!$A:$D,2,FALSE)*0.6)),"")</f>
      </c>
      <c r="G8142" s="2">
        <f>IFERROR(IF(ISBLANK($A8142),"",IF($A8142="Ūdeņraža jonu koncentrācija",VLOOKUP(Dati!$A8142,Normas!$A:$D,3,FALSE),VLOOKUP(Dati!$A8142,Normas!$A:$D,3,FALSE)*0.6)),"")</f>
      </c>
      <c r="H8142" s="2">
        <f>IFERROR(IF(ISBLANK($A8142),"",IF($A8142="Ūdeņraža jonu koncentrācija",VLOOKUP(Dati!$A8142,Normas!$A:$D,2,FALSE),VLOOKUP(Dati!$A8142,Normas!$A:$D,2,FALSE)*0.3)),"")</f>
      </c>
      <c r="I8142" s="2">
        <f>IFERROR(IF(ISBLANK($A8142),"",IF($A8142="Ūdeņraža jonu koncentrācija",VLOOKUP(Dati!$A8142,Normas!$A:$D,3,FALSE),VLOOKUP(Dati!$A8142,Normas!$A:$D,3,FALSE)*0.3)),"")</f>
      </c>
    </row>
    <row r="8143" spans="2:9" x14ac:dyDescent="0.2">
      <c r="B8143">
        <f>IF(ISBLANK(A8143),"",VLOOKUP(A8143,Normas!A:D,4,FALSE))</f>
      </c>
      <c r="E8143" s="2">
        <f>IF(ISBLANK(D8143),"",INT(YEARFRAC(D8143,'Vispārīga informācija'!$B$2)))</f>
      </c>
      <c r="F8143" s="2">
        <f>IFERROR(IF(ISBLANK($A8143),"",IF($A8143="Ūdeņraža jonu koncentrācija",VLOOKUP(Dati!$A8143,Normas!$A:$D,2,FALSE),VLOOKUP(Dati!$A8143,Normas!$A:$D,2,FALSE)*0.6)),"")</f>
      </c>
      <c r="G8143" s="2">
        <f>IFERROR(IF(ISBLANK($A8143),"",IF($A8143="Ūdeņraža jonu koncentrācija",VLOOKUP(Dati!$A8143,Normas!$A:$D,3,FALSE),VLOOKUP(Dati!$A8143,Normas!$A:$D,3,FALSE)*0.6)),"")</f>
      </c>
      <c r="H8143" s="2">
        <f>IFERROR(IF(ISBLANK($A8143),"",IF($A8143="Ūdeņraža jonu koncentrācija",VLOOKUP(Dati!$A8143,Normas!$A:$D,2,FALSE),VLOOKUP(Dati!$A8143,Normas!$A:$D,2,FALSE)*0.3)),"")</f>
      </c>
      <c r="I8143" s="2">
        <f>IFERROR(IF(ISBLANK($A8143),"",IF($A8143="Ūdeņraža jonu koncentrācija",VLOOKUP(Dati!$A8143,Normas!$A:$D,3,FALSE),VLOOKUP(Dati!$A8143,Normas!$A:$D,3,FALSE)*0.3)),"")</f>
      </c>
    </row>
    <row r="8144" spans="2:9" x14ac:dyDescent="0.2">
      <c r="B8144">
        <f>IF(ISBLANK(A8144),"",VLOOKUP(A8144,Normas!A:D,4,FALSE))</f>
      </c>
      <c r="E8144" s="2">
        <f>IF(ISBLANK(D8144),"",INT(YEARFRAC(D8144,'Vispārīga informācija'!$B$2)))</f>
      </c>
      <c r="F8144" s="2">
        <f>IFERROR(IF(ISBLANK($A8144),"",IF($A8144="Ūdeņraža jonu koncentrācija",VLOOKUP(Dati!$A8144,Normas!$A:$D,2,FALSE),VLOOKUP(Dati!$A8144,Normas!$A:$D,2,FALSE)*0.6)),"")</f>
      </c>
      <c r="G8144" s="2">
        <f>IFERROR(IF(ISBLANK($A8144),"",IF($A8144="Ūdeņraža jonu koncentrācija",VLOOKUP(Dati!$A8144,Normas!$A:$D,3,FALSE),VLOOKUP(Dati!$A8144,Normas!$A:$D,3,FALSE)*0.6)),"")</f>
      </c>
      <c r="H8144" s="2">
        <f>IFERROR(IF(ISBLANK($A8144),"",IF($A8144="Ūdeņraža jonu koncentrācija",VLOOKUP(Dati!$A8144,Normas!$A:$D,2,FALSE),VLOOKUP(Dati!$A8144,Normas!$A:$D,2,FALSE)*0.3)),"")</f>
      </c>
      <c r="I8144" s="2">
        <f>IFERROR(IF(ISBLANK($A8144),"",IF($A8144="Ūdeņraža jonu koncentrācija",VLOOKUP(Dati!$A8144,Normas!$A:$D,3,FALSE),VLOOKUP(Dati!$A8144,Normas!$A:$D,3,FALSE)*0.3)),"")</f>
      </c>
    </row>
    <row r="8145" spans="2:9" x14ac:dyDescent="0.2">
      <c r="B8145">
        <f>IF(ISBLANK(A8145),"",VLOOKUP(A8145,Normas!A:D,4,FALSE))</f>
      </c>
      <c r="E8145" s="2">
        <f>IF(ISBLANK(D8145),"",INT(YEARFRAC(D8145,'Vispārīga informācija'!$B$2)))</f>
      </c>
      <c r="F8145" s="2">
        <f>IFERROR(IF(ISBLANK($A8145),"",IF($A8145="Ūdeņraža jonu koncentrācija",VLOOKUP(Dati!$A8145,Normas!$A:$D,2,FALSE),VLOOKUP(Dati!$A8145,Normas!$A:$D,2,FALSE)*0.6)),"")</f>
      </c>
      <c r="G8145" s="2">
        <f>IFERROR(IF(ISBLANK($A8145),"",IF($A8145="Ūdeņraža jonu koncentrācija",VLOOKUP(Dati!$A8145,Normas!$A:$D,3,FALSE),VLOOKUP(Dati!$A8145,Normas!$A:$D,3,FALSE)*0.6)),"")</f>
      </c>
      <c r="H8145" s="2">
        <f>IFERROR(IF(ISBLANK($A8145),"",IF($A8145="Ūdeņraža jonu koncentrācija",VLOOKUP(Dati!$A8145,Normas!$A:$D,2,FALSE),VLOOKUP(Dati!$A8145,Normas!$A:$D,2,FALSE)*0.3)),"")</f>
      </c>
      <c r="I8145" s="2">
        <f>IFERROR(IF(ISBLANK($A8145),"",IF($A8145="Ūdeņraža jonu koncentrācija",VLOOKUP(Dati!$A8145,Normas!$A:$D,3,FALSE),VLOOKUP(Dati!$A8145,Normas!$A:$D,3,FALSE)*0.3)),"")</f>
      </c>
    </row>
    <row r="8146" spans="2:9" x14ac:dyDescent="0.2">
      <c r="B8146">
        <f>IF(ISBLANK(A8146),"",VLOOKUP(A8146,Normas!A:D,4,FALSE))</f>
      </c>
      <c r="E8146" s="2">
        <f>IF(ISBLANK(D8146),"",INT(YEARFRAC(D8146,'Vispārīga informācija'!$B$2)))</f>
      </c>
      <c r="F8146" s="2">
        <f>IFERROR(IF(ISBLANK($A8146),"",IF($A8146="Ūdeņraža jonu koncentrācija",VLOOKUP(Dati!$A8146,Normas!$A:$D,2,FALSE),VLOOKUP(Dati!$A8146,Normas!$A:$D,2,FALSE)*0.6)),"")</f>
      </c>
      <c r="G8146" s="2">
        <f>IFERROR(IF(ISBLANK($A8146),"",IF($A8146="Ūdeņraža jonu koncentrācija",VLOOKUP(Dati!$A8146,Normas!$A:$D,3,FALSE),VLOOKUP(Dati!$A8146,Normas!$A:$D,3,FALSE)*0.6)),"")</f>
      </c>
      <c r="H8146" s="2">
        <f>IFERROR(IF(ISBLANK($A8146),"",IF($A8146="Ūdeņraža jonu koncentrācija",VLOOKUP(Dati!$A8146,Normas!$A:$D,2,FALSE),VLOOKUP(Dati!$A8146,Normas!$A:$D,2,FALSE)*0.3)),"")</f>
      </c>
      <c r="I8146" s="2">
        <f>IFERROR(IF(ISBLANK($A8146),"",IF($A8146="Ūdeņraža jonu koncentrācija",VLOOKUP(Dati!$A8146,Normas!$A:$D,3,FALSE),VLOOKUP(Dati!$A8146,Normas!$A:$D,3,FALSE)*0.3)),"")</f>
      </c>
    </row>
    <row r="8147" spans="2:9" x14ac:dyDescent="0.2">
      <c r="B8147">
        <f>IF(ISBLANK(A8147),"",VLOOKUP(A8147,Normas!A:D,4,FALSE))</f>
      </c>
      <c r="E8147" s="2">
        <f>IF(ISBLANK(D8147),"",INT(YEARFRAC(D8147,'Vispārīga informācija'!$B$2)))</f>
      </c>
      <c r="F8147" s="2">
        <f>IFERROR(IF(ISBLANK($A8147),"",IF($A8147="Ūdeņraža jonu koncentrācija",VLOOKUP(Dati!$A8147,Normas!$A:$D,2,FALSE),VLOOKUP(Dati!$A8147,Normas!$A:$D,2,FALSE)*0.6)),"")</f>
      </c>
      <c r="G8147" s="2">
        <f>IFERROR(IF(ISBLANK($A8147),"",IF($A8147="Ūdeņraža jonu koncentrācija",VLOOKUP(Dati!$A8147,Normas!$A:$D,3,FALSE),VLOOKUP(Dati!$A8147,Normas!$A:$D,3,FALSE)*0.6)),"")</f>
      </c>
      <c r="H8147" s="2">
        <f>IFERROR(IF(ISBLANK($A8147),"",IF($A8147="Ūdeņraža jonu koncentrācija",VLOOKUP(Dati!$A8147,Normas!$A:$D,2,FALSE),VLOOKUP(Dati!$A8147,Normas!$A:$D,2,FALSE)*0.3)),"")</f>
      </c>
      <c r="I8147" s="2">
        <f>IFERROR(IF(ISBLANK($A8147),"",IF($A8147="Ūdeņraža jonu koncentrācija",VLOOKUP(Dati!$A8147,Normas!$A:$D,3,FALSE),VLOOKUP(Dati!$A8147,Normas!$A:$D,3,FALSE)*0.3)),"")</f>
      </c>
    </row>
    <row r="8148" spans="2:9" x14ac:dyDescent="0.2">
      <c r="B8148">
        <f>IF(ISBLANK(A8148),"",VLOOKUP(A8148,Normas!A:D,4,FALSE))</f>
      </c>
      <c r="E8148" s="2">
        <f>IF(ISBLANK(D8148),"",INT(YEARFRAC(D8148,'Vispārīga informācija'!$B$2)))</f>
      </c>
      <c r="F8148" s="2">
        <f>IFERROR(IF(ISBLANK($A8148),"",IF($A8148="Ūdeņraža jonu koncentrācija",VLOOKUP(Dati!$A8148,Normas!$A:$D,2,FALSE),VLOOKUP(Dati!$A8148,Normas!$A:$D,2,FALSE)*0.6)),"")</f>
      </c>
      <c r="G8148" s="2">
        <f>IFERROR(IF(ISBLANK($A8148),"",IF($A8148="Ūdeņraža jonu koncentrācija",VLOOKUP(Dati!$A8148,Normas!$A:$D,3,FALSE),VLOOKUP(Dati!$A8148,Normas!$A:$D,3,FALSE)*0.6)),"")</f>
      </c>
      <c r="H8148" s="2">
        <f>IFERROR(IF(ISBLANK($A8148),"",IF($A8148="Ūdeņraža jonu koncentrācija",VLOOKUP(Dati!$A8148,Normas!$A:$D,2,FALSE),VLOOKUP(Dati!$A8148,Normas!$A:$D,2,FALSE)*0.3)),"")</f>
      </c>
      <c r="I8148" s="2">
        <f>IFERROR(IF(ISBLANK($A8148),"",IF($A8148="Ūdeņraža jonu koncentrācija",VLOOKUP(Dati!$A8148,Normas!$A:$D,3,FALSE),VLOOKUP(Dati!$A8148,Normas!$A:$D,3,FALSE)*0.3)),"")</f>
      </c>
    </row>
    <row r="8149" spans="2:9" x14ac:dyDescent="0.2">
      <c r="B8149">
        <f>IF(ISBLANK(A8149),"",VLOOKUP(A8149,Normas!A:D,4,FALSE))</f>
      </c>
      <c r="E8149" s="2">
        <f>IF(ISBLANK(D8149),"",INT(YEARFRAC(D8149,'Vispārīga informācija'!$B$2)))</f>
      </c>
      <c r="F8149" s="2">
        <f>IFERROR(IF(ISBLANK($A8149),"",IF($A8149="Ūdeņraža jonu koncentrācija",VLOOKUP(Dati!$A8149,Normas!$A:$D,2,FALSE),VLOOKUP(Dati!$A8149,Normas!$A:$D,2,FALSE)*0.6)),"")</f>
      </c>
      <c r="G8149" s="2">
        <f>IFERROR(IF(ISBLANK($A8149),"",IF($A8149="Ūdeņraža jonu koncentrācija",VLOOKUP(Dati!$A8149,Normas!$A:$D,3,FALSE),VLOOKUP(Dati!$A8149,Normas!$A:$D,3,FALSE)*0.6)),"")</f>
      </c>
      <c r="H8149" s="2">
        <f>IFERROR(IF(ISBLANK($A8149),"",IF($A8149="Ūdeņraža jonu koncentrācija",VLOOKUP(Dati!$A8149,Normas!$A:$D,2,FALSE),VLOOKUP(Dati!$A8149,Normas!$A:$D,2,FALSE)*0.3)),"")</f>
      </c>
      <c r="I8149" s="2">
        <f>IFERROR(IF(ISBLANK($A8149),"",IF($A8149="Ūdeņraža jonu koncentrācija",VLOOKUP(Dati!$A8149,Normas!$A:$D,3,FALSE),VLOOKUP(Dati!$A8149,Normas!$A:$D,3,FALSE)*0.3)),"")</f>
      </c>
    </row>
    <row r="8150" spans="2:9" x14ac:dyDescent="0.2">
      <c r="B8150">
        <f>IF(ISBLANK(A8150),"",VLOOKUP(A8150,Normas!A:D,4,FALSE))</f>
      </c>
      <c r="E8150" s="2">
        <f>IF(ISBLANK(D8150),"",INT(YEARFRAC(D8150,'Vispārīga informācija'!$B$2)))</f>
      </c>
      <c r="F8150" s="2">
        <f>IFERROR(IF(ISBLANK($A8150),"",IF($A8150="Ūdeņraža jonu koncentrācija",VLOOKUP(Dati!$A8150,Normas!$A:$D,2,FALSE),VLOOKUP(Dati!$A8150,Normas!$A:$D,2,FALSE)*0.6)),"")</f>
      </c>
      <c r="G8150" s="2">
        <f>IFERROR(IF(ISBLANK($A8150),"",IF($A8150="Ūdeņraža jonu koncentrācija",VLOOKUP(Dati!$A8150,Normas!$A:$D,3,FALSE),VLOOKUP(Dati!$A8150,Normas!$A:$D,3,FALSE)*0.6)),"")</f>
      </c>
      <c r="H8150" s="2">
        <f>IFERROR(IF(ISBLANK($A8150),"",IF($A8150="Ūdeņraža jonu koncentrācija",VLOOKUP(Dati!$A8150,Normas!$A:$D,2,FALSE),VLOOKUP(Dati!$A8150,Normas!$A:$D,2,FALSE)*0.3)),"")</f>
      </c>
      <c r="I8150" s="2">
        <f>IFERROR(IF(ISBLANK($A8150),"",IF($A8150="Ūdeņraža jonu koncentrācija",VLOOKUP(Dati!$A8150,Normas!$A:$D,3,FALSE),VLOOKUP(Dati!$A8150,Normas!$A:$D,3,FALSE)*0.3)),"")</f>
      </c>
    </row>
    <row r="8151" spans="2:9" x14ac:dyDescent="0.2">
      <c r="B8151">
        <f>IF(ISBLANK(A8151),"",VLOOKUP(A8151,Normas!A:D,4,FALSE))</f>
      </c>
      <c r="E8151" s="2">
        <f>IF(ISBLANK(D8151),"",INT(YEARFRAC(D8151,'Vispārīga informācija'!$B$2)))</f>
      </c>
      <c r="F8151" s="2">
        <f>IFERROR(IF(ISBLANK($A8151),"",IF($A8151="Ūdeņraža jonu koncentrācija",VLOOKUP(Dati!$A8151,Normas!$A:$D,2,FALSE),VLOOKUP(Dati!$A8151,Normas!$A:$D,2,FALSE)*0.6)),"")</f>
      </c>
      <c r="G8151" s="2">
        <f>IFERROR(IF(ISBLANK($A8151),"",IF($A8151="Ūdeņraža jonu koncentrācija",VLOOKUP(Dati!$A8151,Normas!$A:$D,3,FALSE),VLOOKUP(Dati!$A8151,Normas!$A:$D,3,FALSE)*0.6)),"")</f>
      </c>
      <c r="H8151" s="2">
        <f>IFERROR(IF(ISBLANK($A8151),"",IF($A8151="Ūdeņraža jonu koncentrācija",VLOOKUP(Dati!$A8151,Normas!$A:$D,2,FALSE),VLOOKUP(Dati!$A8151,Normas!$A:$D,2,FALSE)*0.3)),"")</f>
      </c>
      <c r="I8151" s="2">
        <f>IFERROR(IF(ISBLANK($A8151),"",IF($A8151="Ūdeņraža jonu koncentrācija",VLOOKUP(Dati!$A8151,Normas!$A:$D,3,FALSE),VLOOKUP(Dati!$A8151,Normas!$A:$D,3,FALSE)*0.3)),"")</f>
      </c>
    </row>
    <row r="8152" spans="2:9" x14ac:dyDescent="0.2">
      <c r="B8152">
        <f>IF(ISBLANK(A8152),"",VLOOKUP(A8152,Normas!A:D,4,FALSE))</f>
      </c>
      <c r="E8152" s="2">
        <f>IF(ISBLANK(D8152),"",INT(YEARFRAC(D8152,'Vispārīga informācija'!$B$2)))</f>
      </c>
      <c r="F8152" s="2">
        <f>IFERROR(IF(ISBLANK($A8152),"",IF($A8152="Ūdeņraža jonu koncentrācija",VLOOKUP(Dati!$A8152,Normas!$A:$D,2,FALSE),VLOOKUP(Dati!$A8152,Normas!$A:$D,2,FALSE)*0.6)),"")</f>
      </c>
      <c r="G8152" s="2">
        <f>IFERROR(IF(ISBLANK($A8152),"",IF($A8152="Ūdeņraža jonu koncentrācija",VLOOKUP(Dati!$A8152,Normas!$A:$D,3,FALSE),VLOOKUP(Dati!$A8152,Normas!$A:$D,3,FALSE)*0.6)),"")</f>
      </c>
      <c r="H8152" s="2">
        <f>IFERROR(IF(ISBLANK($A8152),"",IF($A8152="Ūdeņraža jonu koncentrācija",VLOOKUP(Dati!$A8152,Normas!$A:$D,2,FALSE),VLOOKUP(Dati!$A8152,Normas!$A:$D,2,FALSE)*0.3)),"")</f>
      </c>
      <c r="I8152" s="2">
        <f>IFERROR(IF(ISBLANK($A8152),"",IF($A8152="Ūdeņraža jonu koncentrācija",VLOOKUP(Dati!$A8152,Normas!$A:$D,3,FALSE),VLOOKUP(Dati!$A8152,Normas!$A:$D,3,FALSE)*0.3)),"")</f>
      </c>
    </row>
    <row r="8153" spans="2:9" x14ac:dyDescent="0.2">
      <c r="B8153">
        <f>IF(ISBLANK(A8153),"",VLOOKUP(A8153,Normas!A:D,4,FALSE))</f>
      </c>
      <c r="E8153" s="2">
        <f>IF(ISBLANK(D8153),"",INT(YEARFRAC(D8153,'Vispārīga informācija'!$B$2)))</f>
      </c>
      <c r="F8153" s="2">
        <f>IFERROR(IF(ISBLANK($A8153),"",IF($A8153="Ūdeņraža jonu koncentrācija",VLOOKUP(Dati!$A8153,Normas!$A:$D,2,FALSE),VLOOKUP(Dati!$A8153,Normas!$A:$D,2,FALSE)*0.6)),"")</f>
      </c>
      <c r="G8153" s="2">
        <f>IFERROR(IF(ISBLANK($A8153),"",IF($A8153="Ūdeņraža jonu koncentrācija",VLOOKUP(Dati!$A8153,Normas!$A:$D,3,FALSE),VLOOKUP(Dati!$A8153,Normas!$A:$D,3,FALSE)*0.6)),"")</f>
      </c>
      <c r="H8153" s="2">
        <f>IFERROR(IF(ISBLANK($A8153),"",IF($A8153="Ūdeņraža jonu koncentrācija",VLOOKUP(Dati!$A8153,Normas!$A:$D,2,FALSE),VLOOKUP(Dati!$A8153,Normas!$A:$D,2,FALSE)*0.3)),"")</f>
      </c>
      <c r="I8153" s="2">
        <f>IFERROR(IF(ISBLANK($A8153),"",IF($A8153="Ūdeņraža jonu koncentrācija",VLOOKUP(Dati!$A8153,Normas!$A:$D,3,FALSE),VLOOKUP(Dati!$A8153,Normas!$A:$D,3,FALSE)*0.3)),"")</f>
      </c>
    </row>
    <row r="8154" spans="2:9" x14ac:dyDescent="0.2">
      <c r="B8154">
        <f>IF(ISBLANK(A8154),"",VLOOKUP(A8154,Normas!A:D,4,FALSE))</f>
      </c>
      <c r="E8154" s="2">
        <f>IF(ISBLANK(D8154),"",INT(YEARFRAC(D8154,'Vispārīga informācija'!$B$2)))</f>
      </c>
      <c r="F8154" s="2">
        <f>IFERROR(IF(ISBLANK($A8154),"",IF($A8154="Ūdeņraža jonu koncentrācija",VLOOKUP(Dati!$A8154,Normas!$A:$D,2,FALSE),VLOOKUP(Dati!$A8154,Normas!$A:$D,2,FALSE)*0.6)),"")</f>
      </c>
      <c r="G8154" s="2">
        <f>IFERROR(IF(ISBLANK($A8154),"",IF($A8154="Ūdeņraža jonu koncentrācija",VLOOKUP(Dati!$A8154,Normas!$A:$D,3,FALSE),VLOOKUP(Dati!$A8154,Normas!$A:$D,3,FALSE)*0.6)),"")</f>
      </c>
      <c r="H8154" s="2">
        <f>IFERROR(IF(ISBLANK($A8154),"",IF($A8154="Ūdeņraža jonu koncentrācija",VLOOKUP(Dati!$A8154,Normas!$A:$D,2,FALSE),VLOOKUP(Dati!$A8154,Normas!$A:$D,2,FALSE)*0.3)),"")</f>
      </c>
      <c r="I8154" s="2">
        <f>IFERROR(IF(ISBLANK($A8154),"",IF($A8154="Ūdeņraža jonu koncentrācija",VLOOKUP(Dati!$A8154,Normas!$A:$D,3,FALSE),VLOOKUP(Dati!$A8154,Normas!$A:$D,3,FALSE)*0.3)),"")</f>
      </c>
    </row>
    <row r="8155" spans="2:9" x14ac:dyDescent="0.2">
      <c r="B8155">
        <f>IF(ISBLANK(A8155),"",VLOOKUP(A8155,Normas!A:D,4,FALSE))</f>
      </c>
      <c r="E8155" s="2">
        <f>IF(ISBLANK(D8155),"",INT(YEARFRAC(D8155,'Vispārīga informācija'!$B$2)))</f>
      </c>
      <c r="F8155" s="2">
        <f>IFERROR(IF(ISBLANK($A8155),"",IF($A8155="Ūdeņraža jonu koncentrācija",VLOOKUP(Dati!$A8155,Normas!$A:$D,2,FALSE),VLOOKUP(Dati!$A8155,Normas!$A:$D,2,FALSE)*0.6)),"")</f>
      </c>
      <c r="G8155" s="2">
        <f>IFERROR(IF(ISBLANK($A8155),"",IF($A8155="Ūdeņraža jonu koncentrācija",VLOOKUP(Dati!$A8155,Normas!$A:$D,3,FALSE),VLOOKUP(Dati!$A8155,Normas!$A:$D,3,FALSE)*0.6)),"")</f>
      </c>
      <c r="H8155" s="2">
        <f>IFERROR(IF(ISBLANK($A8155),"",IF($A8155="Ūdeņraža jonu koncentrācija",VLOOKUP(Dati!$A8155,Normas!$A:$D,2,FALSE),VLOOKUP(Dati!$A8155,Normas!$A:$D,2,FALSE)*0.3)),"")</f>
      </c>
      <c r="I8155" s="2">
        <f>IFERROR(IF(ISBLANK($A8155),"",IF($A8155="Ūdeņraža jonu koncentrācija",VLOOKUP(Dati!$A8155,Normas!$A:$D,3,FALSE),VLOOKUP(Dati!$A8155,Normas!$A:$D,3,FALSE)*0.3)),"")</f>
      </c>
    </row>
    <row r="8156" spans="2:9" x14ac:dyDescent="0.2">
      <c r="B8156">
        <f>IF(ISBLANK(A8156),"",VLOOKUP(A8156,Normas!A:D,4,FALSE))</f>
      </c>
      <c r="E8156" s="2">
        <f>IF(ISBLANK(D8156),"",INT(YEARFRAC(D8156,'Vispārīga informācija'!$B$2)))</f>
      </c>
      <c r="F8156" s="2">
        <f>IFERROR(IF(ISBLANK($A8156),"",IF($A8156="Ūdeņraža jonu koncentrācija",VLOOKUP(Dati!$A8156,Normas!$A:$D,2,FALSE),VLOOKUP(Dati!$A8156,Normas!$A:$D,2,FALSE)*0.6)),"")</f>
      </c>
      <c r="G8156" s="2">
        <f>IFERROR(IF(ISBLANK($A8156),"",IF($A8156="Ūdeņraža jonu koncentrācija",VLOOKUP(Dati!$A8156,Normas!$A:$D,3,FALSE),VLOOKUP(Dati!$A8156,Normas!$A:$D,3,FALSE)*0.6)),"")</f>
      </c>
      <c r="H8156" s="2">
        <f>IFERROR(IF(ISBLANK($A8156),"",IF($A8156="Ūdeņraža jonu koncentrācija",VLOOKUP(Dati!$A8156,Normas!$A:$D,2,FALSE),VLOOKUP(Dati!$A8156,Normas!$A:$D,2,FALSE)*0.3)),"")</f>
      </c>
      <c r="I8156" s="2">
        <f>IFERROR(IF(ISBLANK($A8156),"",IF($A8156="Ūdeņraža jonu koncentrācija",VLOOKUP(Dati!$A8156,Normas!$A:$D,3,FALSE),VLOOKUP(Dati!$A8156,Normas!$A:$D,3,FALSE)*0.3)),"")</f>
      </c>
    </row>
    <row r="8157" spans="2:9" x14ac:dyDescent="0.2">
      <c r="B8157">
        <f>IF(ISBLANK(A8157),"",VLOOKUP(A8157,Normas!A:D,4,FALSE))</f>
      </c>
      <c r="E8157" s="2">
        <f>IF(ISBLANK(D8157),"",INT(YEARFRAC(D8157,'Vispārīga informācija'!$B$2)))</f>
      </c>
      <c r="F8157" s="2">
        <f>IFERROR(IF(ISBLANK($A8157),"",IF($A8157="Ūdeņraža jonu koncentrācija",VLOOKUP(Dati!$A8157,Normas!$A:$D,2,FALSE),VLOOKUP(Dati!$A8157,Normas!$A:$D,2,FALSE)*0.6)),"")</f>
      </c>
      <c r="G8157" s="2">
        <f>IFERROR(IF(ISBLANK($A8157),"",IF($A8157="Ūdeņraža jonu koncentrācija",VLOOKUP(Dati!$A8157,Normas!$A:$D,3,FALSE),VLOOKUP(Dati!$A8157,Normas!$A:$D,3,FALSE)*0.6)),"")</f>
      </c>
      <c r="H8157" s="2">
        <f>IFERROR(IF(ISBLANK($A8157),"",IF($A8157="Ūdeņraža jonu koncentrācija",VLOOKUP(Dati!$A8157,Normas!$A:$D,2,FALSE),VLOOKUP(Dati!$A8157,Normas!$A:$D,2,FALSE)*0.3)),"")</f>
      </c>
      <c r="I8157" s="2">
        <f>IFERROR(IF(ISBLANK($A8157),"",IF($A8157="Ūdeņraža jonu koncentrācija",VLOOKUP(Dati!$A8157,Normas!$A:$D,3,FALSE),VLOOKUP(Dati!$A8157,Normas!$A:$D,3,FALSE)*0.3)),"")</f>
      </c>
    </row>
    <row r="8158" spans="2:9" x14ac:dyDescent="0.2">
      <c r="B8158">
        <f>IF(ISBLANK(A8158),"",VLOOKUP(A8158,Normas!A:D,4,FALSE))</f>
      </c>
      <c r="E8158" s="2">
        <f>IF(ISBLANK(D8158),"",INT(YEARFRAC(D8158,'Vispārīga informācija'!$B$2)))</f>
      </c>
      <c r="F8158" s="2">
        <f>IFERROR(IF(ISBLANK($A8158),"",IF($A8158="Ūdeņraža jonu koncentrācija",VLOOKUP(Dati!$A8158,Normas!$A:$D,2,FALSE),VLOOKUP(Dati!$A8158,Normas!$A:$D,2,FALSE)*0.6)),"")</f>
      </c>
      <c r="G8158" s="2">
        <f>IFERROR(IF(ISBLANK($A8158),"",IF($A8158="Ūdeņraža jonu koncentrācija",VLOOKUP(Dati!$A8158,Normas!$A:$D,3,FALSE),VLOOKUP(Dati!$A8158,Normas!$A:$D,3,FALSE)*0.6)),"")</f>
      </c>
      <c r="H8158" s="2">
        <f>IFERROR(IF(ISBLANK($A8158),"",IF($A8158="Ūdeņraža jonu koncentrācija",VLOOKUP(Dati!$A8158,Normas!$A:$D,2,FALSE),VLOOKUP(Dati!$A8158,Normas!$A:$D,2,FALSE)*0.3)),"")</f>
      </c>
      <c r="I8158" s="2">
        <f>IFERROR(IF(ISBLANK($A8158),"",IF($A8158="Ūdeņraža jonu koncentrācija",VLOOKUP(Dati!$A8158,Normas!$A:$D,3,FALSE),VLOOKUP(Dati!$A8158,Normas!$A:$D,3,FALSE)*0.3)),"")</f>
      </c>
    </row>
    <row r="8159" spans="2:9" x14ac:dyDescent="0.2">
      <c r="B8159">
        <f>IF(ISBLANK(A8159),"",VLOOKUP(A8159,Normas!A:D,4,FALSE))</f>
      </c>
      <c r="E8159" s="2">
        <f>IF(ISBLANK(D8159),"",INT(YEARFRAC(D8159,'Vispārīga informācija'!$B$2)))</f>
      </c>
      <c r="F8159" s="2">
        <f>IFERROR(IF(ISBLANK($A8159),"",IF($A8159="Ūdeņraža jonu koncentrācija",VLOOKUP(Dati!$A8159,Normas!$A:$D,2,FALSE),VLOOKUP(Dati!$A8159,Normas!$A:$D,2,FALSE)*0.6)),"")</f>
      </c>
      <c r="G8159" s="2">
        <f>IFERROR(IF(ISBLANK($A8159),"",IF($A8159="Ūdeņraža jonu koncentrācija",VLOOKUP(Dati!$A8159,Normas!$A:$D,3,FALSE),VLOOKUP(Dati!$A8159,Normas!$A:$D,3,FALSE)*0.6)),"")</f>
      </c>
      <c r="H8159" s="2">
        <f>IFERROR(IF(ISBLANK($A8159),"",IF($A8159="Ūdeņraža jonu koncentrācija",VLOOKUP(Dati!$A8159,Normas!$A:$D,2,FALSE),VLOOKUP(Dati!$A8159,Normas!$A:$D,2,FALSE)*0.3)),"")</f>
      </c>
      <c r="I8159" s="2">
        <f>IFERROR(IF(ISBLANK($A8159),"",IF($A8159="Ūdeņraža jonu koncentrācija",VLOOKUP(Dati!$A8159,Normas!$A:$D,3,FALSE),VLOOKUP(Dati!$A8159,Normas!$A:$D,3,FALSE)*0.3)),"")</f>
      </c>
    </row>
    <row r="8160" spans="2:9" x14ac:dyDescent="0.2">
      <c r="B8160">
        <f>IF(ISBLANK(A8160),"",VLOOKUP(A8160,Normas!A:D,4,FALSE))</f>
      </c>
      <c r="E8160" s="2">
        <f>IF(ISBLANK(D8160),"",INT(YEARFRAC(D8160,'Vispārīga informācija'!$B$2)))</f>
      </c>
      <c r="F8160" s="2">
        <f>IFERROR(IF(ISBLANK($A8160),"",IF($A8160="Ūdeņraža jonu koncentrācija",VLOOKUP(Dati!$A8160,Normas!$A:$D,2,FALSE),VLOOKUP(Dati!$A8160,Normas!$A:$D,2,FALSE)*0.6)),"")</f>
      </c>
      <c r="G8160" s="2">
        <f>IFERROR(IF(ISBLANK($A8160),"",IF($A8160="Ūdeņraža jonu koncentrācija",VLOOKUP(Dati!$A8160,Normas!$A:$D,3,FALSE),VLOOKUP(Dati!$A8160,Normas!$A:$D,3,FALSE)*0.6)),"")</f>
      </c>
      <c r="H8160" s="2">
        <f>IFERROR(IF(ISBLANK($A8160),"",IF($A8160="Ūdeņraža jonu koncentrācija",VLOOKUP(Dati!$A8160,Normas!$A:$D,2,FALSE),VLOOKUP(Dati!$A8160,Normas!$A:$D,2,FALSE)*0.3)),"")</f>
      </c>
      <c r="I8160" s="2">
        <f>IFERROR(IF(ISBLANK($A8160),"",IF($A8160="Ūdeņraža jonu koncentrācija",VLOOKUP(Dati!$A8160,Normas!$A:$D,3,FALSE),VLOOKUP(Dati!$A8160,Normas!$A:$D,3,FALSE)*0.3)),"")</f>
      </c>
    </row>
    <row r="8161" spans="2:9" x14ac:dyDescent="0.2">
      <c r="B8161">
        <f>IF(ISBLANK(A8161),"",VLOOKUP(A8161,Normas!A:D,4,FALSE))</f>
      </c>
      <c r="E8161" s="2">
        <f>IF(ISBLANK(D8161),"",INT(YEARFRAC(D8161,'Vispārīga informācija'!$B$2)))</f>
      </c>
      <c r="F8161" s="2">
        <f>IFERROR(IF(ISBLANK($A8161),"",IF($A8161="Ūdeņraža jonu koncentrācija",VLOOKUP(Dati!$A8161,Normas!$A:$D,2,FALSE),VLOOKUP(Dati!$A8161,Normas!$A:$D,2,FALSE)*0.6)),"")</f>
      </c>
      <c r="G8161" s="2">
        <f>IFERROR(IF(ISBLANK($A8161),"",IF($A8161="Ūdeņraža jonu koncentrācija",VLOOKUP(Dati!$A8161,Normas!$A:$D,3,FALSE),VLOOKUP(Dati!$A8161,Normas!$A:$D,3,FALSE)*0.6)),"")</f>
      </c>
      <c r="H8161" s="2">
        <f>IFERROR(IF(ISBLANK($A8161),"",IF($A8161="Ūdeņraža jonu koncentrācija",VLOOKUP(Dati!$A8161,Normas!$A:$D,2,FALSE),VLOOKUP(Dati!$A8161,Normas!$A:$D,2,FALSE)*0.3)),"")</f>
      </c>
      <c r="I8161" s="2">
        <f>IFERROR(IF(ISBLANK($A8161),"",IF($A8161="Ūdeņraža jonu koncentrācija",VLOOKUP(Dati!$A8161,Normas!$A:$D,3,FALSE),VLOOKUP(Dati!$A8161,Normas!$A:$D,3,FALSE)*0.3)),"")</f>
      </c>
    </row>
    <row r="8162" spans="2:9" x14ac:dyDescent="0.2">
      <c r="B8162">
        <f>IF(ISBLANK(A8162),"",VLOOKUP(A8162,Normas!A:D,4,FALSE))</f>
      </c>
      <c r="E8162" s="2">
        <f>IF(ISBLANK(D8162),"",INT(YEARFRAC(D8162,'Vispārīga informācija'!$B$2)))</f>
      </c>
      <c r="F8162" s="2">
        <f>IFERROR(IF(ISBLANK($A8162),"",IF($A8162="Ūdeņraža jonu koncentrācija",VLOOKUP(Dati!$A8162,Normas!$A:$D,2,FALSE),VLOOKUP(Dati!$A8162,Normas!$A:$D,2,FALSE)*0.6)),"")</f>
      </c>
      <c r="G8162" s="2">
        <f>IFERROR(IF(ISBLANK($A8162),"",IF($A8162="Ūdeņraža jonu koncentrācija",VLOOKUP(Dati!$A8162,Normas!$A:$D,3,FALSE),VLOOKUP(Dati!$A8162,Normas!$A:$D,3,FALSE)*0.6)),"")</f>
      </c>
      <c r="H8162" s="2">
        <f>IFERROR(IF(ISBLANK($A8162),"",IF($A8162="Ūdeņraža jonu koncentrācija",VLOOKUP(Dati!$A8162,Normas!$A:$D,2,FALSE),VLOOKUP(Dati!$A8162,Normas!$A:$D,2,FALSE)*0.3)),"")</f>
      </c>
      <c r="I8162" s="2">
        <f>IFERROR(IF(ISBLANK($A8162),"",IF($A8162="Ūdeņraža jonu koncentrācija",VLOOKUP(Dati!$A8162,Normas!$A:$D,3,FALSE),VLOOKUP(Dati!$A8162,Normas!$A:$D,3,FALSE)*0.3)),"")</f>
      </c>
    </row>
    <row r="8163" spans="2:9" x14ac:dyDescent="0.2">
      <c r="B8163">
        <f>IF(ISBLANK(A8163),"",VLOOKUP(A8163,Normas!A:D,4,FALSE))</f>
      </c>
      <c r="E8163" s="2">
        <f>IF(ISBLANK(D8163),"",INT(YEARFRAC(D8163,'Vispārīga informācija'!$B$2)))</f>
      </c>
      <c r="F8163" s="2">
        <f>IFERROR(IF(ISBLANK($A8163),"",IF($A8163="Ūdeņraža jonu koncentrācija",VLOOKUP(Dati!$A8163,Normas!$A:$D,2,FALSE),VLOOKUP(Dati!$A8163,Normas!$A:$D,2,FALSE)*0.6)),"")</f>
      </c>
      <c r="G8163" s="2">
        <f>IFERROR(IF(ISBLANK($A8163),"",IF($A8163="Ūdeņraža jonu koncentrācija",VLOOKUP(Dati!$A8163,Normas!$A:$D,3,FALSE),VLOOKUP(Dati!$A8163,Normas!$A:$D,3,FALSE)*0.6)),"")</f>
      </c>
      <c r="H8163" s="2">
        <f>IFERROR(IF(ISBLANK($A8163),"",IF($A8163="Ūdeņraža jonu koncentrācija",VLOOKUP(Dati!$A8163,Normas!$A:$D,2,FALSE),VLOOKUP(Dati!$A8163,Normas!$A:$D,2,FALSE)*0.3)),"")</f>
      </c>
      <c r="I8163" s="2">
        <f>IFERROR(IF(ISBLANK($A8163),"",IF($A8163="Ūdeņraža jonu koncentrācija",VLOOKUP(Dati!$A8163,Normas!$A:$D,3,FALSE),VLOOKUP(Dati!$A8163,Normas!$A:$D,3,FALSE)*0.3)),"")</f>
      </c>
    </row>
    <row r="8164" spans="2:9" x14ac:dyDescent="0.2">
      <c r="B8164">
        <f>IF(ISBLANK(A8164),"",VLOOKUP(A8164,Normas!A:D,4,FALSE))</f>
      </c>
      <c r="E8164" s="2">
        <f>IF(ISBLANK(D8164),"",INT(YEARFRAC(D8164,'Vispārīga informācija'!$B$2)))</f>
      </c>
      <c r="F8164" s="2">
        <f>IFERROR(IF(ISBLANK($A8164),"",IF($A8164="Ūdeņraža jonu koncentrācija",VLOOKUP(Dati!$A8164,Normas!$A:$D,2,FALSE),VLOOKUP(Dati!$A8164,Normas!$A:$D,2,FALSE)*0.6)),"")</f>
      </c>
      <c r="G8164" s="2">
        <f>IFERROR(IF(ISBLANK($A8164),"",IF($A8164="Ūdeņraža jonu koncentrācija",VLOOKUP(Dati!$A8164,Normas!$A:$D,3,FALSE),VLOOKUP(Dati!$A8164,Normas!$A:$D,3,FALSE)*0.6)),"")</f>
      </c>
      <c r="H8164" s="2">
        <f>IFERROR(IF(ISBLANK($A8164),"",IF($A8164="Ūdeņraža jonu koncentrācija",VLOOKUP(Dati!$A8164,Normas!$A:$D,2,FALSE),VLOOKUP(Dati!$A8164,Normas!$A:$D,2,FALSE)*0.3)),"")</f>
      </c>
      <c r="I8164" s="2">
        <f>IFERROR(IF(ISBLANK($A8164),"",IF($A8164="Ūdeņraža jonu koncentrācija",VLOOKUP(Dati!$A8164,Normas!$A:$D,3,FALSE),VLOOKUP(Dati!$A8164,Normas!$A:$D,3,FALSE)*0.3)),"")</f>
      </c>
    </row>
    <row r="8165" spans="2:9" x14ac:dyDescent="0.2">
      <c r="B8165">
        <f>IF(ISBLANK(A8165),"",VLOOKUP(A8165,Normas!A:D,4,FALSE))</f>
      </c>
      <c r="E8165" s="2">
        <f>IF(ISBLANK(D8165),"",INT(YEARFRAC(D8165,'Vispārīga informācija'!$B$2)))</f>
      </c>
      <c r="F8165" s="2">
        <f>IFERROR(IF(ISBLANK($A8165),"",IF($A8165="Ūdeņraža jonu koncentrācija",VLOOKUP(Dati!$A8165,Normas!$A:$D,2,FALSE),VLOOKUP(Dati!$A8165,Normas!$A:$D,2,FALSE)*0.6)),"")</f>
      </c>
      <c r="G8165" s="2">
        <f>IFERROR(IF(ISBLANK($A8165),"",IF($A8165="Ūdeņraža jonu koncentrācija",VLOOKUP(Dati!$A8165,Normas!$A:$D,3,FALSE),VLOOKUP(Dati!$A8165,Normas!$A:$D,3,FALSE)*0.6)),"")</f>
      </c>
      <c r="H8165" s="2">
        <f>IFERROR(IF(ISBLANK($A8165),"",IF($A8165="Ūdeņraža jonu koncentrācija",VLOOKUP(Dati!$A8165,Normas!$A:$D,2,FALSE),VLOOKUP(Dati!$A8165,Normas!$A:$D,2,FALSE)*0.3)),"")</f>
      </c>
      <c r="I8165" s="2">
        <f>IFERROR(IF(ISBLANK($A8165),"",IF($A8165="Ūdeņraža jonu koncentrācija",VLOOKUP(Dati!$A8165,Normas!$A:$D,3,FALSE),VLOOKUP(Dati!$A8165,Normas!$A:$D,3,FALSE)*0.3)),"")</f>
      </c>
    </row>
    <row r="8166" spans="2:9" x14ac:dyDescent="0.2">
      <c r="B8166">
        <f>IF(ISBLANK(A8166),"",VLOOKUP(A8166,Normas!A:D,4,FALSE))</f>
      </c>
      <c r="E8166" s="2">
        <f>IF(ISBLANK(D8166),"",INT(YEARFRAC(D8166,'Vispārīga informācija'!$B$2)))</f>
      </c>
      <c r="F8166" s="2">
        <f>IFERROR(IF(ISBLANK($A8166),"",IF($A8166="Ūdeņraža jonu koncentrācija",VLOOKUP(Dati!$A8166,Normas!$A:$D,2,FALSE),VLOOKUP(Dati!$A8166,Normas!$A:$D,2,FALSE)*0.6)),"")</f>
      </c>
      <c r="G8166" s="2">
        <f>IFERROR(IF(ISBLANK($A8166),"",IF($A8166="Ūdeņraža jonu koncentrācija",VLOOKUP(Dati!$A8166,Normas!$A:$D,3,FALSE),VLOOKUP(Dati!$A8166,Normas!$A:$D,3,FALSE)*0.6)),"")</f>
      </c>
      <c r="H8166" s="2">
        <f>IFERROR(IF(ISBLANK($A8166),"",IF($A8166="Ūdeņraža jonu koncentrācija",VLOOKUP(Dati!$A8166,Normas!$A:$D,2,FALSE),VLOOKUP(Dati!$A8166,Normas!$A:$D,2,FALSE)*0.3)),"")</f>
      </c>
      <c r="I8166" s="2">
        <f>IFERROR(IF(ISBLANK($A8166),"",IF($A8166="Ūdeņraža jonu koncentrācija",VLOOKUP(Dati!$A8166,Normas!$A:$D,3,FALSE),VLOOKUP(Dati!$A8166,Normas!$A:$D,3,FALSE)*0.3)),"")</f>
      </c>
    </row>
    <row r="8167" spans="2:9" x14ac:dyDescent="0.2">
      <c r="B8167">
        <f>IF(ISBLANK(A8167),"",VLOOKUP(A8167,Normas!A:D,4,FALSE))</f>
      </c>
      <c r="E8167" s="2">
        <f>IF(ISBLANK(D8167),"",INT(YEARFRAC(D8167,'Vispārīga informācija'!$B$2)))</f>
      </c>
      <c r="F8167" s="2">
        <f>IFERROR(IF(ISBLANK($A8167),"",IF($A8167="Ūdeņraža jonu koncentrācija",VLOOKUP(Dati!$A8167,Normas!$A:$D,2,FALSE),VLOOKUP(Dati!$A8167,Normas!$A:$D,2,FALSE)*0.6)),"")</f>
      </c>
      <c r="G8167" s="2">
        <f>IFERROR(IF(ISBLANK($A8167),"",IF($A8167="Ūdeņraža jonu koncentrācija",VLOOKUP(Dati!$A8167,Normas!$A:$D,3,FALSE),VLOOKUP(Dati!$A8167,Normas!$A:$D,3,FALSE)*0.6)),"")</f>
      </c>
      <c r="H8167" s="2">
        <f>IFERROR(IF(ISBLANK($A8167),"",IF($A8167="Ūdeņraža jonu koncentrācija",VLOOKUP(Dati!$A8167,Normas!$A:$D,2,FALSE),VLOOKUP(Dati!$A8167,Normas!$A:$D,2,FALSE)*0.3)),"")</f>
      </c>
      <c r="I8167" s="2">
        <f>IFERROR(IF(ISBLANK($A8167),"",IF($A8167="Ūdeņraža jonu koncentrācija",VLOOKUP(Dati!$A8167,Normas!$A:$D,3,FALSE),VLOOKUP(Dati!$A8167,Normas!$A:$D,3,FALSE)*0.3)),"")</f>
      </c>
    </row>
    <row r="8168" spans="2:9" x14ac:dyDescent="0.2">
      <c r="B8168">
        <f>IF(ISBLANK(A8168),"",VLOOKUP(A8168,Normas!A:D,4,FALSE))</f>
      </c>
      <c r="E8168" s="2">
        <f>IF(ISBLANK(D8168),"",INT(YEARFRAC(D8168,'Vispārīga informācija'!$B$2)))</f>
      </c>
      <c r="F8168" s="2">
        <f>IFERROR(IF(ISBLANK($A8168),"",IF($A8168="Ūdeņraža jonu koncentrācija",VLOOKUP(Dati!$A8168,Normas!$A:$D,2,FALSE),VLOOKUP(Dati!$A8168,Normas!$A:$D,2,FALSE)*0.6)),"")</f>
      </c>
      <c r="G8168" s="2">
        <f>IFERROR(IF(ISBLANK($A8168),"",IF($A8168="Ūdeņraža jonu koncentrācija",VLOOKUP(Dati!$A8168,Normas!$A:$D,3,FALSE),VLOOKUP(Dati!$A8168,Normas!$A:$D,3,FALSE)*0.6)),"")</f>
      </c>
      <c r="H8168" s="2">
        <f>IFERROR(IF(ISBLANK($A8168),"",IF($A8168="Ūdeņraža jonu koncentrācija",VLOOKUP(Dati!$A8168,Normas!$A:$D,2,FALSE),VLOOKUP(Dati!$A8168,Normas!$A:$D,2,FALSE)*0.3)),"")</f>
      </c>
      <c r="I8168" s="2">
        <f>IFERROR(IF(ISBLANK($A8168),"",IF($A8168="Ūdeņraža jonu koncentrācija",VLOOKUP(Dati!$A8168,Normas!$A:$D,3,FALSE),VLOOKUP(Dati!$A8168,Normas!$A:$D,3,FALSE)*0.3)),"")</f>
      </c>
    </row>
    <row r="8169" spans="2:9" x14ac:dyDescent="0.2">
      <c r="B8169">
        <f>IF(ISBLANK(A8169),"",VLOOKUP(A8169,Normas!A:D,4,FALSE))</f>
      </c>
      <c r="E8169" s="2">
        <f>IF(ISBLANK(D8169),"",INT(YEARFRAC(D8169,'Vispārīga informācija'!$B$2)))</f>
      </c>
      <c r="F8169" s="2">
        <f>IFERROR(IF(ISBLANK($A8169),"",IF($A8169="Ūdeņraža jonu koncentrācija",VLOOKUP(Dati!$A8169,Normas!$A:$D,2,FALSE),VLOOKUP(Dati!$A8169,Normas!$A:$D,2,FALSE)*0.6)),"")</f>
      </c>
      <c r="G8169" s="2">
        <f>IFERROR(IF(ISBLANK($A8169),"",IF($A8169="Ūdeņraža jonu koncentrācija",VLOOKUP(Dati!$A8169,Normas!$A:$D,3,FALSE),VLOOKUP(Dati!$A8169,Normas!$A:$D,3,FALSE)*0.6)),"")</f>
      </c>
      <c r="H8169" s="2">
        <f>IFERROR(IF(ISBLANK($A8169),"",IF($A8169="Ūdeņraža jonu koncentrācija",VLOOKUP(Dati!$A8169,Normas!$A:$D,2,FALSE),VLOOKUP(Dati!$A8169,Normas!$A:$D,2,FALSE)*0.3)),"")</f>
      </c>
      <c r="I8169" s="2">
        <f>IFERROR(IF(ISBLANK($A8169),"",IF($A8169="Ūdeņraža jonu koncentrācija",VLOOKUP(Dati!$A8169,Normas!$A:$D,3,FALSE),VLOOKUP(Dati!$A8169,Normas!$A:$D,3,FALSE)*0.3)),"")</f>
      </c>
    </row>
    <row r="8170" spans="2:9" x14ac:dyDescent="0.2">
      <c r="B8170">
        <f>IF(ISBLANK(A8170),"",VLOOKUP(A8170,Normas!A:D,4,FALSE))</f>
      </c>
      <c r="E8170" s="2">
        <f>IF(ISBLANK(D8170),"",INT(YEARFRAC(D8170,'Vispārīga informācija'!$B$2)))</f>
      </c>
      <c r="F8170" s="2">
        <f>IFERROR(IF(ISBLANK($A8170),"",IF($A8170="Ūdeņraža jonu koncentrācija",VLOOKUP(Dati!$A8170,Normas!$A:$D,2,FALSE),VLOOKUP(Dati!$A8170,Normas!$A:$D,2,FALSE)*0.6)),"")</f>
      </c>
      <c r="G8170" s="2">
        <f>IFERROR(IF(ISBLANK($A8170),"",IF($A8170="Ūdeņraža jonu koncentrācija",VLOOKUP(Dati!$A8170,Normas!$A:$D,3,FALSE),VLOOKUP(Dati!$A8170,Normas!$A:$D,3,FALSE)*0.6)),"")</f>
      </c>
      <c r="H8170" s="2">
        <f>IFERROR(IF(ISBLANK($A8170),"",IF($A8170="Ūdeņraža jonu koncentrācija",VLOOKUP(Dati!$A8170,Normas!$A:$D,2,FALSE),VLOOKUP(Dati!$A8170,Normas!$A:$D,2,FALSE)*0.3)),"")</f>
      </c>
      <c r="I8170" s="2">
        <f>IFERROR(IF(ISBLANK($A8170),"",IF($A8170="Ūdeņraža jonu koncentrācija",VLOOKUP(Dati!$A8170,Normas!$A:$D,3,FALSE),VLOOKUP(Dati!$A8170,Normas!$A:$D,3,FALSE)*0.3)),"")</f>
      </c>
    </row>
    <row r="8171" spans="2:9" x14ac:dyDescent="0.2">
      <c r="B8171">
        <f>IF(ISBLANK(A8171),"",VLOOKUP(A8171,Normas!A:D,4,FALSE))</f>
      </c>
      <c r="E8171" s="2">
        <f>IF(ISBLANK(D8171),"",INT(YEARFRAC(D8171,'Vispārīga informācija'!$B$2)))</f>
      </c>
      <c r="F8171" s="2">
        <f>IFERROR(IF(ISBLANK($A8171),"",IF($A8171="Ūdeņraža jonu koncentrācija",VLOOKUP(Dati!$A8171,Normas!$A:$D,2,FALSE),VLOOKUP(Dati!$A8171,Normas!$A:$D,2,FALSE)*0.6)),"")</f>
      </c>
      <c r="G8171" s="2">
        <f>IFERROR(IF(ISBLANK($A8171),"",IF($A8171="Ūdeņraža jonu koncentrācija",VLOOKUP(Dati!$A8171,Normas!$A:$D,3,FALSE),VLOOKUP(Dati!$A8171,Normas!$A:$D,3,FALSE)*0.6)),"")</f>
      </c>
      <c r="H8171" s="2">
        <f>IFERROR(IF(ISBLANK($A8171),"",IF($A8171="Ūdeņraža jonu koncentrācija",VLOOKUP(Dati!$A8171,Normas!$A:$D,2,FALSE),VLOOKUP(Dati!$A8171,Normas!$A:$D,2,FALSE)*0.3)),"")</f>
      </c>
      <c r="I8171" s="2">
        <f>IFERROR(IF(ISBLANK($A8171),"",IF($A8171="Ūdeņraža jonu koncentrācija",VLOOKUP(Dati!$A8171,Normas!$A:$D,3,FALSE),VLOOKUP(Dati!$A8171,Normas!$A:$D,3,FALSE)*0.3)),"")</f>
      </c>
    </row>
    <row r="8172" spans="2:9" x14ac:dyDescent="0.2">
      <c r="B8172">
        <f>IF(ISBLANK(A8172),"",VLOOKUP(A8172,Normas!A:D,4,FALSE))</f>
      </c>
      <c r="E8172" s="2">
        <f>IF(ISBLANK(D8172),"",INT(YEARFRAC(D8172,'Vispārīga informācija'!$B$2)))</f>
      </c>
      <c r="F8172" s="2">
        <f>IFERROR(IF(ISBLANK($A8172),"",IF($A8172="Ūdeņraža jonu koncentrācija",VLOOKUP(Dati!$A8172,Normas!$A:$D,2,FALSE),VLOOKUP(Dati!$A8172,Normas!$A:$D,2,FALSE)*0.6)),"")</f>
      </c>
      <c r="G8172" s="2">
        <f>IFERROR(IF(ISBLANK($A8172),"",IF($A8172="Ūdeņraža jonu koncentrācija",VLOOKUP(Dati!$A8172,Normas!$A:$D,3,FALSE),VLOOKUP(Dati!$A8172,Normas!$A:$D,3,FALSE)*0.6)),"")</f>
      </c>
      <c r="H8172" s="2">
        <f>IFERROR(IF(ISBLANK($A8172),"",IF($A8172="Ūdeņraža jonu koncentrācija",VLOOKUP(Dati!$A8172,Normas!$A:$D,2,FALSE),VLOOKUP(Dati!$A8172,Normas!$A:$D,2,FALSE)*0.3)),"")</f>
      </c>
      <c r="I8172" s="2">
        <f>IFERROR(IF(ISBLANK($A8172),"",IF($A8172="Ūdeņraža jonu koncentrācija",VLOOKUP(Dati!$A8172,Normas!$A:$D,3,FALSE),VLOOKUP(Dati!$A8172,Normas!$A:$D,3,FALSE)*0.3)),"")</f>
      </c>
    </row>
    <row r="8173" spans="2:9" x14ac:dyDescent="0.2">
      <c r="B8173">
        <f>IF(ISBLANK(A8173),"",VLOOKUP(A8173,Normas!A:D,4,FALSE))</f>
      </c>
      <c r="E8173" s="2">
        <f>IF(ISBLANK(D8173),"",INT(YEARFRAC(D8173,'Vispārīga informācija'!$B$2)))</f>
      </c>
      <c r="F8173" s="2">
        <f>IFERROR(IF(ISBLANK($A8173),"",IF($A8173="Ūdeņraža jonu koncentrācija",VLOOKUP(Dati!$A8173,Normas!$A:$D,2,FALSE),VLOOKUP(Dati!$A8173,Normas!$A:$D,2,FALSE)*0.6)),"")</f>
      </c>
      <c r="G8173" s="2">
        <f>IFERROR(IF(ISBLANK($A8173),"",IF($A8173="Ūdeņraža jonu koncentrācija",VLOOKUP(Dati!$A8173,Normas!$A:$D,3,FALSE),VLOOKUP(Dati!$A8173,Normas!$A:$D,3,FALSE)*0.6)),"")</f>
      </c>
      <c r="H8173" s="2">
        <f>IFERROR(IF(ISBLANK($A8173),"",IF($A8173="Ūdeņraža jonu koncentrācija",VLOOKUP(Dati!$A8173,Normas!$A:$D,2,FALSE),VLOOKUP(Dati!$A8173,Normas!$A:$D,2,FALSE)*0.3)),"")</f>
      </c>
      <c r="I8173" s="2">
        <f>IFERROR(IF(ISBLANK($A8173),"",IF($A8173="Ūdeņraža jonu koncentrācija",VLOOKUP(Dati!$A8173,Normas!$A:$D,3,FALSE),VLOOKUP(Dati!$A8173,Normas!$A:$D,3,FALSE)*0.3)),"")</f>
      </c>
    </row>
    <row r="8174" spans="2:9" x14ac:dyDescent="0.2">
      <c r="B8174">
        <f>IF(ISBLANK(A8174),"",VLOOKUP(A8174,Normas!A:D,4,FALSE))</f>
      </c>
      <c r="E8174" s="2">
        <f>IF(ISBLANK(D8174),"",INT(YEARFRAC(D8174,'Vispārīga informācija'!$B$2)))</f>
      </c>
      <c r="F8174" s="2">
        <f>IFERROR(IF(ISBLANK($A8174),"",IF($A8174="Ūdeņraža jonu koncentrācija",VLOOKUP(Dati!$A8174,Normas!$A:$D,2,FALSE),VLOOKUP(Dati!$A8174,Normas!$A:$D,2,FALSE)*0.6)),"")</f>
      </c>
      <c r="G8174" s="2">
        <f>IFERROR(IF(ISBLANK($A8174),"",IF($A8174="Ūdeņraža jonu koncentrācija",VLOOKUP(Dati!$A8174,Normas!$A:$D,3,FALSE),VLOOKUP(Dati!$A8174,Normas!$A:$D,3,FALSE)*0.6)),"")</f>
      </c>
      <c r="H8174" s="2">
        <f>IFERROR(IF(ISBLANK($A8174),"",IF($A8174="Ūdeņraža jonu koncentrācija",VLOOKUP(Dati!$A8174,Normas!$A:$D,2,FALSE),VLOOKUP(Dati!$A8174,Normas!$A:$D,2,FALSE)*0.3)),"")</f>
      </c>
      <c r="I8174" s="2">
        <f>IFERROR(IF(ISBLANK($A8174),"",IF($A8174="Ūdeņraža jonu koncentrācija",VLOOKUP(Dati!$A8174,Normas!$A:$D,3,FALSE),VLOOKUP(Dati!$A8174,Normas!$A:$D,3,FALSE)*0.3)),"")</f>
      </c>
    </row>
    <row r="8175" spans="2:9" x14ac:dyDescent="0.2">
      <c r="B8175">
        <f>IF(ISBLANK(A8175),"",VLOOKUP(A8175,Normas!A:D,4,FALSE))</f>
      </c>
      <c r="E8175" s="2">
        <f>IF(ISBLANK(D8175),"",INT(YEARFRAC(D8175,'Vispārīga informācija'!$B$2)))</f>
      </c>
      <c r="F8175" s="2">
        <f>IFERROR(IF(ISBLANK($A8175),"",IF($A8175="Ūdeņraža jonu koncentrācija",VLOOKUP(Dati!$A8175,Normas!$A:$D,2,FALSE),VLOOKUP(Dati!$A8175,Normas!$A:$D,2,FALSE)*0.6)),"")</f>
      </c>
      <c r="G8175" s="2">
        <f>IFERROR(IF(ISBLANK($A8175),"",IF($A8175="Ūdeņraža jonu koncentrācija",VLOOKUP(Dati!$A8175,Normas!$A:$D,3,FALSE),VLOOKUP(Dati!$A8175,Normas!$A:$D,3,FALSE)*0.6)),"")</f>
      </c>
      <c r="H8175" s="2">
        <f>IFERROR(IF(ISBLANK($A8175),"",IF($A8175="Ūdeņraža jonu koncentrācija",VLOOKUP(Dati!$A8175,Normas!$A:$D,2,FALSE),VLOOKUP(Dati!$A8175,Normas!$A:$D,2,FALSE)*0.3)),"")</f>
      </c>
      <c r="I8175" s="2">
        <f>IFERROR(IF(ISBLANK($A8175),"",IF($A8175="Ūdeņraža jonu koncentrācija",VLOOKUP(Dati!$A8175,Normas!$A:$D,3,FALSE),VLOOKUP(Dati!$A8175,Normas!$A:$D,3,FALSE)*0.3)),"")</f>
      </c>
    </row>
    <row r="8176" spans="2:9" x14ac:dyDescent="0.2">
      <c r="B8176">
        <f>IF(ISBLANK(A8176),"",VLOOKUP(A8176,Normas!A:D,4,FALSE))</f>
      </c>
      <c r="E8176" s="2">
        <f>IF(ISBLANK(D8176),"",INT(YEARFRAC(D8176,'Vispārīga informācija'!$B$2)))</f>
      </c>
      <c r="F8176" s="2">
        <f>IFERROR(IF(ISBLANK($A8176),"",IF($A8176="Ūdeņraža jonu koncentrācija",VLOOKUP(Dati!$A8176,Normas!$A:$D,2,FALSE),VLOOKUP(Dati!$A8176,Normas!$A:$D,2,FALSE)*0.6)),"")</f>
      </c>
      <c r="G8176" s="2">
        <f>IFERROR(IF(ISBLANK($A8176),"",IF($A8176="Ūdeņraža jonu koncentrācija",VLOOKUP(Dati!$A8176,Normas!$A:$D,3,FALSE),VLOOKUP(Dati!$A8176,Normas!$A:$D,3,FALSE)*0.6)),"")</f>
      </c>
      <c r="H8176" s="2">
        <f>IFERROR(IF(ISBLANK($A8176),"",IF($A8176="Ūdeņraža jonu koncentrācija",VLOOKUP(Dati!$A8176,Normas!$A:$D,2,FALSE),VLOOKUP(Dati!$A8176,Normas!$A:$D,2,FALSE)*0.3)),"")</f>
      </c>
      <c r="I8176" s="2">
        <f>IFERROR(IF(ISBLANK($A8176),"",IF($A8176="Ūdeņraža jonu koncentrācija",VLOOKUP(Dati!$A8176,Normas!$A:$D,3,FALSE),VLOOKUP(Dati!$A8176,Normas!$A:$D,3,FALSE)*0.3)),"")</f>
      </c>
    </row>
    <row r="8177" spans="2:9" x14ac:dyDescent="0.2">
      <c r="B8177">
        <f>IF(ISBLANK(A8177),"",VLOOKUP(A8177,Normas!A:D,4,FALSE))</f>
      </c>
      <c r="E8177" s="2">
        <f>IF(ISBLANK(D8177),"",INT(YEARFRAC(D8177,'Vispārīga informācija'!$B$2)))</f>
      </c>
      <c r="F8177" s="2">
        <f>IFERROR(IF(ISBLANK($A8177),"",IF($A8177="Ūdeņraža jonu koncentrācija",VLOOKUP(Dati!$A8177,Normas!$A:$D,2,FALSE),VLOOKUP(Dati!$A8177,Normas!$A:$D,2,FALSE)*0.6)),"")</f>
      </c>
      <c r="G8177" s="2">
        <f>IFERROR(IF(ISBLANK($A8177),"",IF($A8177="Ūdeņraža jonu koncentrācija",VLOOKUP(Dati!$A8177,Normas!$A:$D,3,FALSE),VLOOKUP(Dati!$A8177,Normas!$A:$D,3,FALSE)*0.6)),"")</f>
      </c>
      <c r="H8177" s="2">
        <f>IFERROR(IF(ISBLANK($A8177),"",IF($A8177="Ūdeņraža jonu koncentrācija",VLOOKUP(Dati!$A8177,Normas!$A:$D,2,FALSE),VLOOKUP(Dati!$A8177,Normas!$A:$D,2,FALSE)*0.3)),"")</f>
      </c>
      <c r="I8177" s="2">
        <f>IFERROR(IF(ISBLANK($A8177),"",IF($A8177="Ūdeņraža jonu koncentrācija",VLOOKUP(Dati!$A8177,Normas!$A:$D,3,FALSE),VLOOKUP(Dati!$A8177,Normas!$A:$D,3,FALSE)*0.3)),"")</f>
      </c>
    </row>
    <row r="8178" spans="2:9" x14ac:dyDescent="0.2">
      <c r="B8178">
        <f>IF(ISBLANK(A8178),"",VLOOKUP(A8178,Normas!A:D,4,FALSE))</f>
      </c>
      <c r="E8178" s="2">
        <f>IF(ISBLANK(D8178),"",INT(YEARFRAC(D8178,'Vispārīga informācija'!$B$2)))</f>
      </c>
      <c r="F8178" s="2">
        <f>IFERROR(IF(ISBLANK($A8178),"",IF($A8178="Ūdeņraža jonu koncentrācija",VLOOKUP(Dati!$A8178,Normas!$A:$D,2,FALSE),VLOOKUP(Dati!$A8178,Normas!$A:$D,2,FALSE)*0.6)),"")</f>
      </c>
      <c r="G8178" s="2">
        <f>IFERROR(IF(ISBLANK($A8178),"",IF($A8178="Ūdeņraža jonu koncentrācija",VLOOKUP(Dati!$A8178,Normas!$A:$D,3,FALSE),VLOOKUP(Dati!$A8178,Normas!$A:$D,3,FALSE)*0.6)),"")</f>
      </c>
      <c r="H8178" s="2">
        <f>IFERROR(IF(ISBLANK($A8178),"",IF($A8178="Ūdeņraža jonu koncentrācija",VLOOKUP(Dati!$A8178,Normas!$A:$D,2,FALSE),VLOOKUP(Dati!$A8178,Normas!$A:$D,2,FALSE)*0.3)),"")</f>
      </c>
      <c r="I8178" s="2">
        <f>IFERROR(IF(ISBLANK($A8178),"",IF($A8178="Ūdeņraža jonu koncentrācija",VLOOKUP(Dati!$A8178,Normas!$A:$D,3,FALSE),VLOOKUP(Dati!$A8178,Normas!$A:$D,3,FALSE)*0.3)),"")</f>
      </c>
    </row>
    <row r="8179" spans="2:9" x14ac:dyDescent="0.2">
      <c r="B8179">
        <f>IF(ISBLANK(A8179),"",VLOOKUP(A8179,Normas!A:D,4,FALSE))</f>
      </c>
      <c r="E8179" s="2">
        <f>IF(ISBLANK(D8179),"",INT(YEARFRAC(D8179,'Vispārīga informācija'!$B$2)))</f>
      </c>
      <c r="F8179" s="2">
        <f>IFERROR(IF(ISBLANK($A8179),"",IF($A8179="Ūdeņraža jonu koncentrācija",VLOOKUP(Dati!$A8179,Normas!$A:$D,2,FALSE),VLOOKUP(Dati!$A8179,Normas!$A:$D,2,FALSE)*0.6)),"")</f>
      </c>
      <c r="G8179" s="2">
        <f>IFERROR(IF(ISBLANK($A8179),"",IF($A8179="Ūdeņraža jonu koncentrācija",VLOOKUP(Dati!$A8179,Normas!$A:$D,3,FALSE),VLOOKUP(Dati!$A8179,Normas!$A:$D,3,FALSE)*0.6)),"")</f>
      </c>
      <c r="H8179" s="2">
        <f>IFERROR(IF(ISBLANK($A8179),"",IF($A8179="Ūdeņraža jonu koncentrācija",VLOOKUP(Dati!$A8179,Normas!$A:$D,2,FALSE),VLOOKUP(Dati!$A8179,Normas!$A:$D,2,FALSE)*0.3)),"")</f>
      </c>
      <c r="I8179" s="2">
        <f>IFERROR(IF(ISBLANK($A8179),"",IF($A8179="Ūdeņraža jonu koncentrācija",VLOOKUP(Dati!$A8179,Normas!$A:$D,3,FALSE),VLOOKUP(Dati!$A8179,Normas!$A:$D,3,FALSE)*0.3)),"")</f>
      </c>
    </row>
    <row r="8180" spans="2:9" x14ac:dyDescent="0.2">
      <c r="B8180">
        <f>IF(ISBLANK(A8180),"",VLOOKUP(A8180,Normas!A:D,4,FALSE))</f>
      </c>
      <c r="E8180" s="2">
        <f>IF(ISBLANK(D8180),"",INT(YEARFRAC(D8180,'Vispārīga informācija'!$B$2)))</f>
      </c>
      <c r="F8180" s="2">
        <f>IFERROR(IF(ISBLANK($A8180),"",IF($A8180="Ūdeņraža jonu koncentrācija",VLOOKUP(Dati!$A8180,Normas!$A:$D,2,FALSE),VLOOKUP(Dati!$A8180,Normas!$A:$D,2,FALSE)*0.6)),"")</f>
      </c>
      <c r="G8180" s="2">
        <f>IFERROR(IF(ISBLANK($A8180),"",IF($A8180="Ūdeņraža jonu koncentrācija",VLOOKUP(Dati!$A8180,Normas!$A:$D,3,FALSE),VLOOKUP(Dati!$A8180,Normas!$A:$D,3,FALSE)*0.6)),"")</f>
      </c>
      <c r="H8180" s="2">
        <f>IFERROR(IF(ISBLANK($A8180),"",IF($A8180="Ūdeņraža jonu koncentrācija",VLOOKUP(Dati!$A8180,Normas!$A:$D,2,FALSE),VLOOKUP(Dati!$A8180,Normas!$A:$D,2,FALSE)*0.3)),"")</f>
      </c>
      <c r="I8180" s="2">
        <f>IFERROR(IF(ISBLANK($A8180),"",IF($A8180="Ūdeņraža jonu koncentrācija",VLOOKUP(Dati!$A8180,Normas!$A:$D,3,FALSE),VLOOKUP(Dati!$A8180,Normas!$A:$D,3,FALSE)*0.3)),"")</f>
      </c>
    </row>
    <row r="8181" spans="2:9" x14ac:dyDescent="0.2">
      <c r="B8181">
        <f>IF(ISBLANK(A8181),"",VLOOKUP(A8181,Normas!A:D,4,FALSE))</f>
      </c>
      <c r="E8181" s="2">
        <f>IF(ISBLANK(D8181),"",INT(YEARFRAC(D8181,'Vispārīga informācija'!$B$2)))</f>
      </c>
      <c r="F8181" s="2">
        <f>IFERROR(IF(ISBLANK($A8181),"",IF($A8181="Ūdeņraža jonu koncentrācija",VLOOKUP(Dati!$A8181,Normas!$A:$D,2,FALSE),VLOOKUP(Dati!$A8181,Normas!$A:$D,2,FALSE)*0.6)),"")</f>
      </c>
      <c r="G8181" s="2">
        <f>IFERROR(IF(ISBLANK($A8181),"",IF($A8181="Ūdeņraža jonu koncentrācija",VLOOKUP(Dati!$A8181,Normas!$A:$D,3,FALSE),VLOOKUP(Dati!$A8181,Normas!$A:$D,3,FALSE)*0.6)),"")</f>
      </c>
      <c r="H8181" s="2">
        <f>IFERROR(IF(ISBLANK($A8181),"",IF($A8181="Ūdeņraža jonu koncentrācija",VLOOKUP(Dati!$A8181,Normas!$A:$D,2,FALSE),VLOOKUP(Dati!$A8181,Normas!$A:$D,2,FALSE)*0.3)),"")</f>
      </c>
      <c r="I8181" s="2">
        <f>IFERROR(IF(ISBLANK($A8181),"",IF($A8181="Ūdeņraža jonu koncentrācija",VLOOKUP(Dati!$A8181,Normas!$A:$D,3,FALSE),VLOOKUP(Dati!$A8181,Normas!$A:$D,3,FALSE)*0.3)),"")</f>
      </c>
    </row>
    <row r="8182" spans="2:9" x14ac:dyDescent="0.2">
      <c r="B8182">
        <f>IF(ISBLANK(A8182),"",VLOOKUP(A8182,Normas!A:D,4,FALSE))</f>
      </c>
      <c r="E8182" s="2">
        <f>IF(ISBLANK(D8182),"",INT(YEARFRAC(D8182,'Vispārīga informācija'!$B$2)))</f>
      </c>
      <c r="F8182" s="2">
        <f>IFERROR(IF(ISBLANK($A8182),"",IF($A8182="Ūdeņraža jonu koncentrācija",VLOOKUP(Dati!$A8182,Normas!$A:$D,2,FALSE),VLOOKUP(Dati!$A8182,Normas!$A:$D,2,FALSE)*0.6)),"")</f>
      </c>
      <c r="G8182" s="2">
        <f>IFERROR(IF(ISBLANK($A8182),"",IF($A8182="Ūdeņraža jonu koncentrācija",VLOOKUP(Dati!$A8182,Normas!$A:$D,3,FALSE),VLOOKUP(Dati!$A8182,Normas!$A:$D,3,FALSE)*0.6)),"")</f>
      </c>
      <c r="H8182" s="2">
        <f>IFERROR(IF(ISBLANK($A8182),"",IF($A8182="Ūdeņraža jonu koncentrācija",VLOOKUP(Dati!$A8182,Normas!$A:$D,2,FALSE),VLOOKUP(Dati!$A8182,Normas!$A:$D,2,FALSE)*0.3)),"")</f>
      </c>
      <c r="I8182" s="2">
        <f>IFERROR(IF(ISBLANK($A8182),"",IF($A8182="Ūdeņraža jonu koncentrācija",VLOOKUP(Dati!$A8182,Normas!$A:$D,3,FALSE),VLOOKUP(Dati!$A8182,Normas!$A:$D,3,FALSE)*0.3)),"")</f>
      </c>
    </row>
    <row r="8183" spans="2:9" x14ac:dyDescent="0.2">
      <c r="B8183">
        <f>IF(ISBLANK(A8183),"",VLOOKUP(A8183,Normas!A:D,4,FALSE))</f>
      </c>
      <c r="E8183" s="2">
        <f>IF(ISBLANK(D8183),"",INT(YEARFRAC(D8183,'Vispārīga informācija'!$B$2)))</f>
      </c>
      <c r="F8183" s="2">
        <f>IFERROR(IF(ISBLANK($A8183),"",IF($A8183="Ūdeņraža jonu koncentrācija",VLOOKUP(Dati!$A8183,Normas!$A:$D,2,FALSE),VLOOKUP(Dati!$A8183,Normas!$A:$D,2,FALSE)*0.6)),"")</f>
      </c>
      <c r="G8183" s="2">
        <f>IFERROR(IF(ISBLANK($A8183),"",IF($A8183="Ūdeņraža jonu koncentrācija",VLOOKUP(Dati!$A8183,Normas!$A:$D,3,FALSE),VLOOKUP(Dati!$A8183,Normas!$A:$D,3,FALSE)*0.6)),"")</f>
      </c>
      <c r="H8183" s="2">
        <f>IFERROR(IF(ISBLANK($A8183),"",IF($A8183="Ūdeņraža jonu koncentrācija",VLOOKUP(Dati!$A8183,Normas!$A:$D,2,FALSE),VLOOKUP(Dati!$A8183,Normas!$A:$D,2,FALSE)*0.3)),"")</f>
      </c>
      <c r="I8183" s="2">
        <f>IFERROR(IF(ISBLANK($A8183),"",IF($A8183="Ūdeņraža jonu koncentrācija",VLOOKUP(Dati!$A8183,Normas!$A:$D,3,FALSE),VLOOKUP(Dati!$A8183,Normas!$A:$D,3,FALSE)*0.3)),"")</f>
      </c>
    </row>
    <row r="8184" spans="2:9" x14ac:dyDescent="0.2">
      <c r="B8184">
        <f>IF(ISBLANK(A8184),"",VLOOKUP(A8184,Normas!A:D,4,FALSE))</f>
      </c>
      <c r="E8184" s="2">
        <f>IF(ISBLANK(D8184),"",INT(YEARFRAC(D8184,'Vispārīga informācija'!$B$2)))</f>
      </c>
      <c r="F8184" s="2">
        <f>IFERROR(IF(ISBLANK($A8184),"",IF($A8184="Ūdeņraža jonu koncentrācija",VLOOKUP(Dati!$A8184,Normas!$A:$D,2,FALSE),VLOOKUP(Dati!$A8184,Normas!$A:$D,2,FALSE)*0.6)),"")</f>
      </c>
      <c r="G8184" s="2">
        <f>IFERROR(IF(ISBLANK($A8184),"",IF($A8184="Ūdeņraža jonu koncentrācija",VLOOKUP(Dati!$A8184,Normas!$A:$D,3,FALSE),VLOOKUP(Dati!$A8184,Normas!$A:$D,3,FALSE)*0.6)),"")</f>
      </c>
      <c r="H8184" s="2">
        <f>IFERROR(IF(ISBLANK($A8184),"",IF($A8184="Ūdeņraža jonu koncentrācija",VLOOKUP(Dati!$A8184,Normas!$A:$D,2,FALSE),VLOOKUP(Dati!$A8184,Normas!$A:$D,2,FALSE)*0.3)),"")</f>
      </c>
      <c r="I8184" s="2">
        <f>IFERROR(IF(ISBLANK($A8184),"",IF($A8184="Ūdeņraža jonu koncentrācija",VLOOKUP(Dati!$A8184,Normas!$A:$D,3,FALSE),VLOOKUP(Dati!$A8184,Normas!$A:$D,3,FALSE)*0.3)),"")</f>
      </c>
    </row>
    <row r="8185" spans="2:9" x14ac:dyDescent="0.2">
      <c r="B8185">
        <f>IF(ISBLANK(A8185),"",VLOOKUP(A8185,Normas!A:D,4,FALSE))</f>
      </c>
      <c r="E8185" s="2">
        <f>IF(ISBLANK(D8185),"",INT(YEARFRAC(D8185,'Vispārīga informācija'!$B$2)))</f>
      </c>
      <c r="F8185" s="2">
        <f>IFERROR(IF(ISBLANK($A8185),"",IF($A8185="Ūdeņraža jonu koncentrācija",VLOOKUP(Dati!$A8185,Normas!$A:$D,2,FALSE),VLOOKUP(Dati!$A8185,Normas!$A:$D,2,FALSE)*0.6)),"")</f>
      </c>
      <c r="G8185" s="2">
        <f>IFERROR(IF(ISBLANK($A8185),"",IF($A8185="Ūdeņraža jonu koncentrācija",VLOOKUP(Dati!$A8185,Normas!$A:$D,3,FALSE),VLOOKUP(Dati!$A8185,Normas!$A:$D,3,FALSE)*0.6)),"")</f>
      </c>
      <c r="H8185" s="2">
        <f>IFERROR(IF(ISBLANK($A8185),"",IF($A8185="Ūdeņraža jonu koncentrācija",VLOOKUP(Dati!$A8185,Normas!$A:$D,2,FALSE),VLOOKUP(Dati!$A8185,Normas!$A:$D,2,FALSE)*0.3)),"")</f>
      </c>
      <c r="I8185" s="2">
        <f>IFERROR(IF(ISBLANK($A8185),"",IF($A8185="Ūdeņraža jonu koncentrācija",VLOOKUP(Dati!$A8185,Normas!$A:$D,3,FALSE),VLOOKUP(Dati!$A8185,Normas!$A:$D,3,FALSE)*0.3)),"")</f>
      </c>
    </row>
    <row r="8186" spans="2:9" x14ac:dyDescent="0.2">
      <c r="B8186">
        <f>IF(ISBLANK(A8186),"",VLOOKUP(A8186,Normas!A:D,4,FALSE))</f>
      </c>
      <c r="E8186" s="2">
        <f>IF(ISBLANK(D8186),"",INT(YEARFRAC(D8186,'Vispārīga informācija'!$B$2)))</f>
      </c>
      <c r="F8186" s="2">
        <f>IFERROR(IF(ISBLANK($A8186),"",IF($A8186="Ūdeņraža jonu koncentrācija",VLOOKUP(Dati!$A8186,Normas!$A:$D,2,FALSE),VLOOKUP(Dati!$A8186,Normas!$A:$D,2,FALSE)*0.6)),"")</f>
      </c>
      <c r="G8186" s="2">
        <f>IFERROR(IF(ISBLANK($A8186),"",IF($A8186="Ūdeņraža jonu koncentrācija",VLOOKUP(Dati!$A8186,Normas!$A:$D,3,FALSE),VLOOKUP(Dati!$A8186,Normas!$A:$D,3,FALSE)*0.6)),"")</f>
      </c>
      <c r="H8186" s="2">
        <f>IFERROR(IF(ISBLANK($A8186),"",IF($A8186="Ūdeņraža jonu koncentrācija",VLOOKUP(Dati!$A8186,Normas!$A:$D,2,FALSE),VLOOKUP(Dati!$A8186,Normas!$A:$D,2,FALSE)*0.3)),"")</f>
      </c>
      <c r="I8186" s="2">
        <f>IFERROR(IF(ISBLANK($A8186),"",IF($A8186="Ūdeņraža jonu koncentrācija",VLOOKUP(Dati!$A8186,Normas!$A:$D,3,FALSE),VLOOKUP(Dati!$A8186,Normas!$A:$D,3,FALSE)*0.3)),"")</f>
      </c>
    </row>
    <row r="8187" spans="2:9" x14ac:dyDescent="0.2">
      <c r="B8187">
        <f>IF(ISBLANK(A8187),"",VLOOKUP(A8187,Normas!A:D,4,FALSE))</f>
      </c>
      <c r="E8187" s="2">
        <f>IF(ISBLANK(D8187),"",INT(YEARFRAC(D8187,'Vispārīga informācija'!$B$2)))</f>
      </c>
      <c r="F8187" s="2">
        <f>IFERROR(IF(ISBLANK($A8187),"",IF($A8187="Ūdeņraža jonu koncentrācija",VLOOKUP(Dati!$A8187,Normas!$A:$D,2,FALSE),VLOOKUP(Dati!$A8187,Normas!$A:$D,2,FALSE)*0.6)),"")</f>
      </c>
      <c r="G8187" s="2">
        <f>IFERROR(IF(ISBLANK($A8187),"",IF($A8187="Ūdeņraža jonu koncentrācija",VLOOKUP(Dati!$A8187,Normas!$A:$D,3,FALSE),VLOOKUP(Dati!$A8187,Normas!$A:$D,3,FALSE)*0.6)),"")</f>
      </c>
      <c r="H8187" s="2">
        <f>IFERROR(IF(ISBLANK($A8187),"",IF($A8187="Ūdeņraža jonu koncentrācija",VLOOKUP(Dati!$A8187,Normas!$A:$D,2,FALSE),VLOOKUP(Dati!$A8187,Normas!$A:$D,2,FALSE)*0.3)),"")</f>
      </c>
      <c r="I8187" s="2">
        <f>IFERROR(IF(ISBLANK($A8187),"",IF($A8187="Ūdeņraža jonu koncentrācija",VLOOKUP(Dati!$A8187,Normas!$A:$D,3,FALSE),VLOOKUP(Dati!$A8187,Normas!$A:$D,3,FALSE)*0.3)),"")</f>
      </c>
    </row>
    <row r="8188" spans="2:9" x14ac:dyDescent="0.2">
      <c r="B8188">
        <f>IF(ISBLANK(A8188),"",VLOOKUP(A8188,Normas!A:D,4,FALSE))</f>
      </c>
      <c r="E8188" s="2">
        <f>IF(ISBLANK(D8188),"",INT(YEARFRAC(D8188,'Vispārīga informācija'!$B$2)))</f>
      </c>
      <c r="F8188" s="2">
        <f>IFERROR(IF(ISBLANK($A8188),"",IF($A8188="Ūdeņraža jonu koncentrācija",VLOOKUP(Dati!$A8188,Normas!$A:$D,2,FALSE),VLOOKUP(Dati!$A8188,Normas!$A:$D,2,FALSE)*0.6)),"")</f>
      </c>
      <c r="G8188" s="2">
        <f>IFERROR(IF(ISBLANK($A8188),"",IF($A8188="Ūdeņraža jonu koncentrācija",VLOOKUP(Dati!$A8188,Normas!$A:$D,3,FALSE),VLOOKUP(Dati!$A8188,Normas!$A:$D,3,FALSE)*0.6)),"")</f>
      </c>
      <c r="H8188" s="2">
        <f>IFERROR(IF(ISBLANK($A8188),"",IF($A8188="Ūdeņraža jonu koncentrācija",VLOOKUP(Dati!$A8188,Normas!$A:$D,2,FALSE),VLOOKUP(Dati!$A8188,Normas!$A:$D,2,FALSE)*0.3)),"")</f>
      </c>
      <c r="I8188" s="2">
        <f>IFERROR(IF(ISBLANK($A8188),"",IF($A8188="Ūdeņraža jonu koncentrācija",VLOOKUP(Dati!$A8188,Normas!$A:$D,3,FALSE),VLOOKUP(Dati!$A8188,Normas!$A:$D,3,FALSE)*0.3)),"")</f>
      </c>
    </row>
    <row r="8189" spans="2:9" x14ac:dyDescent="0.2">
      <c r="B8189">
        <f>IF(ISBLANK(A8189),"",VLOOKUP(A8189,Normas!A:D,4,FALSE))</f>
      </c>
      <c r="E8189" s="2">
        <f>IF(ISBLANK(D8189),"",INT(YEARFRAC(D8189,'Vispārīga informācija'!$B$2)))</f>
      </c>
      <c r="F8189" s="2">
        <f>IFERROR(IF(ISBLANK($A8189),"",IF($A8189="Ūdeņraža jonu koncentrācija",VLOOKUP(Dati!$A8189,Normas!$A:$D,2,FALSE),VLOOKUP(Dati!$A8189,Normas!$A:$D,2,FALSE)*0.6)),"")</f>
      </c>
      <c r="G8189" s="2">
        <f>IFERROR(IF(ISBLANK($A8189),"",IF($A8189="Ūdeņraža jonu koncentrācija",VLOOKUP(Dati!$A8189,Normas!$A:$D,3,FALSE),VLOOKUP(Dati!$A8189,Normas!$A:$D,3,FALSE)*0.6)),"")</f>
      </c>
      <c r="H8189" s="2">
        <f>IFERROR(IF(ISBLANK($A8189),"",IF($A8189="Ūdeņraža jonu koncentrācija",VLOOKUP(Dati!$A8189,Normas!$A:$D,2,FALSE),VLOOKUP(Dati!$A8189,Normas!$A:$D,2,FALSE)*0.3)),"")</f>
      </c>
      <c r="I8189" s="2">
        <f>IFERROR(IF(ISBLANK($A8189),"",IF($A8189="Ūdeņraža jonu koncentrācija",VLOOKUP(Dati!$A8189,Normas!$A:$D,3,FALSE),VLOOKUP(Dati!$A8189,Normas!$A:$D,3,FALSE)*0.3)),"")</f>
      </c>
    </row>
    <row r="8190" spans="2:9" x14ac:dyDescent="0.2">
      <c r="B8190">
        <f>IF(ISBLANK(A8190),"",VLOOKUP(A8190,Normas!A:D,4,FALSE))</f>
      </c>
      <c r="E8190" s="2">
        <f>IF(ISBLANK(D8190),"",INT(YEARFRAC(D8190,'Vispārīga informācija'!$B$2)))</f>
      </c>
      <c r="F8190" s="2">
        <f>IFERROR(IF(ISBLANK($A8190),"",IF($A8190="Ūdeņraža jonu koncentrācija",VLOOKUP(Dati!$A8190,Normas!$A:$D,2,FALSE),VLOOKUP(Dati!$A8190,Normas!$A:$D,2,FALSE)*0.6)),"")</f>
      </c>
      <c r="G8190" s="2">
        <f>IFERROR(IF(ISBLANK($A8190),"",IF($A8190="Ūdeņraža jonu koncentrācija",VLOOKUP(Dati!$A8190,Normas!$A:$D,3,FALSE),VLOOKUP(Dati!$A8190,Normas!$A:$D,3,FALSE)*0.6)),"")</f>
      </c>
      <c r="H8190" s="2">
        <f>IFERROR(IF(ISBLANK($A8190),"",IF($A8190="Ūdeņraža jonu koncentrācija",VLOOKUP(Dati!$A8190,Normas!$A:$D,2,FALSE),VLOOKUP(Dati!$A8190,Normas!$A:$D,2,FALSE)*0.3)),"")</f>
      </c>
      <c r="I8190" s="2">
        <f>IFERROR(IF(ISBLANK($A8190),"",IF($A8190="Ūdeņraža jonu koncentrācija",VLOOKUP(Dati!$A8190,Normas!$A:$D,3,FALSE),VLOOKUP(Dati!$A8190,Normas!$A:$D,3,FALSE)*0.3)),"")</f>
      </c>
    </row>
    <row r="8191" spans="2:9" x14ac:dyDescent="0.2">
      <c r="B8191">
        <f>IF(ISBLANK(A8191),"",VLOOKUP(A8191,Normas!A:D,4,FALSE))</f>
      </c>
      <c r="E8191" s="2">
        <f>IF(ISBLANK(D8191),"",INT(YEARFRAC(D8191,'Vispārīga informācija'!$B$2)))</f>
      </c>
      <c r="F8191" s="2">
        <f>IFERROR(IF(ISBLANK($A8191),"",IF($A8191="Ūdeņraža jonu koncentrācija",VLOOKUP(Dati!$A8191,Normas!$A:$D,2,FALSE),VLOOKUP(Dati!$A8191,Normas!$A:$D,2,FALSE)*0.6)),"")</f>
      </c>
      <c r="G8191" s="2">
        <f>IFERROR(IF(ISBLANK($A8191),"",IF($A8191="Ūdeņraža jonu koncentrācija",VLOOKUP(Dati!$A8191,Normas!$A:$D,3,FALSE),VLOOKUP(Dati!$A8191,Normas!$A:$D,3,FALSE)*0.6)),"")</f>
      </c>
      <c r="H8191" s="2">
        <f>IFERROR(IF(ISBLANK($A8191),"",IF($A8191="Ūdeņraža jonu koncentrācija",VLOOKUP(Dati!$A8191,Normas!$A:$D,2,FALSE),VLOOKUP(Dati!$A8191,Normas!$A:$D,2,FALSE)*0.3)),"")</f>
      </c>
      <c r="I8191" s="2">
        <f>IFERROR(IF(ISBLANK($A8191),"",IF($A8191="Ūdeņraža jonu koncentrācija",VLOOKUP(Dati!$A8191,Normas!$A:$D,3,FALSE),VLOOKUP(Dati!$A8191,Normas!$A:$D,3,FALSE)*0.3)),"")</f>
      </c>
    </row>
    <row r="8192" spans="2:9" x14ac:dyDescent="0.2">
      <c r="B8192">
        <f>IF(ISBLANK(A8192),"",VLOOKUP(A8192,Normas!A:D,4,FALSE))</f>
      </c>
      <c r="E8192" s="2">
        <f>IF(ISBLANK(D8192),"",INT(YEARFRAC(D8192,'Vispārīga informācija'!$B$2)))</f>
      </c>
      <c r="F8192" s="2">
        <f>IFERROR(IF(ISBLANK($A8192),"",IF($A8192="Ūdeņraža jonu koncentrācija",VLOOKUP(Dati!$A8192,Normas!$A:$D,2,FALSE),VLOOKUP(Dati!$A8192,Normas!$A:$D,2,FALSE)*0.6)),"")</f>
      </c>
      <c r="G8192" s="2">
        <f>IFERROR(IF(ISBLANK($A8192),"",IF($A8192="Ūdeņraža jonu koncentrācija",VLOOKUP(Dati!$A8192,Normas!$A:$D,3,FALSE),VLOOKUP(Dati!$A8192,Normas!$A:$D,3,FALSE)*0.6)),"")</f>
      </c>
      <c r="H8192" s="2">
        <f>IFERROR(IF(ISBLANK($A8192),"",IF($A8192="Ūdeņraža jonu koncentrācija",VLOOKUP(Dati!$A8192,Normas!$A:$D,2,FALSE),VLOOKUP(Dati!$A8192,Normas!$A:$D,2,FALSE)*0.3)),"")</f>
      </c>
      <c r="I8192" s="2">
        <f>IFERROR(IF(ISBLANK($A8192),"",IF($A8192="Ūdeņraža jonu koncentrācija",VLOOKUP(Dati!$A8192,Normas!$A:$D,3,FALSE),VLOOKUP(Dati!$A8192,Normas!$A:$D,3,FALSE)*0.3)),"")</f>
      </c>
    </row>
    <row r="8193" spans="2:9" x14ac:dyDescent="0.2">
      <c r="B8193">
        <f>IF(ISBLANK(A8193),"",VLOOKUP(A8193,Normas!A:D,4,FALSE))</f>
      </c>
      <c r="E8193" s="2">
        <f>IF(ISBLANK(D8193),"",INT(YEARFRAC(D8193,'Vispārīga informācija'!$B$2)))</f>
      </c>
      <c r="F8193" s="2">
        <f>IFERROR(IF(ISBLANK($A8193),"",IF($A8193="Ūdeņraža jonu koncentrācija",VLOOKUP(Dati!$A8193,Normas!$A:$D,2,FALSE),VLOOKUP(Dati!$A8193,Normas!$A:$D,2,FALSE)*0.6)),"")</f>
      </c>
      <c r="G8193" s="2">
        <f>IFERROR(IF(ISBLANK($A8193),"",IF($A8193="Ūdeņraža jonu koncentrācija",VLOOKUP(Dati!$A8193,Normas!$A:$D,3,FALSE),VLOOKUP(Dati!$A8193,Normas!$A:$D,3,FALSE)*0.6)),"")</f>
      </c>
      <c r="H8193" s="2">
        <f>IFERROR(IF(ISBLANK($A8193),"",IF($A8193="Ūdeņraža jonu koncentrācija",VLOOKUP(Dati!$A8193,Normas!$A:$D,2,FALSE),VLOOKUP(Dati!$A8193,Normas!$A:$D,2,FALSE)*0.3)),"")</f>
      </c>
      <c r="I8193" s="2">
        <f>IFERROR(IF(ISBLANK($A8193),"",IF($A8193="Ūdeņraža jonu koncentrācija",VLOOKUP(Dati!$A8193,Normas!$A:$D,3,FALSE),VLOOKUP(Dati!$A8193,Normas!$A:$D,3,FALSE)*0.3)),"")</f>
      </c>
    </row>
    <row r="8194" spans="2:9" x14ac:dyDescent="0.2">
      <c r="B8194">
        <f>IF(ISBLANK(A8194),"",VLOOKUP(A8194,Normas!A:D,4,FALSE))</f>
      </c>
      <c r="E8194" s="2">
        <f>IF(ISBLANK(D8194),"",INT(YEARFRAC(D8194,'Vispārīga informācija'!$B$2)))</f>
      </c>
      <c r="F8194" s="2">
        <f>IFERROR(IF(ISBLANK($A8194),"",IF($A8194="Ūdeņraža jonu koncentrācija",VLOOKUP(Dati!$A8194,Normas!$A:$D,2,FALSE),VLOOKUP(Dati!$A8194,Normas!$A:$D,2,FALSE)*0.6)),"")</f>
      </c>
      <c r="G8194" s="2">
        <f>IFERROR(IF(ISBLANK($A8194),"",IF($A8194="Ūdeņraža jonu koncentrācija",VLOOKUP(Dati!$A8194,Normas!$A:$D,3,FALSE),VLOOKUP(Dati!$A8194,Normas!$A:$D,3,FALSE)*0.6)),"")</f>
      </c>
      <c r="H8194" s="2">
        <f>IFERROR(IF(ISBLANK($A8194),"",IF($A8194="Ūdeņraža jonu koncentrācija",VLOOKUP(Dati!$A8194,Normas!$A:$D,2,FALSE),VLOOKUP(Dati!$A8194,Normas!$A:$D,2,FALSE)*0.3)),"")</f>
      </c>
      <c r="I8194" s="2">
        <f>IFERROR(IF(ISBLANK($A8194),"",IF($A8194="Ūdeņraža jonu koncentrācija",VLOOKUP(Dati!$A8194,Normas!$A:$D,3,FALSE),VLOOKUP(Dati!$A8194,Normas!$A:$D,3,FALSE)*0.3)),"")</f>
      </c>
    </row>
    <row r="8195" spans="2:9" x14ac:dyDescent="0.2">
      <c r="B8195">
        <f>IF(ISBLANK(A8195),"",VLOOKUP(A8195,Normas!A:D,4,FALSE))</f>
      </c>
      <c r="E8195" s="2">
        <f>IF(ISBLANK(D8195),"",INT(YEARFRAC(D8195,'Vispārīga informācija'!$B$2)))</f>
      </c>
      <c r="F8195" s="2">
        <f>IFERROR(IF(ISBLANK($A8195),"",IF($A8195="Ūdeņraža jonu koncentrācija",VLOOKUP(Dati!$A8195,Normas!$A:$D,2,FALSE),VLOOKUP(Dati!$A8195,Normas!$A:$D,2,FALSE)*0.6)),"")</f>
      </c>
      <c r="G8195" s="2">
        <f>IFERROR(IF(ISBLANK($A8195),"",IF($A8195="Ūdeņraža jonu koncentrācija",VLOOKUP(Dati!$A8195,Normas!$A:$D,3,FALSE),VLOOKUP(Dati!$A8195,Normas!$A:$D,3,FALSE)*0.6)),"")</f>
      </c>
      <c r="H8195" s="2">
        <f>IFERROR(IF(ISBLANK($A8195),"",IF($A8195="Ūdeņraža jonu koncentrācija",VLOOKUP(Dati!$A8195,Normas!$A:$D,2,FALSE),VLOOKUP(Dati!$A8195,Normas!$A:$D,2,FALSE)*0.3)),"")</f>
      </c>
      <c r="I8195" s="2">
        <f>IFERROR(IF(ISBLANK($A8195),"",IF($A8195="Ūdeņraža jonu koncentrācija",VLOOKUP(Dati!$A8195,Normas!$A:$D,3,FALSE),VLOOKUP(Dati!$A8195,Normas!$A:$D,3,FALSE)*0.3)),"")</f>
      </c>
    </row>
    <row r="8196" spans="2:9" x14ac:dyDescent="0.2">
      <c r="B8196">
        <f>IF(ISBLANK(A8196),"",VLOOKUP(A8196,Normas!A:D,4,FALSE))</f>
      </c>
      <c r="E8196" s="2">
        <f>IF(ISBLANK(D8196),"",INT(YEARFRAC(D8196,'Vispārīga informācija'!$B$2)))</f>
      </c>
      <c r="F8196" s="2">
        <f>IFERROR(IF(ISBLANK($A8196),"",IF($A8196="Ūdeņraža jonu koncentrācija",VLOOKUP(Dati!$A8196,Normas!$A:$D,2,FALSE),VLOOKUP(Dati!$A8196,Normas!$A:$D,2,FALSE)*0.6)),"")</f>
      </c>
      <c r="G8196" s="2">
        <f>IFERROR(IF(ISBLANK($A8196),"",IF($A8196="Ūdeņraža jonu koncentrācija",VLOOKUP(Dati!$A8196,Normas!$A:$D,3,FALSE),VLOOKUP(Dati!$A8196,Normas!$A:$D,3,FALSE)*0.6)),"")</f>
      </c>
      <c r="H8196" s="2">
        <f>IFERROR(IF(ISBLANK($A8196),"",IF($A8196="Ūdeņraža jonu koncentrācija",VLOOKUP(Dati!$A8196,Normas!$A:$D,2,FALSE),VLOOKUP(Dati!$A8196,Normas!$A:$D,2,FALSE)*0.3)),"")</f>
      </c>
      <c r="I8196" s="2">
        <f>IFERROR(IF(ISBLANK($A8196),"",IF($A8196="Ūdeņraža jonu koncentrācija",VLOOKUP(Dati!$A8196,Normas!$A:$D,3,FALSE),VLOOKUP(Dati!$A8196,Normas!$A:$D,3,FALSE)*0.3)),"")</f>
      </c>
    </row>
    <row r="8197" spans="2:9" x14ac:dyDescent="0.2">
      <c r="B8197">
        <f>IF(ISBLANK(A8197),"",VLOOKUP(A8197,Normas!A:D,4,FALSE))</f>
      </c>
      <c r="E8197" s="2">
        <f>IF(ISBLANK(D8197),"",INT(YEARFRAC(D8197,'Vispārīga informācija'!$B$2)))</f>
      </c>
      <c r="F8197" s="2">
        <f>IFERROR(IF(ISBLANK($A8197),"",IF($A8197="Ūdeņraža jonu koncentrācija",VLOOKUP(Dati!$A8197,Normas!$A:$D,2,FALSE),VLOOKUP(Dati!$A8197,Normas!$A:$D,2,FALSE)*0.6)),"")</f>
      </c>
      <c r="G8197" s="2">
        <f>IFERROR(IF(ISBLANK($A8197),"",IF($A8197="Ūdeņraža jonu koncentrācija",VLOOKUP(Dati!$A8197,Normas!$A:$D,3,FALSE),VLOOKUP(Dati!$A8197,Normas!$A:$D,3,FALSE)*0.6)),"")</f>
      </c>
      <c r="H8197" s="2">
        <f>IFERROR(IF(ISBLANK($A8197),"",IF($A8197="Ūdeņraža jonu koncentrācija",VLOOKUP(Dati!$A8197,Normas!$A:$D,2,FALSE),VLOOKUP(Dati!$A8197,Normas!$A:$D,2,FALSE)*0.3)),"")</f>
      </c>
      <c r="I8197" s="2">
        <f>IFERROR(IF(ISBLANK($A8197),"",IF($A8197="Ūdeņraža jonu koncentrācija",VLOOKUP(Dati!$A8197,Normas!$A:$D,3,FALSE),VLOOKUP(Dati!$A8197,Normas!$A:$D,3,FALSE)*0.3)),"")</f>
      </c>
    </row>
    <row r="8198" spans="2:9" x14ac:dyDescent="0.2">
      <c r="B8198">
        <f>IF(ISBLANK(A8198),"",VLOOKUP(A8198,Normas!A:D,4,FALSE))</f>
      </c>
      <c r="E8198" s="2">
        <f>IF(ISBLANK(D8198),"",INT(YEARFRAC(D8198,'Vispārīga informācija'!$B$2)))</f>
      </c>
      <c r="F8198" s="2">
        <f>IFERROR(IF(ISBLANK($A8198),"",IF($A8198="Ūdeņraža jonu koncentrācija",VLOOKUP(Dati!$A8198,Normas!$A:$D,2,FALSE),VLOOKUP(Dati!$A8198,Normas!$A:$D,2,FALSE)*0.6)),"")</f>
      </c>
      <c r="G8198" s="2">
        <f>IFERROR(IF(ISBLANK($A8198),"",IF($A8198="Ūdeņraža jonu koncentrācija",VLOOKUP(Dati!$A8198,Normas!$A:$D,3,FALSE),VLOOKUP(Dati!$A8198,Normas!$A:$D,3,FALSE)*0.6)),"")</f>
      </c>
      <c r="H8198" s="2">
        <f>IFERROR(IF(ISBLANK($A8198),"",IF($A8198="Ūdeņraža jonu koncentrācija",VLOOKUP(Dati!$A8198,Normas!$A:$D,2,FALSE),VLOOKUP(Dati!$A8198,Normas!$A:$D,2,FALSE)*0.3)),"")</f>
      </c>
      <c r="I8198" s="2">
        <f>IFERROR(IF(ISBLANK($A8198),"",IF($A8198="Ūdeņraža jonu koncentrācija",VLOOKUP(Dati!$A8198,Normas!$A:$D,3,FALSE),VLOOKUP(Dati!$A8198,Normas!$A:$D,3,FALSE)*0.3)),"")</f>
      </c>
    </row>
    <row r="8199" spans="2:9" x14ac:dyDescent="0.2">
      <c r="B8199">
        <f>IF(ISBLANK(A8199),"",VLOOKUP(A8199,Normas!A:D,4,FALSE))</f>
      </c>
      <c r="E8199" s="2">
        <f>IF(ISBLANK(D8199),"",INT(YEARFRAC(D8199,'Vispārīga informācija'!$B$2)))</f>
      </c>
      <c r="F8199" s="2">
        <f>IFERROR(IF(ISBLANK($A8199),"",IF($A8199="Ūdeņraža jonu koncentrācija",VLOOKUP(Dati!$A8199,Normas!$A:$D,2,FALSE),VLOOKUP(Dati!$A8199,Normas!$A:$D,2,FALSE)*0.6)),"")</f>
      </c>
      <c r="G8199" s="2">
        <f>IFERROR(IF(ISBLANK($A8199),"",IF($A8199="Ūdeņraža jonu koncentrācija",VLOOKUP(Dati!$A8199,Normas!$A:$D,3,FALSE),VLOOKUP(Dati!$A8199,Normas!$A:$D,3,FALSE)*0.6)),"")</f>
      </c>
      <c r="H8199" s="2">
        <f>IFERROR(IF(ISBLANK($A8199),"",IF($A8199="Ūdeņraža jonu koncentrācija",VLOOKUP(Dati!$A8199,Normas!$A:$D,2,FALSE),VLOOKUP(Dati!$A8199,Normas!$A:$D,2,FALSE)*0.3)),"")</f>
      </c>
      <c r="I8199" s="2">
        <f>IFERROR(IF(ISBLANK($A8199),"",IF($A8199="Ūdeņraža jonu koncentrācija",VLOOKUP(Dati!$A8199,Normas!$A:$D,3,FALSE),VLOOKUP(Dati!$A8199,Normas!$A:$D,3,FALSE)*0.3)),"")</f>
      </c>
    </row>
    <row r="8200" spans="2:9" x14ac:dyDescent="0.2">
      <c r="B8200">
        <f>IF(ISBLANK(A8200),"",VLOOKUP(A8200,Normas!A:D,4,FALSE))</f>
      </c>
      <c r="E8200" s="2">
        <f>IF(ISBLANK(D8200),"",INT(YEARFRAC(D8200,'Vispārīga informācija'!$B$2)))</f>
      </c>
      <c r="F8200" s="2">
        <f>IFERROR(IF(ISBLANK($A8200),"",IF($A8200="Ūdeņraža jonu koncentrācija",VLOOKUP(Dati!$A8200,Normas!$A:$D,2,FALSE),VLOOKUP(Dati!$A8200,Normas!$A:$D,2,FALSE)*0.6)),"")</f>
      </c>
      <c r="G8200" s="2">
        <f>IFERROR(IF(ISBLANK($A8200),"",IF($A8200="Ūdeņraža jonu koncentrācija",VLOOKUP(Dati!$A8200,Normas!$A:$D,3,FALSE),VLOOKUP(Dati!$A8200,Normas!$A:$D,3,FALSE)*0.6)),"")</f>
      </c>
      <c r="H8200" s="2">
        <f>IFERROR(IF(ISBLANK($A8200),"",IF($A8200="Ūdeņraža jonu koncentrācija",VLOOKUP(Dati!$A8200,Normas!$A:$D,2,FALSE),VLOOKUP(Dati!$A8200,Normas!$A:$D,2,FALSE)*0.3)),"")</f>
      </c>
      <c r="I8200" s="2">
        <f>IFERROR(IF(ISBLANK($A8200),"",IF($A8200="Ūdeņraža jonu koncentrācija",VLOOKUP(Dati!$A8200,Normas!$A:$D,3,FALSE),VLOOKUP(Dati!$A8200,Normas!$A:$D,3,FALSE)*0.3)),"")</f>
      </c>
    </row>
    <row r="8201" spans="2:9" x14ac:dyDescent="0.2">
      <c r="B8201">
        <f>IF(ISBLANK(A8201),"",VLOOKUP(A8201,Normas!A:D,4,FALSE))</f>
      </c>
      <c r="E8201" s="2">
        <f>IF(ISBLANK(D8201),"",INT(YEARFRAC(D8201,'Vispārīga informācija'!$B$2)))</f>
      </c>
      <c r="F8201" s="2">
        <f>IFERROR(IF(ISBLANK($A8201),"",IF($A8201="Ūdeņraža jonu koncentrācija",VLOOKUP(Dati!$A8201,Normas!$A:$D,2,FALSE),VLOOKUP(Dati!$A8201,Normas!$A:$D,2,FALSE)*0.6)),"")</f>
      </c>
      <c r="G8201" s="2">
        <f>IFERROR(IF(ISBLANK($A8201),"",IF($A8201="Ūdeņraža jonu koncentrācija",VLOOKUP(Dati!$A8201,Normas!$A:$D,3,FALSE),VLOOKUP(Dati!$A8201,Normas!$A:$D,3,FALSE)*0.6)),"")</f>
      </c>
      <c r="H8201" s="2">
        <f>IFERROR(IF(ISBLANK($A8201),"",IF($A8201="Ūdeņraža jonu koncentrācija",VLOOKUP(Dati!$A8201,Normas!$A:$D,2,FALSE),VLOOKUP(Dati!$A8201,Normas!$A:$D,2,FALSE)*0.3)),"")</f>
      </c>
      <c r="I8201" s="2">
        <f>IFERROR(IF(ISBLANK($A8201),"",IF($A8201="Ūdeņraža jonu koncentrācija",VLOOKUP(Dati!$A8201,Normas!$A:$D,3,FALSE),VLOOKUP(Dati!$A8201,Normas!$A:$D,3,FALSE)*0.3)),"")</f>
      </c>
    </row>
    <row r="8202" spans="2:9" x14ac:dyDescent="0.2">
      <c r="B8202">
        <f>IF(ISBLANK(A8202),"",VLOOKUP(A8202,Normas!A:D,4,FALSE))</f>
      </c>
      <c r="E8202" s="2">
        <f>IF(ISBLANK(D8202),"",INT(YEARFRAC(D8202,'Vispārīga informācija'!$B$2)))</f>
      </c>
      <c r="F8202" s="2">
        <f>IFERROR(IF(ISBLANK($A8202),"",IF($A8202="Ūdeņraža jonu koncentrācija",VLOOKUP(Dati!$A8202,Normas!$A:$D,2,FALSE),VLOOKUP(Dati!$A8202,Normas!$A:$D,2,FALSE)*0.6)),"")</f>
      </c>
      <c r="G8202" s="2">
        <f>IFERROR(IF(ISBLANK($A8202),"",IF($A8202="Ūdeņraža jonu koncentrācija",VLOOKUP(Dati!$A8202,Normas!$A:$D,3,FALSE),VLOOKUP(Dati!$A8202,Normas!$A:$D,3,FALSE)*0.6)),"")</f>
      </c>
      <c r="H8202" s="2">
        <f>IFERROR(IF(ISBLANK($A8202),"",IF($A8202="Ūdeņraža jonu koncentrācija",VLOOKUP(Dati!$A8202,Normas!$A:$D,2,FALSE),VLOOKUP(Dati!$A8202,Normas!$A:$D,2,FALSE)*0.3)),"")</f>
      </c>
      <c r="I8202" s="2">
        <f>IFERROR(IF(ISBLANK($A8202),"",IF($A8202="Ūdeņraža jonu koncentrācija",VLOOKUP(Dati!$A8202,Normas!$A:$D,3,FALSE),VLOOKUP(Dati!$A8202,Normas!$A:$D,3,FALSE)*0.3)),"")</f>
      </c>
    </row>
    <row r="8203" spans="2:9" x14ac:dyDescent="0.2">
      <c r="B8203">
        <f>IF(ISBLANK(A8203),"",VLOOKUP(A8203,Normas!A:D,4,FALSE))</f>
      </c>
      <c r="E8203" s="2">
        <f>IF(ISBLANK(D8203),"",INT(YEARFRAC(D8203,'Vispārīga informācija'!$B$2)))</f>
      </c>
      <c r="F8203" s="2">
        <f>IFERROR(IF(ISBLANK($A8203),"",IF($A8203="Ūdeņraža jonu koncentrācija",VLOOKUP(Dati!$A8203,Normas!$A:$D,2,FALSE),VLOOKUP(Dati!$A8203,Normas!$A:$D,2,FALSE)*0.6)),"")</f>
      </c>
      <c r="G8203" s="2">
        <f>IFERROR(IF(ISBLANK($A8203),"",IF($A8203="Ūdeņraža jonu koncentrācija",VLOOKUP(Dati!$A8203,Normas!$A:$D,3,FALSE),VLOOKUP(Dati!$A8203,Normas!$A:$D,3,FALSE)*0.6)),"")</f>
      </c>
      <c r="H8203" s="2">
        <f>IFERROR(IF(ISBLANK($A8203),"",IF($A8203="Ūdeņraža jonu koncentrācija",VLOOKUP(Dati!$A8203,Normas!$A:$D,2,FALSE),VLOOKUP(Dati!$A8203,Normas!$A:$D,2,FALSE)*0.3)),"")</f>
      </c>
      <c r="I8203" s="2">
        <f>IFERROR(IF(ISBLANK($A8203),"",IF($A8203="Ūdeņraža jonu koncentrācija",VLOOKUP(Dati!$A8203,Normas!$A:$D,3,FALSE),VLOOKUP(Dati!$A8203,Normas!$A:$D,3,FALSE)*0.3)),"")</f>
      </c>
    </row>
    <row r="8204" spans="2:9" x14ac:dyDescent="0.2">
      <c r="B8204">
        <f>IF(ISBLANK(A8204),"",VLOOKUP(A8204,Normas!A:D,4,FALSE))</f>
      </c>
      <c r="E8204" s="2">
        <f>IF(ISBLANK(D8204),"",INT(YEARFRAC(D8204,'Vispārīga informācija'!$B$2)))</f>
      </c>
      <c r="F8204" s="2">
        <f>IFERROR(IF(ISBLANK($A8204),"",IF($A8204="Ūdeņraža jonu koncentrācija",VLOOKUP(Dati!$A8204,Normas!$A:$D,2,FALSE),VLOOKUP(Dati!$A8204,Normas!$A:$D,2,FALSE)*0.6)),"")</f>
      </c>
      <c r="G8204" s="2">
        <f>IFERROR(IF(ISBLANK($A8204),"",IF($A8204="Ūdeņraža jonu koncentrācija",VLOOKUP(Dati!$A8204,Normas!$A:$D,3,FALSE),VLOOKUP(Dati!$A8204,Normas!$A:$D,3,FALSE)*0.6)),"")</f>
      </c>
      <c r="H8204" s="2">
        <f>IFERROR(IF(ISBLANK($A8204),"",IF($A8204="Ūdeņraža jonu koncentrācija",VLOOKUP(Dati!$A8204,Normas!$A:$D,2,FALSE),VLOOKUP(Dati!$A8204,Normas!$A:$D,2,FALSE)*0.3)),"")</f>
      </c>
      <c r="I8204" s="2">
        <f>IFERROR(IF(ISBLANK($A8204),"",IF($A8204="Ūdeņraža jonu koncentrācija",VLOOKUP(Dati!$A8204,Normas!$A:$D,3,FALSE),VLOOKUP(Dati!$A8204,Normas!$A:$D,3,FALSE)*0.3)),"")</f>
      </c>
    </row>
    <row r="8205" spans="2:9" x14ac:dyDescent="0.2">
      <c r="B8205">
        <f>IF(ISBLANK(A8205),"",VLOOKUP(A8205,Normas!A:D,4,FALSE))</f>
      </c>
      <c r="E8205" s="2">
        <f>IF(ISBLANK(D8205),"",INT(YEARFRAC(D8205,'Vispārīga informācija'!$B$2)))</f>
      </c>
      <c r="F8205" s="2">
        <f>IFERROR(IF(ISBLANK($A8205),"",IF($A8205="Ūdeņraža jonu koncentrācija",VLOOKUP(Dati!$A8205,Normas!$A:$D,2,FALSE),VLOOKUP(Dati!$A8205,Normas!$A:$D,2,FALSE)*0.6)),"")</f>
      </c>
      <c r="G8205" s="2">
        <f>IFERROR(IF(ISBLANK($A8205),"",IF($A8205="Ūdeņraža jonu koncentrācija",VLOOKUP(Dati!$A8205,Normas!$A:$D,3,FALSE),VLOOKUP(Dati!$A8205,Normas!$A:$D,3,FALSE)*0.6)),"")</f>
      </c>
      <c r="H8205" s="2">
        <f>IFERROR(IF(ISBLANK($A8205),"",IF($A8205="Ūdeņraža jonu koncentrācija",VLOOKUP(Dati!$A8205,Normas!$A:$D,2,FALSE),VLOOKUP(Dati!$A8205,Normas!$A:$D,2,FALSE)*0.3)),"")</f>
      </c>
      <c r="I8205" s="2">
        <f>IFERROR(IF(ISBLANK($A8205),"",IF($A8205="Ūdeņraža jonu koncentrācija",VLOOKUP(Dati!$A8205,Normas!$A:$D,3,FALSE),VLOOKUP(Dati!$A8205,Normas!$A:$D,3,FALSE)*0.3)),"")</f>
      </c>
    </row>
    <row r="8206" spans="2:9" x14ac:dyDescent="0.2">
      <c r="B8206">
        <f>IF(ISBLANK(A8206),"",VLOOKUP(A8206,Normas!A:D,4,FALSE))</f>
      </c>
      <c r="E8206" s="2">
        <f>IF(ISBLANK(D8206),"",INT(YEARFRAC(D8206,'Vispārīga informācija'!$B$2)))</f>
      </c>
      <c r="F8206" s="2">
        <f>IFERROR(IF(ISBLANK($A8206),"",IF($A8206="Ūdeņraža jonu koncentrācija",VLOOKUP(Dati!$A8206,Normas!$A:$D,2,FALSE),VLOOKUP(Dati!$A8206,Normas!$A:$D,2,FALSE)*0.6)),"")</f>
      </c>
      <c r="G8206" s="2">
        <f>IFERROR(IF(ISBLANK($A8206),"",IF($A8206="Ūdeņraža jonu koncentrācija",VLOOKUP(Dati!$A8206,Normas!$A:$D,3,FALSE),VLOOKUP(Dati!$A8206,Normas!$A:$D,3,FALSE)*0.6)),"")</f>
      </c>
      <c r="H8206" s="2">
        <f>IFERROR(IF(ISBLANK($A8206),"",IF($A8206="Ūdeņraža jonu koncentrācija",VLOOKUP(Dati!$A8206,Normas!$A:$D,2,FALSE),VLOOKUP(Dati!$A8206,Normas!$A:$D,2,FALSE)*0.3)),"")</f>
      </c>
      <c r="I8206" s="2">
        <f>IFERROR(IF(ISBLANK($A8206),"",IF($A8206="Ūdeņraža jonu koncentrācija",VLOOKUP(Dati!$A8206,Normas!$A:$D,3,FALSE),VLOOKUP(Dati!$A8206,Normas!$A:$D,3,FALSE)*0.3)),"")</f>
      </c>
    </row>
    <row r="8207" spans="2:9" x14ac:dyDescent="0.2">
      <c r="B8207">
        <f>IF(ISBLANK(A8207),"",VLOOKUP(A8207,Normas!A:D,4,FALSE))</f>
      </c>
      <c r="E8207" s="2">
        <f>IF(ISBLANK(D8207),"",INT(YEARFRAC(D8207,'Vispārīga informācija'!$B$2)))</f>
      </c>
      <c r="F8207" s="2">
        <f>IFERROR(IF(ISBLANK($A8207),"",IF($A8207="Ūdeņraža jonu koncentrācija",VLOOKUP(Dati!$A8207,Normas!$A:$D,2,FALSE),VLOOKUP(Dati!$A8207,Normas!$A:$D,2,FALSE)*0.6)),"")</f>
      </c>
      <c r="G8207" s="2">
        <f>IFERROR(IF(ISBLANK($A8207),"",IF($A8207="Ūdeņraža jonu koncentrācija",VLOOKUP(Dati!$A8207,Normas!$A:$D,3,FALSE),VLOOKUP(Dati!$A8207,Normas!$A:$D,3,FALSE)*0.6)),"")</f>
      </c>
      <c r="H8207" s="2">
        <f>IFERROR(IF(ISBLANK($A8207),"",IF($A8207="Ūdeņraža jonu koncentrācija",VLOOKUP(Dati!$A8207,Normas!$A:$D,2,FALSE),VLOOKUP(Dati!$A8207,Normas!$A:$D,2,FALSE)*0.3)),"")</f>
      </c>
      <c r="I8207" s="2">
        <f>IFERROR(IF(ISBLANK($A8207),"",IF($A8207="Ūdeņraža jonu koncentrācija",VLOOKUP(Dati!$A8207,Normas!$A:$D,3,FALSE),VLOOKUP(Dati!$A8207,Normas!$A:$D,3,FALSE)*0.3)),"")</f>
      </c>
    </row>
    <row r="8208" spans="2:9" x14ac:dyDescent="0.2">
      <c r="B8208">
        <f>IF(ISBLANK(A8208),"",VLOOKUP(A8208,Normas!A:D,4,FALSE))</f>
      </c>
      <c r="E8208" s="2">
        <f>IF(ISBLANK(D8208),"",INT(YEARFRAC(D8208,'Vispārīga informācija'!$B$2)))</f>
      </c>
      <c r="F8208" s="2">
        <f>IFERROR(IF(ISBLANK($A8208),"",IF($A8208="Ūdeņraža jonu koncentrācija",VLOOKUP(Dati!$A8208,Normas!$A:$D,2,FALSE),VLOOKUP(Dati!$A8208,Normas!$A:$D,2,FALSE)*0.6)),"")</f>
      </c>
      <c r="G8208" s="2">
        <f>IFERROR(IF(ISBLANK($A8208),"",IF($A8208="Ūdeņraža jonu koncentrācija",VLOOKUP(Dati!$A8208,Normas!$A:$D,3,FALSE),VLOOKUP(Dati!$A8208,Normas!$A:$D,3,FALSE)*0.6)),"")</f>
      </c>
      <c r="H8208" s="2">
        <f>IFERROR(IF(ISBLANK($A8208),"",IF($A8208="Ūdeņraža jonu koncentrācija",VLOOKUP(Dati!$A8208,Normas!$A:$D,2,FALSE),VLOOKUP(Dati!$A8208,Normas!$A:$D,2,FALSE)*0.3)),"")</f>
      </c>
      <c r="I8208" s="2">
        <f>IFERROR(IF(ISBLANK($A8208),"",IF($A8208="Ūdeņraža jonu koncentrācija",VLOOKUP(Dati!$A8208,Normas!$A:$D,3,FALSE),VLOOKUP(Dati!$A8208,Normas!$A:$D,3,FALSE)*0.3)),"")</f>
      </c>
    </row>
    <row r="8209" spans="2:9" x14ac:dyDescent="0.2">
      <c r="B8209">
        <f>IF(ISBLANK(A8209),"",VLOOKUP(A8209,Normas!A:D,4,FALSE))</f>
      </c>
      <c r="E8209" s="2">
        <f>IF(ISBLANK(D8209),"",INT(YEARFRAC(D8209,'Vispārīga informācija'!$B$2)))</f>
      </c>
      <c r="F8209" s="2">
        <f>IFERROR(IF(ISBLANK($A8209),"",IF($A8209="Ūdeņraža jonu koncentrācija",VLOOKUP(Dati!$A8209,Normas!$A:$D,2,FALSE),VLOOKUP(Dati!$A8209,Normas!$A:$D,2,FALSE)*0.6)),"")</f>
      </c>
      <c r="G8209" s="2">
        <f>IFERROR(IF(ISBLANK($A8209),"",IF($A8209="Ūdeņraža jonu koncentrācija",VLOOKUP(Dati!$A8209,Normas!$A:$D,3,FALSE),VLOOKUP(Dati!$A8209,Normas!$A:$D,3,FALSE)*0.6)),"")</f>
      </c>
      <c r="H8209" s="2">
        <f>IFERROR(IF(ISBLANK($A8209),"",IF($A8209="Ūdeņraža jonu koncentrācija",VLOOKUP(Dati!$A8209,Normas!$A:$D,2,FALSE),VLOOKUP(Dati!$A8209,Normas!$A:$D,2,FALSE)*0.3)),"")</f>
      </c>
      <c r="I8209" s="2">
        <f>IFERROR(IF(ISBLANK($A8209),"",IF($A8209="Ūdeņraža jonu koncentrācija",VLOOKUP(Dati!$A8209,Normas!$A:$D,3,FALSE),VLOOKUP(Dati!$A8209,Normas!$A:$D,3,FALSE)*0.3)),"")</f>
      </c>
    </row>
    <row r="8210" spans="2:9" x14ac:dyDescent="0.2">
      <c r="B8210">
        <f>IF(ISBLANK(A8210),"",VLOOKUP(A8210,Normas!A:D,4,FALSE))</f>
      </c>
      <c r="E8210" s="2">
        <f>IF(ISBLANK(D8210),"",INT(YEARFRAC(D8210,'Vispārīga informācija'!$B$2)))</f>
      </c>
      <c r="F8210" s="2">
        <f>IFERROR(IF(ISBLANK($A8210),"",IF($A8210="Ūdeņraža jonu koncentrācija",VLOOKUP(Dati!$A8210,Normas!$A:$D,2,FALSE),VLOOKUP(Dati!$A8210,Normas!$A:$D,2,FALSE)*0.6)),"")</f>
      </c>
      <c r="G8210" s="2">
        <f>IFERROR(IF(ISBLANK($A8210),"",IF($A8210="Ūdeņraža jonu koncentrācija",VLOOKUP(Dati!$A8210,Normas!$A:$D,3,FALSE),VLOOKUP(Dati!$A8210,Normas!$A:$D,3,FALSE)*0.6)),"")</f>
      </c>
      <c r="H8210" s="2">
        <f>IFERROR(IF(ISBLANK($A8210),"",IF($A8210="Ūdeņraža jonu koncentrācija",VLOOKUP(Dati!$A8210,Normas!$A:$D,2,FALSE),VLOOKUP(Dati!$A8210,Normas!$A:$D,2,FALSE)*0.3)),"")</f>
      </c>
      <c r="I8210" s="2">
        <f>IFERROR(IF(ISBLANK($A8210),"",IF($A8210="Ūdeņraža jonu koncentrācija",VLOOKUP(Dati!$A8210,Normas!$A:$D,3,FALSE),VLOOKUP(Dati!$A8210,Normas!$A:$D,3,FALSE)*0.3)),"")</f>
      </c>
    </row>
    <row r="8211" spans="2:9" x14ac:dyDescent="0.2">
      <c r="B8211">
        <f>IF(ISBLANK(A8211),"",VLOOKUP(A8211,Normas!A:D,4,FALSE))</f>
      </c>
      <c r="E8211" s="2">
        <f>IF(ISBLANK(D8211),"",INT(YEARFRAC(D8211,'Vispārīga informācija'!$B$2)))</f>
      </c>
      <c r="F8211" s="2">
        <f>IFERROR(IF(ISBLANK($A8211),"",IF($A8211="Ūdeņraža jonu koncentrācija",VLOOKUP(Dati!$A8211,Normas!$A:$D,2,FALSE),VLOOKUP(Dati!$A8211,Normas!$A:$D,2,FALSE)*0.6)),"")</f>
      </c>
      <c r="G8211" s="2">
        <f>IFERROR(IF(ISBLANK($A8211),"",IF($A8211="Ūdeņraža jonu koncentrācija",VLOOKUP(Dati!$A8211,Normas!$A:$D,3,FALSE),VLOOKUP(Dati!$A8211,Normas!$A:$D,3,FALSE)*0.6)),"")</f>
      </c>
      <c r="H8211" s="2">
        <f>IFERROR(IF(ISBLANK($A8211),"",IF($A8211="Ūdeņraža jonu koncentrācija",VLOOKUP(Dati!$A8211,Normas!$A:$D,2,FALSE),VLOOKUP(Dati!$A8211,Normas!$A:$D,2,FALSE)*0.3)),"")</f>
      </c>
      <c r="I8211" s="2">
        <f>IFERROR(IF(ISBLANK($A8211),"",IF($A8211="Ūdeņraža jonu koncentrācija",VLOOKUP(Dati!$A8211,Normas!$A:$D,3,FALSE),VLOOKUP(Dati!$A8211,Normas!$A:$D,3,FALSE)*0.3)),"")</f>
      </c>
    </row>
    <row r="8212" spans="2:9" x14ac:dyDescent="0.2">
      <c r="B8212">
        <f>IF(ISBLANK(A8212),"",VLOOKUP(A8212,Normas!A:D,4,FALSE))</f>
      </c>
      <c r="E8212" s="2">
        <f>IF(ISBLANK(D8212),"",INT(YEARFRAC(D8212,'Vispārīga informācija'!$B$2)))</f>
      </c>
      <c r="F8212" s="2">
        <f>IFERROR(IF(ISBLANK($A8212),"",IF($A8212="Ūdeņraža jonu koncentrācija",VLOOKUP(Dati!$A8212,Normas!$A:$D,2,FALSE),VLOOKUP(Dati!$A8212,Normas!$A:$D,2,FALSE)*0.6)),"")</f>
      </c>
      <c r="G8212" s="2">
        <f>IFERROR(IF(ISBLANK($A8212),"",IF($A8212="Ūdeņraža jonu koncentrācija",VLOOKUP(Dati!$A8212,Normas!$A:$D,3,FALSE),VLOOKUP(Dati!$A8212,Normas!$A:$D,3,FALSE)*0.6)),"")</f>
      </c>
      <c r="H8212" s="2">
        <f>IFERROR(IF(ISBLANK($A8212),"",IF($A8212="Ūdeņraža jonu koncentrācija",VLOOKUP(Dati!$A8212,Normas!$A:$D,2,FALSE),VLOOKUP(Dati!$A8212,Normas!$A:$D,2,FALSE)*0.3)),"")</f>
      </c>
      <c r="I8212" s="2">
        <f>IFERROR(IF(ISBLANK($A8212),"",IF($A8212="Ūdeņraža jonu koncentrācija",VLOOKUP(Dati!$A8212,Normas!$A:$D,3,FALSE),VLOOKUP(Dati!$A8212,Normas!$A:$D,3,FALSE)*0.3)),"")</f>
      </c>
    </row>
    <row r="8213" spans="2:9" x14ac:dyDescent="0.2">
      <c r="B8213">
        <f>IF(ISBLANK(A8213),"",VLOOKUP(A8213,Normas!A:D,4,FALSE))</f>
      </c>
      <c r="E8213" s="2">
        <f>IF(ISBLANK(D8213),"",INT(YEARFRAC(D8213,'Vispārīga informācija'!$B$2)))</f>
      </c>
      <c r="F8213" s="2">
        <f>IFERROR(IF(ISBLANK($A8213),"",IF($A8213="Ūdeņraža jonu koncentrācija",VLOOKUP(Dati!$A8213,Normas!$A:$D,2,FALSE),VLOOKUP(Dati!$A8213,Normas!$A:$D,2,FALSE)*0.6)),"")</f>
      </c>
      <c r="G8213" s="2">
        <f>IFERROR(IF(ISBLANK($A8213),"",IF($A8213="Ūdeņraža jonu koncentrācija",VLOOKUP(Dati!$A8213,Normas!$A:$D,3,FALSE),VLOOKUP(Dati!$A8213,Normas!$A:$D,3,FALSE)*0.6)),"")</f>
      </c>
      <c r="H8213" s="2">
        <f>IFERROR(IF(ISBLANK($A8213),"",IF($A8213="Ūdeņraža jonu koncentrācija",VLOOKUP(Dati!$A8213,Normas!$A:$D,2,FALSE),VLOOKUP(Dati!$A8213,Normas!$A:$D,2,FALSE)*0.3)),"")</f>
      </c>
      <c r="I8213" s="2">
        <f>IFERROR(IF(ISBLANK($A8213),"",IF($A8213="Ūdeņraža jonu koncentrācija",VLOOKUP(Dati!$A8213,Normas!$A:$D,3,FALSE),VLOOKUP(Dati!$A8213,Normas!$A:$D,3,FALSE)*0.3)),"")</f>
      </c>
    </row>
    <row r="8214" spans="2:9" x14ac:dyDescent="0.2">
      <c r="B8214">
        <f>IF(ISBLANK(A8214),"",VLOOKUP(A8214,Normas!A:D,4,FALSE))</f>
      </c>
      <c r="E8214" s="2">
        <f>IF(ISBLANK(D8214),"",INT(YEARFRAC(D8214,'Vispārīga informācija'!$B$2)))</f>
      </c>
      <c r="F8214" s="2">
        <f>IFERROR(IF(ISBLANK($A8214),"",IF($A8214="Ūdeņraža jonu koncentrācija",VLOOKUP(Dati!$A8214,Normas!$A:$D,2,FALSE),VLOOKUP(Dati!$A8214,Normas!$A:$D,2,FALSE)*0.6)),"")</f>
      </c>
      <c r="G8214" s="2">
        <f>IFERROR(IF(ISBLANK($A8214),"",IF($A8214="Ūdeņraža jonu koncentrācija",VLOOKUP(Dati!$A8214,Normas!$A:$D,3,FALSE),VLOOKUP(Dati!$A8214,Normas!$A:$D,3,FALSE)*0.6)),"")</f>
      </c>
      <c r="H8214" s="2">
        <f>IFERROR(IF(ISBLANK($A8214),"",IF($A8214="Ūdeņraža jonu koncentrācija",VLOOKUP(Dati!$A8214,Normas!$A:$D,2,FALSE),VLOOKUP(Dati!$A8214,Normas!$A:$D,2,FALSE)*0.3)),"")</f>
      </c>
      <c r="I8214" s="2">
        <f>IFERROR(IF(ISBLANK($A8214),"",IF($A8214="Ūdeņraža jonu koncentrācija",VLOOKUP(Dati!$A8214,Normas!$A:$D,3,FALSE),VLOOKUP(Dati!$A8214,Normas!$A:$D,3,FALSE)*0.3)),"")</f>
      </c>
    </row>
    <row r="8215" spans="2:9" x14ac:dyDescent="0.2">
      <c r="B8215">
        <f>IF(ISBLANK(A8215),"",VLOOKUP(A8215,Normas!A:D,4,FALSE))</f>
      </c>
      <c r="E8215" s="2">
        <f>IF(ISBLANK(D8215),"",INT(YEARFRAC(D8215,'Vispārīga informācija'!$B$2)))</f>
      </c>
      <c r="F8215" s="2">
        <f>IFERROR(IF(ISBLANK($A8215),"",IF($A8215="Ūdeņraža jonu koncentrācija",VLOOKUP(Dati!$A8215,Normas!$A:$D,2,FALSE),VLOOKUP(Dati!$A8215,Normas!$A:$D,2,FALSE)*0.6)),"")</f>
      </c>
      <c r="G8215" s="2">
        <f>IFERROR(IF(ISBLANK($A8215),"",IF($A8215="Ūdeņraža jonu koncentrācija",VLOOKUP(Dati!$A8215,Normas!$A:$D,3,FALSE),VLOOKUP(Dati!$A8215,Normas!$A:$D,3,FALSE)*0.6)),"")</f>
      </c>
      <c r="H8215" s="2">
        <f>IFERROR(IF(ISBLANK($A8215),"",IF($A8215="Ūdeņraža jonu koncentrācija",VLOOKUP(Dati!$A8215,Normas!$A:$D,2,FALSE),VLOOKUP(Dati!$A8215,Normas!$A:$D,2,FALSE)*0.3)),"")</f>
      </c>
      <c r="I8215" s="2">
        <f>IFERROR(IF(ISBLANK($A8215),"",IF($A8215="Ūdeņraža jonu koncentrācija",VLOOKUP(Dati!$A8215,Normas!$A:$D,3,FALSE),VLOOKUP(Dati!$A8215,Normas!$A:$D,3,FALSE)*0.3)),"")</f>
      </c>
    </row>
    <row r="8216" spans="2:9" x14ac:dyDescent="0.2">
      <c r="B8216">
        <f>IF(ISBLANK(A8216),"",VLOOKUP(A8216,Normas!A:D,4,FALSE))</f>
      </c>
      <c r="E8216" s="2">
        <f>IF(ISBLANK(D8216),"",INT(YEARFRAC(D8216,'Vispārīga informācija'!$B$2)))</f>
      </c>
      <c r="F8216" s="2">
        <f>IFERROR(IF(ISBLANK($A8216),"",IF($A8216="Ūdeņraža jonu koncentrācija",VLOOKUP(Dati!$A8216,Normas!$A:$D,2,FALSE),VLOOKUP(Dati!$A8216,Normas!$A:$D,2,FALSE)*0.6)),"")</f>
      </c>
      <c r="G8216" s="2">
        <f>IFERROR(IF(ISBLANK($A8216),"",IF($A8216="Ūdeņraža jonu koncentrācija",VLOOKUP(Dati!$A8216,Normas!$A:$D,3,FALSE),VLOOKUP(Dati!$A8216,Normas!$A:$D,3,FALSE)*0.6)),"")</f>
      </c>
      <c r="H8216" s="2">
        <f>IFERROR(IF(ISBLANK($A8216),"",IF($A8216="Ūdeņraža jonu koncentrācija",VLOOKUP(Dati!$A8216,Normas!$A:$D,2,FALSE),VLOOKUP(Dati!$A8216,Normas!$A:$D,2,FALSE)*0.3)),"")</f>
      </c>
      <c r="I8216" s="2">
        <f>IFERROR(IF(ISBLANK($A8216),"",IF($A8216="Ūdeņraža jonu koncentrācija",VLOOKUP(Dati!$A8216,Normas!$A:$D,3,FALSE),VLOOKUP(Dati!$A8216,Normas!$A:$D,3,FALSE)*0.3)),"")</f>
      </c>
    </row>
    <row r="8217" spans="2:9" x14ac:dyDescent="0.2">
      <c r="B8217">
        <f>IF(ISBLANK(A8217),"",VLOOKUP(A8217,Normas!A:D,4,FALSE))</f>
      </c>
      <c r="E8217" s="2">
        <f>IF(ISBLANK(D8217),"",INT(YEARFRAC(D8217,'Vispārīga informācija'!$B$2)))</f>
      </c>
      <c r="F8217" s="2">
        <f>IFERROR(IF(ISBLANK($A8217),"",IF($A8217="Ūdeņraža jonu koncentrācija",VLOOKUP(Dati!$A8217,Normas!$A:$D,2,FALSE),VLOOKUP(Dati!$A8217,Normas!$A:$D,2,FALSE)*0.6)),"")</f>
      </c>
      <c r="G8217" s="2">
        <f>IFERROR(IF(ISBLANK($A8217),"",IF($A8217="Ūdeņraža jonu koncentrācija",VLOOKUP(Dati!$A8217,Normas!$A:$D,3,FALSE),VLOOKUP(Dati!$A8217,Normas!$A:$D,3,FALSE)*0.6)),"")</f>
      </c>
      <c r="H8217" s="2">
        <f>IFERROR(IF(ISBLANK($A8217),"",IF($A8217="Ūdeņraža jonu koncentrācija",VLOOKUP(Dati!$A8217,Normas!$A:$D,2,FALSE),VLOOKUP(Dati!$A8217,Normas!$A:$D,2,FALSE)*0.3)),"")</f>
      </c>
      <c r="I8217" s="2">
        <f>IFERROR(IF(ISBLANK($A8217),"",IF($A8217="Ūdeņraža jonu koncentrācija",VLOOKUP(Dati!$A8217,Normas!$A:$D,3,FALSE),VLOOKUP(Dati!$A8217,Normas!$A:$D,3,FALSE)*0.3)),"")</f>
      </c>
    </row>
    <row r="8218" spans="2:9" x14ac:dyDescent="0.2">
      <c r="B8218">
        <f>IF(ISBLANK(A8218),"",VLOOKUP(A8218,Normas!A:D,4,FALSE))</f>
      </c>
      <c r="E8218" s="2">
        <f>IF(ISBLANK(D8218),"",INT(YEARFRAC(D8218,'Vispārīga informācija'!$B$2)))</f>
      </c>
      <c r="F8218" s="2">
        <f>IFERROR(IF(ISBLANK($A8218),"",IF($A8218="Ūdeņraža jonu koncentrācija",VLOOKUP(Dati!$A8218,Normas!$A:$D,2,FALSE),VLOOKUP(Dati!$A8218,Normas!$A:$D,2,FALSE)*0.6)),"")</f>
      </c>
      <c r="G8218" s="2">
        <f>IFERROR(IF(ISBLANK($A8218),"",IF($A8218="Ūdeņraža jonu koncentrācija",VLOOKUP(Dati!$A8218,Normas!$A:$D,3,FALSE),VLOOKUP(Dati!$A8218,Normas!$A:$D,3,FALSE)*0.6)),"")</f>
      </c>
      <c r="H8218" s="2">
        <f>IFERROR(IF(ISBLANK($A8218),"",IF($A8218="Ūdeņraža jonu koncentrācija",VLOOKUP(Dati!$A8218,Normas!$A:$D,2,FALSE),VLOOKUP(Dati!$A8218,Normas!$A:$D,2,FALSE)*0.3)),"")</f>
      </c>
      <c r="I8218" s="2">
        <f>IFERROR(IF(ISBLANK($A8218),"",IF($A8218="Ūdeņraža jonu koncentrācija",VLOOKUP(Dati!$A8218,Normas!$A:$D,3,FALSE),VLOOKUP(Dati!$A8218,Normas!$A:$D,3,FALSE)*0.3)),"")</f>
      </c>
    </row>
    <row r="8219" spans="2:9" x14ac:dyDescent="0.2">
      <c r="B8219">
        <f>IF(ISBLANK(A8219),"",VLOOKUP(A8219,Normas!A:D,4,FALSE))</f>
      </c>
      <c r="E8219" s="2">
        <f>IF(ISBLANK(D8219),"",INT(YEARFRAC(D8219,'Vispārīga informācija'!$B$2)))</f>
      </c>
      <c r="F8219" s="2">
        <f>IFERROR(IF(ISBLANK($A8219),"",IF($A8219="Ūdeņraža jonu koncentrācija",VLOOKUP(Dati!$A8219,Normas!$A:$D,2,FALSE),VLOOKUP(Dati!$A8219,Normas!$A:$D,2,FALSE)*0.6)),"")</f>
      </c>
      <c r="G8219" s="2">
        <f>IFERROR(IF(ISBLANK($A8219),"",IF($A8219="Ūdeņraža jonu koncentrācija",VLOOKUP(Dati!$A8219,Normas!$A:$D,3,FALSE),VLOOKUP(Dati!$A8219,Normas!$A:$D,3,FALSE)*0.6)),"")</f>
      </c>
      <c r="H8219" s="2">
        <f>IFERROR(IF(ISBLANK($A8219),"",IF($A8219="Ūdeņraža jonu koncentrācija",VLOOKUP(Dati!$A8219,Normas!$A:$D,2,FALSE),VLOOKUP(Dati!$A8219,Normas!$A:$D,2,FALSE)*0.3)),"")</f>
      </c>
      <c r="I8219" s="2">
        <f>IFERROR(IF(ISBLANK($A8219),"",IF($A8219="Ūdeņraža jonu koncentrācija",VLOOKUP(Dati!$A8219,Normas!$A:$D,3,FALSE),VLOOKUP(Dati!$A8219,Normas!$A:$D,3,FALSE)*0.3)),"")</f>
      </c>
    </row>
    <row r="8220" spans="2:9" x14ac:dyDescent="0.2">
      <c r="B8220">
        <f>IF(ISBLANK(A8220),"",VLOOKUP(A8220,Normas!A:D,4,FALSE))</f>
      </c>
      <c r="E8220" s="2">
        <f>IF(ISBLANK(D8220),"",INT(YEARFRAC(D8220,'Vispārīga informācija'!$B$2)))</f>
      </c>
      <c r="F8220" s="2">
        <f>IFERROR(IF(ISBLANK($A8220),"",IF($A8220="Ūdeņraža jonu koncentrācija",VLOOKUP(Dati!$A8220,Normas!$A:$D,2,FALSE),VLOOKUP(Dati!$A8220,Normas!$A:$D,2,FALSE)*0.6)),"")</f>
      </c>
      <c r="G8220" s="2">
        <f>IFERROR(IF(ISBLANK($A8220),"",IF($A8220="Ūdeņraža jonu koncentrācija",VLOOKUP(Dati!$A8220,Normas!$A:$D,3,FALSE),VLOOKUP(Dati!$A8220,Normas!$A:$D,3,FALSE)*0.6)),"")</f>
      </c>
      <c r="H8220" s="2">
        <f>IFERROR(IF(ISBLANK($A8220),"",IF($A8220="Ūdeņraža jonu koncentrācija",VLOOKUP(Dati!$A8220,Normas!$A:$D,2,FALSE),VLOOKUP(Dati!$A8220,Normas!$A:$D,2,FALSE)*0.3)),"")</f>
      </c>
      <c r="I8220" s="2">
        <f>IFERROR(IF(ISBLANK($A8220),"",IF($A8220="Ūdeņraža jonu koncentrācija",VLOOKUP(Dati!$A8220,Normas!$A:$D,3,FALSE),VLOOKUP(Dati!$A8220,Normas!$A:$D,3,FALSE)*0.3)),"")</f>
      </c>
    </row>
    <row r="8221" spans="2:9" x14ac:dyDescent="0.2">
      <c r="B8221">
        <f>IF(ISBLANK(A8221),"",VLOOKUP(A8221,Normas!A:D,4,FALSE))</f>
      </c>
      <c r="E8221" s="2">
        <f>IF(ISBLANK(D8221),"",INT(YEARFRAC(D8221,'Vispārīga informācija'!$B$2)))</f>
      </c>
      <c r="F8221" s="2">
        <f>IFERROR(IF(ISBLANK($A8221),"",IF($A8221="Ūdeņraža jonu koncentrācija",VLOOKUP(Dati!$A8221,Normas!$A:$D,2,FALSE),VLOOKUP(Dati!$A8221,Normas!$A:$D,2,FALSE)*0.6)),"")</f>
      </c>
      <c r="G8221" s="2">
        <f>IFERROR(IF(ISBLANK($A8221),"",IF($A8221="Ūdeņraža jonu koncentrācija",VLOOKUP(Dati!$A8221,Normas!$A:$D,3,FALSE),VLOOKUP(Dati!$A8221,Normas!$A:$D,3,FALSE)*0.6)),"")</f>
      </c>
      <c r="H8221" s="2">
        <f>IFERROR(IF(ISBLANK($A8221),"",IF($A8221="Ūdeņraža jonu koncentrācija",VLOOKUP(Dati!$A8221,Normas!$A:$D,2,FALSE),VLOOKUP(Dati!$A8221,Normas!$A:$D,2,FALSE)*0.3)),"")</f>
      </c>
      <c r="I8221" s="2">
        <f>IFERROR(IF(ISBLANK($A8221),"",IF($A8221="Ūdeņraža jonu koncentrācija",VLOOKUP(Dati!$A8221,Normas!$A:$D,3,FALSE),VLOOKUP(Dati!$A8221,Normas!$A:$D,3,FALSE)*0.3)),"")</f>
      </c>
    </row>
    <row r="8222" spans="2:9" x14ac:dyDescent="0.2">
      <c r="B8222">
        <f>IF(ISBLANK(A8222),"",VLOOKUP(A8222,Normas!A:D,4,FALSE))</f>
      </c>
      <c r="E8222" s="2">
        <f>IF(ISBLANK(D8222),"",INT(YEARFRAC(D8222,'Vispārīga informācija'!$B$2)))</f>
      </c>
      <c r="F8222" s="2">
        <f>IFERROR(IF(ISBLANK($A8222),"",IF($A8222="Ūdeņraža jonu koncentrācija",VLOOKUP(Dati!$A8222,Normas!$A:$D,2,FALSE),VLOOKUP(Dati!$A8222,Normas!$A:$D,2,FALSE)*0.6)),"")</f>
      </c>
      <c r="G8222" s="2">
        <f>IFERROR(IF(ISBLANK($A8222),"",IF($A8222="Ūdeņraža jonu koncentrācija",VLOOKUP(Dati!$A8222,Normas!$A:$D,3,FALSE),VLOOKUP(Dati!$A8222,Normas!$A:$D,3,FALSE)*0.6)),"")</f>
      </c>
      <c r="H8222" s="2">
        <f>IFERROR(IF(ISBLANK($A8222),"",IF($A8222="Ūdeņraža jonu koncentrācija",VLOOKUP(Dati!$A8222,Normas!$A:$D,2,FALSE),VLOOKUP(Dati!$A8222,Normas!$A:$D,2,FALSE)*0.3)),"")</f>
      </c>
      <c r="I8222" s="2">
        <f>IFERROR(IF(ISBLANK($A8222),"",IF($A8222="Ūdeņraža jonu koncentrācija",VLOOKUP(Dati!$A8222,Normas!$A:$D,3,FALSE),VLOOKUP(Dati!$A8222,Normas!$A:$D,3,FALSE)*0.3)),"")</f>
      </c>
    </row>
    <row r="8223" spans="2:9" x14ac:dyDescent="0.2">
      <c r="B8223">
        <f>IF(ISBLANK(A8223),"",VLOOKUP(A8223,Normas!A:D,4,FALSE))</f>
      </c>
      <c r="E8223" s="2">
        <f>IF(ISBLANK(D8223),"",INT(YEARFRAC(D8223,'Vispārīga informācija'!$B$2)))</f>
      </c>
      <c r="F8223" s="2">
        <f>IFERROR(IF(ISBLANK($A8223),"",IF($A8223="Ūdeņraža jonu koncentrācija",VLOOKUP(Dati!$A8223,Normas!$A:$D,2,FALSE),VLOOKUP(Dati!$A8223,Normas!$A:$D,2,FALSE)*0.6)),"")</f>
      </c>
      <c r="G8223" s="2">
        <f>IFERROR(IF(ISBLANK($A8223),"",IF($A8223="Ūdeņraža jonu koncentrācija",VLOOKUP(Dati!$A8223,Normas!$A:$D,3,FALSE),VLOOKUP(Dati!$A8223,Normas!$A:$D,3,FALSE)*0.6)),"")</f>
      </c>
      <c r="H8223" s="2">
        <f>IFERROR(IF(ISBLANK($A8223),"",IF($A8223="Ūdeņraža jonu koncentrācija",VLOOKUP(Dati!$A8223,Normas!$A:$D,2,FALSE),VLOOKUP(Dati!$A8223,Normas!$A:$D,2,FALSE)*0.3)),"")</f>
      </c>
      <c r="I8223" s="2">
        <f>IFERROR(IF(ISBLANK($A8223),"",IF($A8223="Ūdeņraža jonu koncentrācija",VLOOKUP(Dati!$A8223,Normas!$A:$D,3,FALSE),VLOOKUP(Dati!$A8223,Normas!$A:$D,3,FALSE)*0.3)),"")</f>
      </c>
    </row>
    <row r="8224" spans="2:9" x14ac:dyDescent="0.2">
      <c r="B8224">
        <f>IF(ISBLANK(A8224),"",VLOOKUP(A8224,Normas!A:D,4,FALSE))</f>
      </c>
      <c r="E8224" s="2">
        <f>IF(ISBLANK(D8224),"",INT(YEARFRAC(D8224,'Vispārīga informācija'!$B$2)))</f>
      </c>
      <c r="F8224" s="2">
        <f>IFERROR(IF(ISBLANK($A8224),"",IF($A8224="Ūdeņraža jonu koncentrācija",VLOOKUP(Dati!$A8224,Normas!$A:$D,2,FALSE),VLOOKUP(Dati!$A8224,Normas!$A:$D,2,FALSE)*0.6)),"")</f>
      </c>
      <c r="G8224" s="2">
        <f>IFERROR(IF(ISBLANK($A8224),"",IF($A8224="Ūdeņraža jonu koncentrācija",VLOOKUP(Dati!$A8224,Normas!$A:$D,3,FALSE),VLOOKUP(Dati!$A8224,Normas!$A:$D,3,FALSE)*0.6)),"")</f>
      </c>
      <c r="H8224" s="2">
        <f>IFERROR(IF(ISBLANK($A8224),"",IF($A8224="Ūdeņraža jonu koncentrācija",VLOOKUP(Dati!$A8224,Normas!$A:$D,2,FALSE),VLOOKUP(Dati!$A8224,Normas!$A:$D,2,FALSE)*0.3)),"")</f>
      </c>
      <c r="I8224" s="2">
        <f>IFERROR(IF(ISBLANK($A8224),"",IF($A8224="Ūdeņraža jonu koncentrācija",VLOOKUP(Dati!$A8224,Normas!$A:$D,3,FALSE),VLOOKUP(Dati!$A8224,Normas!$A:$D,3,FALSE)*0.3)),"")</f>
      </c>
    </row>
    <row r="8225" spans="2:9" x14ac:dyDescent="0.2">
      <c r="B8225">
        <f>IF(ISBLANK(A8225),"",VLOOKUP(A8225,Normas!A:D,4,FALSE))</f>
      </c>
      <c r="E8225" s="2">
        <f>IF(ISBLANK(D8225),"",INT(YEARFRAC(D8225,'Vispārīga informācija'!$B$2)))</f>
      </c>
      <c r="F8225" s="2">
        <f>IFERROR(IF(ISBLANK($A8225),"",IF($A8225="Ūdeņraža jonu koncentrācija",VLOOKUP(Dati!$A8225,Normas!$A:$D,2,FALSE),VLOOKUP(Dati!$A8225,Normas!$A:$D,2,FALSE)*0.6)),"")</f>
      </c>
      <c r="G8225" s="2">
        <f>IFERROR(IF(ISBLANK($A8225),"",IF($A8225="Ūdeņraža jonu koncentrācija",VLOOKUP(Dati!$A8225,Normas!$A:$D,3,FALSE),VLOOKUP(Dati!$A8225,Normas!$A:$D,3,FALSE)*0.6)),"")</f>
      </c>
      <c r="H8225" s="2">
        <f>IFERROR(IF(ISBLANK($A8225),"",IF($A8225="Ūdeņraža jonu koncentrācija",VLOOKUP(Dati!$A8225,Normas!$A:$D,2,FALSE),VLOOKUP(Dati!$A8225,Normas!$A:$D,2,FALSE)*0.3)),"")</f>
      </c>
      <c r="I8225" s="2">
        <f>IFERROR(IF(ISBLANK($A8225),"",IF($A8225="Ūdeņraža jonu koncentrācija",VLOOKUP(Dati!$A8225,Normas!$A:$D,3,FALSE),VLOOKUP(Dati!$A8225,Normas!$A:$D,3,FALSE)*0.3)),"")</f>
      </c>
    </row>
    <row r="8226" spans="2:9" x14ac:dyDescent="0.2">
      <c r="B8226">
        <f>IF(ISBLANK(A8226),"",VLOOKUP(A8226,Normas!A:D,4,FALSE))</f>
      </c>
      <c r="E8226" s="2">
        <f>IF(ISBLANK(D8226),"",INT(YEARFRAC(D8226,'Vispārīga informācija'!$B$2)))</f>
      </c>
      <c r="F8226" s="2">
        <f>IFERROR(IF(ISBLANK($A8226),"",IF($A8226="Ūdeņraža jonu koncentrācija",VLOOKUP(Dati!$A8226,Normas!$A:$D,2,FALSE),VLOOKUP(Dati!$A8226,Normas!$A:$D,2,FALSE)*0.6)),"")</f>
      </c>
      <c r="G8226" s="2">
        <f>IFERROR(IF(ISBLANK($A8226),"",IF($A8226="Ūdeņraža jonu koncentrācija",VLOOKUP(Dati!$A8226,Normas!$A:$D,3,FALSE),VLOOKUP(Dati!$A8226,Normas!$A:$D,3,FALSE)*0.6)),"")</f>
      </c>
      <c r="H8226" s="2">
        <f>IFERROR(IF(ISBLANK($A8226),"",IF($A8226="Ūdeņraža jonu koncentrācija",VLOOKUP(Dati!$A8226,Normas!$A:$D,2,FALSE),VLOOKUP(Dati!$A8226,Normas!$A:$D,2,FALSE)*0.3)),"")</f>
      </c>
      <c r="I8226" s="2">
        <f>IFERROR(IF(ISBLANK($A8226),"",IF($A8226="Ūdeņraža jonu koncentrācija",VLOOKUP(Dati!$A8226,Normas!$A:$D,3,FALSE),VLOOKUP(Dati!$A8226,Normas!$A:$D,3,FALSE)*0.3)),"")</f>
      </c>
    </row>
    <row r="8227" spans="2:9" x14ac:dyDescent="0.2">
      <c r="B8227">
        <f>IF(ISBLANK(A8227),"",VLOOKUP(A8227,Normas!A:D,4,FALSE))</f>
      </c>
      <c r="E8227" s="2">
        <f>IF(ISBLANK(D8227),"",INT(YEARFRAC(D8227,'Vispārīga informācija'!$B$2)))</f>
      </c>
      <c r="F8227" s="2">
        <f>IFERROR(IF(ISBLANK($A8227),"",IF($A8227="Ūdeņraža jonu koncentrācija",VLOOKUP(Dati!$A8227,Normas!$A:$D,2,FALSE),VLOOKUP(Dati!$A8227,Normas!$A:$D,2,FALSE)*0.6)),"")</f>
      </c>
      <c r="G8227" s="2">
        <f>IFERROR(IF(ISBLANK($A8227),"",IF($A8227="Ūdeņraža jonu koncentrācija",VLOOKUP(Dati!$A8227,Normas!$A:$D,3,FALSE),VLOOKUP(Dati!$A8227,Normas!$A:$D,3,FALSE)*0.6)),"")</f>
      </c>
      <c r="H8227" s="2">
        <f>IFERROR(IF(ISBLANK($A8227),"",IF($A8227="Ūdeņraža jonu koncentrācija",VLOOKUP(Dati!$A8227,Normas!$A:$D,2,FALSE),VLOOKUP(Dati!$A8227,Normas!$A:$D,2,FALSE)*0.3)),"")</f>
      </c>
      <c r="I8227" s="2">
        <f>IFERROR(IF(ISBLANK($A8227),"",IF($A8227="Ūdeņraža jonu koncentrācija",VLOOKUP(Dati!$A8227,Normas!$A:$D,3,FALSE),VLOOKUP(Dati!$A8227,Normas!$A:$D,3,FALSE)*0.3)),"")</f>
      </c>
    </row>
    <row r="8228" spans="2:9" x14ac:dyDescent="0.2">
      <c r="B8228">
        <f>IF(ISBLANK(A8228),"",VLOOKUP(A8228,Normas!A:D,4,FALSE))</f>
      </c>
      <c r="E8228" s="2">
        <f>IF(ISBLANK(D8228),"",INT(YEARFRAC(D8228,'Vispārīga informācija'!$B$2)))</f>
      </c>
      <c r="F8228" s="2">
        <f>IFERROR(IF(ISBLANK($A8228),"",IF($A8228="Ūdeņraža jonu koncentrācija",VLOOKUP(Dati!$A8228,Normas!$A:$D,2,FALSE),VLOOKUP(Dati!$A8228,Normas!$A:$D,2,FALSE)*0.6)),"")</f>
      </c>
      <c r="G8228" s="2">
        <f>IFERROR(IF(ISBLANK($A8228),"",IF($A8228="Ūdeņraža jonu koncentrācija",VLOOKUP(Dati!$A8228,Normas!$A:$D,3,FALSE),VLOOKUP(Dati!$A8228,Normas!$A:$D,3,FALSE)*0.6)),"")</f>
      </c>
      <c r="H8228" s="2">
        <f>IFERROR(IF(ISBLANK($A8228),"",IF($A8228="Ūdeņraža jonu koncentrācija",VLOOKUP(Dati!$A8228,Normas!$A:$D,2,FALSE),VLOOKUP(Dati!$A8228,Normas!$A:$D,2,FALSE)*0.3)),"")</f>
      </c>
      <c r="I8228" s="2">
        <f>IFERROR(IF(ISBLANK($A8228),"",IF($A8228="Ūdeņraža jonu koncentrācija",VLOOKUP(Dati!$A8228,Normas!$A:$D,3,FALSE),VLOOKUP(Dati!$A8228,Normas!$A:$D,3,FALSE)*0.3)),"")</f>
      </c>
    </row>
    <row r="8229" spans="2:9" x14ac:dyDescent="0.2">
      <c r="B8229">
        <f>IF(ISBLANK(A8229),"",VLOOKUP(A8229,Normas!A:D,4,FALSE))</f>
      </c>
      <c r="E8229" s="2">
        <f>IF(ISBLANK(D8229),"",INT(YEARFRAC(D8229,'Vispārīga informācija'!$B$2)))</f>
      </c>
      <c r="F8229" s="2">
        <f>IFERROR(IF(ISBLANK($A8229),"",IF($A8229="Ūdeņraža jonu koncentrācija",VLOOKUP(Dati!$A8229,Normas!$A:$D,2,FALSE),VLOOKUP(Dati!$A8229,Normas!$A:$D,2,FALSE)*0.6)),"")</f>
      </c>
      <c r="G8229" s="2">
        <f>IFERROR(IF(ISBLANK($A8229),"",IF($A8229="Ūdeņraža jonu koncentrācija",VLOOKUP(Dati!$A8229,Normas!$A:$D,3,FALSE),VLOOKUP(Dati!$A8229,Normas!$A:$D,3,FALSE)*0.6)),"")</f>
      </c>
      <c r="H8229" s="2">
        <f>IFERROR(IF(ISBLANK($A8229),"",IF($A8229="Ūdeņraža jonu koncentrācija",VLOOKUP(Dati!$A8229,Normas!$A:$D,2,FALSE),VLOOKUP(Dati!$A8229,Normas!$A:$D,2,FALSE)*0.3)),"")</f>
      </c>
      <c r="I8229" s="2">
        <f>IFERROR(IF(ISBLANK($A8229),"",IF($A8229="Ūdeņraža jonu koncentrācija",VLOOKUP(Dati!$A8229,Normas!$A:$D,3,FALSE),VLOOKUP(Dati!$A8229,Normas!$A:$D,3,FALSE)*0.3)),"")</f>
      </c>
    </row>
    <row r="8230" spans="2:9" x14ac:dyDescent="0.2">
      <c r="B8230">
        <f>IF(ISBLANK(A8230),"",VLOOKUP(A8230,Normas!A:D,4,FALSE))</f>
      </c>
      <c r="E8230" s="2">
        <f>IF(ISBLANK(D8230),"",INT(YEARFRAC(D8230,'Vispārīga informācija'!$B$2)))</f>
      </c>
      <c r="F8230" s="2">
        <f>IFERROR(IF(ISBLANK($A8230),"",IF($A8230="Ūdeņraža jonu koncentrācija",VLOOKUP(Dati!$A8230,Normas!$A:$D,2,FALSE),VLOOKUP(Dati!$A8230,Normas!$A:$D,2,FALSE)*0.6)),"")</f>
      </c>
      <c r="G8230" s="2">
        <f>IFERROR(IF(ISBLANK($A8230),"",IF($A8230="Ūdeņraža jonu koncentrācija",VLOOKUP(Dati!$A8230,Normas!$A:$D,3,FALSE),VLOOKUP(Dati!$A8230,Normas!$A:$D,3,FALSE)*0.6)),"")</f>
      </c>
      <c r="H8230" s="2">
        <f>IFERROR(IF(ISBLANK($A8230),"",IF($A8230="Ūdeņraža jonu koncentrācija",VLOOKUP(Dati!$A8230,Normas!$A:$D,2,FALSE),VLOOKUP(Dati!$A8230,Normas!$A:$D,2,FALSE)*0.3)),"")</f>
      </c>
      <c r="I8230" s="2">
        <f>IFERROR(IF(ISBLANK($A8230),"",IF($A8230="Ūdeņraža jonu koncentrācija",VLOOKUP(Dati!$A8230,Normas!$A:$D,3,FALSE),VLOOKUP(Dati!$A8230,Normas!$A:$D,3,FALSE)*0.3)),"")</f>
      </c>
    </row>
    <row r="8231" spans="2:9" x14ac:dyDescent="0.2">
      <c r="B8231">
        <f>IF(ISBLANK(A8231),"",VLOOKUP(A8231,Normas!A:D,4,FALSE))</f>
      </c>
      <c r="E8231" s="2">
        <f>IF(ISBLANK(D8231),"",INT(YEARFRAC(D8231,'Vispārīga informācija'!$B$2)))</f>
      </c>
      <c r="F8231" s="2">
        <f>IFERROR(IF(ISBLANK($A8231),"",IF($A8231="Ūdeņraža jonu koncentrācija",VLOOKUP(Dati!$A8231,Normas!$A:$D,2,FALSE),VLOOKUP(Dati!$A8231,Normas!$A:$D,2,FALSE)*0.6)),"")</f>
      </c>
      <c r="G8231" s="2">
        <f>IFERROR(IF(ISBLANK($A8231),"",IF($A8231="Ūdeņraža jonu koncentrācija",VLOOKUP(Dati!$A8231,Normas!$A:$D,3,FALSE),VLOOKUP(Dati!$A8231,Normas!$A:$D,3,FALSE)*0.6)),"")</f>
      </c>
      <c r="H8231" s="2">
        <f>IFERROR(IF(ISBLANK($A8231),"",IF($A8231="Ūdeņraža jonu koncentrācija",VLOOKUP(Dati!$A8231,Normas!$A:$D,2,FALSE),VLOOKUP(Dati!$A8231,Normas!$A:$D,2,FALSE)*0.3)),"")</f>
      </c>
      <c r="I8231" s="2">
        <f>IFERROR(IF(ISBLANK($A8231),"",IF($A8231="Ūdeņraža jonu koncentrācija",VLOOKUP(Dati!$A8231,Normas!$A:$D,3,FALSE),VLOOKUP(Dati!$A8231,Normas!$A:$D,3,FALSE)*0.3)),"")</f>
      </c>
    </row>
    <row r="8232" spans="2:9" x14ac:dyDescent="0.2">
      <c r="B8232">
        <f>IF(ISBLANK(A8232),"",VLOOKUP(A8232,Normas!A:D,4,FALSE))</f>
      </c>
      <c r="E8232" s="2">
        <f>IF(ISBLANK(D8232),"",INT(YEARFRAC(D8232,'Vispārīga informācija'!$B$2)))</f>
      </c>
      <c r="F8232" s="2">
        <f>IFERROR(IF(ISBLANK($A8232),"",IF($A8232="Ūdeņraža jonu koncentrācija",VLOOKUP(Dati!$A8232,Normas!$A:$D,2,FALSE),VLOOKUP(Dati!$A8232,Normas!$A:$D,2,FALSE)*0.6)),"")</f>
      </c>
      <c r="G8232" s="2">
        <f>IFERROR(IF(ISBLANK($A8232),"",IF($A8232="Ūdeņraža jonu koncentrācija",VLOOKUP(Dati!$A8232,Normas!$A:$D,3,FALSE),VLOOKUP(Dati!$A8232,Normas!$A:$D,3,FALSE)*0.6)),"")</f>
      </c>
      <c r="H8232" s="2">
        <f>IFERROR(IF(ISBLANK($A8232),"",IF($A8232="Ūdeņraža jonu koncentrācija",VLOOKUP(Dati!$A8232,Normas!$A:$D,2,FALSE),VLOOKUP(Dati!$A8232,Normas!$A:$D,2,FALSE)*0.3)),"")</f>
      </c>
      <c r="I8232" s="2">
        <f>IFERROR(IF(ISBLANK($A8232),"",IF($A8232="Ūdeņraža jonu koncentrācija",VLOOKUP(Dati!$A8232,Normas!$A:$D,3,FALSE),VLOOKUP(Dati!$A8232,Normas!$A:$D,3,FALSE)*0.3)),"")</f>
      </c>
    </row>
    <row r="8233" spans="2:9" x14ac:dyDescent="0.2">
      <c r="B8233">
        <f>IF(ISBLANK(A8233),"",VLOOKUP(A8233,Normas!A:D,4,FALSE))</f>
      </c>
      <c r="E8233" s="2">
        <f>IF(ISBLANK(D8233),"",INT(YEARFRAC(D8233,'Vispārīga informācija'!$B$2)))</f>
      </c>
      <c r="F8233" s="2">
        <f>IFERROR(IF(ISBLANK($A8233),"",IF($A8233="Ūdeņraža jonu koncentrācija",VLOOKUP(Dati!$A8233,Normas!$A:$D,2,FALSE),VLOOKUP(Dati!$A8233,Normas!$A:$D,2,FALSE)*0.6)),"")</f>
      </c>
      <c r="G8233" s="2">
        <f>IFERROR(IF(ISBLANK($A8233),"",IF($A8233="Ūdeņraža jonu koncentrācija",VLOOKUP(Dati!$A8233,Normas!$A:$D,3,FALSE),VLOOKUP(Dati!$A8233,Normas!$A:$D,3,FALSE)*0.6)),"")</f>
      </c>
      <c r="H8233" s="2">
        <f>IFERROR(IF(ISBLANK($A8233),"",IF($A8233="Ūdeņraža jonu koncentrācija",VLOOKUP(Dati!$A8233,Normas!$A:$D,2,FALSE),VLOOKUP(Dati!$A8233,Normas!$A:$D,2,FALSE)*0.3)),"")</f>
      </c>
      <c r="I8233" s="2">
        <f>IFERROR(IF(ISBLANK($A8233),"",IF($A8233="Ūdeņraža jonu koncentrācija",VLOOKUP(Dati!$A8233,Normas!$A:$D,3,FALSE),VLOOKUP(Dati!$A8233,Normas!$A:$D,3,FALSE)*0.3)),"")</f>
      </c>
    </row>
    <row r="8234" spans="2:9" x14ac:dyDescent="0.2">
      <c r="B8234">
        <f>IF(ISBLANK(A8234),"",VLOOKUP(A8234,Normas!A:D,4,FALSE))</f>
      </c>
      <c r="E8234" s="2">
        <f>IF(ISBLANK(D8234),"",INT(YEARFRAC(D8234,'Vispārīga informācija'!$B$2)))</f>
      </c>
      <c r="F8234" s="2">
        <f>IFERROR(IF(ISBLANK($A8234),"",IF($A8234="Ūdeņraža jonu koncentrācija",VLOOKUP(Dati!$A8234,Normas!$A:$D,2,FALSE),VLOOKUP(Dati!$A8234,Normas!$A:$D,2,FALSE)*0.6)),"")</f>
      </c>
      <c r="G8234" s="2">
        <f>IFERROR(IF(ISBLANK($A8234),"",IF($A8234="Ūdeņraža jonu koncentrācija",VLOOKUP(Dati!$A8234,Normas!$A:$D,3,FALSE),VLOOKUP(Dati!$A8234,Normas!$A:$D,3,FALSE)*0.6)),"")</f>
      </c>
      <c r="H8234" s="2">
        <f>IFERROR(IF(ISBLANK($A8234),"",IF($A8234="Ūdeņraža jonu koncentrācija",VLOOKUP(Dati!$A8234,Normas!$A:$D,2,FALSE),VLOOKUP(Dati!$A8234,Normas!$A:$D,2,FALSE)*0.3)),"")</f>
      </c>
      <c r="I8234" s="2">
        <f>IFERROR(IF(ISBLANK($A8234),"",IF($A8234="Ūdeņraža jonu koncentrācija",VLOOKUP(Dati!$A8234,Normas!$A:$D,3,FALSE),VLOOKUP(Dati!$A8234,Normas!$A:$D,3,FALSE)*0.3)),"")</f>
      </c>
    </row>
    <row r="8235" spans="2:9" x14ac:dyDescent="0.2">
      <c r="B8235">
        <f>IF(ISBLANK(A8235),"",VLOOKUP(A8235,Normas!A:D,4,FALSE))</f>
      </c>
      <c r="E8235" s="2">
        <f>IF(ISBLANK(D8235),"",INT(YEARFRAC(D8235,'Vispārīga informācija'!$B$2)))</f>
      </c>
      <c r="F8235" s="2">
        <f>IFERROR(IF(ISBLANK($A8235),"",IF($A8235="Ūdeņraža jonu koncentrācija",VLOOKUP(Dati!$A8235,Normas!$A:$D,2,FALSE),VLOOKUP(Dati!$A8235,Normas!$A:$D,2,FALSE)*0.6)),"")</f>
      </c>
      <c r="G8235" s="2">
        <f>IFERROR(IF(ISBLANK($A8235),"",IF($A8235="Ūdeņraža jonu koncentrācija",VLOOKUP(Dati!$A8235,Normas!$A:$D,3,FALSE),VLOOKUP(Dati!$A8235,Normas!$A:$D,3,FALSE)*0.6)),"")</f>
      </c>
      <c r="H8235" s="2">
        <f>IFERROR(IF(ISBLANK($A8235),"",IF($A8235="Ūdeņraža jonu koncentrācija",VLOOKUP(Dati!$A8235,Normas!$A:$D,2,FALSE),VLOOKUP(Dati!$A8235,Normas!$A:$D,2,FALSE)*0.3)),"")</f>
      </c>
      <c r="I8235" s="2">
        <f>IFERROR(IF(ISBLANK($A8235),"",IF($A8235="Ūdeņraža jonu koncentrācija",VLOOKUP(Dati!$A8235,Normas!$A:$D,3,FALSE),VLOOKUP(Dati!$A8235,Normas!$A:$D,3,FALSE)*0.3)),"")</f>
      </c>
    </row>
    <row r="8236" spans="2:9" x14ac:dyDescent="0.2">
      <c r="B8236">
        <f>IF(ISBLANK(A8236),"",VLOOKUP(A8236,Normas!A:D,4,FALSE))</f>
      </c>
      <c r="E8236" s="2">
        <f>IF(ISBLANK(D8236),"",INT(YEARFRAC(D8236,'Vispārīga informācija'!$B$2)))</f>
      </c>
      <c r="F8236" s="2">
        <f>IFERROR(IF(ISBLANK($A8236),"",IF($A8236="Ūdeņraža jonu koncentrācija",VLOOKUP(Dati!$A8236,Normas!$A:$D,2,FALSE),VLOOKUP(Dati!$A8236,Normas!$A:$D,2,FALSE)*0.6)),"")</f>
      </c>
      <c r="G8236" s="2">
        <f>IFERROR(IF(ISBLANK($A8236),"",IF($A8236="Ūdeņraža jonu koncentrācija",VLOOKUP(Dati!$A8236,Normas!$A:$D,3,FALSE),VLOOKUP(Dati!$A8236,Normas!$A:$D,3,FALSE)*0.6)),"")</f>
      </c>
      <c r="H8236" s="2">
        <f>IFERROR(IF(ISBLANK($A8236),"",IF($A8236="Ūdeņraža jonu koncentrācija",VLOOKUP(Dati!$A8236,Normas!$A:$D,2,FALSE),VLOOKUP(Dati!$A8236,Normas!$A:$D,2,FALSE)*0.3)),"")</f>
      </c>
      <c r="I8236" s="2">
        <f>IFERROR(IF(ISBLANK($A8236),"",IF($A8236="Ūdeņraža jonu koncentrācija",VLOOKUP(Dati!$A8236,Normas!$A:$D,3,FALSE),VLOOKUP(Dati!$A8236,Normas!$A:$D,3,FALSE)*0.3)),"")</f>
      </c>
    </row>
    <row r="8237" spans="2:9" x14ac:dyDescent="0.2">
      <c r="B8237">
        <f>IF(ISBLANK(A8237),"",VLOOKUP(A8237,Normas!A:D,4,FALSE))</f>
      </c>
      <c r="E8237" s="2">
        <f>IF(ISBLANK(D8237),"",INT(YEARFRAC(D8237,'Vispārīga informācija'!$B$2)))</f>
      </c>
      <c r="F8237" s="2">
        <f>IFERROR(IF(ISBLANK($A8237),"",IF($A8237="Ūdeņraža jonu koncentrācija",VLOOKUP(Dati!$A8237,Normas!$A:$D,2,FALSE),VLOOKUP(Dati!$A8237,Normas!$A:$D,2,FALSE)*0.6)),"")</f>
      </c>
      <c r="G8237" s="2">
        <f>IFERROR(IF(ISBLANK($A8237),"",IF($A8237="Ūdeņraža jonu koncentrācija",VLOOKUP(Dati!$A8237,Normas!$A:$D,3,FALSE),VLOOKUP(Dati!$A8237,Normas!$A:$D,3,FALSE)*0.6)),"")</f>
      </c>
      <c r="H8237" s="2">
        <f>IFERROR(IF(ISBLANK($A8237),"",IF($A8237="Ūdeņraža jonu koncentrācija",VLOOKUP(Dati!$A8237,Normas!$A:$D,2,FALSE),VLOOKUP(Dati!$A8237,Normas!$A:$D,2,FALSE)*0.3)),"")</f>
      </c>
      <c r="I8237" s="2">
        <f>IFERROR(IF(ISBLANK($A8237),"",IF($A8237="Ūdeņraža jonu koncentrācija",VLOOKUP(Dati!$A8237,Normas!$A:$D,3,FALSE),VLOOKUP(Dati!$A8237,Normas!$A:$D,3,FALSE)*0.3)),"")</f>
      </c>
    </row>
    <row r="8238" spans="2:9" x14ac:dyDescent="0.2">
      <c r="B8238">
        <f>IF(ISBLANK(A8238),"",VLOOKUP(A8238,Normas!A:D,4,FALSE))</f>
      </c>
      <c r="E8238" s="2">
        <f>IF(ISBLANK(D8238),"",INT(YEARFRAC(D8238,'Vispārīga informācija'!$B$2)))</f>
      </c>
      <c r="F8238" s="2">
        <f>IFERROR(IF(ISBLANK($A8238),"",IF($A8238="Ūdeņraža jonu koncentrācija",VLOOKUP(Dati!$A8238,Normas!$A:$D,2,FALSE),VLOOKUP(Dati!$A8238,Normas!$A:$D,2,FALSE)*0.6)),"")</f>
      </c>
      <c r="G8238" s="2">
        <f>IFERROR(IF(ISBLANK($A8238),"",IF($A8238="Ūdeņraža jonu koncentrācija",VLOOKUP(Dati!$A8238,Normas!$A:$D,3,FALSE),VLOOKUP(Dati!$A8238,Normas!$A:$D,3,FALSE)*0.6)),"")</f>
      </c>
      <c r="H8238" s="2">
        <f>IFERROR(IF(ISBLANK($A8238),"",IF($A8238="Ūdeņraža jonu koncentrācija",VLOOKUP(Dati!$A8238,Normas!$A:$D,2,FALSE),VLOOKUP(Dati!$A8238,Normas!$A:$D,2,FALSE)*0.3)),"")</f>
      </c>
      <c r="I8238" s="2">
        <f>IFERROR(IF(ISBLANK($A8238),"",IF($A8238="Ūdeņraža jonu koncentrācija",VLOOKUP(Dati!$A8238,Normas!$A:$D,3,FALSE),VLOOKUP(Dati!$A8238,Normas!$A:$D,3,FALSE)*0.3)),"")</f>
      </c>
    </row>
    <row r="8239" spans="2:9" x14ac:dyDescent="0.2">
      <c r="B8239">
        <f>IF(ISBLANK(A8239),"",VLOOKUP(A8239,Normas!A:D,4,FALSE))</f>
      </c>
      <c r="E8239" s="2">
        <f>IF(ISBLANK(D8239),"",INT(YEARFRAC(D8239,'Vispārīga informācija'!$B$2)))</f>
      </c>
      <c r="F8239" s="2">
        <f>IFERROR(IF(ISBLANK($A8239),"",IF($A8239="Ūdeņraža jonu koncentrācija",VLOOKUP(Dati!$A8239,Normas!$A:$D,2,FALSE),VLOOKUP(Dati!$A8239,Normas!$A:$D,2,FALSE)*0.6)),"")</f>
      </c>
      <c r="G8239" s="2">
        <f>IFERROR(IF(ISBLANK($A8239),"",IF($A8239="Ūdeņraža jonu koncentrācija",VLOOKUP(Dati!$A8239,Normas!$A:$D,3,FALSE),VLOOKUP(Dati!$A8239,Normas!$A:$D,3,FALSE)*0.6)),"")</f>
      </c>
      <c r="H8239" s="2">
        <f>IFERROR(IF(ISBLANK($A8239),"",IF($A8239="Ūdeņraža jonu koncentrācija",VLOOKUP(Dati!$A8239,Normas!$A:$D,2,FALSE),VLOOKUP(Dati!$A8239,Normas!$A:$D,2,FALSE)*0.3)),"")</f>
      </c>
      <c r="I8239" s="2">
        <f>IFERROR(IF(ISBLANK($A8239),"",IF($A8239="Ūdeņraža jonu koncentrācija",VLOOKUP(Dati!$A8239,Normas!$A:$D,3,FALSE),VLOOKUP(Dati!$A8239,Normas!$A:$D,3,FALSE)*0.3)),"")</f>
      </c>
    </row>
    <row r="8240" spans="2:9" x14ac:dyDescent="0.2">
      <c r="B8240">
        <f>IF(ISBLANK(A8240),"",VLOOKUP(A8240,Normas!A:D,4,FALSE))</f>
      </c>
      <c r="E8240" s="2">
        <f>IF(ISBLANK(D8240),"",INT(YEARFRAC(D8240,'Vispārīga informācija'!$B$2)))</f>
      </c>
      <c r="F8240" s="2">
        <f>IFERROR(IF(ISBLANK($A8240),"",IF($A8240="Ūdeņraža jonu koncentrācija",VLOOKUP(Dati!$A8240,Normas!$A:$D,2,FALSE),VLOOKUP(Dati!$A8240,Normas!$A:$D,2,FALSE)*0.6)),"")</f>
      </c>
      <c r="G8240" s="2">
        <f>IFERROR(IF(ISBLANK($A8240),"",IF($A8240="Ūdeņraža jonu koncentrācija",VLOOKUP(Dati!$A8240,Normas!$A:$D,3,FALSE),VLOOKUP(Dati!$A8240,Normas!$A:$D,3,FALSE)*0.6)),"")</f>
      </c>
      <c r="H8240" s="2">
        <f>IFERROR(IF(ISBLANK($A8240),"",IF($A8240="Ūdeņraža jonu koncentrācija",VLOOKUP(Dati!$A8240,Normas!$A:$D,2,FALSE),VLOOKUP(Dati!$A8240,Normas!$A:$D,2,FALSE)*0.3)),"")</f>
      </c>
      <c r="I8240" s="2">
        <f>IFERROR(IF(ISBLANK($A8240),"",IF($A8240="Ūdeņraža jonu koncentrācija",VLOOKUP(Dati!$A8240,Normas!$A:$D,3,FALSE),VLOOKUP(Dati!$A8240,Normas!$A:$D,3,FALSE)*0.3)),"")</f>
      </c>
    </row>
    <row r="8241" spans="2:9" x14ac:dyDescent="0.2">
      <c r="B8241">
        <f>IF(ISBLANK(A8241),"",VLOOKUP(A8241,Normas!A:D,4,FALSE))</f>
      </c>
      <c r="E8241" s="2">
        <f>IF(ISBLANK(D8241),"",INT(YEARFRAC(D8241,'Vispārīga informācija'!$B$2)))</f>
      </c>
      <c r="F8241" s="2">
        <f>IFERROR(IF(ISBLANK($A8241),"",IF($A8241="Ūdeņraža jonu koncentrācija",VLOOKUP(Dati!$A8241,Normas!$A:$D,2,FALSE),VLOOKUP(Dati!$A8241,Normas!$A:$D,2,FALSE)*0.6)),"")</f>
      </c>
      <c r="G8241" s="2">
        <f>IFERROR(IF(ISBLANK($A8241),"",IF($A8241="Ūdeņraža jonu koncentrācija",VLOOKUP(Dati!$A8241,Normas!$A:$D,3,FALSE),VLOOKUP(Dati!$A8241,Normas!$A:$D,3,FALSE)*0.6)),"")</f>
      </c>
      <c r="H8241" s="2">
        <f>IFERROR(IF(ISBLANK($A8241),"",IF($A8241="Ūdeņraža jonu koncentrācija",VLOOKUP(Dati!$A8241,Normas!$A:$D,2,FALSE),VLOOKUP(Dati!$A8241,Normas!$A:$D,2,FALSE)*0.3)),"")</f>
      </c>
      <c r="I8241" s="2">
        <f>IFERROR(IF(ISBLANK($A8241),"",IF($A8241="Ūdeņraža jonu koncentrācija",VLOOKUP(Dati!$A8241,Normas!$A:$D,3,FALSE),VLOOKUP(Dati!$A8241,Normas!$A:$D,3,FALSE)*0.3)),"")</f>
      </c>
    </row>
    <row r="8242" spans="2:9" x14ac:dyDescent="0.2">
      <c r="B8242">
        <f>IF(ISBLANK(A8242),"",VLOOKUP(A8242,Normas!A:D,4,FALSE))</f>
      </c>
      <c r="E8242" s="2">
        <f>IF(ISBLANK(D8242),"",INT(YEARFRAC(D8242,'Vispārīga informācija'!$B$2)))</f>
      </c>
      <c r="F8242" s="2">
        <f>IFERROR(IF(ISBLANK($A8242),"",IF($A8242="Ūdeņraža jonu koncentrācija",VLOOKUP(Dati!$A8242,Normas!$A:$D,2,FALSE),VLOOKUP(Dati!$A8242,Normas!$A:$D,2,FALSE)*0.6)),"")</f>
      </c>
      <c r="G8242" s="2">
        <f>IFERROR(IF(ISBLANK($A8242),"",IF($A8242="Ūdeņraža jonu koncentrācija",VLOOKUP(Dati!$A8242,Normas!$A:$D,3,FALSE),VLOOKUP(Dati!$A8242,Normas!$A:$D,3,FALSE)*0.6)),"")</f>
      </c>
      <c r="H8242" s="2">
        <f>IFERROR(IF(ISBLANK($A8242),"",IF($A8242="Ūdeņraža jonu koncentrācija",VLOOKUP(Dati!$A8242,Normas!$A:$D,2,FALSE),VLOOKUP(Dati!$A8242,Normas!$A:$D,2,FALSE)*0.3)),"")</f>
      </c>
      <c r="I8242" s="2">
        <f>IFERROR(IF(ISBLANK($A8242),"",IF($A8242="Ūdeņraža jonu koncentrācija",VLOOKUP(Dati!$A8242,Normas!$A:$D,3,FALSE),VLOOKUP(Dati!$A8242,Normas!$A:$D,3,FALSE)*0.3)),"")</f>
      </c>
    </row>
    <row r="8243" spans="2:9" x14ac:dyDescent="0.2">
      <c r="B8243">
        <f>IF(ISBLANK(A8243),"",VLOOKUP(A8243,Normas!A:D,4,FALSE))</f>
      </c>
      <c r="E8243" s="2">
        <f>IF(ISBLANK(D8243),"",INT(YEARFRAC(D8243,'Vispārīga informācija'!$B$2)))</f>
      </c>
      <c r="F8243" s="2">
        <f>IFERROR(IF(ISBLANK($A8243),"",IF($A8243="Ūdeņraža jonu koncentrācija",VLOOKUP(Dati!$A8243,Normas!$A:$D,2,FALSE),VLOOKUP(Dati!$A8243,Normas!$A:$D,2,FALSE)*0.6)),"")</f>
      </c>
      <c r="G8243" s="2">
        <f>IFERROR(IF(ISBLANK($A8243),"",IF($A8243="Ūdeņraža jonu koncentrācija",VLOOKUP(Dati!$A8243,Normas!$A:$D,3,FALSE),VLOOKUP(Dati!$A8243,Normas!$A:$D,3,FALSE)*0.6)),"")</f>
      </c>
      <c r="H8243" s="2">
        <f>IFERROR(IF(ISBLANK($A8243),"",IF($A8243="Ūdeņraža jonu koncentrācija",VLOOKUP(Dati!$A8243,Normas!$A:$D,2,FALSE),VLOOKUP(Dati!$A8243,Normas!$A:$D,2,FALSE)*0.3)),"")</f>
      </c>
      <c r="I8243" s="2">
        <f>IFERROR(IF(ISBLANK($A8243),"",IF($A8243="Ūdeņraža jonu koncentrācija",VLOOKUP(Dati!$A8243,Normas!$A:$D,3,FALSE),VLOOKUP(Dati!$A8243,Normas!$A:$D,3,FALSE)*0.3)),"")</f>
      </c>
    </row>
    <row r="8244" spans="2:9" x14ac:dyDescent="0.2">
      <c r="B8244">
        <f>IF(ISBLANK(A8244),"",VLOOKUP(A8244,Normas!A:D,4,FALSE))</f>
      </c>
      <c r="E8244" s="2">
        <f>IF(ISBLANK(D8244),"",INT(YEARFRAC(D8244,'Vispārīga informācija'!$B$2)))</f>
      </c>
      <c r="F8244" s="2">
        <f>IFERROR(IF(ISBLANK($A8244),"",IF($A8244="Ūdeņraža jonu koncentrācija",VLOOKUP(Dati!$A8244,Normas!$A:$D,2,FALSE),VLOOKUP(Dati!$A8244,Normas!$A:$D,2,FALSE)*0.6)),"")</f>
      </c>
      <c r="G8244" s="2">
        <f>IFERROR(IF(ISBLANK($A8244),"",IF($A8244="Ūdeņraža jonu koncentrācija",VLOOKUP(Dati!$A8244,Normas!$A:$D,3,FALSE),VLOOKUP(Dati!$A8244,Normas!$A:$D,3,FALSE)*0.6)),"")</f>
      </c>
      <c r="H8244" s="2">
        <f>IFERROR(IF(ISBLANK($A8244),"",IF($A8244="Ūdeņraža jonu koncentrācija",VLOOKUP(Dati!$A8244,Normas!$A:$D,2,FALSE),VLOOKUP(Dati!$A8244,Normas!$A:$D,2,FALSE)*0.3)),"")</f>
      </c>
      <c r="I8244" s="2">
        <f>IFERROR(IF(ISBLANK($A8244),"",IF($A8244="Ūdeņraža jonu koncentrācija",VLOOKUP(Dati!$A8244,Normas!$A:$D,3,FALSE),VLOOKUP(Dati!$A8244,Normas!$A:$D,3,FALSE)*0.3)),"")</f>
      </c>
    </row>
    <row r="8245" spans="2:9" x14ac:dyDescent="0.2">
      <c r="B8245">
        <f>IF(ISBLANK(A8245),"",VLOOKUP(A8245,Normas!A:D,4,FALSE))</f>
      </c>
      <c r="E8245" s="2">
        <f>IF(ISBLANK(D8245),"",INT(YEARFRAC(D8245,'Vispārīga informācija'!$B$2)))</f>
      </c>
      <c r="F8245" s="2">
        <f>IFERROR(IF(ISBLANK($A8245),"",IF($A8245="Ūdeņraža jonu koncentrācija",VLOOKUP(Dati!$A8245,Normas!$A:$D,2,FALSE),VLOOKUP(Dati!$A8245,Normas!$A:$D,2,FALSE)*0.6)),"")</f>
      </c>
      <c r="G8245" s="2">
        <f>IFERROR(IF(ISBLANK($A8245),"",IF($A8245="Ūdeņraža jonu koncentrācija",VLOOKUP(Dati!$A8245,Normas!$A:$D,3,FALSE),VLOOKUP(Dati!$A8245,Normas!$A:$D,3,FALSE)*0.6)),"")</f>
      </c>
      <c r="H8245" s="2">
        <f>IFERROR(IF(ISBLANK($A8245),"",IF($A8245="Ūdeņraža jonu koncentrācija",VLOOKUP(Dati!$A8245,Normas!$A:$D,2,FALSE),VLOOKUP(Dati!$A8245,Normas!$A:$D,2,FALSE)*0.3)),"")</f>
      </c>
      <c r="I8245" s="2">
        <f>IFERROR(IF(ISBLANK($A8245),"",IF($A8245="Ūdeņraža jonu koncentrācija",VLOOKUP(Dati!$A8245,Normas!$A:$D,3,FALSE),VLOOKUP(Dati!$A8245,Normas!$A:$D,3,FALSE)*0.3)),"")</f>
      </c>
    </row>
    <row r="8246" spans="2:9" x14ac:dyDescent="0.2">
      <c r="B8246">
        <f>IF(ISBLANK(A8246),"",VLOOKUP(A8246,Normas!A:D,4,FALSE))</f>
      </c>
      <c r="E8246" s="2">
        <f>IF(ISBLANK(D8246),"",INT(YEARFRAC(D8246,'Vispārīga informācija'!$B$2)))</f>
      </c>
      <c r="F8246" s="2">
        <f>IFERROR(IF(ISBLANK($A8246),"",IF($A8246="Ūdeņraža jonu koncentrācija",VLOOKUP(Dati!$A8246,Normas!$A:$D,2,FALSE),VLOOKUP(Dati!$A8246,Normas!$A:$D,2,FALSE)*0.6)),"")</f>
      </c>
      <c r="G8246" s="2">
        <f>IFERROR(IF(ISBLANK($A8246),"",IF($A8246="Ūdeņraža jonu koncentrācija",VLOOKUP(Dati!$A8246,Normas!$A:$D,3,FALSE),VLOOKUP(Dati!$A8246,Normas!$A:$D,3,FALSE)*0.6)),"")</f>
      </c>
      <c r="H8246" s="2">
        <f>IFERROR(IF(ISBLANK($A8246),"",IF($A8246="Ūdeņraža jonu koncentrācija",VLOOKUP(Dati!$A8246,Normas!$A:$D,2,FALSE),VLOOKUP(Dati!$A8246,Normas!$A:$D,2,FALSE)*0.3)),"")</f>
      </c>
      <c r="I8246" s="2">
        <f>IFERROR(IF(ISBLANK($A8246),"",IF($A8246="Ūdeņraža jonu koncentrācija",VLOOKUP(Dati!$A8246,Normas!$A:$D,3,FALSE),VLOOKUP(Dati!$A8246,Normas!$A:$D,3,FALSE)*0.3)),"")</f>
      </c>
    </row>
    <row r="8247" spans="2:9" x14ac:dyDescent="0.2">
      <c r="B8247">
        <f>IF(ISBLANK(A8247),"",VLOOKUP(A8247,Normas!A:D,4,FALSE))</f>
      </c>
      <c r="E8247" s="2">
        <f>IF(ISBLANK(D8247),"",INT(YEARFRAC(D8247,'Vispārīga informācija'!$B$2)))</f>
      </c>
      <c r="F8247" s="2">
        <f>IFERROR(IF(ISBLANK($A8247),"",IF($A8247="Ūdeņraža jonu koncentrācija",VLOOKUP(Dati!$A8247,Normas!$A:$D,2,FALSE),VLOOKUP(Dati!$A8247,Normas!$A:$D,2,FALSE)*0.6)),"")</f>
      </c>
      <c r="G8247" s="2">
        <f>IFERROR(IF(ISBLANK($A8247),"",IF($A8247="Ūdeņraža jonu koncentrācija",VLOOKUP(Dati!$A8247,Normas!$A:$D,3,FALSE),VLOOKUP(Dati!$A8247,Normas!$A:$D,3,FALSE)*0.6)),"")</f>
      </c>
      <c r="H8247" s="2">
        <f>IFERROR(IF(ISBLANK($A8247),"",IF($A8247="Ūdeņraža jonu koncentrācija",VLOOKUP(Dati!$A8247,Normas!$A:$D,2,FALSE),VLOOKUP(Dati!$A8247,Normas!$A:$D,2,FALSE)*0.3)),"")</f>
      </c>
      <c r="I8247" s="2">
        <f>IFERROR(IF(ISBLANK($A8247),"",IF($A8247="Ūdeņraža jonu koncentrācija",VLOOKUP(Dati!$A8247,Normas!$A:$D,3,FALSE),VLOOKUP(Dati!$A8247,Normas!$A:$D,3,FALSE)*0.3)),"")</f>
      </c>
    </row>
    <row r="8248" spans="2:9" x14ac:dyDescent="0.2">
      <c r="B8248">
        <f>IF(ISBLANK(A8248),"",VLOOKUP(A8248,Normas!A:D,4,FALSE))</f>
      </c>
      <c r="E8248" s="2">
        <f>IF(ISBLANK(D8248),"",INT(YEARFRAC(D8248,'Vispārīga informācija'!$B$2)))</f>
      </c>
      <c r="F8248" s="2">
        <f>IFERROR(IF(ISBLANK($A8248),"",IF($A8248="Ūdeņraža jonu koncentrācija",VLOOKUP(Dati!$A8248,Normas!$A:$D,2,FALSE),VLOOKUP(Dati!$A8248,Normas!$A:$D,2,FALSE)*0.6)),"")</f>
      </c>
      <c r="G8248" s="2">
        <f>IFERROR(IF(ISBLANK($A8248),"",IF($A8248="Ūdeņraža jonu koncentrācija",VLOOKUP(Dati!$A8248,Normas!$A:$D,3,FALSE),VLOOKUP(Dati!$A8248,Normas!$A:$D,3,FALSE)*0.6)),"")</f>
      </c>
      <c r="H8248" s="2">
        <f>IFERROR(IF(ISBLANK($A8248),"",IF($A8248="Ūdeņraža jonu koncentrācija",VLOOKUP(Dati!$A8248,Normas!$A:$D,2,FALSE),VLOOKUP(Dati!$A8248,Normas!$A:$D,2,FALSE)*0.3)),"")</f>
      </c>
      <c r="I8248" s="2">
        <f>IFERROR(IF(ISBLANK($A8248),"",IF($A8248="Ūdeņraža jonu koncentrācija",VLOOKUP(Dati!$A8248,Normas!$A:$D,3,FALSE),VLOOKUP(Dati!$A8248,Normas!$A:$D,3,FALSE)*0.3)),"")</f>
      </c>
    </row>
    <row r="8249" spans="2:9" x14ac:dyDescent="0.2">
      <c r="B8249">
        <f>IF(ISBLANK(A8249),"",VLOOKUP(A8249,Normas!A:D,4,FALSE))</f>
      </c>
      <c r="E8249" s="2">
        <f>IF(ISBLANK(D8249),"",INT(YEARFRAC(D8249,'Vispārīga informācija'!$B$2)))</f>
      </c>
      <c r="F8249" s="2">
        <f>IFERROR(IF(ISBLANK($A8249),"",IF($A8249="Ūdeņraža jonu koncentrācija",VLOOKUP(Dati!$A8249,Normas!$A:$D,2,FALSE),VLOOKUP(Dati!$A8249,Normas!$A:$D,2,FALSE)*0.6)),"")</f>
      </c>
      <c r="G8249" s="2">
        <f>IFERROR(IF(ISBLANK($A8249),"",IF($A8249="Ūdeņraža jonu koncentrācija",VLOOKUP(Dati!$A8249,Normas!$A:$D,3,FALSE),VLOOKUP(Dati!$A8249,Normas!$A:$D,3,FALSE)*0.6)),"")</f>
      </c>
      <c r="H8249" s="2">
        <f>IFERROR(IF(ISBLANK($A8249),"",IF($A8249="Ūdeņraža jonu koncentrācija",VLOOKUP(Dati!$A8249,Normas!$A:$D,2,FALSE),VLOOKUP(Dati!$A8249,Normas!$A:$D,2,FALSE)*0.3)),"")</f>
      </c>
      <c r="I8249" s="2">
        <f>IFERROR(IF(ISBLANK($A8249),"",IF($A8249="Ūdeņraža jonu koncentrācija",VLOOKUP(Dati!$A8249,Normas!$A:$D,3,FALSE),VLOOKUP(Dati!$A8249,Normas!$A:$D,3,FALSE)*0.3)),"")</f>
      </c>
    </row>
    <row r="8250" spans="2:9" x14ac:dyDescent="0.2">
      <c r="B8250">
        <f>IF(ISBLANK(A8250),"",VLOOKUP(A8250,Normas!A:D,4,FALSE))</f>
      </c>
      <c r="E8250" s="2">
        <f>IF(ISBLANK(D8250),"",INT(YEARFRAC(D8250,'Vispārīga informācija'!$B$2)))</f>
      </c>
      <c r="F8250" s="2">
        <f>IFERROR(IF(ISBLANK($A8250),"",IF($A8250="Ūdeņraža jonu koncentrācija",VLOOKUP(Dati!$A8250,Normas!$A:$D,2,FALSE),VLOOKUP(Dati!$A8250,Normas!$A:$D,2,FALSE)*0.6)),"")</f>
      </c>
      <c r="G8250" s="2">
        <f>IFERROR(IF(ISBLANK($A8250),"",IF($A8250="Ūdeņraža jonu koncentrācija",VLOOKUP(Dati!$A8250,Normas!$A:$D,3,FALSE),VLOOKUP(Dati!$A8250,Normas!$A:$D,3,FALSE)*0.6)),"")</f>
      </c>
      <c r="H8250" s="2">
        <f>IFERROR(IF(ISBLANK($A8250),"",IF($A8250="Ūdeņraža jonu koncentrācija",VLOOKUP(Dati!$A8250,Normas!$A:$D,2,FALSE),VLOOKUP(Dati!$A8250,Normas!$A:$D,2,FALSE)*0.3)),"")</f>
      </c>
      <c r="I8250" s="2">
        <f>IFERROR(IF(ISBLANK($A8250),"",IF($A8250="Ūdeņraža jonu koncentrācija",VLOOKUP(Dati!$A8250,Normas!$A:$D,3,FALSE),VLOOKUP(Dati!$A8250,Normas!$A:$D,3,FALSE)*0.3)),"")</f>
      </c>
    </row>
    <row r="8251" spans="2:9" x14ac:dyDescent="0.2">
      <c r="B8251">
        <f>IF(ISBLANK(A8251),"",VLOOKUP(A8251,Normas!A:D,4,FALSE))</f>
      </c>
      <c r="E8251" s="2">
        <f>IF(ISBLANK(D8251),"",INT(YEARFRAC(D8251,'Vispārīga informācija'!$B$2)))</f>
      </c>
      <c r="F8251" s="2">
        <f>IFERROR(IF(ISBLANK($A8251),"",IF($A8251="Ūdeņraža jonu koncentrācija",VLOOKUP(Dati!$A8251,Normas!$A:$D,2,FALSE),VLOOKUP(Dati!$A8251,Normas!$A:$D,2,FALSE)*0.6)),"")</f>
      </c>
      <c r="G8251" s="2">
        <f>IFERROR(IF(ISBLANK($A8251),"",IF($A8251="Ūdeņraža jonu koncentrācija",VLOOKUP(Dati!$A8251,Normas!$A:$D,3,FALSE),VLOOKUP(Dati!$A8251,Normas!$A:$D,3,FALSE)*0.6)),"")</f>
      </c>
      <c r="H8251" s="2">
        <f>IFERROR(IF(ISBLANK($A8251),"",IF($A8251="Ūdeņraža jonu koncentrācija",VLOOKUP(Dati!$A8251,Normas!$A:$D,2,FALSE),VLOOKUP(Dati!$A8251,Normas!$A:$D,2,FALSE)*0.3)),"")</f>
      </c>
      <c r="I8251" s="2">
        <f>IFERROR(IF(ISBLANK($A8251),"",IF($A8251="Ūdeņraža jonu koncentrācija",VLOOKUP(Dati!$A8251,Normas!$A:$D,3,FALSE),VLOOKUP(Dati!$A8251,Normas!$A:$D,3,FALSE)*0.3)),"")</f>
      </c>
    </row>
    <row r="8252" spans="2:9" x14ac:dyDescent="0.2">
      <c r="B8252">
        <f>IF(ISBLANK(A8252),"",VLOOKUP(A8252,Normas!A:D,4,FALSE))</f>
      </c>
      <c r="E8252" s="2">
        <f>IF(ISBLANK(D8252),"",INT(YEARFRAC(D8252,'Vispārīga informācija'!$B$2)))</f>
      </c>
      <c r="F8252" s="2">
        <f>IFERROR(IF(ISBLANK($A8252),"",IF($A8252="Ūdeņraža jonu koncentrācija",VLOOKUP(Dati!$A8252,Normas!$A:$D,2,FALSE),VLOOKUP(Dati!$A8252,Normas!$A:$D,2,FALSE)*0.6)),"")</f>
      </c>
      <c r="G8252" s="2">
        <f>IFERROR(IF(ISBLANK($A8252),"",IF($A8252="Ūdeņraža jonu koncentrācija",VLOOKUP(Dati!$A8252,Normas!$A:$D,3,FALSE),VLOOKUP(Dati!$A8252,Normas!$A:$D,3,FALSE)*0.6)),"")</f>
      </c>
      <c r="H8252" s="2">
        <f>IFERROR(IF(ISBLANK($A8252),"",IF($A8252="Ūdeņraža jonu koncentrācija",VLOOKUP(Dati!$A8252,Normas!$A:$D,2,FALSE),VLOOKUP(Dati!$A8252,Normas!$A:$D,2,FALSE)*0.3)),"")</f>
      </c>
      <c r="I8252" s="2">
        <f>IFERROR(IF(ISBLANK($A8252),"",IF($A8252="Ūdeņraža jonu koncentrācija",VLOOKUP(Dati!$A8252,Normas!$A:$D,3,FALSE),VLOOKUP(Dati!$A8252,Normas!$A:$D,3,FALSE)*0.3)),"")</f>
      </c>
    </row>
    <row r="8253" spans="2:9" x14ac:dyDescent="0.2">
      <c r="B8253">
        <f>IF(ISBLANK(A8253),"",VLOOKUP(A8253,Normas!A:D,4,FALSE))</f>
      </c>
      <c r="E8253" s="2">
        <f>IF(ISBLANK(D8253),"",INT(YEARFRAC(D8253,'Vispārīga informācija'!$B$2)))</f>
      </c>
      <c r="F8253" s="2">
        <f>IFERROR(IF(ISBLANK($A8253),"",IF($A8253="Ūdeņraža jonu koncentrācija",VLOOKUP(Dati!$A8253,Normas!$A:$D,2,FALSE),VLOOKUP(Dati!$A8253,Normas!$A:$D,2,FALSE)*0.6)),"")</f>
      </c>
      <c r="G8253" s="2">
        <f>IFERROR(IF(ISBLANK($A8253),"",IF($A8253="Ūdeņraža jonu koncentrācija",VLOOKUP(Dati!$A8253,Normas!$A:$D,3,FALSE),VLOOKUP(Dati!$A8253,Normas!$A:$D,3,FALSE)*0.6)),"")</f>
      </c>
      <c r="H8253" s="2">
        <f>IFERROR(IF(ISBLANK($A8253),"",IF($A8253="Ūdeņraža jonu koncentrācija",VLOOKUP(Dati!$A8253,Normas!$A:$D,2,FALSE),VLOOKUP(Dati!$A8253,Normas!$A:$D,2,FALSE)*0.3)),"")</f>
      </c>
      <c r="I8253" s="2">
        <f>IFERROR(IF(ISBLANK($A8253),"",IF($A8253="Ūdeņraža jonu koncentrācija",VLOOKUP(Dati!$A8253,Normas!$A:$D,3,FALSE),VLOOKUP(Dati!$A8253,Normas!$A:$D,3,FALSE)*0.3)),"")</f>
      </c>
    </row>
    <row r="8254" spans="2:9" x14ac:dyDescent="0.2">
      <c r="B8254">
        <f>IF(ISBLANK(A8254),"",VLOOKUP(A8254,Normas!A:D,4,FALSE))</f>
      </c>
      <c r="E8254" s="2">
        <f>IF(ISBLANK(D8254),"",INT(YEARFRAC(D8254,'Vispārīga informācija'!$B$2)))</f>
      </c>
      <c r="F8254" s="2">
        <f>IFERROR(IF(ISBLANK($A8254),"",IF($A8254="Ūdeņraža jonu koncentrācija",VLOOKUP(Dati!$A8254,Normas!$A:$D,2,FALSE),VLOOKUP(Dati!$A8254,Normas!$A:$D,2,FALSE)*0.6)),"")</f>
      </c>
      <c r="G8254" s="2">
        <f>IFERROR(IF(ISBLANK($A8254),"",IF($A8254="Ūdeņraža jonu koncentrācija",VLOOKUP(Dati!$A8254,Normas!$A:$D,3,FALSE),VLOOKUP(Dati!$A8254,Normas!$A:$D,3,FALSE)*0.6)),"")</f>
      </c>
      <c r="H8254" s="2">
        <f>IFERROR(IF(ISBLANK($A8254),"",IF($A8254="Ūdeņraža jonu koncentrācija",VLOOKUP(Dati!$A8254,Normas!$A:$D,2,FALSE),VLOOKUP(Dati!$A8254,Normas!$A:$D,2,FALSE)*0.3)),"")</f>
      </c>
      <c r="I8254" s="2">
        <f>IFERROR(IF(ISBLANK($A8254),"",IF($A8254="Ūdeņraža jonu koncentrācija",VLOOKUP(Dati!$A8254,Normas!$A:$D,3,FALSE),VLOOKUP(Dati!$A8254,Normas!$A:$D,3,FALSE)*0.3)),"")</f>
      </c>
    </row>
    <row r="8255" spans="2:9" x14ac:dyDescent="0.2">
      <c r="B8255">
        <f>IF(ISBLANK(A8255),"",VLOOKUP(A8255,Normas!A:D,4,FALSE))</f>
      </c>
      <c r="E8255" s="2">
        <f>IF(ISBLANK(D8255),"",INT(YEARFRAC(D8255,'Vispārīga informācija'!$B$2)))</f>
      </c>
      <c r="F8255" s="2">
        <f>IFERROR(IF(ISBLANK($A8255),"",IF($A8255="Ūdeņraža jonu koncentrācija",VLOOKUP(Dati!$A8255,Normas!$A:$D,2,FALSE),VLOOKUP(Dati!$A8255,Normas!$A:$D,2,FALSE)*0.6)),"")</f>
      </c>
      <c r="G8255" s="2">
        <f>IFERROR(IF(ISBLANK($A8255),"",IF($A8255="Ūdeņraža jonu koncentrācija",VLOOKUP(Dati!$A8255,Normas!$A:$D,3,FALSE),VLOOKUP(Dati!$A8255,Normas!$A:$D,3,FALSE)*0.6)),"")</f>
      </c>
      <c r="H8255" s="2">
        <f>IFERROR(IF(ISBLANK($A8255),"",IF($A8255="Ūdeņraža jonu koncentrācija",VLOOKUP(Dati!$A8255,Normas!$A:$D,2,FALSE),VLOOKUP(Dati!$A8255,Normas!$A:$D,2,FALSE)*0.3)),"")</f>
      </c>
      <c r="I8255" s="2">
        <f>IFERROR(IF(ISBLANK($A8255),"",IF($A8255="Ūdeņraža jonu koncentrācija",VLOOKUP(Dati!$A8255,Normas!$A:$D,3,FALSE),VLOOKUP(Dati!$A8255,Normas!$A:$D,3,FALSE)*0.3)),"")</f>
      </c>
    </row>
    <row r="8256" spans="2:9" x14ac:dyDescent="0.2">
      <c r="B8256">
        <f>IF(ISBLANK(A8256),"",VLOOKUP(A8256,Normas!A:D,4,FALSE))</f>
      </c>
      <c r="E8256" s="2">
        <f>IF(ISBLANK(D8256),"",INT(YEARFRAC(D8256,'Vispārīga informācija'!$B$2)))</f>
      </c>
      <c r="F8256" s="2">
        <f>IFERROR(IF(ISBLANK($A8256),"",IF($A8256="Ūdeņraža jonu koncentrācija",VLOOKUP(Dati!$A8256,Normas!$A:$D,2,FALSE),VLOOKUP(Dati!$A8256,Normas!$A:$D,2,FALSE)*0.6)),"")</f>
      </c>
      <c r="G8256" s="2">
        <f>IFERROR(IF(ISBLANK($A8256),"",IF($A8256="Ūdeņraža jonu koncentrācija",VLOOKUP(Dati!$A8256,Normas!$A:$D,3,FALSE),VLOOKUP(Dati!$A8256,Normas!$A:$D,3,FALSE)*0.6)),"")</f>
      </c>
      <c r="H8256" s="2">
        <f>IFERROR(IF(ISBLANK($A8256),"",IF($A8256="Ūdeņraža jonu koncentrācija",VLOOKUP(Dati!$A8256,Normas!$A:$D,2,FALSE),VLOOKUP(Dati!$A8256,Normas!$A:$D,2,FALSE)*0.3)),"")</f>
      </c>
      <c r="I8256" s="2">
        <f>IFERROR(IF(ISBLANK($A8256),"",IF($A8256="Ūdeņraža jonu koncentrācija",VLOOKUP(Dati!$A8256,Normas!$A:$D,3,FALSE),VLOOKUP(Dati!$A8256,Normas!$A:$D,3,FALSE)*0.3)),"")</f>
      </c>
    </row>
    <row r="8257" spans="2:9" x14ac:dyDescent="0.2">
      <c r="B8257">
        <f>IF(ISBLANK(A8257),"",VLOOKUP(A8257,Normas!A:D,4,FALSE))</f>
      </c>
      <c r="E8257" s="2">
        <f>IF(ISBLANK(D8257),"",INT(YEARFRAC(D8257,'Vispārīga informācija'!$B$2)))</f>
      </c>
      <c r="F8257" s="2">
        <f>IFERROR(IF(ISBLANK($A8257),"",IF($A8257="Ūdeņraža jonu koncentrācija",VLOOKUP(Dati!$A8257,Normas!$A:$D,2,FALSE),VLOOKUP(Dati!$A8257,Normas!$A:$D,2,FALSE)*0.6)),"")</f>
      </c>
      <c r="G8257" s="2">
        <f>IFERROR(IF(ISBLANK($A8257),"",IF($A8257="Ūdeņraža jonu koncentrācija",VLOOKUP(Dati!$A8257,Normas!$A:$D,3,FALSE),VLOOKUP(Dati!$A8257,Normas!$A:$D,3,FALSE)*0.6)),"")</f>
      </c>
      <c r="H8257" s="2">
        <f>IFERROR(IF(ISBLANK($A8257),"",IF($A8257="Ūdeņraža jonu koncentrācija",VLOOKUP(Dati!$A8257,Normas!$A:$D,2,FALSE),VLOOKUP(Dati!$A8257,Normas!$A:$D,2,FALSE)*0.3)),"")</f>
      </c>
      <c r="I8257" s="2">
        <f>IFERROR(IF(ISBLANK($A8257),"",IF($A8257="Ūdeņraža jonu koncentrācija",VLOOKUP(Dati!$A8257,Normas!$A:$D,3,FALSE),VLOOKUP(Dati!$A8257,Normas!$A:$D,3,FALSE)*0.3)),"")</f>
      </c>
    </row>
    <row r="8258" spans="2:9" x14ac:dyDescent="0.2">
      <c r="B8258">
        <f>IF(ISBLANK(A8258),"",VLOOKUP(A8258,Normas!A:D,4,FALSE))</f>
      </c>
      <c r="E8258" s="2">
        <f>IF(ISBLANK(D8258),"",INT(YEARFRAC(D8258,'Vispārīga informācija'!$B$2)))</f>
      </c>
      <c r="F8258" s="2">
        <f>IFERROR(IF(ISBLANK($A8258),"",IF($A8258="Ūdeņraža jonu koncentrācija",VLOOKUP(Dati!$A8258,Normas!$A:$D,2,FALSE),VLOOKUP(Dati!$A8258,Normas!$A:$D,2,FALSE)*0.6)),"")</f>
      </c>
      <c r="G8258" s="2">
        <f>IFERROR(IF(ISBLANK($A8258),"",IF($A8258="Ūdeņraža jonu koncentrācija",VLOOKUP(Dati!$A8258,Normas!$A:$D,3,FALSE),VLOOKUP(Dati!$A8258,Normas!$A:$D,3,FALSE)*0.6)),"")</f>
      </c>
      <c r="H8258" s="2">
        <f>IFERROR(IF(ISBLANK($A8258),"",IF($A8258="Ūdeņraža jonu koncentrācija",VLOOKUP(Dati!$A8258,Normas!$A:$D,2,FALSE),VLOOKUP(Dati!$A8258,Normas!$A:$D,2,FALSE)*0.3)),"")</f>
      </c>
      <c r="I8258" s="2">
        <f>IFERROR(IF(ISBLANK($A8258),"",IF($A8258="Ūdeņraža jonu koncentrācija",VLOOKUP(Dati!$A8258,Normas!$A:$D,3,FALSE),VLOOKUP(Dati!$A8258,Normas!$A:$D,3,FALSE)*0.3)),"")</f>
      </c>
    </row>
    <row r="8259" spans="2:9" x14ac:dyDescent="0.2">
      <c r="B8259">
        <f>IF(ISBLANK(A8259),"",VLOOKUP(A8259,Normas!A:D,4,FALSE))</f>
      </c>
      <c r="E8259" s="2">
        <f>IF(ISBLANK(D8259),"",INT(YEARFRAC(D8259,'Vispārīga informācija'!$B$2)))</f>
      </c>
      <c r="F8259" s="2">
        <f>IFERROR(IF(ISBLANK($A8259),"",IF($A8259="Ūdeņraža jonu koncentrācija",VLOOKUP(Dati!$A8259,Normas!$A:$D,2,FALSE),VLOOKUP(Dati!$A8259,Normas!$A:$D,2,FALSE)*0.6)),"")</f>
      </c>
      <c r="G8259" s="2">
        <f>IFERROR(IF(ISBLANK($A8259),"",IF($A8259="Ūdeņraža jonu koncentrācija",VLOOKUP(Dati!$A8259,Normas!$A:$D,3,FALSE),VLOOKUP(Dati!$A8259,Normas!$A:$D,3,FALSE)*0.6)),"")</f>
      </c>
      <c r="H8259" s="2">
        <f>IFERROR(IF(ISBLANK($A8259),"",IF($A8259="Ūdeņraža jonu koncentrācija",VLOOKUP(Dati!$A8259,Normas!$A:$D,2,FALSE),VLOOKUP(Dati!$A8259,Normas!$A:$D,2,FALSE)*0.3)),"")</f>
      </c>
      <c r="I8259" s="2">
        <f>IFERROR(IF(ISBLANK($A8259),"",IF($A8259="Ūdeņraža jonu koncentrācija",VLOOKUP(Dati!$A8259,Normas!$A:$D,3,FALSE),VLOOKUP(Dati!$A8259,Normas!$A:$D,3,FALSE)*0.3)),"")</f>
      </c>
    </row>
    <row r="8260" spans="2:9" x14ac:dyDescent="0.2">
      <c r="B8260">
        <f>IF(ISBLANK(A8260),"",VLOOKUP(A8260,Normas!A:D,4,FALSE))</f>
      </c>
      <c r="E8260" s="2">
        <f>IF(ISBLANK(D8260),"",INT(YEARFRAC(D8260,'Vispārīga informācija'!$B$2)))</f>
      </c>
      <c r="F8260" s="2">
        <f>IFERROR(IF(ISBLANK($A8260),"",IF($A8260="Ūdeņraža jonu koncentrācija",VLOOKUP(Dati!$A8260,Normas!$A:$D,2,FALSE),VLOOKUP(Dati!$A8260,Normas!$A:$D,2,FALSE)*0.6)),"")</f>
      </c>
      <c r="G8260" s="2">
        <f>IFERROR(IF(ISBLANK($A8260),"",IF($A8260="Ūdeņraža jonu koncentrācija",VLOOKUP(Dati!$A8260,Normas!$A:$D,3,FALSE),VLOOKUP(Dati!$A8260,Normas!$A:$D,3,FALSE)*0.6)),"")</f>
      </c>
      <c r="H8260" s="2">
        <f>IFERROR(IF(ISBLANK($A8260),"",IF($A8260="Ūdeņraža jonu koncentrācija",VLOOKUP(Dati!$A8260,Normas!$A:$D,2,FALSE),VLOOKUP(Dati!$A8260,Normas!$A:$D,2,FALSE)*0.3)),"")</f>
      </c>
      <c r="I8260" s="2">
        <f>IFERROR(IF(ISBLANK($A8260),"",IF($A8260="Ūdeņraža jonu koncentrācija",VLOOKUP(Dati!$A8260,Normas!$A:$D,3,FALSE),VLOOKUP(Dati!$A8260,Normas!$A:$D,3,FALSE)*0.3)),"")</f>
      </c>
    </row>
    <row r="8261" spans="2:9" x14ac:dyDescent="0.2">
      <c r="B8261">
        <f>IF(ISBLANK(A8261),"",VLOOKUP(A8261,Normas!A:D,4,FALSE))</f>
      </c>
      <c r="E8261" s="2">
        <f>IF(ISBLANK(D8261),"",INT(YEARFRAC(D8261,'Vispārīga informācija'!$B$2)))</f>
      </c>
      <c r="F8261" s="2">
        <f>IFERROR(IF(ISBLANK($A8261),"",IF($A8261="Ūdeņraža jonu koncentrācija",VLOOKUP(Dati!$A8261,Normas!$A:$D,2,FALSE),VLOOKUP(Dati!$A8261,Normas!$A:$D,2,FALSE)*0.6)),"")</f>
      </c>
      <c r="G8261" s="2">
        <f>IFERROR(IF(ISBLANK($A8261),"",IF($A8261="Ūdeņraža jonu koncentrācija",VLOOKUP(Dati!$A8261,Normas!$A:$D,3,FALSE),VLOOKUP(Dati!$A8261,Normas!$A:$D,3,FALSE)*0.6)),"")</f>
      </c>
      <c r="H8261" s="2">
        <f>IFERROR(IF(ISBLANK($A8261),"",IF($A8261="Ūdeņraža jonu koncentrācija",VLOOKUP(Dati!$A8261,Normas!$A:$D,2,FALSE),VLOOKUP(Dati!$A8261,Normas!$A:$D,2,FALSE)*0.3)),"")</f>
      </c>
      <c r="I8261" s="2">
        <f>IFERROR(IF(ISBLANK($A8261),"",IF($A8261="Ūdeņraža jonu koncentrācija",VLOOKUP(Dati!$A8261,Normas!$A:$D,3,FALSE),VLOOKUP(Dati!$A8261,Normas!$A:$D,3,FALSE)*0.3)),"")</f>
      </c>
    </row>
    <row r="8262" spans="2:9" x14ac:dyDescent="0.2">
      <c r="B8262">
        <f>IF(ISBLANK(A8262),"",VLOOKUP(A8262,Normas!A:D,4,FALSE))</f>
      </c>
      <c r="E8262" s="2">
        <f>IF(ISBLANK(D8262),"",INT(YEARFRAC(D8262,'Vispārīga informācija'!$B$2)))</f>
      </c>
      <c r="F8262" s="2">
        <f>IFERROR(IF(ISBLANK($A8262),"",IF($A8262="Ūdeņraža jonu koncentrācija",VLOOKUP(Dati!$A8262,Normas!$A:$D,2,FALSE),VLOOKUP(Dati!$A8262,Normas!$A:$D,2,FALSE)*0.6)),"")</f>
      </c>
      <c r="G8262" s="2">
        <f>IFERROR(IF(ISBLANK($A8262),"",IF($A8262="Ūdeņraža jonu koncentrācija",VLOOKUP(Dati!$A8262,Normas!$A:$D,3,FALSE),VLOOKUP(Dati!$A8262,Normas!$A:$D,3,FALSE)*0.6)),"")</f>
      </c>
      <c r="H8262" s="2">
        <f>IFERROR(IF(ISBLANK($A8262),"",IF($A8262="Ūdeņraža jonu koncentrācija",VLOOKUP(Dati!$A8262,Normas!$A:$D,2,FALSE),VLOOKUP(Dati!$A8262,Normas!$A:$D,2,FALSE)*0.3)),"")</f>
      </c>
      <c r="I8262" s="2">
        <f>IFERROR(IF(ISBLANK($A8262),"",IF($A8262="Ūdeņraža jonu koncentrācija",VLOOKUP(Dati!$A8262,Normas!$A:$D,3,FALSE),VLOOKUP(Dati!$A8262,Normas!$A:$D,3,FALSE)*0.3)),"")</f>
      </c>
    </row>
    <row r="8263" spans="2:9" x14ac:dyDescent="0.2">
      <c r="B8263">
        <f>IF(ISBLANK(A8263),"",VLOOKUP(A8263,Normas!A:D,4,FALSE))</f>
      </c>
      <c r="E8263" s="2">
        <f>IF(ISBLANK(D8263),"",INT(YEARFRAC(D8263,'Vispārīga informācija'!$B$2)))</f>
      </c>
      <c r="F8263" s="2">
        <f>IFERROR(IF(ISBLANK($A8263),"",IF($A8263="Ūdeņraža jonu koncentrācija",VLOOKUP(Dati!$A8263,Normas!$A:$D,2,FALSE),VLOOKUP(Dati!$A8263,Normas!$A:$D,2,FALSE)*0.6)),"")</f>
      </c>
      <c r="G8263" s="2">
        <f>IFERROR(IF(ISBLANK($A8263),"",IF($A8263="Ūdeņraža jonu koncentrācija",VLOOKUP(Dati!$A8263,Normas!$A:$D,3,FALSE),VLOOKUP(Dati!$A8263,Normas!$A:$D,3,FALSE)*0.6)),"")</f>
      </c>
      <c r="H8263" s="2">
        <f>IFERROR(IF(ISBLANK($A8263),"",IF($A8263="Ūdeņraža jonu koncentrācija",VLOOKUP(Dati!$A8263,Normas!$A:$D,2,FALSE),VLOOKUP(Dati!$A8263,Normas!$A:$D,2,FALSE)*0.3)),"")</f>
      </c>
      <c r="I8263" s="2">
        <f>IFERROR(IF(ISBLANK($A8263),"",IF($A8263="Ūdeņraža jonu koncentrācija",VLOOKUP(Dati!$A8263,Normas!$A:$D,3,FALSE),VLOOKUP(Dati!$A8263,Normas!$A:$D,3,FALSE)*0.3)),"")</f>
      </c>
    </row>
    <row r="8264" spans="2:9" x14ac:dyDescent="0.2">
      <c r="B8264">
        <f>IF(ISBLANK(A8264),"",VLOOKUP(A8264,Normas!A:D,4,FALSE))</f>
      </c>
      <c r="E8264" s="2">
        <f>IF(ISBLANK(D8264),"",INT(YEARFRAC(D8264,'Vispārīga informācija'!$B$2)))</f>
      </c>
      <c r="F8264" s="2">
        <f>IFERROR(IF(ISBLANK($A8264),"",IF($A8264="Ūdeņraža jonu koncentrācija",VLOOKUP(Dati!$A8264,Normas!$A:$D,2,FALSE),VLOOKUP(Dati!$A8264,Normas!$A:$D,2,FALSE)*0.6)),"")</f>
      </c>
      <c r="G8264" s="2">
        <f>IFERROR(IF(ISBLANK($A8264),"",IF($A8264="Ūdeņraža jonu koncentrācija",VLOOKUP(Dati!$A8264,Normas!$A:$D,3,FALSE),VLOOKUP(Dati!$A8264,Normas!$A:$D,3,FALSE)*0.6)),"")</f>
      </c>
      <c r="H8264" s="2">
        <f>IFERROR(IF(ISBLANK($A8264),"",IF($A8264="Ūdeņraža jonu koncentrācija",VLOOKUP(Dati!$A8264,Normas!$A:$D,2,FALSE),VLOOKUP(Dati!$A8264,Normas!$A:$D,2,FALSE)*0.3)),"")</f>
      </c>
      <c r="I8264" s="2">
        <f>IFERROR(IF(ISBLANK($A8264),"",IF($A8264="Ūdeņraža jonu koncentrācija",VLOOKUP(Dati!$A8264,Normas!$A:$D,3,FALSE),VLOOKUP(Dati!$A8264,Normas!$A:$D,3,FALSE)*0.3)),"")</f>
      </c>
    </row>
    <row r="8265" spans="2:9" x14ac:dyDescent="0.2">
      <c r="B8265">
        <f>IF(ISBLANK(A8265),"",VLOOKUP(A8265,Normas!A:D,4,FALSE))</f>
      </c>
      <c r="E8265" s="2">
        <f>IF(ISBLANK(D8265),"",INT(YEARFRAC(D8265,'Vispārīga informācija'!$B$2)))</f>
      </c>
      <c r="F8265" s="2">
        <f>IFERROR(IF(ISBLANK($A8265),"",IF($A8265="Ūdeņraža jonu koncentrācija",VLOOKUP(Dati!$A8265,Normas!$A:$D,2,FALSE),VLOOKUP(Dati!$A8265,Normas!$A:$D,2,FALSE)*0.6)),"")</f>
      </c>
      <c r="G8265" s="2">
        <f>IFERROR(IF(ISBLANK($A8265),"",IF($A8265="Ūdeņraža jonu koncentrācija",VLOOKUP(Dati!$A8265,Normas!$A:$D,3,FALSE),VLOOKUP(Dati!$A8265,Normas!$A:$D,3,FALSE)*0.6)),"")</f>
      </c>
      <c r="H8265" s="2">
        <f>IFERROR(IF(ISBLANK($A8265),"",IF($A8265="Ūdeņraža jonu koncentrācija",VLOOKUP(Dati!$A8265,Normas!$A:$D,2,FALSE),VLOOKUP(Dati!$A8265,Normas!$A:$D,2,FALSE)*0.3)),"")</f>
      </c>
      <c r="I8265" s="2">
        <f>IFERROR(IF(ISBLANK($A8265),"",IF($A8265="Ūdeņraža jonu koncentrācija",VLOOKUP(Dati!$A8265,Normas!$A:$D,3,FALSE),VLOOKUP(Dati!$A8265,Normas!$A:$D,3,FALSE)*0.3)),"")</f>
      </c>
    </row>
    <row r="8266" spans="2:9" x14ac:dyDescent="0.2">
      <c r="B8266">
        <f>IF(ISBLANK(A8266),"",VLOOKUP(A8266,Normas!A:D,4,FALSE))</f>
      </c>
      <c r="E8266" s="2">
        <f>IF(ISBLANK(D8266),"",INT(YEARFRAC(D8266,'Vispārīga informācija'!$B$2)))</f>
      </c>
      <c r="F8266" s="2">
        <f>IFERROR(IF(ISBLANK($A8266),"",IF($A8266="Ūdeņraža jonu koncentrācija",VLOOKUP(Dati!$A8266,Normas!$A:$D,2,FALSE),VLOOKUP(Dati!$A8266,Normas!$A:$D,2,FALSE)*0.6)),"")</f>
      </c>
      <c r="G8266" s="2">
        <f>IFERROR(IF(ISBLANK($A8266),"",IF($A8266="Ūdeņraža jonu koncentrācija",VLOOKUP(Dati!$A8266,Normas!$A:$D,3,FALSE),VLOOKUP(Dati!$A8266,Normas!$A:$D,3,FALSE)*0.6)),"")</f>
      </c>
      <c r="H8266" s="2">
        <f>IFERROR(IF(ISBLANK($A8266),"",IF($A8266="Ūdeņraža jonu koncentrācija",VLOOKUP(Dati!$A8266,Normas!$A:$D,2,FALSE),VLOOKUP(Dati!$A8266,Normas!$A:$D,2,FALSE)*0.3)),"")</f>
      </c>
      <c r="I8266" s="2">
        <f>IFERROR(IF(ISBLANK($A8266),"",IF($A8266="Ūdeņraža jonu koncentrācija",VLOOKUP(Dati!$A8266,Normas!$A:$D,3,FALSE),VLOOKUP(Dati!$A8266,Normas!$A:$D,3,FALSE)*0.3)),"")</f>
      </c>
    </row>
    <row r="8267" spans="2:9" x14ac:dyDescent="0.2">
      <c r="B8267">
        <f>IF(ISBLANK(A8267),"",VLOOKUP(A8267,Normas!A:D,4,FALSE))</f>
      </c>
      <c r="E8267" s="2">
        <f>IF(ISBLANK(D8267),"",INT(YEARFRAC(D8267,'Vispārīga informācija'!$B$2)))</f>
      </c>
      <c r="F8267" s="2">
        <f>IFERROR(IF(ISBLANK($A8267),"",IF($A8267="Ūdeņraža jonu koncentrācija",VLOOKUP(Dati!$A8267,Normas!$A:$D,2,FALSE),VLOOKUP(Dati!$A8267,Normas!$A:$D,2,FALSE)*0.6)),"")</f>
      </c>
      <c r="G8267" s="2">
        <f>IFERROR(IF(ISBLANK($A8267),"",IF($A8267="Ūdeņraža jonu koncentrācija",VLOOKUP(Dati!$A8267,Normas!$A:$D,3,FALSE),VLOOKUP(Dati!$A8267,Normas!$A:$D,3,FALSE)*0.6)),"")</f>
      </c>
      <c r="H8267" s="2">
        <f>IFERROR(IF(ISBLANK($A8267),"",IF($A8267="Ūdeņraža jonu koncentrācija",VLOOKUP(Dati!$A8267,Normas!$A:$D,2,FALSE),VLOOKUP(Dati!$A8267,Normas!$A:$D,2,FALSE)*0.3)),"")</f>
      </c>
      <c r="I8267" s="2">
        <f>IFERROR(IF(ISBLANK($A8267),"",IF($A8267="Ūdeņraža jonu koncentrācija",VLOOKUP(Dati!$A8267,Normas!$A:$D,3,FALSE),VLOOKUP(Dati!$A8267,Normas!$A:$D,3,FALSE)*0.3)),"")</f>
      </c>
    </row>
    <row r="8268" spans="2:9" x14ac:dyDescent="0.2">
      <c r="B8268">
        <f>IF(ISBLANK(A8268),"",VLOOKUP(A8268,Normas!A:D,4,FALSE))</f>
      </c>
      <c r="E8268" s="2">
        <f>IF(ISBLANK(D8268),"",INT(YEARFRAC(D8268,'Vispārīga informācija'!$B$2)))</f>
      </c>
      <c r="F8268" s="2">
        <f>IFERROR(IF(ISBLANK($A8268),"",IF($A8268="Ūdeņraža jonu koncentrācija",VLOOKUP(Dati!$A8268,Normas!$A:$D,2,FALSE),VLOOKUP(Dati!$A8268,Normas!$A:$D,2,FALSE)*0.6)),"")</f>
      </c>
      <c r="G8268" s="2">
        <f>IFERROR(IF(ISBLANK($A8268),"",IF($A8268="Ūdeņraža jonu koncentrācija",VLOOKUP(Dati!$A8268,Normas!$A:$D,3,FALSE),VLOOKUP(Dati!$A8268,Normas!$A:$D,3,FALSE)*0.6)),"")</f>
      </c>
      <c r="H8268" s="2">
        <f>IFERROR(IF(ISBLANK($A8268),"",IF($A8268="Ūdeņraža jonu koncentrācija",VLOOKUP(Dati!$A8268,Normas!$A:$D,2,FALSE),VLOOKUP(Dati!$A8268,Normas!$A:$D,2,FALSE)*0.3)),"")</f>
      </c>
      <c r="I8268" s="2">
        <f>IFERROR(IF(ISBLANK($A8268),"",IF($A8268="Ūdeņraža jonu koncentrācija",VLOOKUP(Dati!$A8268,Normas!$A:$D,3,FALSE),VLOOKUP(Dati!$A8268,Normas!$A:$D,3,FALSE)*0.3)),"")</f>
      </c>
    </row>
    <row r="8269" spans="2:9" x14ac:dyDescent="0.2">
      <c r="B8269">
        <f>IF(ISBLANK(A8269),"",VLOOKUP(A8269,Normas!A:D,4,FALSE))</f>
      </c>
      <c r="E8269" s="2">
        <f>IF(ISBLANK(D8269),"",INT(YEARFRAC(D8269,'Vispārīga informācija'!$B$2)))</f>
      </c>
      <c r="F8269" s="2">
        <f>IFERROR(IF(ISBLANK($A8269),"",IF($A8269="Ūdeņraža jonu koncentrācija",VLOOKUP(Dati!$A8269,Normas!$A:$D,2,FALSE),VLOOKUP(Dati!$A8269,Normas!$A:$D,2,FALSE)*0.6)),"")</f>
      </c>
      <c r="G8269" s="2">
        <f>IFERROR(IF(ISBLANK($A8269),"",IF($A8269="Ūdeņraža jonu koncentrācija",VLOOKUP(Dati!$A8269,Normas!$A:$D,3,FALSE),VLOOKUP(Dati!$A8269,Normas!$A:$D,3,FALSE)*0.6)),"")</f>
      </c>
      <c r="H8269" s="2">
        <f>IFERROR(IF(ISBLANK($A8269),"",IF($A8269="Ūdeņraža jonu koncentrācija",VLOOKUP(Dati!$A8269,Normas!$A:$D,2,FALSE),VLOOKUP(Dati!$A8269,Normas!$A:$D,2,FALSE)*0.3)),"")</f>
      </c>
      <c r="I8269" s="2">
        <f>IFERROR(IF(ISBLANK($A8269),"",IF($A8269="Ūdeņraža jonu koncentrācija",VLOOKUP(Dati!$A8269,Normas!$A:$D,3,FALSE),VLOOKUP(Dati!$A8269,Normas!$A:$D,3,FALSE)*0.3)),"")</f>
      </c>
    </row>
    <row r="8270" spans="2:9" x14ac:dyDescent="0.2">
      <c r="B8270">
        <f>IF(ISBLANK(A8270),"",VLOOKUP(A8270,Normas!A:D,4,FALSE))</f>
      </c>
      <c r="E8270" s="2">
        <f>IF(ISBLANK(D8270),"",INT(YEARFRAC(D8270,'Vispārīga informācija'!$B$2)))</f>
      </c>
      <c r="F8270" s="2">
        <f>IFERROR(IF(ISBLANK($A8270),"",IF($A8270="Ūdeņraža jonu koncentrācija",VLOOKUP(Dati!$A8270,Normas!$A:$D,2,FALSE),VLOOKUP(Dati!$A8270,Normas!$A:$D,2,FALSE)*0.6)),"")</f>
      </c>
      <c r="G8270" s="2">
        <f>IFERROR(IF(ISBLANK($A8270),"",IF($A8270="Ūdeņraža jonu koncentrācija",VLOOKUP(Dati!$A8270,Normas!$A:$D,3,FALSE),VLOOKUP(Dati!$A8270,Normas!$A:$D,3,FALSE)*0.6)),"")</f>
      </c>
      <c r="H8270" s="2">
        <f>IFERROR(IF(ISBLANK($A8270),"",IF($A8270="Ūdeņraža jonu koncentrācija",VLOOKUP(Dati!$A8270,Normas!$A:$D,2,FALSE),VLOOKUP(Dati!$A8270,Normas!$A:$D,2,FALSE)*0.3)),"")</f>
      </c>
      <c r="I8270" s="2">
        <f>IFERROR(IF(ISBLANK($A8270),"",IF($A8270="Ūdeņraža jonu koncentrācija",VLOOKUP(Dati!$A8270,Normas!$A:$D,3,FALSE),VLOOKUP(Dati!$A8270,Normas!$A:$D,3,FALSE)*0.3)),"")</f>
      </c>
    </row>
    <row r="8271" spans="2:9" x14ac:dyDescent="0.2">
      <c r="B8271">
        <f>IF(ISBLANK(A8271),"",VLOOKUP(A8271,Normas!A:D,4,FALSE))</f>
      </c>
      <c r="E8271" s="2">
        <f>IF(ISBLANK(D8271),"",INT(YEARFRAC(D8271,'Vispārīga informācija'!$B$2)))</f>
      </c>
      <c r="F8271" s="2">
        <f>IFERROR(IF(ISBLANK($A8271),"",IF($A8271="Ūdeņraža jonu koncentrācija",VLOOKUP(Dati!$A8271,Normas!$A:$D,2,FALSE),VLOOKUP(Dati!$A8271,Normas!$A:$D,2,FALSE)*0.6)),"")</f>
      </c>
      <c r="G8271" s="2">
        <f>IFERROR(IF(ISBLANK($A8271),"",IF($A8271="Ūdeņraža jonu koncentrācija",VLOOKUP(Dati!$A8271,Normas!$A:$D,3,FALSE),VLOOKUP(Dati!$A8271,Normas!$A:$D,3,FALSE)*0.6)),"")</f>
      </c>
      <c r="H8271" s="2">
        <f>IFERROR(IF(ISBLANK($A8271),"",IF($A8271="Ūdeņraža jonu koncentrācija",VLOOKUP(Dati!$A8271,Normas!$A:$D,2,FALSE),VLOOKUP(Dati!$A8271,Normas!$A:$D,2,FALSE)*0.3)),"")</f>
      </c>
      <c r="I8271" s="2">
        <f>IFERROR(IF(ISBLANK($A8271),"",IF($A8271="Ūdeņraža jonu koncentrācija",VLOOKUP(Dati!$A8271,Normas!$A:$D,3,FALSE),VLOOKUP(Dati!$A8271,Normas!$A:$D,3,FALSE)*0.3)),"")</f>
      </c>
    </row>
    <row r="8272" spans="2:9" x14ac:dyDescent="0.2">
      <c r="B8272">
        <f>IF(ISBLANK(A8272),"",VLOOKUP(A8272,Normas!A:D,4,FALSE))</f>
      </c>
      <c r="E8272" s="2">
        <f>IF(ISBLANK(D8272),"",INT(YEARFRAC(D8272,'Vispārīga informācija'!$B$2)))</f>
      </c>
      <c r="F8272" s="2">
        <f>IFERROR(IF(ISBLANK($A8272),"",IF($A8272="Ūdeņraža jonu koncentrācija",VLOOKUP(Dati!$A8272,Normas!$A:$D,2,FALSE),VLOOKUP(Dati!$A8272,Normas!$A:$D,2,FALSE)*0.6)),"")</f>
      </c>
      <c r="G8272" s="2">
        <f>IFERROR(IF(ISBLANK($A8272),"",IF($A8272="Ūdeņraža jonu koncentrācija",VLOOKUP(Dati!$A8272,Normas!$A:$D,3,FALSE),VLOOKUP(Dati!$A8272,Normas!$A:$D,3,FALSE)*0.6)),"")</f>
      </c>
      <c r="H8272" s="2">
        <f>IFERROR(IF(ISBLANK($A8272),"",IF($A8272="Ūdeņraža jonu koncentrācija",VLOOKUP(Dati!$A8272,Normas!$A:$D,2,FALSE),VLOOKUP(Dati!$A8272,Normas!$A:$D,2,FALSE)*0.3)),"")</f>
      </c>
      <c r="I8272" s="2">
        <f>IFERROR(IF(ISBLANK($A8272),"",IF($A8272="Ūdeņraža jonu koncentrācija",VLOOKUP(Dati!$A8272,Normas!$A:$D,3,FALSE),VLOOKUP(Dati!$A8272,Normas!$A:$D,3,FALSE)*0.3)),"")</f>
      </c>
    </row>
    <row r="8273" spans="2:9" x14ac:dyDescent="0.2">
      <c r="B8273">
        <f>IF(ISBLANK(A8273),"",VLOOKUP(A8273,Normas!A:D,4,FALSE))</f>
      </c>
      <c r="E8273" s="2">
        <f>IF(ISBLANK(D8273),"",INT(YEARFRAC(D8273,'Vispārīga informācija'!$B$2)))</f>
      </c>
      <c r="F8273" s="2">
        <f>IFERROR(IF(ISBLANK($A8273),"",IF($A8273="Ūdeņraža jonu koncentrācija",VLOOKUP(Dati!$A8273,Normas!$A:$D,2,FALSE),VLOOKUP(Dati!$A8273,Normas!$A:$D,2,FALSE)*0.6)),"")</f>
      </c>
      <c r="G8273" s="2">
        <f>IFERROR(IF(ISBLANK($A8273),"",IF($A8273="Ūdeņraža jonu koncentrācija",VLOOKUP(Dati!$A8273,Normas!$A:$D,3,FALSE),VLOOKUP(Dati!$A8273,Normas!$A:$D,3,FALSE)*0.6)),"")</f>
      </c>
      <c r="H8273" s="2">
        <f>IFERROR(IF(ISBLANK($A8273),"",IF($A8273="Ūdeņraža jonu koncentrācija",VLOOKUP(Dati!$A8273,Normas!$A:$D,2,FALSE),VLOOKUP(Dati!$A8273,Normas!$A:$D,2,FALSE)*0.3)),"")</f>
      </c>
      <c r="I8273" s="2">
        <f>IFERROR(IF(ISBLANK($A8273),"",IF($A8273="Ūdeņraža jonu koncentrācija",VLOOKUP(Dati!$A8273,Normas!$A:$D,3,FALSE),VLOOKUP(Dati!$A8273,Normas!$A:$D,3,FALSE)*0.3)),"")</f>
      </c>
    </row>
    <row r="8274" spans="2:9" x14ac:dyDescent="0.2">
      <c r="B8274">
        <f>IF(ISBLANK(A8274),"",VLOOKUP(A8274,Normas!A:D,4,FALSE))</f>
      </c>
      <c r="E8274" s="2">
        <f>IF(ISBLANK(D8274),"",INT(YEARFRAC(D8274,'Vispārīga informācija'!$B$2)))</f>
      </c>
      <c r="F8274" s="2">
        <f>IFERROR(IF(ISBLANK($A8274),"",IF($A8274="Ūdeņraža jonu koncentrācija",VLOOKUP(Dati!$A8274,Normas!$A:$D,2,FALSE),VLOOKUP(Dati!$A8274,Normas!$A:$D,2,FALSE)*0.6)),"")</f>
      </c>
      <c r="G8274" s="2">
        <f>IFERROR(IF(ISBLANK($A8274),"",IF($A8274="Ūdeņraža jonu koncentrācija",VLOOKUP(Dati!$A8274,Normas!$A:$D,3,FALSE),VLOOKUP(Dati!$A8274,Normas!$A:$D,3,FALSE)*0.6)),"")</f>
      </c>
      <c r="H8274" s="2">
        <f>IFERROR(IF(ISBLANK($A8274),"",IF($A8274="Ūdeņraža jonu koncentrācija",VLOOKUP(Dati!$A8274,Normas!$A:$D,2,FALSE),VLOOKUP(Dati!$A8274,Normas!$A:$D,2,FALSE)*0.3)),"")</f>
      </c>
      <c r="I8274" s="2">
        <f>IFERROR(IF(ISBLANK($A8274),"",IF($A8274="Ūdeņraža jonu koncentrācija",VLOOKUP(Dati!$A8274,Normas!$A:$D,3,FALSE),VLOOKUP(Dati!$A8274,Normas!$A:$D,3,FALSE)*0.3)),"")</f>
      </c>
    </row>
    <row r="8275" spans="2:9" x14ac:dyDescent="0.2">
      <c r="B8275">
        <f>IF(ISBLANK(A8275),"",VLOOKUP(A8275,Normas!A:D,4,FALSE))</f>
      </c>
      <c r="E8275" s="2">
        <f>IF(ISBLANK(D8275),"",INT(YEARFRAC(D8275,'Vispārīga informācija'!$B$2)))</f>
      </c>
      <c r="F8275" s="2">
        <f>IFERROR(IF(ISBLANK($A8275),"",IF($A8275="Ūdeņraža jonu koncentrācija",VLOOKUP(Dati!$A8275,Normas!$A:$D,2,FALSE),VLOOKUP(Dati!$A8275,Normas!$A:$D,2,FALSE)*0.6)),"")</f>
      </c>
      <c r="G8275" s="2">
        <f>IFERROR(IF(ISBLANK($A8275),"",IF($A8275="Ūdeņraža jonu koncentrācija",VLOOKUP(Dati!$A8275,Normas!$A:$D,3,FALSE),VLOOKUP(Dati!$A8275,Normas!$A:$D,3,FALSE)*0.6)),"")</f>
      </c>
      <c r="H8275" s="2">
        <f>IFERROR(IF(ISBLANK($A8275),"",IF($A8275="Ūdeņraža jonu koncentrācija",VLOOKUP(Dati!$A8275,Normas!$A:$D,2,FALSE),VLOOKUP(Dati!$A8275,Normas!$A:$D,2,FALSE)*0.3)),"")</f>
      </c>
      <c r="I8275" s="2">
        <f>IFERROR(IF(ISBLANK($A8275),"",IF($A8275="Ūdeņraža jonu koncentrācija",VLOOKUP(Dati!$A8275,Normas!$A:$D,3,FALSE),VLOOKUP(Dati!$A8275,Normas!$A:$D,3,FALSE)*0.3)),"")</f>
      </c>
    </row>
    <row r="8276" spans="2:9" x14ac:dyDescent="0.2">
      <c r="B8276">
        <f>IF(ISBLANK(A8276),"",VLOOKUP(A8276,Normas!A:D,4,FALSE))</f>
      </c>
      <c r="E8276" s="2">
        <f>IF(ISBLANK(D8276),"",INT(YEARFRAC(D8276,'Vispārīga informācija'!$B$2)))</f>
      </c>
      <c r="F8276" s="2">
        <f>IFERROR(IF(ISBLANK($A8276),"",IF($A8276="Ūdeņraža jonu koncentrācija",VLOOKUP(Dati!$A8276,Normas!$A:$D,2,FALSE),VLOOKUP(Dati!$A8276,Normas!$A:$D,2,FALSE)*0.6)),"")</f>
      </c>
      <c r="G8276" s="2">
        <f>IFERROR(IF(ISBLANK($A8276),"",IF($A8276="Ūdeņraža jonu koncentrācija",VLOOKUP(Dati!$A8276,Normas!$A:$D,3,FALSE),VLOOKUP(Dati!$A8276,Normas!$A:$D,3,FALSE)*0.6)),"")</f>
      </c>
      <c r="H8276" s="2">
        <f>IFERROR(IF(ISBLANK($A8276),"",IF($A8276="Ūdeņraža jonu koncentrācija",VLOOKUP(Dati!$A8276,Normas!$A:$D,2,FALSE),VLOOKUP(Dati!$A8276,Normas!$A:$D,2,FALSE)*0.3)),"")</f>
      </c>
      <c r="I8276" s="2">
        <f>IFERROR(IF(ISBLANK($A8276),"",IF($A8276="Ūdeņraža jonu koncentrācija",VLOOKUP(Dati!$A8276,Normas!$A:$D,3,FALSE),VLOOKUP(Dati!$A8276,Normas!$A:$D,3,FALSE)*0.3)),"")</f>
      </c>
    </row>
    <row r="8277" spans="2:9" x14ac:dyDescent="0.2">
      <c r="B8277">
        <f>IF(ISBLANK(A8277),"",VLOOKUP(A8277,Normas!A:D,4,FALSE))</f>
      </c>
      <c r="E8277" s="2">
        <f>IF(ISBLANK(D8277),"",INT(YEARFRAC(D8277,'Vispārīga informācija'!$B$2)))</f>
      </c>
      <c r="F8277" s="2">
        <f>IFERROR(IF(ISBLANK($A8277),"",IF($A8277="Ūdeņraža jonu koncentrācija",VLOOKUP(Dati!$A8277,Normas!$A:$D,2,FALSE),VLOOKUP(Dati!$A8277,Normas!$A:$D,2,FALSE)*0.6)),"")</f>
      </c>
      <c r="G8277" s="2">
        <f>IFERROR(IF(ISBLANK($A8277),"",IF($A8277="Ūdeņraža jonu koncentrācija",VLOOKUP(Dati!$A8277,Normas!$A:$D,3,FALSE),VLOOKUP(Dati!$A8277,Normas!$A:$D,3,FALSE)*0.6)),"")</f>
      </c>
      <c r="H8277" s="2">
        <f>IFERROR(IF(ISBLANK($A8277),"",IF($A8277="Ūdeņraža jonu koncentrācija",VLOOKUP(Dati!$A8277,Normas!$A:$D,2,FALSE),VLOOKUP(Dati!$A8277,Normas!$A:$D,2,FALSE)*0.3)),"")</f>
      </c>
      <c r="I8277" s="2">
        <f>IFERROR(IF(ISBLANK($A8277),"",IF($A8277="Ūdeņraža jonu koncentrācija",VLOOKUP(Dati!$A8277,Normas!$A:$D,3,FALSE),VLOOKUP(Dati!$A8277,Normas!$A:$D,3,FALSE)*0.3)),"")</f>
      </c>
    </row>
    <row r="8278" spans="2:9" x14ac:dyDescent="0.2">
      <c r="B8278">
        <f>IF(ISBLANK(A8278),"",VLOOKUP(A8278,Normas!A:D,4,FALSE))</f>
      </c>
      <c r="E8278" s="2">
        <f>IF(ISBLANK(D8278),"",INT(YEARFRAC(D8278,'Vispārīga informācija'!$B$2)))</f>
      </c>
      <c r="F8278" s="2">
        <f>IFERROR(IF(ISBLANK($A8278),"",IF($A8278="Ūdeņraža jonu koncentrācija",VLOOKUP(Dati!$A8278,Normas!$A:$D,2,FALSE),VLOOKUP(Dati!$A8278,Normas!$A:$D,2,FALSE)*0.6)),"")</f>
      </c>
      <c r="G8278" s="2">
        <f>IFERROR(IF(ISBLANK($A8278),"",IF($A8278="Ūdeņraža jonu koncentrācija",VLOOKUP(Dati!$A8278,Normas!$A:$D,3,FALSE),VLOOKUP(Dati!$A8278,Normas!$A:$D,3,FALSE)*0.6)),"")</f>
      </c>
      <c r="H8278" s="2">
        <f>IFERROR(IF(ISBLANK($A8278),"",IF($A8278="Ūdeņraža jonu koncentrācija",VLOOKUP(Dati!$A8278,Normas!$A:$D,2,FALSE),VLOOKUP(Dati!$A8278,Normas!$A:$D,2,FALSE)*0.3)),"")</f>
      </c>
      <c r="I8278" s="2">
        <f>IFERROR(IF(ISBLANK($A8278),"",IF($A8278="Ūdeņraža jonu koncentrācija",VLOOKUP(Dati!$A8278,Normas!$A:$D,3,FALSE),VLOOKUP(Dati!$A8278,Normas!$A:$D,3,FALSE)*0.3)),"")</f>
      </c>
    </row>
    <row r="8279" spans="2:9" x14ac:dyDescent="0.2">
      <c r="B8279">
        <f>IF(ISBLANK(A8279),"",VLOOKUP(A8279,Normas!A:D,4,FALSE))</f>
      </c>
      <c r="E8279" s="2">
        <f>IF(ISBLANK(D8279),"",INT(YEARFRAC(D8279,'Vispārīga informācija'!$B$2)))</f>
      </c>
      <c r="F8279" s="2">
        <f>IFERROR(IF(ISBLANK($A8279),"",IF($A8279="Ūdeņraža jonu koncentrācija",VLOOKUP(Dati!$A8279,Normas!$A:$D,2,FALSE),VLOOKUP(Dati!$A8279,Normas!$A:$D,2,FALSE)*0.6)),"")</f>
      </c>
      <c r="G8279" s="2">
        <f>IFERROR(IF(ISBLANK($A8279),"",IF($A8279="Ūdeņraža jonu koncentrācija",VLOOKUP(Dati!$A8279,Normas!$A:$D,3,FALSE),VLOOKUP(Dati!$A8279,Normas!$A:$D,3,FALSE)*0.6)),"")</f>
      </c>
      <c r="H8279" s="2">
        <f>IFERROR(IF(ISBLANK($A8279),"",IF($A8279="Ūdeņraža jonu koncentrācija",VLOOKUP(Dati!$A8279,Normas!$A:$D,2,FALSE),VLOOKUP(Dati!$A8279,Normas!$A:$D,2,FALSE)*0.3)),"")</f>
      </c>
      <c r="I8279" s="2">
        <f>IFERROR(IF(ISBLANK($A8279),"",IF($A8279="Ūdeņraža jonu koncentrācija",VLOOKUP(Dati!$A8279,Normas!$A:$D,3,FALSE),VLOOKUP(Dati!$A8279,Normas!$A:$D,3,FALSE)*0.3)),"")</f>
      </c>
    </row>
    <row r="8280" spans="2:9" x14ac:dyDescent="0.2">
      <c r="B8280">
        <f>IF(ISBLANK(A8280),"",VLOOKUP(A8280,Normas!A:D,4,FALSE))</f>
      </c>
      <c r="E8280" s="2">
        <f>IF(ISBLANK(D8280),"",INT(YEARFRAC(D8280,'Vispārīga informācija'!$B$2)))</f>
      </c>
      <c r="F8280" s="2">
        <f>IFERROR(IF(ISBLANK($A8280),"",IF($A8280="Ūdeņraža jonu koncentrācija",VLOOKUP(Dati!$A8280,Normas!$A:$D,2,FALSE),VLOOKUP(Dati!$A8280,Normas!$A:$D,2,FALSE)*0.6)),"")</f>
      </c>
      <c r="G8280" s="2">
        <f>IFERROR(IF(ISBLANK($A8280),"",IF($A8280="Ūdeņraža jonu koncentrācija",VLOOKUP(Dati!$A8280,Normas!$A:$D,3,FALSE),VLOOKUP(Dati!$A8280,Normas!$A:$D,3,FALSE)*0.6)),"")</f>
      </c>
      <c r="H8280" s="2">
        <f>IFERROR(IF(ISBLANK($A8280),"",IF($A8280="Ūdeņraža jonu koncentrācija",VLOOKUP(Dati!$A8280,Normas!$A:$D,2,FALSE),VLOOKUP(Dati!$A8280,Normas!$A:$D,2,FALSE)*0.3)),"")</f>
      </c>
      <c r="I8280" s="2">
        <f>IFERROR(IF(ISBLANK($A8280),"",IF($A8280="Ūdeņraža jonu koncentrācija",VLOOKUP(Dati!$A8280,Normas!$A:$D,3,FALSE),VLOOKUP(Dati!$A8280,Normas!$A:$D,3,FALSE)*0.3)),"")</f>
      </c>
    </row>
    <row r="8281" spans="2:9" x14ac:dyDescent="0.2">
      <c r="B8281">
        <f>IF(ISBLANK(A8281),"",VLOOKUP(A8281,Normas!A:D,4,FALSE))</f>
      </c>
      <c r="E8281" s="2">
        <f>IF(ISBLANK(D8281),"",INT(YEARFRAC(D8281,'Vispārīga informācija'!$B$2)))</f>
      </c>
      <c r="F8281" s="2">
        <f>IFERROR(IF(ISBLANK($A8281),"",IF($A8281="Ūdeņraža jonu koncentrācija",VLOOKUP(Dati!$A8281,Normas!$A:$D,2,FALSE),VLOOKUP(Dati!$A8281,Normas!$A:$D,2,FALSE)*0.6)),"")</f>
      </c>
      <c r="G8281" s="2">
        <f>IFERROR(IF(ISBLANK($A8281),"",IF($A8281="Ūdeņraža jonu koncentrācija",VLOOKUP(Dati!$A8281,Normas!$A:$D,3,FALSE),VLOOKUP(Dati!$A8281,Normas!$A:$D,3,FALSE)*0.6)),"")</f>
      </c>
      <c r="H8281" s="2">
        <f>IFERROR(IF(ISBLANK($A8281),"",IF($A8281="Ūdeņraža jonu koncentrācija",VLOOKUP(Dati!$A8281,Normas!$A:$D,2,FALSE),VLOOKUP(Dati!$A8281,Normas!$A:$D,2,FALSE)*0.3)),"")</f>
      </c>
      <c r="I8281" s="2">
        <f>IFERROR(IF(ISBLANK($A8281),"",IF($A8281="Ūdeņraža jonu koncentrācija",VLOOKUP(Dati!$A8281,Normas!$A:$D,3,FALSE),VLOOKUP(Dati!$A8281,Normas!$A:$D,3,FALSE)*0.3)),"")</f>
      </c>
    </row>
    <row r="8282" spans="2:9" x14ac:dyDescent="0.2">
      <c r="B8282">
        <f>IF(ISBLANK(A8282),"",VLOOKUP(A8282,Normas!A:D,4,FALSE))</f>
      </c>
      <c r="E8282" s="2">
        <f>IF(ISBLANK(D8282),"",INT(YEARFRAC(D8282,'Vispārīga informācija'!$B$2)))</f>
      </c>
      <c r="F8282" s="2">
        <f>IFERROR(IF(ISBLANK($A8282),"",IF($A8282="Ūdeņraža jonu koncentrācija",VLOOKUP(Dati!$A8282,Normas!$A:$D,2,FALSE),VLOOKUP(Dati!$A8282,Normas!$A:$D,2,FALSE)*0.6)),"")</f>
      </c>
      <c r="G8282" s="2">
        <f>IFERROR(IF(ISBLANK($A8282),"",IF($A8282="Ūdeņraža jonu koncentrācija",VLOOKUP(Dati!$A8282,Normas!$A:$D,3,FALSE),VLOOKUP(Dati!$A8282,Normas!$A:$D,3,FALSE)*0.6)),"")</f>
      </c>
      <c r="H8282" s="2">
        <f>IFERROR(IF(ISBLANK($A8282),"",IF($A8282="Ūdeņraža jonu koncentrācija",VLOOKUP(Dati!$A8282,Normas!$A:$D,2,FALSE),VLOOKUP(Dati!$A8282,Normas!$A:$D,2,FALSE)*0.3)),"")</f>
      </c>
      <c r="I8282" s="2">
        <f>IFERROR(IF(ISBLANK($A8282),"",IF($A8282="Ūdeņraža jonu koncentrācija",VLOOKUP(Dati!$A8282,Normas!$A:$D,3,FALSE),VLOOKUP(Dati!$A8282,Normas!$A:$D,3,FALSE)*0.3)),"")</f>
      </c>
    </row>
    <row r="8283" spans="2:9" x14ac:dyDescent="0.2">
      <c r="B8283">
        <f>IF(ISBLANK(A8283),"",VLOOKUP(A8283,Normas!A:D,4,FALSE))</f>
      </c>
      <c r="E8283" s="2">
        <f>IF(ISBLANK(D8283),"",INT(YEARFRAC(D8283,'Vispārīga informācija'!$B$2)))</f>
      </c>
      <c r="F8283" s="2">
        <f>IFERROR(IF(ISBLANK($A8283),"",IF($A8283="Ūdeņraža jonu koncentrācija",VLOOKUP(Dati!$A8283,Normas!$A:$D,2,FALSE),VLOOKUP(Dati!$A8283,Normas!$A:$D,2,FALSE)*0.6)),"")</f>
      </c>
      <c r="G8283" s="2">
        <f>IFERROR(IF(ISBLANK($A8283),"",IF($A8283="Ūdeņraža jonu koncentrācija",VLOOKUP(Dati!$A8283,Normas!$A:$D,3,FALSE),VLOOKUP(Dati!$A8283,Normas!$A:$D,3,FALSE)*0.6)),"")</f>
      </c>
      <c r="H8283" s="2">
        <f>IFERROR(IF(ISBLANK($A8283),"",IF($A8283="Ūdeņraža jonu koncentrācija",VLOOKUP(Dati!$A8283,Normas!$A:$D,2,FALSE),VLOOKUP(Dati!$A8283,Normas!$A:$D,2,FALSE)*0.3)),"")</f>
      </c>
      <c r="I8283" s="2">
        <f>IFERROR(IF(ISBLANK($A8283),"",IF($A8283="Ūdeņraža jonu koncentrācija",VLOOKUP(Dati!$A8283,Normas!$A:$D,3,FALSE),VLOOKUP(Dati!$A8283,Normas!$A:$D,3,FALSE)*0.3)),"")</f>
      </c>
    </row>
    <row r="8284" spans="2:9" x14ac:dyDescent="0.2">
      <c r="B8284">
        <f>IF(ISBLANK(A8284),"",VLOOKUP(A8284,Normas!A:D,4,FALSE))</f>
      </c>
      <c r="E8284" s="2">
        <f>IF(ISBLANK(D8284),"",INT(YEARFRAC(D8284,'Vispārīga informācija'!$B$2)))</f>
      </c>
      <c r="F8284" s="2">
        <f>IFERROR(IF(ISBLANK($A8284),"",IF($A8284="Ūdeņraža jonu koncentrācija",VLOOKUP(Dati!$A8284,Normas!$A:$D,2,FALSE),VLOOKUP(Dati!$A8284,Normas!$A:$D,2,FALSE)*0.6)),"")</f>
      </c>
      <c r="G8284" s="2">
        <f>IFERROR(IF(ISBLANK($A8284),"",IF($A8284="Ūdeņraža jonu koncentrācija",VLOOKUP(Dati!$A8284,Normas!$A:$D,3,FALSE),VLOOKUP(Dati!$A8284,Normas!$A:$D,3,FALSE)*0.6)),"")</f>
      </c>
      <c r="H8284" s="2">
        <f>IFERROR(IF(ISBLANK($A8284),"",IF($A8284="Ūdeņraža jonu koncentrācija",VLOOKUP(Dati!$A8284,Normas!$A:$D,2,FALSE),VLOOKUP(Dati!$A8284,Normas!$A:$D,2,FALSE)*0.3)),"")</f>
      </c>
      <c r="I8284" s="2">
        <f>IFERROR(IF(ISBLANK($A8284),"",IF($A8284="Ūdeņraža jonu koncentrācija",VLOOKUP(Dati!$A8284,Normas!$A:$D,3,FALSE),VLOOKUP(Dati!$A8284,Normas!$A:$D,3,FALSE)*0.3)),"")</f>
      </c>
    </row>
    <row r="8285" spans="2:9" x14ac:dyDescent="0.2">
      <c r="B8285">
        <f>IF(ISBLANK(A8285),"",VLOOKUP(A8285,Normas!A:D,4,FALSE))</f>
      </c>
      <c r="E8285" s="2">
        <f>IF(ISBLANK(D8285),"",INT(YEARFRAC(D8285,'Vispārīga informācija'!$B$2)))</f>
      </c>
      <c r="F8285" s="2">
        <f>IFERROR(IF(ISBLANK($A8285),"",IF($A8285="Ūdeņraža jonu koncentrācija",VLOOKUP(Dati!$A8285,Normas!$A:$D,2,FALSE),VLOOKUP(Dati!$A8285,Normas!$A:$D,2,FALSE)*0.6)),"")</f>
      </c>
      <c r="G8285" s="2">
        <f>IFERROR(IF(ISBLANK($A8285),"",IF($A8285="Ūdeņraža jonu koncentrācija",VLOOKUP(Dati!$A8285,Normas!$A:$D,3,FALSE),VLOOKUP(Dati!$A8285,Normas!$A:$D,3,FALSE)*0.6)),"")</f>
      </c>
      <c r="H8285" s="2">
        <f>IFERROR(IF(ISBLANK($A8285),"",IF($A8285="Ūdeņraža jonu koncentrācija",VLOOKUP(Dati!$A8285,Normas!$A:$D,2,FALSE),VLOOKUP(Dati!$A8285,Normas!$A:$D,2,FALSE)*0.3)),"")</f>
      </c>
      <c r="I8285" s="2">
        <f>IFERROR(IF(ISBLANK($A8285),"",IF($A8285="Ūdeņraža jonu koncentrācija",VLOOKUP(Dati!$A8285,Normas!$A:$D,3,FALSE),VLOOKUP(Dati!$A8285,Normas!$A:$D,3,FALSE)*0.3)),"")</f>
      </c>
    </row>
    <row r="8286" spans="2:9" x14ac:dyDescent="0.2">
      <c r="B8286">
        <f>IF(ISBLANK(A8286),"",VLOOKUP(A8286,Normas!A:D,4,FALSE))</f>
      </c>
      <c r="E8286" s="2">
        <f>IF(ISBLANK(D8286),"",INT(YEARFRAC(D8286,'Vispārīga informācija'!$B$2)))</f>
      </c>
      <c r="F8286" s="2">
        <f>IFERROR(IF(ISBLANK($A8286),"",IF($A8286="Ūdeņraža jonu koncentrācija",VLOOKUP(Dati!$A8286,Normas!$A:$D,2,FALSE),VLOOKUP(Dati!$A8286,Normas!$A:$D,2,FALSE)*0.6)),"")</f>
      </c>
      <c r="G8286" s="2">
        <f>IFERROR(IF(ISBLANK($A8286),"",IF($A8286="Ūdeņraža jonu koncentrācija",VLOOKUP(Dati!$A8286,Normas!$A:$D,3,FALSE),VLOOKUP(Dati!$A8286,Normas!$A:$D,3,FALSE)*0.6)),"")</f>
      </c>
      <c r="H8286" s="2">
        <f>IFERROR(IF(ISBLANK($A8286),"",IF($A8286="Ūdeņraža jonu koncentrācija",VLOOKUP(Dati!$A8286,Normas!$A:$D,2,FALSE),VLOOKUP(Dati!$A8286,Normas!$A:$D,2,FALSE)*0.3)),"")</f>
      </c>
      <c r="I8286" s="2">
        <f>IFERROR(IF(ISBLANK($A8286),"",IF($A8286="Ūdeņraža jonu koncentrācija",VLOOKUP(Dati!$A8286,Normas!$A:$D,3,FALSE),VLOOKUP(Dati!$A8286,Normas!$A:$D,3,FALSE)*0.3)),"")</f>
      </c>
    </row>
    <row r="8287" spans="2:9" x14ac:dyDescent="0.2">
      <c r="B8287">
        <f>IF(ISBLANK(A8287),"",VLOOKUP(A8287,Normas!A:D,4,FALSE))</f>
      </c>
      <c r="E8287" s="2">
        <f>IF(ISBLANK(D8287),"",INT(YEARFRAC(D8287,'Vispārīga informācija'!$B$2)))</f>
      </c>
      <c r="F8287" s="2">
        <f>IFERROR(IF(ISBLANK($A8287),"",IF($A8287="Ūdeņraža jonu koncentrācija",VLOOKUP(Dati!$A8287,Normas!$A:$D,2,FALSE),VLOOKUP(Dati!$A8287,Normas!$A:$D,2,FALSE)*0.6)),"")</f>
      </c>
      <c r="G8287" s="2">
        <f>IFERROR(IF(ISBLANK($A8287),"",IF($A8287="Ūdeņraža jonu koncentrācija",VLOOKUP(Dati!$A8287,Normas!$A:$D,3,FALSE),VLOOKUP(Dati!$A8287,Normas!$A:$D,3,FALSE)*0.6)),"")</f>
      </c>
      <c r="H8287" s="2">
        <f>IFERROR(IF(ISBLANK($A8287),"",IF($A8287="Ūdeņraža jonu koncentrācija",VLOOKUP(Dati!$A8287,Normas!$A:$D,2,FALSE),VLOOKUP(Dati!$A8287,Normas!$A:$D,2,FALSE)*0.3)),"")</f>
      </c>
      <c r="I8287" s="2">
        <f>IFERROR(IF(ISBLANK($A8287),"",IF($A8287="Ūdeņraža jonu koncentrācija",VLOOKUP(Dati!$A8287,Normas!$A:$D,3,FALSE),VLOOKUP(Dati!$A8287,Normas!$A:$D,3,FALSE)*0.3)),"")</f>
      </c>
    </row>
    <row r="8288" spans="2:9" x14ac:dyDescent="0.2">
      <c r="B8288">
        <f>IF(ISBLANK(A8288),"",VLOOKUP(A8288,Normas!A:D,4,FALSE))</f>
      </c>
      <c r="E8288" s="2">
        <f>IF(ISBLANK(D8288),"",INT(YEARFRAC(D8288,'Vispārīga informācija'!$B$2)))</f>
      </c>
      <c r="F8288" s="2">
        <f>IFERROR(IF(ISBLANK($A8288),"",IF($A8288="Ūdeņraža jonu koncentrācija",VLOOKUP(Dati!$A8288,Normas!$A:$D,2,FALSE),VLOOKUP(Dati!$A8288,Normas!$A:$D,2,FALSE)*0.6)),"")</f>
      </c>
      <c r="G8288" s="2">
        <f>IFERROR(IF(ISBLANK($A8288),"",IF($A8288="Ūdeņraža jonu koncentrācija",VLOOKUP(Dati!$A8288,Normas!$A:$D,3,FALSE),VLOOKUP(Dati!$A8288,Normas!$A:$D,3,FALSE)*0.6)),"")</f>
      </c>
      <c r="H8288" s="2">
        <f>IFERROR(IF(ISBLANK($A8288),"",IF($A8288="Ūdeņraža jonu koncentrācija",VLOOKUP(Dati!$A8288,Normas!$A:$D,2,FALSE),VLOOKUP(Dati!$A8288,Normas!$A:$D,2,FALSE)*0.3)),"")</f>
      </c>
      <c r="I8288" s="2">
        <f>IFERROR(IF(ISBLANK($A8288),"",IF($A8288="Ūdeņraža jonu koncentrācija",VLOOKUP(Dati!$A8288,Normas!$A:$D,3,FALSE),VLOOKUP(Dati!$A8288,Normas!$A:$D,3,FALSE)*0.3)),"")</f>
      </c>
    </row>
    <row r="8289" spans="2:9" x14ac:dyDescent="0.2">
      <c r="B8289">
        <f>IF(ISBLANK(A8289),"",VLOOKUP(A8289,Normas!A:D,4,FALSE))</f>
      </c>
      <c r="E8289" s="2">
        <f>IF(ISBLANK(D8289),"",INT(YEARFRAC(D8289,'Vispārīga informācija'!$B$2)))</f>
      </c>
      <c r="F8289" s="2">
        <f>IFERROR(IF(ISBLANK($A8289),"",IF($A8289="Ūdeņraža jonu koncentrācija",VLOOKUP(Dati!$A8289,Normas!$A:$D,2,FALSE),VLOOKUP(Dati!$A8289,Normas!$A:$D,2,FALSE)*0.6)),"")</f>
      </c>
      <c r="G8289" s="2">
        <f>IFERROR(IF(ISBLANK($A8289),"",IF($A8289="Ūdeņraža jonu koncentrācija",VLOOKUP(Dati!$A8289,Normas!$A:$D,3,FALSE),VLOOKUP(Dati!$A8289,Normas!$A:$D,3,FALSE)*0.6)),"")</f>
      </c>
      <c r="H8289" s="2">
        <f>IFERROR(IF(ISBLANK($A8289),"",IF($A8289="Ūdeņraža jonu koncentrācija",VLOOKUP(Dati!$A8289,Normas!$A:$D,2,FALSE),VLOOKUP(Dati!$A8289,Normas!$A:$D,2,FALSE)*0.3)),"")</f>
      </c>
      <c r="I8289" s="2">
        <f>IFERROR(IF(ISBLANK($A8289),"",IF($A8289="Ūdeņraža jonu koncentrācija",VLOOKUP(Dati!$A8289,Normas!$A:$D,3,FALSE),VLOOKUP(Dati!$A8289,Normas!$A:$D,3,FALSE)*0.3)),"")</f>
      </c>
    </row>
    <row r="8290" spans="2:9" x14ac:dyDescent="0.2">
      <c r="B8290">
        <f>IF(ISBLANK(A8290),"",VLOOKUP(A8290,Normas!A:D,4,FALSE))</f>
      </c>
      <c r="E8290" s="2">
        <f>IF(ISBLANK(D8290),"",INT(YEARFRAC(D8290,'Vispārīga informācija'!$B$2)))</f>
      </c>
      <c r="F8290" s="2">
        <f>IFERROR(IF(ISBLANK($A8290),"",IF($A8290="Ūdeņraža jonu koncentrācija",VLOOKUP(Dati!$A8290,Normas!$A:$D,2,FALSE),VLOOKUP(Dati!$A8290,Normas!$A:$D,2,FALSE)*0.6)),"")</f>
      </c>
      <c r="G8290" s="2">
        <f>IFERROR(IF(ISBLANK($A8290),"",IF($A8290="Ūdeņraža jonu koncentrācija",VLOOKUP(Dati!$A8290,Normas!$A:$D,3,FALSE),VLOOKUP(Dati!$A8290,Normas!$A:$D,3,FALSE)*0.6)),"")</f>
      </c>
      <c r="H8290" s="2">
        <f>IFERROR(IF(ISBLANK($A8290),"",IF($A8290="Ūdeņraža jonu koncentrācija",VLOOKUP(Dati!$A8290,Normas!$A:$D,2,FALSE),VLOOKUP(Dati!$A8290,Normas!$A:$D,2,FALSE)*0.3)),"")</f>
      </c>
      <c r="I8290" s="2">
        <f>IFERROR(IF(ISBLANK($A8290),"",IF($A8290="Ūdeņraža jonu koncentrācija",VLOOKUP(Dati!$A8290,Normas!$A:$D,3,FALSE),VLOOKUP(Dati!$A8290,Normas!$A:$D,3,FALSE)*0.3)),"")</f>
      </c>
    </row>
    <row r="8291" spans="2:9" x14ac:dyDescent="0.2">
      <c r="B8291">
        <f>IF(ISBLANK(A8291),"",VLOOKUP(A8291,Normas!A:D,4,FALSE))</f>
      </c>
      <c r="E8291" s="2">
        <f>IF(ISBLANK(D8291),"",INT(YEARFRAC(D8291,'Vispārīga informācija'!$B$2)))</f>
      </c>
      <c r="F8291" s="2">
        <f>IFERROR(IF(ISBLANK($A8291),"",IF($A8291="Ūdeņraža jonu koncentrācija",VLOOKUP(Dati!$A8291,Normas!$A:$D,2,FALSE),VLOOKUP(Dati!$A8291,Normas!$A:$D,2,FALSE)*0.6)),"")</f>
      </c>
      <c r="G8291" s="2">
        <f>IFERROR(IF(ISBLANK($A8291),"",IF($A8291="Ūdeņraža jonu koncentrācija",VLOOKUP(Dati!$A8291,Normas!$A:$D,3,FALSE),VLOOKUP(Dati!$A8291,Normas!$A:$D,3,FALSE)*0.6)),"")</f>
      </c>
      <c r="H8291" s="2">
        <f>IFERROR(IF(ISBLANK($A8291),"",IF($A8291="Ūdeņraža jonu koncentrācija",VLOOKUP(Dati!$A8291,Normas!$A:$D,2,FALSE),VLOOKUP(Dati!$A8291,Normas!$A:$D,2,FALSE)*0.3)),"")</f>
      </c>
      <c r="I8291" s="2">
        <f>IFERROR(IF(ISBLANK($A8291),"",IF($A8291="Ūdeņraža jonu koncentrācija",VLOOKUP(Dati!$A8291,Normas!$A:$D,3,FALSE),VLOOKUP(Dati!$A8291,Normas!$A:$D,3,FALSE)*0.3)),"")</f>
      </c>
    </row>
    <row r="8292" spans="2:9" x14ac:dyDescent="0.2">
      <c r="B8292">
        <f>IF(ISBLANK(A8292),"",VLOOKUP(A8292,Normas!A:D,4,FALSE))</f>
      </c>
      <c r="E8292" s="2">
        <f>IF(ISBLANK(D8292),"",INT(YEARFRAC(D8292,'Vispārīga informācija'!$B$2)))</f>
      </c>
      <c r="F8292" s="2">
        <f>IFERROR(IF(ISBLANK($A8292),"",IF($A8292="Ūdeņraža jonu koncentrācija",VLOOKUP(Dati!$A8292,Normas!$A:$D,2,FALSE),VLOOKUP(Dati!$A8292,Normas!$A:$D,2,FALSE)*0.6)),"")</f>
      </c>
      <c r="G8292" s="2">
        <f>IFERROR(IF(ISBLANK($A8292),"",IF($A8292="Ūdeņraža jonu koncentrācija",VLOOKUP(Dati!$A8292,Normas!$A:$D,3,FALSE),VLOOKUP(Dati!$A8292,Normas!$A:$D,3,FALSE)*0.6)),"")</f>
      </c>
      <c r="H8292" s="2">
        <f>IFERROR(IF(ISBLANK($A8292),"",IF($A8292="Ūdeņraža jonu koncentrācija",VLOOKUP(Dati!$A8292,Normas!$A:$D,2,FALSE),VLOOKUP(Dati!$A8292,Normas!$A:$D,2,FALSE)*0.3)),"")</f>
      </c>
      <c r="I8292" s="2">
        <f>IFERROR(IF(ISBLANK($A8292),"",IF($A8292="Ūdeņraža jonu koncentrācija",VLOOKUP(Dati!$A8292,Normas!$A:$D,3,FALSE),VLOOKUP(Dati!$A8292,Normas!$A:$D,3,FALSE)*0.3)),"")</f>
      </c>
    </row>
    <row r="8293" spans="2:9" x14ac:dyDescent="0.2">
      <c r="B8293">
        <f>IF(ISBLANK(A8293),"",VLOOKUP(A8293,Normas!A:D,4,FALSE))</f>
      </c>
      <c r="E8293" s="2">
        <f>IF(ISBLANK(D8293),"",INT(YEARFRAC(D8293,'Vispārīga informācija'!$B$2)))</f>
      </c>
      <c r="F8293" s="2">
        <f>IFERROR(IF(ISBLANK($A8293),"",IF($A8293="Ūdeņraža jonu koncentrācija",VLOOKUP(Dati!$A8293,Normas!$A:$D,2,FALSE),VLOOKUP(Dati!$A8293,Normas!$A:$D,2,FALSE)*0.6)),"")</f>
      </c>
      <c r="G8293" s="2">
        <f>IFERROR(IF(ISBLANK($A8293),"",IF($A8293="Ūdeņraža jonu koncentrācija",VLOOKUP(Dati!$A8293,Normas!$A:$D,3,FALSE),VLOOKUP(Dati!$A8293,Normas!$A:$D,3,FALSE)*0.6)),"")</f>
      </c>
      <c r="H8293" s="2">
        <f>IFERROR(IF(ISBLANK($A8293),"",IF($A8293="Ūdeņraža jonu koncentrācija",VLOOKUP(Dati!$A8293,Normas!$A:$D,2,FALSE),VLOOKUP(Dati!$A8293,Normas!$A:$D,2,FALSE)*0.3)),"")</f>
      </c>
      <c r="I8293" s="2">
        <f>IFERROR(IF(ISBLANK($A8293),"",IF($A8293="Ūdeņraža jonu koncentrācija",VLOOKUP(Dati!$A8293,Normas!$A:$D,3,FALSE),VLOOKUP(Dati!$A8293,Normas!$A:$D,3,FALSE)*0.3)),"")</f>
      </c>
    </row>
    <row r="8294" spans="2:9" x14ac:dyDescent="0.2">
      <c r="B8294">
        <f>IF(ISBLANK(A8294),"",VLOOKUP(A8294,Normas!A:D,4,FALSE))</f>
      </c>
      <c r="E8294" s="2">
        <f>IF(ISBLANK(D8294),"",INT(YEARFRAC(D8294,'Vispārīga informācija'!$B$2)))</f>
      </c>
      <c r="F8294" s="2">
        <f>IFERROR(IF(ISBLANK($A8294),"",IF($A8294="Ūdeņraža jonu koncentrācija",VLOOKUP(Dati!$A8294,Normas!$A:$D,2,FALSE),VLOOKUP(Dati!$A8294,Normas!$A:$D,2,FALSE)*0.6)),"")</f>
      </c>
      <c r="G8294" s="2">
        <f>IFERROR(IF(ISBLANK($A8294),"",IF($A8294="Ūdeņraža jonu koncentrācija",VLOOKUP(Dati!$A8294,Normas!$A:$D,3,FALSE),VLOOKUP(Dati!$A8294,Normas!$A:$D,3,FALSE)*0.6)),"")</f>
      </c>
      <c r="H8294" s="2">
        <f>IFERROR(IF(ISBLANK($A8294),"",IF($A8294="Ūdeņraža jonu koncentrācija",VLOOKUP(Dati!$A8294,Normas!$A:$D,2,FALSE),VLOOKUP(Dati!$A8294,Normas!$A:$D,2,FALSE)*0.3)),"")</f>
      </c>
      <c r="I8294" s="2">
        <f>IFERROR(IF(ISBLANK($A8294),"",IF($A8294="Ūdeņraža jonu koncentrācija",VLOOKUP(Dati!$A8294,Normas!$A:$D,3,FALSE),VLOOKUP(Dati!$A8294,Normas!$A:$D,3,FALSE)*0.3)),"")</f>
      </c>
    </row>
    <row r="8295" spans="2:9" x14ac:dyDescent="0.2">
      <c r="B8295">
        <f>IF(ISBLANK(A8295),"",VLOOKUP(A8295,Normas!A:D,4,FALSE))</f>
      </c>
      <c r="E8295" s="2">
        <f>IF(ISBLANK(D8295),"",INT(YEARFRAC(D8295,'Vispārīga informācija'!$B$2)))</f>
      </c>
      <c r="F8295" s="2">
        <f>IFERROR(IF(ISBLANK($A8295),"",IF($A8295="Ūdeņraža jonu koncentrācija",VLOOKUP(Dati!$A8295,Normas!$A:$D,2,FALSE),VLOOKUP(Dati!$A8295,Normas!$A:$D,2,FALSE)*0.6)),"")</f>
      </c>
      <c r="G8295" s="2">
        <f>IFERROR(IF(ISBLANK($A8295),"",IF($A8295="Ūdeņraža jonu koncentrācija",VLOOKUP(Dati!$A8295,Normas!$A:$D,3,FALSE),VLOOKUP(Dati!$A8295,Normas!$A:$D,3,FALSE)*0.6)),"")</f>
      </c>
      <c r="H8295" s="2">
        <f>IFERROR(IF(ISBLANK($A8295),"",IF($A8295="Ūdeņraža jonu koncentrācija",VLOOKUP(Dati!$A8295,Normas!$A:$D,2,FALSE),VLOOKUP(Dati!$A8295,Normas!$A:$D,2,FALSE)*0.3)),"")</f>
      </c>
      <c r="I8295" s="2">
        <f>IFERROR(IF(ISBLANK($A8295),"",IF($A8295="Ūdeņraža jonu koncentrācija",VLOOKUP(Dati!$A8295,Normas!$A:$D,3,FALSE),VLOOKUP(Dati!$A8295,Normas!$A:$D,3,FALSE)*0.3)),"")</f>
      </c>
    </row>
    <row r="8296" spans="2:9" x14ac:dyDescent="0.2">
      <c r="B8296">
        <f>IF(ISBLANK(A8296),"",VLOOKUP(A8296,Normas!A:D,4,FALSE))</f>
      </c>
      <c r="E8296" s="2">
        <f>IF(ISBLANK(D8296),"",INT(YEARFRAC(D8296,'Vispārīga informācija'!$B$2)))</f>
      </c>
      <c r="F8296" s="2">
        <f>IFERROR(IF(ISBLANK($A8296),"",IF($A8296="Ūdeņraža jonu koncentrācija",VLOOKUP(Dati!$A8296,Normas!$A:$D,2,FALSE),VLOOKUP(Dati!$A8296,Normas!$A:$D,2,FALSE)*0.6)),"")</f>
      </c>
      <c r="G8296" s="2">
        <f>IFERROR(IF(ISBLANK($A8296),"",IF($A8296="Ūdeņraža jonu koncentrācija",VLOOKUP(Dati!$A8296,Normas!$A:$D,3,FALSE),VLOOKUP(Dati!$A8296,Normas!$A:$D,3,FALSE)*0.6)),"")</f>
      </c>
      <c r="H8296" s="2">
        <f>IFERROR(IF(ISBLANK($A8296),"",IF($A8296="Ūdeņraža jonu koncentrācija",VLOOKUP(Dati!$A8296,Normas!$A:$D,2,FALSE),VLOOKUP(Dati!$A8296,Normas!$A:$D,2,FALSE)*0.3)),"")</f>
      </c>
      <c r="I8296" s="2">
        <f>IFERROR(IF(ISBLANK($A8296),"",IF($A8296="Ūdeņraža jonu koncentrācija",VLOOKUP(Dati!$A8296,Normas!$A:$D,3,FALSE),VLOOKUP(Dati!$A8296,Normas!$A:$D,3,FALSE)*0.3)),"")</f>
      </c>
    </row>
    <row r="8297" spans="2:9" x14ac:dyDescent="0.2">
      <c r="B8297">
        <f>IF(ISBLANK(A8297),"",VLOOKUP(A8297,Normas!A:D,4,FALSE))</f>
      </c>
      <c r="E8297" s="2">
        <f>IF(ISBLANK(D8297),"",INT(YEARFRAC(D8297,'Vispārīga informācija'!$B$2)))</f>
      </c>
      <c r="F8297" s="2">
        <f>IFERROR(IF(ISBLANK($A8297),"",IF($A8297="Ūdeņraža jonu koncentrācija",VLOOKUP(Dati!$A8297,Normas!$A:$D,2,FALSE),VLOOKUP(Dati!$A8297,Normas!$A:$D,2,FALSE)*0.6)),"")</f>
      </c>
      <c r="G8297" s="2">
        <f>IFERROR(IF(ISBLANK($A8297),"",IF($A8297="Ūdeņraža jonu koncentrācija",VLOOKUP(Dati!$A8297,Normas!$A:$D,3,FALSE),VLOOKUP(Dati!$A8297,Normas!$A:$D,3,FALSE)*0.6)),"")</f>
      </c>
      <c r="H8297" s="2">
        <f>IFERROR(IF(ISBLANK($A8297),"",IF($A8297="Ūdeņraža jonu koncentrācija",VLOOKUP(Dati!$A8297,Normas!$A:$D,2,FALSE),VLOOKUP(Dati!$A8297,Normas!$A:$D,2,FALSE)*0.3)),"")</f>
      </c>
      <c r="I8297" s="2">
        <f>IFERROR(IF(ISBLANK($A8297),"",IF($A8297="Ūdeņraža jonu koncentrācija",VLOOKUP(Dati!$A8297,Normas!$A:$D,3,FALSE),VLOOKUP(Dati!$A8297,Normas!$A:$D,3,FALSE)*0.3)),"")</f>
      </c>
    </row>
    <row r="8298" spans="2:9" x14ac:dyDescent="0.2">
      <c r="B8298">
        <f>IF(ISBLANK(A8298),"",VLOOKUP(A8298,Normas!A:D,4,FALSE))</f>
      </c>
      <c r="E8298" s="2">
        <f>IF(ISBLANK(D8298),"",INT(YEARFRAC(D8298,'Vispārīga informācija'!$B$2)))</f>
      </c>
      <c r="F8298" s="2">
        <f>IFERROR(IF(ISBLANK($A8298),"",IF($A8298="Ūdeņraža jonu koncentrācija",VLOOKUP(Dati!$A8298,Normas!$A:$D,2,FALSE),VLOOKUP(Dati!$A8298,Normas!$A:$D,2,FALSE)*0.6)),"")</f>
      </c>
      <c r="G8298" s="2">
        <f>IFERROR(IF(ISBLANK($A8298),"",IF($A8298="Ūdeņraža jonu koncentrācija",VLOOKUP(Dati!$A8298,Normas!$A:$D,3,FALSE),VLOOKUP(Dati!$A8298,Normas!$A:$D,3,FALSE)*0.6)),"")</f>
      </c>
      <c r="H8298" s="2">
        <f>IFERROR(IF(ISBLANK($A8298),"",IF($A8298="Ūdeņraža jonu koncentrācija",VLOOKUP(Dati!$A8298,Normas!$A:$D,2,FALSE),VLOOKUP(Dati!$A8298,Normas!$A:$D,2,FALSE)*0.3)),"")</f>
      </c>
      <c r="I8298" s="2">
        <f>IFERROR(IF(ISBLANK($A8298),"",IF($A8298="Ūdeņraža jonu koncentrācija",VLOOKUP(Dati!$A8298,Normas!$A:$D,3,FALSE),VLOOKUP(Dati!$A8298,Normas!$A:$D,3,FALSE)*0.3)),"")</f>
      </c>
    </row>
    <row r="8299" spans="2:9" x14ac:dyDescent="0.2">
      <c r="B8299">
        <f>IF(ISBLANK(A8299),"",VLOOKUP(A8299,Normas!A:D,4,FALSE))</f>
      </c>
      <c r="E8299" s="2">
        <f>IF(ISBLANK(D8299),"",INT(YEARFRAC(D8299,'Vispārīga informācija'!$B$2)))</f>
      </c>
      <c r="F8299" s="2">
        <f>IFERROR(IF(ISBLANK($A8299),"",IF($A8299="Ūdeņraža jonu koncentrācija",VLOOKUP(Dati!$A8299,Normas!$A:$D,2,FALSE),VLOOKUP(Dati!$A8299,Normas!$A:$D,2,FALSE)*0.6)),"")</f>
      </c>
      <c r="G8299" s="2">
        <f>IFERROR(IF(ISBLANK($A8299),"",IF($A8299="Ūdeņraža jonu koncentrācija",VLOOKUP(Dati!$A8299,Normas!$A:$D,3,FALSE),VLOOKUP(Dati!$A8299,Normas!$A:$D,3,FALSE)*0.6)),"")</f>
      </c>
      <c r="H8299" s="2">
        <f>IFERROR(IF(ISBLANK($A8299),"",IF($A8299="Ūdeņraža jonu koncentrācija",VLOOKUP(Dati!$A8299,Normas!$A:$D,2,FALSE),VLOOKUP(Dati!$A8299,Normas!$A:$D,2,FALSE)*0.3)),"")</f>
      </c>
      <c r="I8299" s="2">
        <f>IFERROR(IF(ISBLANK($A8299),"",IF($A8299="Ūdeņraža jonu koncentrācija",VLOOKUP(Dati!$A8299,Normas!$A:$D,3,FALSE),VLOOKUP(Dati!$A8299,Normas!$A:$D,3,FALSE)*0.3)),"")</f>
      </c>
    </row>
    <row r="8300" spans="2:9" x14ac:dyDescent="0.2">
      <c r="B8300">
        <f>IF(ISBLANK(A8300),"",VLOOKUP(A8300,Normas!A:D,4,FALSE))</f>
      </c>
      <c r="E8300" s="2">
        <f>IF(ISBLANK(D8300),"",INT(YEARFRAC(D8300,'Vispārīga informācija'!$B$2)))</f>
      </c>
      <c r="F8300" s="2">
        <f>IFERROR(IF(ISBLANK($A8300),"",IF($A8300="Ūdeņraža jonu koncentrācija",VLOOKUP(Dati!$A8300,Normas!$A:$D,2,FALSE),VLOOKUP(Dati!$A8300,Normas!$A:$D,2,FALSE)*0.6)),"")</f>
      </c>
      <c r="G8300" s="2">
        <f>IFERROR(IF(ISBLANK($A8300),"",IF($A8300="Ūdeņraža jonu koncentrācija",VLOOKUP(Dati!$A8300,Normas!$A:$D,3,FALSE),VLOOKUP(Dati!$A8300,Normas!$A:$D,3,FALSE)*0.6)),"")</f>
      </c>
      <c r="H8300" s="2">
        <f>IFERROR(IF(ISBLANK($A8300),"",IF($A8300="Ūdeņraža jonu koncentrācija",VLOOKUP(Dati!$A8300,Normas!$A:$D,2,FALSE),VLOOKUP(Dati!$A8300,Normas!$A:$D,2,FALSE)*0.3)),"")</f>
      </c>
      <c r="I8300" s="2">
        <f>IFERROR(IF(ISBLANK($A8300),"",IF($A8300="Ūdeņraža jonu koncentrācija",VLOOKUP(Dati!$A8300,Normas!$A:$D,3,FALSE),VLOOKUP(Dati!$A8300,Normas!$A:$D,3,FALSE)*0.3)),"")</f>
      </c>
    </row>
    <row r="8301" spans="2:9" x14ac:dyDescent="0.2">
      <c r="B8301">
        <f>IF(ISBLANK(A8301),"",VLOOKUP(A8301,Normas!A:D,4,FALSE))</f>
      </c>
      <c r="E8301" s="2">
        <f>IF(ISBLANK(D8301),"",INT(YEARFRAC(D8301,'Vispārīga informācija'!$B$2)))</f>
      </c>
      <c r="F8301" s="2">
        <f>IFERROR(IF(ISBLANK($A8301),"",IF($A8301="Ūdeņraža jonu koncentrācija",VLOOKUP(Dati!$A8301,Normas!$A:$D,2,FALSE),VLOOKUP(Dati!$A8301,Normas!$A:$D,2,FALSE)*0.6)),"")</f>
      </c>
      <c r="G8301" s="2">
        <f>IFERROR(IF(ISBLANK($A8301),"",IF($A8301="Ūdeņraža jonu koncentrācija",VLOOKUP(Dati!$A8301,Normas!$A:$D,3,FALSE),VLOOKUP(Dati!$A8301,Normas!$A:$D,3,FALSE)*0.6)),"")</f>
      </c>
      <c r="H8301" s="2">
        <f>IFERROR(IF(ISBLANK($A8301),"",IF($A8301="Ūdeņraža jonu koncentrācija",VLOOKUP(Dati!$A8301,Normas!$A:$D,2,FALSE),VLOOKUP(Dati!$A8301,Normas!$A:$D,2,FALSE)*0.3)),"")</f>
      </c>
      <c r="I8301" s="2">
        <f>IFERROR(IF(ISBLANK($A8301),"",IF($A8301="Ūdeņraža jonu koncentrācija",VLOOKUP(Dati!$A8301,Normas!$A:$D,3,FALSE),VLOOKUP(Dati!$A8301,Normas!$A:$D,3,FALSE)*0.3)),"")</f>
      </c>
    </row>
    <row r="8302" spans="2:9" x14ac:dyDescent="0.2">
      <c r="B8302">
        <f>IF(ISBLANK(A8302),"",VLOOKUP(A8302,Normas!A:D,4,FALSE))</f>
      </c>
      <c r="E8302" s="2">
        <f>IF(ISBLANK(D8302),"",INT(YEARFRAC(D8302,'Vispārīga informācija'!$B$2)))</f>
      </c>
      <c r="F8302" s="2">
        <f>IFERROR(IF(ISBLANK($A8302),"",IF($A8302="Ūdeņraža jonu koncentrācija",VLOOKUP(Dati!$A8302,Normas!$A:$D,2,FALSE),VLOOKUP(Dati!$A8302,Normas!$A:$D,2,FALSE)*0.6)),"")</f>
      </c>
      <c r="G8302" s="2">
        <f>IFERROR(IF(ISBLANK($A8302),"",IF($A8302="Ūdeņraža jonu koncentrācija",VLOOKUP(Dati!$A8302,Normas!$A:$D,3,FALSE),VLOOKUP(Dati!$A8302,Normas!$A:$D,3,FALSE)*0.6)),"")</f>
      </c>
      <c r="H8302" s="2">
        <f>IFERROR(IF(ISBLANK($A8302),"",IF($A8302="Ūdeņraža jonu koncentrācija",VLOOKUP(Dati!$A8302,Normas!$A:$D,2,FALSE),VLOOKUP(Dati!$A8302,Normas!$A:$D,2,FALSE)*0.3)),"")</f>
      </c>
      <c r="I8302" s="2">
        <f>IFERROR(IF(ISBLANK($A8302),"",IF($A8302="Ūdeņraža jonu koncentrācija",VLOOKUP(Dati!$A8302,Normas!$A:$D,3,FALSE),VLOOKUP(Dati!$A8302,Normas!$A:$D,3,FALSE)*0.3)),"")</f>
      </c>
    </row>
    <row r="8303" spans="2:9" x14ac:dyDescent="0.2">
      <c r="B8303">
        <f>IF(ISBLANK(A8303),"",VLOOKUP(A8303,Normas!A:D,4,FALSE))</f>
      </c>
      <c r="E8303" s="2">
        <f>IF(ISBLANK(D8303),"",INT(YEARFRAC(D8303,'Vispārīga informācija'!$B$2)))</f>
      </c>
      <c r="F8303" s="2">
        <f>IFERROR(IF(ISBLANK($A8303),"",IF($A8303="Ūdeņraža jonu koncentrācija",VLOOKUP(Dati!$A8303,Normas!$A:$D,2,FALSE),VLOOKUP(Dati!$A8303,Normas!$A:$D,2,FALSE)*0.6)),"")</f>
      </c>
      <c r="G8303" s="2">
        <f>IFERROR(IF(ISBLANK($A8303),"",IF($A8303="Ūdeņraža jonu koncentrācija",VLOOKUP(Dati!$A8303,Normas!$A:$D,3,FALSE),VLOOKUP(Dati!$A8303,Normas!$A:$D,3,FALSE)*0.6)),"")</f>
      </c>
      <c r="H8303" s="2">
        <f>IFERROR(IF(ISBLANK($A8303),"",IF($A8303="Ūdeņraža jonu koncentrācija",VLOOKUP(Dati!$A8303,Normas!$A:$D,2,FALSE),VLOOKUP(Dati!$A8303,Normas!$A:$D,2,FALSE)*0.3)),"")</f>
      </c>
      <c r="I8303" s="2">
        <f>IFERROR(IF(ISBLANK($A8303),"",IF($A8303="Ūdeņraža jonu koncentrācija",VLOOKUP(Dati!$A8303,Normas!$A:$D,3,FALSE),VLOOKUP(Dati!$A8303,Normas!$A:$D,3,FALSE)*0.3)),"")</f>
      </c>
    </row>
    <row r="8304" spans="2:9" x14ac:dyDescent="0.2">
      <c r="B8304">
        <f>IF(ISBLANK(A8304),"",VLOOKUP(A8304,Normas!A:D,4,FALSE))</f>
      </c>
      <c r="E8304" s="2">
        <f>IF(ISBLANK(D8304),"",INT(YEARFRAC(D8304,'Vispārīga informācija'!$B$2)))</f>
      </c>
      <c r="F8304" s="2">
        <f>IFERROR(IF(ISBLANK($A8304),"",IF($A8304="Ūdeņraža jonu koncentrācija",VLOOKUP(Dati!$A8304,Normas!$A:$D,2,FALSE),VLOOKUP(Dati!$A8304,Normas!$A:$D,2,FALSE)*0.6)),"")</f>
      </c>
      <c r="G8304" s="2">
        <f>IFERROR(IF(ISBLANK($A8304),"",IF($A8304="Ūdeņraža jonu koncentrācija",VLOOKUP(Dati!$A8304,Normas!$A:$D,3,FALSE),VLOOKUP(Dati!$A8304,Normas!$A:$D,3,FALSE)*0.6)),"")</f>
      </c>
      <c r="H8304" s="2">
        <f>IFERROR(IF(ISBLANK($A8304),"",IF($A8304="Ūdeņraža jonu koncentrācija",VLOOKUP(Dati!$A8304,Normas!$A:$D,2,FALSE),VLOOKUP(Dati!$A8304,Normas!$A:$D,2,FALSE)*0.3)),"")</f>
      </c>
      <c r="I8304" s="2">
        <f>IFERROR(IF(ISBLANK($A8304),"",IF($A8304="Ūdeņraža jonu koncentrācija",VLOOKUP(Dati!$A8304,Normas!$A:$D,3,FALSE),VLOOKUP(Dati!$A8304,Normas!$A:$D,3,FALSE)*0.3)),"")</f>
      </c>
    </row>
    <row r="8305" spans="2:9" x14ac:dyDescent="0.2">
      <c r="B8305">
        <f>IF(ISBLANK(A8305),"",VLOOKUP(A8305,Normas!A:D,4,FALSE))</f>
      </c>
      <c r="E8305" s="2">
        <f>IF(ISBLANK(D8305),"",INT(YEARFRAC(D8305,'Vispārīga informācija'!$B$2)))</f>
      </c>
      <c r="F8305" s="2">
        <f>IFERROR(IF(ISBLANK($A8305),"",IF($A8305="Ūdeņraža jonu koncentrācija",VLOOKUP(Dati!$A8305,Normas!$A:$D,2,FALSE),VLOOKUP(Dati!$A8305,Normas!$A:$D,2,FALSE)*0.6)),"")</f>
      </c>
      <c r="G8305" s="2">
        <f>IFERROR(IF(ISBLANK($A8305),"",IF($A8305="Ūdeņraža jonu koncentrācija",VLOOKUP(Dati!$A8305,Normas!$A:$D,3,FALSE),VLOOKUP(Dati!$A8305,Normas!$A:$D,3,FALSE)*0.6)),"")</f>
      </c>
      <c r="H8305" s="2">
        <f>IFERROR(IF(ISBLANK($A8305),"",IF($A8305="Ūdeņraža jonu koncentrācija",VLOOKUP(Dati!$A8305,Normas!$A:$D,2,FALSE),VLOOKUP(Dati!$A8305,Normas!$A:$D,2,FALSE)*0.3)),"")</f>
      </c>
      <c r="I8305" s="2">
        <f>IFERROR(IF(ISBLANK($A8305),"",IF($A8305="Ūdeņraža jonu koncentrācija",VLOOKUP(Dati!$A8305,Normas!$A:$D,3,FALSE),VLOOKUP(Dati!$A8305,Normas!$A:$D,3,FALSE)*0.3)),"")</f>
      </c>
    </row>
    <row r="8306" spans="2:9" x14ac:dyDescent="0.2">
      <c r="B8306">
        <f>IF(ISBLANK(A8306),"",VLOOKUP(A8306,Normas!A:D,4,FALSE))</f>
      </c>
      <c r="E8306" s="2">
        <f>IF(ISBLANK(D8306),"",INT(YEARFRAC(D8306,'Vispārīga informācija'!$B$2)))</f>
      </c>
      <c r="F8306" s="2">
        <f>IFERROR(IF(ISBLANK($A8306),"",IF($A8306="Ūdeņraža jonu koncentrācija",VLOOKUP(Dati!$A8306,Normas!$A:$D,2,FALSE),VLOOKUP(Dati!$A8306,Normas!$A:$D,2,FALSE)*0.6)),"")</f>
      </c>
      <c r="G8306" s="2">
        <f>IFERROR(IF(ISBLANK($A8306),"",IF($A8306="Ūdeņraža jonu koncentrācija",VLOOKUP(Dati!$A8306,Normas!$A:$D,3,FALSE),VLOOKUP(Dati!$A8306,Normas!$A:$D,3,FALSE)*0.6)),"")</f>
      </c>
      <c r="H8306" s="2">
        <f>IFERROR(IF(ISBLANK($A8306),"",IF($A8306="Ūdeņraža jonu koncentrācija",VLOOKUP(Dati!$A8306,Normas!$A:$D,2,FALSE),VLOOKUP(Dati!$A8306,Normas!$A:$D,2,FALSE)*0.3)),"")</f>
      </c>
      <c r="I8306" s="2">
        <f>IFERROR(IF(ISBLANK($A8306),"",IF($A8306="Ūdeņraža jonu koncentrācija",VLOOKUP(Dati!$A8306,Normas!$A:$D,3,FALSE),VLOOKUP(Dati!$A8306,Normas!$A:$D,3,FALSE)*0.3)),"")</f>
      </c>
    </row>
    <row r="8307" spans="2:9" x14ac:dyDescent="0.2">
      <c r="B8307">
        <f>IF(ISBLANK(A8307),"",VLOOKUP(A8307,Normas!A:D,4,FALSE))</f>
      </c>
      <c r="E8307" s="2">
        <f>IF(ISBLANK(D8307),"",INT(YEARFRAC(D8307,'Vispārīga informācija'!$B$2)))</f>
      </c>
      <c r="F8307" s="2">
        <f>IFERROR(IF(ISBLANK($A8307),"",IF($A8307="Ūdeņraža jonu koncentrācija",VLOOKUP(Dati!$A8307,Normas!$A:$D,2,FALSE),VLOOKUP(Dati!$A8307,Normas!$A:$D,2,FALSE)*0.6)),"")</f>
      </c>
      <c r="G8307" s="2">
        <f>IFERROR(IF(ISBLANK($A8307),"",IF($A8307="Ūdeņraža jonu koncentrācija",VLOOKUP(Dati!$A8307,Normas!$A:$D,3,FALSE),VLOOKUP(Dati!$A8307,Normas!$A:$D,3,FALSE)*0.6)),"")</f>
      </c>
      <c r="H8307" s="2">
        <f>IFERROR(IF(ISBLANK($A8307),"",IF($A8307="Ūdeņraža jonu koncentrācija",VLOOKUP(Dati!$A8307,Normas!$A:$D,2,FALSE),VLOOKUP(Dati!$A8307,Normas!$A:$D,2,FALSE)*0.3)),"")</f>
      </c>
      <c r="I8307" s="2">
        <f>IFERROR(IF(ISBLANK($A8307),"",IF($A8307="Ūdeņraža jonu koncentrācija",VLOOKUP(Dati!$A8307,Normas!$A:$D,3,FALSE),VLOOKUP(Dati!$A8307,Normas!$A:$D,3,FALSE)*0.3)),"")</f>
      </c>
    </row>
    <row r="8308" spans="2:9" x14ac:dyDescent="0.2">
      <c r="B8308">
        <f>IF(ISBLANK(A8308),"",VLOOKUP(A8308,Normas!A:D,4,FALSE))</f>
      </c>
      <c r="E8308" s="2">
        <f>IF(ISBLANK(D8308),"",INT(YEARFRAC(D8308,'Vispārīga informācija'!$B$2)))</f>
      </c>
      <c r="F8308" s="2">
        <f>IFERROR(IF(ISBLANK($A8308),"",IF($A8308="Ūdeņraža jonu koncentrācija",VLOOKUP(Dati!$A8308,Normas!$A:$D,2,FALSE),VLOOKUP(Dati!$A8308,Normas!$A:$D,2,FALSE)*0.6)),"")</f>
      </c>
      <c r="G8308" s="2">
        <f>IFERROR(IF(ISBLANK($A8308),"",IF($A8308="Ūdeņraža jonu koncentrācija",VLOOKUP(Dati!$A8308,Normas!$A:$D,3,FALSE),VLOOKUP(Dati!$A8308,Normas!$A:$D,3,FALSE)*0.6)),"")</f>
      </c>
      <c r="H8308" s="2">
        <f>IFERROR(IF(ISBLANK($A8308),"",IF($A8308="Ūdeņraža jonu koncentrācija",VLOOKUP(Dati!$A8308,Normas!$A:$D,2,FALSE),VLOOKUP(Dati!$A8308,Normas!$A:$D,2,FALSE)*0.3)),"")</f>
      </c>
      <c r="I8308" s="2">
        <f>IFERROR(IF(ISBLANK($A8308),"",IF($A8308="Ūdeņraža jonu koncentrācija",VLOOKUP(Dati!$A8308,Normas!$A:$D,3,FALSE),VLOOKUP(Dati!$A8308,Normas!$A:$D,3,FALSE)*0.3)),"")</f>
      </c>
    </row>
    <row r="8309" spans="2:9" x14ac:dyDescent="0.2">
      <c r="B8309">
        <f>IF(ISBLANK(A8309),"",VLOOKUP(A8309,Normas!A:D,4,FALSE))</f>
      </c>
      <c r="E8309" s="2">
        <f>IF(ISBLANK(D8309),"",INT(YEARFRAC(D8309,'Vispārīga informācija'!$B$2)))</f>
      </c>
      <c r="F8309" s="2">
        <f>IFERROR(IF(ISBLANK($A8309),"",IF($A8309="Ūdeņraža jonu koncentrācija",VLOOKUP(Dati!$A8309,Normas!$A:$D,2,FALSE),VLOOKUP(Dati!$A8309,Normas!$A:$D,2,FALSE)*0.6)),"")</f>
      </c>
      <c r="G8309" s="2">
        <f>IFERROR(IF(ISBLANK($A8309),"",IF($A8309="Ūdeņraža jonu koncentrācija",VLOOKUP(Dati!$A8309,Normas!$A:$D,3,FALSE),VLOOKUP(Dati!$A8309,Normas!$A:$D,3,FALSE)*0.6)),"")</f>
      </c>
      <c r="H8309" s="2">
        <f>IFERROR(IF(ISBLANK($A8309),"",IF($A8309="Ūdeņraža jonu koncentrācija",VLOOKUP(Dati!$A8309,Normas!$A:$D,2,FALSE),VLOOKUP(Dati!$A8309,Normas!$A:$D,2,FALSE)*0.3)),"")</f>
      </c>
      <c r="I8309" s="2">
        <f>IFERROR(IF(ISBLANK($A8309),"",IF($A8309="Ūdeņraža jonu koncentrācija",VLOOKUP(Dati!$A8309,Normas!$A:$D,3,FALSE),VLOOKUP(Dati!$A8309,Normas!$A:$D,3,FALSE)*0.3)),"")</f>
      </c>
    </row>
    <row r="8310" spans="2:9" x14ac:dyDescent="0.2">
      <c r="B8310">
        <f>IF(ISBLANK(A8310),"",VLOOKUP(A8310,Normas!A:D,4,FALSE))</f>
      </c>
      <c r="E8310" s="2">
        <f>IF(ISBLANK(D8310),"",INT(YEARFRAC(D8310,'Vispārīga informācija'!$B$2)))</f>
      </c>
      <c r="F8310" s="2">
        <f>IFERROR(IF(ISBLANK($A8310),"",IF($A8310="Ūdeņraža jonu koncentrācija",VLOOKUP(Dati!$A8310,Normas!$A:$D,2,FALSE),VLOOKUP(Dati!$A8310,Normas!$A:$D,2,FALSE)*0.6)),"")</f>
      </c>
      <c r="G8310" s="2">
        <f>IFERROR(IF(ISBLANK($A8310),"",IF($A8310="Ūdeņraža jonu koncentrācija",VLOOKUP(Dati!$A8310,Normas!$A:$D,3,FALSE),VLOOKUP(Dati!$A8310,Normas!$A:$D,3,FALSE)*0.6)),"")</f>
      </c>
      <c r="H8310" s="2">
        <f>IFERROR(IF(ISBLANK($A8310),"",IF($A8310="Ūdeņraža jonu koncentrācija",VLOOKUP(Dati!$A8310,Normas!$A:$D,2,FALSE),VLOOKUP(Dati!$A8310,Normas!$A:$D,2,FALSE)*0.3)),"")</f>
      </c>
      <c r="I8310" s="2">
        <f>IFERROR(IF(ISBLANK($A8310),"",IF($A8310="Ūdeņraža jonu koncentrācija",VLOOKUP(Dati!$A8310,Normas!$A:$D,3,FALSE),VLOOKUP(Dati!$A8310,Normas!$A:$D,3,FALSE)*0.3)),"")</f>
      </c>
    </row>
    <row r="8311" spans="2:9" x14ac:dyDescent="0.2">
      <c r="B8311">
        <f>IF(ISBLANK(A8311),"",VLOOKUP(A8311,Normas!A:D,4,FALSE))</f>
      </c>
      <c r="E8311" s="2">
        <f>IF(ISBLANK(D8311),"",INT(YEARFRAC(D8311,'Vispārīga informācija'!$B$2)))</f>
      </c>
      <c r="F8311" s="2">
        <f>IFERROR(IF(ISBLANK($A8311),"",IF($A8311="Ūdeņraža jonu koncentrācija",VLOOKUP(Dati!$A8311,Normas!$A:$D,2,FALSE),VLOOKUP(Dati!$A8311,Normas!$A:$D,2,FALSE)*0.6)),"")</f>
      </c>
      <c r="G8311" s="2">
        <f>IFERROR(IF(ISBLANK($A8311),"",IF($A8311="Ūdeņraža jonu koncentrācija",VLOOKUP(Dati!$A8311,Normas!$A:$D,3,FALSE),VLOOKUP(Dati!$A8311,Normas!$A:$D,3,FALSE)*0.6)),"")</f>
      </c>
      <c r="H8311" s="2">
        <f>IFERROR(IF(ISBLANK($A8311),"",IF($A8311="Ūdeņraža jonu koncentrācija",VLOOKUP(Dati!$A8311,Normas!$A:$D,2,FALSE),VLOOKUP(Dati!$A8311,Normas!$A:$D,2,FALSE)*0.3)),"")</f>
      </c>
      <c r="I8311" s="2">
        <f>IFERROR(IF(ISBLANK($A8311),"",IF($A8311="Ūdeņraža jonu koncentrācija",VLOOKUP(Dati!$A8311,Normas!$A:$D,3,FALSE),VLOOKUP(Dati!$A8311,Normas!$A:$D,3,FALSE)*0.3)),"")</f>
      </c>
    </row>
    <row r="8312" spans="2:9" x14ac:dyDescent="0.2">
      <c r="B8312">
        <f>IF(ISBLANK(A8312),"",VLOOKUP(A8312,Normas!A:D,4,FALSE))</f>
      </c>
      <c r="E8312" s="2">
        <f>IF(ISBLANK(D8312),"",INT(YEARFRAC(D8312,'Vispārīga informācija'!$B$2)))</f>
      </c>
      <c r="F8312" s="2">
        <f>IFERROR(IF(ISBLANK($A8312),"",IF($A8312="Ūdeņraža jonu koncentrācija",VLOOKUP(Dati!$A8312,Normas!$A:$D,2,FALSE),VLOOKUP(Dati!$A8312,Normas!$A:$D,2,FALSE)*0.6)),"")</f>
      </c>
      <c r="G8312" s="2">
        <f>IFERROR(IF(ISBLANK($A8312),"",IF($A8312="Ūdeņraža jonu koncentrācija",VLOOKUP(Dati!$A8312,Normas!$A:$D,3,FALSE),VLOOKUP(Dati!$A8312,Normas!$A:$D,3,FALSE)*0.6)),"")</f>
      </c>
      <c r="H8312" s="2">
        <f>IFERROR(IF(ISBLANK($A8312),"",IF($A8312="Ūdeņraža jonu koncentrācija",VLOOKUP(Dati!$A8312,Normas!$A:$D,2,FALSE),VLOOKUP(Dati!$A8312,Normas!$A:$D,2,FALSE)*0.3)),"")</f>
      </c>
      <c r="I8312" s="2">
        <f>IFERROR(IF(ISBLANK($A8312),"",IF($A8312="Ūdeņraža jonu koncentrācija",VLOOKUP(Dati!$A8312,Normas!$A:$D,3,FALSE),VLOOKUP(Dati!$A8312,Normas!$A:$D,3,FALSE)*0.3)),"")</f>
      </c>
    </row>
    <row r="8313" spans="2:9" x14ac:dyDescent="0.2">
      <c r="B8313">
        <f>IF(ISBLANK(A8313),"",VLOOKUP(A8313,Normas!A:D,4,FALSE))</f>
      </c>
      <c r="E8313" s="2">
        <f>IF(ISBLANK(D8313),"",INT(YEARFRAC(D8313,'Vispārīga informācija'!$B$2)))</f>
      </c>
      <c r="F8313" s="2">
        <f>IFERROR(IF(ISBLANK($A8313),"",IF($A8313="Ūdeņraža jonu koncentrācija",VLOOKUP(Dati!$A8313,Normas!$A:$D,2,FALSE),VLOOKUP(Dati!$A8313,Normas!$A:$D,2,FALSE)*0.6)),"")</f>
      </c>
      <c r="G8313" s="2">
        <f>IFERROR(IF(ISBLANK($A8313),"",IF($A8313="Ūdeņraža jonu koncentrācija",VLOOKUP(Dati!$A8313,Normas!$A:$D,3,FALSE),VLOOKUP(Dati!$A8313,Normas!$A:$D,3,FALSE)*0.6)),"")</f>
      </c>
      <c r="H8313" s="2">
        <f>IFERROR(IF(ISBLANK($A8313),"",IF($A8313="Ūdeņraža jonu koncentrācija",VLOOKUP(Dati!$A8313,Normas!$A:$D,2,FALSE),VLOOKUP(Dati!$A8313,Normas!$A:$D,2,FALSE)*0.3)),"")</f>
      </c>
      <c r="I8313" s="2">
        <f>IFERROR(IF(ISBLANK($A8313),"",IF($A8313="Ūdeņraža jonu koncentrācija",VLOOKUP(Dati!$A8313,Normas!$A:$D,3,FALSE),VLOOKUP(Dati!$A8313,Normas!$A:$D,3,FALSE)*0.3)),"")</f>
      </c>
    </row>
    <row r="8314" spans="2:9" x14ac:dyDescent="0.2">
      <c r="B8314">
        <f>IF(ISBLANK(A8314),"",VLOOKUP(A8314,Normas!A:D,4,FALSE))</f>
      </c>
      <c r="E8314" s="2">
        <f>IF(ISBLANK(D8314),"",INT(YEARFRAC(D8314,'Vispārīga informācija'!$B$2)))</f>
      </c>
      <c r="F8314" s="2">
        <f>IFERROR(IF(ISBLANK($A8314),"",IF($A8314="Ūdeņraža jonu koncentrācija",VLOOKUP(Dati!$A8314,Normas!$A:$D,2,FALSE),VLOOKUP(Dati!$A8314,Normas!$A:$D,2,FALSE)*0.6)),"")</f>
      </c>
      <c r="G8314" s="2">
        <f>IFERROR(IF(ISBLANK($A8314),"",IF($A8314="Ūdeņraža jonu koncentrācija",VLOOKUP(Dati!$A8314,Normas!$A:$D,3,FALSE),VLOOKUP(Dati!$A8314,Normas!$A:$D,3,FALSE)*0.6)),"")</f>
      </c>
      <c r="H8314" s="2">
        <f>IFERROR(IF(ISBLANK($A8314),"",IF($A8314="Ūdeņraža jonu koncentrācija",VLOOKUP(Dati!$A8314,Normas!$A:$D,2,FALSE),VLOOKUP(Dati!$A8314,Normas!$A:$D,2,FALSE)*0.3)),"")</f>
      </c>
      <c r="I8314" s="2">
        <f>IFERROR(IF(ISBLANK($A8314),"",IF($A8314="Ūdeņraža jonu koncentrācija",VLOOKUP(Dati!$A8314,Normas!$A:$D,3,FALSE),VLOOKUP(Dati!$A8314,Normas!$A:$D,3,FALSE)*0.3)),"")</f>
      </c>
    </row>
    <row r="8315" spans="2:9" x14ac:dyDescent="0.2">
      <c r="B8315">
        <f>IF(ISBLANK(A8315),"",VLOOKUP(A8315,Normas!A:D,4,FALSE))</f>
      </c>
      <c r="E8315" s="2">
        <f>IF(ISBLANK(D8315),"",INT(YEARFRAC(D8315,'Vispārīga informācija'!$B$2)))</f>
      </c>
      <c r="F8315" s="2">
        <f>IFERROR(IF(ISBLANK($A8315),"",IF($A8315="Ūdeņraža jonu koncentrācija",VLOOKUP(Dati!$A8315,Normas!$A:$D,2,FALSE),VLOOKUP(Dati!$A8315,Normas!$A:$D,2,FALSE)*0.6)),"")</f>
      </c>
      <c r="G8315" s="2">
        <f>IFERROR(IF(ISBLANK($A8315),"",IF($A8315="Ūdeņraža jonu koncentrācija",VLOOKUP(Dati!$A8315,Normas!$A:$D,3,FALSE),VLOOKUP(Dati!$A8315,Normas!$A:$D,3,FALSE)*0.6)),"")</f>
      </c>
      <c r="H8315" s="2">
        <f>IFERROR(IF(ISBLANK($A8315),"",IF($A8315="Ūdeņraža jonu koncentrācija",VLOOKUP(Dati!$A8315,Normas!$A:$D,2,FALSE),VLOOKUP(Dati!$A8315,Normas!$A:$D,2,FALSE)*0.3)),"")</f>
      </c>
      <c r="I8315" s="2">
        <f>IFERROR(IF(ISBLANK($A8315),"",IF($A8315="Ūdeņraža jonu koncentrācija",VLOOKUP(Dati!$A8315,Normas!$A:$D,3,FALSE),VLOOKUP(Dati!$A8315,Normas!$A:$D,3,FALSE)*0.3)),"")</f>
      </c>
    </row>
    <row r="8316" spans="2:9" x14ac:dyDescent="0.2">
      <c r="B8316">
        <f>IF(ISBLANK(A8316),"",VLOOKUP(A8316,Normas!A:D,4,FALSE))</f>
      </c>
      <c r="E8316" s="2">
        <f>IF(ISBLANK(D8316),"",INT(YEARFRAC(D8316,'Vispārīga informācija'!$B$2)))</f>
      </c>
      <c r="F8316" s="2">
        <f>IFERROR(IF(ISBLANK($A8316),"",IF($A8316="Ūdeņraža jonu koncentrācija",VLOOKUP(Dati!$A8316,Normas!$A:$D,2,FALSE),VLOOKUP(Dati!$A8316,Normas!$A:$D,2,FALSE)*0.6)),"")</f>
      </c>
      <c r="G8316" s="2">
        <f>IFERROR(IF(ISBLANK($A8316),"",IF($A8316="Ūdeņraža jonu koncentrācija",VLOOKUP(Dati!$A8316,Normas!$A:$D,3,FALSE),VLOOKUP(Dati!$A8316,Normas!$A:$D,3,FALSE)*0.6)),"")</f>
      </c>
      <c r="H8316" s="2">
        <f>IFERROR(IF(ISBLANK($A8316),"",IF($A8316="Ūdeņraža jonu koncentrācija",VLOOKUP(Dati!$A8316,Normas!$A:$D,2,FALSE),VLOOKUP(Dati!$A8316,Normas!$A:$D,2,FALSE)*0.3)),"")</f>
      </c>
      <c r="I8316" s="2">
        <f>IFERROR(IF(ISBLANK($A8316),"",IF($A8316="Ūdeņraža jonu koncentrācija",VLOOKUP(Dati!$A8316,Normas!$A:$D,3,FALSE),VLOOKUP(Dati!$A8316,Normas!$A:$D,3,FALSE)*0.3)),"")</f>
      </c>
    </row>
    <row r="8317" spans="2:9" x14ac:dyDescent="0.2">
      <c r="B8317">
        <f>IF(ISBLANK(A8317),"",VLOOKUP(A8317,Normas!A:D,4,FALSE))</f>
      </c>
      <c r="E8317" s="2">
        <f>IF(ISBLANK(D8317),"",INT(YEARFRAC(D8317,'Vispārīga informācija'!$B$2)))</f>
      </c>
      <c r="F8317" s="2">
        <f>IFERROR(IF(ISBLANK($A8317),"",IF($A8317="Ūdeņraža jonu koncentrācija",VLOOKUP(Dati!$A8317,Normas!$A:$D,2,FALSE),VLOOKUP(Dati!$A8317,Normas!$A:$D,2,FALSE)*0.6)),"")</f>
      </c>
      <c r="G8317" s="2">
        <f>IFERROR(IF(ISBLANK($A8317),"",IF($A8317="Ūdeņraža jonu koncentrācija",VLOOKUP(Dati!$A8317,Normas!$A:$D,3,FALSE),VLOOKUP(Dati!$A8317,Normas!$A:$D,3,FALSE)*0.6)),"")</f>
      </c>
      <c r="H8317" s="2">
        <f>IFERROR(IF(ISBLANK($A8317),"",IF($A8317="Ūdeņraža jonu koncentrācija",VLOOKUP(Dati!$A8317,Normas!$A:$D,2,FALSE),VLOOKUP(Dati!$A8317,Normas!$A:$D,2,FALSE)*0.3)),"")</f>
      </c>
      <c r="I8317" s="2">
        <f>IFERROR(IF(ISBLANK($A8317),"",IF($A8317="Ūdeņraža jonu koncentrācija",VLOOKUP(Dati!$A8317,Normas!$A:$D,3,FALSE),VLOOKUP(Dati!$A8317,Normas!$A:$D,3,FALSE)*0.3)),"")</f>
      </c>
    </row>
    <row r="8318" spans="2:9" x14ac:dyDescent="0.2">
      <c r="B8318">
        <f>IF(ISBLANK(A8318),"",VLOOKUP(A8318,Normas!A:D,4,FALSE))</f>
      </c>
      <c r="E8318" s="2">
        <f>IF(ISBLANK(D8318),"",INT(YEARFRAC(D8318,'Vispārīga informācija'!$B$2)))</f>
      </c>
      <c r="F8318" s="2">
        <f>IFERROR(IF(ISBLANK($A8318),"",IF($A8318="Ūdeņraža jonu koncentrācija",VLOOKUP(Dati!$A8318,Normas!$A:$D,2,FALSE),VLOOKUP(Dati!$A8318,Normas!$A:$D,2,FALSE)*0.6)),"")</f>
      </c>
      <c r="G8318" s="2">
        <f>IFERROR(IF(ISBLANK($A8318),"",IF($A8318="Ūdeņraža jonu koncentrācija",VLOOKUP(Dati!$A8318,Normas!$A:$D,3,FALSE),VLOOKUP(Dati!$A8318,Normas!$A:$D,3,FALSE)*0.6)),"")</f>
      </c>
      <c r="H8318" s="2">
        <f>IFERROR(IF(ISBLANK($A8318),"",IF($A8318="Ūdeņraža jonu koncentrācija",VLOOKUP(Dati!$A8318,Normas!$A:$D,2,FALSE),VLOOKUP(Dati!$A8318,Normas!$A:$D,2,FALSE)*0.3)),"")</f>
      </c>
      <c r="I8318" s="2">
        <f>IFERROR(IF(ISBLANK($A8318),"",IF($A8318="Ūdeņraža jonu koncentrācija",VLOOKUP(Dati!$A8318,Normas!$A:$D,3,FALSE),VLOOKUP(Dati!$A8318,Normas!$A:$D,3,FALSE)*0.3)),"")</f>
      </c>
    </row>
    <row r="8319" spans="2:9" x14ac:dyDescent="0.2">
      <c r="B8319">
        <f>IF(ISBLANK(A8319),"",VLOOKUP(A8319,Normas!A:D,4,FALSE))</f>
      </c>
      <c r="E8319" s="2">
        <f>IF(ISBLANK(D8319),"",INT(YEARFRAC(D8319,'Vispārīga informācija'!$B$2)))</f>
      </c>
      <c r="F8319" s="2">
        <f>IFERROR(IF(ISBLANK($A8319),"",IF($A8319="Ūdeņraža jonu koncentrācija",VLOOKUP(Dati!$A8319,Normas!$A:$D,2,FALSE),VLOOKUP(Dati!$A8319,Normas!$A:$D,2,FALSE)*0.6)),"")</f>
      </c>
      <c r="G8319" s="2">
        <f>IFERROR(IF(ISBLANK($A8319),"",IF($A8319="Ūdeņraža jonu koncentrācija",VLOOKUP(Dati!$A8319,Normas!$A:$D,3,FALSE),VLOOKUP(Dati!$A8319,Normas!$A:$D,3,FALSE)*0.6)),"")</f>
      </c>
      <c r="H8319" s="2">
        <f>IFERROR(IF(ISBLANK($A8319),"",IF($A8319="Ūdeņraža jonu koncentrācija",VLOOKUP(Dati!$A8319,Normas!$A:$D,2,FALSE),VLOOKUP(Dati!$A8319,Normas!$A:$D,2,FALSE)*0.3)),"")</f>
      </c>
      <c r="I8319" s="2">
        <f>IFERROR(IF(ISBLANK($A8319),"",IF($A8319="Ūdeņraža jonu koncentrācija",VLOOKUP(Dati!$A8319,Normas!$A:$D,3,FALSE),VLOOKUP(Dati!$A8319,Normas!$A:$D,3,FALSE)*0.3)),"")</f>
      </c>
    </row>
    <row r="8320" spans="2:9" x14ac:dyDescent="0.2">
      <c r="B8320">
        <f>IF(ISBLANK(A8320),"",VLOOKUP(A8320,Normas!A:D,4,FALSE))</f>
      </c>
      <c r="E8320" s="2">
        <f>IF(ISBLANK(D8320),"",INT(YEARFRAC(D8320,'Vispārīga informācija'!$B$2)))</f>
      </c>
      <c r="F8320" s="2">
        <f>IFERROR(IF(ISBLANK($A8320),"",IF($A8320="Ūdeņraža jonu koncentrācija",VLOOKUP(Dati!$A8320,Normas!$A:$D,2,FALSE),VLOOKUP(Dati!$A8320,Normas!$A:$D,2,FALSE)*0.6)),"")</f>
      </c>
      <c r="G8320" s="2">
        <f>IFERROR(IF(ISBLANK($A8320),"",IF($A8320="Ūdeņraža jonu koncentrācija",VLOOKUP(Dati!$A8320,Normas!$A:$D,3,FALSE),VLOOKUP(Dati!$A8320,Normas!$A:$D,3,FALSE)*0.6)),"")</f>
      </c>
      <c r="H8320" s="2">
        <f>IFERROR(IF(ISBLANK($A8320),"",IF($A8320="Ūdeņraža jonu koncentrācija",VLOOKUP(Dati!$A8320,Normas!$A:$D,2,FALSE),VLOOKUP(Dati!$A8320,Normas!$A:$D,2,FALSE)*0.3)),"")</f>
      </c>
      <c r="I8320" s="2">
        <f>IFERROR(IF(ISBLANK($A8320),"",IF($A8320="Ūdeņraža jonu koncentrācija",VLOOKUP(Dati!$A8320,Normas!$A:$D,3,FALSE),VLOOKUP(Dati!$A8320,Normas!$A:$D,3,FALSE)*0.3)),"")</f>
      </c>
    </row>
    <row r="8321" spans="2:9" x14ac:dyDescent="0.2">
      <c r="B8321">
        <f>IF(ISBLANK(A8321),"",VLOOKUP(A8321,Normas!A:D,4,FALSE))</f>
      </c>
      <c r="E8321" s="2">
        <f>IF(ISBLANK(D8321),"",INT(YEARFRAC(D8321,'Vispārīga informācija'!$B$2)))</f>
      </c>
      <c r="F8321" s="2">
        <f>IFERROR(IF(ISBLANK($A8321),"",IF($A8321="Ūdeņraža jonu koncentrācija",VLOOKUP(Dati!$A8321,Normas!$A:$D,2,FALSE),VLOOKUP(Dati!$A8321,Normas!$A:$D,2,FALSE)*0.6)),"")</f>
      </c>
      <c r="G8321" s="2">
        <f>IFERROR(IF(ISBLANK($A8321),"",IF($A8321="Ūdeņraža jonu koncentrācija",VLOOKUP(Dati!$A8321,Normas!$A:$D,3,FALSE),VLOOKUP(Dati!$A8321,Normas!$A:$D,3,FALSE)*0.6)),"")</f>
      </c>
      <c r="H8321" s="2">
        <f>IFERROR(IF(ISBLANK($A8321),"",IF($A8321="Ūdeņraža jonu koncentrācija",VLOOKUP(Dati!$A8321,Normas!$A:$D,2,FALSE),VLOOKUP(Dati!$A8321,Normas!$A:$D,2,FALSE)*0.3)),"")</f>
      </c>
      <c r="I8321" s="2">
        <f>IFERROR(IF(ISBLANK($A8321),"",IF($A8321="Ūdeņraža jonu koncentrācija",VLOOKUP(Dati!$A8321,Normas!$A:$D,3,FALSE),VLOOKUP(Dati!$A8321,Normas!$A:$D,3,FALSE)*0.3)),"")</f>
      </c>
    </row>
    <row r="8322" spans="2:9" x14ac:dyDescent="0.2">
      <c r="B8322">
        <f>IF(ISBLANK(A8322),"",VLOOKUP(A8322,Normas!A:D,4,FALSE))</f>
      </c>
      <c r="E8322" s="2">
        <f>IF(ISBLANK(D8322),"",INT(YEARFRAC(D8322,'Vispārīga informācija'!$B$2)))</f>
      </c>
      <c r="F8322" s="2">
        <f>IFERROR(IF(ISBLANK($A8322),"",IF($A8322="Ūdeņraža jonu koncentrācija",VLOOKUP(Dati!$A8322,Normas!$A:$D,2,FALSE),VLOOKUP(Dati!$A8322,Normas!$A:$D,2,FALSE)*0.6)),"")</f>
      </c>
      <c r="G8322" s="2">
        <f>IFERROR(IF(ISBLANK($A8322),"",IF($A8322="Ūdeņraža jonu koncentrācija",VLOOKUP(Dati!$A8322,Normas!$A:$D,3,FALSE),VLOOKUP(Dati!$A8322,Normas!$A:$D,3,FALSE)*0.6)),"")</f>
      </c>
      <c r="H8322" s="2">
        <f>IFERROR(IF(ISBLANK($A8322),"",IF($A8322="Ūdeņraža jonu koncentrācija",VLOOKUP(Dati!$A8322,Normas!$A:$D,2,FALSE),VLOOKUP(Dati!$A8322,Normas!$A:$D,2,FALSE)*0.3)),"")</f>
      </c>
      <c r="I8322" s="2">
        <f>IFERROR(IF(ISBLANK($A8322),"",IF($A8322="Ūdeņraža jonu koncentrācija",VLOOKUP(Dati!$A8322,Normas!$A:$D,3,FALSE),VLOOKUP(Dati!$A8322,Normas!$A:$D,3,FALSE)*0.3)),"")</f>
      </c>
    </row>
    <row r="8323" spans="2:9" x14ac:dyDescent="0.2">
      <c r="B8323">
        <f>IF(ISBLANK(A8323),"",VLOOKUP(A8323,Normas!A:D,4,FALSE))</f>
      </c>
      <c r="E8323" s="2">
        <f>IF(ISBLANK(D8323),"",INT(YEARFRAC(D8323,'Vispārīga informācija'!$B$2)))</f>
      </c>
      <c r="F8323" s="2">
        <f>IFERROR(IF(ISBLANK($A8323),"",IF($A8323="Ūdeņraža jonu koncentrācija",VLOOKUP(Dati!$A8323,Normas!$A:$D,2,FALSE),VLOOKUP(Dati!$A8323,Normas!$A:$D,2,FALSE)*0.6)),"")</f>
      </c>
      <c r="G8323" s="2">
        <f>IFERROR(IF(ISBLANK($A8323),"",IF($A8323="Ūdeņraža jonu koncentrācija",VLOOKUP(Dati!$A8323,Normas!$A:$D,3,FALSE),VLOOKUP(Dati!$A8323,Normas!$A:$D,3,FALSE)*0.6)),"")</f>
      </c>
      <c r="H8323" s="2">
        <f>IFERROR(IF(ISBLANK($A8323),"",IF($A8323="Ūdeņraža jonu koncentrācija",VLOOKUP(Dati!$A8323,Normas!$A:$D,2,FALSE),VLOOKUP(Dati!$A8323,Normas!$A:$D,2,FALSE)*0.3)),"")</f>
      </c>
      <c r="I8323" s="2">
        <f>IFERROR(IF(ISBLANK($A8323),"",IF($A8323="Ūdeņraža jonu koncentrācija",VLOOKUP(Dati!$A8323,Normas!$A:$D,3,FALSE),VLOOKUP(Dati!$A8323,Normas!$A:$D,3,FALSE)*0.3)),"")</f>
      </c>
    </row>
    <row r="8324" spans="2:9" x14ac:dyDescent="0.2">
      <c r="B8324">
        <f>IF(ISBLANK(A8324),"",VLOOKUP(A8324,Normas!A:D,4,FALSE))</f>
      </c>
      <c r="E8324" s="2">
        <f>IF(ISBLANK(D8324),"",INT(YEARFRAC(D8324,'Vispārīga informācija'!$B$2)))</f>
      </c>
      <c r="F8324" s="2">
        <f>IFERROR(IF(ISBLANK($A8324),"",IF($A8324="Ūdeņraža jonu koncentrācija",VLOOKUP(Dati!$A8324,Normas!$A:$D,2,FALSE),VLOOKUP(Dati!$A8324,Normas!$A:$D,2,FALSE)*0.6)),"")</f>
      </c>
      <c r="G8324" s="2">
        <f>IFERROR(IF(ISBLANK($A8324),"",IF($A8324="Ūdeņraža jonu koncentrācija",VLOOKUP(Dati!$A8324,Normas!$A:$D,3,FALSE),VLOOKUP(Dati!$A8324,Normas!$A:$D,3,FALSE)*0.6)),"")</f>
      </c>
      <c r="H8324" s="2">
        <f>IFERROR(IF(ISBLANK($A8324),"",IF($A8324="Ūdeņraža jonu koncentrācija",VLOOKUP(Dati!$A8324,Normas!$A:$D,2,FALSE),VLOOKUP(Dati!$A8324,Normas!$A:$D,2,FALSE)*0.3)),"")</f>
      </c>
      <c r="I8324" s="2">
        <f>IFERROR(IF(ISBLANK($A8324),"",IF($A8324="Ūdeņraža jonu koncentrācija",VLOOKUP(Dati!$A8324,Normas!$A:$D,3,FALSE),VLOOKUP(Dati!$A8324,Normas!$A:$D,3,FALSE)*0.3)),"")</f>
      </c>
    </row>
    <row r="8325" spans="2:9" x14ac:dyDescent="0.2">
      <c r="B8325">
        <f>IF(ISBLANK(A8325),"",VLOOKUP(A8325,Normas!A:D,4,FALSE))</f>
      </c>
      <c r="E8325" s="2">
        <f>IF(ISBLANK(D8325),"",INT(YEARFRAC(D8325,'Vispārīga informācija'!$B$2)))</f>
      </c>
      <c r="F8325" s="2">
        <f>IFERROR(IF(ISBLANK($A8325),"",IF($A8325="Ūdeņraža jonu koncentrācija",VLOOKUP(Dati!$A8325,Normas!$A:$D,2,FALSE),VLOOKUP(Dati!$A8325,Normas!$A:$D,2,FALSE)*0.6)),"")</f>
      </c>
      <c r="G8325" s="2">
        <f>IFERROR(IF(ISBLANK($A8325),"",IF($A8325="Ūdeņraža jonu koncentrācija",VLOOKUP(Dati!$A8325,Normas!$A:$D,3,FALSE),VLOOKUP(Dati!$A8325,Normas!$A:$D,3,FALSE)*0.6)),"")</f>
      </c>
      <c r="H8325" s="2">
        <f>IFERROR(IF(ISBLANK($A8325),"",IF($A8325="Ūdeņraža jonu koncentrācija",VLOOKUP(Dati!$A8325,Normas!$A:$D,2,FALSE),VLOOKUP(Dati!$A8325,Normas!$A:$D,2,FALSE)*0.3)),"")</f>
      </c>
      <c r="I8325" s="2">
        <f>IFERROR(IF(ISBLANK($A8325),"",IF($A8325="Ūdeņraža jonu koncentrācija",VLOOKUP(Dati!$A8325,Normas!$A:$D,3,FALSE),VLOOKUP(Dati!$A8325,Normas!$A:$D,3,FALSE)*0.3)),"")</f>
      </c>
    </row>
    <row r="8326" spans="2:9" x14ac:dyDescent="0.2">
      <c r="B8326">
        <f>IF(ISBLANK(A8326),"",VLOOKUP(A8326,Normas!A:D,4,FALSE))</f>
      </c>
      <c r="E8326" s="2">
        <f>IF(ISBLANK(D8326),"",INT(YEARFRAC(D8326,'Vispārīga informācija'!$B$2)))</f>
      </c>
      <c r="F8326" s="2">
        <f>IFERROR(IF(ISBLANK($A8326),"",IF($A8326="Ūdeņraža jonu koncentrācija",VLOOKUP(Dati!$A8326,Normas!$A:$D,2,FALSE),VLOOKUP(Dati!$A8326,Normas!$A:$D,2,FALSE)*0.6)),"")</f>
      </c>
      <c r="G8326" s="2">
        <f>IFERROR(IF(ISBLANK($A8326),"",IF($A8326="Ūdeņraža jonu koncentrācija",VLOOKUP(Dati!$A8326,Normas!$A:$D,3,FALSE),VLOOKUP(Dati!$A8326,Normas!$A:$D,3,FALSE)*0.6)),"")</f>
      </c>
      <c r="H8326" s="2">
        <f>IFERROR(IF(ISBLANK($A8326),"",IF($A8326="Ūdeņraža jonu koncentrācija",VLOOKUP(Dati!$A8326,Normas!$A:$D,2,FALSE),VLOOKUP(Dati!$A8326,Normas!$A:$D,2,FALSE)*0.3)),"")</f>
      </c>
      <c r="I8326" s="2">
        <f>IFERROR(IF(ISBLANK($A8326),"",IF($A8326="Ūdeņraža jonu koncentrācija",VLOOKUP(Dati!$A8326,Normas!$A:$D,3,FALSE),VLOOKUP(Dati!$A8326,Normas!$A:$D,3,FALSE)*0.3)),"")</f>
      </c>
    </row>
    <row r="8327" spans="2:9" x14ac:dyDescent="0.2">
      <c r="B8327">
        <f>IF(ISBLANK(A8327),"",VLOOKUP(A8327,Normas!A:D,4,FALSE))</f>
      </c>
      <c r="E8327" s="2">
        <f>IF(ISBLANK(D8327),"",INT(YEARFRAC(D8327,'Vispārīga informācija'!$B$2)))</f>
      </c>
      <c r="F8327" s="2">
        <f>IFERROR(IF(ISBLANK($A8327),"",IF($A8327="Ūdeņraža jonu koncentrācija",VLOOKUP(Dati!$A8327,Normas!$A:$D,2,FALSE),VLOOKUP(Dati!$A8327,Normas!$A:$D,2,FALSE)*0.6)),"")</f>
      </c>
      <c r="G8327" s="2">
        <f>IFERROR(IF(ISBLANK($A8327),"",IF($A8327="Ūdeņraža jonu koncentrācija",VLOOKUP(Dati!$A8327,Normas!$A:$D,3,FALSE),VLOOKUP(Dati!$A8327,Normas!$A:$D,3,FALSE)*0.6)),"")</f>
      </c>
      <c r="H8327" s="2">
        <f>IFERROR(IF(ISBLANK($A8327),"",IF($A8327="Ūdeņraža jonu koncentrācija",VLOOKUP(Dati!$A8327,Normas!$A:$D,2,FALSE),VLOOKUP(Dati!$A8327,Normas!$A:$D,2,FALSE)*0.3)),"")</f>
      </c>
      <c r="I8327" s="2">
        <f>IFERROR(IF(ISBLANK($A8327),"",IF($A8327="Ūdeņraža jonu koncentrācija",VLOOKUP(Dati!$A8327,Normas!$A:$D,3,FALSE),VLOOKUP(Dati!$A8327,Normas!$A:$D,3,FALSE)*0.3)),"")</f>
      </c>
    </row>
    <row r="8328" spans="2:9" x14ac:dyDescent="0.2">
      <c r="B8328">
        <f>IF(ISBLANK(A8328),"",VLOOKUP(A8328,Normas!A:D,4,FALSE))</f>
      </c>
      <c r="E8328" s="2">
        <f>IF(ISBLANK(D8328),"",INT(YEARFRAC(D8328,'Vispārīga informācija'!$B$2)))</f>
      </c>
      <c r="F8328" s="2">
        <f>IFERROR(IF(ISBLANK($A8328),"",IF($A8328="Ūdeņraža jonu koncentrācija",VLOOKUP(Dati!$A8328,Normas!$A:$D,2,FALSE),VLOOKUP(Dati!$A8328,Normas!$A:$D,2,FALSE)*0.6)),"")</f>
      </c>
      <c r="G8328" s="2">
        <f>IFERROR(IF(ISBLANK($A8328),"",IF($A8328="Ūdeņraža jonu koncentrācija",VLOOKUP(Dati!$A8328,Normas!$A:$D,3,FALSE),VLOOKUP(Dati!$A8328,Normas!$A:$D,3,FALSE)*0.6)),"")</f>
      </c>
      <c r="H8328" s="2">
        <f>IFERROR(IF(ISBLANK($A8328),"",IF($A8328="Ūdeņraža jonu koncentrācija",VLOOKUP(Dati!$A8328,Normas!$A:$D,2,FALSE),VLOOKUP(Dati!$A8328,Normas!$A:$D,2,FALSE)*0.3)),"")</f>
      </c>
      <c r="I8328" s="2">
        <f>IFERROR(IF(ISBLANK($A8328),"",IF($A8328="Ūdeņraža jonu koncentrācija",VLOOKUP(Dati!$A8328,Normas!$A:$D,3,FALSE),VLOOKUP(Dati!$A8328,Normas!$A:$D,3,FALSE)*0.3)),"")</f>
      </c>
    </row>
    <row r="8329" spans="2:9" x14ac:dyDescent="0.2">
      <c r="B8329">
        <f>IF(ISBLANK(A8329),"",VLOOKUP(A8329,Normas!A:D,4,FALSE))</f>
      </c>
      <c r="E8329" s="2">
        <f>IF(ISBLANK(D8329),"",INT(YEARFRAC(D8329,'Vispārīga informācija'!$B$2)))</f>
      </c>
      <c r="F8329" s="2">
        <f>IFERROR(IF(ISBLANK($A8329),"",IF($A8329="Ūdeņraža jonu koncentrācija",VLOOKUP(Dati!$A8329,Normas!$A:$D,2,FALSE),VLOOKUP(Dati!$A8329,Normas!$A:$D,2,FALSE)*0.6)),"")</f>
      </c>
      <c r="G8329" s="2">
        <f>IFERROR(IF(ISBLANK($A8329),"",IF($A8329="Ūdeņraža jonu koncentrācija",VLOOKUP(Dati!$A8329,Normas!$A:$D,3,FALSE),VLOOKUP(Dati!$A8329,Normas!$A:$D,3,FALSE)*0.6)),"")</f>
      </c>
      <c r="H8329" s="2">
        <f>IFERROR(IF(ISBLANK($A8329),"",IF($A8329="Ūdeņraža jonu koncentrācija",VLOOKUP(Dati!$A8329,Normas!$A:$D,2,FALSE),VLOOKUP(Dati!$A8329,Normas!$A:$D,2,FALSE)*0.3)),"")</f>
      </c>
      <c r="I8329" s="2">
        <f>IFERROR(IF(ISBLANK($A8329),"",IF($A8329="Ūdeņraža jonu koncentrācija",VLOOKUP(Dati!$A8329,Normas!$A:$D,3,FALSE),VLOOKUP(Dati!$A8329,Normas!$A:$D,3,FALSE)*0.3)),"")</f>
      </c>
    </row>
    <row r="8330" spans="2:9" x14ac:dyDescent="0.2">
      <c r="B8330">
        <f>IF(ISBLANK(A8330),"",VLOOKUP(A8330,Normas!A:D,4,FALSE))</f>
      </c>
      <c r="E8330" s="2">
        <f>IF(ISBLANK(D8330),"",INT(YEARFRAC(D8330,'Vispārīga informācija'!$B$2)))</f>
      </c>
      <c r="F8330" s="2">
        <f>IFERROR(IF(ISBLANK($A8330),"",IF($A8330="Ūdeņraža jonu koncentrācija",VLOOKUP(Dati!$A8330,Normas!$A:$D,2,FALSE),VLOOKUP(Dati!$A8330,Normas!$A:$D,2,FALSE)*0.6)),"")</f>
      </c>
      <c r="G8330" s="2">
        <f>IFERROR(IF(ISBLANK($A8330),"",IF($A8330="Ūdeņraža jonu koncentrācija",VLOOKUP(Dati!$A8330,Normas!$A:$D,3,FALSE),VLOOKUP(Dati!$A8330,Normas!$A:$D,3,FALSE)*0.6)),"")</f>
      </c>
      <c r="H8330" s="2">
        <f>IFERROR(IF(ISBLANK($A8330),"",IF($A8330="Ūdeņraža jonu koncentrācija",VLOOKUP(Dati!$A8330,Normas!$A:$D,2,FALSE),VLOOKUP(Dati!$A8330,Normas!$A:$D,2,FALSE)*0.3)),"")</f>
      </c>
      <c r="I8330" s="2">
        <f>IFERROR(IF(ISBLANK($A8330),"",IF($A8330="Ūdeņraža jonu koncentrācija",VLOOKUP(Dati!$A8330,Normas!$A:$D,3,FALSE),VLOOKUP(Dati!$A8330,Normas!$A:$D,3,FALSE)*0.3)),"")</f>
      </c>
    </row>
    <row r="8331" spans="2:9" x14ac:dyDescent="0.2">
      <c r="B8331">
        <f>IF(ISBLANK(A8331),"",VLOOKUP(A8331,Normas!A:D,4,FALSE))</f>
      </c>
      <c r="E8331" s="2">
        <f>IF(ISBLANK(D8331),"",INT(YEARFRAC(D8331,'Vispārīga informācija'!$B$2)))</f>
      </c>
      <c r="F8331" s="2">
        <f>IFERROR(IF(ISBLANK($A8331),"",IF($A8331="Ūdeņraža jonu koncentrācija",VLOOKUP(Dati!$A8331,Normas!$A:$D,2,FALSE),VLOOKUP(Dati!$A8331,Normas!$A:$D,2,FALSE)*0.6)),"")</f>
      </c>
      <c r="G8331" s="2">
        <f>IFERROR(IF(ISBLANK($A8331),"",IF($A8331="Ūdeņraža jonu koncentrācija",VLOOKUP(Dati!$A8331,Normas!$A:$D,3,FALSE),VLOOKUP(Dati!$A8331,Normas!$A:$D,3,FALSE)*0.6)),"")</f>
      </c>
      <c r="H8331" s="2">
        <f>IFERROR(IF(ISBLANK($A8331),"",IF($A8331="Ūdeņraža jonu koncentrācija",VLOOKUP(Dati!$A8331,Normas!$A:$D,2,FALSE),VLOOKUP(Dati!$A8331,Normas!$A:$D,2,FALSE)*0.3)),"")</f>
      </c>
      <c r="I8331" s="2">
        <f>IFERROR(IF(ISBLANK($A8331),"",IF($A8331="Ūdeņraža jonu koncentrācija",VLOOKUP(Dati!$A8331,Normas!$A:$D,3,FALSE),VLOOKUP(Dati!$A8331,Normas!$A:$D,3,FALSE)*0.3)),"")</f>
      </c>
    </row>
    <row r="8332" spans="2:9" x14ac:dyDescent="0.2">
      <c r="B8332">
        <f>IF(ISBLANK(A8332),"",VLOOKUP(A8332,Normas!A:D,4,FALSE))</f>
      </c>
      <c r="E8332" s="2">
        <f>IF(ISBLANK(D8332),"",INT(YEARFRAC(D8332,'Vispārīga informācija'!$B$2)))</f>
      </c>
      <c r="F8332" s="2">
        <f>IFERROR(IF(ISBLANK($A8332),"",IF($A8332="Ūdeņraža jonu koncentrācija",VLOOKUP(Dati!$A8332,Normas!$A:$D,2,FALSE),VLOOKUP(Dati!$A8332,Normas!$A:$D,2,FALSE)*0.6)),"")</f>
      </c>
      <c r="G8332" s="2">
        <f>IFERROR(IF(ISBLANK($A8332),"",IF($A8332="Ūdeņraža jonu koncentrācija",VLOOKUP(Dati!$A8332,Normas!$A:$D,3,FALSE),VLOOKUP(Dati!$A8332,Normas!$A:$D,3,FALSE)*0.6)),"")</f>
      </c>
      <c r="H8332" s="2">
        <f>IFERROR(IF(ISBLANK($A8332),"",IF($A8332="Ūdeņraža jonu koncentrācija",VLOOKUP(Dati!$A8332,Normas!$A:$D,2,FALSE),VLOOKUP(Dati!$A8332,Normas!$A:$D,2,FALSE)*0.3)),"")</f>
      </c>
      <c r="I8332" s="2">
        <f>IFERROR(IF(ISBLANK($A8332),"",IF($A8332="Ūdeņraža jonu koncentrācija",VLOOKUP(Dati!$A8332,Normas!$A:$D,3,FALSE),VLOOKUP(Dati!$A8332,Normas!$A:$D,3,FALSE)*0.3)),"")</f>
      </c>
    </row>
    <row r="8333" spans="2:9" x14ac:dyDescent="0.2">
      <c r="B8333">
        <f>IF(ISBLANK(A8333),"",VLOOKUP(A8333,Normas!A:D,4,FALSE))</f>
      </c>
      <c r="E8333" s="2">
        <f>IF(ISBLANK(D8333),"",INT(YEARFRAC(D8333,'Vispārīga informācija'!$B$2)))</f>
      </c>
      <c r="F8333" s="2">
        <f>IFERROR(IF(ISBLANK($A8333),"",IF($A8333="Ūdeņraža jonu koncentrācija",VLOOKUP(Dati!$A8333,Normas!$A:$D,2,FALSE),VLOOKUP(Dati!$A8333,Normas!$A:$D,2,FALSE)*0.6)),"")</f>
      </c>
      <c r="G8333" s="2">
        <f>IFERROR(IF(ISBLANK($A8333),"",IF($A8333="Ūdeņraža jonu koncentrācija",VLOOKUP(Dati!$A8333,Normas!$A:$D,3,FALSE),VLOOKUP(Dati!$A8333,Normas!$A:$D,3,FALSE)*0.6)),"")</f>
      </c>
      <c r="H8333" s="2">
        <f>IFERROR(IF(ISBLANK($A8333),"",IF($A8333="Ūdeņraža jonu koncentrācija",VLOOKUP(Dati!$A8333,Normas!$A:$D,2,FALSE),VLOOKUP(Dati!$A8333,Normas!$A:$D,2,FALSE)*0.3)),"")</f>
      </c>
      <c r="I8333" s="2">
        <f>IFERROR(IF(ISBLANK($A8333),"",IF($A8333="Ūdeņraža jonu koncentrācija",VLOOKUP(Dati!$A8333,Normas!$A:$D,3,FALSE),VLOOKUP(Dati!$A8333,Normas!$A:$D,3,FALSE)*0.3)),"")</f>
      </c>
    </row>
    <row r="8334" spans="2:9" x14ac:dyDescent="0.2">
      <c r="B8334">
        <f>IF(ISBLANK(A8334),"",VLOOKUP(A8334,Normas!A:D,4,FALSE))</f>
      </c>
      <c r="E8334" s="2">
        <f>IF(ISBLANK(D8334),"",INT(YEARFRAC(D8334,'Vispārīga informācija'!$B$2)))</f>
      </c>
      <c r="F8334" s="2">
        <f>IFERROR(IF(ISBLANK($A8334),"",IF($A8334="Ūdeņraža jonu koncentrācija",VLOOKUP(Dati!$A8334,Normas!$A:$D,2,FALSE),VLOOKUP(Dati!$A8334,Normas!$A:$D,2,FALSE)*0.6)),"")</f>
      </c>
      <c r="G8334" s="2">
        <f>IFERROR(IF(ISBLANK($A8334),"",IF($A8334="Ūdeņraža jonu koncentrācija",VLOOKUP(Dati!$A8334,Normas!$A:$D,3,FALSE),VLOOKUP(Dati!$A8334,Normas!$A:$D,3,FALSE)*0.6)),"")</f>
      </c>
      <c r="H8334" s="2">
        <f>IFERROR(IF(ISBLANK($A8334),"",IF($A8334="Ūdeņraža jonu koncentrācija",VLOOKUP(Dati!$A8334,Normas!$A:$D,2,FALSE),VLOOKUP(Dati!$A8334,Normas!$A:$D,2,FALSE)*0.3)),"")</f>
      </c>
      <c r="I8334" s="2">
        <f>IFERROR(IF(ISBLANK($A8334),"",IF($A8334="Ūdeņraža jonu koncentrācija",VLOOKUP(Dati!$A8334,Normas!$A:$D,3,FALSE),VLOOKUP(Dati!$A8334,Normas!$A:$D,3,FALSE)*0.3)),"")</f>
      </c>
    </row>
    <row r="8335" spans="2:9" x14ac:dyDescent="0.2">
      <c r="B8335">
        <f>IF(ISBLANK(A8335),"",VLOOKUP(A8335,Normas!A:D,4,FALSE))</f>
      </c>
      <c r="E8335" s="2">
        <f>IF(ISBLANK(D8335),"",INT(YEARFRAC(D8335,'Vispārīga informācija'!$B$2)))</f>
      </c>
      <c r="F8335" s="2">
        <f>IFERROR(IF(ISBLANK($A8335),"",IF($A8335="Ūdeņraža jonu koncentrācija",VLOOKUP(Dati!$A8335,Normas!$A:$D,2,FALSE),VLOOKUP(Dati!$A8335,Normas!$A:$D,2,FALSE)*0.6)),"")</f>
      </c>
      <c r="G8335" s="2">
        <f>IFERROR(IF(ISBLANK($A8335),"",IF($A8335="Ūdeņraža jonu koncentrācija",VLOOKUP(Dati!$A8335,Normas!$A:$D,3,FALSE),VLOOKUP(Dati!$A8335,Normas!$A:$D,3,FALSE)*0.6)),"")</f>
      </c>
      <c r="H8335" s="2">
        <f>IFERROR(IF(ISBLANK($A8335),"",IF($A8335="Ūdeņraža jonu koncentrācija",VLOOKUP(Dati!$A8335,Normas!$A:$D,2,FALSE),VLOOKUP(Dati!$A8335,Normas!$A:$D,2,FALSE)*0.3)),"")</f>
      </c>
      <c r="I8335" s="2">
        <f>IFERROR(IF(ISBLANK($A8335),"",IF($A8335="Ūdeņraža jonu koncentrācija",VLOOKUP(Dati!$A8335,Normas!$A:$D,3,FALSE),VLOOKUP(Dati!$A8335,Normas!$A:$D,3,FALSE)*0.3)),"")</f>
      </c>
    </row>
    <row r="8336" spans="2:9" x14ac:dyDescent="0.2">
      <c r="B8336">
        <f>IF(ISBLANK(A8336),"",VLOOKUP(A8336,Normas!A:D,4,FALSE))</f>
      </c>
      <c r="E8336" s="2">
        <f>IF(ISBLANK(D8336),"",INT(YEARFRAC(D8336,'Vispārīga informācija'!$B$2)))</f>
      </c>
      <c r="F8336" s="2">
        <f>IFERROR(IF(ISBLANK($A8336),"",IF($A8336="Ūdeņraža jonu koncentrācija",VLOOKUP(Dati!$A8336,Normas!$A:$D,2,FALSE),VLOOKUP(Dati!$A8336,Normas!$A:$D,2,FALSE)*0.6)),"")</f>
      </c>
      <c r="G8336" s="2">
        <f>IFERROR(IF(ISBLANK($A8336),"",IF($A8336="Ūdeņraža jonu koncentrācija",VLOOKUP(Dati!$A8336,Normas!$A:$D,3,FALSE),VLOOKUP(Dati!$A8336,Normas!$A:$D,3,FALSE)*0.6)),"")</f>
      </c>
      <c r="H8336" s="2">
        <f>IFERROR(IF(ISBLANK($A8336),"",IF($A8336="Ūdeņraža jonu koncentrācija",VLOOKUP(Dati!$A8336,Normas!$A:$D,2,FALSE),VLOOKUP(Dati!$A8336,Normas!$A:$D,2,FALSE)*0.3)),"")</f>
      </c>
      <c r="I8336" s="2">
        <f>IFERROR(IF(ISBLANK($A8336),"",IF($A8336="Ūdeņraža jonu koncentrācija",VLOOKUP(Dati!$A8336,Normas!$A:$D,3,FALSE),VLOOKUP(Dati!$A8336,Normas!$A:$D,3,FALSE)*0.3)),"")</f>
      </c>
    </row>
    <row r="8337" spans="2:9" x14ac:dyDescent="0.2">
      <c r="B8337">
        <f>IF(ISBLANK(A8337),"",VLOOKUP(A8337,Normas!A:D,4,FALSE))</f>
      </c>
      <c r="E8337" s="2">
        <f>IF(ISBLANK(D8337),"",INT(YEARFRAC(D8337,'Vispārīga informācija'!$B$2)))</f>
      </c>
      <c r="F8337" s="2">
        <f>IFERROR(IF(ISBLANK($A8337),"",IF($A8337="Ūdeņraža jonu koncentrācija",VLOOKUP(Dati!$A8337,Normas!$A:$D,2,FALSE),VLOOKUP(Dati!$A8337,Normas!$A:$D,2,FALSE)*0.6)),"")</f>
      </c>
      <c r="G8337" s="2">
        <f>IFERROR(IF(ISBLANK($A8337),"",IF($A8337="Ūdeņraža jonu koncentrācija",VLOOKUP(Dati!$A8337,Normas!$A:$D,3,FALSE),VLOOKUP(Dati!$A8337,Normas!$A:$D,3,FALSE)*0.6)),"")</f>
      </c>
      <c r="H8337" s="2">
        <f>IFERROR(IF(ISBLANK($A8337),"",IF($A8337="Ūdeņraža jonu koncentrācija",VLOOKUP(Dati!$A8337,Normas!$A:$D,2,FALSE),VLOOKUP(Dati!$A8337,Normas!$A:$D,2,FALSE)*0.3)),"")</f>
      </c>
      <c r="I8337" s="2">
        <f>IFERROR(IF(ISBLANK($A8337),"",IF($A8337="Ūdeņraža jonu koncentrācija",VLOOKUP(Dati!$A8337,Normas!$A:$D,3,FALSE),VLOOKUP(Dati!$A8337,Normas!$A:$D,3,FALSE)*0.3)),"")</f>
      </c>
    </row>
    <row r="8338" spans="2:9" x14ac:dyDescent="0.2">
      <c r="B8338">
        <f>IF(ISBLANK(A8338),"",VLOOKUP(A8338,Normas!A:D,4,FALSE))</f>
      </c>
      <c r="E8338" s="2">
        <f>IF(ISBLANK(D8338),"",INT(YEARFRAC(D8338,'Vispārīga informācija'!$B$2)))</f>
      </c>
      <c r="F8338" s="2">
        <f>IFERROR(IF(ISBLANK($A8338),"",IF($A8338="Ūdeņraža jonu koncentrācija",VLOOKUP(Dati!$A8338,Normas!$A:$D,2,FALSE),VLOOKUP(Dati!$A8338,Normas!$A:$D,2,FALSE)*0.6)),"")</f>
      </c>
      <c r="G8338" s="2">
        <f>IFERROR(IF(ISBLANK($A8338),"",IF($A8338="Ūdeņraža jonu koncentrācija",VLOOKUP(Dati!$A8338,Normas!$A:$D,3,FALSE),VLOOKUP(Dati!$A8338,Normas!$A:$D,3,FALSE)*0.6)),"")</f>
      </c>
      <c r="H8338" s="2">
        <f>IFERROR(IF(ISBLANK($A8338),"",IF($A8338="Ūdeņraža jonu koncentrācija",VLOOKUP(Dati!$A8338,Normas!$A:$D,2,FALSE),VLOOKUP(Dati!$A8338,Normas!$A:$D,2,FALSE)*0.3)),"")</f>
      </c>
      <c r="I8338" s="2">
        <f>IFERROR(IF(ISBLANK($A8338),"",IF($A8338="Ūdeņraža jonu koncentrācija",VLOOKUP(Dati!$A8338,Normas!$A:$D,3,FALSE),VLOOKUP(Dati!$A8338,Normas!$A:$D,3,FALSE)*0.3)),"")</f>
      </c>
    </row>
    <row r="8339" spans="2:9" x14ac:dyDescent="0.2">
      <c r="B8339">
        <f>IF(ISBLANK(A8339),"",VLOOKUP(A8339,Normas!A:D,4,FALSE))</f>
      </c>
      <c r="E8339" s="2">
        <f>IF(ISBLANK(D8339),"",INT(YEARFRAC(D8339,'Vispārīga informācija'!$B$2)))</f>
      </c>
      <c r="F8339" s="2">
        <f>IFERROR(IF(ISBLANK($A8339),"",IF($A8339="Ūdeņraža jonu koncentrācija",VLOOKUP(Dati!$A8339,Normas!$A:$D,2,FALSE),VLOOKUP(Dati!$A8339,Normas!$A:$D,2,FALSE)*0.6)),"")</f>
      </c>
      <c r="G8339" s="2">
        <f>IFERROR(IF(ISBLANK($A8339),"",IF($A8339="Ūdeņraža jonu koncentrācija",VLOOKUP(Dati!$A8339,Normas!$A:$D,3,FALSE),VLOOKUP(Dati!$A8339,Normas!$A:$D,3,FALSE)*0.6)),"")</f>
      </c>
      <c r="H8339" s="2">
        <f>IFERROR(IF(ISBLANK($A8339),"",IF($A8339="Ūdeņraža jonu koncentrācija",VLOOKUP(Dati!$A8339,Normas!$A:$D,2,FALSE),VLOOKUP(Dati!$A8339,Normas!$A:$D,2,FALSE)*0.3)),"")</f>
      </c>
      <c r="I8339" s="2">
        <f>IFERROR(IF(ISBLANK($A8339),"",IF($A8339="Ūdeņraža jonu koncentrācija",VLOOKUP(Dati!$A8339,Normas!$A:$D,3,FALSE),VLOOKUP(Dati!$A8339,Normas!$A:$D,3,FALSE)*0.3)),"")</f>
      </c>
    </row>
    <row r="8340" spans="2:9" x14ac:dyDescent="0.2">
      <c r="B8340">
        <f>IF(ISBLANK(A8340),"",VLOOKUP(A8340,Normas!A:D,4,FALSE))</f>
      </c>
      <c r="E8340" s="2">
        <f>IF(ISBLANK(D8340),"",INT(YEARFRAC(D8340,'Vispārīga informācija'!$B$2)))</f>
      </c>
      <c r="F8340" s="2">
        <f>IFERROR(IF(ISBLANK($A8340),"",IF($A8340="Ūdeņraža jonu koncentrācija",VLOOKUP(Dati!$A8340,Normas!$A:$D,2,FALSE),VLOOKUP(Dati!$A8340,Normas!$A:$D,2,FALSE)*0.6)),"")</f>
      </c>
      <c r="G8340" s="2">
        <f>IFERROR(IF(ISBLANK($A8340),"",IF($A8340="Ūdeņraža jonu koncentrācija",VLOOKUP(Dati!$A8340,Normas!$A:$D,3,FALSE),VLOOKUP(Dati!$A8340,Normas!$A:$D,3,FALSE)*0.6)),"")</f>
      </c>
      <c r="H8340" s="2">
        <f>IFERROR(IF(ISBLANK($A8340),"",IF($A8340="Ūdeņraža jonu koncentrācija",VLOOKUP(Dati!$A8340,Normas!$A:$D,2,FALSE),VLOOKUP(Dati!$A8340,Normas!$A:$D,2,FALSE)*0.3)),"")</f>
      </c>
      <c r="I8340" s="2">
        <f>IFERROR(IF(ISBLANK($A8340),"",IF($A8340="Ūdeņraža jonu koncentrācija",VLOOKUP(Dati!$A8340,Normas!$A:$D,3,FALSE),VLOOKUP(Dati!$A8340,Normas!$A:$D,3,FALSE)*0.3)),"")</f>
      </c>
    </row>
    <row r="8341" spans="2:9" x14ac:dyDescent="0.2">
      <c r="B8341">
        <f>IF(ISBLANK(A8341),"",VLOOKUP(A8341,Normas!A:D,4,FALSE))</f>
      </c>
      <c r="E8341" s="2">
        <f>IF(ISBLANK(D8341),"",INT(YEARFRAC(D8341,'Vispārīga informācija'!$B$2)))</f>
      </c>
      <c r="F8341" s="2">
        <f>IFERROR(IF(ISBLANK($A8341),"",IF($A8341="Ūdeņraža jonu koncentrācija",VLOOKUP(Dati!$A8341,Normas!$A:$D,2,FALSE),VLOOKUP(Dati!$A8341,Normas!$A:$D,2,FALSE)*0.6)),"")</f>
      </c>
      <c r="G8341" s="2">
        <f>IFERROR(IF(ISBLANK($A8341),"",IF($A8341="Ūdeņraža jonu koncentrācija",VLOOKUP(Dati!$A8341,Normas!$A:$D,3,FALSE),VLOOKUP(Dati!$A8341,Normas!$A:$D,3,FALSE)*0.6)),"")</f>
      </c>
      <c r="H8341" s="2">
        <f>IFERROR(IF(ISBLANK($A8341),"",IF($A8341="Ūdeņraža jonu koncentrācija",VLOOKUP(Dati!$A8341,Normas!$A:$D,2,FALSE),VLOOKUP(Dati!$A8341,Normas!$A:$D,2,FALSE)*0.3)),"")</f>
      </c>
      <c r="I8341" s="2">
        <f>IFERROR(IF(ISBLANK($A8341),"",IF($A8341="Ūdeņraža jonu koncentrācija",VLOOKUP(Dati!$A8341,Normas!$A:$D,3,FALSE),VLOOKUP(Dati!$A8341,Normas!$A:$D,3,FALSE)*0.3)),"")</f>
      </c>
    </row>
    <row r="8342" spans="2:9" x14ac:dyDescent="0.2">
      <c r="B8342">
        <f>IF(ISBLANK(A8342),"",VLOOKUP(A8342,Normas!A:D,4,FALSE))</f>
      </c>
      <c r="E8342" s="2">
        <f>IF(ISBLANK(D8342),"",INT(YEARFRAC(D8342,'Vispārīga informācija'!$B$2)))</f>
      </c>
      <c r="F8342" s="2">
        <f>IFERROR(IF(ISBLANK($A8342),"",IF($A8342="Ūdeņraža jonu koncentrācija",VLOOKUP(Dati!$A8342,Normas!$A:$D,2,FALSE),VLOOKUP(Dati!$A8342,Normas!$A:$D,2,FALSE)*0.6)),"")</f>
      </c>
      <c r="G8342" s="2">
        <f>IFERROR(IF(ISBLANK($A8342),"",IF($A8342="Ūdeņraža jonu koncentrācija",VLOOKUP(Dati!$A8342,Normas!$A:$D,3,FALSE),VLOOKUP(Dati!$A8342,Normas!$A:$D,3,FALSE)*0.6)),"")</f>
      </c>
      <c r="H8342" s="2">
        <f>IFERROR(IF(ISBLANK($A8342),"",IF($A8342="Ūdeņraža jonu koncentrācija",VLOOKUP(Dati!$A8342,Normas!$A:$D,2,FALSE),VLOOKUP(Dati!$A8342,Normas!$A:$D,2,FALSE)*0.3)),"")</f>
      </c>
      <c r="I8342" s="2">
        <f>IFERROR(IF(ISBLANK($A8342),"",IF($A8342="Ūdeņraža jonu koncentrācija",VLOOKUP(Dati!$A8342,Normas!$A:$D,3,FALSE),VLOOKUP(Dati!$A8342,Normas!$A:$D,3,FALSE)*0.3)),"")</f>
      </c>
    </row>
    <row r="8343" spans="2:9" x14ac:dyDescent="0.2">
      <c r="B8343">
        <f>IF(ISBLANK(A8343),"",VLOOKUP(A8343,Normas!A:D,4,FALSE))</f>
      </c>
      <c r="E8343" s="2">
        <f>IF(ISBLANK(D8343),"",INT(YEARFRAC(D8343,'Vispārīga informācija'!$B$2)))</f>
      </c>
      <c r="F8343" s="2">
        <f>IFERROR(IF(ISBLANK($A8343),"",IF($A8343="Ūdeņraža jonu koncentrācija",VLOOKUP(Dati!$A8343,Normas!$A:$D,2,FALSE),VLOOKUP(Dati!$A8343,Normas!$A:$D,2,FALSE)*0.6)),"")</f>
      </c>
      <c r="G8343" s="2">
        <f>IFERROR(IF(ISBLANK($A8343),"",IF($A8343="Ūdeņraža jonu koncentrācija",VLOOKUP(Dati!$A8343,Normas!$A:$D,3,FALSE),VLOOKUP(Dati!$A8343,Normas!$A:$D,3,FALSE)*0.6)),"")</f>
      </c>
      <c r="H8343" s="2">
        <f>IFERROR(IF(ISBLANK($A8343),"",IF($A8343="Ūdeņraža jonu koncentrācija",VLOOKUP(Dati!$A8343,Normas!$A:$D,2,FALSE),VLOOKUP(Dati!$A8343,Normas!$A:$D,2,FALSE)*0.3)),"")</f>
      </c>
      <c r="I8343" s="2">
        <f>IFERROR(IF(ISBLANK($A8343),"",IF($A8343="Ūdeņraža jonu koncentrācija",VLOOKUP(Dati!$A8343,Normas!$A:$D,3,FALSE),VLOOKUP(Dati!$A8343,Normas!$A:$D,3,FALSE)*0.3)),"")</f>
      </c>
    </row>
    <row r="8344" spans="2:9" x14ac:dyDescent="0.2">
      <c r="B8344">
        <f>IF(ISBLANK(A8344),"",VLOOKUP(A8344,Normas!A:D,4,FALSE))</f>
      </c>
      <c r="E8344" s="2">
        <f>IF(ISBLANK(D8344),"",INT(YEARFRAC(D8344,'Vispārīga informācija'!$B$2)))</f>
      </c>
      <c r="F8344" s="2">
        <f>IFERROR(IF(ISBLANK($A8344),"",IF($A8344="Ūdeņraža jonu koncentrācija",VLOOKUP(Dati!$A8344,Normas!$A:$D,2,FALSE),VLOOKUP(Dati!$A8344,Normas!$A:$D,2,FALSE)*0.6)),"")</f>
      </c>
      <c r="G8344" s="2">
        <f>IFERROR(IF(ISBLANK($A8344),"",IF($A8344="Ūdeņraža jonu koncentrācija",VLOOKUP(Dati!$A8344,Normas!$A:$D,3,FALSE),VLOOKUP(Dati!$A8344,Normas!$A:$D,3,FALSE)*0.6)),"")</f>
      </c>
      <c r="H8344" s="2">
        <f>IFERROR(IF(ISBLANK($A8344),"",IF($A8344="Ūdeņraža jonu koncentrācija",VLOOKUP(Dati!$A8344,Normas!$A:$D,2,FALSE),VLOOKUP(Dati!$A8344,Normas!$A:$D,2,FALSE)*0.3)),"")</f>
      </c>
      <c r="I8344" s="2">
        <f>IFERROR(IF(ISBLANK($A8344),"",IF($A8344="Ūdeņraža jonu koncentrācija",VLOOKUP(Dati!$A8344,Normas!$A:$D,3,FALSE),VLOOKUP(Dati!$A8344,Normas!$A:$D,3,FALSE)*0.3)),"")</f>
      </c>
    </row>
    <row r="8345" spans="2:9" x14ac:dyDescent="0.2">
      <c r="B8345">
        <f>IF(ISBLANK(A8345),"",VLOOKUP(A8345,Normas!A:D,4,FALSE))</f>
      </c>
      <c r="E8345" s="2">
        <f>IF(ISBLANK(D8345),"",INT(YEARFRAC(D8345,'Vispārīga informācija'!$B$2)))</f>
      </c>
      <c r="F8345" s="2">
        <f>IFERROR(IF(ISBLANK($A8345),"",IF($A8345="Ūdeņraža jonu koncentrācija",VLOOKUP(Dati!$A8345,Normas!$A:$D,2,FALSE),VLOOKUP(Dati!$A8345,Normas!$A:$D,2,FALSE)*0.6)),"")</f>
      </c>
      <c r="G8345" s="2">
        <f>IFERROR(IF(ISBLANK($A8345),"",IF($A8345="Ūdeņraža jonu koncentrācija",VLOOKUP(Dati!$A8345,Normas!$A:$D,3,FALSE),VLOOKUP(Dati!$A8345,Normas!$A:$D,3,FALSE)*0.6)),"")</f>
      </c>
      <c r="H8345" s="2">
        <f>IFERROR(IF(ISBLANK($A8345),"",IF($A8345="Ūdeņraža jonu koncentrācija",VLOOKUP(Dati!$A8345,Normas!$A:$D,2,FALSE),VLOOKUP(Dati!$A8345,Normas!$A:$D,2,FALSE)*0.3)),"")</f>
      </c>
      <c r="I8345" s="2">
        <f>IFERROR(IF(ISBLANK($A8345),"",IF($A8345="Ūdeņraža jonu koncentrācija",VLOOKUP(Dati!$A8345,Normas!$A:$D,3,FALSE),VLOOKUP(Dati!$A8345,Normas!$A:$D,3,FALSE)*0.3)),"")</f>
      </c>
    </row>
    <row r="8346" spans="2:9" x14ac:dyDescent="0.2">
      <c r="B8346">
        <f>IF(ISBLANK(A8346),"",VLOOKUP(A8346,Normas!A:D,4,FALSE))</f>
      </c>
      <c r="E8346" s="2">
        <f>IF(ISBLANK(D8346),"",INT(YEARFRAC(D8346,'Vispārīga informācija'!$B$2)))</f>
      </c>
      <c r="F8346" s="2">
        <f>IFERROR(IF(ISBLANK($A8346),"",IF($A8346="Ūdeņraža jonu koncentrācija",VLOOKUP(Dati!$A8346,Normas!$A:$D,2,FALSE),VLOOKUP(Dati!$A8346,Normas!$A:$D,2,FALSE)*0.6)),"")</f>
      </c>
      <c r="G8346" s="2">
        <f>IFERROR(IF(ISBLANK($A8346),"",IF($A8346="Ūdeņraža jonu koncentrācija",VLOOKUP(Dati!$A8346,Normas!$A:$D,3,FALSE),VLOOKUP(Dati!$A8346,Normas!$A:$D,3,FALSE)*0.6)),"")</f>
      </c>
      <c r="H8346" s="2">
        <f>IFERROR(IF(ISBLANK($A8346),"",IF($A8346="Ūdeņraža jonu koncentrācija",VLOOKUP(Dati!$A8346,Normas!$A:$D,2,FALSE),VLOOKUP(Dati!$A8346,Normas!$A:$D,2,FALSE)*0.3)),"")</f>
      </c>
      <c r="I8346" s="2">
        <f>IFERROR(IF(ISBLANK($A8346),"",IF($A8346="Ūdeņraža jonu koncentrācija",VLOOKUP(Dati!$A8346,Normas!$A:$D,3,FALSE),VLOOKUP(Dati!$A8346,Normas!$A:$D,3,FALSE)*0.3)),"")</f>
      </c>
    </row>
    <row r="8347" spans="2:9" x14ac:dyDescent="0.2">
      <c r="B8347">
        <f>IF(ISBLANK(A8347),"",VLOOKUP(A8347,Normas!A:D,4,FALSE))</f>
      </c>
      <c r="E8347" s="2">
        <f>IF(ISBLANK(D8347),"",INT(YEARFRAC(D8347,'Vispārīga informācija'!$B$2)))</f>
      </c>
      <c r="F8347" s="2">
        <f>IFERROR(IF(ISBLANK($A8347),"",IF($A8347="Ūdeņraža jonu koncentrācija",VLOOKUP(Dati!$A8347,Normas!$A:$D,2,FALSE),VLOOKUP(Dati!$A8347,Normas!$A:$D,2,FALSE)*0.6)),"")</f>
      </c>
      <c r="G8347" s="2">
        <f>IFERROR(IF(ISBLANK($A8347),"",IF($A8347="Ūdeņraža jonu koncentrācija",VLOOKUP(Dati!$A8347,Normas!$A:$D,3,FALSE),VLOOKUP(Dati!$A8347,Normas!$A:$D,3,FALSE)*0.6)),"")</f>
      </c>
      <c r="H8347" s="2">
        <f>IFERROR(IF(ISBLANK($A8347),"",IF($A8347="Ūdeņraža jonu koncentrācija",VLOOKUP(Dati!$A8347,Normas!$A:$D,2,FALSE),VLOOKUP(Dati!$A8347,Normas!$A:$D,2,FALSE)*0.3)),"")</f>
      </c>
      <c r="I8347" s="2">
        <f>IFERROR(IF(ISBLANK($A8347),"",IF($A8347="Ūdeņraža jonu koncentrācija",VLOOKUP(Dati!$A8347,Normas!$A:$D,3,FALSE),VLOOKUP(Dati!$A8347,Normas!$A:$D,3,FALSE)*0.3)),"")</f>
      </c>
    </row>
    <row r="8348" spans="2:9" x14ac:dyDescent="0.2">
      <c r="B8348">
        <f>IF(ISBLANK(A8348),"",VLOOKUP(A8348,Normas!A:D,4,FALSE))</f>
      </c>
      <c r="E8348" s="2">
        <f>IF(ISBLANK(D8348),"",INT(YEARFRAC(D8348,'Vispārīga informācija'!$B$2)))</f>
      </c>
      <c r="F8348" s="2">
        <f>IFERROR(IF(ISBLANK($A8348),"",IF($A8348="Ūdeņraža jonu koncentrācija",VLOOKUP(Dati!$A8348,Normas!$A:$D,2,FALSE),VLOOKUP(Dati!$A8348,Normas!$A:$D,2,FALSE)*0.6)),"")</f>
      </c>
      <c r="G8348" s="2">
        <f>IFERROR(IF(ISBLANK($A8348),"",IF($A8348="Ūdeņraža jonu koncentrācija",VLOOKUP(Dati!$A8348,Normas!$A:$D,3,FALSE),VLOOKUP(Dati!$A8348,Normas!$A:$D,3,FALSE)*0.6)),"")</f>
      </c>
      <c r="H8348" s="2">
        <f>IFERROR(IF(ISBLANK($A8348),"",IF($A8348="Ūdeņraža jonu koncentrācija",VLOOKUP(Dati!$A8348,Normas!$A:$D,2,FALSE),VLOOKUP(Dati!$A8348,Normas!$A:$D,2,FALSE)*0.3)),"")</f>
      </c>
      <c r="I8348" s="2">
        <f>IFERROR(IF(ISBLANK($A8348),"",IF($A8348="Ūdeņraža jonu koncentrācija",VLOOKUP(Dati!$A8348,Normas!$A:$D,3,FALSE),VLOOKUP(Dati!$A8348,Normas!$A:$D,3,FALSE)*0.3)),"")</f>
      </c>
    </row>
    <row r="8349" spans="2:9" x14ac:dyDescent="0.2">
      <c r="B8349">
        <f>IF(ISBLANK(A8349),"",VLOOKUP(A8349,Normas!A:D,4,FALSE))</f>
      </c>
      <c r="E8349" s="2">
        <f>IF(ISBLANK(D8349),"",INT(YEARFRAC(D8349,'Vispārīga informācija'!$B$2)))</f>
      </c>
      <c r="F8349" s="2">
        <f>IFERROR(IF(ISBLANK($A8349),"",IF($A8349="Ūdeņraža jonu koncentrācija",VLOOKUP(Dati!$A8349,Normas!$A:$D,2,FALSE),VLOOKUP(Dati!$A8349,Normas!$A:$D,2,FALSE)*0.6)),"")</f>
      </c>
      <c r="G8349" s="2">
        <f>IFERROR(IF(ISBLANK($A8349),"",IF($A8349="Ūdeņraža jonu koncentrācija",VLOOKUP(Dati!$A8349,Normas!$A:$D,3,FALSE),VLOOKUP(Dati!$A8349,Normas!$A:$D,3,FALSE)*0.6)),"")</f>
      </c>
      <c r="H8349" s="2">
        <f>IFERROR(IF(ISBLANK($A8349),"",IF($A8349="Ūdeņraža jonu koncentrācija",VLOOKUP(Dati!$A8349,Normas!$A:$D,2,FALSE),VLOOKUP(Dati!$A8349,Normas!$A:$D,2,FALSE)*0.3)),"")</f>
      </c>
      <c r="I8349" s="2">
        <f>IFERROR(IF(ISBLANK($A8349),"",IF($A8349="Ūdeņraža jonu koncentrācija",VLOOKUP(Dati!$A8349,Normas!$A:$D,3,FALSE),VLOOKUP(Dati!$A8349,Normas!$A:$D,3,FALSE)*0.3)),"")</f>
      </c>
    </row>
    <row r="8350" spans="2:9" x14ac:dyDescent="0.2">
      <c r="B8350">
        <f>IF(ISBLANK(A8350),"",VLOOKUP(A8350,Normas!A:D,4,FALSE))</f>
      </c>
      <c r="E8350" s="2">
        <f>IF(ISBLANK(D8350),"",INT(YEARFRAC(D8350,'Vispārīga informācija'!$B$2)))</f>
      </c>
      <c r="F8350" s="2">
        <f>IFERROR(IF(ISBLANK($A8350),"",IF($A8350="Ūdeņraža jonu koncentrācija",VLOOKUP(Dati!$A8350,Normas!$A:$D,2,FALSE),VLOOKUP(Dati!$A8350,Normas!$A:$D,2,FALSE)*0.6)),"")</f>
      </c>
      <c r="G8350" s="2">
        <f>IFERROR(IF(ISBLANK($A8350),"",IF($A8350="Ūdeņraža jonu koncentrācija",VLOOKUP(Dati!$A8350,Normas!$A:$D,3,FALSE),VLOOKUP(Dati!$A8350,Normas!$A:$D,3,FALSE)*0.6)),"")</f>
      </c>
      <c r="H8350" s="2">
        <f>IFERROR(IF(ISBLANK($A8350),"",IF($A8350="Ūdeņraža jonu koncentrācija",VLOOKUP(Dati!$A8350,Normas!$A:$D,2,FALSE),VLOOKUP(Dati!$A8350,Normas!$A:$D,2,FALSE)*0.3)),"")</f>
      </c>
      <c r="I8350" s="2">
        <f>IFERROR(IF(ISBLANK($A8350),"",IF($A8350="Ūdeņraža jonu koncentrācija",VLOOKUP(Dati!$A8350,Normas!$A:$D,3,FALSE),VLOOKUP(Dati!$A8350,Normas!$A:$D,3,FALSE)*0.3)),"")</f>
      </c>
    </row>
    <row r="8351" spans="2:9" x14ac:dyDescent="0.2">
      <c r="B8351">
        <f>IF(ISBLANK(A8351),"",VLOOKUP(A8351,Normas!A:D,4,FALSE))</f>
      </c>
      <c r="E8351" s="2">
        <f>IF(ISBLANK(D8351),"",INT(YEARFRAC(D8351,'Vispārīga informācija'!$B$2)))</f>
      </c>
      <c r="F8351" s="2">
        <f>IFERROR(IF(ISBLANK($A8351),"",IF($A8351="Ūdeņraža jonu koncentrācija",VLOOKUP(Dati!$A8351,Normas!$A:$D,2,FALSE),VLOOKUP(Dati!$A8351,Normas!$A:$D,2,FALSE)*0.6)),"")</f>
      </c>
      <c r="G8351" s="2">
        <f>IFERROR(IF(ISBLANK($A8351),"",IF($A8351="Ūdeņraža jonu koncentrācija",VLOOKUP(Dati!$A8351,Normas!$A:$D,3,FALSE),VLOOKUP(Dati!$A8351,Normas!$A:$D,3,FALSE)*0.6)),"")</f>
      </c>
      <c r="H8351" s="2">
        <f>IFERROR(IF(ISBLANK($A8351),"",IF($A8351="Ūdeņraža jonu koncentrācija",VLOOKUP(Dati!$A8351,Normas!$A:$D,2,FALSE),VLOOKUP(Dati!$A8351,Normas!$A:$D,2,FALSE)*0.3)),"")</f>
      </c>
      <c r="I8351" s="2">
        <f>IFERROR(IF(ISBLANK($A8351),"",IF($A8351="Ūdeņraža jonu koncentrācija",VLOOKUP(Dati!$A8351,Normas!$A:$D,3,FALSE),VLOOKUP(Dati!$A8351,Normas!$A:$D,3,FALSE)*0.3)),"")</f>
      </c>
    </row>
    <row r="8352" spans="2:9" x14ac:dyDescent="0.2">
      <c r="B8352">
        <f>IF(ISBLANK(A8352),"",VLOOKUP(A8352,Normas!A:D,4,FALSE))</f>
      </c>
      <c r="E8352" s="2">
        <f>IF(ISBLANK(D8352),"",INT(YEARFRAC(D8352,'Vispārīga informācija'!$B$2)))</f>
      </c>
      <c r="F8352" s="2">
        <f>IFERROR(IF(ISBLANK($A8352),"",IF($A8352="Ūdeņraža jonu koncentrācija",VLOOKUP(Dati!$A8352,Normas!$A:$D,2,FALSE),VLOOKUP(Dati!$A8352,Normas!$A:$D,2,FALSE)*0.6)),"")</f>
      </c>
      <c r="G8352" s="2">
        <f>IFERROR(IF(ISBLANK($A8352),"",IF($A8352="Ūdeņraža jonu koncentrācija",VLOOKUP(Dati!$A8352,Normas!$A:$D,3,FALSE),VLOOKUP(Dati!$A8352,Normas!$A:$D,3,FALSE)*0.6)),"")</f>
      </c>
      <c r="H8352" s="2">
        <f>IFERROR(IF(ISBLANK($A8352),"",IF($A8352="Ūdeņraža jonu koncentrācija",VLOOKUP(Dati!$A8352,Normas!$A:$D,2,FALSE),VLOOKUP(Dati!$A8352,Normas!$A:$D,2,FALSE)*0.3)),"")</f>
      </c>
      <c r="I8352" s="2">
        <f>IFERROR(IF(ISBLANK($A8352),"",IF($A8352="Ūdeņraža jonu koncentrācija",VLOOKUP(Dati!$A8352,Normas!$A:$D,3,FALSE),VLOOKUP(Dati!$A8352,Normas!$A:$D,3,FALSE)*0.3)),"")</f>
      </c>
    </row>
    <row r="8353" spans="2:9" x14ac:dyDescent="0.2">
      <c r="B8353">
        <f>IF(ISBLANK(A8353),"",VLOOKUP(A8353,Normas!A:D,4,FALSE))</f>
      </c>
      <c r="E8353" s="2">
        <f>IF(ISBLANK(D8353),"",INT(YEARFRAC(D8353,'Vispārīga informācija'!$B$2)))</f>
      </c>
      <c r="F8353" s="2">
        <f>IFERROR(IF(ISBLANK($A8353),"",IF($A8353="Ūdeņraža jonu koncentrācija",VLOOKUP(Dati!$A8353,Normas!$A:$D,2,FALSE),VLOOKUP(Dati!$A8353,Normas!$A:$D,2,FALSE)*0.6)),"")</f>
      </c>
      <c r="G8353" s="2">
        <f>IFERROR(IF(ISBLANK($A8353),"",IF($A8353="Ūdeņraža jonu koncentrācija",VLOOKUP(Dati!$A8353,Normas!$A:$D,3,FALSE),VLOOKUP(Dati!$A8353,Normas!$A:$D,3,FALSE)*0.6)),"")</f>
      </c>
      <c r="H8353" s="2">
        <f>IFERROR(IF(ISBLANK($A8353),"",IF($A8353="Ūdeņraža jonu koncentrācija",VLOOKUP(Dati!$A8353,Normas!$A:$D,2,FALSE),VLOOKUP(Dati!$A8353,Normas!$A:$D,2,FALSE)*0.3)),"")</f>
      </c>
      <c r="I8353" s="2">
        <f>IFERROR(IF(ISBLANK($A8353),"",IF($A8353="Ūdeņraža jonu koncentrācija",VLOOKUP(Dati!$A8353,Normas!$A:$D,3,FALSE),VLOOKUP(Dati!$A8353,Normas!$A:$D,3,FALSE)*0.3)),"")</f>
      </c>
    </row>
    <row r="8354" spans="2:9" x14ac:dyDescent="0.2">
      <c r="B8354">
        <f>IF(ISBLANK(A8354),"",VLOOKUP(A8354,Normas!A:D,4,FALSE))</f>
      </c>
      <c r="E8354" s="2">
        <f>IF(ISBLANK(D8354),"",INT(YEARFRAC(D8354,'Vispārīga informācija'!$B$2)))</f>
      </c>
      <c r="F8354" s="2">
        <f>IFERROR(IF(ISBLANK($A8354),"",IF($A8354="Ūdeņraža jonu koncentrācija",VLOOKUP(Dati!$A8354,Normas!$A:$D,2,FALSE),VLOOKUP(Dati!$A8354,Normas!$A:$D,2,FALSE)*0.6)),"")</f>
      </c>
      <c r="G8354" s="2">
        <f>IFERROR(IF(ISBLANK($A8354),"",IF($A8354="Ūdeņraža jonu koncentrācija",VLOOKUP(Dati!$A8354,Normas!$A:$D,3,FALSE),VLOOKUP(Dati!$A8354,Normas!$A:$D,3,FALSE)*0.6)),"")</f>
      </c>
      <c r="H8354" s="2">
        <f>IFERROR(IF(ISBLANK($A8354),"",IF($A8354="Ūdeņraža jonu koncentrācija",VLOOKUP(Dati!$A8354,Normas!$A:$D,2,FALSE),VLOOKUP(Dati!$A8354,Normas!$A:$D,2,FALSE)*0.3)),"")</f>
      </c>
      <c r="I8354" s="2">
        <f>IFERROR(IF(ISBLANK($A8354),"",IF($A8354="Ūdeņraža jonu koncentrācija",VLOOKUP(Dati!$A8354,Normas!$A:$D,3,FALSE),VLOOKUP(Dati!$A8354,Normas!$A:$D,3,FALSE)*0.3)),"")</f>
      </c>
    </row>
    <row r="8355" spans="2:9" x14ac:dyDescent="0.2">
      <c r="B8355">
        <f>IF(ISBLANK(A8355),"",VLOOKUP(A8355,Normas!A:D,4,FALSE))</f>
      </c>
      <c r="E8355" s="2">
        <f>IF(ISBLANK(D8355),"",INT(YEARFRAC(D8355,'Vispārīga informācija'!$B$2)))</f>
      </c>
      <c r="F8355" s="2">
        <f>IFERROR(IF(ISBLANK($A8355),"",IF($A8355="Ūdeņraža jonu koncentrācija",VLOOKUP(Dati!$A8355,Normas!$A:$D,2,FALSE),VLOOKUP(Dati!$A8355,Normas!$A:$D,2,FALSE)*0.6)),"")</f>
      </c>
      <c r="G8355" s="2">
        <f>IFERROR(IF(ISBLANK($A8355),"",IF($A8355="Ūdeņraža jonu koncentrācija",VLOOKUP(Dati!$A8355,Normas!$A:$D,3,FALSE),VLOOKUP(Dati!$A8355,Normas!$A:$D,3,FALSE)*0.6)),"")</f>
      </c>
      <c r="H8355" s="2">
        <f>IFERROR(IF(ISBLANK($A8355),"",IF($A8355="Ūdeņraža jonu koncentrācija",VLOOKUP(Dati!$A8355,Normas!$A:$D,2,FALSE),VLOOKUP(Dati!$A8355,Normas!$A:$D,2,FALSE)*0.3)),"")</f>
      </c>
      <c r="I8355" s="2">
        <f>IFERROR(IF(ISBLANK($A8355),"",IF($A8355="Ūdeņraža jonu koncentrācija",VLOOKUP(Dati!$A8355,Normas!$A:$D,3,FALSE),VLOOKUP(Dati!$A8355,Normas!$A:$D,3,FALSE)*0.3)),"")</f>
      </c>
    </row>
    <row r="8356" spans="2:9" x14ac:dyDescent="0.2">
      <c r="B8356">
        <f>IF(ISBLANK(A8356),"",VLOOKUP(A8356,Normas!A:D,4,FALSE))</f>
      </c>
      <c r="E8356" s="2">
        <f>IF(ISBLANK(D8356),"",INT(YEARFRAC(D8356,'Vispārīga informācija'!$B$2)))</f>
      </c>
      <c r="F8356" s="2">
        <f>IFERROR(IF(ISBLANK($A8356),"",IF($A8356="Ūdeņraža jonu koncentrācija",VLOOKUP(Dati!$A8356,Normas!$A:$D,2,FALSE),VLOOKUP(Dati!$A8356,Normas!$A:$D,2,FALSE)*0.6)),"")</f>
      </c>
      <c r="G8356" s="2">
        <f>IFERROR(IF(ISBLANK($A8356),"",IF($A8356="Ūdeņraža jonu koncentrācija",VLOOKUP(Dati!$A8356,Normas!$A:$D,3,FALSE),VLOOKUP(Dati!$A8356,Normas!$A:$D,3,FALSE)*0.6)),"")</f>
      </c>
      <c r="H8356" s="2">
        <f>IFERROR(IF(ISBLANK($A8356),"",IF($A8356="Ūdeņraža jonu koncentrācija",VLOOKUP(Dati!$A8356,Normas!$A:$D,2,FALSE),VLOOKUP(Dati!$A8356,Normas!$A:$D,2,FALSE)*0.3)),"")</f>
      </c>
      <c r="I8356" s="2">
        <f>IFERROR(IF(ISBLANK($A8356),"",IF($A8356="Ūdeņraža jonu koncentrācija",VLOOKUP(Dati!$A8356,Normas!$A:$D,3,FALSE),VLOOKUP(Dati!$A8356,Normas!$A:$D,3,FALSE)*0.3)),"")</f>
      </c>
    </row>
    <row r="8357" spans="2:9" x14ac:dyDescent="0.2">
      <c r="B8357">
        <f>IF(ISBLANK(A8357),"",VLOOKUP(A8357,Normas!A:D,4,FALSE))</f>
      </c>
      <c r="E8357" s="2">
        <f>IF(ISBLANK(D8357),"",INT(YEARFRAC(D8357,'Vispārīga informācija'!$B$2)))</f>
      </c>
      <c r="F8357" s="2">
        <f>IFERROR(IF(ISBLANK($A8357),"",IF($A8357="Ūdeņraža jonu koncentrācija",VLOOKUP(Dati!$A8357,Normas!$A:$D,2,FALSE),VLOOKUP(Dati!$A8357,Normas!$A:$D,2,FALSE)*0.6)),"")</f>
      </c>
      <c r="G8357" s="2">
        <f>IFERROR(IF(ISBLANK($A8357),"",IF($A8357="Ūdeņraža jonu koncentrācija",VLOOKUP(Dati!$A8357,Normas!$A:$D,3,FALSE),VLOOKUP(Dati!$A8357,Normas!$A:$D,3,FALSE)*0.6)),"")</f>
      </c>
      <c r="H8357" s="2">
        <f>IFERROR(IF(ISBLANK($A8357),"",IF($A8357="Ūdeņraža jonu koncentrācija",VLOOKUP(Dati!$A8357,Normas!$A:$D,2,FALSE),VLOOKUP(Dati!$A8357,Normas!$A:$D,2,FALSE)*0.3)),"")</f>
      </c>
      <c r="I8357" s="2">
        <f>IFERROR(IF(ISBLANK($A8357),"",IF($A8357="Ūdeņraža jonu koncentrācija",VLOOKUP(Dati!$A8357,Normas!$A:$D,3,FALSE),VLOOKUP(Dati!$A8357,Normas!$A:$D,3,FALSE)*0.3)),"")</f>
      </c>
    </row>
    <row r="8358" spans="2:9" x14ac:dyDescent="0.2">
      <c r="B8358">
        <f>IF(ISBLANK(A8358),"",VLOOKUP(A8358,Normas!A:D,4,FALSE))</f>
      </c>
      <c r="E8358" s="2">
        <f>IF(ISBLANK(D8358),"",INT(YEARFRAC(D8358,'Vispārīga informācija'!$B$2)))</f>
      </c>
      <c r="F8358" s="2">
        <f>IFERROR(IF(ISBLANK($A8358),"",IF($A8358="Ūdeņraža jonu koncentrācija",VLOOKUP(Dati!$A8358,Normas!$A:$D,2,FALSE),VLOOKUP(Dati!$A8358,Normas!$A:$D,2,FALSE)*0.6)),"")</f>
      </c>
      <c r="G8358" s="2">
        <f>IFERROR(IF(ISBLANK($A8358),"",IF($A8358="Ūdeņraža jonu koncentrācija",VLOOKUP(Dati!$A8358,Normas!$A:$D,3,FALSE),VLOOKUP(Dati!$A8358,Normas!$A:$D,3,FALSE)*0.6)),"")</f>
      </c>
      <c r="H8358" s="2">
        <f>IFERROR(IF(ISBLANK($A8358),"",IF($A8358="Ūdeņraža jonu koncentrācija",VLOOKUP(Dati!$A8358,Normas!$A:$D,2,FALSE),VLOOKUP(Dati!$A8358,Normas!$A:$D,2,FALSE)*0.3)),"")</f>
      </c>
      <c r="I8358" s="2">
        <f>IFERROR(IF(ISBLANK($A8358),"",IF($A8358="Ūdeņraža jonu koncentrācija",VLOOKUP(Dati!$A8358,Normas!$A:$D,3,FALSE),VLOOKUP(Dati!$A8358,Normas!$A:$D,3,FALSE)*0.3)),"")</f>
      </c>
    </row>
    <row r="8359" spans="2:9" x14ac:dyDescent="0.2">
      <c r="B8359">
        <f>IF(ISBLANK(A8359),"",VLOOKUP(A8359,Normas!A:D,4,FALSE))</f>
      </c>
      <c r="E8359" s="2">
        <f>IF(ISBLANK(D8359),"",INT(YEARFRAC(D8359,'Vispārīga informācija'!$B$2)))</f>
      </c>
      <c r="F8359" s="2">
        <f>IFERROR(IF(ISBLANK($A8359),"",IF($A8359="Ūdeņraža jonu koncentrācija",VLOOKUP(Dati!$A8359,Normas!$A:$D,2,FALSE),VLOOKUP(Dati!$A8359,Normas!$A:$D,2,FALSE)*0.6)),"")</f>
      </c>
      <c r="G8359" s="2">
        <f>IFERROR(IF(ISBLANK($A8359),"",IF($A8359="Ūdeņraža jonu koncentrācija",VLOOKUP(Dati!$A8359,Normas!$A:$D,3,FALSE),VLOOKUP(Dati!$A8359,Normas!$A:$D,3,FALSE)*0.6)),"")</f>
      </c>
      <c r="H8359" s="2">
        <f>IFERROR(IF(ISBLANK($A8359),"",IF($A8359="Ūdeņraža jonu koncentrācija",VLOOKUP(Dati!$A8359,Normas!$A:$D,2,FALSE),VLOOKUP(Dati!$A8359,Normas!$A:$D,2,FALSE)*0.3)),"")</f>
      </c>
      <c r="I8359" s="2">
        <f>IFERROR(IF(ISBLANK($A8359),"",IF($A8359="Ūdeņraža jonu koncentrācija",VLOOKUP(Dati!$A8359,Normas!$A:$D,3,FALSE),VLOOKUP(Dati!$A8359,Normas!$A:$D,3,FALSE)*0.3)),"")</f>
      </c>
    </row>
    <row r="8360" spans="2:9" x14ac:dyDescent="0.2">
      <c r="B8360">
        <f>IF(ISBLANK(A8360),"",VLOOKUP(A8360,Normas!A:D,4,FALSE))</f>
      </c>
      <c r="E8360" s="2">
        <f>IF(ISBLANK(D8360),"",INT(YEARFRAC(D8360,'Vispārīga informācija'!$B$2)))</f>
      </c>
      <c r="F8360" s="2">
        <f>IFERROR(IF(ISBLANK($A8360),"",IF($A8360="Ūdeņraža jonu koncentrācija",VLOOKUP(Dati!$A8360,Normas!$A:$D,2,FALSE),VLOOKUP(Dati!$A8360,Normas!$A:$D,2,FALSE)*0.6)),"")</f>
      </c>
      <c r="G8360" s="2">
        <f>IFERROR(IF(ISBLANK($A8360),"",IF($A8360="Ūdeņraža jonu koncentrācija",VLOOKUP(Dati!$A8360,Normas!$A:$D,3,FALSE),VLOOKUP(Dati!$A8360,Normas!$A:$D,3,FALSE)*0.6)),"")</f>
      </c>
      <c r="H8360" s="2">
        <f>IFERROR(IF(ISBLANK($A8360),"",IF($A8360="Ūdeņraža jonu koncentrācija",VLOOKUP(Dati!$A8360,Normas!$A:$D,2,FALSE),VLOOKUP(Dati!$A8360,Normas!$A:$D,2,FALSE)*0.3)),"")</f>
      </c>
      <c r="I8360" s="2">
        <f>IFERROR(IF(ISBLANK($A8360),"",IF($A8360="Ūdeņraža jonu koncentrācija",VLOOKUP(Dati!$A8360,Normas!$A:$D,3,FALSE),VLOOKUP(Dati!$A8360,Normas!$A:$D,3,FALSE)*0.3)),"")</f>
      </c>
    </row>
    <row r="8361" spans="2:9" x14ac:dyDescent="0.2">
      <c r="B8361">
        <f>IF(ISBLANK(A8361),"",VLOOKUP(A8361,Normas!A:D,4,FALSE))</f>
      </c>
      <c r="E8361" s="2">
        <f>IF(ISBLANK(D8361),"",INT(YEARFRAC(D8361,'Vispārīga informācija'!$B$2)))</f>
      </c>
      <c r="F8361" s="2">
        <f>IFERROR(IF(ISBLANK($A8361),"",IF($A8361="Ūdeņraža jonu koncentrācija",VLOOKUP(Dati!$A8361,Normas!$A:$D,2,FALSE),VLOOKUP(Dati!$A8361,Normas!$A:$D,2,FALSE)*0.6)),"")</f>
      </c>
      <c r="G8361" s="2">
        <f>IFERROR(IF(ISBLANK($A8361),"",IF($A8361="Ūdeņraža jonu koncentrācija",VLOOKUP(Dati!$A8361,Normas!$A:$D,3,FALSE),VLOOKUP(Dati!$A8361,Normas!$A:$D,3,FALSE)*0.6)),"")</f>
      </c>
      <c r="H8361" s="2">
        <f>IFERROR(IF(ISBLANK($A8361),"",IF($A8361="Ūdeņraža jonu koncentrācija",VLOOKUP(Dati!$A8361,Normas!$A:$D,2,FALSE),VLOOKUP(Dati!$A8361,Normas!$A:$D,2,FALSE)*0.3)),"")</f>
      </c>
      <c r="I8361" s="2">
        <f>IFERROR(IF(ISBLANK($A8361),"",IF($A8361="Ūdeņraža jonu koncentrācija",VLOOKUP(Dati!$A8361,Normas!$A:$D,3,FALSE),VLOOKUP(Dati!$A8361,Normas!$A:$D,3,FALSE)*0.3)),"")</f>
      </c>
    </row>
    <row r="8362" spans="2:9" x14ac:dyDescent="0.2">
      <c r="B8362">
        <f>IF(ISBLANK(A8362),"",VLOOKUP(A8362,Normas!A:D,4,FALSE))</f>
      </c>
      <c r="E8362" s="2">
        <f>IF(ISBLANK(D8362),"",INT(YEARFRAC(D8362,'Vispārīga informācija'!$B$2)))</f>
      </c>
      <c r="F8362" s="2">
        <f>IFERROR(IF(ISBLANK($A8362),"",IF($A8362="Ūdeņraža jonu koncentrācija",VLOOKUP(Dati!$A8362,Normas!$A:$D,2,FALSE),VLOOKUP(Dati!$A8362,Normas!$A:$D,2,FALSE)*0.6)),"")</f>
      </c>
      <c r="G8362" s="2">
        <f>IFERROR(IF(ISBLANK($A8362),"",IF($A8362="Ūdeņraža jonu koncentrācija",VLOOKUP(Dati!$A8362,Normas!$A:$D,3,FALSE),VLOOKUP(Dati!$A8362,Normas!$A:$D,3,FALSE)*0.6)),"")</f>
      </c>
      <c r="H8362" s="2">
        <f>IFERROR(IF(ISBLANK($A8362),"",IF($A8362="Ūdeņraža jonu koncentrācija",VLOOKUP(Dati!$A8362,Normas!$A:$D,2,FALSE),VLOOKUP(Dati!$A8362,Normas!$A:$D,2,FALSE)*0.3)),"")</f>
      </c>
      <c r="I8362" s="2">
        <f>IFERROR(IF(ISBLANK($A8362),"",IF($A8362="Ūdeņraža jonu koncentrācija",VLOOKUP(Dati!$A8362,Normas!$A:$D,3,FALSE),VLOOKUP(Dati!$A8362,Normas!$A:$D,3,FALSE)*0.3)),"")</f>
      </c>
    </row>
    <row r="8363" spans="2:9" x14ac:dyDescent="0.2">
      <c r="B8363">
        <f>IF(ISBLANK(A8363),"",VLOOKUP(A8363,Normas!A:D,4,FALSE))</f>
      </c>
      <c r="E8363" s="2">
        <f>IF(ISBLANK(D8363),"",INT(YEARFRAC(D8363,'Vispārīga informācija'!$B$2)))</f>
      </c>
      <c r="F8363" s="2">
        <f>IFERROR(IF(ISBLANK($A8363),"",IF($A8363="Ūdeņraža jonu koncentrācija",VLOOKUP(Dati!$A8363,Normas!$A:$D,2,FALSE),VLOOKUP(Dati!$A8363,Normas!$A:$D,2,FALSE)*0.6)),"")</f>
      </c>
      <c r="G8363" s="2">
        <f>IFERROR(IF(ISBLANK($A8363),"",IF($A8363="Ūdeņraža jonu koncentrācija",VLOOKUP(Dati!$A8363,Normas!$A:$D,3,FALSE),VLOOKUP(Dati!$A8363,Normas!$A:$D,3,FALSE)*0.6)),"")</f>
      </c>
      <c r="H8363" s="2">
        <f>IFERROR(IF(ISBLANK($A8363),"",IF($A8363="Ūdeņraža jonu koncentrācija",VLOOKUP(Dati!$A8363,Normas!$A:$D,2,FALSE),VLOOKUP(Dati!$A8363,Normas!$A:$D,2,FALSE)*0.3)),"")</f>
      </c>
      <c r="I8363" s="2">
        <f>IFERROR(IF(ISBLANK($A8363),"",IF($A8363="Ūdeņraža jonu koncentrācija",VLOOKUP(Dati!$A8363,Normas!$A:$D,3,FALSE),VLOOKUP(Dati!$A8363,Normas!$A:$D,3,FALSE)*0.3)),"")</f>
      </c>
    </row>
    <row r="8364" spans="2:9" x14ac:dyDescent="0.2">
      <c r="B8364">
        <f>IF(ISBLANK(A8364),"",VLOOKUP(A8364,Normas!A:D,4,FALSE))</f>
      </c>
      <c r="E8364" s="2">
        <f>IF(ISBLANK(D8364),"",INT(YEARFRAC(D8364,'Vispārīga informācija'!$B$2)))</f>
      </c>
      <c r="F8364" s="2">
        <f>IFERROR(IF(ISBLANK($A8364),"",IF($A8364="Ūdeņraža jonu koncentrācija",VLOOKUP(Dati!$A8364,Normas!$A:$D,2,FALSE),VLOOKUP(Dati!$A8364,Normas!$A:$D,2,FALSE)*0.6)),"")</f>
      </c>
      <c r="G8364" s="2">
        <f>IFERROR(IF(ISBLANK($A8364),"",IF($A8364="Ūdeņraža jonu koncentrācija",VLOOKUP(Dati!$A8364,Normas!$A:$D,3,FALSE),VLOOKUP(Dati!$A8364,Normas!$A:$D,3,FALSE)*0.6)),"")</f>
      </c>
      <c r="H8364" s="2">
        <f>IFERROR(IF(ISBLANK($A8364),"",IF($A8364="Ūdeņraža jonu koncentrācija",VLOOKUP(Dati!$A8364,Normas!$A:$D,2,FALSE),VLOOKUP(Dati!$A8364,Normas!$A:$D,2,FALSE)*0.3)),"")</f>
      </c>
      <c r="I8364" s="2">
        <f>IFERROR(IF(ISBLANK($A8364),"",IF($A8364="Ūdeņraža jonu koncentrācija",VLOOKUP(Dati!$A8364,Normas!$A:$D,3,FALSE),VLOOKUP(Dati!$A8364,Normas!$A:$D,3,FALSE)*0.3)),"")</f>
      </c>
    </row>
    <row r="8365" spans="2:9" x14ac:dyDescent="0.2">
      <c r="B8365">
        <f>IF(ISBLANK(A8365),"",VLOOKUP(A8365,Normas!A:D,4,FALSE))</f>
      </c>
      <c r="E8365" s="2">
        <f>IF(ISBLANK(D8365),"",INT(YEARFRAC(D8365,'Vispārīga informācija'!$B$2)))</f>
      </c>
      <c r="F8365" s="2">
        <f>IFERROR(IF(ISBLANK($A8365),"",IF($A8365="Ūdeņraža jonu koncentrācija",VLOOKUP(Dati!$A8365,Normas!$A:$D,2,FALSE),VLOOKUP(Dati!$A8365,Normas!$A:$D,2,FALSE)*0.6)),"")</f>
      </c>
      <c r="G8365" s="2">
        <f>IFERROR(IF(ISBLANK($A8365),"",IF($A8365="Ūdeņraža jonu koncentrācija",VLOOKUP(Dati!$A8365,Normas!$A:$D,3,FALSE),VLOOKUP(Dati!$A8365,Normas!$A:$D,3,FALSE)*0.6)),"")</f>
      </c>
      <c r="H8365" s="2">
        <f>IFERROR(IF(ISBLANK($A8365),"",IF($A8365="Ūdeņraža jonu koncentrācija",VLOOKUP(Dati!$A8365,Normas!$A:$D,2,FALSE),VLOOKUP(Dati!$A8365,Normas!$A:$D,2,FALSE)*0.3)),"")</f>
      </c>
      <c r="I8365" s="2">
        <f>IFERROR(IF(ISBLANK($A8365),"",IF($A8365="Ūdeņraža jonu koncentrācija",VLOOKUP(Dati!$A8365,Normas!$A:$D,3,FALSE),VLOOKUP(Dati!$A8365,Normas!$A:$D,3,FALSE)*0.3)),"")</f>
      </c>
    </row>
    <row r="8366" spans="2:9" x14ac:dyDescent="0.2">
      <c r="B8366">
        <f>IF(ISBLANK(A8366),"",VLOOKUP(A8366,Normas!A:D,4,FALSE))</f>
      </c>
      <c r="E8366" s="2">
        <f>IF(ISBLANK(D8366),"",INT(YEARFRAC(D8366,'Vispārīga informācija'!$B$2)))</f>
      </c>
      <c r="F8366" s="2">
        <f>IFERROR(IF(ISBLANK($A8366),"",IF($A8366="Ūdeņraža jonu koncentrācija",VLOOKUP(Dati!$A8366,Normas!$A:$D,2,FALSE),VLOOKUP(Dati!$A8366,Normas!$A:$D,2,FALSE)*0.6)),"")</f>
      </c>
      <c r="G8366" s="2">
        <f>IFERROR(IF(ISBLANK($A8366),"",IF($A8366="Ūdeņraža jonu koncentrācija",VLOOKUP(Dati!$A8366,Normas!$A:$D,3,FALSE),VLOOKUP(Dati!$A8366,Normas!$A:$D,3,FALSE)*0.6)),"")</f>
      </c>
      <c r="H8366" s="2">
        <f>IFERROR(IF(ISBLANK($A8366),"",IF($A8366="Ūdeņraža jonu koncentrācija",VLOOKUP(Dati!$A8366,Normas!$A:$D,2,FALSE),VLOOKUP(Dati!$A8366,Normas!$A:$D,2,FALSE)*0.3)),"")</f>
      </c>
      <c r="I8366" s="2">
        <f>IFERROR(IF(ISBLANK($A8366),"",IF($A8366="Ūdeņraža jonu koncentrācija",VLOOKUP(Dati!$A8366,Normas!$A:$D,3,FALSE),VLOOKUP(Dati!$A8366,Normas!$A:$D,3,FALSE)*0.3)),"")</f>
      </c>
    </row>
    <row r="8367" spans="2:9" x14ac:dyDescent="0.2">
      <c r="B8367">
        <f>IF(ISBLANK(A8367),"",VLOOKUP(A8367,Normas!A:D,4,FALSE))</f>
      </c>
      <c r="E8367" s="2">
        <f>IF(ISBLANK(D8367),"",INT(YEARFRAC(D8367,'Vispārīga informācija'!$B$2)))</f>
      </c>
      <c r="F8367" s="2">
        <f>IFERROR(IF(ISBLANK($A8367),"",IF($A8367="Ūdeņraža jonu koncentrācija",VLOOKUP(Dati!$A8367,Normas!$A:$D,2,FALSE),VLOOKUP(Dati!$A8367,Normas!$A:$D,2,FALSE)*0.6)),"")</f>
      </c>
      <c r="G8367" s="2">
        <f>IFERROR(IF(ISBLANK($A8367),"",IF($A8367="Ūdeņraža jonu koncentrācija",VLOOKUP(Dati!$A8367,Normas!$A:$D,3,FALSE),VLOOKUP(Dati!$A8367,Normas!$A:$D,3,FALSE)*0.6)),"")</f>
      </c>
      <c r="H8367" s="2">
        <f>IFERROR(IF(ISBLANK($A8367),"",IF($A8367="Ūdeņraža jonu koncentrācija",VLOOKUP(Dati!$A8367,Normas!$A:$D,2,FALSE),VLOOKUP(Dati!$A8367,Normas!$A:$D,2,FALSE)*0.3)),"")</f>
      </c>
      <c r="I8367" s="2">
        <f>IFERROR(IF(ISBLANK($A8367),"",IF($A8367="Ūdeņraža jonu koncentrācija",VLOOKUP(Dati!$A8367,Normas!$A:$D,3,FALSE),VLOOKUP(Dati!$A8367,Normas!$A:$D,3,FALSE)*0.3)),"")</f>
      </c>
    </row>
    <row r="8368" spans="2:9" x14ac:dyDescent="0.2">
      <c r="B8368">
        <f>IF(ISBLANK(A8368),"",VLOOKUP(A8368,Normas!A:D,4,FALSE))</f>
      </c>
      <c r="E8368" s="2">
        <f>IF(ISBLANK(D8368),"",INT(YEARFRAC(D8368,'Vispārīga informācija'!$B$2)))</f>
      </c>
      <c r="F8368" s="2">
        <f>IFERROR(IF(ISBLANK($A8368),"",IF($A8368="Ūdeņraža jonu koncentrācija",VLOOKUP(Dati!$A8368,Normas!$A:$D,2,FALSE),VLOOKUP(Dati!$A8368,Normas!$A:$D,2,FALSE)*0.6)),"")</f>
      </c>
      <c r="G8368" s="2">
        <f>IFERROR(IF(ISBLANK($A8368),"",IF($A8368="Ūdeņraža jonu koncentrācija",VLOOKUP(Dati!$A8368,Normas!$A:$D,3,FALSE),VLOOKUP(Dati!$A8368,Normas!$A:$D,3,FALSE)*0.6)),"")</f>
      </c>
      <c r="H8368" s="2">
        <f>IFERROR(IF(ISBLANK($A8368),"",IF($A8368="Ūdeņraža jonu koncentrācija",VLOOKUP(Dati!$A8368,Normas!$A:$D,2,FALSE),VLOOKUP(Dati!$A8368,Normas!$A:$D,2,FALSE)*0.3)),"")</f>
      </c>
      <c r="I8368" s="2">
        <f>IFERROR(IF(ISBLANK($A8368),"",IF($A8368="Ūdeņraža jonu koncentrācija",VLOOKUP(Dati!$A8368,Normas!$A:$D,3,FALSE),VLOOKUP(Dati!$A8368,Normas!$A:$D,3,FALSE)*0.3)),"")</f>
      </c>
    </row>
    <row r="8369" spans="2:9" x14ac:dyDescent="0.2">
      <c r="B8369">
        <f>IF(ISBLANK(A8369),"",VLOOKUP(A8369,Normas!A:D,4,FALSE))</f>
      </c>
      <c r="E8369" s="2">
        <f>IF(ISBLANK(D8369),"",INT(YEARFRAC(D8369,'Vispārīga informācija'!$B$2)))</f>
      </c>
      <c r="F8369" s="2">
        <f>IFERROR(IF(ISBLANK($A8369),"",IF($A8369="Ūdeņraža jonu koncentrācija",VLOOKUP(Dati!$A8369,Normas!$A:$D,2,FALSE),VLOOKUP(Dati!$A8369,Normas!$A:$D,2,FALSE)*0.6)),"")</f>
      </c>
      <c r="G8369" s="2">
        <f>IFERROR(IF(ISBLANK($A8369),"",IF($A8369="Ūdeņraža jonu koncentrācija",VLOOKUP(Dati!$A8369,Normas!$A:$D,3,FALSE),VLOOKUP(Dati!$A8369,Normas!$A:$D,3,FALSE)*0.6)),"")</f>
      </c>
      <c r="H8369" s="2">
        <f>IFERROR(IF(ISBLANK($A8369),"",IF($A8369="Ūdeņraža jonu koncentrācija",VLOOKUP(Dati!$A8369,Normas!$A:$D,2,FALSE),VLOOKUP(Dati!$A8369,Normas!$A:$D,2,FALSE)*0.3)),"")</f>
      </c>
      <c r="I8369" s="2">
        <f>IFERROR(IF(ISBLANK($A8369),"",IF($A8369="Ūdeņraža jonu koncentrācija",VLOOKUP(Dati!$A8369,Normas!$A:$D,3,FALSE),VLOOKUP(Dati!$A8369,Normas!$A:$D,3,FALSE)*0.3)),"")</f>
      </c>
    </row>
    <row r="8370" spans="2:9" x14ac:dyDescent="0.2">
      <c r="B8370">
        <f>IF(ISBLANK(A8370),"",VLOOKUP(A8370,Normas!A:D,4,FALSE))</f>
      </c>
      <c r="E8370" s="2">
        <f>IF(ISBLANK(D8370),"",INT(YEARFRAC(D8370,'Vispārīga informācija'!$B$2)))</f>
      </c>
      <c r="F8370" s="2">
        <f>IFERROR(IF(ISBLANK($A8370),"",IF($A8370="Ūdeņraža jonu koncentrācija",VLOOKUP(Dati!$A8370,Normas!$A:$D,2,FALSE),VLOOKUP(Dati!$A8370,Normas!$A:$D,2,FALSE)*0.6)),"")</f>
      </c>
      <c r="G8370" s="2">
        <f>IFERROR(IF(ISBLANK($A8370),"",IF($A8370="Ūdeņraža jonu koncentrācija",VLOOKUP(Dati!$A8370,Normas!$A:$D,3,FALSE),VLOOKUP(Dati!$A8370,Normas!$A:$D,3,FALSE)*0.6)),"")</f>
      </c>
      <c r="H8370" s="2">
        <f>IFERROR(IF(ISBLANK($A8370),"",IF($A8370="Ūdeņraža jonu koncentrācija",VLOOKUP(Dati!$A8370,Normas!$A:$D,2,FALSE),VLOOKUP(Dati!$A8370,Normas!$A:$D,2,FALSE)*0.3)),"")</f>
      </c>
      <c r="I8370" s="2">
        <f>IFERROR(IF(ISBLANK($A8370),"",IF($A8370="Ūdeņraža jonu koncentrācija",VLOOKUP(Dati!$A8370,Normas!$A:$D,3,FALSE),VLOOKUP(Dati!$A8370,Normas!$A:$D,3,FALSE)*0.3)),"")</f>
      </c>
    </row>
    <row r="8371" spans="2:9" x14ac:dyDescent="0.2">
      <c r="B8371">
        <f>IF(ISBLANK(A8371),"",VLOOKUP(A8371,Normas!A:D,4,FALSE))</f>
      </c>
      <c r="E8371" s="2">
        <f>IF(ISBLANK(D8371),"",INT(YEARFRAC(D8371,'Vispārīga informācija'!$B$2)))</f>
      </c>
      <c r="F8371" s="2">
        <f>IFERROR(IF(ISBLANK($A8371),"",IF($A8371="Ūdeņraža jonu koncentrācija",VLOOKUP(Dati!$A8371,Normas!$A:$D,2,FALSE),VLOOKUP(Dati!$A8371,Normas!$A:$D,2,FALSE)*0.6)),"")</f>
      </c>
      <c r="G8371" s="2">
        <f>IFERROR(IF(ISBLANK($A8371),"",IF($A8371="Ūdeņraža jonu koncentrācija",VLOOKUP(Dati!$A8371,Normas!$A:$D,3,FALSE),VLOOKUP(Dati!$A8371,Normas!$A:$D,3,FALSE)*0.6)),"")</f>
      </c>
      <c r="H8371" s="2">
        <f>IFERROR(IF(ISBLANK($A8371),"",IF($A8371="Ūdeņraža jonu koncentrācija",VLOOKUP(Dati!$A8371,Normas!$A:$D,2,FALSE),VLOOKUP(Dati!$A8371,Normas!$A:$D,2,FALSE)*0.3)),"")</f>
      </c>
      <c r="I8371" s="2">
        <f>IFERROR(IF(ISBLANK($A8371),"",IF($A8371="Ūdeņraža jonu koncentrācija",VLOOKUP(Dati!$A8371,Normas!$A:$D,3,FALSE),VLOOKUP(Dati!$A8371,Normas!$A:$D,3,FALSE)*0.3)),"")</f>
      </c>
    </row>
    <row r="8372" spans="2:9" x14ac:dyDescent="0.2">
      <c r="B8372">
        <f>IF(ISBLANK(A8372),"",VLOOKUP(A8372,Normas!A:D,4,FALSE))</f>
      </c>
      <c r="E8372" s="2">
        <f>IF(ISBLANK(D8372),"",INT(YEARFRAC(D8372,'Vispārīga informācija'!$B$2)))</f>
      </c>
      <c r="F8372" s="2">
        <f>IFERROR(IF(ISBLANK($A8372),"",IF($A8372="Ūdeņraža jonu koncentrācija",VLOOKUP(Dati!$A8372,Normas!$A:$D,2,FALSE),VLOOKUP(Dati!$A8372,Normas!$A:$D,2,FALSE)*0.6)),"")</f>
      </c>
      <c r="G8372" s="2">
        <f>IFERROR(IF(ISBLANK($A8372),"",IF($A8372="Ūdeņraža jonu koncentrācija",VLOOKUP(Dati!$A8372,Normas!$A:$D,3,FALSE),VLOOKUP(Dati!$A8372,Normas!$A:$D,3,FALSE)*0.6)),"")</f>
      </c>
      <c r="H8372" s="2">
        <f>IFERROR(IF(ISBLANK($A8372),"",IF($A8372="Ūdeņraža jonu koncentrācija",VLOOKUP(Dati!$A8372,Normas!$A:$D,2,FALSE),VLOOKUP(Dati!$A8372,Normas!$A:$D,2,FALSE)*0.3)),"")</f>
      </c>
      <c r="I8372" s="2">
        <f>IFERROR(IF(ISBLANK($A8372),"",IF($A8372="Ūdeņraža jonu koncentrācija",VLOOKUP(Dati!$A8372,Normas!$A:$D,3,FALSE),VLOOKUP(Dati!$A8372,Normas!$A:$D,3,FALSE)*0.3)),"")</f>
      </c>
    </row>
    <row r="8373" spans="2:9" x14ac:dyDescent="0.2">
      <c r="B8373">
        <f>IF(ISBLANK(A8373),"",VLOOKUP(A8373,Normas!A:D,4,FALSE))</f>
      </c>
      <c r="E8373" s="2">
        <f>IF(ISBLANK(D8373),"",INT(YEARFRAC(D8373,'Vispārīga informācija'!$B$2)))</f>
      </c>
      <c r="F8373" s="2">
        <f>IFERROR(IF(ISBLANK($A8373),"",IF($A8373="Ūdeņraža jonu koncentrācija",VLOOKUP(Dati!$A8373,Normas!$A:$D,2,FALSE),VLOOKUP(Dati!$A8373,Normas!$A:$D,2,FALSE)*0.6)),"")</f>
      </c>
      <c r="G8373" s="2">
        <f>IFERROR(IF(ISBLANK($A8373),"",IF($A8373="Ūdeņraža jonu koncentrācija",VLOOKUP(Dati!$A8373,Normas!$A:$D,3,FALSE),VLOOKUP(Dati!$A8373,Normas!$A:$D,3,FALSE)*0.6)),"")</f>
      </c>
      <c r="H8373" s="2">
        <f>IFERROR(IF(ISBLANK($A8373),"",IF($A8373="Ūdeņraža jonu koncentrācija",VLOOKUP(Dati!$A8373,Normas!$A:$D,2,FALSE),VLOOKUP(Dati!$A8373,Normas!$A:$D,2,FALSE)*0.3)),"")</f>
      </c>
      <c r="I8373" s="2">
        <f>IFERROR(IF(ISBLANK($A8373),"",IF($A8373="Ūdeņraža jonu koncentrācija",VLOOKUP(Dati!$A8373,Normas!$A:$D,3,FALSE),VLOOKUP(Dati!$A8373,Normas!$A:$D,3,FALSE)*0.3)),"")</f>
      </c>
    </row>
    <row r="8374" spans="2:9" x14ac:dyDescent="0.2">
      <c r="B8374">
        <f>IF(ISBLANK(A8374),"",VLOOKUP(A8374,Normas!A:D,4,FALSE))</f>
      </c>
      <c r="E8374" s="2">
        <f>IF(ISBLANK(D8374),"",INT(YEARFRAC(D8374,'Vispārīga informācija'!$B$2)))</f>
      </c>
      <c r="F8374" s="2">
        <f>IFERROR(IF(ISBLANK($A8374),"",IF($A8374="Ūdeņraža jonu koncentrācija",VLOOKUP(Dati!$A8374,Normas!$A:$D,2,FALSE),VLOOKUP(Dati!$A8374,Normas!$A:$D,2,FALSE)*0.6)),"")</f>
      </c>
      <c r="G8374" s="2">
        <f>IFERROR(IF(ISBLANK($A8374),"",IF($A8374="Ūdeņraža jonu koncentrācija",VLOOKUP(Dati!$A8374,Normas!$A:$D,3,FALSE),VLOOKUP(Dati!$A8374,Normas!$A:$D,3,FALSE)*0.6)),"")</f>
      </c>
      <c r="H8374" s="2">
        <f>IFERROR(IF(ISBLANK($A8374),"",IF($A8374="Ūdeņraža jonu koncentrācija",VLOOKUP(Dati!$A8374,Normas!$A:$D,2,FALSE),VLOOKUP(Dati!$A8374,Normas!$A:$D,2,FALSE)*0.3)),"")</f>
      </c>
      <c r="I8374" s="2">
        <f>IFERROR(IF(ISBLANK($A8374),"",IF($A8374="Ūdeņraža jonu koncentrācija",VLOOKUP(Dati!$A8374,Normas!$A:$D,3,FALSE),VLOOKUP(Dati!$A8374,Normas!$A:$D,3,FALSE)*0.3)),"")</f>
      </c>
    </row>
    <row r="8375" spans="2:9" x14ac:dyDescent="0.2">
      <c r="B8375">
        <f>IF(ISBLANK(A8375),"",VLOOKUP(A8375,Normas!A:D,4,FALSE))</f>
      </c>
      <c r="E8375" s="2">
        <f>IF(ISBLANK(D8375),"",INT(YEARFRAC(D8375,'Vispārīga informācija'!$B$2)))</f>
      </c>
      <c r="F8375" s="2">
        <f>IFERROR(IF(ISBLANK($A8375),"",IF($A8375="Ūdeņraža jonu koncentrācija",VLOOKUP(Dati!$A8375,Normas!$A:$D,2,FALSE),VLOOKUP(Dati!$A8375,Normas!$A:$D,2,FALSE)*0.6)),"")</f>
      </c>
      <c r="G8375" s="2">
        <f>IFERROR(IF(ISBLANK($A8375),"",IF($A8375="Ūdeņraža jonu koncentrācija",VLOOKUP(Dati!$A8375,Normas!$A:$D,3,FALSE),VLOOKUP(Dati!$A8375,Normas!$A:$D,3,FALSE)*0.6)),"")</f>
      </c>
      <c r="H8375" s="2">
        <f>IFERROR(IF(ISBLANK($A8375),"",IF($A8375="Ūdeņraža jonu koncentrācija",VLOOKUP(Dati!$A8375,Normas!$A:$D,2,FALSE),VLOOKUP(Dati!$A8375,Normas!$A:$D,2,FALSE)*0.3)),"")</f>
      </c>
      <c r="I8375" s="2">
        <f>IFERROR(IF(ISBLANK($A8375),"",IF($A8375="Ūdeņraža jonu koncentrācija",VLOOKUP(Dati!$A8375,Normas!$A:$D,3,FALSE),VLOOKUP(Dati!$A8375,Normas!$A:$D,3,FALSE)*0.3)),"")</f>
      </c>
    </row>
    <row r="8376" spans="2:9" x14ac:dyDescent="0.2">
      <c r="B8376">
        <f>IF(ISBLANK(A8376),"",VLOOKUP(A8376,Normas!A:D,4,FALSE))</f>
      </c>
      <c r="E8376" s="2">
        <f>IF(ISBLANK(D8376),"",INT(YEARFRAC(D8376,'Vispārīga informācija'!$B$2)))</f>
      </c>
      <c r="F8376" s="2">
        <f>IFERROR(IF(ISBLANK($A8376),"",IF($A8376="Ūdeņraža jonu koncentrācija",VLOOKUP(Dati!$A8376,Normas!$A:$D,2,FALSE),VLOOKUP(Dati!$A8376,Normas!$A:$D,2,FALSE)*0.6)),"")</f>
      </c>
      <c r="G8376" s="2">
        <f>IFERROR(IF(ISBLANK($A8376),"",IF($A8376="Ūdeņraža jonu koncentrācija",VLOOKUP(Dati!$A8376,Normas!$A:$D,3,FALSE),VLOOKUP(Dati!$A8376,Normas!$A:$D,3,FALSE)*0.6)),"")</f>
      </c>
      <c r="H8376" s="2">
        <f>IFERROR(IF(ISBLANK($A8376),"",IF($A8376="Ūdeņraža jonu koncentrācija",VLOOKUP(Dati!$A8376,Normas!$A:$D,2,FALSE),VLOOKUP(Dati!$A8376,Normas!$A:$D,2,FALSE)*0.3)),"")</f>
      </c>
      <c r="I8376" s="2">
        <f>IFERROR(IF(ISBLANK($A8376),"",IF($A8376="Ūdeņraža jonu koncentrācija",VLOOKUP(Dati!$A8376,Normas!$A:$D,3,FALSE),VLOOKUP(Dati!$A8376,Normas!$A:$D,3,FALSE)*0.3)),"")</f>
      </c>
    </row>
    <row r="8377" spans="2:9" x14ac:dyDescent="0.2">
      <c r="B8377">
        <f>IF(ISBLANK(A8377),"",VLOOKUP(A8377,Normas!A:D,4,FALSE))</f>
      </c>
      <c r="E8377" s="2">
        <f>IF(ISBLANK(D8377),"",INT(YEARFRAC(D8377,'Vispārīga informācija'!$B$2)))</f>
      </c>
      <c r="F8377" s="2">
        <f>IFERROR(IF(ISBLANK($A8377),"",IF($A8377="Ūdeņraža jonu koncentrācija",VLOOKUP(Dati!$A8377,Normas!$A:$D,2,FALSE),VLOOKUP(Dati!$A8377,Normas!$A:$D,2,FALSE)*0.6)),"")</f>
      </c>
      <c r="G8377" s="2">
        <f>IFERROR(IF(ISBLANK($A8377),"",IF($A8377="Ūdeņraža jonu koncentrācija",VLOOKUP(Dati!$A8377,Normas!$A:$D,3,FALSE),VLOOKUP(Dati!$A8377,Normas!$A:$D,3,FALSE)*0.6)),"")</f>
      </c>
      <c r="H8377" s="2">
        <f>IFERROR(IF(ISBLANK($A8377),"",IF($A8377="Ūdeņraža jonu koncentrācija",VLOOKUP(Dati!$A8377,Normas!$A:$D,2,FALSE),VLOOKUP(Dati!$A8377,Normas!$A:$D,2,FALSE)*0.3)),"")</f>
      </c>
      <c r="I8377" s="2">
        <f>IFERROR(IF(ISBLANK($A8377),"",IF($A8377="Ūdeņraža jonu koncentrācija",VLOOKUP(Dati!$A8377,Normas!$A:$D,3,FALSE),VLOOKUP(Dati!$A8377,Normas!$A:$D,3,FALSE)*0.3)),"")</f>
      </c>
    </row>
    <row r="8378" spans="2:9" x14ac:dyDescent="0.2">
      <c r="B8378">
        <f>IF(ISBLANK(A8378),"",VLOOKUP(A8378,Normas!A:D,4,FALSE))</f>
      </c>
      <c r="E8378" s="2">
        <f>IF(ISBLANK(D8378),"",INT(YEARFRAC(D8378,'Vispārīga informācija'!$B$2)))</f>
      </c>
      <c r="F8378" s="2">
        <f>IFERROR(IF(ISBLANK($A8378),"",IF($A8378="Ūdeņraža jonu koncentrācija",VLOOKUP(Dati!$A8378,Normas!$A:$D,2,FALSE),VLOOKUP(Dati!$A8378,Normas!$A:$D,2,FALSE)*0.6)),"")</f>
      </c>
      <c r="G8378" s="2">
        <f>IFERROR(IF(ISBLANK($A8378),"",IF($A8378="Ūdeņraža jonu koncentrācija",VLOOKUP(Dati!$A8378,Normas!$A:$D,3,FALSE),VLOOKUP(Dati!$A8378,Normas!$A:$D,3,FALSE)*0.6)),"")</f>
      </c>
      <c r="H8378" s="2">
        <f>IFERROR(IF(ISBLANK($A8378),"",IF($A8378="Ūdeņraža jonu koncentrācija",VLOOKUP(Dati!$A8378,Normas!$A:$D,2,FALSE),VLOOKUP(Dati!$A8378,Normas!$A:$D,2,FALSE)*0.3)),"")</f>
      </c>
      <c r="I8378" s="2">
        <f>IFERROR(IF(ISBLANK($A8378),"",IF($A8378="Ūdeņraža jonu koncentrācija",VLOOKUP(Dati!$A8378,Normas!$A:$D,3,FALSE),VLOOKUP(Dati!$A8378,Normas!$A:$D,3,FALSE)*0.3)),"")</f>
      </c>
    </row>
    <row r="8379" spans="2:9" x14ac:dyDescent="0.2">
      <c r="B8379">
        <f>IF(ISBLANK(A8379),"",VLOOKUP(A8379,Normas!A:D,4,FALSE))</f>
      </c>
      <c r="E8379" s="2">
        <f>IF(ISBLANK(D8379),"",INT(YEARFRAC(D8379,'Vispārīga informācija'!$B$2)))</f>
      </c>
      <c r="F8379" s="2">
        <f>IFERROR(IF(ISBLANK($A8379),"",IF($A8379="Ūdeņraža jonu koncentrācija",VLOOKUP(Dati!$A8379,Normas!$A:$D,2,FALSE),VLOOKUP(Dati!$A8379,Normas!$A:$D,2,FALSE)*0.6)),"")</f>
      </c>
      <c r="G8379" s="2">
        <f>IFERROR(IF(ISBLANK($A8379),"",IF($A8379="Ūdeņraža jonu koncentrācija",VLOOKUP(Dati!$A8379,Normas!$A:$D,3,FALSE),VLOOKUP(Dati!$A8379,Normas!$A:$D,3,FALSE)*0.6)),"")</f>
      </c>
      <c r="H8379" s="2">
        <f>IFERROR(IF(ISBLANK($A8379),"",IF($A8379="Ūdeņraža jonu koncentrācija",VLOOKUP(Dati!$A8379,Normas!$A:$D,2,FALSE),VLOOKUP(Dati!$A8379,Normas!$A:$D,2,FALSE)*0.3)),"")</f>
      </c>
      <c r="I8379" s="2">
        <f>IFERROR(IF(ISBLANK($A8379),"",IF($A8379="Ūdeņraža jonu koncentrācija",VLOOKUP(Dati!$A8379,Normas!$A:$D,3,FALSE),VLOOKUP(Dati!$A8379,Normas!$A:$D,3,FALSE)*0.3)),"")</f>
      </c>
    </row>
    <row r="8380" spans="2:9" x14ac:dyDescent="0.2">
      <c r="B8380">
        <f>IF(ISBLANK(A8380),"",VLOOKUP(A8380,Normas!A:D,4,FALSE))</f>
      </c>
      <c r="E8380" s="2">
        <f>IF(ISBLANK(D8380),"",INT(YEARFRAC(D8380,'Vispārīga informācija'!$B$2)))</f>
      </c>
      <c r="F8380" s="2">
        <f>IFERROR(IF(ISBLANK($A8380),"",IF($A8380="Ūdeņraža jonu koncentrācija",VLOOKUP(Dati!$A8380,Normas!$A:$D,2,FALSE),VLOOKUP(Dati!$A8380,Normas!$A:$D,2,FALSE)*0.6)),"")</f>
      </c>
      <c r="G8380" s="2">
        <f>IFERROR(IF(ISBLANK($A8380),"",IF($A8380="Ūdeņraža jonu koncentrācija",VLOOKUP(Dati!$A8380,Normas!$A:$D,3,FALSE),VLOOKUP(Dati!$A8380,Normas!$A:$D,3,FALSE)*0.6)),"")</f>
      </c>
      <c r="H8380" s="2">
        <f>IFERROR(IF(ISBLANK($A8380),"",IF($A8380="Ūdeņraža jonu koncentrācija",VLOOKUP(Dati!$A8380,Normas!$A:$D,2,FALSE),VLOOKUP(Dati!$A8380,Normas!$A:$D,2,FALSE)*0.3)),"")</f>
      </c>
      <c r="I8380" s="2">
        <f>IFERROR(IF(ISBLANK($A8380),"",IF($A8380="Ūdeņraža jonu koncentrācija",VLOOKUP(Dati!$A8380,Normas!$A:$D,3,FALSE),VLOOKUP(Dati!$A8380,Normas!$A:$D,3,FALSE)*0.3)),"")</f>
      </c>
    </row>
    <row r="8381" spans="2:9" x14ac:dyDescent="0.2">
      <c r="B8381">
        <f>IF(ISBLANK(A8381),"",VLOOKUP(A8381,Normas!A:D,4,FALSE))</f>
      </c>
      <c r="E8381" s="2">
        <f>IF(ISBLANK(D8381),"",INT(YEARFRAC(D8381,'Vispārīga informācija'!$B$2)))</f>
      </c>
      <c r="F8381" s="2">
        <f>IFERROR(IF(ISBLANK($A8381),"",IF($A8381="Ūdeņraža jonu koncentrācija",VLOOKUP(Dati!$A8381,Normas!$A:$D,2,FALSE),VLOOKUP(Dati!$A8381,Normas!$A:$D,2,FALSE)*0.6)),"")</f>
      </c>
      <c r="G8381" s="2">
        <f>IFERROR(IF(ISBLANK($A8381),"",IF($A8381="Ūdeņraža jonu koncentrācija",VLOOKUP(Dati!$A8381,Normas!$A:$D,3,FALSE),VLOOKUP(Dati!$A8381,Normas!$A:$D,3,FALSE)*0.6)),"")</f>
      </c>
      <c r="H8381" s="2">
        <f>IFERROR(IF(ISBLANK($A8381),"",IF($A8381="Ūdeņraža jonu koncentrācija",VLOOKUP(Dati!$A8381,Normas!$A:$D,2,FALSE),VLOOKUP(Dati!$A8381,Normas!$A:$D,2,FALSE)*0.3)),"")</f>
      </c>
      <c r="I8381" s="2">
        <f>IFERROR(IF(ISBLANK($A8381),"",IF($A8381="Ūdeņraža jonu koncentrācija",VLOOKUP(Dati!$A8381,Normas!$A:$D,3,FALSE),VLOOKUP(Dati!$A8381,Normas!$A:$D,3,FALSE)*0.3)),"")</f>
      </c>
    </row>
    <row r="8382" spans="2:9" x14ac:dyDescent="0.2">
      <c r="B8382">
        <f>IF(ISBLANK(A8382),"",VLOOKUP(A8382,Normas!A:D,4,FALSE))</f>
      </c>
      <c r="E8382" s="2">
        <f>IF(ISBLANK(D8382),"",INT(YEARFRAC(D8382,'Vispārīga informācija'!$B$2)))</f>
      </c>
      <c r="F8382" s="2">
        <f>IFERROR(IF(ISBLANK($A8382),"",IF($A8382="Ūdeņraža jonu koncentrācija",VLOOKUP(Dati!$A8382,Normas!$A:$D,2,FALSE),VLOOKUP(Dati!$A8382,Normas!$A:$D,2,FALSE)*0.6)),"")</f>
      </c>
      <c r="G8382" s="2">
        <f>IFERROR(IF(ISBLANK($A8382),"",IF($A8382="Ūdeņraža jonu koncentrācija",VLOOKUP(Dati!$A8382,Normas!$A:$D,3,FALSE),VLOOKUP(Dati!$A8382,Normas!$A:$D,3,FALSE)*0.6)),"")</f>
      </c>
      <c r="H8382" s="2">
        <f>IFERROR(IF(ISBLANK($A8382),"",IF($A8382="Ūdeņraža jonu koncentrācija",VLOOKUP(Dati!$A8382,Normas!$A:$D,2,FALSE),VLOOKUP(Dati!$A8382,Normas!$A:$D,2,FALSE)*0.3)),"")</f>
      </c>
      <c r="I8382" s="2">
        <f>IFERROR(IF(ISBLANK($A8382),"",IF($A8382="Ūdeņraža jonu koncentrācija",VLOOKUP(Dati!$A8382,Normas!$A:$D,3,FALSE),VLOOKUP(Dati!$A8382,Normas!$A:$D,3,FALSE)*0.3)),"")</f>
      </c>
    </row>
    <row r="8383" spans="2:9" x14ac:dyDescent="0.2">
      <c r="B8383">
        <f>IF(ISBLANK(A8383),"",VLOOKUP(A8383,Normas!A:D,4,FALSE))</f>
      </c>
      <c r="E8383" s="2">
        <f>IF(ISBLANK(D8383),"",INT(YEARFRAC(D8383,'Vispārīga informācija'!$B$2)))</f>
      </c>
      <c r="F8383" s="2">
        <f>IFERROR(IF(ISBLANK($A8383),"",IF($A8383="Ūdeņraža jonu koncentrācija",VLOOKUP(Dati!$A8383,Normas!$A:$D,2,FALSE),VLOOKUP(Dati!$A8383,Normas!$A:$D,2,FALSE)*0.6)),"")</f>
      </c>
      <c r="G8383" s="2">
        <f>IFERROR(IF(ISBLANK($A8383),"",IF($A8383="Ūdeņraža jonu koncentrācija",VLOOKUP(Dati!$A8383,Normas!$A:$D,3,FALSE),VLOOKUP(Dati!$A8383,Normas!$A:$D,3,FALSE)*0.6)),"")</f>
      </c>
      <c r="H8383" s="2">
        <f>IFERROR(IF(ISBLANK($A8383),"",IF($A8383="Ūdeņraža jonu koncentrācija",VLOOKUP(Dati!$A8383,Normas!$A:$D,2,FALSE),VLOOKUP(Dati!$A8383,Normas!$A:$D,2,FALSE)*0.3)),"")</f>
      </c>
      <c r="I8383" s="2">
        <f>IFERROR(IF(ISBLANK($A8383),"",IF($A8383="Ūdeņraža jonu koncentrācija",VLOOKUP(Dati!$A8383,Normas!$A:$D,3,FALSE),VLOOKUP(Dati!$A8383,Normas!$A:$D,3,FALSE)*0.3)),"")</f>
      </c>
    </row>
    <row r="8384" spans="2:9" x14ac:dyDescent="0.2">
      <c r="B8384">
        <f>IF(ISBLANK(A8384),"",VLOOKUP(A8384,Normas!A:D,4,FALSE))</f>
      </c>
      <c r="E8384" s="2">
        <f>IF(ISBLANK(D8384),"",INT(YEARFRAC(D8384,'Vispārīga informācija'!$B$2)))</f>
      </c>
      <c r="F8384" s="2">
        <f>IFERROR(IF(ISBLANK($A8384),"",IF($A8384="Ūdeņraža jonu koncentrācija",VLOOKUP(Dati!$A8384,Normas!$A:$D,2,FALSE),VLOOKUP(Dati!$A8384,Normas!$A:$D,2,FALSE)*0.6)),"")</f>
      </c>
      <c r="G8384" s="2">
        <f>IFERROR(IF(ISBLANK($A8384),"",IF($A8384="Ūdeņraža jonu koncentrācija",VLOOKUP(Dati!$A8384,Normas!$A:$D,3,FALSE),VLOOKUP(Dati!$A8384,Normas!$A:$D,3,FALSE)*0.6)),"")</f>
      </c>
      <c r="H8384" s="2">
        <f>IFERROR(IF(ISBLANK($A8384),"",IF($A8384="Ūdeņraža jonu koncentrācija",VLOOKUP(Dati!$A8384,Normas!$A:$D,2,FALSE),VLOOKUP(Dati!$A8384,Normas!$A:$D,2,FALSE)*0.3)),"")</f>
      </c>
      <c r="I8384" s="2">
        <f>IFERROR(IF(ISBLANK($A8384),"",IF($A8384="Ūdeņraža jonu koncentrācija",VLOOKUP(Dati!$A8384,Normas!$A:$D,3,FALSE),VLOOKUP(Dati!$A8384,Normas!$A:$D,3,FALSE)*0.3)),"")</f>
      </c>
    </row>
    <row r="8385" spans="2:9" x14ac:dyDescent="0.2">
      <c r="B8385">
        <f>IF(ISBLANK(A8385),"",VLOOKUP(A8385,Normas!A:D,4,FALSE))</f>
      </c>
      <c r="E8385" s="2">
        <f>IF(ISBLANK(D8385),"",INT(YEARFRAC(D8385,'Vispārīga informācija'!$B$2)))</f>
      </c>
      <c r="F8385" s="2">
        <f>IFERROR(IF(ISBLANK($A8385),"",IF($A8385="Ūdeņraža jonu koncentrācija",VLOOKUP(Dati!$A8385,Normas!$A:$D,2,FALSE),VLOOKUP(Dati!$A8385,Normas!$A:$D,2,FALSE)*0.6)),"")</f>
      </c>
      <c r="G8385" s="2">
        <f>IFERROR(IF(ISBLANK($A8385),"",IF($A8385="Ūdeņraža jonu koncentrācija",VLOOKUP(Dati!$A8385,Normas!$A:$D,3,FALSE),VLOOKUP(Dati!$A8385,Normas!$A:$D,3,FALSE)*0.6)),"")</f>
      </c>
      <c r="H8385" s="2">
        <f>IFERROR(IF(ISBLANK($A8385),"",IF($A8385="Ūdeņraža jonu koncentrācija",VLOOKUP(Dati!$A8385,Normas!$A:$D,2,FALSE),VLOOKUP(Dati!$A8385,Normas!$A:$D,2,FALSE)*0.3)),"")</f>
      </c>
      <c r="I8385" s="2">
        <f>IFERROR(IF(ISBLANK($A8385),"",IF($A8385="Ūdeņraža jonu koncentrācija",VLOOKUP(Dati!$A8385,Normas!$A:$D,3,FALSE),VLOOKUP(Dati!$A8385,Normas!$A:$D,3,FALSE)*0.3)),"")</f>
      </c>
    </row>
    <row r="8386" spans="2:9" x14ac:dyDescent="0.2">
      <c r="B8386">
        <f>IF(ISBLANK(A8386),"",VLOOKUP(A8386,Normas!A:D,4,FALSE))</f>
      </c>
      <c r="E8386" s="2">
        <f>IF(ISBLANK(D8386),"",INT(YEARFRAC(D8386,'Vispārīga informācija'!$B$2)))</f>
      </c>
      <c r="F8386" s="2">
        <f>IFERROR(IF(ISBLANK($A8386),"",IF($A8386="Ūdeņraža jonu koncentrācija",VLOOKUP(Dati!$A8386,Normas!$A:$D,2,FALSE),VLOOKUP(Dati!$A8386,Normas!$A:$D,2,FALSE)*0.6)),"")</f>
      </c>
      <c r="G8386" s="2">
        <f>IFERROR(IF(ISBLANK($A8386),"",IF($A8386="Ūdeņraža jonu koncentrācija",VLOOKUP(Dati!$A8386,Normas!$A:$D,3,FALSE),VLOOKUP(Dati!$A8386,Normas!$A:$D,3,FALSE)*0.6)),"")</f>
      </c>
      <c r="H8386" s="2">
        <f>IFERROR(IF(ISBLANK($A8386),"",IF($A8386="Ūdeņraža jonu koncentrācija",VLOOKUP(Dati!$A8386,Normas!$A:$D,2,FALSE),VLOOKUP(Dati!$A8386,Normas!$A:$D,2,FALSE)*0.3)),"")</f>
      </c>
      <c r="I8386" s="2">
        <f>IFERROR(IF(ISBLANK($A8386),"",IF($A8386="Ūdeņraža jonu koncentrācija",VLOOKUP(Dati!$A8386,Normas!$A:$D,3,FALSE),VLOOKUP(Dati!$A8386,Normas!$A:$D,3,FALSE)*0.3)),"")</f>
      </c>
    </row>
    <row r="8387" spans="2:9" x14ac:dyDescent="0.2">
      <c r="B8387">
        <f>IF(ISBLANK(A8387),"",VLOOKUP(A8387,Normas!A:D,4,FALSE))</f>
      </c>
      <c r="E8387" s="2">
        <f>IF(ISBLANK(D8387),"",INT(YEARFRAC(D8387,'Vispārīga informācija'!$B$2)))</f>
      </c>
      <c r="F8387" s="2">
        <f>IFERROR(IF(ISBLANK($A8387),"",IF($A8387="Ūdeņraža jonu koncentrācija",VLOOKUP(Dati!$A8387,Normas!$A:$D,2,FALSE),VLOOKUP(Dati!$A8387,Normas!$A:$D,2,FALSE)*0.6)),"")</f>
      </c>
      <c r="G8387" s="2">
        <f>IFERROR(IF(ISBLANK($A8387),"",IF($A8387="Ūdeņraža jonu koncentrācija",VLOOKUP(Dati!$A8387,Normas!$A:$D,3,FALSE),VLOOKUP(Dati!$A8387,Normas!$A:$D,3,FALSE)*0.6)),"")</f>
      </c>
      <c r="H8387" s="2">
        <f>IFERROR(IF(ISBLANK($A8387),"",IF($A8387="Ūdeņraža jonu koncentrācija",VLOOKUP(Dati!$A8387,Normas!$A:$D,2,FALSE),VLOOKUP(Dati!$A8387,Normas!$A:$D,2,FALSE)*0.3)),"")</f>
      </c>
      <c r="I8387" s="2">
        <f>IFERROR(IF(ISBLANK($A8387),"",IF($A8387="Ūdeņraža jonu koncentrācija",VLOOKUP(Dati!$A8387,Normas!$A:$D,3,FALSE),VLOOKUP(Dati!$A8387,Normas!$A:$D,3,FALSE)*0.3)),"")</f>
      </c>
    </row>
    <row r="8388" spans="2:9" x14ac:dyDescent="0.2">
      <c r="B8388">
        <f>IF(ISBLANK(A8388),"",VLOOKUP(A8388,Normas!A:D,4,FALSE))</f>
      </c>
      <c r="E8388" s="2">
        <f>IF(ISBLANK(D8388),"",INT(YEARFRAC(D8388,'Vispārīga informācija'!$B$2)))</f>
      </c>
      <c r="F8388" s="2">
        <f>IFERROR(IF(ISBLANK($A8388),"",IF($A8388="Ūdeņraža jonu koncentrācija",VLOOKUP(Dati!$A8388,Normas!$A:$D,2,FALSE),VLOOKUP(Dati!$A8388,Normas!$A:$D,2,FALSE)*0.6)),"")</f>
      </c>
      <c r="G8388" s="2">
        <f>IFERROR(IF(ISBLANK($A8388),"",IF($A8388="Ūdeņraža jonu koncentrācija",VLOOKUP(Dati!$A8388,Normas!$A:$D,3,FALSE),VLOOKUP(Dati!$A8388,Normas!$A:$D,3,FALSE)*0.6)),"")</f>
      </c>
      <c r="H8388" s="2">
        <f>IFERROR(IF(ISBLANK($A8388),"",IF($A8388="Ūdeņraža jonu koncentrācija",VLOOKUP(Dati!$A8388,Normas!$A:$D,2,FALSE),VLOOKUP(Dati!$A8388,Normas!$A:$D,2,FALSE)*0.3)),"")</f>
      </c>
      <c r="I8388" s="2">
        <f>IFERROR(IF(ISBLANK($A8388),"",IF($A8388="Ūdeņraža jonu koncentrācija",VLOOKUP(Dati!$A8388,Normas!$A:$D,3,FALSE),VLOOKUP(Dati!$A8388,Normas!$A:$D,3,FALSE)*0.3)),"")</f>
      </c>
    </row>
    <row r="8389" spans="2:9" x14ac:dyDescent="0.2">
      <c r="B8389">
        <f>IF(ISBLANK(A8389),"",VLOOKUP(A8389,Normas!A:D,4,FALSE))</f>
      </c>
      <c r="E8389" s="2">
        <f>IF(ISBLANK(D8389),"",INT(YEARFRAC(D8389,'Vispārīga informācija'!$B$2)))</f>
      </c>
      <c r="F8389" s="2">
        <f>IFERROR(IF(ISBLANK($A8389),"",IF($A8389="Ūdeņraža jonu koncentrācija",VLOOKUP(Dati!$A8389,Normas!$A:$D,2,FALSE),VLOOKUP(Dati!$A8389,Normas!$A:$D,2,FALSE)*0.6)),"")</f>
      </c>
      <c r="G8389" s="2">
        <f>IFERROR(IF(ISBLANK($A8389),"",IF($A8389="Ūdeņraža jonu koncentrācija",VLOOKUP(Dati!$A8389,Normas!$A:$D,3,FALSE),VLOOKUP(Dati!$A8389,Normas!$A:$D,3,FALSE)*0.6)),"")</f>
      </c>
      <c r="H8389" s="2">
        <f>IFERROR(IF(ISBLANK($A8389),"",IF($A8389="Ūdeņraža jonu koncentrācija",VLOOKUP(Dati!$A8389,Normas!$A:$D,2,FALSE),VLOOKUP(Dati!$A8389,Normas!$A:$D,2,FALSE)*0.3)),"")</f>
      </c>
      <c r="I8389" s="2">
        <f>IFERROR(IF(ISBLANK($A8389),"",IF($A8389="Ūdeņraža jonu koncentrācija",VLOOKUP(Dati!$A8389,Normas!$A:$D,3,FALSE),VLOOKUP(Dati!$A8389,Normas!$A:$D,3,FALSE)*0.3)),"")</f>
      </c>
    </row>
    <row r="8390" spans="2:9" x14ac:dyDescent="0.2">
      <c r="B8390">
        <f>IF(ISBLANK(A8390),"",VLOOKUP(A8390,Normas!A:D,4,FALSE))</f>
      </c>
      <c r="E8390" s="2">
        <f>IF(ISBLANK(D8390),"",INT(YEARFRAC(D8390,'Vispārīga informācija'!$B$2)))</f>
      </c>
      <c r="F8390" s="2">
        <f>IFERROR(IF(ISBLANK($A8390),"",IF($A8390="Ūdeņraža jonu koncentrācija",VLOOKUP(Dati!$A8390,Normas!$A:$D,2,FALSE),VLOOKUP(Dati!$A8390,Normas!$A:$D,2,FALSE)*0.6)),"")</f>
      </c>
      <c r="G8390" s="2">
        <f>IFERROR(IF(ISBLANK($A8390),"",IF($A8390="Ūdeņraža jonu koncentrācija",VLOOKUP(Dati!$A8390,Normas!$A:$D,3,FALSE),VLOOKUP(Dati!$A8390,Normas!$A:$D,3,FALSE)*0.6)),"")</f>
      </c>
      <c r="H8390" s="2">
        <f>IFERROR(IF(ISBLANK($A8390),"",IF($A8390="Ūdeņraža jonu koncentrācija",VLOOKUP(Dati!$A8390,Normas!$A:$D,2,FALSE),VLOOKUP(Dati!$A8390,Normas!$A:$D,2,FALSE)*0.3)),"")</f>
      </c>
      <c r="I8390" s="2">
        <f>IFERROR(IF(ISBLANK($A8390),"",IF($A8390="Ūdeņraža jonu koncentrācija",VLOOKUP(Dati!$A8390,Normas!$A:$D,3,FALSE),VLOOKUP(Dati!$A8390,Normas!$A:$D,3,FALSE)*0.3)),"")</f>
      </c>
    </row>
    <row r="8391" spans="2:9" x14ac:dyDescent="0.2">
      <c r="B8391">
        <f>IF(ISBLANK(A8391),"",VLOOKUP(A8391,Normas!A:D,4,FALSE))</f>
      </c>
      <c r="E8391" s="2">
        <f>IF(ISBLANK(D8391),"",INT(YEARFRAC(D8391,'Vispārīga informācija'!$B$2)))</f>
      </c>
      <c r="F8391" s="2">
        <f>IFERROR(IF(ISBLANK($A8391),"",IF($A8391="Ūdeņraža jonu koncentrācija",VLOOKUP(Dati!$A8391,Normas!$A:$D,2,FALSE),VLOOKUP(Dati!$A8391,Normas!$A:$D,2,FALSE)*0.6)),"")</f>
      </c>
      <c r="G8391" s="2">
        <f>IFERROR(IF(ISBLANK($A8391),"",IF($A8391="Ūdeņraža jonu koncentrācija",VLOOKUP(Dati!$A8391,Normas!$A:$D,3,FALSE),VLOOKUP(Dati!$A8391,Normas!$A:$D,3,FALSE)*0.6)),"")</f>
      </c>
      <c r="H8391" s="2">
        <f>IFERROR(IF(ISBLANK($A8391),"",IF($A8391="Ūdeņraža jonu koncentrācija",VLOOKUP(Dati!$A8391,Normas!$A:$D,2,FALSE),VLOOKUP(Dati!$A8391,Normas!$A:$D,2,FALSE)*0.3)),"")</f>
      </c>
      <c r="I8391" s="2">
        <f>IFERROR(IF(ISBLANK($A8391),"",IF($A8391="Ūdeņraža jonu koncentrācija",VLOOKUP(Dati!$A8391,Normas!$A:$D,3,FALSE),VLOOKUP(Dati!$A8391,Normas!$A:$D,3,FALSE)*0.3)),"")</f>
      </c>
    </row>
    <row r="8392" spans="2:9" x14ac:dyDescent="0.2">
      <c r="B8392">
        <f>IF(ISBLANK(A8392),"",VLOOKUP(A8392,Normas!A:D,4,FALSE))</f>
      </c>
      <c r="E8392" s="2">
        <f>IF(ISBLANK(D8392),"",INT(YEARFRAC(D8392,'Vispārīga informācija'!$B$2)))</f>
      </c>
      <c r="F8392" s="2">
        <f>IFERROR(IF(ISBLANK($A8392),"",IF($A8392="Ūdeņraža jonu koncentrācija",VLOOKUP(Dati!$A8392,Normas!$A:$D,2,FALSE),VLOOKUP(Dati!$A8392,Normas!$A:$D,2,FALSE)*0.6)),"")</f>
      </c>
      <c r="G8392" s="2">
        <f>IFERROR(IF(ISBLANK($A8392),"",IF($A8392="Ūdeņraža jonu koncentrācija",VLOOKUP(Dati!$A8392,Normas!$A:$D,3,FALSE),VLOOKUP(Dati!$A8392,Normas!$A:$D,3,FALSE)*0.6)),"")</f>
      </c>
      <c r="H8392" s="2">
        <f>IFERROR(IF(ISBLANK($A8392),"",IF($A8392="Ūdeņraža jonu koncentrācija",VLOOKUP(Dati!$A8392,Normas!$A:$D,2,FALSE),VLOOKUP(Dati!$A8392,Normas!$A:$D,2,FALSE)*0.3)),"")</f>
      </c>
      <c r="I8392" s="2">
        <f>IFERROR(IF(ISBLANK($A8392),"",IF($A8392="Ūdeņraža jonu koncentrācija",VLOOKUP(Dati!$A8392,Normas!$A:$D,3,FALSE),VLOOKUP(Dati!$A8392,Normas!$A:$D,3,FALSE)*0.3)),"")</f>
      </c>
    </row>
    <row r="8393" spans="2:9" x14ac:dyDescent="0.2">
      <c r="B8393">
        <f>IF(ISBLANK(A8393),"",VLOOKUP(A8393,Normas!A:D,4,FALSE))</f>
      </c>
      <c r="E8393" s="2">
        <f>IF(ISBLANK(D8393),"",INT(YEARFRAC(D8393,'Vispārīga informācija'!$B$2)))</f>
      </c>
      <c r="F8393" s="2">
        <f>IFERROR(IF(ISBLANK($A8393),"",IF($A8393="Ūdeņraža jonu koncentrācija",VLOOKUP(Dati!$A8393,Normas!$A:$D,2,FALSE),VLOOKUP(Dati!$A8393,Normas!$A:$D,2,FALSE)*0.6)),"")</f>
      </c>
      <c r="G8393" s="2">
        <f>IFERROR(IF(ISBLANK($A8393),"",IF($A8393="Ūdeņraža jonu koncentrācija",VLOOKUP(Dati!$A8393,Normas!$A:$D,3,FALSE),VLOOKUP(Dati!$A8393,Normas!$A:$D,3,FALSE)*0.6)),"")</f>
      </c>
      <c r="H8393" s="2">
        <f>IFERROR(IF(ISBLANK($A8393),"",IF($A8393="Ūdeņraža jonu koncentrācija",VLOOKUP(Dati!$A8393,Normas!$A:$D,2,FALSE),VLOOKUP(Dati!$A8393,Normas!$A:$D,2,FALSE)*0.3)),"")</f>
      </c>
      <c r="I8393" s="2">
        <f>IFERROR(IF(ISBLANK($A8393),"",IF($A8393="Ūdeņraža jonu koncentrācija",VLOOKUP(Dati!$A8393,Normas!$A:$D,3,FALSE),VLOOKUP(Dati!$A8393,Normas!$A:$D,3,FALSE)*0.3)),"")</f>
      </c>
    </row>
    <row r="8394" spans="2:9" x14ac:dyDescent="0.2">
      <c r="B8394">
        <f>IF(ISBLANK(A8394),"",VLOOKUP(A8394,Normas!A:D,4,FALSE))</f>
      </c>
      <c r="E8394" s="2">
        <f>IF(ISBLANK(D8394),"",INT(YEARFRAC(D8394,'Vispārīga informācija'!$B$2)))</f>
      </c>
      <c r="F8394" s="2">
        <f>IFERROR(IF(ISBLANK($A8394),"",IF($A8394="Ūdeņraža jonu koncentrācija",VLOOKUP(Dati!$A8394,Normas!$A:$D,2,FALSE),VLOOKUP(Dati!$A8394,Normas!$A:$D,2,FALSE)*0.6)),"")</f>
      </c>
      <c r="G8394" s="2">
        <f>IFERROR(IF(ISBLANK($A8394),"",IF($A8394="Ūdeņraža jonu koncentrācija",VLOOKUP(Dati!$A8394,Normas!$A:$D,3,FALSE),VLOOKUP(Dati!$A8394,Normas!$A:$D,3,FALSE)*0.6)),"")</f>
      </c>
      <c r="H8394" s="2">
        <f>IFERROR(IF(ISBLANK($A8394),"",IF($A8394="Ūdeņraža jonu koncentrācija",VLOOKUP(Dati!$A8394,Normas!$A:$D,2,FALSE),VLOOKUP(Dati!$A8394,Normas!$A:$D,2,FALSE)*0.3)),"")</f>
      </c>
      <c r="I8394" s="2">
        <f>IFERROR(IF(ISBLANK($A8394),"",IF($A8394="Ūdeņraža jonu koncentrācija",VLOOKUP(Dati!$A8394,Normas!$A:$D,3,FALSE),VLOOKUP(Dati!$A8394,Normas!$A:$D,3,FALSE)*0.3)),"")</f>
      </c>
    </row>
    <row r="8395" spans="2:9" x14ac:dyDescent="0.2">
      <c r="B8395">
        <f>IF(ISBLANK(A8395),"",VLOOKUP(A8395,Normas!A:D,4,FALSE))</f>
      </c>
      <c r="E8395" s="2">
        <f>IF(ISBLANK(D8395),"",INT(YEARFRAC(D8395,'Vispārīga informācija'!$B$2)))</f>
      </c>
      <c r="F8395" s="2">
        <f>IFERROR(IF(ISBLANK($A8395),"",IF($A8395="Ūdeņraža jonu koncentrācija",VLOOKUP(Dati!$A8395,Normas!$A:$D,2,FALSE),VLOOKUP(Dati!$A8395,Normas!$A:$D,2,FALSE)*0.6)),"")</f>
      </c>
      <c r="G8395" s="2">
        <f>IFERROR(IF(ISBLANK($A8395),"",IF($A8395="Ūdeņraža jonu koncentrācija",VLOOKUP(Dati!$A8395,Normas!$A:$D,3,FALSE),VLOOKUP(Dati!$A8395,Normas!$A:$D,3,FALSE)*0.6)),"")</f>
      </c>
      <c r="H8395" s="2">
        <f>IFERROR(IF(ISBLANK($A8395),"",IF($A8395="Ūdeņraža jonu koncentrācija",VLOOKUP(Dati!$A8395,Normas!$A:$D,2,FALSE),VLOOKUP(Dati!$A8395,Normas!$A:$D,2,FALSE)*0.3)),"")</f>
      </c>
      <c r="I8395" s="2">
        <f>IFERROR(IF(ISBLANK($A8395),"",IF($A8395="Ūdeņraža jonu koncentrācija",VLOOKUP(Dati!$A8395,Normas!$A:$D,3,FALSE),VLOOKUP(Dati!$A8395,Normas!$A:$D,3,FALSE)*0.3)),"")</f>
      </c>
    </row>
    <row r="8396" spans="2:9" x14ac:dyDescent="0.2">
      <c r="B8396">
        <f>IF(ISBLANK(A8396),"",VLOOKUP(A8396,Normas!A:D,4,FALSE))</f>
      </c>
      <c r="E8396" s="2">
        <f>IF(ISBLANK(D8396),"",INT(YEARFRAC(D8396,'Vispārīga informācija'!$B$2)))</f>
      </c>
      <c r="F8396" s="2">
        <f>IFERROR(IF(ISBLANK($A8396),"",IF($A8396="Ūdeņraža jonu koncentrācija",VLOOKUP(Dati!$A8396,Normas!$A:$D,2,FALSE),VLOOKUP(Dati!$A8396,Normas!$A:$D,2,FALSE)*0.6)),"")</f>
      </c>
      <c r="G8396" s="2">
        <f>IFERROR(IF(ISBLANK($A8396),"",IF($A8396="Ūdeņraža jonu koncentrācija",VLOOKUP(Dati!$A8396,Normas!$A:$D,3,FALSE),VLOOKUP(Dati!$A8396,Normas!$A:$D,3,FALSE)*0.6)),"")</f>
      </c>
      <c r="H8396" s="2">
        <f>IFERROR(IF(ISBLANK($A8396),"",IF($A8396="Ūdeņraža jonu koncentrācija",VLOOKUP(Dati!$A8396,Normas!$A:$D,2,FALSE),VLOOKUP(Dati!$A8396,Normas!$A:$D,2,FALSE)*0.3)),"")</f>
      </c>
      <c r="I8396" s="2">
        <f>IFERROR(IF(ISBLANK($A8396),"",IF($A8396="Ūdeņraža jonu koncentrācija",VLOOKUP(Dati!$A8396,Normas!$A:$D,3,FALSE),VLOOKUP(Dati!$A8396,Normas!$A:$D,3,FALSE)*0.3)),"")</f>
      </c>
    </row>
    <row r="8397" spans="2:9" x14ac:dyDescent="0.2">
      <c r="B8397">
        <f>IF(ISBLANK(A8397),"",VLOOKUP(A8397,Normas!A:D,4,FALSE))</f>
      </c>
      <c r="E8397" s="2">
        <f>IF(ISBLANK(D8397),"",INT(YEARFRAC(D8397,'Vispārīga informācija'!$B$2)))</f>
      </c>
      <c r="F8397" s="2">
        <f>IFERROR(IF(ISBLANK($A8397),"",IF($A8397="Ūdeņraža jonu koncentrācija",VLOOKUP(Dati!$A8397,Normas!$A:$D,2,FALSE),VLOOKUP(Dati!$A8397,Normas!$A:$D,2,FALSE)*0.6)),"")</f>
      </c>
      <c r="G8397" s="2">
        <f>IFERROR(IF(ISBLANK($A8397),"",IF($A8397="Ūdeņraža jonu koncentrācija",VLOOKUP(Dati!$A8397,Normas!$A:$D,3,FALSE),VLOOKUP(Dati!$A8397,Normas!$A:$D,3,FALSE)*0.6)),"")</f>
      </c>
      <c r="H8397" s="2">
        <f>IFERROR(IF(ISBLANK($A8397),"",IF($A8397="Ūdeņraža jonu koncentrācija",VLOOKUP(Dati!$A8397,Normas!$A:$D,2,FALSE),VLOOKUP(Dati!$A8397,Normas!$A:$D,2,FALSE)*0.3)),"")</f>
      </c>
      <c r="I8397" s="2">
        <f>IFERROR(IF(ISBLANK($A8397),"",IF($A8397="Ūdeņraža jonu koncentrācija",VLOOKUP(Dati!$A8397,Normas!$A:$D,3,FALSE),VLOOKUP(Dati!$A8397,Normas!$A:$D,3,FALSE)*0.3)),"")</f>
      </c>
    </row>
    <row r="8398" spans="2:9" x14ac:dyDescent="0.2">
      <c r="B8398">
        <f>IF(ISBLANK(A8398),"",VLOOKUP(A8398,Normas!A:D,4,FALSE))</f>
      </c>
      <c r="E8398" s="2">
        <f>IF(ISBLANK(D8398),"",INT(YEARFRAC(D8398,'Vispārīga informācija'!$B$2)))</f>
      </c>
      <c r="F8398" s="2">
        <f>IFERROR(IF(ISBLANK($A8398),"",IF($A8398="Ūdeņraža jonu koncentrācija",VLOOKUP(Dati!$A8398,Normas!$A:$D,2,FALSE),VLOOKUP(Dati!$A8398,Normas!$A:$D,2,FALSE)*0.6)),"")</f>
      </c>
      <c r="G8398" s="2">
        <f>IFERROR(IF(ISBLANK($A8398),"",IF($A8398="Ūdeņraža jonu koncentrācija",VLOOKUP(Dati!$A8398,Normas!$A:$D,3,FALSE),VLOOKUP(Dati!$A8398,Normas!$A:$D,3,FALSE)*0.6)),"")</f>
      </c>
      <c r="H8398" s="2">
        <f>IFERROR(IF(ISBLANK($A8398),"",IF($A8398="Ūdeņraža jonu koncentrācija",VLOOKUP(Dati!$A8398,Normas!$A:$D,2,FALSE),VLOOKUP(Dati!$A8398,Normas!$A:$D,2,FALSE)*0.3)),"")</f>
      </c>
      <c r="I8398" s="2">
        <f>IFERROR(IF(ISBLANK($A8398),"",IF($A8398="Ūdeņraža jonu koncentrācija",VLOOKUP(Dati!$A8398,Normas!$A:$D,3,FALSE),VLOOKUP(Dati!$A8398,Normas!$A:$D,3,FALSE)*0.3)),"")</f>
      </c>
    </row>
    <row r="8399" spans="2:9" x14ac:dyDescent="0.2">
      <c r="B8399">
        <f>IF(ISBLANK(A8399),"",VLOOKUP(A8399,Normas!A:D,4,FALSE))</f>
      </c>
      <c r="E8399" s="2">
        <f>IF(ISBLANK(D8399),"",INT(YEARFRAC(D8399,'Vispārīga informācija'!$B$2)))</f>
      </c>
      <c r="F8399" s="2">
        <f>IFERROR(IF(ISBLANK($A8399),"",IF($A8399="Ūdeņraža jonu koncentrācija",VLOOKUP(Dati!$A8399,Normas!$A:$D,2,FALSE),VLOOKUP(Dati!$A8399,Normas!$A:$D,2,FALSE)*0.6)),"")</f>
      </c>
      <c r="G8399" s="2">
        <f>IFERROR(IF(ISBLANK($A8399),"",IF($A8399="Ūdeņraža jonu koncentrācija",VLOOKUP(Dati!$A8399,Normas!$A:$D,3,FALSE),VLOOKUP(Dati!$A8399,Normas!$A:$D,3,FALSE)*0.6)),"")</f>
      </c>
      <c r="H8399" s="2">
        <f>IFERROR(IF(ISBLANK($A8399),"",IF($A8399="Ūdeņraža jonu koncentrācija",VLOOKUP(Dati!$A8399,Normas!$A:$D,2,FALSE),VLOOKUP(Dati!$A8399,Normas!$A:$D,2,FALSE)*0.3)),"")</f>
      </c>
      <c r="I8399" s="2">
        <f>IFERROR(IF(ISBLANK($A8399),"",IF($A8399="Ūdeņraža jonu koncentrācija",VLOOKUP(Dati!$A8399,Normas!$A:$D,3,FALSE),VLOOKUP(Dati!$A8399,Normas!$A:$D,3,FALSE)*0.3)),"")</f>
      </c>
    </row>
    <row r="8400" spans="2:9" x14ac:dyDescent="0.2">
      <c r="B8400">
        <f>IF(ISBLANK(A8400),"",VLOOKUP(A8400,Normas!A:D,4,FALSE))</f>
      </c>
      <c r="E8400" s="2">
        <f>IF(ISBLANK(D8400),"",INT(YEARFRAC(D8400,'Vispārīga informācija'!$B$2)))</f>
      </c>
      <c r="F8400" s="2">
        <f>IFERROR(IF(ISBLANK($A8400),"",IF($A8400="Ūdeņraža jonu koncentrācija",VLOOKUP(Dati!$A8400,Normas!$A:$D,2,FALSE),VLOOKUP(Dati!$A8400,Normas!$A:$D,2,FALSE)*0.6)),"")</f>
      </c>
      <c r="G8400" s="2">
        <f>IFERROR(IF(ISBLANK($A8400),"",IF($A8400="Ūdeņraža jonu koncentrācija",VLOOKUP(Dati!$A8400,Normas!$A:$D,3,FALSE),VLOOKUP(Dati!$A8400,Normas!$A:$D,3,FALSE)*0.6)),"")</f>
      </c>
      <c r="H8400" s="2">
        <f>IFERROR(IF(ISBLANK($A8400),"",IF($A8400="Ūdeņraža jonu koncentrācija",VLOOKUP(Dati!$A8400,Normas!$A:$D,2,FALSE),VLOOKUP(Dati!$A8400,Normas!$A:$D,2,FALSE)*0.3)),"")</f>
      </c>
      <c r="I8400" s="2">
        <f>IFERROR(IF(ISBLANK($A8400),"",IF($A8400="Ūdeņraža jonu koncentrācija",VLOOKUP(Dati!$A8400,Normas!$A:$D,3,FALSE),VLOOKUP(Dati!$A8400,Normas!$A:$D,3,FALSE)*0.3)),"")</f>
      </c>
    </row>
    <row r="8401" spans="2:9" x14ac:dyDescent="0.2">
      <c r="B8401">
        <f>IF(ISBLANK(A8401),"",VLOOKUP(A8401,Normas!A:D,4,FALSE))</f>
      </c>
      <c r="E8401" s="2">
        <f>IF(ISBLANK(D8401),"",INT(YEARFRAC(D8401,'Vispārīga informācija'!$B$2)))</f>
      </c>
      <c r="F8401" s="2">
        <f>IFERROR(IF(ISBLANK($A8401),"",IF($A8401="Ūdeņraža jonu koncentrācija",VLOOKUP(Dati!$A8401,Normas!$A:$D,2,FALSE),VLOOKUP(Dati!$A8401,Normas!$A:$D,2,FALSE)*0.6)),"")</f>
      </c>
      <c r="G8401" s="2">
        <f>IFERROR(IF(ISBLANK($A8401),"",IF($A8401="Ūdeņraža jonu koncentrācija",VLOOKUP(Dati!$A8401,Normas!$A:$D,3,FALSE),VLOOKUP(Dati!$A8401,Normas!$A:$D,3,FALSE)*0.6)),"")</f>
      </c>
      <c r="H8401" s="2">
        <f>IFERROR(IF(ISBLANK($A8401),"",IF($A8401="Ūdeņraža jonu koncentrācija",VLOOKUP(Dati!$A8401,Normas!$A:$D,2,FALSE),VLOOKUP(Dati!$A8401,Normas!$A:$D,2,FALSE)*0.3)),"")</f>
      </c>
      <c r="I8401" s="2">
        <f>IFERROR(IF(ISBLANK($A8401),"",IF($A8401="Ūdeņraža jonu koncentrācija",VLOOKUP(Dati!$A8401,Normas!$A:$D,3,FALSE),VLOOKUP(Dati!$A8401,Normas!$A:$D,3,FALSE)*0.3)),"")</f>
      </c>
    </row>
    <row r="8402" spans="2:9" x14ac:dyDescent="0.2">
      <c r="B8402">
        <f>IF(ISBLANK(A8402),"",VLOOKUP(A8402,Normas!A:D,4,FALSE))</f>
      </c>
      <c r="E8402" s="2">
        <f>IF(ISBLANK(D8402),"",INT(YEARFRAC(D8402,'Vispārīga informācija'!$B$2)))</f>
      </c>
      <c r="F8402" s="2">
        <f>IFERROR(IF(ISBLANK($A8402),"",IF($A8402="Ūdeņraža jonu koncentrācija",VLOOKUP(Dati!$A8402,Normas!$A:$D,2,FALSE),VLOOKUP(Dati!$A8402,Normas!$A:$D,2,FALSE)*0.6)),"")</f>
      </c>
      <c r="G8402" s="2">
        <f>IFERROR(IF(ISBLANK($A8402),"",IF($A8402="Ūdeņraža jonu koncentrācija",VLOOKUP(Dati!$A8402,Normas!$A:$D,3,FALSE),VLOOKUP(Dati!$A8402,Normas!$A:$D,3,FALSE)*0.6)),"")</f>
      </c>
      <c r="H8402" s="2">
        <f>IFERROR(IF(ISBLANK($A8402),"",IF($A8402="Ūdeņraža jonu koncentrācija",VLOOKUP(Dati!$A8402,Normas!$A:$D,2,FALSE),VLOOKUP(Dati!$A8402,Normas!$A:$D,2,FALSE)*0.3)),"")</f>
      </c>
      <c r="I8402" s="2">
        <f>IFERROR(IF(ISBLANK($A8402),"",IF($A8402="Ūdeņraža jonu koncentrācija",VLOOKUP(Dati!$A8402,Normas!$A:$D,3,FALSE),VLOOKUP(Dati!$A8402,Normas!$A:$D,3,FALSE)*0.3)),"")</f>
      </c>
    </row>
    <row r="8403" spans="2:9" x14ac:dyDescent="0.2">
      <c r="B8403">
        <f>IF(ISBLANK(A8403),"",VLOOKUP(A8403,Normas!A:D,4,FALSE))</f>
      </c>
      <c r="E8403" s="2">
        <f>IF(ISBLANK(D8403),"",INT(YEARFRAC(D8403,'Vispārīga informācija'!$B$2)))</f>
      </c>
      <c r="F8403" s="2">
        <f>IFERROR(IF(ISBLANK($A8403),"",IF($A8403="Ūdeņraža jonu koncentrācija",VLOOKUP(Dati!$A8403,Normas!$A:$D,2,FALSE),VLOOKUP(Dati!$A8403,Normas!$A:$D,2,FALSE)*0.6)),"")</f>
      </c>
      <c r="G8403" s="2">
        <f>IFERROR(IF(ISBLANK($A8403),"",IF($A8403="Ūdeņraža jonu koncentrācija",VLOOKUP(Dati!$A8403,Normas!$A:$D,3,FALSE),VLOOKUP(Dati!$A8403,Normas!$A:$D,3,FALSE)*0.6)),"")</f>
      </c>
      <c r="H8403" s="2">
        <f>IFERROR(IF(ISBLANK($A8403),"",IF($A8403="Ūdeņraža jonu koncentrācija",VLOOKUP(Dati!$A8403,Normas!$A:$D,2,FALSE),VLOOKUP(Dati!$A8403,Normas!$A:$D,2,FALSE)*0.3)),"")</f>
      </c>
      <c r="I8403" s="2">
        <f>IFERROR(IF(ISBLANK($A8403),"",IF($A8403="Ūdeņraža jonu koncentrācija",VLOOKUP(Dati!$A8403,Normas!$A:$D,3,FALSE),VLOOKUP(Dati!$A8403,Normas!$A:$D,3,FALSE)*0.3)),"")</f>
      </c>
    </row>
    <row r="8404" spans="2:9" x14ac:dyDescent="0.2">
      <c r="B8404">
        <f>IF(ISBLANK(A8404),"",VLOOKUP(A8404,Normas!A:D,4,FALSE))</f>
      </c>
      <c r="E8404" s="2">
        <f>IF(ISBLANK(D8404),"",INT(YEARFRAC(D8404,'Vispārīga informācija'!$B$2)))</f>
      </c>
      <c r="F8404" s="2">
        <f>IFERROR(IF(ISBLANK($A8404),"",IF($A8404="Ūdeņraža jonu koncentrācija",VLOOKUP(Dati!$A8404,Normas!$A:$D,2,FALSE),VLOOKUP(Dati!$A8404,Normas!$A:$D,2,FALSE)*0.6)),"")</f>
      </c>
      <c r="G8404" s="2">
        <f>IFERROR(IF(ISBLANK($A8404),"",IF($A8404="Ūdeņraža jonu koncentrācija",VLOOKUP(Dati!$A8404,Normas!$A:$D,3,FALSE),VLOOKUP(Dati!$A8404,Normas!$A:$D,3,FALSE)*0.6)),"")</f>
      </c>
      <c r="H8404" s="2">
        <f>IFERROR(IF(ISBLANK($A8404),"",IF($A8404="Ūdeņraža jonu koncentrācija",VLOOKUP(Dati!$A8404,Normas!$A:$D,2,FALSE),VLOOKUP(Dati!$A8404,Normas!$A:$D,2,FALSE)*0.3)),"")</f>
      </c>
      <c r="I8404" s="2">
        <f>IFERROR(IF(ISBLANK($A8404),"",IF($A8404="Ūdeņraža jonu koncentrācija",VLOOKUP(Dati!$A8404,Normas!$A:$D,3,FALSE),VLOOKUP(Dati!$A8404,Normas!$A:$D,3,FALSE)*0.3)),"")</f>
      </c>
    </row>
    <row r="8405" spans="2:9" x14ac:dyDescent="0.2">
      <c r="B8405">
        <f>IF(ISBLANK(A8405),"",VLOOKUP(A8405,Normas!A:D,4,FALSE))</f>
      </c>
      <c r="E8405" s="2">
        <f>IF(ISBLANK(D8405),"",INT(YEARFRAC(D8405,'Vispārīga informācija'!$B$2)))</f>
      </c>
      <c r="F8405" s="2">
        <f>IFERROR(IF(ISBLANK($A8405),"",IF($A8405="Ūdeņraža jonu koncentrācija",VLOOKUP(Dati!$A8405,Normas!$A:$D,2,FALSE),VLOOKUP(Dati!$A8405,Normas!$A:$D,2,FALSE)*0.6)),"")</f>
      </c>
      <c r="G8405" s="2">
        <f>IFERROR(IF(ISBLANK($A8405),"",IF($A8405="Ūdeņraža jonu koncentrācija",VLOOKUP(Dati!$A8405,Normas!$A:$D,3,FALSE),VLOOKUP(Dati!$A8405,Normas!$A:$D,3,FALSE)*0.6)),"")</f>
      </c>
      <c r="H8405" s="2">
        <f>IFERROR(IF(ISBLANK($A8405),"",IF($A8405="Ūdeņraža jonu koncentrācija",VLOOKUP(Dati!$A8405,Normas!$A:$D,2,FALSE),VLOOKUP(Dati!$A8405,Normas!$A:$D,2,FALSE)*0.3)),"")</f>
      </c>
      <c r="I8405" s="2">
        <f>IFERROR(IF(ISBLANK($A8405),"",IF($A8405="Ūdeņraža jonu koncentrācija",VLOOKUP(Dati!$A8405,Normas!$A:$D,3,FALSE),VLOOKUP(Dati!$A8405,Normas!$A:$D,3,FALSE)*0.3)),"")</f>
      </c>
    </row>
    <row r="8406" spans="2:9" x14ac:dyDescent="0.2">
      <c r="B8406">
        <f>IF(ISBLANK(A8406),"",VLOOKUP(A8406,Normas!A:D,4,FALSE))</f>
      </c>
      <c r="E8406" s="2">
        <f>IF(ISBLANK(D8406),"",INT(YEARFRAC(D8406,'Vispārīga informācija'!$B$2)))</f>
      </c>
      <c r="F8406" s="2">
        <f>IFERROR(IF(ISBLANK($A8406),"",IF($A8406="Ūdeņraža jonu koncentrācija",VLOOKUP(Dati!$A8406,Normas!$A:$D,2,FALSE),VLOOKUP(Dati!$A8406,Normas!$A:$D,2,FALSE)*0.6)),"")</f>
      </c>
      <c r="G8406" s="2">
        <f>IFERROR(IF(ISBLANK($A8406),"",IF($A8406="Ūdeņraža jonu koncentrācija",VLOOKUP(Dati!$A8406,Normas!$A:$D,3,FALSE),VLOOKUP(Dati!$A8406,Normas!$A:$D,3,FALSE)*0.6)),"")</f>
      </c>
      <c r="H8406" s="2">
        <f>IFERROR(IF(ISBLANK($A8406),"",IF($A8406="Ūdeņraža jonu koncentrācija",VLOOKUP(Dati!$A8406,Normas!$A:$D,2,FALSE),VLOOKUP(Dati!$A8406,Normas!$A:$D,2,FALSE)*0.3)),"")</f>
      </c>
      <c r="I8406" s="2">
        <f>IFERROR(IF(ISBLANK($A8406),"",IF($A8406="Ūdeņraža jonu koncentrācija",VLOOKUP(Dati!$A8406,Normas!$A:$D,3,FALSE),VLOOKUP(Dati!$A8406,Normas!$A:$D,3,FALSE)*0.3)),"")</f>
      </c>
    </row>
    <row r="8407" spans="2:9" x14ac:dyDescent="0.2">
      <c r="B8407">
        <f>IF(ISBLANK(A8407),"",VLOOKUP(A8407,Normas!A:D,4,FALSE))</f>
      </c>
      <c r="E8407" s="2">
        <f>IF(ISBLANK(D8407),"",INT(YEARFRAC(D8407,'Vispārīga informācija'!$B$2)))</f>
      </c>
      <c r="F8407" s="2">
        <f>IFERROR(IF(ISBLANK($A8407),"",IF($A8407="Ūdeņraža jonu koncentrācija",VLOOKUP(Dati!$A8407,Normas!$A:$D,2,FALSE),VLOOKUP(Dati!$A8407,Normas!$A:$D,2,FALSE)*0.6)),"")</f>
      </c>
      <c r="G8407" s="2">
        <f>IFERROR(IF(ISBLANK($A8407),"",IF($A8407="Ūdeņraža jonu koncentrācija",VLOOKUP(Dati!$A8407,Normas!$A:$D,3,FALSE),VLOOKUP(Dati!$A8407,Normas!$A:$D,3,FALSE)*0.6)),"")</f>
      </c>
      <c r="H8407" s="2">
        <f>IFERROR(IF(ISBLANK($A8407),"",IF($A8407="Ūdeņraža jonu koncentrācija",VLOOKUP(Dati!$A8407,Normas!$A:$D,2,FALSE),VLOOKUP(Dati!$A8407,Normas!$A:$D,2,FALSE)*0.3)),"")</f>
      </c>
      <c r="I8407" s="2">
        <f>IFERROR(IF(ISBLANK($A8407),"",IF($A8407="Ūdeņraža jonu koncentrācija",VLOOKUP(Dati!$A8407,Normas!$A:$D,3,FALSE),VLOOKUP(Dati!$A8407,Normas!$A:$D,3,FALSE)*0.3)),"")</f>
      </c>
    </row>
    <row r="8408" spans="2:9" x14ac:dyDescent="0.2">
      <c r="B8408">
        <f>IF(ISBLANK(A8408),"",VLOOKUP(A8408,Normas!A:D,4,FALSE))</f>
      </c>
      <c r="E8408" s="2">
        <f>IF(ISBLANK(D8408),"",INT(YEARFRAC(D8408,'Vispārīga informācija'!$B$2)))</f>
      </c>
      <c r="F8408" s="2">
        <f>IFERROR(IF(ISBLANK($A8408),"",IF($A8408="Ūdeņraža jonu koncentrācija",VLOOKUP(Dati!$A8408,Normas!$A:$D,2,FALSE),VLOOKUP(Dati!$A8408,Normas!$A:$D,2,FALSE)*0.6)),"")</f>
      </c>
      <c r="G8408" s="2">
        <f>IFERROR(IF(ISBLANK($A8408),"",IF($A8408="Ūdeņraža jonu koncentrācija",VLOOKUP(Dati!$A8408,Normas!$A:$D,3,FALSE),VLOOKUP(Dati!$A8408,Normas!$A:$D,3,FALSE)*0.6)),"")</f>
      </c>
      <c r="H8408" s="2">
        <f>IFERROR(IF(ISBLANK($A8408),"",IF($A8408="Ūdeņraža jonu koncentrācija",VLOOKUP(Dati!$A8408,Normas!$A:$D,2,FALSE),VLOOKUP(Dati!$A8408,Normas!$A:$D,2,FALSE)*0.3)),"")</f>
      </c>
      <c r="I8408" s="2">
        <f>IFERROR(IF(ISBLANK($A8408),"",IF($A8408="Ūdeņraža jonu koncentrācija",VLOOKUP(Dati!$A8408,Normas!$A:$D,3,FALSE),VLOOKUP(Dati!$A8408,Normas!$A:$D,3,FALSE)*0.3)),"")</f>
      </c>
    </row>
    <row r="8409" spans="2:9" x14ac:dyDescent="0.2">
      <c r="B8409">
        <f>IF(ISBLANK(A8409),"",VLOOKUP(A8409,Normas!A:D,4,FALSE))</f>
      </c>
      <c r="E8409" s="2">
        <f>IF(ISBLANK(D8409),"",INT(YEARFRAC(D8409,'Vispārīga informācija'!$B$2)))</f>
      </c>
      <c r="F8409" s="2">
        <f>IFERROR(IF(ISBLANK($A8409),"",IF($A8409="Ūdeņraža jonu koncentrācija",VLOOKUP(Dati!$A8409,Normas!$A:$D,2,FALSE),VLOOKUP(Dati!$A8409,Normas!$A:$D,2,FALSE)*0.6)),"")</f>
      </c>
      <c r="G8409" s="2">
        <f>IFERROR(IF(ISBLANK($A8409),"",IF($A8409="Ūdeņraža jonu koncentrācija",VLOOKUP(Dati!$A8409,Normas!$A:$D,3,FALSE),VLOOKUP(Dati!$A8409,Normas!$A:$D,3,FALSE)*0.6)),"")</f>
      </c>
      <c r="H8409" s="2">
        <f>IFERROR(IF(ISBLANK($A8409),"",IF($A8409="Ūdeņraža jonu koncentrācija",VLOOKUP(Dati!$A8409,Normas!$A:$D,2,FALSE),VLOOKUP(Dati!$A8409,Normas!$A:$D,2,FALSE)*0.3)),"")</f>
      </c>
      <c r="I8409" s="2">
        <f>IFERROR(IF(ISBLANK($A8409),"",IF($A8409="Ūdeņraža jonu koncentrācija",VLOOKUP(Dati!$A8409,Normas!$A:$D,3,FALSE),VLOOKUP(Dati!$A8409,Normas!$A:$D,3,FALSE)*0.3)),"")</f>
      </c>
    </row>
    <row r="8410" spans="2:9" x14ac:dyDescent="0.2">
      <c r="B8410">
        <f>IF(ISBLANK(A8410),"",VLOOKUP(A8410,Normas!A:D,4,FALSE))</f>
      </c>
      <c r="E8410" s="2">
        <f>IF(ISBLANK(D8410),"",INT(YEARFRAC(D8410,'Vispārīga informācija'!$B$2)))</f>
      </c>
      <c r="F8410" s="2">
        <f>IFERROR(IF(ISBLANK($A8410),"",IF($A8410="Ūdeņraža jonu koncentrācija",VLOOKUP(Dati!$A8410,Normas!$A:$D,2,FALSE),VLOOKUP(Dati!$A8410,Normas!$A:$D,2,FALSE)*0.6)),"")</f>
      </c>
      <c r="G8410" s="2">
        <f>IFERROR(IF(ISBLANK($A8410),"",IF($A8410="Ūdeņraža jonu koncentrācija",VLOOKUP(Dati!$A8410,Normas!$A:$D,3,FALSE),VLOOKUP(Dati!$A8410,Normas!$A:$D,3,FALSE)*0.6)),"")</f>
      </c>
      <c r="H8410" s="2">
        <f>IFERROR(IF(ISBLANK($A8410),"",IF($A8410="Ūdeņraža jonu koncentrācija",VLOOKUP(Dati!$A8410,Normas!$A:$D,2,FALSE),VLOOKUP(Dati!$A8410,Normas!$A:$D,2,FALSE)*0.3)),"")</f>
      </c>
      <c r="I8410" s="2">
        <f>IFERROR(IF(ISBLANK($A8410),"",IF($A8410="Ūdeņraža jonu koncentrācija",VLOOKUP(Dati!$A8410,Normas!$A:$D,3,FALSE),VLOOKUP(Dati!$A8410,Normas!$A:$D,3,FALSE)*0.3)),"")</f>
      </c>
    </row>
    <row r="8411" spans="2:9" x14ac:dyDescent="0.2">
      <c r="B8411">
        <f>IF(ISBLANK(A8411),"",VLOOKUP(A8411,Normas!A:D,4,FALSE))</f>
      </c>
      <c r="E8411" s="2">
        <f>IF(ISBLANK(D8411),"",INT(YEARFRAC(D8411,'Vispārīga informācija'!$B$2)))</f>
      </c>
      <c r="F8411" s="2">
        <f>IFERROR(IF(ISBLANK($A8411),"",IF($A8411="Ūdeņraža jonu koncentrācija",VLOOKUP(Dati!$A8411,Normas!$A:$D,2,FALSE),VLOOKUP(Dati!$A8411,Normas!$A:$D,2,FALSE)*0.6)),"")</f>
      </c>
      <c r="G8411" s="2">
        <f>IFERROR(IF(ISBLANK($A8411),"",IF($A8411="Ūdeņraža jonu koncentrācija",VLOOKUP(Dati!$A8411,Normas!$A:$D,3,FALSE),VLOOKUP(Dati!$A8411,Normas!$A:$D,3,FALSE)*0.6)),"")</f>
      </c>
      <c r="H8411" s="2">
        <f>IFERROR(IF(ISBLANK($A8411),"",IF($A8411="Ūdeņraža jonu koncentrācija",VLOOKUP(Dati!$A8411,Normas!$A:$D,2,FALSE),VLOOKUP(Dati!$A8411,Normas!$A:$D,2,FALSE)*0.3)),"")</f>
      </c>
      <c r="I8411" s="2">
        <f>IFERROR(IF(ISBLANK($A8411),"",IF($A8411="Ūdeņraža jonu koncentrācija",VLOOKUP(Dati!$A8411,Normas!$A:$D,3,FALSE),VLOOKUP(Dati!$A8411,Normas!$A:$D,3,FALSE)*0.3)),"")</f>
      </c>
    </row>
    <row r="8412" spans="2:9" x14ac:dyDescent="0.2">
      <c r="B8412">
        <f>IF(ISBLANK(A8412),"",VLOOKUP(A8412,Normas!A:D,4,FALSE))</f>
      </c>
      <c r="E8412" s="2">
        <f>IF(ISBLANK(D8412),"",INT(YEARFRAC(D8412,'Vispārīga informācija'!$B$2)))</f>
      </c>
      <c r="F8412" s="2">
        <f>IFERROR(IF(ISBLANK($A8412),"",IF($A8412="Ūdeņraža jonu koncentrācija",VLOOKUP(Dati!$A8412,Normas!$A:$D,2,FALSE),VLOOKUP(Dati!$A8412,Normas!$A:$D,2,FALSE)*0.6)),"")</f>
      </c>
      <c r="G8412" s="2">
        <f>IFERROR(IF(ISBLANK($A8412),"",IF($A8412="Ūdeņraža jonu koncentrācija",VLOOKUP(Dati!$A8412,Normas!$A:$D,3,FALSE),VLOOKUP(Dati!$A8412,Normas!$A:$D,3,FALSE)*0.6)),"")</f>
      </c>
      <c r="H8412" s="2">
        <f>IFERROR(IF(ISBLANK($A8412),"",IF($A8412="Ūdeņraža jonu koncentrācija",VLOOKUP(Dati!$A8412,Normas!$A:$D,2,FALSE),VLOOKUP(Dati!$A8412,Normas!$A:$D,2,FALSE)*0.3)),"")</f>
      </c>
      <c r="I8412" s="2">
        <f>IFERROR(IF(ISBLANK($A8412),"",IF($A8412="Ūdeņraža jonu koncentrācija",VLOOKUP(Dati!$A8412,Normas!$A:$D,3,FALSE),VLOOKUP(Dati!$A8412,Normas!$A:$D,3,FALSE)*0.3)),"")</f>
      </c>
    </row>
    <row r="8413" spans="2:9" x14ac:dyDescent="0.2">
      <c r="B8413">
        <f>IF(ISBLANK(A8413),"",VLOOKUP(A8413,Normas!A:D,4,FALSE))</f>
      </c>
      <c r="E8413" s="2">
        <f>IF(ISBLANK(D8413),"",INT(YEARFRAC(D8413,'Vispārīga informācija'!$B$2)))</f>
      </c>
      <c r="F8413" s="2">
        <f>IFERROR(IF(ISBLANK($A8413),"",IF($A8413="Ūdeņraža jonu koncentrācija",VLOOKUP(Dati!$A8413,Normas!$A:$D,2,FALSE),VLOOKUP(Dati!$A8413,Normas!$A:$D,2,FALSE)*0.6)),"")</f>
      </c>
      <c r="G8413" s="2">
        <f>IFERROR(IF(ISBLANK($A8413),"",IF($A8413="Ūdeņraža jonu koncentrācija",VLOOKUP(Dati!$A8413,Normas!$A:$D,3,FALSE),VLOOKUP(Dati!$A8413,Normas!$A:$D,3,FALSE)*0.6)),"")</f>
      </c>
      <c r="H8413" s="2">
        <f>IFERROR(IF(ISBLANK($A8413),"",IF($A8413="Ūdeņraža jonu koncentrācija",VLOOKUP(Dati!$A8413,Normas!$A:$D,2,FALSE),VLOOKUP(Dati!$A8413,Normas!$A:$D,2,FALSE)*0.3)),"")</f>
      </c>
      <c r="I8413" s="2">
        <f>IFERROR(IF(ISBLANK($A8413),"",IF($A8413="Ūdeņraža jonu koncentrācija",VLOOKUP(Dati!$A8413,Normas!$A:$D,3,FALSE),VLOOKUP(Dati!$A8413,Normas!$A:$D,3,FALSE)*0.3)),"")</f>
      </c>
    </row>
    <row r="8414" spans="2:9" x14ac:dyDescent="0.2">
      <c r="B8414">
        <f>IF(ISBLANK(A8414),"",VLOOKUP(A8414,Normas!A:D,4,FALSE))</f>
      </c>
      <c r="E8414" s="2">
        <f>IF(ISBLANK(D8414),"",INT(YEARFRAC(D8414,'Vispārīga informācija'!$B$2)))</f>
      </c>
      <c r="F8414" s="2">
        <f>IFERROR(IF(ISBLANK($A8414),"",IF($A8414="Ūdeņraža jonu koncentrācija",VLOOKUP(Dati!$A8414,Normas!$A:$D,2,FALSE),VLOOKUP(Dati!$A8414,Normas!$A:$D,2,FALSE)*0.6)),"")</f>
      </c>
      <c r="G8414" s="2">
        <f>IFERROR(IF(ISBLANK($A8414),"",IF($A8414="Ūdeņraža jonu koncentrācija",VLOOKUP(Dati!$A8414,Normas!$A:$D,3,FALSE),VLOOKUP(Dati!$A8414,Normas!$A:$D,3,FALSE)*0.6)),"")</f>
      </c>
      <c r="H8414" s="2">
        <f>IFERROR(IF(ISBLANK($A8414),"",IF($A8414="Ūdeņraža jonu koncentrācija",VLOOKUP(Dati!$A8414,Normas!$A:$D,2,FALSE),VLOOKUP(Dati!$A8414,Normas!$A:$D,2,FALSE)*0.3)),"")</f>
      </c>
      <c r="I8414" s="2">
        <f>IFERROR(IF(ISBLANK($A8414),"",IF($A8414="Ūdeņraža jonu koncentrācija",VLOOKUP(Dati!$A8414,Normas!$A:$D,3,FALSE),VLOOKUP(Dati!$A8414,Normas!$A:$D,3,FALSE)*0.3)),"")</f>
      </c>
    </row>
    <row r="8415" spans="2:9" x14ac:dyDescent="0.2">
      <c r="B8415">
        <f>IF(ISBLANK(A8415),"",VLOOKUP(A8415,Normas!A:D,4,FALSE))</f>
      </c>
      <c r="E8415" s="2">
        <f>IF(ISBLANK(D8415),"",INT(YEARFRAC(D8415,'Vispārīga informācija'!$B$2)))</f>
      </c>
      <c r="F8415" s="2">
        <f>IFERROR(IF(ISBLANK($A8415),"",IF($A8415="Ūdeņraža jonu koncentrācija",VLOOKUP(Dati!$A8415,Normas!$A:$D,2,FALSE),VLOOKUP(Dati!$A8415,Normas!$A:$D,2,FALSE)*0.6)),"")</f>
      </c>
      <c r="G8415" s="2">
        <f>IFERROR(IF(ISBLANK($A8415),"",IF($A8415="Ūdeņraža jonu koncentrācija",VLOOKUP(Dati!$A8415,Normas!$A:$D,3,FALSE),VLOOKUP(Dati!$A8415,Normas!$A:$D,3,FALSE)*0.6)),"")</f>
      </c>
      <c r="H8415" s="2">
        <f>IFERROR(IF(ISBLANK($A8415),"",IF($A8415="Ūdeņraža jonu koncentrācija",VLOOKUP(Dati!$A8415,Normas!$A:$D,2,FALSE),VLOOKUP(Dati!$A8415,Normas!$A:$D,2,FALSE)*0.3)),"")</f>
      </c>
      <c r="I8415" s="2">
        <f>IFERROR(IF(ISBLANK($A8415),"",IF($A8415="Ūdeņraža jonu koncentrācija",VLOOKUP(Dati!$A8415,Normas!$A:$D,3,FALSE),VLOOKUP(Dati!$A8415,Normas!$A:$D,3,FALSE)*0.3)),"")</f>
      </c>
    </row>
    <row r="8416" spans="2:9" x14ac:dyDescent="0.2">
      <c r="B8416">
        <f>IF(ISBLANK(A8416),"",VLOOKUP(A8416,Normas!A:D,4,FALSE))</f>
      </c>
      <c r="E8416" s="2">
        <f>IF(ISBLANK(D8416),"",INT(YEARFRAC(D8416,'Vispārīga informācija'!$B$2)))</f>
      </c>
      <c r="F8416" s="2">
        <f>IFERROR(IF(ISBLANK($A8416),"",IF($A8416="Ūdeņraža jonu koncentrācija",VLOOKUP(Dati!$A8416,Normas!$A:$D,2,FALSE),VLOOKUP(Dati!$A8416,Normas!$A:$D,2,FALSE)*0.6)),"")</f>
      </c>
      <c r="G8416" s="2">
        <f>IFERROR(IF(ISBLANK($A8416),"",IF($A8416="Ūdeņraža jonu koncentrācija",VLOOKUP(Dati!$A8416,Normas!$A:$D,3,FALSE),VLOOKUP(Dati!$A8416,Normas!$A:$D,3,FALSE)*0.6)),"")</f>
      </c>
      <c r="H8416" s="2">
        <f>IFERROR(IF(ISBLANK($A8416),"",IF($A8416="Ūdeņraža jonu koncentrācija",VLOOKUP(Dati!$A8416,Normas!$A:$D,2,FALSE),VLOOKUP(Dati!$A8416,Normas!$A:$D,2,FALSE)*0.3)),"")</f>
      </c>
      <c r="I8416" s="2">
        <f>IFERROR(IF(ISBLANK($A8416),"",IF($A8416="Ūdeņraža jonu koncentrācija",VLOOKUP(Dati!$A8416,Normas!$A:$D,3,FALSE),VLOOKUP(Dati!$A8416,Normas!$A:$D,3,FALSE)*0.3)),"")</f>
      </c>
    </row>
    <row r="8417" spans="2:9" x14ac:dyDescent="0.2">
      <c r="B8417">
        <f>IF(ISBLANK(A8417),"",VLOOKUP(A8417,Normas!A:D,4,FALSE))</f>
      </c>
      <c r="E8417" s="2">
        <f>IF(ISBLANK(D8417),"",INT(YEARFRAC(D8417,'Vispārīga informācija'!$B$2)))</f>
      </c>
      <c r="F8417" s="2">
        <f>IFERROR(IF(ISBLANK($A8417),"",IF($A8417="Ūdeņraža jonu koncentrācija",VLOOKUP(Dati!$A8417,Normas!$A:$D,2,FALSE),VLOOKUP(Dati!$A8417,Normas!$A:$D,2,FALSE)*0.6)),"")</f>
      </c>
      <c r="G8417" s="2">
        <f>IFERROR(IF(ISBLANK($A8417),"",IF($A8417="Ūdeņraža jonu koncentrācija",VLOOKUP(Dati!$A8417,Normas!$A:$D,3,FALSE),VLOOKUP(Dati!$A8417,Normas!$A:$D,3,FALSE)*0.6)),"")</f>
      </c>
      <c r="H8417" s="2">
        <f>IFERROR(IF(ISBLANK($A8417),"",IF($A8417="Ūdeņraža jonu koncentrācija",VLOOKUP(Dati!$A8417,Normas!$A:$D,2,FALSE),VLOOKUP(Dati!$A8417,Normas!$A:$D,2,FALSE)*0.3)),"")</f>
      </c>
      <c r="I8417" s="2">
        <f>IFERROR(IF(ISBLANK($A8417),"",IF($A8417="Ūdeņraža jonu koncentrācija",VLOOKUP(Dati!$A8417,Normas!$A:$D,3,FALSE),VLOOKUP(Dati!$A8417,Normas!$A:$D,3,FALSE)*0.3)),"")</f>
      </c>
    </row>
    <row r="8418" spans="2:9" x14ac:dyDescent="0.2">
      <c r="B8418">
        <f>IF(ISBLANK(A8418),"",VLOOKUP(A8418,Normas!A:D,4,FALSE))</f>
      </c>
      <c r="E8418" s="2">
        <f>IF(ISBLANK(D8418),"",INT(YEARFRAC(D8418,'Vispārīga informācija'!$B$2)))</f>
      </c>
      <c r="F8418" s="2">
        <f>IFERROR(IF(ISBLANK($A8418),"",IF($A8418="Ūdeņraža jonu koncentrācija",VLOOKUP(Dati!$A8418,Normas!$A:$D,2,FALSE),VLOOKUP(Dati!$A8418,Normas!$A:$D,2,FALSE)*0.6)),"")</f>
      </c>
      <c r="G8418" s="2">
        <f>IFERROR(IF(ISBLANK($A8418),"",IF($A8418="Ūdeņraža jonu koncentrācija",VLOOKUP(Dati!$A8418,Normas!$A:$D,3,FALSE),VLOOKUP(Dati!$A8418,Normas!$A:$D,3,FALSE)*0.6)),"")</f>
      </c>
      <c r="H8418" s="2">
        <f>IFERROR(IF(ISBLANK($A8418),"",IF($A8418="Ūdeņraža jonu koncentrācija",VLOOKUP(Dati!$A8418,Normas!$A:$D,2,FALSE),VLOOKUP(Dati!$A8418,Normas!$A:$D,2,FALSE)*0.3)),"")</f>
      </c>
      <c r="I8418" s="2">
        <f>IFERROR(IF(ISBLANK($A8418),"",IF($A8418="Ūdeņraža jonu koncentrācija",VLOOKUP(Dati!$A8418,Normas!$A:$D,3,FALSE),VLOOKUP(Dati!$A8418,Normas!$A:$D,3,FALSE)*0.3)),"")</f>
      </c>
    </row>
    <row r="8419" spans="2:9" x14ac:dyDescent="0.2">
      <c r="B8419">
        <f>IF(ISBLANK(A8419),"",VLOOKUP(A8419,Normas!A:D,4,FALSE))</f>
      </c>
      <c r="E8419" s="2">
        <f>IF(ISBLANK(D8419),"",INT(YEARFRAC(D8419,'Vispārīga informācija'!$B$2)))</f>
      </c>
      <c r="F8419" s="2">
        <f>IFERROR(IF(ISBLANK($A8419),"",IF($A8419="Ūdeņraža jonu koncentrācija",VLOOKUP(Dati!$A8419,Normas!$A:$D,2,FALSE),VLOOKUP(Dati!$A8419,Normas!$A:$D,2,FALSE)*0.6)),"")</f>
      </c>
      <c r="G8419" s="2">
        <f>IFERROR(IF(ISBLANK($A8419),"",IF($A8419="Ūdeņraža jonu koncentrācija",VLOOKUP(Dati!$A8419,Normas!$A:$D,3,FALSE),VLOOKUP(Dati!$A8419,Normas!$A:$D,3,FALSE)*0.6)),"")</f>
      </c>
      <c r="H8419" s="2">
        <f>IFERROR(IF(ISBLANK($A8419),"",IF($A8419="Ūdeņraža jonu koncentrācija",VLOOKUP(Dati!$A8419,Normas!$A:$D,2,FALSE),VLOOKUP(Dati!$A8419,Normas!$A:$D,2,FALSE)*0.3)),"")</f>
      </c>
      <c r="I8419" s="2">
        <f>IFERROR(IF(ISBLANK($A8419),"",IF($A8419="Ūdeņraža jonu koncentrācija",VLOOKUP(Dati!$A8419,Normas!$A:$D,3,FALSE),VLOOKUP(Dati!$A8419,Normas!$A:$D,3,FALSE)*0.3)),"")</f>
      </c>
    </row>
    <row r="8420" spans="2:9" x14ac:dyDescent="0.2">
      <c r="B8420">
        <f>IF(ISBLANK(A8420),"",VLOOKUP(A8420,Normas!A:D,4,FALSE))</f>
      </c>
      <c r="E8420" s="2">
        <f>IF(ISBLANK(D8420),"",INT(YEARFRAC(D8420,'Vispārīga informācija'!$B$2)))</f>
      </c>
      <c r="F8420" s="2">
        <f>IFERROR(IF(ISBLANK($A8420),"",IF($A8420="Ūdeņraža jonu koncentrācija",VLOOKUP(Dati!$A8420,Normas!$A:$D,2,FALSE),VLOOKUP(Dati!$A8420,Normas!$A:$D,2,FALSE)*0.6)),"")</f>
      </c>
      <c r="G8420" s="2">
        <f>IFERROR(IF(ISBLANK($A8420),"",IF($A8420="Ūdeņraža jonu koncentrācija",VLOOKUP(Dati!$A8420,Normas!$A:$D,3,FALSE),VLOOKUP(Dati!$A8420,Normas!$A:$D,3,FALSE)*0.6)),"")</f>
      </c>
      <c r="H8420" s="2">
        <f>IFERROR(IF(ISBLANK($A8420),"",IF($A8420="Ūdeņraža jonu koncentrācija",VLOOKUP(Dati!$A8420,Normas!$A:$D,2,FALSE),VLOOKUP(Dati!$A8420,Normas!$A:$D,2,FALSE)*0.3)),"")</f>
      </c>
      <c r="I8420" s="2">
        <f>IFERROR(IF(ISBLANK($A8420),"",IF($A8420="Ūdeņraža jonu koncentrācija",VLOOKUP(Dati!$A8420,Normas!$A:$D,3,FALSE),VLOOKUP(Dati!$A8420,Normas!$A:$D,3,FALSE)*0.3)),"")</f>
      </c>
    </row>
    <row r="8421" spans="2:9" x14ac:dyDescent="0.2">
      <c r="B8421">
        <f>IF(ISBLANK(A8421),"",VLOOKUP(A8421,Normas!A:D,4,FALSE))</f>
      </c>
      <c r="E8421" s="2">
        <f>IF(ISBLANK(D8421),"",INT(YEARFRAC(D8421,'Vispārīga informācija'!$B$2)))</f>
      </c>
      <c r="F8421" s="2">
        <f>IFERROR(IF(ISBLANK($A8421),"",IF($A8421="Ūdeņraža jonu koncentrācija",VLOOKUP(Dati!$A8421,Normas!$A:$D,2,FALSE),VLOOKUP(Dati!$A8421,Normas!$A:$D,2,FALSE)*0.6)),"")</f>
      </c>
      <c r="G8421" s="2">
        <f>IFERROR(IF(ISBLANK($A8421),"",IF($A8421="Ūdeņraža jonu koncentrācija",VLOOKUP(Dati!$A8421,Normas!$A:$D,3,FALSE),VLOOKUP(Dati!$A8421,Normas!$A:$D,3,FALSE)*0.6)),"")</f>
      </c>
      <c r="H8421" s="2">
        <f>IFERROR(IF(ISBLANK($A8421),"",IF($A8421="Ūdeņraža jonu koncentrācija",VLOOKUP(Dati!$A8421,Normas!$A:$D,2,FALSE),VLOOKUP(Dati!$A8421,Normas!$A:$D,2,FALSE)*0.3)),"")</f>
      </c>
      <c r="I8421" s="2">
        <f>IFERROR(IF(ISBLANK($A8421),"",IF($A8421="Ūdeņraža jonu koncentrācija",VLOOKUP(Dati!$A8421,Normas!$A:$D,3,FALSE),VLOOKUP(Dati!$A8421,Normas!$A:$D,3,FALSE)*0.3)),"")</f>
      </c>
    </row>
    <row r="8422" spans="2:9" x14ac:dyDescent="0.2">
      <c r="B8422">
        <f>IF(ISBLANK(A8422),"",VLOOKUP(A8422,Normas!A:D,4,FALSE))</f>
      </c>
      <c r="E8422" s="2">
        <f>IF(ISBLANK(D8422),"",INT(YEARFRAC(D8422,'Vispārīga informācija'!$B$2)))</f>
      </c>
      <c r="F8422" s="2">
        <f>IFERROR(IF(ISBLANK($A8422),"",IF($A8422="Ūdeņraža jonu koncentrācija",VLOOKUP(Dati!$A8422,Normas!$A:$D,2,FALSE),VLOOKUP(Dati!$A8422,Normas!$A:$D,2,FALSE)*0.6)),"")</f>
      </c>
      <c r="G8422" s="2">
        <f>IFERROR(IF(ISBLANK($A8422),"",IF($A8422="Ūdeņraža jonu koncentrācija",VLOOKUP(Dati!$A8422,Normas!$A:$D,3,FALSE),VLOOKUP(Dati!$A8422,Normas!$A:$D,3,FALSE)*0.6)),"")</f>
      </c>
      <c r="H8422" s="2">
        <f>IFERROR(IF(ISBLANK($A8422),"",IF($A8422="Ūdeņraža jonu koncentrācija",VLOOKUP(Dati!$A8422,Normas!$A:$D,2,FALSE),VLOOKUP(Dati!$A8422,Normas!$A:$D,2,FALSE)*0.3)),"")</f>
      </c>
      <c r="I8422" s="2">
        <f>IFERROR(IF(ISBLANK($A8422),"",IF($A8422="Ūdeņraža jonu koncentrācija",VLOOKUP(Dati!$A8422,Normas!$A:$D,3,FALSE),VLOOKUP(Dati!$A8422,Normas!$A:$D,3,FALSE)*0.3)),"")</f>
      </c>
    </row>
    <row r="8423" spans="2:9" x14ac:dyDescent="0.2">
      <c r="B8423">
        <f>IF(ISBLANK(A8423),"",VLOOKUP(A8423,Normas!A:D,4,FALSE))</f>
      </c>
      <c r="E8423" s="2">
        <f>IF(ISBLANK(D8423),"",INT(YEARFRAC(D8423,'Vispārīga informācija'!$B$2)))</f>
      </c>
      <c r="F8423" s="2">
        <f>IFERROR(IF(ISBLANK($A8423),"",IF($A8423="Ūdeņraža jonu koncentrācija",VLOOKUP(Dati!$A8423,Normas!$A:$D,2,FALSE),VLOOKUP(Dati!$A8423,Normas!$A:$D,2,FALSE)*0.6)),"")</f>
      </c>
      <c r="G8423" s="2">
        <f>IFERROR(IF(ISBLANK($A8423),"",IF($A8423="Ūdeņraža jonu koncentrācija",VLOOKUP(Dati!$A8423,Normas!$A:$D,3,FALSE),VLOOKUP(Dati!$A8423,Normas!$A:$D,3,FALSE)*0.6)),"")</f>
      </c>
      <c r="H8423" s="2">
        <f>IFERROR(IF(ISBLANK($A8423),"",IF($A8423="Ūdeņraža jonu koncentrācija",VLOOKUP(Dati!$A8423,Normas!$A:$D,2,FALSE),VLOOKUP(Dati!$A8423,Normas!$A:$D,2,FALSE)*0.3)),"")</f>
      </c>
      <c r="I8423" s="2">
        <f>IFERROR(IF(ISBLANK($A8423),"",IF($A8423="Ūdeņraža jonu koncentrācija",VLOOKUP(Dati!$A8423,Normas!$A:$D,3,FALSE),VLOOKUP(Dati!$A8423,Normas!$A:$D,3,FALSE)*0.3)),"")</f>
      </c>
    </row>
    <row r="8424" spans="2:9" x14ac:dyDescent="0.2">
      <c r="B8424">
        <f>IF(ISBLANK(A8424),"",VLOOKUP(A8424,Normas!A:D,4,FALSE))</f>
      </c>
      <c r="E8424" s="2">
        <f>IF(ISBLANK(D8424),"",INT(YEARFRAC(D8424,'Vispārīga informācija'!$B$2)))</f>
      </c>
      <c r="F8424" s="2">
        <f>IFERROR(IF(ISBLANK($A8424),"",IF($A8424="Ūdeņraža jonu koncentrācija",VLOOKUP(Dati!$A8424,Normas!$A:$D,2,FALSE),VLOOKUP(Dati!$A8424,Normas!$A:$D,2,FALSE)*0.6)),"")</f>
      </c>
      <c r="G8424" s="2">
        <f>IFERROR(IF(ISBLANK($A8424),"",IF($A8424="Ūdeņraža jonu koncentrācija",VLOOKUP(Dati!$A8424,Normas!$A:$D,3,FALSE),VLOOKUP(Dati!$A8424,Normas!$A:$D,3,FALSE)*0.6)),"")</f>
      </c>
      <c r="H8424" s="2">
        <f>IFERROR(IF(ISBLANK($A8424),"",IF($A8424="Ūdeņraža jonu koncentrācija",VLOOKUP(Dati!$A8424,Normas!$A:$D,2,FALSE),VLOOKUP(Dati!$A8424,Normas!$A:$D,2,FALSE)*0.3)),"")</f>
      </c>
      <c r="I8424" s="2">
        <f>IFERROR(IF(ISBLANK($A8424),"",IF($A8424="Ūdeņraža jonu koncentrācija",VLOOKUP(Dati!$A8424,Normas!$A:$D,3,FALSE),VLOOKUP(Dati!$A8424,Normas!$A:$D,3,FALSE)*0.3)),"")</f>
      </c>
    </row>
    <row r="8425" spans="2:9" x14ac:dyDescent="0.2">
      <c r="B8425">
        <f>IF(ISBLANK(A8425),"",VLOOKUP(A8425,Normas!A:D,4,FALSE))</f>
      </c>
      <c r="E8425" s="2">
        <f>IF(ISBLANK(D8425),"",INT(YEARFRAC(D8425,'Vispārīga informācija'!$B$2)))</f>
      </c>
      <c r="F8425" s="2">
        <f>IFERROR(IF(ISBLANK($A8425),"",IF($A8425="Ūdeņraža jonu koncentrācija",VLOOKUP(Dati!$A8425,Normas!$A:$D,2,FALSE),VLOOKUP(Dati!$A8425,Normas!$A:$D,2,FALSE)*0.6)),"")</f>
      </c>
      <c r="G8425" s="2">
        <f>IFERROR(IF(ISBLANK($A8425),"",IF($A8425="Ūdeņraža jonu koncentrācija",VLOOKUP(Dati!$A8425,Normas!$A:$D,3,FALSE),VLOOKUP(Dati!$A8425,Normas!$A:$D,3,FALSE)*0.6)),"")</f>
      </c>
      <c r="H8425" s="2">
        <f>IFERROR(IF(ISBLANK($A8425),"",IF($A8425="Ūdeņraža jonu koncentrācija",VLOOKUP(Dati!$A8425,Normas!$A:$D,2,FALSE),VLOOKUP(Dati!$A8425,Normas!$A:$D,2,FALSE)*0.3)),"")</f>
      </c>
      <c r="I8425" s="2">
        <f>IFERROR(IF(ISBLANK($A8425),"",IF($A8425="Ūdeņraža jonu koncentrācija",VLOOKUP(Dati!$A8425,Normas!$A:$D,3,FALSE),VLOOKUP(Dati!$A8425,Normas!$A:$D,3,FALSE)*0.3)),"")</f>
      </c>
    </row>
    <row r="8426" spans="2:9" x14ac:dyDescent="0.2">
      <c r="B8426">
        <f>IF(ISBLANK(A8426),"",VLOOKUP(A8426,Normas!A:D,4,FALSE))</f>
      </c>
      <c r="E8426" s="2">
        <f>IF(ISBLANK(D8426),"",INT(YEARFRAC(D8426,'Vispārīga informācija'!$B$2)))</f>
      </c>
      <c r="F8426" s="2">
        <f>IFERROR(IF(ISBLANK($A8426),"",IF($A8426="Ūdeņraža jonu koncentrācija",VLOOKUP(Dati!$A8426,Normas!$A:$D,2,FALSE),VLOOKUP(Dati!$A8426,Normas!$A:$D,2,FALSE)*0.6)),"")</f>
      </c>
      <c r="G8426" s="2">
        <f>IFERROR(IF(ISBLANK($A8426),"",IF($A8426="Ūdeņraža jonu koncentrācija",VLOOKUP(Dati!$A8426,Normas!$A:$D,3,FALSE),VLOOKUP(Dati!$A8426,Normas!$A:$D,3,FALSE)*0.6)),"")</f>
      </c>
      <c r="H8426" s="2">
        <f>IFERROR(IF(ISBLANK($A8426),"",IF($A8426="Ūdeņraža jonu koncentrācija",VLOOKUP(Dati!$A8426,Normas!$A:$D,2,FALSE),VLOOKUP(Dati!$A8426,Normas!$A:$D,2,FALSE)*0.3)),"")</f>
      </c>
      <c r="I8426" s="2">
        <f>IFERROR(IF(ISBLANK($A8426),"",IF($A8426="Ūdeņraža jonu koncentrācija",VLOOKUP(Dati!$A8426,Normas!$A:$D,3,FALSE),VLOOKUP(Dati!$A8426,Normas!$A:$D,3,FALSE)*0.3)),"")</f>
      </c>
    </row>
    <row r="8427" spans="2:9" x14ac:dyDescent="0.2">
      <c r="B8427">
        <f>IF(ISBLANK(A8427),"",VLOOKUP(A8427,Normas!A:D,4,FALSE))</f>
      </c>
      <c r="E8427" s="2">
        <f>IF(ISBLANK(D8427),"",INT(YEARFRAC(D8427,'Vispārīga informācija'!$B$2)))</f>
      </c>
      <c r="F8427" s="2">
        <f>IFERROR(IF(ISBLANK($A8427),"",IF($A8427="Ūdeņraža jonu koncentrācija",VLOOKUP(Dati!$A8427,Normas!$A:$D,2,FALSE),VLOOKUP(Dati!$A8427,Normas!$A:$D,2,FALSE)*0.6)),"")</f>
      </c>
      <c r="G8427" s="2">
        <f>IFERROR(IF(ISBLANK($A8427),"",IF($A8427="Ūdeņraža jonu koncentrācija",VLOOKUP(Dati!$A8427,Normas!$A:$D,3,FALSE),VLOOKUP(Dati!$A8427,Normas!$A:$D,3,FALSE)*0.6)),"")</f>
      </c>
      <c r="H8427" s="2">
        <f>IFERROR(IF(ISBLANK($A8427),"",IF($A8427="Ūdeņraža jonu koncentrācija",VLOOKUP(Dati!$A8427,Normas!$A:$D,2,FALSE),VLOOKUP(Dati!$A8427,Normas!$A:$D,2,FALSE)*0.3)),"")</f>
      </c>
      <c r="I8427" s="2">
        <f>IFERROR(IF(ISBLANK($A8427),"",IF($A8427="Ūdeņraža jonu koncentrācija",VLOOKUP(Dati!$A8427,Normas!$A:$D,3,FALSE),VLOOKUP(Dati!$A8427,Normas!$A:$D,3,FALSE)*0.3)),"")</f>
      </c>
    </row>
    <row r="8428" spans="2:9" x14ac:dyDescent="0.2">
      <c r="B8428">
        <f>IF(ISBLANK(A8428),"",VLOOKUP(A8428,Normas!A:D,4,FALSE))</f>
      </c>
      <c r="E8428" s="2">
        <f>IF(ISBLANK(D8428),"",INT(YEARFRAC(D8428,'Vispārīga informācija'!$B$2)))</f>
      </c>
      <c r="F8428" s="2">
        <f>IFERROR(IF(ISBLANK($A8428),"",IF($A8428="Ūdeņraža jonu koncentrācija",VLOOKUP(Dati!$A8428,Normas!$A:$D,2,FALSE),VLOOKUP(Dati!$A8428,Normas!$A:$D,2,FALSE)*0.6)),"")</f>
      </c>
      <c r="G8428" s="2">
        <f>IFERROR(IF(ISBLANK($A8428),"",IF($A8428="Ūdeņraža jonu koncentrācija",VLOOKUP(Dati!$A8428,Normas!$A:$D,3,FALSE),VLOOKUP(Dati!$A8428,Normas!$A:$D,3,FALSE)*0.6)),"")</f>
      </c>
      <c r="H8428" s="2">
        <f>IFERROR(IF(ISBLANK($A8428),"",IF($A8428="Ūdeņraža jonu koncentrācija",VLOOKUP(Dati!$A8428,Normas!$A:$D,2,FALSE),VLOOKUP(Dati!$A8428,Normas!$A:$D,2,FALSE)*0.3)),"")</f>
      </c>
      <c r="I8428" s="2">
        <f>IFERROR(IF(ISBLANK($A8428),"",IF($A8428="Ūdeņraža jonu koncentrācija",VLOOKUP(Dati!$A8428,Normas!$A:$D,3,FALSE),VLOOKUP(Dati!$A8428,Normas!$A:$D,3,FALSE)*0.3)),"")</f>
      </c>
    </row>
    <row r="8429" spans="2:9" x14ac:dyDescent="0.2">
      <c r="B8429">
        <f>IF(ISBLANK(A8429),"",VLOOKUP(A8429,Normas!A:D,4,FALSE))</f>
      </c>
      <c r="E8429" s="2">
        <f>IF(ISBLANK(D8429),"",INT(YEARFRAC(D8429,'Vispārīga informācija'!$B$2)))</f>
      </c>
      <c r="F8429" s="2">
        <f>IFERROR(IF(ISBLANK($A8429),"",IF($A8429="Ūdeņraža jonu koncentrācija",VLOOKUP(Dati!$A8429,Normas!$A:$D,2,FALSE),VLOOKUP(Dati!$A8429,Normas!$A:$D,2,FALSE)*0.6)),"")</f>
      </c>
      <c r="G8429" s="2">
        <f>IFERROR(IF(ISBLANK($A8429),"",IF($A8429="Ūdeņraža jonu koncentrācija",VLOOKUP(Dati!$A8429,Normas!$A:$D,3,FALSE),VLOOKUP(Dati!$A8429,Normas!$A:$D,3,FALSE)*0.6)),"")</f>
      </c>
      <c r="H8429" s="2">
        <f>IFERROR(IF(ISBLANK($A8429),"",IF($A8429="Ūdeņraža jonu koncentrācija",VLOOKUP(Dati!$A8429,Normas!$A:$D,2,FALSE),VLOOKUP(Dati!$A8429,Normas!$A:$D,2,FALSE)*0.3)),"")</f>
      </c>
      <c r="I8429" s="2">
        <f>IFERROR(IF(ISBLANK($A8429),"",IF($A8429="Ūdeņraža jonu koncentrācija",VLOOKUP(Dati!$A8429,Normas!$A:$D,3,FALSE),VLOOKUP(Dati!$A8429,Normas!$A:$D,3,FALSE)*0.3)),"")</f>
      </c>
    </row>
    <row r="8430" spans="2:9" x14ac:dyDescent="0.2">
      <c r="B8430">
        <f>IF(ISBLANK(A8430),"",VLOOKUP(A8430,Normas!A:D,4,FALSE))</f>
      </c>
      <c r="E8430" s="2">
        <f>IF(ISBLANK(D8430),"",INT(YEARFRAC(D8430,'Vispārīga informācija'!$B$2)))</f>
      </c>
      <c r="F8430" s="2">
        <f>IFERROR(IF(ISBLANK($A8430),"",IF($A8430="Ūdeņraža jonu koncentrācija",VLOOKUP(Dati!$A8430,Normas!$A:$D,2,FALSE),VLOOKUP(Dati!$A8430,Normas!$A:$D,2,FALSE)*0.6)),"")</f>
      </c>
      <c r="G8430" s="2">
        <f>IFERROR(IF(ISBLANK($A8430),"",IF($A8430="Ūdeņraža jonu koncentrācija",VLOOKUP(Dati!$A8430,Normas!$A:$D,3,FALSE),VLOOKUP(Dati!$A8430,Normas!$A:$D,3,FALSE)*0.6)),"")</f>
      </c>
      <c r="H8430" s="2">
        <f>IFERROR(IF(ISBLANK($A8430),"",IF($A8430="Ūdeņraža jonu koncentrācija",VLOOKUP(Dati!$A8430,Normas!$A:$D,2,FALSE),VLOOKUP(Dati!$A8430,Normas!$A:$D,2,FALSE)*0.3)),"")</f>
      </c>
      <c r="I8430" s="2">
        <f>IFERROR(IF(ISBLANK($A8430),"",IF($A8430="Ūdeņraža jonu koncentrācija",VLOOKUP(Dati!$A8430,Normas!$A:$D,3,FALSE),VLOOKUP(Dati!$A8430,Normas!$A:$D,3,FALSE)*0.3)),"")</f>
      </c>
    </row>
    <row r="8431" spans="2:9" x14ac:dyDescent="0.2">
      <c r="B8431">
        <f>IF(ISBLANK(A8431),"",VLOOKUP(A8431,Normas!A:D,4,FALSE))</f>
      </c>
      <c r="E8431" s="2">
        <f>IF(ISBLANK(D8431),"",INT(YEARFRAC(D8431,'Vispārīga informācija'!$B$2)))</f>
      </c>
      <c r="F8431" s="2">
        <f>IFERROR(IF(ISBLANK($A8431),"",IF($A8431="Ūdeņraža jonu koncentrācija",VLOOKUP(Dati!$A8431,Normas!$A:$D,2,FALSE),VLOOKUP(Dati!$A8431,Normas!$A:$D,2,FALSE)*0.6)),"")</f>
      </c>
      <c r="G8431" s="2">
        <f>IFERROR(IF(ISBLANK($A8431),"",IF($A8431="Ūdeņraža jonu koncentrācija",VLOOKUP(Dati!$A8431,Normas!$A:$D,3,FALSE),VLOOKUP(Dati!$A8431,Normas!$A:$D,3,FALSE)*0.6)),"")</f>
      </c>
      <c r="H8431" s="2">
        <f>IFERROR(IF(ISBLANK($A8431),"",IF($A8431="Ūdeņraža jonu koncentrācija",VLOOKUP(Dati!$A8431,Normas!$A:$D,2,FALSE),VLOOKUP(Dati!$A8431,Normas!$A:$D,2,FALSE)*0.3)),"")</f>
      </c>
      <c r="I8431" s="2">
        <f>IFERROR(IF(ISBLANK($A8431),"",IF($A8431="Ūdeņraža jonu koncentrācija",VLOOKUP(Dati!$A8431,Normas!$A:$D,3,FALSE),VLOOKUP(Dati!$A8431,Normas!$A:$D,3,FALSE)*0.3)),"")</f>
      </c>
    </row>
    <row r="8432" spans="2:9" x14ac:dyDescent="0.2">
      <c r="B8432">
        <f>IF(ISBLANK(A8432),"",VLOOKUP(A8432,Normas!A:D,4,FALSE))</f>
      </c>
      <c r="E8432" s="2">
        <f>IF(ISBLANK(D8432),"",INT(YEARFRAC(D8432,'Vispārīga informācija'!$B$2)))</f>
      </c>
      <c r="F8432" s="2">
        <f>IFERROR(IF(ISBLANK($A8432),"",IF($A8432="Ūdeņraža jonu koncentrācija",VLOOKUP(Dati!$A8432,Normas!$A:$D,2,FALSE),VLOOKUP(Dati!$A8432,Normas!$A:$D,2,FALSE)*0.6)),"")</f>
      </c>
      <c r="G8432" s="2">
        <f>IFERROR(IF(ISBLANK($A8432),"",IF($A8432="Ūdeņraža jonu koncentrācija",VLOOKUP(Dati!$A8432,Normas!$A:$D,3,FALSE),VLOOKUP(Dati!$A8432,Normas!$A:$D,3,FALSE)*0.6)),"")</f>
      </c>
      <c r="H8432" s="2">
        <f>IFERROR(IF(ISBLANK($A8432),"",IF($A8432="Ūdeņraža jonu koncentrācija",VLOOKUP(Dati!$A8432,Normas!$A:$D,2,FALSE),VLOOKUP(Dati!$A8432,Normas!$A:$D,2,FALSE)*0.3)),"")</f>
      </c>
      <c r="I8432" s="2">
        <f>IFERROR(IF(ISBLANK($A8432),"",IF($A8432="Ūdeņraža jonu koncentrācija",VLOOKUP(Dati!$A8432,Normas!$A:$D,3,FALSE),VLOOKUP(Dati!$A8432,Normas!$A:$D,3,FALSE)*0.3)),"")</f>
      </c>
    </row>
    <row r="8433" spans="2:9" x14ac:dyDescent="0.2">
      <c r="B8433">
        <f>IF(ISBLANK(A8433),"",VLOOKUP(A8433,Normas!A:D,4,FALSE))</f>
      </c>
      <c r="E8433" s="2">
        <f>IF(ISBLANK(D8433),"",INT(YEARFRAC(D8433,'Vispārīga informācija'!$B$2)))</f>
      </c>
      <c r="F8433" s="2">
        <f>IFERROR(IF(ISBLANK($A8433),"",IF($A8433="Ūdeņraža jonu koncentrācija",VLOOKUP(Dati!$A8433,Normas!$A:$D,2,FALSE),VLOOKUP(Dati!$A8433,Normas!$A:$D,2,FALSE)*0.6)),"")</f>
      </c>
      <c r="G8433" s="2">
        <f>IFERROR(IF(ISBLANK($A8433),"",IF($A8433="Ūdeņraža jonu koncentrācija",VLOOKUP(Dati!$A8433,Normas!$A:$D,3,FALSE),VLOOKUP(Dati!$A8433,Normas!$A:$D,3,FALSE)*0.6)),"")</f>
      </c>
      <c r="H8433" s="2">
        <f>IFERROR(IF(ISBLANK($A8433),"",IF($A8433="Ūdeņraža jonu koncentrācija",VLOOKUP(Dati!$A8433,Normas!$A:$D,2,FALSE),VLOOKUP(Dati!$A8433,Normas!$A:$D,2,FALSE)*0.3)),"")</f>
      </c>
      <c r="I8433" s="2">
        <f>IFERROR(IF(ISBLANK($A8433),"",IF($A8433="Ūdeņraža jonu koncentrācija",VLOOKUP(Dati!$A8433,Normas!$A:$D,3,FALSE),VLOOKUP(Dati!$A8433,Normas!$A:$D,3,FALSE)*0.3)),"")</f>
      </c>
    </row>
    <row r="8434" spans="2:9" x14ac:dyDescent="0.2">
      <c r="B8434">
        <f>IF(ISBLANK(A8434),"",VLOOKUP(A8434,Normas!A:D,4,FALSE))</f>
      </c>
      <c r="E8434" s="2">
        <f>IF(ISBLANK(D8434),"",INT(YEARFRAC(D8434,'Vispārīga informācija'!$B$2)))</f>
      </c>
      <c r="F8434" s="2">
        <f>IFERROR(IF(ISBLANK($A8434),"",IF($A8434="Ūdeņraža jonu koncentrācija",VLOOKUP(Dati!$A8434,Normas!$A:$D,2,FALSE),VLOOKUP(Dati!$A8434,Normas!$A:$D,2,FALSE)*0.6)),"")</f>
      </c>
      <c r="G8434" s="2">
        <f>IFERROR(IF(ISBLANK($A8434),"",IF($A8434="Ūdeņraža jonu koncentrācija",VLOOKUP(Dati!$A8434,Normas!$A:$D,3,FALSE),VLOOKUP(Dati!$A8434,Normas!$A:$D,3,FALSE)*0.6)),"")</f>
      </c>
      <c r="H8434" s="2">
        <f>IFERROR(IF(ISBLANK($A8434),"",IF($A8434="Ūdeņraža jonu koncentrācija",VLOOKUP(Dati!$A8434,Normas!$A:$D,2,FALSE),VLOOKUP(Dati!$A8434,Normas!$A:$D,2,FALSE)*0.3)),"")</f>
      </c>
      <c r="I8434" s="2">
        <f>IFERROR(IF(ISBLANK($A8434),"",IF($A8434="Ūdeņraža jonu koncentrācija",VLOOKUP(Dati!$A8434,Normas!$A:$D,3,FALSE),VLOOKUP(Dati!$A8434,Normas!$A:$D,3,FALSE)*0.3)),"")</f>
      </c>
    </row>
    <row r="8435" spans="2:9" x14ac:dyDescent="0.2">
      <c r="B8435">
        <f>IF(ISBLANK(A8435),"",VLOOKUP(A8435,Normas!A:D,4,FALSE))</f>
      </c>
      <c r="E8435" s="2">
        <f>IF(ISBLANK(D8435),"",INT(YEARFRAC(D8435,'Vispārīga informācija'!$B$2)))</f>
      </c>
      <c r="F8435" s="2">
        <f>IFERROR(IF(ISBLANK($A8435),"",IF($A8435="Ūdeņraža jonu koncentrācija",VLOOKUP(Dati!$A8435,Normas!$A:$D,2,FALSE),VLOOKUP(Dati!$A8435,Normas!$A:$D,2,FALSE)*0.6)),"")</f>
      </c>
      <c r="G8435" s="2">
        <f>IFERROR(IF(ISBLANK($A8435),"",IF($A8435="Ūdeņraža jonu koncentrācija",VLOOKUP(Dati!$A8435,Normas!$A:$D,3,FALSE),VLOOKUP(Dati!$A8435,Normas!$A:$D,3,FALSE)*0.6)),"")</f>
      </c>
      <c r="H8435" s="2">
        <f>IFERROR(IF(ISBLANK($A8435),"",IF($A8435="Ūdeņraža jonu koncentrācija",VLOOKUP(Dati!$A8435,Normas!$A:$D,2,FALSE),VLOOKUP(Dati!$A8435,Normas!$A:$D,2,FALSE)*0.3)),"")</f>
      </c>
      <c r="I8435" s="2">
        <f>IFERROR(IF(ISBLANK($A8435),"",IF($A8435="Ūdeņraža jonu koncentrācija",VLOOKUP(Dati!$A8435,Normas!$A:$D,3,FALSE),VLOOKUP(Dati!$A8435,Normas!$A:$D,3,FALSE)*0.3)),"")</f>
      </c>
    </row>
    <row r="8436" spans="2:9" x14ac:dyDescent="0.2">
      <c r="B8436">
        <f>IF(ISBLANK(A8436),"",VLOOKUP(A8436,Normas!A:D,4,FALSE))</f>
      </c>
      <c r="E8436" s="2">
        <f>IF(ISBLANK(D8436),"",INT(YEARFRAC(D8436,'Vispārīga informācija'!$B$2)))</f>
      </c>
      <c r="F8436" s="2">
        <f>IFERROR(IF(ISBLANK($A8436),"",IF($A8436="Ūdeņraža jonu koncentrācija",VLOOKUP(Dati!$A8436,Normas!$A:$D,2,FALSE),VLOOKUP(Dati!$A8436,Normas!$A:$D,2,FALSE)*0.6)),"")</f>
      </c>
      <c r="G8436" s="2">
        <f>IFERROR(IF(ISBLANK($A8436),"",IF($A8436="Ūdeņraža jonu koncentrācija",VLOOKUP(Dati!$A8436,Normas!$A:$D,3,FALSE),VLOOKUP(Dati!$A8436,Normas!$A:$D,3,FALSE)*0.6)),"")</f>
      </c>
      <c r="H8436" s="2">
        <f>IFERROR(IF(ISBLANK($A8436),"",IF($A8436="Ūdeņraža jonu koncentrācija",VLOOKUP(Dati!$A8436,Normas!$A:$D,2,FALSE),VLOOKUP(Dati!$A8436,Normas!$A:$D,2,FALSE)*0.3)),"")</f>
      </c>
      <c r="I8436" s="2">
        <f>IFERROR(IF(ISBLANK($A8436),"",IF($A8436="Ūdeņraža jonu koncentrācija",VLOOKUP(Dati!$A8436,Normas!$A:$D,3,FALSE),VLOOKUP(Dati!$A8436,Normas!$A:$D,3,FALSE)*0.3)),"")</f>
      </c>
    </row>
    <row r="8437" spans="2:9" x14ac:dyDescent="0.2">
      <c r="B8437">
        <f>IF(ISBLANK(A8437),"",VLOOKUP(A8437,Normas!A:D,4,FALSE))</f>
      </c>
      <c r="E8437" s="2">
        <f>IF(ISBLANK(D8437),"",INT(YEARFRAC(D8437,'Vispārīga informācija'!$B$2)))</f>
      </c>
      <c r="F8437" s="2">
        <f>IFERROR(IF(ISBLANK($A8437),"",IF($A8437="Ūdeņraža jonu koncentrācija",VLOOKUP(Dati!$A8437,Normas!$A:$D,2,FALSE),VLOOKUP(Dati!$A8437,Normas!$A:$D,2,FALSE)*0.6)),"")</f>
      </c>
      <c r="G8437" s="2">
        <f>IFERROR(IF(ISBLANK($A8437),"",IF($A8437="Ūdeņraža jonu koncentrācija",VLOOKUP(Dati!$A8437,Normas!$A:$D,3,FALSE),VLOOKUP(Dati!$A8437,Normas!$A:$D,3,FALSE)*0.6)),"")</f>
      </c>
      <c r="H8437" s="2">
        <f>IFERROR(IF(ISBLANK($A8437),"",IF($A8437="Ūdeņraža jonu koncentrācija",VLOOKUP(Dati!$A8437,Normas!$A:$D,2,FALSE),VLOOKUP(Dati!$A8437,Normas!$A:$D,2,FALSE)*0.3)),"")</f>
      </c>
      <c r="I8437" s="2">
        <f>IFERROR(IF(ISBLANK($A8437),"",IF($A8437="Ūdeņraža jonu koncentrācija",VLOOKUP(Dati!$A8437,Normas!$A:$D,3,FALSE),VLOOKUP(Dati!$A8437,Normas!$A:$D,3,FALSE)*0.3)),"")</f>
      </c>
    </row>
    <row r="8438" spans="2:9" x14ac:dyDescent="0.2">
      <c r="B8438">
        <f>IF(ISBLANK(A8438),"",VLOOKUP(A8438,Normas!A:D,4,FALSE))</f>
      </c>
      <c r="E8438" s="2">
        <f>IF(ISBLANK(D8438),"",INT(YEARFRAC(D8438,'Vispārīga informācija'!$B$2)))</f>
      </c>
      <c r="F8438" s="2">
        <f>IFERROR(IF(ISBLANK($A8438),"",IF($A8438="Ūdeņraža jonu koncentrācija",VLOOKUP(Dati!$A8438,Normas!$A:$D,2,FALSE),VLOOKUP(Dati!$A8438,Normas!$A:$D,2,FALSE)*0.6)),"")</f>
      </c>
      <c r="G8438" s="2">
        <f>IFERROR(IF(ISBLANK($A8438),"",IF($A8438="Ūdeņraža jonu koncentrācija",VLOOKUP(Dati!$A8438,Normas!$A:$D,3,FALSE),VLOOKUP(Dati!$A8438,Normas!$A:$D,3,FALSE)*0.6)),"")</f>
      </c>
      <c r="H8438" s="2">
        <f>IFERROR(IF(ISBLANK($A8438),"",IF($A8438="Ūdeņraža jonu koncentrācija",VLOOKUP(Dati!$A8438,Normas!$A:$D,2,FALSE),VLOOKUP(Dati!$A8438,Normas!$A:$D,2,FALSE)*0.3)),"")</f>
      </c>
      <c r="I8438" s="2">
        <f>IFERROR(IF(ISBLANK($A8438),"",IF($A8438="Ūdeņraža jonu koncentrācija",VLOOKUP(Dati!$A8438,Normas!$A:$D,3,FALSE),VLOOKUP(Dati!$A8438,Normas!$A:$D,3,FALSE)*0.3)),"")</f>
      </c>
    </row>
    <row r="8439" spans="2:9" x14ac:dyDescent="0.2">
      <c r="B8439">
        <f>IF(ISBLANK(A8439),"",VLOOKUP(A8439,Normas!A:D,4,FALSE))</f>
      </c>
      <c r="E8439" s="2">
        <f>IF(ISBLANK(D8439),"",INT(YEARFRAC(D8439,'Vispārīga informācija'!$B$2)))</f>
      </c>
      <c r="F8439" s="2">
        <f>IFERROR(IF(ISBLANK($A8439),"",IF($A8439="Ūdeņraža jonu koncentrācija",VLOOKUP(Dati!$A8439,Normas!$A:$D,2,FALSE),VLOOKUP(Dati!$A8439,Normas!$A:$D,2,FALSE)*0.6)),"")</f>
      </c>
      <c r="G8439" s="2">
        <f>IFERROR(IF(ISBLANK($A8439),"",IF($A8439="Ūdeņraža jonu koncentrācija",VLOOKUP(Dati!$A8439,Normas!$A:$D,3,FALSE),VLOOKUP(Dati!$A8439,Normas!$A:$D,3,FALSE)*0.6)),"")</f>
      </c>
      <c r="H8439" s="2">
        <f>IFERROR(IF(ISBLANK($A8439),"",IF($A8439="Ūdeņraža jonu koncentrācija",VLOOKUP(Dati!$A8439,Normas!$A:$D,2,FALSE),VLOOKUP(Dati!$A8439,Normas!$A:$D,2,FALSE)*0.3)),"")</f>
      </c>
      <c r="I8439" s="2">
        <f>IFERROR(IF(ISBLANK($A8439),"",IF($A8439="Ūdeņraža jonu koncentrācija",VLOOKUP(Dati!$A8439,Normas!$A:$D,3,FALSE),VLOOKUP(Dati!$A8439,Normas!$A:$D,3,FALSE)*0.3)),"")</f>
      </c>
    </row>
    <row r="8440" spans="2:9" x14ac:dyDescent="0.2">
      <c r="B8440">
        <f>IF(ISBLANK(A8440),"",VLOOKUP(A8440,Normas!A:D,4,FALSE))</f>
      </c>
      <c r="E8440" s="2">
        <f>IF(ISBLANK(D8440),"",INT(YEARFRAC(D8440,'Vispārīga informācija'!$B$2)))</f>
      </c>
      <c r="F8440" s="2">
        <f>IFERROR(IF(ISBLANK($A8440),"",IF($A8440="Ūdeņraža jonu koncentrācija",VLOOKUP(Dati!$A8440,Normas!$A:$D,2,FALSE),VLOOKUP(Dati!$A8440,Normas!$A:$D,2,FALSE)*0.6)),"")</f>
      </c>
      <c r="G8440" s="2">
        <f>IFERROR(IF(ISBLANK($A8440),"",IF($A8440="Ūdeņraža jonu koncentrācija",VLOOKUP(Dati!$A8440,Normas!$A:$D,3,FALSE),VLOOKUP(Dati!$A8440,Normas!$A:$D,3,FALSE)*0.6)),"")</f>
      </c>
      <c r="H8440" s="2">
        <f>IFERROR(IF(ISBLANK($A8440),"",IF($A8440="Ūdeņraža jonu koncentrācija",VLOOKUP(Dati!$A8440,Normas!$A:$D,2,FALSE),VLOOKUP(Dati!$A8440,Normas!$A:$D,2,FALSE)*0.3)),"")</f>
      </c>
      <c r="I8440" s="2">
        <f>IFERROR(IF(ISBLANK($A8440),"",IF($A8440="Ūdeņraža jonu koncentrācija",VLOOKUP(Dati!$A8440,Normas!$A:$D,3,FALSE),VLOOKUP(Dati!$A8440,Normas!$A:$D,3,FALSE)*0.3)),"")</f>
      </c>
    </row>
    <row r="8441" spans="2:9" x14ac:dyDescent="0.2">
      <c r="B8441">
        <f>IF(ISBLANK(A8441),"",VLOOKUP(A8441,Normas!A:D,4,FALSE))</f>
      </c>
      <c r="E8441" s="2">
        <f>IF(ISBLANK(D8441),"",INT(YEARFRAC(D8441,'Vispārīga informācija'!$B$2)))</f>
      </c>
      <c r="F8441" s="2">
        <f>IFERROR(IF(ISBLANK($A8441),"",IF($A8441="Ūdeņraža jonu koncentrācija",VLOOKUP(Dati!$A8441,Normas!$A:$D,2,FALSE),VLOOKUP(Dati!$A8441,Normas!$A:$D,2,FALSE)*0.6)),"")</f>
      </c>
      <c r="G8441" s="2">
        <f>IFERROR(IF(ISBLANK($A8441),"",IF($A8441="Ūdeņraža jonu koncentrācija",VLOOKUP(Dati!$A8441,Normas!$A:$D,3,FALSE),VLOOKUP(Dati!$A8441,Normas!$A:$D,3,FALSE)*0.6)),"")</f>
      </c>
      <c r="H8441" s="2">
        <f>IFERROR(IF(ISBLANK($A8441),"",IF($A8441="Ūdeņraža jonu koncentrācija",VLOOKUP(Dati!$A8441,Normas!$A:$D,2,FALSE),VLOOKUP(Dati!$A8441,Normas!$A:$D,2,FALSE)*0.3)),"")</f>
      </c>
      <c r="I8441" s="2">
        <f>IFERROR(IF(ISBLANK($A8441),"",IF($A8441="Ūdeņraža jonu koncentrācija",VLOOKUP(Dati!$A8441,Normas!$A:$D,3,FALSE),VLOOKUP(Dati!$A8441,Normas!$A:$D,3,FALSE)*0.3)),"")</f>
      </c>
    </row>
    <row r="8442" spans="2:9" x14ac:dyDescent="0.2">
      <c r="B8442">
        <f>IF(ISBLANK(A8442),"",VLOOKUP(A8442,Normas!A:D,4,FALSE))</f>
      </c>
      <c r="E8442" s="2">
        <f>IF(ISBLANK(D8442),"",INT(YEARFRAC(D8442,'Vispārīga informācija'!$B$2)))</f>
      </c>
      <c r="F8442" s="2">
        <f>IFERROR(IF(ISBLANK($A8442),"",IF($A8442="Ūdeņraža jonu koncentrācija",VLOOKUP(Dati!$A8442,Normas!$A:$D,2,FALSE),VLOOKUP(Dati!$A8442,Normas!$A:$D,2,FALSE)*0.6)),"")</f>
      </c>
      <c r="G8442" s="2">
        <f>IFERROR(IF(ISBLANK($A8442),"",IF($A8442="Ūdeņraža jonu koncentrācija",VLOOKUP(Dati!$A8442,Normas!$A:$D,3,FALSE),VLOOKUP(Dati!$A8442,Normas!$A:$D,3,FALSE)*0.6)),"")</f>
      </c>
      <c r="H8442" s="2">
        <f>IFERROR(IF(ISBLANK($A8442),"",IF($A8442="Ūdeņraža jonu koncentrācija",VLOOKUP(Dati!$A8442,Normas!$A:$D,2,FALSE),VLOOKUP(Dati!$A8442,Normas!$A:$D,2,FALSE)*0.3)),"")</f>
      </c>
      <c r="I8442" s="2">
        <f>IFERROR(IF(ISBLANK($A8442),"",IF($A8442="Ūdeņraža jonu koncentrācija",VLOOKUP(Dati!$A8442,Normas!$A:$D,3,FALSE),VLOOKUP(Dati!$A8442,Normas!$A:$D,3,FALSE)*0.3)),"")</f>
      </c>
    </row>
    <row r="8443" spans="2:9" x14ac:dyDescent="0.2">
      <c r="B8443">
        <f>IF(ISBLANK(A8443),"",VLOOKUP(A8443,Normas!A:D,4,FALSE))</f>
      </c>
      <c r="E8443" s="2">
        <f>IF(ISBLANK(D8443),"",INT(YEARFRAC(D8443,'Vispārīga informācija'!$B$2)))</f>
      </c>
      <c r="F8443" s="2">
        <f>IFERROR(IF(ISBLANK($A8443),"",IF($A8443="Ūdeņraža jonu koncentrācija",VLOOKUP(Dati!$A8443,Normas!$A:$D,2,FALSE),VLOOKUP(Dati!$A8443,Normas!$A:$D,2,FALSE)*0.6)),"")</f>
      </c>
      <c r="G8443" s="2">
        <f>IFERROR(IF(ISBLANK($A8443),"",IF($A8443="Ūdeņraža jonu koncentrācija",VLOOKUP(Dati!$A8443,Normas!$A:$D,3,FALSE),VLOOKUP(Dati!$A8443,Normas!$A:$D,3,FALSE)*0.6)),"")</f>
      </c>
      <c r="H8443" s="2">
        <f>IFERROR(IF(ISBLANK($A8443),"",IF($A8443="Ūdeņraža jonu koncentrācija",VLOOKUP(Dati!$A8443,Normas!$A:$D,2,FALSE),VLOOKUP(Dati!$A8443,Normas!$A:$D,2,FALSE)*0.3)),"")</f>
      </c>
      <c r="I8443" s="2">
        <f>IFERROR(IF(ISBLANK($A8443),"",IF($A8443="Ūdeņraža jonu koncentrācija",VLOOKUP(Dati!$A8443,Normas!$A:$D,3,FALSE),VLOOKUP(Dati!$A8443,Normas!$A:$D,3,FALSE)*0.3)),"")</f>
      </c>
    </row>
    <row r="8444" spans="2:9" x14ac:dyDescent="0.2">
      <c r="B8444">
        <f>IF(ISBLANK(A8444),"",VLOOKUP(A8444,Normas!A:D,4,FALSE))</f>
      </c>
      <c r="E8444" s="2">
        <f>IF(ISBLANK(D8444),"",INT(YEARFRAC(D8444,'Vispārīga informācija'!$B$2)))</f>
      </c>
      <c r="F8444" s="2">
        <f>IFERROR(IF(ISBLANK($A8444),"",IF($A8444="Ūdeņraža jonu koncentrācija",VLOOKUP(Dati!$A8444,Normas!$A:$D,2,FALSE),VLOOKUP(Dati!$A8444,Normas!$A:$D,2,FALSE)*0.6)),"")</f>
      </c>
      <c r="G8444" s="2">
        <f>IFERROR(IF(ISBLANK($A8444),"",IF($A8444="Ūdeņraža jonu koncentrācija",VLOOKUP(Dati!$A8444,Normas!$A:$D,3,FALSE),VLOOKUP(Dati!$A8444,Normas!$A:$D,3,FALSE)*0.6)),"")</f>
      </c>
      <c r="H8444" s="2">
        <f>IFERROR(IF(ISBLANK($A8444),"",IF($A8444="Ūdeņraža jonu koncentrācija",VLOOKUP(Dati!$A8444,Normas!$A:$D,2,FALSE),VLOOKUP(Dati!$A8444,Normas!$A:$D,2,FALSE)*0.3)),"")</f>
      </c>
      <c r="I8444" s="2">
        <f>IFERROR(IF(ISBLANK($A8444),"",IF($A8444="Ūdeņraža jonu koncentrācija",VLOOKUP(Dati!$A8444,Normas!$A:$D,3,FALSE),VLOOKUP(Dati!$A8444,Normas!$A:$D,3,FALSE)*0.3)),"")</f>
      </c>
    </row>
    <row r="8445" spans="2:9" x14ac:dyDescent="0.2">
      <c r="B8445">
        <f>IF(ISBLANK(A8445),"",VLOOKUP(A8445,Normas!A:D,4,FALSE))</f>
      </c>
      <c r="E8445" s="2">
        <f>IF(ISBLANK(D8445),"",INT(YEARFRAC(D8445,'Vispārīga informācija'!$B$2)))</f>
      </c>
      <c r="F8445" s="2">
        <f>IFERROR(IF(ISBLANK($A8445),"",IF($A8445="Ūdeņraža jonu koncentrācija",VLOOKUP(Dati!$A8445,Normas!$A:$D,2,FALSE),VLOOKUP(Dati!$A8445,Normas!$A:$D,2,FALSE)*0.6)),"")</f>
      </c>
      <c r="G8445" s="2">
        <f>IFERROR(IF(ISBLANK($A8445),"",IF($A8445="Ūdeņraža jonu koncentrācija",VLOOKUP(Dati!$A8445,Normas!$A:$D,3,FALSE),VLOOKUP(Dati!$A8445,Normas!$A:$D,3,FALSE)*0.6)),"")</f>
      </c>
      <c r="H8445" s="2">
        <f>IFERROR(IF(ISBLANK($A8445),"",IF($A8445="Ūdeņraža jonu koncentrācija",VLOOKUP(Dati!$A8445,Normas!$A:$D,2,FALSE),VLOOKUP(Dati!$A8445,Normas!$A:$D,2,FALSE)*0.3)),"")</f>
      </c>
      <c r="I8445" s="2">
        <f>IFERROR(IF(ISBLANK($A8445),"",IF($A8445="Ūdeņraža jonu koncentrācija",VLOOKUP(Dati!$A8445,Normas!$A:$D,3,FALSE),VLOOKUP(Dati!$A8445,Normas!$A:$D,3,FALSE)*0.3)),"")</f>
      </c>
    </row>
    <row r="8446" spans="2:9" x14ac:dyDescent="0.2">
      <c r="B8446">
        <f>IF(ISBLANK(A8446),"",VLOOKUP(A8446,Normas!A:D,4,FALSE))</f>
      </c>
      <c r="E8446" s="2">
        <f>IF(ISBLANK(D8446),"",INT(YEARFRAC(D8446,'Vispārīga informācija'!$B$2)))</f>
      </c>
      <c r="F8446" s="2">
        <f>IFERROR(IF(ISBLANK($A8446),"",IF($A8446="Ūdeņraža jonu koncentrācija",VLOOKUP(Dati!$A8446,Normas!$A:$D,2,FALSE),VLOOKUP(Dati!$A8446,Normas!$A:$D,2,FALSE)*0.6)),"")</f>
      </c>
      <c r="G8446" s="2">
        <f>IFERROR(IF(ISBLANK($A8446),"",IF($A8446="Ūdeņraža jonu koncentrācija",VLOOKUP(Dati!$A8446,Normas!$A:$D,3,FALSE),VLOOKUP(Dati!$A8446,Normas!$A:$D,3,FALSE)*0.6)),"")</f>
      </c>
      <c r="H8446" s="2">
        <f>IFERROR(IF(ISBLANK($A8446),"",IF($A8446="Ūdeņraža jonu koncentrācija",VLOOKUP(Dati!$A8446,Normas!$A:$D,2,FALSE),VLOOKUP(Dati!$A8446,Normas!$A:$D,2,FALSE)*0.3)),"")</f>
      </c>
      <c r="I8446" s="2">
        <f>IFERROR(IF(ISBLANK($A8446),"",IF($A8446="Ūdeņraža jonu koncentrācija",VLOOKUP(Dati!$A8446,Normas!$A:$D,3,FALSE),VLOOKUP(Dati!$A8446,Normas!$A:$D,3,FALSE)*0.3)),"")</f>
      </c>
    </row>
    <row r="8447" spans="2:9" x14ac:dyDescent="0.2">
      <c r="B8447">
        <f>IF(ISBLANK(A8447),"",VLOOKUP(A8447,Normas!A:D,4,FALSE))</f>
      </c>
      <c r="E8447" s="2">
        <f>IF(ISBLANK(D8447),"",INT(YEARFRAC(D8447,'Vispārīga informācija'!$B$2)))</f>
      </c>
      <c r="F8447" s="2">
        <f>IFERROR(IF(ISBLANK($A8447),"",IF($A8447="Ūdeņraža jonu koncentrācija",VLOOKUP(Dati!$A8447,Normas!$A:$D,2,FALSE),VLOOKUP(Dati!$A8447,Normas!$A:$D,2,FALSE)*0.6)),"")</f>
      </c>
      <c r="G8447" s="2">
        <f>IFERROR(IF(ISBLANK($A8447),"",IF($A8447="Ūdeņraža jonu koncentrācija",VLOOKUP(Dati!$A8447,Normas!$A:$D,3,FALSE),VLOOKUP(Dati!$A8447,Normas!$A:$D,3,FALSE)*0.6)),"")</f>
      </c>
      <c r="H8447" s="2">
        <f>IFERROR(IF(ISBLANK($A8447),"",IF($A8447="Ūdeņraža jonu koncentrācija",VLOOKUP(Dati!$A8447,Normas!$A:$D,2,FALSE),VLOOKUP(Dati!$A8447,Normas!$A:$D,2,FALSE)*0.3)),"")</f>
      </c>
      <c r="I8447" s="2">
        <f>IFERROR(IF(ISBLANK($A8447),"",IF($A8447="Ūdeņraža jonu koncentrācija",VLOOKUP(Dati!$A8447,Normas!$A:$D,3,FALSE),VLOOKUP(Dati!$A8447,Normas!$A:$D,3,FALSE)*0.3)),"")</f>
      </c>
    </row>
    <row r="8448" spans="2:9" x14ac:dyDescent="0.2">
      <c r="B8448">
        <f>IF(ISBLANK(A8448),"",VLOOKUP(A8448,Normas!A:D,4,FALSE))</f>
      </c>
      <c r="E8448" s="2">
        <f>IF(ISBLANK(D8448),"",INT(YEARFRAC(D8448,'Vispārīga informācija'!$B$2)))</f>
      </c>
      <c r="F8448" s="2">
        <f>IFERROR(IF(ISBLANK($A8448),"",IF($A8448="Ūdeņraža jonu koncentrācija",VLOOKUP(Dati!$A8448,Normas!$A:$D,2,FALSE),VLOOKUP(Dati!$A8448,Normas!$A:$D,2,FALSE)*0.6)),"")</f>
      </c>
      <c r="G8448" s="2">
        <f>IFERROR(IF(ISBLANK($A8448),"",IF($A8448="Ūdeņraža jonu koncentrācija",VLOOKUP(Dati!$A8448,Normas!$A:$D,3,FALSE),VLOOKUP(Dati!$A8448,Normas!$A:$D,3,FALSE)*0.6)),"")</f>
      </c>
      <c r="H8448" s="2">
        <f>IFERROR(IF(ISBLANK($A8448),"",IF($A8448="Ūdeņraža jonu koncentrācija",VLOOKUP(Dati!$A8448,Normas!$A:$D,2,FALSE),VLOOKUP(Dati!$A8448,Normas!$A:$D,2,FALSE)*0.3)),"")</f>
      </c>
      <c r="I8448" s="2">
        <f>IFERROR(IF(ISBLANK($A8448),"",IF($A8448="Ūdeņraža jonu koncentrācija",VLOOKUP(Dati!$A8448,Normas!$A:$D,3,FALSE),VLOOKUP(Dati!$A8448,Normas!$A:$D,3,FALSE)*0.3)),"")</f>
      </c>
    </row>
    <row r="8449" spans="2:9" x14ac:dyDescent="0.2">
      <c r="B8449">
        <f>IF(ISBLANK(A8449),"",VLOOKUP(A8449,Normas!A:D,4,FALSE))</f>
      </c>
      <c r="E8449" s="2">
        <f>IF(ISBLANK(D8449),"",INT(YEARFRAC(D8449,'Vispārīga informācija'!$B$2)))</f>
      </c>
      <c r="F8449" s="2">
        <f>IFERROR(IF(ISBLANK($A8449),"",IF($A8449="Ūdeņraža jonu koncentrācija",VLOOKUP(Dati!$A8449,Normas!$A:$D,2,FALSE),VLOOKUP(Dati!$A8449,Normas!$A:$D,2,FALSE)*0.6)),"")</f>
      </c>
      <c r="G8449" s="2">
        <f>IFERROR(IF(ISBLANK($A8449),"",IF($A8449="Ūdeņraža jonu koncentrācija",VLOOKUP(Dati!$A8449,Normas!$A:$D,3,FALSE),VLOOKUP(Dati!$A8449,Normas!$A:$D,3,FALSE)*0.6)),"")</f>
      </c>
      <c r="H8449" s="2">
        <f>IFERROR(IF(ISBLANK($A8449),"",IF($A8449="Ūdeņraža jonu koncentrācija",VLOOKUP(Dati!$A8449,Normas!$A:$D,2,FALSE),VLOOKUP(Dati!$A8449,Normas!$A:$D,2,FALSE)*0.3)),"")</f>
      </c>
      <c r="I8449" s="2">
        <f>IFERROR(IF(ISBLANK($A8449),"",IF($A8449="Ūdeņraža jonu koncentrācija",VLOOKUP(Dati!$A8449,Normas!$A:$D,3,FALSE),VLOOKUP(Dati!$A8449,Normas!$A:$D,3,FALSE)*0.3)),"")</f>
      </c>
    </row>
    <row r="8450" spans="2:9" x14ac:dyDescent="0.2">
      <c r="B8450">
        <f>IF(ISBLANK(A8450),"",VLOOKUP(A8450,Normas!A:D,4,FALSE))</f>
      </c>
      <c r="E8450" s="2">
        <f>IF(ISBLANK(D8450),"",INT(YEARFRAC(D8450,'Vispārīga informācija'!$B$2)))</f>
      </c>
      <c r="F8450" s="2">
        <f>IFERROR(IF(ISBLANK($A8450),"",IF($A8450="Ūdeņraža jonu koncentrācija",VLOOKUP(Dati!$A8450,Normas!$A:$D,2,FALSE),VLOOKUP(Dati!$A8450,Normas!$A:$D,2,FALSE)*0.6)),"")</f>
      </c>
      <c r="G8450" s="2">
        <f>IFERROR(IF(ISBLANK($A8450),"",IF($A8450="Ūdeņraža jonu koncentrācija",VLOOKUP(Dati!$A8450,Normas!$A:$D,3,FALSE),VLOOKUP(Dati!$A8450,Normas!$A:$D,3,FALSE)*0.6)),"")</f>
      </c>
      <c r="H8450" s="2">
        <f>IFERROR(IF(ISBLANK($A8450),"",IF($A8450="Ūdeņraža jonu koncentrācija",VLOOKUP(Dati!$A8450,Normas!$A:$D,2,FALSE),VLOOKUP(Dati!$A8450,Normas!$A:$D,2,FALSE)*0.3)),"")</f>
      </c>
      <c r="I8450" s="2">
        <f>IFERROR(IF(ISBLANK($A8450),"",IF($A8450="Ūdeņraža jonu koncentrācija",VLOOKUP(Dati!$A8450,Normas!$A:$D,3,FALSE),VLOOKUP(Dati!$A8450,Normas!$A:$D,3,FALSE)*0.3)),"")</f>
      </c>
    </row>
    <row r="8451" spans="2:9" x14ac:dyDescent="0.2">
      <c r="B8451">
        <f>IF(ISBLANK(A8451),"",VLOOKUP(A8451,Normas!A:D,4,FALSE))</f>
      </c>
      <c r="E8451" s="2">
        <f>IF(ISBLANK(D8451),"",INT(YEARFRAC(D8451,'Vispārīga informācija'!$B$2)))</f>
      </c>
      <c r="F8451" s="2">
        <f>IFERROR(IF(ISBLANK($A8451),"",IF($A8451="Ūdeņraža jonu koncentrācija",VLOOKUP(Dati!$A8451,Normas!$A:$D,2,FALSE),VLOOKUP(Dati!$A8451,Normas!$A:$D,2,FALSE)*0.6)),"")</f>
      </c>
      <c r="G8451" s="2">
        <f>IFERROR(IF(ISBLANK($A8451),"",IF($A8451="Ūdeņraža jonu koncentrācija",VLOOKUP(Dati!$A8451,Normas!$A:$D,3,FALSE),VLOOKUP(Dati!$A8451,Normas!$A:$D,3,FALSE)*0.6)),"")</f>
      </c>
      <c r="H8451" s="2">
        <f>IFERROR(IF(ISBLANK($A8451),"",IF($A8451="Ūdeņraža jonu koncentrācija",VLOOKUP(Dati!$A8451,Normas!$A:$D,2,FALSE),VLOOKUP(Dati!$A8451,Normas!$A:$D,2,FALSE)*0.3)),"")</f>
      </c>
      <c r="I8451" s="2">
        <f>IFERROR(IF(ISBLANK($A8451),"",IF($A8451="Ūdeņraža jonu koncentrācija",VLOOKUP(Dati!$A8451,Normas!$A:$D,3,FALSE),VLOOKUP(Dati!$A8451,Normas!$A:$D,3,FALSE)*0.3)),"")</f>
      </c>
    </row>
    <row r="8452" spans="2:9" x14ac:dyDescent="0.2">
      <c r="B8452">
        <f>IF(ISBLANK(A8452),"",VLOOKUP(A8452,Normas!A:D,4,FALSE))</f>
      </c>
      <c r="E8452" s="2">
        <f>IF(ISBLANK(D8452),"",INT(YEARFRAC(D8452,'Vispārīga informācija'!$B$2)))</f>
      </c>
      <c r="F8452" s="2">
        <f>IFERROR(IF(ISBLANK($A8452),"",IF($A8452="Ūdeņraža jonu koncentrācija",VLOOKUP(Dati!$A8452,Normas!$A:$D,2,FALSE),VLOOKUP(Dati!$A8452,Normas!$A:$D,2,FALSE)*0.6)),"")</f>
      </c>
      <c r="G8452" s="2">
        <f>IFERROR(IF(ISBLANK($A8452),"",IF($A8452="Ūdeņraža jonu koncentrācija",VLOOKUP(Dati!$A8452,Normas!$A:$D,3,FALSE),VLOOKUP(Dati!$A8452,Normas!$A:$D,3,FALSE)*0.6)),"")</f>
      </c>
      <c r="H8452" s="2">
        <f>IFERROR(IF(ISBLANK($A8452),"",IF($A8452="Ūdeņraža jonu koncentrācija",VLOOKUP(Dati!$A8452,Normas!$A:$D,2,FALSE),VLOOKUP(Dati!$A8452,Normas!$A:$D,2,FALSE)*0.3)),"")</f>
      </c>
      <c r="I8452" s="2">
        <f>IFERROR(IF(ISBLANK($A8452),"",IF($A8452="Ūdeņraža jonu koncentrācija",VLOOKUP(Dati!$A8452,Normas!$A:$D,3,FALSE),VLOOKUP(Dati!$A8452,Normas!$A:$D,3,FALSE)*0.3)),"")</f>
      </c>
    </row>
    <row r="8453" spans="2:9" x14ac:dyDescent="0.2">
      <c r="B8453">
        <f>IF(ISBLANK(A8453),"",VLOOKUP(A8453,Normas!A:D,4,FALSE))</f>
      </c>
      <c r="E8453" s="2">
        <f>IF(ISBLANK(D8453),"",INT(YEARFRAC(D8453,'Vispārīga informācija'!$B$2)))</f>
      </c>
      <c r="F8453" s="2">
        <f>IFERROR(IF(ISBLANK($A8453),"",IF($A8453="Ūdeņraža jonu koncentrācija",VLOOKUP(Dati!$A8453,Normas!$A:$D,2,FALSE),VLOOKUP(Dati!$A8453,Normas!$A:$D,2,FALSE)*0.6)),"")</f>
      </c>
      <c r="G8453" s="2">
        <f>IFERROR(IF(ISBLANK($A8453),"",IF($A8453="Ūdeņraža jonu koncentrācija",VLOOKUP(Dati!$A8453,Normas!$A:$D,3,FALSE),VLOOKUP(Dati!$A8453,Normas!$A:$D,3,FALSE)*0.6)),"")</f>
      </c>
      <c r="H8453" s="2">
        <f>IFERROR(IF(ISBLANK($A8453),"",IF($A8453="Ūdeņraža jonu koncentrācija",VLOOKUP(Dati!$A8453,Normas!$A:$D,2,FALSE),VLOOKUP(Dati!$A8453,Normas!$A:$D,2,FALSE)*0.3)),"")</f>
      </c>
      <c r="I8453" s="2">
        <f>IFERROR(IF(ISBLANK($A8453),"",IF($A8453="Ūdeņraža jonu koncentrācija",VLOOKUP(Dati!$A8453,Normas!$A:$D,3,FALSE),VLOOKUP(Dati!$A8453,Normas!$A:$D,3,FALSE)*0.3)),"")</f>
      </c>
    </row>
    <row r="8454" spans="2:9" x14ac:dyDescent="0.2">
      <c r="B8454">
        <f>IF(ISBLANK(A8454),"",VLOOKUP(A8454,Normas!A:D,4,FALSE))</f>
      </c>
      <c r="E8454" s="2">
        <f>IF(ISBLANK(D8454),"",INT(YEARFRAC(D8454,'Vispārīga informācija'!$B$2)))</f>
      </c>
      <c r="F8454" s="2">
        <f>IFERROR(IF(ISBLANK($A8454),"",IF($A8454="Ūdeņraža jonu koncentrācija",VLOOKUP(Dati!$A8454,Normas!$A:$D,2,FALSE),VLOOKUP(Dati!$A8454,Normas!$A:$D,2,FALSE)*0.6)),"")</f>
      </c>
      <c r="G8454" s="2">
        <f>IFERROR(IF(ISBLANK($A8454),"",IF($A8454="Ūdeņraža jonu koncentrācija",VLOOKUP(Dati!$A8454,Normas!$A:$D,3,FALSE),VLOOKUP(Dati!$A8454,Normas!$A:$D,3,FALSE)*0.6)),"")</f>
      </c>
      <c r="H8454" s="2">
        <f>IFERROR(IF(ISBLANK($A8454),"",IF($A8454="Ūdeņraža jonu koncentrācija",VLOOKUP(Dati!$A8454,Normas!$A:$D,2,FALSE),VLOOKUP(Dati!$A8454,Normas!$A:$D,2,FALSE)*0.3)),"")</f>
      </c>
      <c r="I8454" s="2">
        <f>IFERROR(IF(ISBLANK($A8454),"",IF($A8454="Ūdeņraža jonu koncentrācija",VLOOKUP(Dati!$A8454,Normas!$A:$D,3,FALSE),VLOOKUP(Dati!$A8454,Normas!$A:$D,3,FALSE)*0.3)),"")</f>
      </c>
    </row>
    <row r="8455" spans="2:9" x14ac:dyDescent="0.2">
      <c r="B8455">
        <f>IF(ISBLANK(A8455),"",VLOOKUP(A8455,Normas!A:D,4,FALSE))</f>
      </c>
      <c r="E8455" s="2">
        <f>IF(ISBLANK(D8455),"",INT(YEARFRAC(D8455,'Vispārīga informācija'!$B$2)))</f>
      </c>
      <c r="F8455" s="2">
        <f>IFERROR(IF(ISBLANK($A8455),"",IF($A8455="Ūdeņraža jonu koncentrācija",VLOOKUP(Dati!$A8455,Normas!$A:$D,2,FALSE),VLOOKUP(Dati!$A8455,Normas!$A:$D,2,FALSE)*0.6)),"")</f>
      </c>
      <c r="G8455" s="2">
        <f>IFERROR(IF(ISBLANK($A8455),"",IF($A8455="Ūdeņraža jonu koncentrācija",VLOOKUP(Dati!$A8455,Normas!$A:$D,3,FALSE),VLOOKUP(Dati!$A8455,Normas!$A:$D,3,FALSE)*0.6)),"")</f>
      </c>
      <c r="H8455" s="2">
        <f>IFERROR(IF(ISBLANK($A8455),"",IF($A8455="Ūdeņraža jonu koncentrācija",VLOOKUP(Dati!$A8455,Normas!$A:$D,2,FALSE),VLOOKUP(Dati!$A8455,Normas!$A:$D,2,FALSE)*0.3)),"")</f>
      </c>
      <c r="I8455" s="2">
        <f>IFERROR(IF(ISBLANK($A8455),"",IF($A8455="Ūdeņraža jonu koncentrācija",VLOOKUP(Dati!$A8455,Normas!$A:$D,3,FALSE),VLOOKUP(Dati!$A8455,Normas!$A:$D,3,FALSE)*0.3)),"")</f>
      </c>
    </row>
    <row r="8456" spans="2:9" x14ac:dyDescent="0.2">
      <c r="B8456">
        <f>IF(ISBLANK(A8456),"",VLOOKUP(A8456,Normas!A:D,4,FALSE))</f>
      </c>
      <c r="E8456" s="2">
        <f>IF(ISBLANK(D8456),"",INT(YEARFRAC(D8456,'Vispārīga informācija'!$B$2)))</f>
      </c>
      <c r="F8456" s="2">
        <f>IFERROR(IF(ISBLANK($A8456),"",IF($A8456="Ūdeņraža jonu koncentrācija",VLOOKUP(Dati!$A8456,Normas!$A:$D,2,FALSE),VLOOKUP(Dati!$A8456,Normas!$A:$D,2,FALSE)*0.6)),"")</f>
      </c>
      <c r="G8456" s="2">
        <f>IFERROR(IF(ISBLANK($A8456),"",IF($A8456="Ūdeņraža jonu koncentrācija",VLOOKUP(Dati!$A8456,Normas!$A:$D,3,FALSE),VLOOKUP(Dati!$A8456,Normas!$A:$D,3,FALSE)*0.6)),"")</f>
      </c>
      <c r="H8456" s="2">
        <f>IFERROR(IF(ISBLANK($A8456),"",IF($A8456="Ūdeņraža jonu koncentrācija",VLOOKUP(Dati!$A8456,Normas!$A:$D,2,FALSE),VLOOKUP(Dati!$A8456,Normas!$A:$D,2,FALSE)*0.3)),"")</f>
      </c>
      <c r="I8456" s="2">
        <f>IFERROR(IF(ISBLANK($A8456),"",IF($A8456="Ūdeņraža jonu koncentrācija",VLOOKUP(Dati!$A8456,Normas!$A:$D,3,FALSE),VLOOKUP(Dati!$A8456,Normas!$A:$D,3,FALSE)*0.3)),"")</f>
      </c>
    </row>
    <row r="8457" spans="2:9" x14ac:dyDescent="0.2">
      <c r="B8457">
        <f>IF(ISBLANK(A8457),"",VLOOKUP(A8457,Normas!A:D,4,FALSE))</f>
      </c>
      <c r="E8457" s="2">
        <f>IF(ISBLANK(D8457),"",INT(YEARFRAC(D8457,'Vispārīga informācija'!$B$2)))</f>
      </c>
      <c r="F8457" s="2">
        <f>IFERROR(IF(ISBLANK($A8457),"",IF($A8457="Ūdeņraža jonu koncentrācija",VLOOKUP(Dati!$A8457,Normas!$A:$D,2,FALSE),VLOOKUP(Dati!$A8457,Normas!$A:$D,2,FALSE)*0.6)),"")</f>
      </c>
      <c r="G8457" s="2">
        <f>IFERROR(IF(ISBLANK($A8457),"",IF($A8457="Ūdeņraža jonu koncentrācija",VLOOKUP(Dati!$A8457,Normas!$A:$D,3,FALSE),VLOOKUP(Dati!$A8457,Normas!$A:$D,3,FALSE)*0.6)),"")</f>
      </c>
      <c r="H8457" s="2">
        <f>IFERROR(IF(ISBLANK($A8457),"",IF($A8457="Ūdeņraža jonu koncentrācija",VLOOKUP(Dati!$A8457,Normas!$A:$D,2,FALSE),VLOOKUP(Dati!$A8457,Normas!$A:$D,2,FALSE)*0.3)),"")</f>
      </c>
      <c r="I8457" s="2">
        <f>IFERROR(IF(ISBLANK($A8457),"",IF($A8457="Ūdeņraža jonu koncentrācija",VLOOKUP(Dati!$A8457,Normas!$A:$D,3,FALSE),VLOOKUP(Dati!$A8457,Normas!$A:$D,3,FALSE)*0.3)),"")</f>
      </c>
    </row>
    <row r="8458" spans="2:9" x14ac:dyDescent="0.2">
      <c r="B8458">
        <f>IF(ISBLANK(A8458),"",VLOOKUP(A8458,Normas!A:D,4,FALSE))</f>
      </c>
      <c r="E8458" s="2">
        <f>IF(ISBLANK(D8458),"",INT(YEARFRAC(D8458,'Vispārīga informācija'!$B$2)))</f>
      </c>
      <c r="F8458" s="2">
        <f>IFERROR(IF(ISBLANK($A8458),"",IF($A8458="Ūdeņraža jonu koncentrācija",VLOOKUP(Dati!$A8458,Normas!$A:$D,2,FALSE),VLOOKUP(Dati!$A8458,Normas!$A:$D,2,FALSE)*0.6)),"")</f>
      </c>
      <c r="G8458" s="2">
        <f>IFERROR(IF(ISBLANK($A8458),"",IF($A8458="Ūdeņraža jonu koncentrācija",VLOOKUP(Dati!$A8458,Normas!$A:$D,3,FALSE),VLOOKUP(Dati!$A8458,Normas!$A:$D,3,FALSE)*0.6)),"")</f>
      </c>
      <c r="H8458" s="2">
        <f>IFERROR(IF(ISBLANK($A8458),"",IF($A8458="Ūdeņraža jonu koncentrācija",VLOOKUP(Dati!$A8458,Normas!$A:$D,2,FALSE),VLOOKUP(Dati!$A8458,Normas!$A:$D,2,FALSE)*0.3)),"")</f>
      </c>
      <c r="I8458" s="2">
        <f>IFERROR(IF(ISBLANK($A8458),"",IF($A8458="Ūdeņraža jonu koncentrācija",VLOOKUP(Dati!$A8458,Normas!$A:$D,3,FALSE),VLOOKUP(Dati!$A8458,Normas!$A:$D,3,FALSE)*0.3)),"")</f>
      </c>
    </row>
    <row r="8459" spans="2:9" x14ac:dyDescent="0.2">
      <c r="B8459">
        <f>IF(ISBLANK(A8459),"",VLOOKUP(A8459,Normas!A:D,4,FALSE))</f>
      </c>
      <c r="E8459" s="2">
        <f>IF(ISBLANK(D8459),"",INT(YEARFRAC(D8459,'Vispārīga informācija'!$B$2)))</f>
      </c>
      <c r="F8459" s="2">
        <f>IFERROR(IF(ISBLANK($A8459),"",IF($A8459="Ūdeņraža jonu koncentrācija",VLOOKUP(Dati!$A8459,Normas!$A:$D,2,FALSE),VLOOKUP(Dati!$A8459,Normas!$A:$D,2,FALSE)*0.6)),"")</f>
      </c>
      <c r="G8459" s="2">
        <f>IFERROR(IF(ISBLANK($A8459),"",IF($A8459="Ūdeņraža jonu koncentrācija",VLOOKUP(Dati!$A8459,Normas!$A:$D,3,FALSE),VLOOKUP(Dati!$A8459,Normas!$A:$D,3,FALSE)*0.6)),"")</f>
      </c>
      <c r="H8459" s="2">
        <f>IFERROR(IF(ISBLANK($A8459),"",IF($A8459="Ūdeņraža jonu koncentrācija",VLOOKUP(Dati!$A8459,Normas!$A:$D,2,FALSE),VLOOKUP(Dati!$A8459,Normas!$A:$D,2,FALSE)*0.3)),"")</f>
      </c>
      <c r="I8459" s="2">
        <f>IFERROR(IF(ISBLANK($A8459),"",IF($A8459="Ūdeņraža jonu koncentrācija",VLOOKUP(Dati!$A8459,Normas!$A:$D,3,FALSE),VLOOKUP(Dati!$A8459,Normas!$A:$D,3,FALSE)*0.3)),"")</f>
      </c>
    </row>
    <row r="8460" spans="2:9" x14ac:dyDescent="0.2">
      <c r="B8460">
        <f>IF(ISBLANK(A8460),"",VLOOKUP(A8460,Normas!A:D,4,FALSE))</f>
      </c>
      <c r="E8460" s="2">
        <f>IF(ISBLANK(D8460),"",INT(YEARFRAC(D8460,'Vispārīga informācija'!$B$2)))</f>
      </c>
      <c r="F8460" s="2">
        <f>IFERROR(IF(ISBLANK($A8460),"",IF($A8460="Ūdeņraža jonu koncentrācija",VLOOKUP(Dati!$A8460,Normas!$A:$D,2,FALSE),VLOOKUP(Dati!$A8460,Normas!$A:$D,2,FALSE)*0.6)),"")</f>
      </c>
      <c r="G8460" s="2">
        <f>IFERROR(IF(ISBLANK($A8460),"",IF($A8460="Ūdeņraža jonu koncentrācija",VLOOKUP(Dati!$A8460,Normas!$A:$D,3,FALSE),VLOOKUP(Dati!$A8460,Normas!$A:$D,3,FALSE)*0.6)),"")</f>
      </c>
      <c r="H8460" s="2">
        <f>IFERROR(IF(ISBLANK($A8460),"",IF($A8460="Ūdeņraža jonu koncentrācija",VLOOKUP(Dati!$A8460,Normas!$A:$D,2,FALSE),VLOOKUP(Dati!$A8460,Normas!$A:$D,2,FALSE)*0.3)),"")</f>
      </c>
      <c r="I8460" s="2">
        <f>IFERROR(IF(ISBLANK($A8460),"",IF($A8460="Ūdeņraža jonu koncentrācija",VLOOKUP(Dati!$A8460,Normas!$A:$D,3,FALSE),VLOOKUP(Dati!$A8460,Normas!$A:$D,3,FALSE)*0.3)),"")</f>
      </c>
    </row>
    <row r="8461" spans="2:9" x14ac:dyDescent="0.2">
      <c r="B8461">
        <f>IF(ISBLANK(A8461),"",VLOOKUP(A8461,Normas!A:D,4,FALSE))</f>
      </c>
      <c r="E8461" s="2">
        <f>IF(ISBLANK(D8461),"",INT(YEARFRAC(D8461,'Vispārīga informācija'!$B$2)))</f>
      </c>
      <c r="F8461" s="2">
        <f>IFERROR(IF(ISBLANK($A8461),"",IF($A8461="Ūdeņraža jonu koncentrācija",VLOOKUP(Dati!$A8461,Normas!$A:$D,2,FALSE),VLOOKUP(Dati!$A8461,Normas!$A:$D,2,FALSE)*0.6)),"")</f>
      </c>
      <c r="G8461" s="2">
        <f>IFERROR(IF(ISBLANK($A8461),"",IF($A8461="Ūdeņraža jonu koncentrācija",VLOOKUP(Dati!$A8461,Normas!$A:$D,3,FALSE),VLOOKUP(Dati!$A8461,Normas!$A:$D,3,FALSE)*0.6)),"")</f>
      </c>
      <c r="H8461" s="2">
        <f>IFERROR(IF(ISBLANK($A8461),"",IF($A8461="Ūdeņraža jonu koncentrācija",VLOOKUP(Dati!$A8461,Normas!$A:$D,2,FALSE),VLOOKUP(Dati!$A8461,Normas!$A:$D,2,FALSE)*0.3)),"")</f>
      </c>
      <c r="I8461" s="2">
        <f>IFERROR(IF(ISBLANK($A8461),"",IF($A8461="Ūdeņraža jonu koncentrācija",VLOOKUP(Dati!$A8461,Normas!$A:$D,3,FALSE),VLOOKUP(Dati!$A8461,Normas!$A:$D,3,FALSE)*0.3)),"")</f>
      </c>
    </row>
    <row r="8462" spans="2:9" x14ac:dyDescent="0.2">
      <c r="B8462">
        <f>IF(ISBLANK(A8462),"",VLOOKUP(A8462,Normas!A:D,4,FALSE))</f>
      </c>
      <c r="E8462" s="2">
        <f>IF(ISBLANK(D8462),"",INT(YEARFRAC(D8462,'Vispārīga informācija'!$B$2)))</f>
      </c>
      <c r="F8462" s="2">
        <f>IFERROR(IF(ISBLANK($A8462),"",IF($A8462="Ūdeņraža jonu koncentrācija",VLOOKUP(Dati!$A8462,Normas!$A:$D,2,FALSE),VLOOKUP(Dati!$A8462,Normas!$A:$D,2,FALSE)*0.6)),"")</f>
      </c>
      <c r="G8462" s="2">
        <f>IFERROR(IF(ISBLANK($A8462),"",IF($A8462="Ūdeņraža jonu koncentrācija",VLOOKUP(Dati!$A8462,Normas!$A:$D,3,FALSE),VLOOKUP(Dati!$A8462,Normas!$A:$D,3,FALSE)*0.6)),"")</f>
      </c>
      <c r="H8462" s="2">
        <f>IFERROR(IF(ISBLANK($A8462),"",IF($A8462="Ūdeņraža jonu koncentrācija",VLOOKUP(Dati!$A8462,Normas!$A:$D,2,FALSE),VLOOKUP(Dati!$A8462,Normas!$A:$D,2,FALSE)*0.3)),"")</f>
      </c>
      <c r="I8462" s="2">
        <f>IFERROR(IF(ISBLANK($A8462),"",IF($A8462="Ūdeņraža jonu koncentrācija",VLOOKUP(Dati!$A8462,Normas!$A:$D,3,FALSE),VLOOKUP(Dati!$A8462,Normas!$A:$D,3,FALSE)*0.3)),"")</f>
      </c>
    </row>
    <row r="8463" spans="2:9" x14ac:dyDescent="0.2">
      <c r="B8463">
        <f>IF(ISBLANK(A8463),"",VLOOKUP(A8463,Normas!A:D,4,FALSE))</f>
      </c>
      <c r="E8463" s="2">
        <f>IF(ISBLANK(D8463),"",INT(YEARFRAC(D8463,'Vispārīga informācija'!$B$2)))</f>
      </c>
      <c r="F8463" s="2">
        <f>IFERROR(IF(ISBLANK($A8463),"",IF($A8463="Ūdeņraža jonu koncentrācija",VLOOKUP(Dati!$A8463,Normas!$A:$D,2,FALSE),VLOOKUP(Dati!$A8463,Normas!$A:$D,2,FALSE)*0.6)),"")</f>
      </c>
      <c r="G8463" s="2">
        <f>IFERROR(IF(ISBLANK($A8463),"",IF($A8463="Ūdeņraža jonu koncentrācija",VLOOKUP(Dati!$A8463,Normas!$A:$D,3,FALSE),VLOOKUP(Dati!$A8463,Normas!$A:$D,3,FALSE)*0.6)),"")</f>
      </c>
      <c r="H8463" s="2">
        <f>IFERROR(IF(ISBLANK($A8463),"",IF($A8463="Ūdeņraža jonu koncentrācija",VLOOKUP(Dati!$A8463,Normas!$A:$D,2,FALSE),VLOOKUP(Dati!$A8463,Normas!$A:$D,2,FALSE)*0.3)),"")</f>
      </c>
      <c r="I8463" s="2">
        <f>IFERROR(IF(ISBLANK($A8463),"",IF($A8463="Ūdeņraža jonu koncentrācija",VLOOKUP(Dati!$A8463,Normas!$A:$D,3,FALSE),VLOOKUP(Dati!$A8463,Normas!$A:$D,3,FALSE)*0.3)),"")</f>
      </c>
    </row>
    <row r="8464" spans="2:9" x14ac:dyDescent="0.2">
      <c r="B8464">
        <f>IF(ISBLANK(A8464),"",VLOOKUP(A8464,Normas!A:D,4,FALSE))</f>
      </c>
      <c r="E8464" s="2">
        <f>IF(ISBLANK(D8464),"",INT(YEARFRAC(D8464,'Vispārīga informācija'!$B$2)))</f>
      </c>
      <c r="F8464" s="2">
        <f>IFERROR(IF(ISBLANK($A8464),"",IF($A8464="Ūdeņraža jonu koncentrācija",VLOOKUP(Dati!$A8464,Normas!$A:$D,2,FALSE),VLOOKUP(Dati!$A8464,Normas!$A:$D,2,FALSE)*0.6)),"")</f>
      </c>
      <c r="G8464" s="2">
        <f>IFERROR(IF(ISBLANK($A8464),"",IF($A8464="Ūdeņraža jonu koncentrācija",VLOOKUP(Dati!$A8464,Normas!$A:$D,3,FALSE),VLOOKUP(Dati!$A8464,Normas!$A:$D,3,FALSE)*0.6)),"")</f>
      </c>
      <c r="H8464" s="2">
        <f>IFERROR(IF(ISBLANK($A8464),"",IF($A8464="Ūdeņraža jonu koncentrācija",VLOOKUP(Dati!$A8464,Normas!$A:$D,2,FALSE),VLOOKUP(Dati!$A8464,Normas!$A:$D,2,FALSE)*0.3)),"")</f>
      </c>
      <c r="I8464" s="2">
        <f>IFERROR(IF(ISBLANK($A8464),"",IF($A8464="Ūdeņraža jonu koncentrācija",VLOOKUP(Dati!$A8464,Normas!$A:$D,3,FALSE),VLOOKUP(Dati!$A8464,Normas!$A:$D,3,FALSE)*0.3)),"")</f>
      </c>
    </row>
    <row r="8465" spans="2:9" x14ac:dyDescent="0.2">
      <c r="B8465">
        <f>IF(ISBLANK(A8465),"",VLOOKUP(A8465,Normas!A:D,4,FALSE))</f>
      </c>
      <c r="E8465" s="2">
        <f>IF(ISBLANK(D8465),"",INT(YEARFRAC(D8465,'Vispārīga informācija'!$B$2)))</f>
      </c>
      <c r="F8465" s="2">
        <f>IFERROR(IF(ISBLANK($A8465),"",IF($A8465="Ūdeņraža jonu koncentrācija",VLOOKUP(Dati!$A8465,Normas!$A:$D,2,FALSE),VLOOKUP(Dati!$A8465,Normas!$A:$D,2,FALSE)*0.6)),"")</f>
      </c>
      <c r="G8465" s="2">
        <f>IFERROR(IF(ISBLANK($A8465),"",IF($A8465="Ūdeņraža jonu koncentrācija",VLOOKUP(Dati!$A8465,Normas!$A:$D,3,FALSE),VLOOKUP(Dati!$A8465,Normas!$A:$D,3,FALSE)*0.6)),"")</f>
      </c>
      <c r="H8465" s="2">
        <f>IFERROR(IF(ISBLANK($A8465),"",IF($A8465="Ūdeņraža jonu koncentrācija",VLOOKUP(Dati!$A8465,Normas!$A:$D,2,FALSE),VLOOKUP(Dati!$A8465,Normas!$A:$D,2,FALSE)*0.3)),"")</f>
      </c>
      <c r="I8465" s="2">
        <f>IFERROR(IF(ISBLANK($A8465),"",IF($A8465="Ūdeņraža jonu koncentrācija",VLOOKUP(Dati!$A8465,Normas!$A:$D,3,FALSE),VLOOKUP(Dati!$A8465,Normas!$A:$D,3,FALSE)*0.3)),"")</f>
      </c>
    </row>
    <row r="8466" spans="2:9" x14ac:dyDescent="0.2">
      <c r="B8466">
        <f>IF(ISBLANK(A8466),"",VLOOKUP(A8466,Normas!A:D,4,FALSE))</f>
      </c>
      <c r="E8466" s="2">
        <f>IF(ISBLANK(D8466),"",INT(YEARFRAC(D8466,'Vispārīga informācija'!$B$2)))</f>
      </c>
      <c r="F8466" s="2">
        <f>IFERROR(IF(ISBLANK($A8466),"",IF($A8466="Ūdeņraža jonu koncentrācija",VLOOKUP(Dati!$A8466,Normas!$A:$D,2,FALSE),VLOOKUP(Dati!$A8466,Normas!$A:$D,2,FALSE)*0.6)),"")</f>
      </c>
      <c r="G8466" s="2">
        <f>IFERROR(IF(ISBLANK($A8466),"",IF($A8466="Ūdeņraža jonu koncentrācija",VLOOKUP(Dati!$A8466,Normas!$A:$D,3,FALSE),VLOOKUP(Dati!$A8466,Normas!$A:$D,3,FALSE)*0.6)),"")</f>
      </c>
      <c r="H8466" s="2">
        <f>IFERROR(IF(ISBLANK($A8466),"",IF($A8466="Ūdeņraža jonu koncentrācija",VLOOKUP(Dati!$A8466,Normas!$A:$D,2,FALSE),VLOOKUP(Dati!$A8466,Normas!$A:$D,2,FALSE)*0.3)),"")</f>
      </c>
      <c r="I8466" s="2">
        <f>IFERROR(IF(ISBLANK($A8466),"",IF($A8466="Ūdeņraža jonu koncentrācija",VLOOKUP(Dati!$A8466,Normas!$A:$D,3,FALSE),VLOOKUP(Dati!$A8466,Normas!$A:$D,3,FALSE)*0.3)),"")</f>
      </c>
    </row>
    <row r="8467" spans="2:9" x14ac:dyDescent="0.2">
      <c r="B8467">
        <f>IF(ISBLANK(A8467),"",VLOOKUP(A8467,Normas!A:D,4,FALSE))</f>
      </c>
      <c r="E8467" s="2">
        <f>IF(ISBLANK(D8467),"",INT(YEARFRAC(D8467,'Vispārīga informācija'!$B$2)))</f>
      </c>
      <c r="F8467" s="2">
        <f>IFERROR(IF(ISBLANK($A8467),"",IF($A8467="Ūdeņraža jonu koncentrācija",VLOOKUP(Dati!$A8467,Normas!$A:$D,2,FALSE),VLOOKUP(Dati!$A8467,Normas!$A:$D,2,FALSE)*0.6)),"")</f>
      </c>
      <c r="G8467" s="2">
        <f>IFERROR(IF(ISBLANK($A8467),"",IF($A8467="Ūdeņraža jonu koncentrācija",VLOOKUP(Dati!$A8467,Normas!$A:$D,3,FALSE),VLOOKUP(Dati!$A8467,Normas!$A:$D,3,FALSE)*0.6)),"")</f>
      </c>
      <c r="H8467" s="2">
        <f>IFERROR(IF(ISBLANK($A8467),"",IF($A8467="Ūdeņraža jonu koncentrācija",VLOOKUP(Dati!$A8467,Normas!$A:$D,2,FALSE),VLOOKUP(Dati!$A8467,Normas!$A:$D,2,FALSE)*0.3)),"")</f>
      </c>
      <c r="I8467" s="2">
        <f>IFERROR(IF(ISBLANK($A8467),"",IF($A8467="Ūdeņraža jonu koncentrācija",VLOOKUP(Dati!$A8467,Normas!$A:$D,3,FALSE),VLOOKUP(Dati!$A8467,Normas!$A:$D,3,FALSE)*0.3)),"")</f>
      </c>
    </row>
    <row r="8468" spans="2:9" x14ac:dyDescent="0.2">
      <c r="B8468">
        <f>IF(ISBLANK(A8468),"",VLOOKUP(A8468,Normas!A:D,4,FALSE))</f>
      </c>
      <c r="E8468" s="2">
        <f>IF(ISBLANK(D8468),"",INT(YEARFRAC(D8468,'Vispārīga informācija'!$B$2)))</f>
      </c>
      <c r="F8468" s="2">
        <f>IFERROR(IF(ISBLANK($A8468),"",IF($A8468="Ūdeņraža jonu koncentrācija",VLOOKUP(Dati!$A8468,Normas!$A:$D,2,FALSE),VLOOKUP(Dati!$A8468,Normas!$A:$D,2,FALSE)*0.6)),"")</f>
      </c>
      <c r="G8468" s="2">
        <f>IFERROR(IF(ISBLANK($A8468),"",IF($A8468="Ūdeņraža jonu koncentrācija",VLOOKUP(Dati!$A8468,Normas!$A:$D,3,FALSE),VLOOKUP(Dati!$A8468,Normas!$A:$D,3,FALSE)*0.6)),"")</f>
      </c>
      <c r="H8468" s="2">
        <f>IFERROR(IF(ISBLANK($A8468),"",IF($A8468="Ūdeņraža jonu koncentrācija",VLOOKUP(Dati!$A8468,Normas!$A:$D,2,FALSE),VLOOKUP(Dati!$A8468,Normas!$A:$D,2,FALSE)*0.3)),"")</f>
      </c>
      <c r="I8468" s="2">
        <f>IFERROR(IF(ISBLANK($A8468),"",IF($A8468="Ūdeņraža jonu koncentrācija",VLOOKUP(Dati!$A8468,Normas!$A:$D,3,FALSE),VLOOKUP(Dati!$A8468,Normas!$A:$D,3,FALSE)*0.3)),"")</f>
      </c>
    </row>
    <row r="8469" spans="2:9" x14ac:dyDescent="0.2">
      <c r="B8469">
        <f>IF(ISBLANK(A8469),"",VLOOKUP(A8469,Normas!A:D,4,FALSE))</f>
      </c>
      <c r="E8469" s="2">
        <f>IF(ISBLANK(D8469),"",INT(YEARFRAC(D8469,'Vispārīga informācija'!$B$2)))</f>
      </c>
      <c r="F8469" s="2">
        <f>IFERROR(IF(ISBLANK($A8469),"",IF($A8469="Ūdeņraža jonu koncentrācija",VLOOKUP(Dati!$A8469,Normas!$A:$D,2,FALSE),VLOOKUP(Dati!$A8469,Normas!$A:$D,2,FALSE)*0.6)),"")</f>
      </c>
      <c r="G8469" s="2">
        <f>IFERROR(IF(ISBLANK($A8469),"",IF($A8469="Ūdeņraža jonu koncentrācija",VLOOKUP(Dati!$A8469,Normas!$A:$D,3,FALSE),VLOOKUP(Dati!$A8469,Normas!$A:$D,3,FALSE)*0.6)),"")</f>
      </c>
      <c r="H8469" s="2">
        <f>IFERROR(IF(ISBLANK($A8469),"",IF($A8469="Ūdeņraža jonu koncentrācija",VLOOKUP(Dati!$A8469,Normas!$A:$D,2,FALSE),VLOOKUP(Dati!$A8469,Normas!$A:$D,2,FALSE)*0.3)),"")</f>
      </c>
      <c r="I8469" s="2">
        <f>IFERROR(IF(ISBLANK($A8469),"",IF($A8469="Ūdeņraža jonu koncentrācija",VLOOKUP(Dati!$A8469,Normas!$A:$D,3,FALSE),VLOOKUP(Dati!$A8469,Normas!$A:$D,3,FALSE)*0.3)),"")</f>
      </c>
    </row>
    <row r="8470" spans="2:9" x14ac:dyDescent="0.2">
      <c r="B8470">
        <f>IF(ISBLANK(A8470),"",VLOOKUP(A8470,Normas!A:D,4,FALSE))</f>
      </c>
      <c r="E8470" s="2">
        <f>IF(ISBLANK(D8470),"",INT(YEARFRAC(D8470,'Vispārīga informācija'!$B$2)))</f>
      </c>
      <c r="F8470" s="2">
        <f>IFERROR(IF(ISBLANK($A8470),"",IF($A8470="Ūdeņraža jonu koncentrācija",VLOOKUP(Dati!$A8470,Normas!$A:$D,2,FALSE),VLOOKUP(Dati!$A8470,Normas!$A:$D,2,FALSE)*0.6)),"")</f>
      </c>
      <c r="G8470" s="2">
        <f>IFERROR(IF(ISBLANK($A8470),"",IF($A8470="Ūdeņraža jonu koncentrācija",VLOOKUP(Dati!$A8470,Normas!$A:$D,3,FALSE),VLOOKUP(Dati!$A8470,Normas!$A:$D,3,FALSE)*0.6)),"")</f>
      </c>
      <c r="H8470" s="2">
        <f>IFERROR(IF(ISBLANK($A8470),"",IF($A8470="Ūdeņraža jonu koncentrācija",VLOOKUP(Dati!$A8470,Normas!$A:$D,2,FALSE),VLOOKUP(Dati!$A8470,Normas!$A:$D,2,FALSE)*0.3)),"")</f>
      </c>
      <c r="I8470" s="2">
        <f>IFERROR(IF(ISBLANK($A8470),"",IF($A8470="Ūdeņraža jonu koncentrācija",VLOOKUP(Dati!$A8470,Normas!$A:$D,3,FALSE),VLOOKUP(Dati!$A8470,Normas!$A:$D,3,FALSE)*0.3)),"")</f>
      </c>
    </row>
    <row r="8471" spans="2:9" x14ac:dyDescent="0.2">
      <c r="B8471">
        <f>IF(ISBLANK(A8471),"",VLOOKUP(A8471,Normas!A:D,4,FALSE))</f>
      </c>
      <c r="E8471" s="2">
        <f>IF(ISBLANK(D8471),"",INT(YEARFRAC(D8471,'Vispārīga informācija'!$B$2)))</f>
      </c>
      <c r="F8471" s="2">
        <f>IFERROR(IF(ISBLANK($A8471),"",IF($A8471="Ūdeņraža jonu koncentrācija",VLOOKUP(Dati!$A8471,Normas!$A:$D,2,FALSE),VLOOKUP(Dati!$A8471,Normas!$A:$D,2,FALSE)*0.6)),"")</f>
      </c>
      <c r="G8471" s="2">
        <f>IFERROR(IF(ISBLANK($A8471),"",IF($A8471="Ūdeņraža jonu koncentrācija",VLOOKUP(Dati!$A8471,Normas!$A:$D,3,FALSE),VLOOKUP(Dati!$A8471,Normas!$A:$D,3,FALSE)*0.6)),"")</f>
      </c>
      <c r="H8471" s="2">
        <f>IFERROR(IF(ISBLANK($A8471),"",IF($A8471="Ūdeņraža jonu koncentrācija",VLOOKUP(Dati!$A8471,Normas!$A:$D,2,FALSE),VLOOKUP(Dati!$A8471,Normas!$A:$D,2,FALSE)*0.3)),"")</f>
      </c>
      <c r="I8471" s="2">
        <f>IFERROR(IF(ISBLANK($A8471),"",IF($A8471="Ūdeņraža jonu koncentrācija",VLOOKUP(Dati!$A8471,Normas!$A:$D,3,FALSE),VLOOKUP(Dati!$A8471,Normas!$A:$D,3,FALSE)*0.3)),"")</f>
      </c>
    </row>
    <row r="8472" spans="2:9" x14ac:dyDescent="0.2">
      <c r="B8472">
        <f>IF(ISBLANK(A8472),"",VLOOKUP(A8472,Normas!A:D,4,FALSE))</f>
      </c>
      <c r="E8472" s="2">
        <f>IF(ISBLANK(D8472),"",INT(YEARFRAC(D8472,'Vispārīga informācija'!$B$2)))</f>
      </c>
      <c r="F8472" s="2">
        <f>IFERROR(IF(ISBLANK($A8472),"",IF($A8472="Ūdeņraža jonu koncentrācija",VLOOKUP(Dati!$A8472,Normas!$A:$D,2,FALSE),VLOOKUP(Dati!$A8472,Normas!$A:$D,2,FALSE)*0.6)),"")</f>
      </c>
      <c r="G8472" s="2">
        <f>IFERROR(IF(ISBLANK($A8472),"",IF($A8472="Ūdeņraža jonu koncentrācija",VLOOKUP(Dati!$A8472,Normas!$A:$D,3,FALSE),VLOOKUP(Dati!$A8472,Normas!$A:$D,3,FALSE)*0.6)),"")</f>
      </c>
      <c r="H8472" s="2">
        <f>IFERROR(IF(ISBLANK($A8472),"",IF($A8472="Ūdeņraža jonu koncentrācija",VLOOKUP(Dati!$A8472,Normas!$A:$D,2,FALSE),VLOOKUP(Dati!$A8472,Normas!$A:$D,2,FALSE)*0.3)),"")</f>
      </c>
      <c r="I8472" s="2">
        <f>IFERROR(IF(ISBLANK($A8472),"",IF($A8472="Ūdeņraža jonu koncentrācija",VLOOKUP(Dati!$A8472,Normas!$A:$D,3,FALSE),VLOOKUP(Dati!$A8472,Normas!$A:$D,3,FALSE)*0.3)),"")</f>
      </c>
    </row>
    <row r="8473" spans="2:9" x14ac:dyDescent="0.2">
      <c r="B8473">
        <f>IF(ISBLANK(A8473),"",VLOOKUP(A8473,Normas!A:D,4,FALSE))</f>
      </c>
      <c r="E8473" s="2">
        <f>IF(ISBLANK(D8473),"",INT(YEARFRAC(D8473,'Vispārīga informācija'!$B$2)))</f>
      </c>
      <c r="F8473" s="2">
        <f>IFERROR(IF(ISBLANK($A8473),"",IF($A8473="Ūdeņraža jonu koncentrācija",VLOOKUP(Dati!$A8473,Normas!$A:$D,2,FALSE),VLOOKUP(Dati!$A8473,Normas!$A:$D,2,FALSE)*0.6)),"")</f>
      </c>
      <c r="G8473" s="2">
        <f>IFERROR(IF(ISBLANK($A8473),"",IF($A8473="Ūdeņraža jonu koncentrācija",VLOOKUP(Dati!$A8473,Normas!$A:$D,3,FALSE),VLOOKUP(Dati!$A8473,Normas!$A:$D,3,FALSE)*0.6)),"")</f>
      </c>
      <c r="H8473" s="2">
        <f>IFERROR(IF(ISBLANK($A8473),"",IF($A8473="Ūdeņraža jonu koncentrācija",VLOOKUP(Dati!$A8473,Normas!$A:$D,2,FALSE),VLOOKUP(Dati!$A8473,Normas!$A:$D,2,FALSE)*0.3)),"")</f>
      </c>
      <c r="I8473" s="2">
        <f>IFERROR(IF(ISBLANK($A8473),"",IF($A8473="Ūdeņraža jonu koncentrācija",VLOOKUP(Dati!$A8473,Normas!$A:$D,3,FALSE),VLOOKUP(Dati!$A8473,Normas!$A:$D,3,FALSE)*0.3)),"")</f>
      </c>
    </row>
    <row r="8474" spans="2:9" x14ac:dyDescent="0.2">
      <c r="B8474">
        <f>IF(ISBLANK(A8474),"",VLOOKUP(A8474,Normas!A:D,4,FALSE))</f>
      </c>
      <c r="E8474" s="2">
        <f>IF(ISBLANK(D8474),"",INT(YEARFRAC(D8474,'Vispārīga informācija'!$B$2)))</f>
      </c>
      <c r="F8474" s="2">
        <f>IFERROR(IF(ISBLANK($A8474),"",IF($A8474="Ūdeņraža jonu koncentrācija",VLOOKUP(Dati!$A8474,Normas!$A:$D,2,FALSE),VLOOKUP(Dati!$A8474,Normas!$A:$D,2,FALSE)*0.6)),"")</f>
      </c>
      <c r="G8474" s="2">
        <f>IFERROR(IF(ISBLANK($A8474),"",IF($A8474="Ūdeņraža jonu koncentrācija",VLOOKUP(Dati!$A8474,Normas!$A:$D,3,FALSE),VLOOKUP(Dati!$A8474,Normas!$A:$D,3,FALSE)*0.6)),"")</f>
      </c>
      <c r="H8474" s="2">
        <f>IFERROR(IF(ISBLANK($A8474),"",IF($A8474="Ūdeņraža jonu koncentrācija",VLOOKUP(Dati!$A8474,Normas!$A:$D,2,FALSE),VLOOKUP(Dati!$A8474,Normas!$A:$D,2,FALSE)*0.3)),"")</f>
      </c>
      <c r="I8474" s="2">
        <f>IFERROR(IF(ISBLANK($A8474),"",IF($A8474="Ūdeņraža jonu koncentrācija",VLOOKUP(Dati!$A8474,Normas!$A:$D,3,FALSE),VLOOKUP(Dati!$A8474,Normas!$A:$D,3,FALSE)*0.3)),"")</f>
      </c>
    </row>
    <row r="8475" spans="2:9" x14ac:dyDescent="0.2">
      <c r="B8475">
        <f>IF(ISBLANK(A8475),"",VLOOKUP(A8475,Normas!A:D,4,FALSE))</f>
      </c>
      <c r="E8475" s="2">
        <f>IF(ISBLANK(D8475),"",INT(YEARFRAC(D8475,'Vispārīga informācija'!$B$2)))</f>
      </c>
      <c r="F8475" s="2">
        <f>IFERROR(IF(ISBLANK($A8475),"",IF($A8475="Ūdeņraža jonu koncentrācija",VLOOKUP(Dati!$A8475,Normas!$A:$D,2,FALSE),VLOOKUP(Dati!$A8475,Normas!$A:$D,2,FALSE)*0.6)),"")</f>
      </c>
      <c r="G8475" s="2">
        <f>IFERROR(IF(ISBLANK($A8475),"",IF($A8475="Ūdeņraža jonu koncentrācija",VLOOKUP(Dati!$A8475,Normas!$A:$D,3,FALSE),VLOOKUP(Dati!$A8475,Normas!$A:$D,3,FALSE)*0.6)),"")</f>
      </c>
      <c r="H8475" s="2">
        <f>IFERROR(IF(ISBLANK($A8475),"",IF($A8475="Ūdeņraža jonu koncentrācija",VLOOKUP(Dati!$A8475,Normas!$A:$D,2,FALSE),VLOOKUP(Dati!$A8475,Normas!$A:$D,2,FALSE)*0.3)),"")</f>
      </c>
      <c r="I8475" s="2">
        <f>IFERROR(IF(ISBLANK($A8475),"",IF($A8475="Ūdeņraža jonu koncentrācija",VLOOKUP(Dati!$A8475,Normas!$A:$D,3,FALSE),VLOOKUP(Dati!$A8475,Normas!$A:$D,3,FALSE)*0.3)),"")</f>
      </c>
    </row>
    <row r="8476" spans="2:9" x14ac:dyDescent="0.2">
      <c r="B8476">
        <f>IF(ISBLANK(A8476),"",VLOOKUP(A8476,Normas!A:D,4,FALSE))</f>
      </c>
      <c r="E8476" s="2">
        <f>IF(ISBLANK(D8476),"",INT(YEARFRAC(D8476,'Vispārīga informācija'!$B$2)))</f>
      </c>
      <c r="F8476" s="2">
        <f>IFERROR(IF(ISBLANK($A8476),"",IF($A8476="Ūdeņraža jonu koncentrācija",VLOOKUP(Dati!$A8476,Normas!$A:$D,2,FALSE),VLOOKUP(Dati!$A8476,Normas!$A:$D,2,FALSE)*0.6)),"")</f>
      </c>
      <c r="G8476" s="2">
        <f>IFERROR(IF(ISBLANK($A8476),"",IF($A8476="Ūdeņraža jonu koncentrācija",VLOOKUP(Dati!$A8476,Normas!$A:$D,3,FALSE),VLOOKUP(Dati!$A8476,Normas!$A:$D,3,FALSE)*0.6)),"")</f>
      </c>
      <c r="H8476" s="2">
        <f>IFERROR(IF(ISBLANK($A8476),"",IF($A8476="Ūdeņraža jonu koncentrācija",VLOOKUP(Dati!$A8476,Normas!$A:$D,2,FALSE),VLOOKUP(Dati!$A8476,Normas!$A:$D,2,FALSE)*0.3)),"")</f>
      </c>
      <c r="I8476" s="2">
        <f>IFERROR(IF(ISBLANK($A8476),"",IF($A8476="Ūdeņraža jonu koncentrācija",VLOOKUP(Dati!$A8476,Normas!$A:$D,3,FALSE),VLOOKUP(Dati!$A8476,Normas!$A:$D,3,FALSE)*0.3)),"")</f>
      </c>
    </row>
    <row r="8477" spans="2:9" x14ac:dyDescent="0.2">
      <c r="B8477">
        <f>IF(ISBLANK(A8477),"",VLOOKUP(A8477,Normas!A:D,4,FALSE))</f>
      </c>
      <c r="E8477" s="2">
        <f>IF(ISBLANK(D8477),"",INT(YEARFRAC(D8477,'Vispārīga informācija'!$B$2)))</f>
      </c>
      <c r="F8477" s="2">
        <f>IFERROR(IF(ISBLANK($A8477),"",IF($A8477="Ūdeņraža jonu koncentrācija",VLOOKUP(Dati!$A8477,Normas!$A:$D,2,FALSE),VLOOKUP(Dati!$A8477,Normas!$A:$D,2,FALSE)*0.6)),"")</f>
      </c>
      <c r="G8477" s="2">
        <f>IFERROR(IF(ISBLANK($A8477),"",IF($A8477="Ūdeņraža jonu koncentrācija",VLOOKUP(Dati!$A8477,Normas!$A:$D,3,FALSE),VLOOKUP(Dati!$A8477,Normas!$A:$D,3,FALSE)*0.6)),"")</f>
      </c>
      <c r="H8477" s="2">
        <f>IFERROR(IF(ISBLANK($A8477),"",IF($A8477="Ūdeņraža jonu koncentrācija",VLOOKUP(Dati!$A8477,Normas!$A:$D,2,FALSE),VLOOKUP(Dati!$A8477,Normas!$A:$D,2,FALSE)*0.3)),"")</f>
      </c>
      <c r="I8477" s="2">
        <f>IFERROR(IF(ISBLANK($A8477),"",IF($A8477="Ūdeņraža jonu koncentrācija",VLOOKUP(Dati!$A8477,Normas!$A:$D,3,FALSE),VLOOKUP(Dati!$A8477,Normas!$A:$D,3,FALSE)*0.3)),"")</f>
      </c>
    </row>
    <row r="8478" spans="2:9" x14ac:dyDescent="0.2">
      <c r="B8478">
        <f>IF(ISBLANK(A8478),"",VLOOKUP(A8478,Normas!A:D,4,FALSE))</f>
      </c>
      <c r="E8478" s="2">
        <f>IF(ISBLANK(D8478),"",INT(YEARFRAC(D8478,'Vispārīga informācija'!$B$2)))</f>
      </c>
      <c r="F8478" s="2">
        <f>IFERROR(IF(ISBLANK($A8478),"",IF($A8478="Ūdeņraža jonu koncentrācija",VLOOKUP(Dati!$A8478,Normas!$A:$D,2,FALSE),VLOOKUP(Dati!$A8478,Normas!$A:$D,2,FALSE)*0.6)),"")</f>
      </c>
      <c r="G8478" s="2">
        <f>IFERROR(IF(ISBLANK($A8478),"",IF($A8478="Ūdeņraža jonu koncentrācija",VLOOKUP(Dati!$A8478,Normas!$A:$D,3,FALSE),VLOOKUP(Dati!$A8478,Normas!$A:$D,3,FALSE)*0.6)),"")</f>
      </c>
      <c r="H8478" s="2">
        <f>IFERROR(IF(ISBLANK($A8478),"",IF($A8478="Ūdeņraža jonu koncentrācija",VLOOKUP(Dati!$A8478,Normas!$A:$D,2,FALSE),VLOOKUP(Dati!$A8478,Normas!$A:$D,2,FALSE)*0.3)),"")</f>
      </c>
      <c r="I8478" s="2">
        <f>IFERROR(IF(ISBLANK($A8478),"",IF($A8478="Ūdeņraža jonu koncentrācija",VLOOKUP(Dati!$A8478,Normas!$A:$D,3,FALSE),VLOOKUP(Dati!$A8478,Normas!$A:$D,3,FALSE)*0.3)),"")</f>
      </c>
    </row>
    <row r="8479" spans="2:9" x14ac:dyDescent="0.2">
      <c r="B8479">
        <f>IF(ISBLANK(A8479),"",VLOOKUP(A8479,Normas!A:D,4,FALSE))</f>
      </c>
      <c r="E8479" s="2">
        <f>IF(ISBLANK(D8479),"",INT(YEARFRAC(D8479,'Vispārīga informācija'!$B$2)))</f>
      </c>
      <c r="F8479" s="2">
        <f>IFERROR(IF(ISBLANK($A8479),"",IF($A8479="Ūdeņraža jonu koncentrācija",VLOOKUP(Dati!$A8479,Normas!$A:$D,2,FALSE),VLOOKUP(Dati!$A8479,Normas!$A:$D,2,FALSE)*0.6)),"")</f>
      </c>
      <c r="G8479" s="2">
        <f>IFERROR(IF(ISBLANK($A8479),"",IF($A8479="Ūdeņraža jonu koncentrācija",VLOOKUP(Dati!$A8479,Normas!$A:$D,3,FALSE),VLOOKUP(Dati!$A8479,Normas!$A:$D,3,FALSE)*0.6)),"")</f>
      </c>
      <c r="H8479" s="2">
        <f>IFERROR(IF(ISBLANK($A8479),"",IF($A8479="Ūdeņraža jonu koncentrācija",VLOOKUP(Dati!$A8479,Normas!$A:$D,2,FALSE),VLOOKUP(Dati!$A8479,Normas!$A:$D,2,FALSE)*0.3)),"")</f>
      </c>
      <c r="I8479" s="2">
        <f>IFERROR(IF(ISBLANK($A8479),"",IF($A8479="Ūdeņraža jonu koncentrācija",VLOOKUP(Dati!$A8479,Normas!$A:$D,3,FALSE),VLOOKUP(Dati!$A8479,Normas!$A:$D,3,FALSE)*0.3)),"")</f>
      </c>
    </row>
    <row r="8480" spans="2:9" x14ac:dyDescent="0.2">
      <c r="B8480">
        <f>IF(ISBLANK(A8480),"",VLOOKUP(A8480,Normas!A:D,4,FALSE))</f>
      </c>
      <c r="E8480" s="2">
        <f>IF(ISBLANK(D8480),"",INT(YEARFRAC(D8480,'Vispārīga informācija'!$B$2)))</f>
      </c>
      <c r="F8480" s="2">
        <f>IFERROR(IF(ISBLANK($A8480),"",IF($A8480="Ūdeņraža jonu koncentrācija",VLOOKUP(Dati!$A8480,Normas!$A:$D,2,FALSE),VLOOKUP(Dati!$A8480,Normas!$A:$D,2,FALSE)*0.6)),"")</f>
      </c>
      <c r="G8480" s="2">
        <f>IFERROR(IF(ISBLANK($A8480),"",IF($A8480="Ūdeņraža jonu koncentrācija",VLOOKUP(Dati!$A8480,Normas!$A:$D,3,FALSE),VLOOKUP(Dati!$A8480,Normas!$A:$D,3,FALSE)*0.6)),"")</f>
      </c>
      <c r="H8480" s="2">
        <f>IFERROR(IF(ISBLANK($A8480),"",IF($A8480="Ūdeņraža jonu koncentrācija",VLOOKUP(Dati!$A8480,Normas!$A:$D,2,FALSE),VLOOKUP(Dati!$A8480,Normas!$A:$D,2,FALSE)*0.3)),"")</f>
      </c>
      <c r="I8480" s="2">
        <f>IFERROR(IF(ISBLANK($A8480),"",IF($A8480="Ūdeņraža jonu koncentrācija",VLOOKUP(Dati!$A8480,Normas!$A:$D,3,FALSE),VLOOKUP(Dati!$A8480,Normas!$A:$D,3,FALSE)*0.3)),"")</f>
      </c>
    </row>
    <row r="8481" spans="2:9" x14ac:dyDescent="0.2">
      <c r="B8481">
        <f>IF(ISBLANK(A8481),"",VLOOKUP(A8481,Normas!A:D,4,FALSE))</f>
      </c>
      <c r="E8481" s="2">
        <f>IF(ISBLANK(D8481),"",INT(YEARFRAC(D8481,'Vispārīga informācija'!$B$2)))</f>
      </c>
      <c r="F8481" s="2">
        <f>IFERROR(IF(ISBLANK($A8481),"",IF($A8481="Ūdeņraža jonu koncentrācija",VLOOKUP(Dati!$A8481,Normas!$A:$D,2,FALSE),VLOOKUP(Dati!$A8481,Normas!$A:$D,2,FALSE)*0.6)),"")</f>
      </c>
      <c r="G8481" s="2">
        <f>IFERROR(IF(ISBLANK($A8481),"",IF($A8481="Ūdeņraža jonu koncentrācija",VLOOKUP(Dati!$A8481,Normas!$A:$D,3,FALSE),VLOOKUP(Dati!$A8481,Normas!$A:$D,3,FALSE)*0.6)),"")</f>
      </c>
      <c r="H8481" s="2">
        <f>IFERROR(IF(ISBLANK($A8481),"",IF($A8481="Ūdeņraža jonu koncentrācija",VLOOKUP(Dati!$A8481,Normas!$A:$D,2,FALSE),VLOOKUP(Dati!$A8481,Normas!$A:$D,2,FALSE)*0.3)),"")</f>
      </c>
      <c r="I8481" s="2">
        <f>IFERROR(IF(ISBLANK($A8481),"",IF($A8481="Ūdeņraža jonu koncentrācija",VLOOKUP(Dati!$A8481,Normas!$A:$D,3,FALSE),VLOOKUP(Dati!$A8481,Normas!$A:$D,3,FALSE)*0.3)),"")</f>
      </c>
    </row>
    <row r="8482" spans="2:9" x14ac:dyDescent="0.2">
      <c r="B8482">
        <f>IF(ISBLANK(A8482),"",VLOOKUP(A8482,Normas!A:D,4,FALSE))</f>
      </c>
      <c r="E8482" s="2">
        <f>IF(ISBLANK(D8482),"",INT(YEARFRAC(D8482,'Vispārīga informācija'!$B$2)))</f>
      </c>
      <c r="F8482" s="2">
        <f>IFERROR(IF(ISBLANK($A8482),"",IF($A8482="Ūdeņraža jonu koncentrācija",VLOOKUP(Dati!$A8482,Normas!$A:$D,2,FALSE),VLOOKUP(Dati!$A8482,Normas!$A:$D,2,FALSE)*0.6)),"")</f>
      </c>
      <c r="G8482" s="2">
        <f>IFERROR(IF(ISBLANK($A8482),"",IF($A8482="Ūdeņraža jonu koncentrācija",VLOOKUP(Dati!$A8482,Normas!$A:$D,3,FALSE),VLOOKUP(Dati!$A8482,Normas!$A:$D,3,FALSE)*0.6)),"")</f>
      </c>
      <c r="H8482" s="2">
        <f>IFERROR(IF(ISBLANK($A8482),"",IF($A8482="Ūdeņraža jonu koncentrācija",VLOOKUP(Dati!$A8482,Normas!$A:$D,2,FALSE),VLOOKUP(Dati!$A8482,Normas!$A:$D,2,FALSE)*0.3)),"")</f>
      </c>
      <c r="I8482" s="2">
        <f>IFERROR(IF(ISBLANK($A8482),"",IF($A8482="Ūdeņraža jonu koncentrācija",VLOOKUP(Dati!$A8482,Normas!$A:$D,3,FALSE),VLOOKUP(Dati!$A8482,Normas!$A:$D,3,FALSE)*0.3)),"")</f>
      </c>
    </row>
    <row r="8483" spans="2:9" x14ac:dyDescent="0.2">
      <c r="B8483">
        <f>IF(ISBLANK(A8483),"",VLOOKUP(A8483,Normas!A:D,4,FALSE))</f>
      </c>
      <c r="E8483" s="2">
        <f>IF(ISBLANK(D8483),"",INT(YEARFRAC(D8483,'Vispārīga informācija'!$B$2)))</f>
      </c>
      <c r="F8483" s="2">
        <f>IFERROR(IF(ISBLANK($A8483),"",IF($A8483="Ūdeņraža jonu koncentrācija",VLOOKUP(Dati!$A8483,Normas!$A:$D,2,FALSE),VLOOKUP(Dati!$A8483,Normas!$A:$D,2,FALSE)*0.6)),"")</f>
      </c>
      <c r="G8483" s="2">
        <f>IFERROR(IF(ISBLANK($A8483),"",IF($A8483="Ūdeņraža jonu koncentrācija",VLOOKUP(Dati!$A8483,Normas!$A:$D,3,FALSE),VLOOKUP(Dati!$A8483,Normas!$A:$D,3,FALSE)*0.6)),"")</f>
      </c>
      <c r="H8483" s="2">
        <f>IFERROR(IF(ISBLANK($A8483),"",IF($A8483="Ūdeņraža jonu koncentrācija",VLOOKUP(Dati!$A8483,Normas!$A:$D,2,FALSE),VLOOKUP(Dati!$A8483,Normas!$A:$D,2,FALSE)*0.3)),"")</f>
      </c>
      <c r="I8483" s="2">
        <f>IFERROR(IF(ISBLANK($A8483),"",IF($A8483="Ūdeņraža jonu koncentrācija",VLOOKUP(Dati!$A8483,Normas!$A:$D,3,FALSE),VLOOKUP(Dati!$A8483,Normas!$A:$D,3,FALSE)*0.3)),"")</f>
      </c>
    </row>
    <row r="8484" spans="2:9" x14ac:dyDescent="0.2">
      <c r="B8484">
        <f>IF(ISBLANK(A8484),"",VLOOKUP(A8484,Normas!A:D,4,FALSE))</f>
      </c>
      <c r="E8484" s="2">
        <f>IF(ISBLANK(D8484),"",INT(YEARFRAC(D8484,'Vispārīga informācija'!$B$2)))</f>
      </c>
      <c r="F8484" s="2">
        <f>IFERROR(IF(ISBLANK($A8484),"",IF($A8484="Ūdeņraža jonu koncentrācija",VLOOKUP(Dati!$A8484,Normas!$A:$D,2,FALSE),VLOOKUP(Dati!$A8484,Normas!$A:$D,2,FALSE)*0.6)),"")</f>
      </c>
      <c r="G8484" s="2">
        <f>IFERROR(IF(ISBLANK($A8484),"",IF($A8484="Ūdeņraža jonu koncentrācija",VLOOKUP(Dati!$A8484,Normas!$A:$D,3,FALSE),VLOOKUP(Dati!$A8484,Normas!$A:$D,3,FALSE)*0.6)),"")</f>
      </c>
      <c r="H8484" s="2">
        <f>IFERROR(IF(ISBLANK($A8484),"",IF($A8484="Ūdeņraža jonu koncentrācija",VLOOKUP(Dati!$A8484,Normas!$A:$D,2,FALSE),VLOOKUP(Dati!$A8484,Normas!$A:$D,2,FALSE)*0.3)),"")</f>
      </c>
      <c r="I8484" s="2">
        <f>IFERROR(IF(ISBLANK($A8484),"",IF($A8484="Ūdeņraža jonu koncentrācija",VLOOKUP(Dati!$A8484,Normas!$A:$D,3,FALSE),VLOOKUP(Dati!$A8484,Normas!$A:$D,3,FALSE)*0.3)),"")</f>
      </c>
    </row>
    <row r="8485" spans="2:9" x14ac:dyDescent="0.2">
      <c r="B8485">
        <f>IF(ISBLANK(A8485),"",VLOOKUP(A8485,Normas!A:D,4,FALSE))</f>
      </c>
      <c r="E8485" s="2">
        <f>IF(ISBLANK(D8485),"",INT(YEARFRAC(D8485,'Vispārīga informācija'!$B$2)))</f>
      </c>
      <c r="F8485" s="2">
        <f>IFERROR(IF(ISBLANK($A8485),"",IF($A8485="Ūdeņraža jonu koncentrācija",VLOOKUP(Dati!$A8485,Normas!$A:$D,2,FALSE),VLOOKUP(Dati!$A8485,Normas!$A:$D,2,FALSE)*0.6)),"")</f>
      </c>
      <c r="G8485" s="2">
        <f>IFERROR(IF(ISBLANK($A8485),"",IF($A8485="Ūdeņraža jonu koncentrācija",VLOOKUP(Dati!$A8485,Normas!$A:$D,3,FALSE),VLOOKUP(Dati!$A8485,Normas!$A:$D,3,FALSE)*0.6)),"")</f>
      </c>
      <c r="H8485" s="2">
        <f>IFERROR(IF(ISBLANK($A8485),"",IF($A8485="Ūdeņraža jonu koncentrācija",VLOOKUP(Dati!$A8485,Normas!$A:$D,2,FALSE),VLOOKUP(Dati!$A8485,Normas!$A:$D,2,FALSE)*0.3)),"")</f>
      </c>
      <c r="I8485" s="2">
        <f>IFERROR(IF(ISBLANK($A8485),"",IF($A8485="Ūdeņraža jonu koncentrācija",VLOOKUP(Dati!$A8485,Normas!$A:$D,3,FALSE),VLOOKUP(Dati!$A8485,Normas!$A:$D,3,FALSE)*0.3)),"")</f>
      </c>
    </row>
    <row r="8486" spans="2:9" x14ac:dyDescent="0.2">
      <c r="B8486">
        <f>IF(ISBLANK(A8486),"",VLOOKUP(A8486,Normas!A:D,4,FALSE))</f>
      </c>
      <c r="E8486" s="2">
        <f>IF(ISBLANK(D8486),"",INT(YEARFRAC(D8486,'Vispārīga informācija'!$B$2)))</f>
      </c>
      <c r="F8486" s="2">
        <f>IFERROR(IF(ISBLANK($A8486),"",IF($A8486="Ūdeņraža jonu koncentrācija",VLOOKUP(Dati!$A8486,Normas!$A:$D,2,FALSE),VLOOKUP(Dati!$A8486,Normas!$A:$D,2,FALSE)*0.6)),"")</f>
      </c>
      <c r="G8486" s="2">
        <f>IFERROR(IF(ISBLANK($A8486),"",IF($A8486="Ūdeņraža jonu koncentrācija",VLOOKUP(Dati!$A8486,Normas!$A:$D,3,FALSE),VLOOKUP(Dati!$A8486,Normas!$A:$D,3,FALSE)*0.6)),"")</f>
      </c>
      <c r="H8486" s="2">
        <f>IFERROR(IF(ISBLANK($A8486),"",IF($A8486="Ūdeņraža jonu koncentrācija",VLOOKUP(Dati!$A8486,Normas!$A:$D,2,FALSE),VLOOKUP(Dati!$A8486,Normas!$A:$D,2,FALSE)*0.3)),"")</f>
      </c>
      <c r="I8486" s="2">
        <f>IFERROR(IF(ISBLANK($A8486),"",IF($A8486="Ūdeņraža jonu koncentrācija",VLOOKUP(Dati!$A8486,Normas!$A:$D,3,FALSE),VLOOKUP(Dati!$A8486,Normas!$A:$D,3,FALSE)*0.3)),"")</f>
      </c>
    </row>
    <row r="8487" spans="2:9" x14ac:dyDescent="0.2">
      <c r="B8487">
        <f>IF(ISBLANK(A8487),"",VLOOKUP(A8487,Normas!A:D,4,FALSE))</f>
      </c>
      <c r="E8487" s="2">
        <f>IF(ISBLANK(D8487),"",INT(YEARFRAC(D8487,'Vispārīga informācija'!$B$2)))</f>
      </c>
      <c r="F8487" s="2">
        <f>IFERROR(IF(ISBLANK($A8487),"",IF($A8487="Ūdeņraža jonu koncentrācija",VLOOKUP(Dati!$A8487,Normas!$A:$D,2,FALSE),VLOOKUP(Dati!$A8487,Normas!$A:$D,2,FALSE)*0.6)),"")</f>
      </c>
      <c r="G8487" s="2">
        <f>IFERROR(IF(ISBLANK($A8487),"",IF($A8487="Ūdeņraža jonu koncentrācija",VLOOKUP(Dati!$A8487,Normas!$A:$D,3,FALSE),VLOOKUP(Dati!$A8487,Normas!$A:$D,3,FALSE)*0.6)),"")</f>
      </c>
      <c r="H8487" s="2">
        <f>IFERROR(IF(ISBLANK($A8487),"",IF($A8487="Ūdeņraža jonu koncentrācija",VLOOKUP(Dati!$A8487,Normas!$A:$D,2,FALSE),VLOOKUP(Dati!$A8487,Normas!$A:$D,2,FALSE)*0.3)),"")</f>
      </c>
      <c r="I8487" s="2">
        <f>IFERROR(IF(ISBLANK($A8487),"",IF($A8487="Ūdeņraža jonu koncentrācija",VLOOKUP(Dati!$A8487,Normas!$A:$D,3,FALSE),VLOOKUP(Dati!$A8487,Normas!$A:$D,3,FALSE)*0.3)),"")</f>
      </c>
    </row>
    <row r="8488" spans="2:9" x14ac:dyDescent="0.2">
      <c r="B8488">
        <f>IF(ISBLANK(A8488),"",VLOOKUP(A8488,Normas!A:D,4,FALSE))</f>
      </c>
      <c r="E8488" s="2">
        <f>IF(ISBLANK(D8488),"",INT(YEARFRAC(D8488,'Vispārīga informācija'!$B$2)))</f>
      </c>
      <c r="F8488" s="2">
        <f>IFERROR(IF(ISBLANK($A8488),"",IF($A8488="Ūdeņraža jonu koncentrācija",VLOOKUP(Dati!$A8488,Normas!$A:$D,2,FALSE),VLOOKUP(Dati!$A8488,Normas!$A:$D,2,FALSE)*0.6)),"")</f>
      </c>
      <c r="G8488" s="2">
        <f>IFERROR(IF(ISBLANK($A8488),"",IF($A8488="Ūdeņraža jonu koncentrācija",VLOOKUP(Dati!$A8488,Normas!$A:$D,3,FALSE),VLOOKUP(Dati!$A8488,Normas!$A:$D,3,FALSE)*0.6)),"")</f>
      </c>
      <c r="H8488" s="2">
        <f>IFERROR(IF(ISBLANK($A8488),"",IF($A8488="Ūdeņraža jonu koncentrācija",VLOOKUP(Dati!$A8488,Normas!$A:$D,2,FALSE),VLOOKUP(Dati!$A8488,Normas!$A:$D,2,FALSE)*0.3)),"")</f>
      </c>
      <c r="I8488" s="2">
        <f>IFERROR(IF(ISBLANK($A8488),"",IF($A8488="Ūdeņraža jonu koncentrācija",VLOOKUP(Dati!$A8488,Normas!$A:$D,3,FALSE),VLOOKUP(Dati!$A8488,Normas!$A:$D,3,FALSE)*0.3)),"")</f>
      </c>
    </row>
    <row r="8489" spans="2:9" x14ac:dyDescent="0.2">
      <c r="B8489">
        <f>IF(ISBLANK(A8489),"",VLOOKUP(A8489,Normas!A:D,4,FALSE))</f>
      </c>
      <c r="E8489" s="2">
        <f>IF(ISBLANK(D8489),"",INT(YEARFRAC(D8489,'Vispārīga informācija'!$B$2)))</f>
      </c>
      <c r="F8489" s="2">
        <f>IFERROR(IF(ISBLANK($A8489),"",IF($A8489="Ūdeņraža jonu koncentrācija",VLOOKUP(Dati!$A8489,Normas!$A:$D,2,FALSE),VLOOKUP(Dati!$A8489,Normas!$A:$D,2,FALSE)*0.6)),"")</f>
      </c>
      <c r="G8489" s="2">
        <f>IFERROR(IF(ISBLANK($A8489),"",IF($A8489="Ūdeņraža jonu koncentrācija",VLOOKUP(Dati!$A8489,Normas!$A:$D,3,FALSE),VLOOKUP(Dati!$A8489,Normas!$A:$D,3,FALSE)*0.6)),"")</f>
      </c>
      <c r="H8489" s="2">
        <f>IFERROR(IF(ISBLANK($A8489),"",IF($A8489="Ūdeņraža jonu koncentrācija",VLOOKUP(Dati!$A8489,Normas!$A:$D,2,FALSE),VLOOKUP(Dati!$A8489,Normas!$A:$D,2,FALSE)*0.3)),"")</f>
      </c>
      <c r="I8489" s="2">
        <f>IFERROR(IF(ISBLANK($A8489),"",IF($A8489="Ūdeņraža jonu koncentrācija",VLOOKUP(Dati!$A8489,Normas!$A:$D,3,FALSE),VLOOKUP(Dati!$A8489,Normas!$A:$D,3,FALSE)*0.3)),"")</f>
      </c>
    </row>
    <row r="8490" spans="2:9" x14ac:dyDescent="0.2">
      <c r="B8490">
        <f>IF(ISBLANK(A8490),"",VLOOKUP(A8490,Normas!A:D,4,FALSE))</f>
      </c>
      <c r="E8490" s="2">
        <f>IF(ISBLANK(D8490),"",INT(YEARFRAC(D8490,'Vispārīga informācija'!$B$2)))</f>
      </c>
      <c r="F8490" s="2">
        <f>IFERROR(IF(ISBLANK($A8490),"",IF($A8490="Ūdeņraža jonu koncentrācija",VLOOKUP(Dati!$A8490,Normas!$A:$D,2,FALSE),VLOOKUP(Dati!$A8490,Normas!$A:$D,2,FALSE)*0.6)),"")</f>
      </c>
      <c r="G8490" s="2">
        <f>IFERROR(IF(ISBLANK($A8490),"",IF($A8490="Ūdeņraža jonu koncentrācija",VLOOKUP(Dati!$A8490,Normas!$A:$D,3,FALSE),VLOOKUP(Dati!$A8490,Normas!$A:$D,3,FALSE)*0.6)),"")</f>
      </c>
      <c r="H8490" s="2">
        <f>IFERROR(IF(ISBLANK($A8490),"",IF($A8490="Ūdeņraža jonu koncentrācija",VLOOKUP(Dati!$A8490,Normas!$A:$D,2,FALSE),VLOOKUP(Dati!$A8490,Normas!$A:$D,2,FALSE)*0.3)),"")</f>
      </c>
      <c r="I8490" s="2">
        <f>IFERROR(IF(ISBLANK($A8490),"",IF($A8490="Ūdeņraža jonu koncentrācija",VLOOKUP(Dati!$A8490,Normas!$A:$D,3,FALSE),VLOOKUP(Dati!$A8490,Normas!$A:$D,3,FALSE)*0.3)),"")</f>
      </c>
    </row>
    <row r="8491" spans="2:9" x14ac:dyDescent="0.2">
      <c r="B8491">
        <f>IF(ISBLANK(A8491),"",VLOOKUP(A8491,Normas!A:D,4,FALSE))</f>
      </c>
      <c r="E8491" s="2">
        <f>IF(ISBLANK(D8491),"",INT(YEARFRAC(D8491,'Vispārīga informācija'!$B$2)))</f>
      </c>
      <c r="F8491" s="2">
        <f>IFERROR(IF(ISBLANK($A8491),"",IF($A8491="Ūdeņraža jonu koncentrācija",VLOOKUP(Dati!$A8491,Normas!$A:$D,2,FALSE),VLOOKUP(Dati!$A8491,Normas!$A:$D,2,FALSE)*0.6)),"")</f>
      </c>
      <c r="G8491" s="2">
        <f>IFERROR(IF(ISBLANK($A8491),"",IF($A8491="Ūdeņraža jonu koncentrācija",VLOOKUP(Dati!$A8491,Normas!$A:$D,3,FALSE),VLOOKUP(Dati!$A8491,Normas!$A:$D,3,FALSE)*0.6)),"")</f>
      </c>
      <c r="H8491" s="2">
        <f>IFERROR(IF(ISBLANK($A8491),"",IF($A8491="Ūdeņraža jonu koncentrācija",VLOOKUP(Dati!$A8491,Normas!$A:$D,2,FALSE),VLOOKUP(Dati!$A8491,Normas!$A:$D,2,FALSE)*0.3)),"")</f>
      </c>
      <c r="I8491" s="2">
        <f>IFERROR(IF(ISBLANK($A8491),"",IF($A8491="Ūdeņraža jonu koncentrācija",VLOOKUP(Dati!$A8491,Normas!$A:$D,3,FALSE),VLOOKUP(Dati!$A8491,Normas!$A:$D,3,FALSE)*0.3)),"")</f>
      </c>
    </row>
    <row r="8492" spans="2:9" x14ac:dyDescent="0.2">
      <c r="B8492">
        <f>IF(ISBLANK(A8492),"",VLOOKUP(A8492,Normas!A:D,4,FALSE))</f>
      </c>
      <c r="E8492" s="2">
        <f>IF(ISBLANK(D8492),"",INT(YEARFRAC(D8492,'Vispārīga informācija'!$B$2)))</f>
      </c>
      <c r="F8492" s="2">
        <f>IFERROR(IF(ISBLANK($A8492),"",IF($A8492="Ūdeņraža jonu koncentrācija",VLOOKUP(Dati!$A8492,Normas!$A:$D,2,FALSE),VLOOKUP(Dati!$A8492,Normas!$A:$D,2,FALSE)*0.6)),"")</f>
      </c>
      <c r="G8492" s="2">
        <f>IFERROR(IF(ISBLANK($A8492),"",IF($A8492="Ūdeņraža jonu koncentrācija",VLOOKUP(Dati!$A8492,Normas!$A:$D,3,FALSE),VLOOKUP(Dati!$A8492,Normas!$A:$D,3,FALSE)*0.6)),"")</f>
      </c>
      <c r="H8492" s="2">
        <f>IFERROR(IF(ISBLANK($A8492),"",IF($A8492="Ūdeņraža jonu koncentrācija",VLOOKUP(Dati!$A8492,Normas!$A:$D,2,FALSE),VLOOKUP(Dati!$A8492,Normas!$A:$D,2,FALSE)*0.3)),"")</f>
      </c>
      <c r="I8492" s="2">
        <f>IFERROR(IF(ISBLANK($A8492),"",IF($A8492="Ūdeņraža jonu koncentrācija",VLOOKUP(Dati!$A8492,Normas!$A:$D,3,FALSE),VLOOKUP(Dati!$A8492,Normas!$A:$D,3,FALSE)*0.3)),"")</f>
      </c>
    </row>
    <row r="8493" spans="2:9" x14ac:dyDescent="0.2">
      <c r="B8493">
        <f>IF(ISBLANK(A8493),"",VLOOKUP(A8493,Normas!A:D,4,FALSE))</f>
      </c>
      <c r="E8493" s="2">
        <f>IF(ISBLANK(D8493),"",INT(YEARFRAC(D8493,'Vispārīga informācija'!$B$2)))</f>
      </c>
      <c r="F8493" s="2">
        <f>IFERROR(IF(ISBLANK($A8493),"",IF($A8493="Ūdeņraža jonu koncentrācija",VLOOKUP(Dati!$A8493,Normas!$A:$D,2,FALSE),VLOOKUP(Dati!$A8493,Normas!$A:$D,2,FALSE)*0.6)),"")</f>
      </c>
      <c r="G8493" s="2">
        <f>IFERROR(IF(ISBLANK($A8493),"",IF($A8493="Ūdeņraža jonu koncentrācija",VLOOKUP(Dati!$A8493,Normas!$A:$D,3,FALSE),VLOOKUP(Dati!$A8493,Normas!$A:$D,3,FALSE)*0.6)),"")</f>
      </c>
      <c r="H8493" s="2">
        <f>IFERROR(IF(ISBLANK($A8493),"",IF($A8493="Ūdeņraža jonu koncentrācija",VLOOKUP(Dati!$A8493,Normas!$A:$D,2,FALSE),VLOOKUP(Dati!$A8493,Normas!$A:$D,2,FALSE)*0.3)),"")</f>
      </c>
      <c r="I8493" s="2">
        <f>IFERROR(IF(ISBLANK($A8493),"",IF($A8493="Ūdeņraža jonu koncentrācija",VLOOKUP(Dati!$A8493,Normas!$A:$D,3,FALSE),VLOOKUP(Dati!$A8493,Normas!$A:$D,3,FALSE)*0.3)),"")</f>
      </c>
    </row>
    <row r="8494" spans="2:9" x14ac:dyDescent="0.2">
      <c r="B8494">
        <f>IF(ISBLANK(A8494),"",VLOOKUP(A8494,Normas!A:D,4,FALSE))</f>
      </c>
      <c r="E8494" s="2">
        <f>IF(ISBLANK(D8494),"",INT(YEARFRAC(D8494,'Vispārīga informācija'!$B$2)))</f>
      </c>
      <c r="F8494" s="2">
        <f>IFERROR(IF(ISBLANK($A8494),"",IF($A8494="Ūdeņraža jonu koncentrācija",VLOOKUP(Dati!$A8494,Normas!$A:$D,2,FALSE),VLOOKUP(Dati!$A8494,Normas!$A:$D,2,FALSE)*0.6)),"")</f>
      </c>
      <c r="G8494" s="2">
        <f>IFERROR(IF(ISBLANK($A8494),"",IF($A8494="Ūdeņraža jonu koncentrācija",VLOOKUP(Dati!$A8494,Normas!$A:$D,3,FALSE),VLOOKUP(Dati!$A8494,Normas!$A:$D,3,FALSE)*0.6)),"")</f>
      </c>
      <c r="H8494" s="2">
        <f>IFERROR(IF(ISBLANK($A8494),"",IF($A8494="Ūdeņraža jonu koncentrācija",VLOOKUP(Dati!$A8494,Normas!$A:$D,2,FALSE),VLOOKUP(Dati!$A8494,Normas!$A:$D,2,FALSE)*0.3)),"")</f>
      </c>
      <c r="I8494" s="2">
        <f>IFERROR(IF(ISBLANK($A8494),"",IF($A8494="Ūdeņraža jonu koncentrācija",VLOOKUP(Dati!$A8494,Normas!$A:$D,3,FALSE),VLOOKUP(Dati!$A8494,Normas!$A:$D,3,FALSE)*0.3)),"")</f>
      </c>
    </row>
    <row r="8495" spans="2:9" x14ac:dyDescent="0.2">
      <c r="B8495">
        <f>IF(ISBLANK(A8495),"",VLOOKUP(A8495,Normas!A:D,4,FALSE))</f>
      </c>
      <c r="E8495" s="2">
        <f>IF(ISBLANK(D8495),"",INT(YEARFRAC(D8495,'Vispārīga informācija'!$B$2)))</f>
      </c>
      <c r="F8495" s="2">
        <f>IFERROR(IF(ISBLANK($A8495),"",IF($A8495="Ūdeņraža jonu koncentrācija",VLOOKUP(Dati!$A8495,Normas!$A:$D,2,FALSE),VLOOKUP(Dati!$A8495,Normas!$A:$D,2,FALSE)*0.6)),"")</f>
      </c>
      <c r="G8495" s="2">
        <f>IFERROR(IF(ISBLANK($A8495),"",IF($A8495="Ūdeņraža jonu koncentrācija",VLOOKUP(Dati!$A8495,Normas!$A:$D,3,FALSE),VLOOKUP(Dati!$A8495,Normas!$A:$D,3,FALSE)*0.6)),"")</f>
      </c>
      <c r="H8495" s="2">
        <f>IFERROR(IF(ISBLANK($A8495),"",IF($A8495="Ūdeņraža jonu koncentrācija",VLOOKUP(Dati!$A8495,Normas!$A:$D,2,FALSE),VLOOKUP(Dati!$A8495,Normas!$A:$D,2,FALSE)*0.3)),"")</f>
      </c>
      <c r="I8495" s="2">
        <f>IFERROR(IF(ISBLANK($A8495),"",IF($A8495="Ūdeņraža jonu koncentrācija",VLOOKUP(Dati!$A8495,Normas!$A:$D,3,FALSE),VLOOKUP(Dati!$A8495,Normas!$A:$D,3,FALSE)*0.3)),"")</f>
      </c>
    </row>
    <row r="8496" spans="2:9" x14ac:dyDescent="0.2">
      <c r="B8496">
        <f>IF(ISBLANK(A8496),"",VLOOKUP(A8496,Normas!A:D,4,FALSE))</f>
      </c>
      <c r="E8496" s="2">
        <f>IF(ISBLANK(D8496),"",INT(YEARFRAC(D8496,'Vispārīga informācija'!$B$2)))</f>
      </c>
      <c r="F8496" s="2">
        <f>IFERROR(IF(ISBLANK($A8496),"",IF($A8496="Ūdeņraža jonu koncentrācija",VLOOKUP(Dati!$A8496,Normas!$A:$D,2,FALSE),VLOOKUP(Dati!$A8496,Normas!$A:$D,2,FALSE)*0.6)),"")</f>
      </c>
      <c r="G8496" s="2">
        <f>IFERROR(IF(ISBLANK($A8496),"",IF($A8496="Ūdeņraža jonu koncentrācija",VLOOKUP(Dati!$A8496,Normas!$A:$D,3,FALSE),VLOOKUP(Dati!$A8496,Normas!$A:$D,3,FALSE)*0.6)),"")</f>
      </c>
      <c r="H8496" s="2">
        <f>IFERROR(IF(ISBLANK($A8496),"",IF($A8496="Ūdeņraža jonu koncentrācija",VLOOKUP(Dati!$A8496,Normas!$A:$D,2,FALSE),VLOOKUP(Dati!$A8496,Normas!$A:$D,2,FALSE)*0.3)),"")</f>
      </c>
      <c r="I8496" s="2">
        <f>IFERROR(IF(ISBLANK($A8496),"",IF($A8496="Ūdeņraža jonu koncentrācija",VLOOKUP(Dati!$A8496,Normas!$A:$D,3,FALSE),VLOOKUP(Dati!$A8496,Normas!$A:$D,3,FALSE)*0.3)),"")</f>
      </c>
    </row>
    <row r="8497" spans="2:9" x14ac:dyDescent="0.2">
      <c r="B8497">
        <f>IF(ISBLANK(A8497),"",VLOOKUP(A8497,Normas!A:D,4,FALSE))</f>
      </c>
      <c r="E8497" s="2">
        <f>IF(ISBLANK(D8497),"",INT(YEARFRAC(D8497,'Vispārīga informācija'!$B$2)))</f>
      </c>
      <c r="F8497" s="2">
        <f>IFERROR(IF(ISBLANK($A8497),"",IF($A8497="Ūdeņraža jonu koncentrācija",VLOOKUP(Dati!$A8497,Normas!$A:$D,2,FALSE),VLOOKUP(Dati!$A8497,Normas!$A:$D,2,FALSE)*0.6)),"")</f>
      </c>
      <c r="G8497" s="2">
        <f>IFERROR(IF(ISBLANK($A8497),"",IF($A8497="Ūdeņraža jonu koncentrācija",VLOOKUP(Dati!$A8497,Normas!$A:$D,3,FALSE),VLOOKUP(Dati!$A8497,Normas!$A:$D,3,FALSE)*0.6)),"")</f>
      </c>
      <c r="H8497" s="2">
        <f>IFERROR(IF(ISBLANK($A8497),"",IF($A8497="Ūdeņraža jonu koncentrācija",VLOOKUP(Dati!$A8497,Normas!$A:$D,2,FALSE),VLOOKUP(Dati!$A8497,Normas!$A:$D,2,FALSE)*0.3)),"")</f>
      </c>
      <c r="I8497" s="2">
        <f>IFERROR(IF(ISBLANK($A8497),"",IF($A8497="Ūdeņraža jonu koncentrācija",VLOOKUP(Dati!$A8497,Normas!$A:$D,3,FALSE),VLOOKUP(Dati!$A8497,Normas!$A:$D,3,FALSE)*0.3)),"")</f>
      </c>
    </row>
    <row r="8498" spans="2:9" x14ac:dyDescent="0.2">
      <c r="B8498">
        <f>IF(ISBLANK(A8498),"",VLOOKUP(A8498,Normas!A:D,4,FALSE))</f>
      </c>
      <c r="E8498" s="2">
        <f>IF(ISBLANK(D8498),"",INT(YEARFRAC(D8498,'Vispārīga informācija'!$B$2)))</f>
      </c>
      <c r="F8498" s="2">
        <f>IFERROR(IF(ISBLANK($A8498),"",IF($A8498="Ūdeņraža jonu koncentrācija",VLOOKUP(Dati!$A8498,Normas!$A:$D,2,FALSE),VLOOKUP(Dati!$A8498,Normas!$A:$D,2,FALSE)*0.6)),"")</f>
      </c>
      <c r="G8498" s="2">
        <f>IFERROR(IF(ISBLANK($A8498),"",IF($A8498="Ūdeņraža jonu koncentrācija",VLOOKUP(Dati!$A8498,Normas!$A:$D,3,FALSE),VLOOKUP(Dati!$A8498,Normas!$A:$D,3,FALSE)*0.6)),"")</f>
      </c>
      <c r="H8498" s="2">
        <f>IFERROR(IF(ISBLANK($A8498),"",IF($A8498="Ūdeņraža jonu koncentrācija",VLOOKUP(Dati!$A8498,Normas!$A:$D,2,FALSE),VLOOKUP(Dati!$A8498,Normas!$A:$D,2,FALSE)*0.3)),"")</f>
      </c>
      <c r="I8498" s="2">
        <f>IFERROR(IF(ISBLANK($A8498),"",IF($A8498="Ūdeņraža jonu koncentrācija",VLOOKUP(Dati!$A8498,Normas!$A:$D,3,FALSE),VLOOKUP(Dati!$A8498,Normas!$A:$D,3,FALSE)*0.3)),"")</f>
      </c>
    </row>
    <row r="8499" spans="2:9" x14ac:dyDescent="0.2">
      <c r="B8499">
        <f>IF(ISBLANK(A8499),"",VLOOKUP(A8499,Normas!A:D,4,FALSE))</f>
      </c>
      <c r="E8499" s="2">
        <f>IF(ISBLANK(D8499),"",INT(YEARFRAC(D8499,'Vispārīga informācija'!$B$2)))</f>
      </c>
      <c r="F8499" s="2">
        <f>IFERROR(IF(ISBLANK($A8499),"",IF($A8499="Ūdeņraža jonu koncentrācija",VLOOKUP(Dati!$A8499,Normas!$A:$D,2,FALSE),VLOOKUP(Dati!$A8499,Normas!$A:$D,2,FALSE)*0.6)),"")</f>
      </c>
      <c r="G8499" s="2">
        <f>IFERROR(IF(ISBLANK($A8499),"",IF($A8499="Ūdeņraža jonu koncentrācija",VLOOKUP(Dati!$A8499,Normas!$A:$D,3,FALSE),VLOOKUP(Dati!$A8499,Normas!$A:$D,3,FALSE)*0.6)),"")</f>
      </c>
      <c r="H8499" s="2">
        <f>IFERROR(IF(ISBLANK($A8499),"",IF($A8499="Ūdeņraža jonu koncentrācija",VLOOKUP(Dati!$A8499,Normas!$A:$D,2,FALSE),VLOOKUP(Dati!$A8499,Normas!$A:$D,2,FALSE)*0.3)),"")</f>
      </c>
      <c r="I8499" s="2">
        <f>IFERROR(IF(ISBLANK($A8499),"",IF($A8499="Ūdeņraža jonu koncentrācija",VLOOKUP(Dati!$A8499,Normas!$A:$D,3,FALSE),VLOOKUP(Dati!$A8499,Normas!$A:$D,3,FALSE)*0.3)),"")</f>
      </c>
    </row>
    <row r="8500" spans="2:9" x14ac:dyDescent="0.2">
      <c r="B8500">
        <f>IF(ISBLANK(A8500),"",VLOOKUP(A8500,Normas!A:D,4,FALSE))</f>
      </c>
      <c r="E8500" s="2">
        <f>IF(ISBLANK(D8500),"",INT(YEARFRAC(D8500,'Vispārīga informācija'!$B$2)))</f>
      </c>
      <c r="F8500" s="2">
        <f>IFERROR(IF(ISBLANK($A8500),"",IF($A8500="Ūdeņraža jonu koncentrācija",VLOOKUP(Dati!$A8500,Normas!$A:$D,2,FALSE),VLOOKUP(Dati!$A8500,Normas!$A:$D,2,FALSE)*0.6)),"")</f>
      </c>
      <c r="G8500" s="2">
        <f>IFERROR(IF(ISBLANK($A8500),"",IF($A8500="Ūdeņraža jonu koncentrācija",VLOOKUP(Dati!$A8500,Normas!$A:$D,3,FALSE),VLOOKUP(Dati!$A8500,Normas!$A:$D,3,FALSE)*0.6)),"")</f>
      </c>
      <c r="H8500" s="2">
        <f>IFERROR(IF(ISBLANK($A8500),"",IF($A8500="Ūdeņraža jonu koncentrācija",VLOOKUP(Dati!$A8500,Normas!$A:$D,2,FALSE),VLOOKUP(Dati!$A8500,Normas!$A:$D,2,FALSE)*0.3)),"")</f>
      </c>
      <c r="I8500" s="2">
        <f>IFERROR(IF(ISBLANK($A8500),"",IF($A8500="Ūdeņraža jonu koncentrācija",VLOOKUP(Dati!$A8500,Normas!$A:$D,3,FALSE),VLOOKUP(Dati!$A8500,Normas!$A:$D,3,FALSE)*0.3)),"")</f>
      </c>
    </row>
    <row r="8501" spans="2:9" x14ac:dyDescent="0.2">
      <c r="B8501">
        <f>IF(ISBLANK(A8501),"",VLOOKUP(A8501,Normas!A:D,4,FALSE))</f>
      </c>
      <c r="E8501" s="2">
        <f>IF(ISBLANK(D8501),"",INT(YEARFRAC(D8501,'Vispārīga informācija'!$B$2)))</f>
      </c>
      <c r="F8501" s="2">
        <f>IFERROR(IF(ISBLANK($A8501),"",IF($A8501="Ūdeņraža jonu koncentrācija",VLOOKUP(Dati!$A8501,Normas!$A:$D,2,FALSE),VLOOKUP(Dati!$A8501,Normas!$A:$D,2,FALSE)*0.6)),"")</f>
      </c>
      <c r="G8501" s="2">
        <f>IFERROR(IF(ISBLANK($A8501),"",IF($A8501="Ūdeņraža jonu koncentrācija",VLOOKUP(Dati!$A8501,Normas!$A:$D,3,FALSE),VLOOKUP(Dati!$A8501,Normas!$A:$D,3,FALSE)*0.6)),"")</f>
      </c>
      <c r="H8501" s="2">
        <f>IFERROR(IF(ISBLANK($A8501),"",IF($A8501="Ūdeņraža jonu koncentrācija",VLOOKUP(Dati!$A8501,Normas!$A:$D,2,FALSE),VLOOKUP(Dati!$A8501,Normas!$A:$D,2,FALSE)*0.3)),"")</f>
      </c>
      <c r="I8501" s="2">
        <f>IFERROR(IF(ISBLANK($A8501),"",IF($A8501="Ūdeņraža jonu koncentrācija",VLOOKUP(Dati!$A8501,Normas!$A:$D,3,FALSE),VLOOKUP(Dati!$A8501,Normas!$A:$D,3,FALSE)*0.3)),"")</f>
      </c>
    </row>
    <row r="8502" spans="2:9" x14ac:dyDescent="0.2">
      <c r="B8502">
        <f>IF(ISBLANK(A8502),"",VLOOKUP(A8502,Normas!A:D,4,FALSE))</f>
      </c>
      <c r="E8502" s="2">
        <f>IF(ISBLANK(D8502),"",INT(YEARFRAC(D8502,'Vispārīga informācija'!$B$2)))</f>
      </c>
      <c r="F8502" s="2">
        <f>IFERROR(IF(ISBLANK($A8502),"",IF($A8502="Ūdeņraža jonu koncentrācija",VLOOKUP(Dati!$A8502,Normas!$A:$D,2,FALSE),VLOOKUP(Dati!$A8502,Normas!$A:$D,2,FALSE)*0.6)),"")</f>
      </c>
      <c r="G8502" s="2">
        <f>IFERROR(IF(ISBLANK($A8502),"",IF($A8502="Ūdeņraža jonu koncentrācija",VLOOKUP(Dati!$A8502,Normas!$A:$D,3,FALSE),VLOOKUP(Dati!$A8502,Normas!$A:$D,3,FALSE)*0.6)),"")</f>
      </c>
      <c r="H8502" s="2">
        <f>IFERROR(IF(ISBLANK($A8502),"",IF($A8502="Ūdeņraža jonu koncentrācija",VLOOKUP(Dati!$A8502,Normas!$A:$D,2,FALSE),VLOOKUP(Dati!$A8502,Normas!$A:$D,2,FALSE)*0.3)),"")</f>
      </c>
      <c r="I8502" s="2">
        <f>IFERROR(IF(ISBLANK($A8502),"",IF($A8502="Ūdeņraža jonu koncentrācija",VLOOKUP(Dati!$A8502,Normas!$A:$D,3,FALSE),VLOOKUP(Dati!$A8502,Normas!$A:$D,3,FALSE)*0.3)),"")</f>
      </c>
    </row>
    <row r="8503" spans="2:9" x14ac:dyDescent="0.2">
      <c r="B8503">
        <f>IF(ISBLANK(A8503),"",VLOOKUP(A8503,Normas!A:D,4,FALSE))</f>
      </c>
      <c r="E8503" s="2">
        <f>IF(ISBLANK(D8503),"",INT(YEARFRAC(D8503,'Vispārīga informācija'!$B$2)))</f>
      </c>
      <c r="F8503" s="2">
        <f>IFERROR(IF(ISBLANK($A8503),"",IF($A8503="Ūdeņraža jonu koncentrācija",VLOOKUP(Dati!$A8503,Normas!$A:$D,2,FALSE),VLOOKUP(Dati!$A8503,Normas!$A:$D,2,FALSE)*0.6)),"")</f>
      </c>
      <c r="G8503" s="2">
        <f>IFERROR(IF(ISBLANK($A8503),"",IF($A8503="Ūdeņraža jonu koncentrācija",VLOOKUP(Dati!$A8503,Normas!$A:$D,3,FALSE),VLOOKUP(Dati!$A8503,Normas!$A:$D,3,FALSE)*0.6)),"")</f>
      </c>
      <c r="H8503" s="2">
        <f>IFERROR(IF(ISBLANK($A8503),"",IF($A8503="Ūdeņraža jonu koncentrācija",VLOOKUP(Dati!$A8503,Normas!$A:$D,2,FALSE),VLOOKUP(Dati!$A8503,Normas!$A:$D,2,FALSE)*0.3)),"")</f>
      </c>
      <c r="I8503" s="2">
        <f>IFERROR(IF(ISBLANK($A8503),"",IF($A8503="Ūdeņraža jonu koncentrācija",VLOOKUP(Dati!$A8503,Normas!$A:$D,3,FALSE),VLOOKUP(Dati!$A8503,Normas!$A:$D,3,FALSE)*0.3)),"")</f>
      </c>
    </row>
    <row r="8504" spans="2:9" x14ac:dyDescent="0.2">
      <c r="B8504">
        <f>IF(ISBLANK(A8504),"",VLOOKUP(A8504,Normas!A:D,4,FALSE))</f>
      </c>
      <c r="E8504" s="2">
        <f>IF(ISBLANK(D8504),"",INT(YEARFRAC(D8504,'Vispārīga informācija'!$B$2)))</f>
      </c>
      <c r="F8504" s="2">
        <f>IFERROR(IF(ISBLANK($A8504),"",IF($A8504="Ūdeņraža jonu koncentrācija",VLOOKUP(Dati!$A8504,Normas!$A:$D,2,FALSE),VLOOKUP(Dati!$A8504,Normas!$A:$D,2,FALSE)*0.6)),"")</f>
      </c>
      <c r="G8504" s="2">
        <f>IFERROR(IF(ISBLANK($A8504),"",IF($A8504="Ūdeņraža jonu koncentrācija",VLOOKUP(Dati!$A8504,Normas!$A:$D,3,FALSE),VLOOKUP(Dati!$A8504,Normas!$A:$D,3,FALSE)*0.6)),"")</f>
      </c>
      <c r="H8504" s="2">
        <f>IFERROR(IF(ISBLANK($A8504),"",IF($A8504="Ūdeņraža jonu koncentrācija",VLOOKUP(Dati!$A8504,Normas!$A:$D,2,FALSE),VLOOKUP(Dati!$A8504,Normas!$A:$D,2,FALSE)*0.3)),"")</f>
      </c>
      <c r="I8504" s="2">
        <f>IFERROR(IF(ISBLANK($A8504),"",IF($A8504="Ūdeņraža jonu koncentrācija",VLOOKUP(Dati!$A8504,Normas!$A:$D,3,FALSE),VLOOKUP(Dati!$A8504,Normas!$A:$D,3,FALSE)*0.3)),"")</f>
      </c>
    </row>
    <row r="8505" spans="2:9" x14ac:dyDescent="0.2">
      <c r="B8505">
        <f>IF(ISBLANK(A8505),"",VLOOKUP(A8505,Normas!A:D,4,FALSE))</f>
      </c>
      <c r="E8505" s="2">
        <f>IF(ISBLANK(D8505),"",INT(YEARFRAC(D8505,'Vispārīga informācija'!$B$2)))</f>
      </c>
      <c r="F8505" s="2">
        <f>IFERROR(IF(ISBLANK($A8505),"",IF($A8505="Ūdeņraža jonu koncentrācija",VLOOKUP(Dati!$A8505,Normas!$A:$D,2,FALSE),VLOOKUP(Dati!$A8505,Normas!$A:$D,2,FALSE)*0.6)),"")</f>
      </c>
      <c r="G8505" s="2">
        <f>IFERROR(IF(ISBLANK($A8505),"",IF($A8505="Ūdeņraža jonu koncentrācija",VLOOKUP(Dati!$A8505,Normas!$A:$D,3,FALSE),VLOOKUP(Dati!$A8505,Normas!$A:$D,3,FALSE)*0.6)),"")</f>
      </c>
      <c r="H8505" s="2">
        <f>IFERROR(IF(ISBLANK($A8505),"",IF($A8505="Ūdeņraža jonu koncentrācija",VLOOKUP(Dati!$A8505,Normas!$A:$D,2,FALSE),VLOOKUP(Dati!$A8505,Normas!$A:$D,2,FALSE)*0.3)),"")</f>
      </c>
      <c r="I8505" s="2">
        <f>IFERROR(IF(ISBLANK($A8505),"",IF($A8505="Ūdeņraža jonu koncentrācija",VLOOKUP(Dati!$A8505,Normas!$A:$D,3,FALSE),VLOOKUP(Dati!$A8505,Normas!$A:$D,3,FALSE)*0.3)),"")</f>
      </c>
    </row>
    <row r="8506" spans="2:9" x14ac:dyDescent="0.2">
      <c r="B8506">
        <f>IF(ISBLANK(A8506),"",VLOOKUP(A8506,Normas!A:D,4,FALSE))</f>
      </c>
      <c r="E8506" s="2">
        <f>IF(ISBLANK(D8506),"",INT(YEARFRAC(D8506,'Vispārīga informācija'!$B$2)))</f>
      </c>
      <c r="F8506" s="2">
        <f>IFERROR(IF(ISBLANK($A8506),"",IF($A8506="Ūdeņraža jonu koncentrācija",VLOOKUP(Dati!$A8506,Normas!$A:$D,2,FALSE),VLOOKUP(Dati!$A8506,Normas!$A:$D,2,FALSE)*0.6)),"")</f>
      </c>
      <c r="G8506" s="2">
        <f>IFERROR(IF(ISBLANK($A8506),"",IF($A8506="Ūdeņraža jonu koncentrācija",VLOOKUP(Dati!$A8506,Normas!$A:$D,3,FALSE),VLOOKUP(Dati!$A8506,Normas!$A:$D,3,FALSE)*0.6)),"")</f>
      </c>
      <c r="H8506" s="2">
        <f>IFERROR(IF(ISBLANK($A8506),"",IF($A8506="Ūdeņraža jonu koncentrācija",VLOOKUP(Dati!$A8506,Normas!$A:$D,2,FALSE),VLOOKUP(Dati!$A8506,Normas!$A:$D,2,FALSE)*0.3)),"")</f>
      </c>
      <c r="I8506" s="2">
        <f>IFERROR(IF(ISBLANK($A8506),"",IF($A8506="Ūdeņraža jonu koncentrācija",VLOOKUP(Dati!$A8506,Normas!$A:$D,3,FALSE),VLOOKUP(Dati!$A8506,Normas!$A:$D,3,FALSE)*0.3)),"")</f>
      </c>
    </row>
    <row r="8507" spans="2:9" x14ac:dyDescent="0.2">
      <c r="B8507">
        <f>IF(ISBLANK(A8507),"",VLOOKUP(A8507,Normas!A:D,4,FALSE))</f>
      </c>
      <c r="E8507" s="2">
        <f>IF(ISBLANK(D8507),"",INT(YEARFRAC(D8507,'Vispārīga informācija'!$B$2)))</f>
      </c>
      <c r="F8507" s="2">
        <f>IFERROR(IF(ISBLANK($A8507),"",IF($A8507="Ūdeņraža jonu koncentrācija",VLOOKUP(Dati!$A8507,Normas!$A:$D,2,FALSE),VLOOKUP(Dati!$A8507,Normas!$A:$D,2,FALSE)*0.6)),"")</f>
      </c>
      <c r="G8507" s="2">
        <f>IFERROR(IF(ISBLANK($A8507),"",IF($A8507="Ūdeņraža jonu koncentrācija",VLOOKUP(Dati!$A8507,Normas!$A:$D,3,FALSE),VLOOKUP(Dati!$A8507,Normas!$A:$D,3,FALSE)*0.6)),"")</f>
      </c>
      <c r="H8507" s="2">
        <f>IFERROR(IF(ISBLANK($A8507),"",IF($A8507="Ūdeņraža jonu koncentrācija",VLOOKUP(Dati!$A8507,Normas!$A:$D,2,FALSE),VLOOKUP(Dati!$A8507,Normas!$A:$D,2,FALSE)*0.3)),"")</f>
      </c>
      <c r="I8507" s="2">
        <f>IFERROR(IF(ISBLANK($A8507),"",IF($A8507="Ūdeņraža jonu koncentrācija",VLOOKUP(Dati!$A8507,Normas!$A:$D,3,FALSE),VLOOKUP(Dati!$A8507,Normas!$A:$D,3,FALSE)*0.3)),"")</f>
      </c>
    </row>
    <row r="8508" spans="2:9" x14ac:dyDescent="0.2">
      <c r="B8508">
        <f>IF(ISBLANK(A8508),"",VLOOKUP(A8508,Normas!A:D,4,FALSE))</f>
      </c>
      <c r="E8508" s="2">
        <f>IF(ISBLANK(D8508),"",INT(YEARFRAC(D8508,'Vispārīga informācija'!$B$2)))</f>
      </c>
      <c r="F8508" s="2">
        <f>IFERROR(IF(ISBLANK($A8508),"",IF($A8508="Ūdeņraža jonu koncentrācija",VLOOKUP(Dati!$A8508,Normas!$A:$D,2,FALSE),VLOOKUP(Dati!$A8508,Normas!$A:$D,2,FALSE)*0.6)),"")</f>
      </c>
      <c r="G8508" s="2">
        <f>IFERROR(IF(ISBLANK($A8508),"",IF($A8508="Ūdeņraža jonu koncentrācija",VLOOKUP(Dati!$A8508,Normas!$A:$D,3,FALSE),VLOOKUP(Dati!$A8508,Normas!$A:$D,3,FALSE)*0.6)),"")</f>
      </c>
      <c r="H8508" s="2">
        <f>IFERROR(IF(ISBLANK($A8508),"",IF($A8508="Ūdeņraža jonu koncentrācija",VLOOKUP(Dati!$A8508,Normas!$A:$D,2,FALSE),VLOOKUP(Dati!$A8508,Normas!$A:$D,2,FALSE)*0.3)),"")</f>
      </c>
      <c r="I8508" s="2">
        <f>IFERROR(IF(ISBLANK($A8508),"",IF($A8508="Ūdeņraža jonu koncentrācija",VLOOKUP(Dati!$A8508,Normas!$A:$D,3,FALSE),VLOOKUP(Dati!$A8508,Normas!$A:$D,3,FALSE)*0.3)),"")</f>
      </c>
    </row>
    <row r="8509" spans="2:9" x14ac:dyDescent="0.2">
      <c r="B8509">
        <f>IF(ISBLANK(A8509),"",VLOOKUP(A8509,Normas!A:D,4,FALSE))</f>
      </c>
      <c r="E8509" s="2">
        <f>IF(ISBLANK(D8509),"",INT(YEARFRAC(D8509,'Vispārīga informācija'!$B$2)))</f>
      </c>
      <c r="F8509" s="2">
        <f>IFERROR(IF(ISBLANK($A8509),"",IF($A8509="Ūdeņraža jonu koncentrācija",VLOOKUP(Dati!$A8509,Normas!$A:$D,2,FALSE),VLOOKUP(Dati!$A8509,Normas!$A:$D,2,FALSE)*0.6)),"")</f>
      </c>
      <c r="G8509" s="2">
        <f>IFERROR(IF(ISBLANK($A8509),"",IF($A8509="Ūdeņraža jonu koncentrācija",VLOOKUP(Dati!$A8509,Normas!$A:$D,3,FALSE),VLOOKUP(Dati!$A8509,Normas!$A:$D,3,FALSE)*0.6)),"")</f>
      </c>
      <c r="H8509" s="2">
        <f>IFERROR(IF(ISBLANK($A8509),"",IF($A8509="Ūdeņraža jonu koncentrācija",VLOOKUP(Dati!$A8509,Normas!$A:$D,2,FALSE),VLOOKUP(Dati!$A8509,Normas!$A:$D,2,FALSE)*0.3)),"")</f>
      </c>
      <c r="I8509" s="2">
        <f>IFERROR(IF(ISBLANK($A8509),"",IF($A8509="Ūdeņraža jonu koncentrācija",VLOOKUP(Dati!$A8509,Normas!$A:$D,3,FALSE),VLOOKUP(Dati!$A8509,Normas!$A:$D,3,FALSE)*0.3)),"")</f>
      </c>
    </row>
    <row r="8510" spans="2:9" x14ac:dyDescent="0.2">
      <c r="B8510">
        <f>IF(ISBLANK(A8510),"",VLOOKUP(A8510,Normas!A:D,4,FALSE))</f>
      </c>
      <c r="E8510" s="2">
        <f>IF(ISBLANK(D8510),"",INT(YEARFRAC(D8510,'Vispārīga informācija'!$B$2)))</f>
      </c>
      <c r="F8510" s="2">
        <f>IFERROR(IF(ISBLANK($A8510),"",IF($A8510="Ūdeņraža jonu koncentrācija",VLOOKUP(Dati!$A8510,Normas!$A:$D,2,FALSE),VLOOKUP(Dati!$A8510,Normas!$A:$D,2,FALSE)*0.6)),"")</f>
      </c>
      <c r="G8510" s="2">
        <f>IFERROR(IF(ISBLANK($A8510),"",IF($A8510="Ūdeņraža jonu koncentrācija",VLOOKUP(Dati!$A8510,Normas!$A:$D,3,FALSE),VLOOKUP(Dati!$A8510,Normas!$A:$D,3,FALSE)*0.6)),"")</f>
      </c>
      <c r="H8510" s="2">
        <f>IFERROR(IF(ISBLANK($A8510),"",IF($A8510="Ūdeņraža jonu koncentrācija",VLOOKUP(Dati!$A8510,Normas!$A:$D,2,FALSE),VLOOKUP(Dati!$A8510,Normas!$A:$D,2,FALSE)*0.3)),"")</f>
      </c>
      <c r="I8510" s="2">
        <f>IFERROR(IF(ISBLANK($A8510),"",IF($A8510="Ūdeņraža jonu koncentrācija",VLOOKUP(Dati!$A8510,Normas!$A:$D,3,FALSE),VLOOKUP(Dati!$A8510,Normas!$A:$D,3,FALSE)*0.3)),"")</f>
      </c>
    </row>
    <row r="8511" spans="2:9" x14ac:dyDescent="0.2">
      <c r="B8511">
        <f>IF(ISBLANK(A8511),"",VLOOKUP(A8511,Normas!A:D,4,FALSE))</f>
      </c>
      <c r="E8511" s="2">
        <f>IF(ISBLANK(D8511),"",INT(YEARFRAC(D8511,'Vispārīga informācija'!$B$2)))</f>
      </c>
      <c r="F8511" s="2">
        <f>IFERROR(IF(ISBLANK($A8511),"",IF($A8511="Ūdeņraža jonu koncentrācija",VLOOKUP(Dati!$A8511,Normas!$A:$D,2,FALSE),VLOOKUP(Dati!$A8511,Normas!$A:$D,2,FALSE)*0.6)),"")</f>
      </c>
      <c r="G8511" s="2">
        <f>IFERROR(IF(ISBLANK($A8511),"",IF($A8511="Ūdeņraža jonu koncentrācija",VLOOKUP(Dati!$A8511,Normas!$A:$D,3,FALSE),VLOOKUP(Dati!$A8511,Normas!$A:$D,3,FALSE)*0.6)),"")</f>
      </c>
      <c r="H8511" s="2">
        <f>IFERROR(IF(ISBLANK($A8511),"",IF($A8511="Ūdeņraža jonu koncentrācija",VLOOKUP(Dati!$A8511,Normas!$A:$D,2,FALSE),VLOOKUP(Dati!$A8511,Normas!$A:$D,2,FALSE)*0.3)),"")</f>
      </c>
      <c r="I8511" s="2">
        <f>IFERROR(IF(ISBLANK($A8511),"",IF($A8511="Ūdeņraža jonu koncentrācija",VLOOKUP(Dati!$A8511,Normas!$A:$D,3,FALSE),VLOOKUP(Dati!$A8511,Normas!$A:$D,3,FALSE)*0.3)),"")</f>
      </c>
    </row>
    <row r="8512" spans="2:9" x14ac:dyDescent="0.2">
      <c r="B8512">
        <f>IF(ISBLANK(A8512),"",VLOOKUP(A8512,Normas!A:D,4,FALSE))</f>
      </c>
      <c r="E8512" s="2">
        <f>IF(ISBLANK(D8512),"",INT(YEARFRAC(D8512,'Vispārīga informācija'!$B$2)))</f>
      </c>
      <c r="F8512" s="2">
        <f>IFERROR(IF(ISBLANK($A8512),"",IF($A8512="Ūdeņraža jonu koncentrācija",VLOOKUP(Dati!$A8512,Normas!$A:$D,2,FALSE),VLOOKUP(Dati!$A8512,Normas!$A:$D,2,FALSE)*0.6)),"")</f>
      </c>
      <c r="G8512" s="2">
        <f>IFERROR(IF(ISBLANK($A8512),"",IF($A8512="Ūdeņraža jonu koncentrācija",VLOOKUP(Dati!$A8512,Normas!$A:$D,3,FALSE),VLOOKUP(Dati!$A8512,Normas!$A:$D,3,FALSE)*0.6)),"")</f>
      </c>
      <c r="H8512" s="2">
        <f>IFERROR(IF(ISBLANK($A8512),"",IF($A8512="Ūdeņraža jonu koncentrācija",VLOOKUP(Dati!$A8512,Normas!$A:$D,2,FALSE),VLOOKUP(Dati!$A8512,Normas!$A:$D,2,FALSE)*0.3)),"")</f>
      </c>
      <c r="I8512" s="2">
        <f>IFERROR(IF(ISBLANK($A8512),"",IF($A8512="Ūdeņraža jonu koncentrācija",VLOOKUP(Dati!$A8512,Normas!$A:$D,3,FALSE),VLOOKUP(Dati!$A8512,Normas!$A:$D,3,FALSE)*0.3)),"")</f>
      </c>
    </row>
    <row r="8513" spans="2:9" x14ac:dyDescent="0.2">
      <c r="B8513">
        <f>IF(ISBLANK(A8513),"",VLOOKUP(A8513,Normas!A:D,4,FALSE))</f>
      </c>
      <c r="E8513" s="2">
        <f>IF(ISBLANK(D8513),"",INT(YEARFRAC(D8513,'Vispārīga informācija'!$B$2)))</f>
      </c>
      <c r="F8513" s="2">
        <f>IFERROR(IF(ISBLANK($A8513),"",IF($A8513="Ūdeņraža jonu koncentrācija",VLOOKUP(Dati!$A8513,Normas!$A:$D,2,FALSE),VLOOKUP(Dati!$A8513,Normas!$A:$D,2,FALSE)*0.6)),"")</f>
      </c>
      <c r="G8513" s="2">
        <f>IFERROR(IF(ISBLANK($A8513),"",IF($A8513="Ūdeņraža jonu koncentrācija",VLOOKUP(Dati!$A8513,Normas!$A:$D,3,FALSE),VLOOKUP(Dati!$A8513,Normas!$A:$D,3,FALSE)*0.6)),"")</f>
      </c>
      <c r="H8513" s="2">
        <f>IFERROR(IF(ISBLANK($A8513),"",IF($A8513="Ūdeņraža jonu koncentrācija",VLOOKUP(Dati!$A8513,Normas!$A:$D,2,FALSE),VLOOKUP(Dati!$A8513,Normas!$A:$D,2,FALSE)*0.3)),"")</f>
      </c>
      <c r="I8513" s="2">
        <f>IFERROR(IF(ISBLANK($A8513),"",IF($A8513="Ūdeņraža jonu koncentrācija",VLOOKUP(Dati!$A8513,Normas!$A:$D,3,FALSE),VLOOKUP(Dati!$A8513,Normas!$A:$D,3,FALSE)*0.3)),"")</f>
      </c>
    </row>
    <row r="8514" spans="2:9" x14ac:dyDescent="0.2">
      <c r="B8514">
        <f>IF(ISBLANK(A8514),"",VLOOKUP(A8514,Normas!A:D,4,FALSE))</f>
      </c>
      <c r="E8514" s="2">
        <f>IF(ISBLANK(D8514),"",INT(YEARFRAC(D8514,'Vispārīga informācija'!$B$2)))</f>
      </c>
      <c r="F8514" s="2">
        <f>IFERROR(IF(ISBLANK($A8514),"",IF($A8514="Ūdeņraža jonu koncentrācija",VLOOKUP(Dati!$A8514,Normas!$A:$D,2,FALSE),VLOOKUP(Dati!$A8514,Normas!$A:$D,2,FALSE)*0.6)),"")</f>
      </c>
      <c r="G8514" s="2">
        <f>IFERROR(IF(ISBLANK($A8514),"",IF($A8514="Ūdeņraža jonu koncentrācija",VLOOKUP(Dati!$A8514,Normas!$A:$D,3,FALSE),VLOOKUP(Dati!$A8514,Normas!$A:$D,3,FALSE)*0.6)),"")</f>
      </c>
      <c r="H8514" s="2">
        <f>IFERROR(IF(ISBLANK($A8514),"",IF($A8514="Ūdeņraža jonu koncentrācija",VLOOKUP(Dati!$A8514,Normas!$A:$D,2,FALSE),VLOOKUP(Dati!$A8514,Normas!$A:$D,2,FALSE)*0.3)),"")</f>
      </c>
      <c r="I8514" s="2">
        <f>IFERROR(IF(ISBLANK($A8514),"",IF($A8514="Ūdeņraža jonu koncentrācija",VLOOKUP(Dati!$A8514,Normas!$A:$D,3,FALSE),VLOOKUP(Dati!$A8514,Normas!$A:$D,3,FALSE)*0.3)),"")</f>
      </c>
    </row>
    <row r="8515" spans="2:9" x14ac:dyDescent="0.2">
      <c r="B8515">
        <f>IF(ISBLANK(A8515),"",VLOOKUP(A8515,Normas!A:D,4,FALSE))</f>
      </c>
      <c r="E8515" s="2">
        <f>IF(ISBLANK(D8515),"",INT(YEARFRAC(D8515,'Vispārīga informācija'!$B$2)))</f>
      </c>
      <c r="F8515" s="2">
        <f>IFERROR(IF(ISBLANK($A8515),"",IF($A8515="Ūdeņraža jonu koncentrācija",VLOOKUP(Dati!$A8515,Normas!$A:$D,2,FALSE),VLOOKUP(Dati!$A8515,Normas!$A:$D,2,FALSE)*0.6)),"")</f>
      </c>
      <c r="G8515" s="2">
        <f>IFERROR(IF(ISBLANK($A8515),"",IF($A8515="Ūdeņraža jonu koncentrācija",VLOOKUP(Dati!$A8515,Normas!$A:$D,3,FALSE),VLOOKUP(Dati!$A8515,Normas!$A:$D,3,FALSE)*0.6)),"")</f>
      </c>
      <c r="H8515" s="2">
        <f>IFERROR(IF(ISBLANK($A8515),"",IF($A8515="Ūdeņraža jonu koncentrācija",VLOOKUP(Dati!$A8515,Normas!$A:$D,2,FALSE),VLOOKUP(Dati!$A8515,Normas!$A:$D,2,FALSE)*0.3)),"")</f>
      </c>
      <c r="I8515" s="2">
        <f>IFERROR(IF(ISBLANK($A8515),"",IF($A8515="Ūdeņraža jonu koncentrācija",VLOOKUP(Dati!$A8515,Normas!$A:$D,3,FALSE),VLOOKUP(Dati!$A8515,Normas!$A:$D,3,FALSE)*0.3)),"")</f>
      </c>
    </row>
    <row r="8516" spans="2:9" x14ac:dyDescent="0.2">
      <c r="B8516">
        <f>IF(ISBLANK(A8516),"",VLOOKUP(A8516,Normas!A:D,4,FALSE))</f>
      </c>
      <c r="E8516" s="2">
        <f>IF(ISBLANK(D8516),"",INT(YEARFRAC(D8516,'Vispārīga informācija'!$B$2)))</f>
      </c>
      <c r="F8516" s="2">
        <f>IFERROR(IF(ISBLANK($A8516),"",IF($A8516="Ūdeņraža jonu koncentrācija",VLOOKUP(Dati!$A8516,Normas!$A:$D,2,FALSE),VLOOKUP(Dati!$A8516,Normas!$A:$D,2,FALSE)*0.6)),"")</f>
      </c>
      <c r="G8516" s="2">
        <f>IFERROR(IF(ISBLANK($A8516),"",IF($A8516="Ūdeņraža jonu koncentrācija",VLOOKUP(Dati!$A8516,Normas!$A:$D,3,FALSE),VLOOKUP(Dati!$A8516,Normas!$A:$D,3,FALSE)*0.6)),"")</f>
      </c>
      <c r="H8516" s="2">
        <f>IFERROR(IF(ISBLANK($A8516),"",IF($A8516="Ūdeņraža jonu koncentrācija",VLOOKUP(Dati!$A8516,Normas!$A:$D,2,FALSE),VLOOKUP(Dati!$A8516,Normas!$A:$D,2,FALSE)*0.3)),"")</f>
      </c>
      <c r="I8516" s="2">
        <f>IFERROR(IF(ISBLANK($A8516),"",IF($A8516="Ūdeņraža jonu koncentrācija",VLOOKUP(Dati!$A8516,Normas!$A:$D,3,FALSE),VLOOKUP(Dati!$A8516,Normas!$A:$D,3,FALSE)*0.3)),"")</f>
      </c>
    </row>
    <row r="8517" spans="2:9" x14ac:dyDescent="0.2">
      <c r="B8517">
        <f>IF(ISBLANK(A8517),"",VLOOKUP(A8517,Normas!A:D,4,FALSE))</f>
      </c>
      <c r="E8517" s="2">
        <f>IF(ISBLANK(D8517),"",INT(YEARFRAC(D8517,'Vispārīga informācija'!$B$2)))</f>
      </c>
      <c r="F8517" s="2">
        <f>IFERROR(IF(ISBLANK($A8517),"",IF($A8517="Ūdeņraža jonu koncentrācija",VLOOKUP(Dati!$A8517,Normas!$A:$D,2,FALSE),VLOOKUP(Dati!$A8517,Normas!$A:$D,2,FALSE)*0.6)),"")</f>
      </c>
      <c r="G8517" s="2">
        <f>IFERROR(IF(ISBLANK($A8517),"",IF($A8517="Ūdeņraža jonu koncentrācija",VLOOKUP(Dati!$A8517,Normas!$A:$D,3,FALSE),VLOOKUP(Dati!$A8517,Normas!$A:$D,3,FALSE)*0.6)),"")</f>
      </c>
      <c r="H8517" s="2">
        <f>IFERROR(IF(ISBLANK($A8517),"",IF($A8517="Ūdeņraža jonu koncentrācija",VLOOKUP(Dati!$A8517,Normas!$A:$D,2,FALSE),VLOOKUP(Dati!$A8517,Normas!$A:$D,2,FALSE)*0.3)),"")</f>
      </c>
      <c r="I8517" s="2">
        <f>IFERROR(IF(ISBLANK($A8517),"",IF($A8517="Ūdeņraža jonu koncentrācija",VLOOKUP(Dati!$A8517,Normas!$A:$D,3,FALSE),VLOOKUP(Dati!$A8517,Normas!$A:$D,3,FALSE)*0.3)),"")</f>
      </c>
    </row>
    <row r="8518" spans="2:9" x14ac:dyDescent="0.2">
      <c r="B8518">
        <f>IF(ISBLANK(A8518),"",VLOOKUP(A8518,Normas!A:D,4,FALSE))</f>
      </c>
      <c r="E8518" s="2">
        <f>IF(ISBLANK(D8518),"",INT(YEARFRAC(D8518,'Vispārīga informācija'!$B$2)))</f>
      </c>
      <c r="F8518" s="2">
        <f>IFERROR(IF(ISBLANK($A8518),"",IF($A8518="Ūdeņraža jonu koncentrācija",VLOOKUP(Dati!$A8518,Normas!$A:$D,2,FALSE),VLOOKUP(Dati!$A8518,Normas!$A:$D,2,FALSE)*0.6)),"")</f>
      </c>
      <c r="G8518" s="2">
        <f>IFERROR(IF(ISBLANK($A8518),"",IF($A8518="Ūdeņraža jonu koncentrācija",VLOOKUP(Dati!$A8518,Normas!$A:$D,3,FALSE),VLOOKUP(Dati!$A8518,Normas!$A:$D,3,FALSE)*0.6)),"")</f>
      </c>
      <c r="H8518" s="2">
        <f>IFERROR(IF(ISBLANK($A8518),"",IF($A8518="Ūdeņraža jonu koncentrācija",VLOOKUP(Dati!$A8518,Normas!$A:$D,2,FALSE),VLOOKUP(Dati!$A8518,Normas!$A:$D,2,FALSE)*0.3)),"")</f>
      </c>
      <c r="I8518" s="2">
        <f>IFERROR(IF(ISBLANK($A8518),"",IF($A8518="Ūdeņraža jonu koncentrācija",VLOOKUP(Dati!$A8518,Normas!$A:$D,3,FALSE),VLOOKUP(Dati!$A8518,Normas!$A:$D,3,FALSE)*0.3)),"")</f>
      </c>
    </row>
    <row r="8519" spans="2:9" x14ac:dyDescent="0.2">
      <c r="B8519">
        <f>IF(ISBLANK(A8519),"",VLOOKUP(A8519,Normas!A:D,4,FALSE))</f>
      </c>
      <c r="E8519" s="2">
        <f>IF(ISBLANK(D8519),"",INT(YEARFRAC(D8519,'Vispārīga informācija'!$B$2)))</f>
      </c>
      <c r="F8519" s="2">
        <f>IFERROR(IF(ISBLANK($A8519),"",IF($A8519="Ūdeņraža jonu koncentrācija",VLOOKUP(Dati!$A8519,Normas!$A:$D,2,FALSE),VLOOKUP(Dati!$A8519,Normas!$A:$D,2,FALSE)*0.6)),"")</f>
      </c>
      <c r="G8519" s="2">
        <f>IFERROR(IF(ISBLANK($A8519),"",IF($A8519="Ūdeņraža jonu koncentrācija",VLOOKUP(Dati!$A8519,Normas!$A:$D,3,FALSE),VLOOKUP(Dati!$A8519,Normas!$A:$D,3,FALSE)*0.6)),"")</f>
      </c>
      <c r="H8519" s="2">
        <f>IFERROR(IF(ISBLANK($A8519),"",IF($A8519="Ūdeņraža jonu koncentrācija",VLOOKUP(Dati!$A8519,Normas!$A:$D,2,FALSE),VLOOKUP(Dati!$A8519,Normas!$A:$D,2,FALSE)*0.3)),"")</f>
      </c>
      <c r="I8519" s="2">
        <f>IFERROR(IF(ISBLANK($A8519),"",IF($A8519="Ūdeņraža jonu koncentrācija",VLOOKUP(Dati!$A8519,Normas!$A:$D,3,FALSE),VLOOKUP(Dati!$A8519,Normas!$A:$D,3,FALSE)*0.3)),"")</f>
      </c>
    </row>
    <row r="8520" spans="2:9" x14ac:dyDescent="0.2">
      <c r="B8520">
        <f>IF(ISBLANK(A8520),"",VLOOKUP(A8520,Normas!A:D,4,FALSE))</f>
      </c>
      <c r="E8520" s="2">
        <f>IF(ISBLANK(D8520),"",INT(YEARFRAC(D8520,'Vispārīga informācija'!$B$2)))</f>
      </c>
      <c r="F8520" s="2">
        <f>IFERROR(IF(ISBLANK($A8520),"",IF($A8520="Ūdeņraža jonu koncentrācija",VLOOKUP(Dati!$A8520,Normas!$A:$D,2,FALSE),VLOOKUP(Dati!$A8520,Normas!$A:$D,2,FALSE)*0.6)),"")</f>
      </c>
      <c r="G8520" s="2">
        <f>IFERROR(IF(ISBLANK($A8520),"",IF($A8520="Ūdeņraža jonu koncentrācija",VLOOKUP(Dati!$A8520,Normas!$A:$D,3,FALSE),VLOOKUP(Dati!$A8520,Normas!$A:$D,3,FALSE)*0.6)),"")</f>
      </c>
      <c r="H8520" s="2">
        <f>IFERROR(IF(ISBLANK($A8520),"",IF($A8520="Ūdeņraža jonu koncentrācija",VLOOKUP(Dati!$A8520,Normas!$A:$D,2,FALSE),VLOOKUP(Dati!$A8520,Normas!$A:$D,2,FALSE)*0.3)),"")</f>
      </c>
      <c r="I8520" s="2">
        <f>IFERROR(IF(ISBLANK($A8520),"",IF($A8520="Ūdeņraža jonu koncentrācija",VLOOKUP(Dati!$A8520,Normas!$A:$D,3,FALSE),VLOOKUP(Dati!$A8520,Normas!$A:$D,3,FALSE)*0.3)),"")</f>
      </c>
    </row>
    <row r="8521" spans="2:9" x14ac:dyDescent="0.2">
      <c r="B8521">
        <f>IF(ISBLANK(A8521),"",VLOOKUP(A8521,Normas!A:D,4,FALSE))</f>
      </c>
      <c r="E8521" s="2">
        <f>IF(ISBLANK(D8521),"",INT(YEARFRAC(D8521,'Vispārīga informācija'!$B$2)))</f>
      </c>
      <c r="F8521" s="2">
        <f>IFERROR(IF(ISBLANK($A8521),"",IF($A8521="Ūdeņraža jonu koncentrācija",VLOOKUP(Dati!$A8521,Normas!$A:$D,2,FALSE),VLOOKUP(Dati!$A8521,Normas!$A:$D,2,FALSE)*0.6)),"")</f>
      </c>
      <c r="G8521" s="2">
        <f>IFERROR(IF(ISBLANK($A8521),"",IF($A8521="Ūdeņraža jonu koncentrācija",VLOOKUP(Dati!$A8521,Normas!$A:$D,3,FALSE),VLOOKUP(Dati!$A8521,Normas!$A:$D,3,FALSE)*0.6)),"")</f>
      </c>
      <c r="H8521" s="2">
        <f>IFERROR(IF(ISBLANK($A8521),"",IF($A8521="Ūdeņraža jonu koncentrācija",VLOOKUP(Dati!$A8521,Normas!$A:$D,2,FALSE),VLOOKUP(Dati!$A8521,Normas!$A:$D,2,FALSE)*0.3)),"")</f>
      </c>
      <c r="I8521" s="2">
        <f>IFERROR(IF(ISBLANK($A8521),"",IF($A8521="Ūdeņraža jonu koncentrācija",VLOOKUP(Dati!$A8521,Normas!$A:$D,3,FALSE),VLOOKUP(Dati!$A8521,Normas!$A:$D,3,FALSE)*0.3)),"")</f>
      </c>
    </row>
    <row r="8522" spans="2:9" x14ac:dyDescent="0.2">
      <c r="B8522">
        <f>IF(ISBLANK(A8522),"",VLOOKUP(A8522,Normas!A:D,4,FALSE))</f>
      </c>
      <c r="E8522" s="2">
        <f>IF(ISBLANK(D8522),"",INT(YEARFRAC(D8522,'Vispārīga informācija'!$B$2)))</f>
      </c>
      <c r="F8522" s="2">
        <f>IFERROR(IF(ISBLANK($A8522),"",IF($A8522="Ūdeņraža jonu koncentrācija",VLOOKUP(Dati!$A8522,Normas!$A:$D,2,FALSE),VLOOKUP(Dati!$A8522,Normas!$A:$D,2,FALSE)*0.6)),"")</f>
      </c>
      <c r="G8522" s="2">
        <f>IFERROR(IF(ISBLANK($A8522),"",IF($A8522="Ūdeņraža jonu koncentrācija",VLOOKUP(Dati!$A8522,Normas!$A:$D,3,FALSE),VLOOKUP(Dati!$A8522,Normas!$A:$D,3,FALSE)*0.6)),"")</f>
      </c>
      <c r="H8522" s="2">
        <f>IFERROR(IF(ISBLANK($A8522),"",IF($A8522="Ūdeņraža jonu koncentrācija",VLOOKUP(Dati!$A8522,Normas!$A:$D,2,FALSE),VLOOKUP(Dati!$A8522,Normas!$A:$D,2,FALSE)*0.3)),"")</f>
      </c>
      <c r="I8522" s="2">
        <f>IFERROR(IF(ISBLANK($A8522),"",IF($A8522="Ūdeņraža jonu koncentrācija",VLOOKUP(Dati!$A8522,Normas!$A:$D,3,FALSE),VLOOKUP(Dati!$A8522,Normas!$A:$D,3,FALSE)*0.3)),"")</f>
      </c>
    </row>
    <row r="8523" spans="2:9" x14ac:dyDescent="0.2">
      <c r="B8523">
        <f>IF(ISBLANK(A8523),"",VLOOKUP(A8523,Normas!A:D,4,FALSE))</f>
      </c>
      <c r="E8523" s="2">
        <f>IF(ISBLANK(D8523),"",INT(YEARFRAC(D8523,'Vispārīga informācija'!$B$2)))</f>
      </c>
      <c r="F8523" s="2">
        <f>IFERROR(IF(ISBLANK($A8523),"",IF($A8523="Ūdeņraža jonu koncentrācija",VLOOKUP(Dati!$A8523,Normas!$A:$D,2,FALSE),VLOOKUP(Dati!$A8523,Normas!$A:$D,2,FALSE)*0.6)),"")</f>
      </c>
      <c r="G8523" s="2">
        <f>IFERROR(IF(ISBLANK($A8523),"",IF($A8523="Ūdeņraža jonu koncentrācija",VLOOKUP(Dati!$A8523,Normas!$A:$D,3,FALSE),VLOOKUP(Dati!$A8523,Normas!$A:$D,3,FALSE)*0.6)),"")</f>
      </c>
      <c r="H8523" s="2">
        <f>IFERROR(IF(ISBLANK($A8523),"",IF($A8523="Ūdeņraža jonu koncentrācija",VLOOKUP(Dati!$A8523,Normas!$A:$D,2,FALSE),VLOOKUP(Dati!$A8523,Normas!$A:$D,2,FALSE)*0.3)),"")</f>
      </c>
      <c r="I8523" s="2">
        <f>IFERROR(IF(ISBLANK($A8523),"",IF($A8523="Ūdeņraža jonu koncentrācija",VLOOKUP(Dati!$A8523,Normas!$A:$D,3,FALSE),VLOOKUP(Dati!$A8523,Normas!$A:$D,3,FALSE)*0.3)),"")</f>
      </c>
    </row>
    <row r="8524" spans="2:9" x14ac:dyDescent="0.2">
      <c r="B8524">
        <f>IF(ISBLANK(A8524),"",VLOOKUP(A8524,Normas!A:D,4,FALSE))</f>
      </c>
      <c r="E8524" s="2">
        <f>IF(ISBLANK(D8524),"",INT(YEARFRAC(D8524,'Vispārīga informācija'!$B$2)))</f>
      </c>
      <c r="F8524" s="2">
        <f>IFERROR(IF(ISBLANK($A8524),"",IF($A8524="Ūdeņraža jonu koncentrācija",VLOOKUP(Dati!$A8524,Normas!$A:$D,2,FALSE),VLOOKUP(Dati!$A8524,Normas!$A:$D,2,FALSE)*0.6)),"")</f>
      </c>
      <c r="G8524" s="2">
        <f>IFERROR(IF(ISBLANK($A8524),"",IF($A8524="Ūdeņraža jonu koncentrācija",VLOOKUP(Dati!$A8524,Normas!$A:$D,3,FALSE),VLOOKUP(Dati!$A8524,Normas!$A:$D,3,FALSE)*0.6)),"")</f>
      </c>
      <c r="H8524" s="2">
        <f>IFERROR(IF(ISBLANK($A8524),"",IF($A8524="Ūdeņraža jonu koncentrācija",VLOOKUP(Dati!$A8524,Normas!$A:$D,2,FALSE),VLOOKUP(Dati!$A8524,Normas!$A:$D,2,FALSE)*0.3)),"")</f>
      </c>
      <c r="I8524" s="2">
        <f>IFERROR(IF(ISBLANK($A8524),"",IF($A8524="Ūdeņraža jonu koncentrācija",VLOOKUP(Dati!$A8524,Normas!$A:$D,3,FALSE),VLOOKUP(Dati!$A8524,Normas!$A:$D,3,FALSE)*0.3)),"")</f>
      </c>
    </row>
    <row r="8525" spans="2:9" x14ac:dyDescent="0.2">
      <c r="B8525">
        <f>IF(ISBLANK(A8525),"",VLOOKUP(A8525,Normas!A:D,4,FALSE))</f>
      </c>
      <c r="E8525" s="2">
        <f>IF(ISBLANK(D8525),"",INT(YEARFRAC(D8525,'Vispārīga informācija'!$B$2)))</f>
      </c>
      <c r="F8525" s="2">
        <f>IFERROR(IF(ISBLANK($A8525),"",IF($A8525="Ūdeņraža jonu koncentrācija",VLOOKUP(Dati!$A8525,Normas!$A:$D,2,FALSE),VLOOKUP(Dati!$A8525,Normas!$A:$D,2,FALSE)*0.6)),"")</f>
      </c>
      <c r="G8525" s="2">
        <f>IFERROR(IF(ISBLANK($A8525),"",IF($A8525="Ūdeņraža jonu koncentrācija",VLOOKUP(Dati!$A8525,Normas!$A:$D,3,FALSE),VLOOKUP(Dati!$A8525,Normas!$A:$D,3,FALSE)*0.6)),"")</f>
      </c>
      <c r="H8525" s="2">
        <f>IFERROR(IF(ISBLANK($A8525),"",IF($A8525="Ūdeņraža jonu koncentrācija",VLOOKUP(Dati!$A8525,Normas!$A:$D,2,FALSE),VLOOKUP(Dati!$A8525,Normas!$A:$D,2,FALSE)*0.3)),"")</f>
      </c>
      <c r="I8525" s="2">
        <f>IFERROR(IF(ISBLANK($A8525),"",IF($A8525="Ūdeņraža jonu koncentrācija",VLOOKUP(Dati!$A8525,Normas!$A:$D,3,FALSE),VLOOKUP(Dati!$A8525,Normas!$A:$D,3,FALSE)*0.3)),"")</f>
      </c>
    </row>
    <row r="8526" spans="2:9" x14ac:dyDescent="0.2">
      <c r="B8526">
        <f>IF(ISBLANK(A8526),"",VLOOKUP(A8526,Normas!A:D,4,FALSE))</f>
      </c>
      <c r="E8526" s="2">
        <f>IF(ISBLANK(D8526),"",INT(YEARFRAC(D8526,'Vispārīga informācija'!$B$2)))</f>
      </c>
      <c r="F8526" s="2">
        <f>IFERROR(IF(ISBLANK($A8526),"",IF($A8526="Ūdeņraža jonu koncentrācija",VLOOKUP(Dati!$A8526,Normas!$A:$D,2,FALSE),VLOOKUP(Dati!$A8526,Normas!$A:$D,2,FALSE)*0.6)),"")</f>
      </c>
      <c r="G8526" s="2">
        <f>IFERROR(IF(ISBLANK($A8526),"",IF($A8526="Ūdeņraža jonu koncentrācija",VLOOKUP(Dati!$A8526,Normas!$A:$D,3,FALSE),VLOOKUP(Dati!$A8526,Normas!$A:$D,3,FALSE)*0.6)),"")</f>
      </c>
      <c r="H8526" s="2">
        <f>IFERROR(IF(ISBLANK($A8526),"",IF($A8526="Ūdeņraža jonu koncentrācija",VLOOKUP(Dati!$A8526,Normas!$A:$D,2,FALSE),VLOOKUP(Dati!$A8526,Normas!$A:$D,2,FALSE)*0.3)),"")</f>
      </c>
      <c r="I8526" s="2">
        <f>IFERROR(IF(ISBLANK($A8526),"",IF($A8526="Ūdeņraža jonu koncentrācija",VLOOKUP(Dati!$A8526,Normas!$A:$D,3,FALSE),VLOOKUP(Dati!$A8526,Normas!$A:$D,3,FALSE)*0.3)),"")</f>
      </c>
    </row>
    <row r="8527" spans="2:9" x14ac:dyDescent="0.2">
      <c r="B8527">
        <f>IF(ISBLANK(A8527),"",VLOOKUP(A8527,Normas!A:D,4,FALSE))</f>
      </c>
      <c r="E8527" s="2">
        <f>IF(ISBLANK(D8527),"",INT(YEARFRAC(D8527,'Vispārīga informācija'!$B$2)))</f>
      </c>
      <c r="F8527" s="2">
        <f>IFERROR(IF(ISBLANK($A8527),"",IF($A8527="Ūdeņraža jonu koncentrācija",VLOOKUP(Dati!$A8527,Normas!$A:$D,2,FALSE),VLOOKUP(Dati!$A8527,Normas!$A:$D,2,FALSE)*0.6)),"")</f>
      </c>
      <c r="G8527" s="2">
        <f>IFERROR(IF(ISBLANK($A8527),"",IF($A8527="Ūdeņraža jonu koncentrācija",VLOOKUP(Dati!$A8527,Normas!$A:$D,3,FALSE),VLOOKUP(Dati!$A8527,Normas!$A:$D,3,FALSE)*0.6)),"")</f>
      </c>
      <c r="H8527" s="2">
        <f>IFERROR(IF(ISBLANK($A8527),"",IF($A8527="Ūdeņraža jonu koncentrācija",VLOOKUP(Dati!$A8527,Normas!$A:$D,2,FALSE),VLOOKUP(Dati!$A8527,Normas!$A:$D,2,FALSE)*0.3)),"")</f>
      </c>
      <c r="I8527" s="2">
        <f>IFERROR(IF(ISBLANK($A8527),"",IF($A8527="Ūdeņraža jonu koncentrācija",VLOOKUP(Dati!$A8527,Normas!$A:$D,3,FALSE),VLOOKUP(Dati!$A8527,Normas!$A:$D,3,FALSE)*0.3)),"")</f>
      </c>
    </row>
    <row r="8528" spans="2:9" x14ac:dyDescent="0.2">
      <c r="B8528">
        <f>IF(ISBLANK(A8528),"",VLOOKUP(A8528,Normas!A:D,4,FALSE))</f>
      </c>
      <c r="E8528" s="2">
        <f>IF(ISBLANK(D8528),"",INT(YEARFRAC(D8528,'Vispārīga informācija'!$B$2)))</f>
      </c>
      <c r="F8528" s="2">
        <f>IFERROR(IF(ISBLANK($A8528),"",IF($A8528="Ūdeņraža jonu koncentrācija",VLOOKUP(Dati!$A8528,Normas!$A:$D,2,FALSE),VLOOKUP(Dati!$A8528,Normas!$A:$D,2,FALSE)*0.6)),"")</f>
      </c>
      <c r="G8528" s="2">
        <f>IFERROR(IF(ISBLANK($A8528),"",IF($A8528="Ūdeņraža jonu koncentrācija",VLOOKUP(Dati!$A8528,Normas!$A:$D,3,FALSE),VLOOKUP(Dati!$A8528,Normas!$A:$D,3,FALSE)*0.6)),"")</f>
      </c>
      <c r="H8528" s="2">
        <f>IFERROR(IF(ISBLANK($A8528),"",IF($A8528="Ūdeņraža jonu koncentrācija",VLOOKUP(Dati!$A8528,Normas!$A:$D,2,FALSE),VLOOKUP(Dati!$A8528,Normas!$A:$D,2,FALSE)*0.3)),"")</f>
      </c>
      <c r="I8528" s="2">
        <f>IFERROR(IF(ISBLANK($A8528),"",IF($A8528="Ūdeņraža jonu koncentrācija",VLOOKUP(Dati!$A8528,Normas!$A:$D,3,FALSE),VLOOKUP(Dati!$A8528,Normas!$A:$D,3,FALSE)*0.3)),"")</f>
      </c>
    </row>
    <row r="8529" spans="2:9" x14ac:dyDescent="0.2">
      <c r="B8529">
        <f>IF(ISBLANK(A8529),"",VLOOKUP(A8529,Normas!A:D,4,FALSE))</f>
      </c>
      <c r="E8529" s="2">
        <f>IF(ISBLANK(D8529),"",INT(YEARFRAC(D8529,'Vispārīga informācija'!$B$2)))</f>
      </c>
      <c r="F8529" s="2">
        <f>IFERROR(IF(ISBLANK($A8529),"",IF($A8529="Ūdeņraža jonu koncentrācija",VLOOKUP(Dati!$A8529,Normas!$A:$D,2,FALSE),VLOOKUP(Dati!$A8529,Normas!$A:$D,2,FALSE)*0.6)),"")</f>
      </c>
      <c r="G8529" s="2">
        <f>IFERROR(IF(ISBLANK($A8529),"",IF($A8529="Ūdeņraža jonu koncentrācija",VLOOKUP(Dati!$A8529,Normas!$A:$D,3,FALSE),VLOOKUP(Dati!$A8529,Normas!$A:$D,3,FALSE)*0.6)),"")</f>
      </c>
      <c r="H8529" s="2">
        <f>IFERROR(IF(ISBLANK($A8529),"",IF($A8529="Ūdeņraža jonu koncentrācija",VLOOKUP(Dati!$A8529,Normas!$A:$D,2,FALSE),VLOOKUP(Dati!$A8529,Normas!$A:$D,2,FALSE)*0.3)),"")</f>
      </c>
      <c r="I8529" s="2">
        <f>IFERROR(IF(ISBLANK($A8529),"",IF($A8529="Ūdeņraža jonu koncentrācija",VLOOKUP(Dati!$A8529,Normas!$A:$D,3,FALSE),VLOOKUP(Dati!$A8529,Normas!$A:$D,3,FALSE)*0.3)),"")</f>
      </c>
    </row>
    <row r="8530" spans="2:9" x14ac:dyDescent="0.2">
      <c r="B8530">
        <f>IF(ISBLANK(A8530),"",VLOOKUP(A8530,Normas!A:D,4,FALSE))</f>
      </c>
      <c r="E8530" s="2">
        <f>IF(ISBLANK(D8530),"",INT(YEARFRAC(D8530,'Vispārīga informācija'!$B$2)))</f>
      </c>
      <c r="F8530" s="2">
        <f>IFERROR(IF(ISBLANK($A8530),"",IF($A8530="Ūdeņraža jonu koncentrācija",VLOOKUP(Dati!$A8530,Normas!$A:$D,2,FALSE),VLOOKUP(Dati!$A8530,Normas!$A:$D,2,FALSE)*0.6)),"")</f>
      </c>
      <c r="G8530" s="2">
        <f>IFERROR(IF(ISBLANK($A8530),"",IF($A8530="Ūdeņraža jonu koncentrācija",VLOOKUP(Dati!$A8530,Normas!$A:$D,3,FALSE),VLOOKUP(Dati!$A8530,Normas!$A:$D,3,FALSE)*0.6)),"")</f>
      </c>
      <c r="H8530" s="2">
        <f>IFERROR(IF(ISBLANK($A8530),"",IF($A8530="Ūdeņraža jonu koncentrācija",VLOOKUP(Dati!$A8530,Normas!$A:$D,2,FALSE),VLOOKUP(Dati!$A8530,Normas!$A:$D,2,FALSE)*0.3)),"")</f>
      </c>
      <c r="I8530" s="2">
        <f>IFERROR(IF(ISBLANK($A8530),"",IF($A8530="Ūdeņraža jonu koncentrācija",VLOOKUP(Dati!$A8530,Normas!$A:$D,3,FALSE),VLOOKUP(Dati!$A8530,Normas!$A:$D,3,FALSE)*0.3)),"")</f>
      </c>
    </row>
    <row r="8531" spans="2:9" x14ac:dyDescent="0.2">
      <c r="B8531">
        <f>IF(ISBLANK(A8531),"",VLOOKUP(A8531,Normas!A:D,4,FALSE))</f>
      </c>
      <c r="E8531" s="2">
        <f>IF(ISBLANK(D8531),"",INT(YEARFRAC(D8531,'Vispārīga informācija'!$B$2)))</f>
      </c>
      <c r="F8531" s="2">
        <f>IFERROR(IF(ISBLANK($A8531),"",IF($A8531="Ūdeņraža jonu koncentrācija",VLOOKUP(Dati!$A8531,Normas!$A:$D,2,FALSE),VLOOKUP(Dati!$A8531,Normas!$A:$D,2,FALSE)*0.6)),"")</f>
      </c>
      <c r="G8531" s="2">
        <f>IFERROR(IF(ISBLANK($A8531),"",IF($A8531="Ūdeņraža jonu koncentrācija",VLOOKUP(Dati!$A8531,Normas!$A:$D,3,FALSE),VLOOKUP(Dati!$A8531,Normas!$A:$D,3,FALSE)*0.6)),"")</f>
      </c>
      <c r="H8531" s="2">
        <f>IFERROR(IF(ISBLANK($A8531),"",IF($A8531="Ūdeņraža jonu koncentrācija",VLOOKUP(Dati!$A8531,Normas!$A:$D,2,FALSE),VLOOKUP(Dati!$A8531,Normas!$A:$D,2,FALSE)*0.3)),"")</f>
      </c>
      <c r="I8531" s="2">
        <f>IFERROR(IF(ISBLANK($A8531),"",IF($A8531="Ūdeņraža jonu koncentrācija",VLOOKUP(Dati!$A8531,Normas!$A:$D,3,FALSE),VLOOKUP(Dati!$A8531,Normas!$A:$D,3,FALSE)*0.3)),"")</f>
      </c>
    </row>
    <row r="8532" spans="2:9" x14ac:dyDescent="0.2">
      <c r="B8532">
        <f>IF(ISBLANK(A8532),"",VLOOKUP(A8532,Normas!A:D,4,FALSE))</f>
      </c>
      <c r="E8532" s="2">
        <f>IF(ISBLANK(D8532),"",INT(YEARFRAC(D8532,'Vispārīga informācija'!$B$2)))</f>
      </c>
      <c r="F8532" s="2">
        <f>IFERROR(IF(ISBLANK($A8532),"",IF($A8532="Ūdeņraža jonu koncentrācija",VLOOKUP(Dati!$A8532,Normas!$A:$D,2,FALSE),VLOOKUP(Dati!$A8532,Normas!$A:$D,2,FALSE)*0.6)),"")</f>
      </c>
      <c r="G8532" s="2">
        <f>IFERROR(IF(ISBLANK($A8532),"",IF($A8532="Ūdeņraža jonu koncentrācija",VLOOKUP(Dati!$A8532,Normas!$A:$D,3,FALSE),VLOOKUP(Dati!$A8532,Normas!$A:$D,3,FALSE)*0.6)),"")</f>
      </c>
      <c r="H8532" s="2">
        <f>IFERROR(IF(ISBLANK($A8532),"",IF($A8532="Ūdeņraža jonu koncentrācija",VLOOKUP(Dati!$A8532,Normas!$A:$D,2,FALSE),VLOOKUP(Dati!$A8532,Normas!$A:$D,2,FALSE)*0.3)),"")</f>
      </c>
      <c r="I8532" s="2">
        <f>IFERROR(IF(ISBLANK($A8532),"",IF($A8532="Ūdeņraža jonu koncentrācija",VLOOKUP(Dati!$A8532,Normas!$A:$D,3,FALSE),VLOOKUP(Dati!$A8532,Normas!$A:$D,3,FALSE)*0.3)),"")</f>
      </c>
    </row>
    <row r="8533" spans="2:9" x14ac:dyDescent="0.2">
      <c r="B8533">
        <f>IF(ISBLANK(A8533),"",VLOOKUP(A8533,Normas!A:D,4,FALSE))</f>
      </c>
      <c r="E8533" s="2">
        <f>IF(ISBLANK(D8533),"",INT(YEARFRAC(D8533,'Vispārīga informācija'!$B$2)))</f>
      </c>
      <c r="F8533" s="2">
        <f>IFERROR(IF(ISBLANK($A8533),"",IF($A8533="Ūdeņraža jonu koncentrācija",VLOOKUP(Dati!$A8533,Normas!$A:$D,2,FALSE),VLOOKUP(Dati!$A8533,Normas!$A:$D,2,FALSE)*0.6)),"")</f>
      </c>
      <c r="G8533" s="2">
        <f>IFERROR(IF(ISBLANK($A8533),"",IF($A8533="Ūdeņraža jonu koncentrācija",VLOOKUP(Dati!$A8533,Normas!$A:$D,3,FALSE),VLOOKUP(Dati!$A8533,Normas!$A:$D,3,FALSE)*0.6)),"")</f>
      </c>
      <c r="H8533" s="2">
        <f>IFERROR(IF(ISBLANK($A8533),"",IF($A8533="Ūdeņraža jonu koncentrācija",VLOOKUP(Dati!$A8533,Normas!$A:$D,2,FALSE),VLOOKUP(Dati!$A8533,Normas!$A:$D,2,FALSE)*0.3)),"")</f>
      </c>
      <c r="I8533" s="2">
        <f>IFERROR(IF(ISBLANK($A8533),"",IF($A8533="Ūdeņraža jonu koncentrācija",VLOOKUP(Dati!$A8533,Normas!$A:$D,3,FALSE),VLOOKUP(Dati!$A8533,Normas!$A:$D,3,FALSE)*0.3)),"")</f>
      </c>
    </row>
    <row r="8534" spans="2:9" x14ac:dyDescent="0.2">
      <c r="B8534">
        <f>IF(ISBLANK(A8534),"",VLOOKUP(A8534,Normas!A:D,4,FALSE))</f>
      </c>
      <c r="E8534" s="2">
        <f>IF(ISBLANK(D8534),"",INT(YEARFRAC(D8534,'Vispārīga informācija'!$B$2)))</f>
      </c>
      <c r="F8534" s="2">
        <f>IFERROR(IF(ISBLANK($A8534),"",IF($A8534="Ūdeņraža jonu koncentrācija",VLOOKUP(Dati!$A8534,Normas!$A:$D,2,FALSE),VLOOKUP(Dati!$A8534,Normas!$A:$D,2,FALSE)*0.6)),"")</f>
      </c>
      <c r="G8534" s="2">
        <f>IFERROR(IF(ISBLANK($A8534),"",IF($A8534="Ūdeņraža jonu koncentrācija",VLOOKUP(Dati!$A8534,Normas!$A:$D,3,FALSE),VLOOKUP(Dati!$A8534,Normas!$A:$D,3,FALSE)*0.6)),"")</f>
      </c>
      <c r="H8534" s="2">
        <f>IFERROR(IF(ISBLANK($A8534),"",IF($A8534="Ūdeņraža jonu koncentrācija",VLOOKUP(Dati!$A8534,Normas!$A:$D,2,FALSE),VLOOKUP(Dati!$A8534,Normas!$A:$D,2,FALSE)*0.3)),"")</f>
      </c>
      <c r="I8534" s="2">
        <f>IFERROR(IF(ISBLANK($A8534),"",IF($A8534="Ūdeņraža jonu koncentrācija",VLOOKUP(Dati!$A8534,Normas!$A:$D,3,FALSE),VLOOKUP(Dati!$A8534,Normas!$A:$D,3,FALSE)*0.3)),"")</f>
      </c>
    </row>
    <row r="8535" spans="2:9" x14ac:dyDescent="0.2">
      <c r="B8535">
        <f>IF(ISBLANK(A8535),"",VLOOKUP(A8535,Normas!A:D,4,FALSE))</f>
      </c>
      <c r="E8535" s="2">
        <f>IF(ISBLANK(D8535),"",INT(YEARFRAC(D8535,'Vispārīga informācija'!$B$2)))</f>
      </c>
      <c r="F8535" s="2">
        <f>IFERROR(IF(ISBLANK($A8535),"",IF($A8535="Ūdeņraža jonu koncentrācija",VLOOKUP(Dati!$A8535,Normas!$A:$D,2,FALSE),VLOOKUP(Dati!$A8535,Normas!$A:$D,2,FALSE)*0.6)),"")</f>
      </c>
      <c r="G8535" s="2">
        <f>IFERROR(IF(ISBLANK($A8535),"",IF($A8535="Ūdeņraža jonu koncentrācija",VLOOKUP(Dati!$A8535,Normas!$A:$D,3,FALSE),VLOOKUP(Dati!$A8535,Normas!$A:$D,3,FALSE)*0.6)),"")</f>
      </c>
      <c r="H8535" s="2">
        <f>IFERROR(IF(ISBLANK($A8535),"",IF($A8535="Ūdeņraža jonu koncentrācija",VLOOKUP(Dati!$A8535,Normas!$A:$D,2,FALSE),VLOOKUP(Dati!$A8535,Normas!$A:$D,2,FALSE)*0.3)),"")</f>
      </c>
      <c r="I8535" s="2">
        <f>IFERROR(IF(ISBLANK($A8535),"",IF($A8535="Ūdeņraža jonu koncentrācija",VLOOKUP(Dati!$A8535,Normas!$A:$D,3,FALSE),VLOOKUP(Dati!$A8535,Normas!$A:$D,3,FALSE)*0.3)),"")</f>
      </c>
    </row>
    <row r="8536" spans="2:9" x14ac:dyDescent="0.2">
      <c r="B8536">
        <f>IF(ISBLANK(A8536),"",VLOOKUP(A8536,Normas!A:D,4,FALSE))</f>
      </c>
      <c r="E8536" s="2">
        <f>IF(ISBLANK(D8536),"",INT(YEARFRAC(D8536,'Vispārīga informācija'!$B$2)))</f>
      </c>
      <c r="F8536" s="2">
        <f>IFERROR(IF(ISBLANK($A8536),"",IF($A8536="Ūdeņraža jonu koncentrācija",VLOOKUP(Dati!$A8536,Normas!$A:$D,2,FALSE),VLOOKUP(Dati!$A8536,Normas!$A:$D,2,FALSE)*0.6)),"")</f>
      </c>
      <c r="G8536" s="2">
        <f>IFERROR(IF(ISBLANK($A8536),"",IF($A8536="Ūdeņraža jonu koncentrācija",VLOOKUP(Dati!$A8536,Normas!$A:$D,3,FALSE),VLOOKUP(Dati!$A8536,Normas!$A:$D,3,FALSE)*0.6)),"")</f>
      </c>
      <c r="H8536" s="2">
        <f>IFERROR(IF(ISBLANK($A8536),"",IF($A8536="Ūdeņraža jonu koncentrācija",VLOOKUP(Dati!$A8536,Normas!$A:$D,2,FALSE),VLOOKUP(Dati!$A8536,Normas!$A:$D,2,FALSE)*0.3)),"")</f>
      </c>
      <c r="I8536" s="2">
        <f>IFERROR(IF(ISBLANK($A8536),"",IF($A8536="Ūdeņraža jonu koncentrācija",VLOOKUP(Dati!$A8536,Normas!$A:$D,3,FALSE),VLOOKUP(Dati!$A8536,Normas!$A:$D,3,FALSE)*0.3)),"")</f>
      </c>
    </row>
    <row r="8537" spans="2:9" x14ac:dyDescent="0.2">
      <c r="B8537">
        <f>IF(ISBLANK(A8537),"",VLOOKUP(A8537,Normas!A:D,4,FALSE))</f>
      </c>
      <c r="E8537" s="2">
        <f>IF(ISBLANK(D8537),"",INT(YEARFRAC(D8537,'Vispārīga informācija'!$B$2)))</f>
      </c>
      <c r="F8537" s="2">
        <f>IFERROR(IF(ISBLANK($A8537),"",IF($A8537="Ūdeņraža jonu koncentrācija",VLOOKUP(Dati!$A8537,Normas!$A:$D,2,FALSE),VLOOKUP(Dati!$A8537,Normas!$A:$D,2,FALSE)*0.6)),"")</f>
      </c>
      <c r="G8537" s="2">
        <f>IFERROR(IF(ISBLANK($A8537),"",IF($A8537="Ūdeņraža jonu koncentrācija",VLOOKUP(Dati!$A8537,Normas!$A:$D,3,FALSE),VLOOKUP(Dati!$A8537,Normas!$A:$D,3,FALSE)*0.6)),"")</f>
      </c>
      <c r="H8537" s="2">
        <f>IFERROR(IF(ISBLANK($A8537),"",IF($A8537="Ūdeņraža jonu koncentrācija",VLOOKUP(Dati!$A8537,Normas!$A:$D,2,FALSE),VLOOKUP(Dati!$A8537,Normas!$A:$D,2,FALSE)*0.3)),"")</f>
      </c>
      <c r="I8537" s="2">
        <f>IFERROR(IF(ISBLANK($A8537),"",IF($A8537="Ūdeņraža jonu koncentrācija",VLOOKUP(Dati!$A8537,Normas!$A:$D,3,FALSE),VLOOKUP(Dati!$A8537,Normas!$A:$D,3,FALSE)*0.3)),"")</f>
      </c>
    </row>
    <row r="8538" spans="2:9" x14ac:dyDescent="0.2">
      <c r="B8538">
        <f>IF(ISBLANK(A8538),"",VLOOKUP(A8538,Normas!A:D,4,FALSE))</f>
      </c>
      <c r="E8538" s="2">
        <f>IF(ISBLANK(D8538),"",INT(YEARFRAC(D8538,'Vispārīga informācija'!$B$2)))</f>
      </c>
      <c r="F8538" s="2">
        <f>IFERROR(IF(ISBLANK($A8538),"",IF($A8538="Ūdeņraža jonu koncentrācija",VLOOKUP(Dati!$A8538,Normas!$A:$D,2,FALSE),VLOOKUP(Dati!$A8538,Normas!$A:$D,2,FALSE)*0.6)),"")</f>
      </c>
      <c r="G8538" s="2">
        <f>IFERROR(IF(ISBLANK($A8538),"",IF($A8538="Ūdeņraža jonu koncentrācija",VLOOKUP(Dati!$A8538,Normas!$A:$D,3,FALSE),VLOOKUP(Dati!$A8538,Normas!$A:$D,3,FALSE)*0.6)),"")</f>
      </c>
      <c r="H8538" s="2">
        <f>IFERROR(IF(ISBLANK($A8538),"",IF($A8538="Ūdeņraža jonu koncentrācija",VLOOKUP(Dati!$A8538,Normas!$A:$D,2,FALSE),VLOOKUP(Dati!$A8538,Normas!$A:$D,2,FALSE)*0.3)),"")</f>
      </c>
      <c r="I8538" s="2">
        <f>IFERROR(IF(ISBLANK($A8538),"",IF($A8538="Ūdeņraža jonu koncentrācija",VLOOKUP(Dati!$A8538,Normas!$A:$D,3,FALSE),VLOOKUP(Dati!$A8538,Normas!$A:$D,3,FALSE)*0.3)),"")</f>
      </c>
    </row>
    <row r="8539" spans="2:9" x14ac:dyDescent="0.2">
      <c r="B8539">
        <f>IF(ISBLANK(A8539),"",VLOOKUP(A8539,Normas!A:D,4,FALSE))</f>
      </c>
      <c r="E8539" s="2">
        <f>IF(ISBLANK(D8539),"",INT(YEARFRAC(D8539,'Vispārīga informācija'!$B$2)))</f>
      </c>
      <c r="F8539" s="2">
        <f>IFERROR(IF(ISBLANK($A8539),"",IF($A8539="Ūdeņraža jonu koncentrācija",VLOOKUP(Dati!$A8539,Normas!$A:$D,2,FALSE),VLOOKUP(Dati!$A8539,Normas!$A:$D,2,FALSE)*0.6)),"")</f>
      </c>
      <c r="G8539" s="2">
        <f>IFERROR(IF(ISBLANK($A8539),"",IF($A8539="Ūdeņraža jonu koncentrācija",VLOOKUP(Dati!$A8539,Normas!$A:$D,3,FALSE),VLOOKUP(Dati!$A8539,Normas!$A:$D,3,FALSE)*0.6)),"")</f>
      </c>
      <c r="H8539" s="2">
        <f>IFERROR(IF(ISBLANK($A8539),"",IF($A8539="Ūdeņraža jonu koncentrācija",VLOOKUP(Dati!$A8539,Normas!$A:$D,2,FALSE),VLOOKUP(Dati!$A8539,Normas!$A:$D,2,FALSE)*0.3)),"")</f>
      </c>
      <c r="I8539" s="2">
        <f>IFERROR(IF(ISBLANK($A8539),"",IF($A8539="Ūdeņraža jonu koncentrācija",VLOOKUP(Dati!$A8539,Normas!$A:$D,3,FALSE),VLOOKUP(Dati!$A8539,Normas!$A:$D,3,FALSE)*0.3)),"")</f>
      </c>
    </row>
    <row r="8540" spans="2:9" x14ac:dyDescent="0.2">
      <c r="B8540">
        <f>IF(ISBLANK(A8540),"",VLOOKUP(A8540,Normas!A:D,4,FALSE))</f>
      </c>
      <c r="E8540" s="2">
        <f>IF(ISBLANK(D8540),"",INT(YEARFRAC(D8540,'Vispārīga informācija'!$B$2)))</f>
      </c>
      <c r="F8540" s="2">
        <f>IFERROR(IF(ISBLANK($A8540),"",IF($A8540="Ūdeņraža jonu koncentrācija",VLOOKUP(Dati!$A8540,Normas!$A:$D,2,FALSE),VLOOKUP(Dati!$A8540,Normas!$A:$D,2,FALSE)*0.6)),"")</f>
      </c>
      <c r="G8540" s="2">
        <f>IFERROR(IF(ISBLANK($A8540),"",IF($A8540="Ūdeņraža jonu koncentrācija",VLOOKUP(Dati!$A8540,Normas!$A:$D,3,FALSE),VLOOKUP(Dati!$A8540,Normas!$A:$D,3,FALSE)*0.6)),"")</f>
      </c>
      <c r="H8540" s="2">
        <f>IFERROR(IF(ISBLANK($A8540),"",IF($A8540="Ūdeņraža jonu koncentrācija",VLOOKUP(Dati!$A8540,Normas!$A:$D,2,FALSE),VLOOKUP(Dati!$A8540,Normas!$A:$D,2,FALSE)*0.3)),"")</f>
      </c>
      <c r="I8540" s="2">
        <f>IFERROR(IF(ISBLANK($A8540),"",IF($A8540="Ūdeņraža jonu koncentrācija",VLOOKUP(Dati!$A8540,Normas!$A:$D,3,FALSE),VLOOKUP(Dati!$A8540,Normas!$A:$D,3,FALSE)*0.3)),"")</f>
      </c>
    </row>
    <row r="8541" spans="2:9" x14ac:dyDescent="0.2">
      <c r="B8541">
        <f>IF(ISBLANK(A8541),"",VLOOKUP(A8541,Normas!A:D,4,FALSE))</f>
      </c>
      <c r="E8541" s="2">
        <f>IF(ISBLANK(D8541),"",INT(YEARFRAC(D8541,'Vispārīga informācija'!$B$2)))</f>
      </c>
      <c r="F8541" s="2">
        <f>IFERROR(IF(ISBLANK($A8541),"",IF($A8541="Ūdeņraža jonu koncentrācija",VLOOKUP(Dati!$A8541,Normas!$A:$D,2,FALSE),VLOOKUP(Dati!$A8541,Normas!$A:$D,2,FALSE)*0.6)),"")</f>
      </c>
      <c r="G8541" s="2">
        <f>IFERROR(IF(ISBLANK($A8541),"",IF($A8541="Ūdeņraža jonu koncentrācija",VLOOKUP(Dati!$A8541,Normas!$A:$D,3,FALSE),VLOOKUP(Dati!$A8541,Normas!$A:$D,3,FALSE)*0.6)),"")</f>
      </c>
      <c r="H8541" s="2">
        <f>IFERROR(IF(ISBLANK($A8541),"",IF($A8541="Ūdeņraža jonu koncentrācija",VLOOKUP(Dati!$A8541,Normas!$A:$D,2,FALSE),VLOOKUP(Dati!$A8541,Normas!$A:$D,2,FALSE)*0.3)),"")</f>
      </c>
      <c r="I8541" s="2">
        <f>IFERROR(IF(ISBLANK($A8541),"",IF($A8541="Ūdeņraža jonu koncentrācija",VLOOKUP(Dati!$A8541,Normas!$A:$D,3,FALSE),VLOOKUP(Dati!$A8541,Normas!$A:$D,3,FALSE)*0.3)),"")</f>
      </c>
    </row>
    <row r="8542" spans="2:9" x14ac:dyDescent="0.2">
      <c r="B8542">
        <f>IF(ISBLANK(A8542),"",VLOOKUP(A8542,Normas!A:D,4,FALSE))</f>
      </c>
      <c r="E8542" s="2">
        <f>IF(ISBLANK(D8542),"",INT(YEARFRAC(D8542,'Vispārīga informācija'!$B$2)))</f>
      </c>
      <c r="F8542" s="2">
        <f>IFERROR(IF(ISBLANK($A8542),"",IF($A8542="Ūdeņraža jonu koncentrācija",VLOOKUP(Dati!$A8542,Normas!$A:$D,2,FALSE),VLOOKUP(Dati!$A8542,Normas!$A:$D,2,FALSE)*0.6)),"")</f>
      </c>
      <c r="G8542" s="2">
        <f>IFERROR(IF(ISBLANK($A8542),"",IF($A8542="Ūdeņraža jonu koncentrācija",VLOOKUP(Dati!$A8542,Normas!$A:$D,3,FALSE),VLOOKUP(Dati!$A8542,Normas!$A:$D,3,FALSE)*0.6)),"")</f>
      </c>
      <c r="H8542" s="2">
        <f>IFERROR(IF(ISBLANK($A8542),"",IF($A8542="Ūdeņraža jonu koncentrācija",VLOOKUP(Dati!$A8542,Normas!$A:$D,2,FALSE),VLOOKUP(Dati!$A8542,Normas!$A:$D,2,FALSE)*0.3)),"")</f>
      </c>
      <c r="I8542" s="2">
        <f>IFERROR(IF(ISBLANK($A8542),"",IF($A8542="Ūdeņraža jonu koncentrācija",VLOOKUP(Dati!$A8542,Normas!$A:$D,3,FALSE),VLOOKUP(Dati!$A8542,Normas!$A:$D,3,FALSE)*0.3)),"")</f>
      </c>
    </row>
    <row r="8543" spans="2:9" x14ac:dyDescent="0.2">
      <c r="B8543">
        <f>IF(ISBLANK(A8543),"",VLOOKUP(A8543,Normas!A:D,4,FALSE))</f>
      </c>
      <c r="E8543" s="2">
        <f>IF(ISBLANK(D8543),"",INT(YEARFRAC(D8543,'Vispārīga informācija'!$B$2)))</f>
      </c>
      <c r="F8543" s="2">
        <f>IFERROR(IF(ISBLANK($A8543),"",IF($A8543="Ūdeņraža jonu koncentrācija",VLOOKUP(Dati!$A8543,Normas!$A:$D,2,FALSE),VLOOKUP(Dati!$A8543,Normas!$A:$D,2,FALSE)*0.6)),"")</f>
      </c>
      <c r="G8543" s="2">
        <f>IFERROR(IF(ISBLANK($A8543),"",IF($A8543="Ūdeņraža jonu koncentrācija",VLOOKUP(Dati!$A8543,Normas!$A:$D,3,FALSE),VLOOKUP(Dati!$A8543,Normas!$A:$D,3,FALSE)*0.6)),"")</f>
      </c>
      <c r="H8543" s="2">
        <f>IFERROR(IF(ISBLANK($A8543),"",IF($A8543="Ūdeņraža jonu koncentrācija",VLOOKUP(Dati!$A8543,Normas!$A:$D,2,FALSE),VLOOKUP(Dati!$A8543,Normas!$A:$D,2,FALSE)*0.3)),"")</f>
      </c>
      <c r="I8543" s="2">
        <f>IFERROR(IF(ISBLANK($A8543),"",IF($A8543="Ūdeņraža jonu koncentrācija",VLOOKUP(Dati!$A8543,Normas!$A:$D,3,FALSE),VLOOKUP(Dati!$A8543,Normas!$A:$D,3,FALSE)*0.3)),"")</f>
      </c>
    </row>
    <row r="8544" spans="2:9" x14ac:dyDescent="0.2">
      <c r="B8544">
        <f>IF(ISBLANK(A8544),"",VLOOKUP(A8544,Normas!A:D,4,FALSE))</f>
      </c>
      <c r="E8544" s="2">
        <f>IF(ISBLANK(D8544),"",INT(YEARFRAC(D8544,'Vispārīga informācija'!$B$2)))</f>
      </c>
      <c r="F8544" s="2">
        <f>IFERROR(IF(ISBLANK($A8544),"",IF($A8544="Ūdeņraža jonu koncentrācija",VLOOKUP(Dati!$A8544,Normas!$A:$D,2,FALSE),VLOOKUP(Dati!$A8544,Normas!$A:$D,2,FALSE)*0.6)),"")</f>
      </c>
      <c r="G8544" s="2">
        <f>IFERROR(IF(ISBLANK($A8544),"",IF($A8544="Ūdeņraža jonu koncentrācija",VLOOKUP(Dati!$A8544,Normas!$A:$D,3,FALSE),VLOOKUP(Dati!$A8544,Normas!$A:$D,3,FALSE)*0.6)),"")</f>
      </c>
      <c r="H8544" s="2">
        <f>IFERROR(IF(ISBLANK($A8544),"",IF($A8544="Ūdeņraža jonu koncentrācija",VLOOKUP(Dati!$A8544,Normas!$A:$D,2,FALSE),VLOOKUP(Dati!$A8544,Normas!$A:$D,2,FALSE)*0.3)),"")</f>
      </c>
      <c r="I8544" s="2">
        <f>IFERROR(IF(ISBLANK($A8544),"",IF($A8544="Ūdeņraža jonu koncentrācija",VLOOKUP(Dati!$A8544,Normas!$A:$D,3,FALSE),VLOOKUP(Dati!$A8544,Normas!$A:$D,3,FALSE)*0.3)),"")</f>
      </c>
    </row>
    <row r="8545" spans="2:9" x14ac:dyDescent="0.2">
      <c r="B8545">
        <f>IF(ISBLANK(A8545),"",VLOOKUP(A8545,Normas!A:D,4,FALSE))</f>
      </c>
      <c r="E8545" s="2">
        <f>IF(ISBLANK(D8545),"",INT(YEARFRAC(D8545,'Vispārīga informācija'!$B$2)))</f>
      </c>
      <c r="F8545" s="2">
        <f>IFERROR(IF(ISBLANK($A8545),"",IF($A8545="Ūdeņraža jonu koncentrācija",VLOOKUP(Dati!$A8545,Normas!$A:$D,2,FALSE),VLOOKUP(Dati!$A8545,Normas!$A:$D,2,FALSE)*0.6)),"")</f>
      </c>
      <c r="G8545" s="2">
        <f>IFERROR(IF(ISBLANK($A8545),"",IF($A8545="Ūdeņraža jonu koncentrācija",VLOOKUP(Dati!$A8545,Normas!$A:$D,3,FALSE),VLOOKUP(Dati!$A8545,Normas!$A:$D,3,FALSE)*0.6)),"")</f>
      </c>
      <c r="H8545" s="2">
        <f>IFERROR(IF(ISBLANK($A8545),"",IF($A8545="Ūdeņraža jonu koncentrācija",VLOOKUP(Dati!$A8545,Normas!$A:$D,2,FALSE),VLOOKUP(Dati!$A8545,Normas!$A:$D,2,FALSE)*0.3)),"")</f>
      </c>
      <c r="I8545" s="2">
        <f>IFERROR(IF(ISBLANK($A8545),"",IF($A8545="Ūdeņraža jonu koncentrācija",VLOOKUP(Dati!$A8545,Normas!$A:$D,3,FALSE),VLOOKUP(Dati!$A8545,Normas!$A:$D,3,FALSE)*0.3)),"")</f>
      </c>
    </row>
    <row r="8546" spans="2:9" x14ac:dyDescent="0.2">
      <c r="B8546">
        <f>IF(ISBLANK(A8546),"",VLOOKUP(A8546,Normas!A:D,4,FALSE))</f>
      </c>
      <c r="E8546" s="2">
        <f>IF(ISBLANK(D8546),"",INT(YEARFRAC(D8546,'Vispārīga informācija'!$B$2)))</f>
      </c>
      <c r="F8546" s="2">
        <f>IFERROR(IF(ISBLANK($A8546),"",IF($A8546="Ūdeņraža jonu koncentrācija",VLOOKUP(Dati!$A8546,Normas!$A:$D,2,FALSE),VLOOKUP(Dati!$A8546,Normas!$A:$D,2,FALSE)*0.6)),"")</f>
      </c>
      <c r="G8546" s="2">
        <f>IFERROR(IF(ISBLANK($A8546),"",IF($A8546="Ūdeņraža jonu koncentrācija",VLOOKUP(Dati!$A8546,Normas!$A:$D,3,FALSE),VLOOKUP(Dati!$A8546,Normas!$A:$D,3,FALSE)*0.6)),"")</f>
      </c>
      <c r="H8546" s="2">
        <f>IFERROR(IF(ISBLANK($A8546),"",IF($A8546="Ūdeņraža jonu koncentrācija",VLOOKUP(Dati!$A8546,Normas!$A:$D,2,FALSE),VLOOKUP(Dati!$A8546,Normas!$A:$D,2,FALSE)*0.3)),"")</f>
      </c>
      <c r="I8546" s="2">
        <f>IFERROR(IF(ISBLANK($A8546),"",IF($A8546="Ūdeņraža jonu koncentrācija",VLOOKUP(Dati!$A8546,Normas!$A:$D,3,FALSE),VLOOKUP(Dati!$A8546,Normas!$A:$D,3,FALSE)*0.3)),"")</f>
      </c>
    </row>
    <row r="8547" spans="2:9" x14ac:dyDescent="0.2">
      <c r="B8547">
        <f>IF(ISBLANK(A8547),"",VLOOKUP(A8547,Normas!A:D,4,FALSE))</f>
      </c>
      <c r="E8547" s="2">
        <f>IF(ISBLANK(D8547),"",INT(YEARFRAC(D8547,'Vispārīga informācija'!$B$2)))</f>
      </c>
      <c r="F8547" s="2">
        <f>IFERROR(IF(ISBLANK($A8547),"",IF($A8547="Ūdeņraža jonu koncentrācija",VLOOKUP(Dati!$A8547,Normas!$A:$D,2,FALSE),VLOOKUP(Dati!$A8547,Normas!$A:$D,2,FALSE)*0.6)),"")</f>
      </c>
      <c r="G8547" s="2">
        <f>IFERROR(IF(ISBLANK($A8547),"",IF($A8547="Ūdeņraža jonu koncentrācija",VLOOKUP(Dati!$A8547,Normas!$A:$D,3,FALSE),VLOOKUP(Dati!$A8547,Normas!$A:$D,3,FALSE)*0.6)),"")</f>
      </c>
      <c r="H8547" s="2">
        <f>IFERROR(IF(ISBLANK($A8547),"",IF($A8547="Ūdeņraža jonu koncentrācija",VLOOKUP(Dati!$A8547,Normas!$A:$D,2,FALSE),VLOOKUP(Dati!$A8547,Normas!$A:$D,2,FALSE)*0.3)),"")</f>
      </c>
      <c r="I8547" s="2">
        <f>IFERROR(IF(ISBLANK($A8547),"",IF($A8547="Ūdeņraža jonu koncentrācija",VLOOKUP(Dati!$A8547,Normas!$A:$D,3,FALSE),VLOOKUP(Dati!$A8547,Normas!$A:$D,3,FALSE)*0.3)),"")</f>
      </c>
    </row>
    <row r="8548" spans="2:9" x14ac:dyDescent="0.2">
      <c r="B8548">
        <f>IF(ISBLANK(A8548),"",VLOOKUP(A8548,Normas!A:D,4,FALSE))</f>
      </c>
      <c r="E8548" s="2">
        <f>IF(ISBLANK(D8548),"",INT(YEARFRAC(D8548,'Vispārīga informācija'!$B$2)))</f>
      </c>
      <c r="F8548" s="2">
        <f>IFERROR(IF(ISBLANK($A8548),"",IF($A8548="Ūdeņraža jonu koncentrācija",VLOOKUP(Dati!$A8548,Normas!$A:$D,2,FALSE),VLOOKUP(Dati!$A8548,Normas!$A:$D,2,FALSE)*0.6)),"")</f>
      </c>
      <c r="G8548" s="2">
        <f>IFERROR(IF(ISBLANK($A8548),"",IF($A8548="Ūdeņraža jonu koncentrācija",VLOOKUP(Dati!$A8548,Normas!$A:$D,3,FALSE),VLOOKUP(Dati!$A8548,Normas!$A:$D,3,FALSE)*0.6)),"")</f>
      </c>
      <c r="H8548" s="2">
        <f>IFERROR(IF(ISBLANK($A8548),"",IF($A8548="Ūdeņraža jonu koncentrācija",VLOOKUP(Dati!$A8548,Normas!$A:$D,2,FALSE),VLOOKUP(Dati!$A8548,Normas!$A:$D,2,FALSE)*0.3)),"")</f>
      </c>
      <c r="I8548" s="2">
        <f>IFERROR(IF(ISBLANK($A8548),"",IF($A8548="Ūdeņraža jonu koncentrācija",VLOOKUP(Dati!$A8548,Normas!$A:$D,3,FALSE),VLOOKUP(Dati!$A8548,Normas!$A:$D,3,FALSE)*0.3)),"")</f>
      </c>
    </row>
    <row r="8549" spans="2:9" x14ac:dyDescent="0.2">
      <c r="B8549">
        <f>IF(ISBLANK(A8549),"",VLOOKUP(A8549,Normas!A:D,4,FALSE))</f>
      </c>
      <c r="E8549" s="2">
        <f>IF(ISBLANK(D8549),"",INT(YEARFRAC(D8549,'Vispārīga informācija'!$B$2)))</f>
      </c>
      <c r="F8549" s="2">
        <f>IFERROR(IF(ISBLANK($A8549),"",IF($A8549="Ūdeņraža jonu koncentrācija",VLOOKUP(Dati!$A8549,Normas!$A:$D,2,FALSE),VLOOKUP(Dati!$A8549,Normas!$A:$D,2,FALSE)*0.6)),"")</f>
      </c>
      <c r="G8549" s="2">
        <f>IFERROR(IF(ISBLANK($A8549),"",IF($A8549="Ūdeņraža jonu koncentrācija",VLOOKUP(Dati!$A8549,Normas!$A:$D,3,FALSE),VLOOKUP(Dati!$A8549,Normas!$A:$D,3,FALSE)*0.6)),"")</f>
      </c>
      <c r="H8549" s="2">
        <f>IFERROR(IF(ISBLANK($A8549),"",IF($A8549="Ūdeņraža jonu koncentrācija",VLOOKUP(Dati!$A8549,Normas!$A:$D,2,FALSE),VLOOKUP(Dati!$A8549,Normas!$A:$D,2,FALSE)*0.3)),"")</f>
      </c>
      <c r="I8549" s="2">
        <f>IFERROR(IF(ISBLANK($A8549),"",IF($A8549="Ūdeņraža jonu koncentrācija",VLOOKUP(Dati!$A8549,Normas!$A:$D,3,FALSE),VLOOKUP(Dati!$A8549,Normas!$A:$D,3,FALSE)*0.3)),"")</f>
      </c>
    </row>
    <row r="8550" spans="2:9" x14ac:dyDescent="0.2">
      <c r="B8550">
        <f>IF(ISBLANK(A8550),"",VLOOKUP(A8550,Normas!A:D,4,FALSE))</f>
      </c>
      <c r="E8550" s="2">
        <f>IF(ISBLANK(D8550),"",INT(YEARFRAC(D8550,'Vispārīga informācija'!$B$2)))</f>
      </c>
      <c r="F8550" s="2">
        <f>IFERROR(IF(ISBLANK($A8550),"",IF($A8550="Ūdeņraža jonu koncentrācija",VLOOKUP(Dati!$A8550,Normas!$A:$D,2,FALSE),VLOOKUP(Dati!$A8550,Normas!$A:$D,2,FALSE)*0.6)),"")</f>
      </c>
      <c r="G8550" s="2">
        <f>IFERROR(IF(ISBLANK($A8550),"",IF($A8550="Ūdeņraža jonu koncentrācija",VLOOKUP(Dati!$A8550,Normas!$A:$D,3,FALSE),VLOOKUP(Dati!$A8550,Normas!$A:$D,3,FALSE)*0.6)),"")</f>
      </c>
      <c r="H8550" s="2">
        <f>IFERROR(IF(ISBLANK($A8550),"",IF($A8550="Ūdeņraža jonu koncentrācija",VLOOKUP(Dati!$A8550,Normas!$A:$D,2,FALSE),VLOOKUP(Dati!$A8550,Normas!$A:$D,2,FALSE)*0.3)),"")</f>
      </c>
      <c r="I8550" s="2">
        <f>IFERROR(IF(ISBLANK($A8550),"",IF($A8550="Ūdeņraža jonu koncentrācija",VLOOKUP(Dati!$A8550,Normas!$A:$D,3,FALSE),VLOOKUP(Dati!$A8550,Normas!$A:$D,3,FALSE)*0.3)),"")</f>
      </c>
    </row>
    <row r="8551" spans="2:9" x14ac:dyDescent="0.2">
      <c r="B8551">
        <f>IF(ISBLANK(A8551),"",VLOOKUP(A8551,Normas!A:D,4,FALSE))</f>
      </c>
      <c r="E8551" s="2">
        <f>IF(ISBLANK(D8551),"",INT(YEARFRAC(D8551,'Vispārīga informācija'!$B$2)))</f>
      </c>
      <c r="F8551" s="2">
        <f>IFERROR(IF(ISBLANK($A8551),"",IF($A8551="Ūdeņraža jonu koncentrācija",VLOOKUP(Dati!$A8551,Normas!$A:$D,2,FALSE),VLOOKUP(Dati!$A8551,Normas!$A:$D,2,FALSE)*0.6)),"")</f>
      </c>
      <c r="G8551" s="2">
        <f>IFERROR(IF(ISBLANK($A8551),"",IF($A8551="Ūdeņraža jonu koncentrācija",VLOOKUP(Dati!$A8551,Normas!$A:$D,3,FALSE),VLOOKUP(Dati!$A8551,Normas!$A:$D,3,FALSE)*0.6)),"")</f>
      </c>
      <c r="H8551" s="2">
        <f>IFERROR(IF(ISBLANK($A8551),"",IF($A8551="Ūdeņraža jonu koncentrācija",VLOOKUP(Dati!$A8551,Normas!$A:$D,2,FALSE),VLOOKUP(Dati!$A8551,Normas!$A:$D,2,FALSE)*0.3)),"")</f>
      </c>
      <c r="I8551" s="2">
        <f>IFERROR(IF(ISBLANK($A8551),"",IF($A8551="Ūdeņraža jonu koncentrācija",VLOOKUP(Dati!$A8551,Normas!$A:$D,3,FALSE),VLOOKUP(Dati!$A8551,Normas!$A:$D,3,FALSE)*0.3)),"")</f>
      </c>
    </row>
    <row r="8552" spans="2:9" x14ac:dyDescent="0.2">
      <c r="B8552">
        <f>IF(ISBLANK(A8552),"",VLOOKUP(A8552,Normas!A:D,4,FALSE))</f>
      </c>
      <c r="E8552" s="2">
        <f>IF(ISBLANK(D8552),"",INT(YEARFRAC(D8552,'Vispārīga informācija'!$B$2)))</f>
      </c>
      <c r="F8552" s="2">
        <f>IFERROR(IF(ISBLANK($A8552),"",IF($A8552="Ūdeņraža jonu koncentrācija",VLOOKUP(Dati!$A8552,Normas!$A:$D,2,FALSE),VLOOKUP(Dati!$A8552,Normas!$A:$D,2,FALSE)*0.6)),"")</f>
      </c>
      <c r="G8552" s="2">
        <f>IFERROR(IF(ISBLANK($A8552),"",IF($A8552="Ūdeņraža jonu koncentrācija",VLOOKUP(Dati!$A8552,Normas!$A:$D,3,FALSE),VLOOKUP(Dati!$A8552,Normas!$A:$D,3,FALSE)*0.6)),"")</f>
      </c>
      <c r="H8552" s="2">
        <f>IFERROR(IF(ISBLANK($A8552),"",IF($A8552="Ūdeņraža jonu koncentrācija",VLOOKUP(Dati!$A8552,Normas!$A:$D,2,FALSE),VLOOKUP(Dati!$A8552,Normas!$A:$D,2,FALSE)*0.3)),"")</f>
      </c>
      <c r="I8552" s="2">
        <f>IFERROR(IF(ISBLANK($A8552),"",IF($A8552="Ūdeņraža jonu koncentrācija",VLOOKUP(Dati!$A8552,Normas!$A:$D,3,FALSE),VLOOKUP(Dati!$A8552,Normas!$A:$D,3,FALSE)*0.3)),"")</f>
      </c>
    </row>
    <row r="8553" spans="2:9" x14ac:dyDescent="0.2">
      <c r="B8553">
        <f>IF(ISBLANK(A8553),"",VLOOKUP(A8553,Normas!A:D,4,FALSE))</f>
      </c>
      <c r="E8553" s="2">
        <f>IF(ISBLANK(D8553),"",INT(YEARFRAC(D8553,'Vispārīga informācija'!$B$2)))</f>
      </c>
      <c r="F8553" s="2">
        <f>IFERROR(IF(ISBLANK($A8553),"",IF($A8553="Ūdeņraža jonu koncentrācija",VLOOKUP(Dati!$A8553,Normas!$A:$D,2,FALSE),VLOOKUP(Dati!$A8553,Normas!$A:$D,2,FALSE)*0.6)),"")</f>
      </c>
      <c r="G8553" s="2">
        <f>IFERROR(IF(ISBLANK($A8553),"",IF($A8553="Ūdeņraža jonu koncentrācija",VLOOKUP(Dati!$A8553,Normas!$A:$D,3,FALSE),VLOOKUP(Dati!$A8553,Normas!$A:$D,3,FALSE)*0.6)),"")</f>
      </c>
      <c r="H8553" s="2">
        <f>IFERROR(IF(ISBLANK($A8553),"",IF($A8553="Ūdeņraža jonu koncentrācija",VLOOKUP(Dati!$A8553,Normas!$A:$D,2,FALSE),VLOOKUP(Dati!$A8553,Normas!$A:$D,2,FALSE)*0.3)),"")</f>
      </c>
      <c r="I8553" s="2">
        <f>IFERROR(IF(ISBLANK($A8553),"",IF($A8553="Ūdeņraža jonu koncentrācija",VLOOKUP(Dati!$A8553,Normas!$A:$D,3,FALSE),VLOOKUP(Dati!$A8553,Normas!$A:$D,3,FALSE)*0.3)),"")</f>
      </c>
    </row>
    <row r="8554" spans="2:9" x14ac:dyDescent="0.2">
      <c r="B8554">
        <f>IF(ISBLANK(A8554),"",VLOOKUP(A8554,Normas!A:D,4,FALSE))</f>
      </c>
      <c r="E8554" s="2">
        <f>IF(ISBLANK(D8554),"",INT(YEARFRAC(D8554,'Vispārīga informācija'!$B$2)))</f>
      </c>
      <c r="F8554" s="2">
        <f>IFERROR(IF(ISBLANK($A8554),"",IF($A8554="Ūdeņraža jonu koncentrācija",VLOOKUP(Dati!$A8554,Normas!$A:$D,2,FALSE),VLOOKUP(Dati!$A8554,Normas!$A:$D,2,FALSE)*0.6)),"")</f>
      </c>
      <c r="G8554" s="2">
        <f>IFERROR(IF(ISBLANK($A8554),"",IF($A8554="Ūdeņraža jonu koncentrācija",VLOOKUP(Dati!$A8554,Normas!$A:$D,3,FALSE),VLOOKUP(Dati!$A8554,Normas!$A:$D,3,FALSE)*0.6)),"")</f>
      </c>
      <c r="H8554" s="2">
        <f>IFERROR(IF(ISBLANK($A8554),"",IF($A8554="Ūdeņraža jonu koncentrācija",VLOOKUP(Dati!$A8554,Normas!$A:$D,2,FALSE),VLOOKUP(Dati!$A8554,Normas!$A:$D,2,FALSE)*0.3)),"")</f>
      </c>
      <c r="I8554" s="2">
        <f>IFERROR(IF(ISBLANK($A8554),"",IF($A8554="Ūdeņraža jonu koncentrācija",VLOOKUP(Dati!$A8554,Normas!$A:$D,3,FALSE),VLOOKUP(Dati!$A8554,Normas!$A:$D,3,FALSE)*0.3)),"")</f>
      </c>
    </row>
    <row r="8555" spans="2:9" x14ac:dyDescent="0.2">
      <c r="B8555">
        <f>IF(ISBLANK(A8555),"",VLOOKUP(A8555,Normas!A:D,4,FALSE))</f>
      </c>
      <c r="E8555" s="2">
        <f>IF(ISBLANK(D8555),"",INT(YEARFRAC(D8555,'Vispārīga informācija'!$B$2)))</f>
      </c>
      <c r="F8555" s="2">
        <f>IFERROR(IF(ISBLANK($A8555),"",IF($A8555="Ūdeņraža jonu koncentrācija",VLOOKUP(Dati!$A8555,Normas!$A:$D,2,FALSE),VLOOKUP(Dati!$A8555,Normas!$A:$D,2,FALSE)*0.6)),"")</f>
      </c>
      <c r="G8555" s="2">
        <f>IFERROR(IF(ISBLANK($A8555),"",IF($A8555="Ūdeņraža jonu koncentrācija",VLOOKUP(Dati!$A8555,Normas!$A:$D,3,FALSE),VLOOKUP(Dati!$A8555,Normas!$A:$D,3,FALSE)*0.6)),"")</f>
      </c>
      <c r="H8555" s="2">
        <f>IFERROR(IF(ISBLANK($A8555),"",IF($A8555="Ūdeņraža jonu koncentrācija",VLOOKUP(Dati!$A8555,Normas!$A:$D,2,FALSE),VLOOKUP(Dati!$A8555,Normas!$A:$D,2,FALSE)*0.3)),"")</f>
      </c>
      <c r="I8555" s="2">
        <f>IFERROR(IF(ISBLANK($A8555),"",IF($A8555="Ūdeņraža jonu koncentrācija",VLOOKUP(Dati!$A8555,Normas!$A:$D,3,FALSE),VLOOKUP(Dati!$A8555,Normas!$A:$D,3,FALSE)*0.3)),"")</f>
      </c>
    </row>
    <row r="8556" spans="2:9" x14ac:dyDescent="0.2">
      <c r="B8556">
        <f>IF(ISBLANK(A8556),"",VLOOKUP(A8556,Normas!A:D,4,FALSE))</f>
      </c>
      <c r="E8556" s="2">
        <f>IF(ISBLANK(D8556),"",INT(YEARFRAC(D8556,'Vispārīga informācija'!$B$2)))</f>
      </c>
      <c r="F8556" s="2">
        <f>IFERROR(IF(ISBLANK($A8556),"",IF($A8556="Ūdeņraža jonu koncentrācija",VLOOKUP(Dati!$A8556,Normas!$A:$D,2,FALSE),VLOOKUP(Dati!$A8556,Normas!$A:$D,2,FALSE)*0.6)),"")</f>
      </c>
      <c r="G8556" s="2">
        <f>IFERROR(IF(ISBLANK($A8556),"",IF($A8556="Ūdeņraža jonu koncentrācija",VLOOKUP(Dati!$A8556,Normas!$A:$D,3,FALSE),VLOOKUP(Dati!$A8556,Normas!$A:$D,3,FALSE)*0.6)),"")</f>
      </c>
      <c r="H8556" s="2">
        <f>IFERROR(IF(ISBLANK($A8556),"",IF($A8556="Ūdeņraža jonu koncentrācija",VLOOKUP(Dati!$A8556,Normas!$A:$D,2,FALSE),VLOOKUP(Dati!$A8556,Normas!$A:$D,2,FALSE)*0.3)),"")</f>
      </c>
      <c r="I8556" s="2">
        <f>IFERROR(IF(ISBLANK($A8556),"",IF($A8556="Ūdeņraža jonu koncentrācija",VLOOKUP(Dati!$A8556,Normas!$A:$D,3,FALSE),VLOOKUP(Dati!$A8556,Normas!$A:$D,3,FALSE)*0.3)),"")</f>
      </c>
    </row>
    <row r="8557" spans="2:9" x14ac:dyDescent="0.2">
      <c r="B8557">
        <f>IF(ISBLANK(A8557),"",VLOOKUP(A8557,Normas!A:D,4,FALSE))</f>
      </c>
      <c r="E8557" s="2">
        <f>IF(ISBLANK(D8557),"",INT(YEARFRAC(D8557,'Vispārīga informācija'!$B$2)))</f>
      </c>
      <c r="F8557" s="2">
        <f>IFERROR(IF(ISBLANK($A8557),"",IF($A8557="Ūdeņraža jonu koncentrācija",VLOOKUP(Dati!$A8557,Normas!$A:$D,2,FALSE),VLOOKUP(Dati!$A8557,Normas!$A:$D,2,FALSE)*0.6)),"")</f>
      </c>
      <c r="G8557" s="2">
        <f>IFERROR(IF(ISBLANK($A8557),"",IF($A8557="Ūdeņraža jonu koncentrācija",VLOOKUP(Dati!$A8557,Normas!$A:$D,3,FALSE),VLOOKUP(Dati!$A8557,Normas!$A:$D,3,FALSE)*0.6)),"")</f>
      </c>
      <c r="H8557" s="2">
        <f>IFERROR(IF(ISBLANK($A8557),"",IF($A8557="Ūdeņraža jonu koncentrācija",VLOOKUP(Dati!$A8557,Normas!$A:$D,2,FALSE),VLOOKUP(Dati!$A8557,Normas!$A:$D,2,FALSE)*0.3)),"")</f>
      </c>
      <c r="I8557" s="2">
        <f>IFERROR(IF(ISBLANK($A8557),"",IF($A8557="Ūdeņraža jonu koncentrācija",VLOOKUP(Dati!$A8557,Normas!$A:$D,3,FALSE),VLOOKUP(Dati!$A8557,Normas!$A:$D,3,FALSE)*0.3)),"")</f>
      </c>
    </row>
    <row r="8558" spans="2:9" x14ac:dyDescent="0.2">
      <c r="B8558">
        <f>IF(ISBLANK(A8558),"",VLOOKUP(A8558,Normas!A:D,4,FALSE))</f>
      </c>
      <c r="E8558" s="2">
        <f>IF(ISBLANK(D8558),"",INT(YEARFRAC(D8558,'Vispārīga informācija'!$B$2)))</f>
      </c>
      <c r="F8558" s="2">
        <f>IFERROR(IF(ISBLANK($A8558),"",IF($A8558="Ūdeņraža jonu koncentrācija",VLOOKUP(Dati!$A8558,Normas!$A:$D,2,FALSE),VLOOKUP(Dati!$A8558,Normas!$A:$D,2,FALSE)*0.6)),"")</f>
      </c>
      <c r="G8558" s="2">
        <f>IFERROR(IF(ISBLANK($A8558),"",IF($A8558="Ūdeņraža jonu koncentrācija",VLOOKUP(Dati!$A8558,Normas!$A:$D,3,FALSE),VLOOKUP(Dati!$A8558,Normas!$A:$D,3,FALSE)*0.6)),"")</f>
      </c>
      <c r="H8558" s="2">
        <f>IFERROR(IF(ISBLANK($A8558),"",IF($A8558="Ūdeņraža jonu koncentrācija",VLOOKUP(Dati!$A8558,Normas!$A:$D,2,FALSE),VLOOKUP(Dati!$A8558,Normas!$A:$D,2,FALSE)*0.3)),"")</f>
      </c>
      <c r="I8558" s="2">
        <f>IFERROR(IF(ISBLANK($A8558),"",IF($A8558="Ūdeņraža jonu koncentrācija",VLOOKUP(Dati!$A8558,Normas!$A:$D,3,FALSE),VLOOKUP(Dati!$A8558,Normas!$A:$D,3,FALSE)*0.3)),"")</f>
      </c>
    </row>
    <row r="8559" spans="2:9" x14ac:dyDescent="0.2">
      <c r="B8559">
        <f>IF(ISBLANK(A8559),"",VLOOKUP(A8559,Normas!A:D,4,FALSE))</f>
      </c>
      <c r="E8559" s="2">
        <f>IF(ISBLANK(D8559),"",INT(YEARFRAC(D8559,'Vispārīga informācija'!$B$2)))</f>
      </c>
      <c r="F8559" s="2">
        <f>IFERROR(IF(ISBLANK($A8559),"",IF($A8559="Ūdeņraža jonu koncentrācija",VLOOKUP(Dati!$A8559,Normas!$A:$D,2,FALSE),VLOOKUP(Dati!$A8559,Normas!$A:$D,2,FALSE)*0.6)),"")</f>
      </c>
      <c r="G8559" s="2">
        <f>IFERROR(IF(ISBLANK($A8559),"",IF($A8559="Ūdeņraža jonu koncentrācija",VLOOKUP(Dati!$A8559,Normas!$A:$D,3,FALSE),VLOOKUP(Dati!$A8559,Normas!$A:$D,3,FALSE)*0.6)),"")</f>
      </c>
      <c r="H8559" s="2">
        <f>IFERROR(IF(ISBLANK($A8559),"",IF($A8559="Ūdeņraža jonu koncentrācija",VLOOKUP(Dati!$A8559,Normas!$A:$D,2,FALSE),VLOOKUP(Dati!$A8559,Normas!$A:$D,2,FALSE)*0.3)),"")</f>
      </c>
      <c r="I8559" s="2">
        <f>IFERROR(IF(ISBLANK($A8559),"",IF($A8559="Ūdeņraža jonu koncentrācija",VLOOKUP(Dati!$A8559,Normas!$A:$D,3,FALSE),VLOOKUP(Dati!$A8559,Normas!$A:$D,3,FALSE)*0.3)),"")</f>
      </c>
    </row>
    <row r="8560" spans="2:9" x14ac:dyDescent="0.2">
      <c r="B8560">
        <f>IF(ISBLANK(A8560),"",VLOOKUP(A8560,Normas!A:D,4,FALSE))</f>
      </c>
      <c r="E8560" s="2">
        <f>IF(ISBLANK(D8560),"",INT(YEARFRAC(D8560,'Vispārīga informācija'!$B$2)))</f>
      </c>
      <c r="F8560" s="2">
        <f>IFERROR(IF(ISBLANK($A8560),"",IF($A8560="Ūdeņraža jonu koncentrācija",VLOOKUP(Dati!$A8560,Normas!$A:$D,2,FALSE),VLOOKUP(Dati!$A8560,Normas!$A:$D,2,FALSE)*0.6)),"")</f>
      </c>
      <c r="G8560" s="2">
        <f>IFERROR(IF(ISBLANK($A8560),"",IF($A8560="Ūdeņraža jonu koncentrācija",VLOOKUP(Dati!$A8560,Normas!$A:$D,3,FALSE),VLOOKUP(Dati!$A8560,Normas!$A:$D,3,FALSE)*0.6)),"")</f>
      </c>
      <c r="H8560" s="2">
        <f>IFERROR(IF(ISBLANK($A8560),"",IF($A8560="Ūdeņraža jonu koncentrācija",VLOOKUP(Dati!$A8560,Normas!$A:$D,2,FALSE),VLOOKUP(Dati!$A8560,Normas!$A:$D,2,FALSE)*0.3)),"")</f>
      </c>
      <c r="I8560" s="2">
        <f>IFERROR(IF(ISBLANK($A8560),"",IF($A8560="Ūdeņraža jonu koncentrācija",VLOOKUP(Dati!$A8560,Normas!$A:$D,3,FALSE),VLOOKUP(Dati!$A8560,Normas!$A:$D,3,FALSE)*0.3)),"")</f>
      </c>
    </row>
    <row r="8561" spans="2:9" x14ac:dyDescent="0.2">
      <c r="B8561">
        <f>IF(ISBLANK(A8561),"",VLOOKUP(A8561,Normas!A:D,4,FALSE))</f>
      </c>
      <c r="E8561" s="2">
        <f>IF(ISBLANK(D8561),"",INT(YEARFRAC(D8561,'Vispārīga informācija'!$B$2)))</f>
      </c>
      <c r="F8561" s="2">
        <f>IFERROR(IF(ISBLANK($A8561),"",IF($A8561="Ūdeņraža jonu koncentrācija",VLOOKUP(Dati!$A8561,Normas!$A:$D,2,FALSE),VLOOKUP(Dati!$A8561,Normas!$A:$D,2,FALSE)*0.6)),"")</f>
      </c>
      <c r="G8561" s="2">
        <f>IFERROR(IF(ISBLANK($A8561),"",IF($A8561="Ūdeņraža jonu koncentrācija",VLOOKUP(Dati!$A8561,Normas!$A:$D,3,FALSE),VLOOKUP(Dati!$A8561,Normas!$A:$D,3,FALSE)*0.6)),"")</f>
      </c>
      <c r="H8561" s="2">
        <f>IFERROR(IF(ISBLANK($A8561),"",IF($A8561="Ūdeņraža jonu koncentrācija",VLOOKUP(Dati!$A8561,Normas!$A:$D,2,FALSE),VLOOKUP(Dati!$A8561,Normas!$A:$D,2,FALSE)*0.3)),"")</f>
      </c>
      <c r="I8561" s="2">
        <f>IFERROR(IF(ISBLANK($A8561),"",IF($A8561="Ūdeņraža jonu koncentrācija",VLOOKUP(Dati!$A8561,Normas!$A:$D,3,FALSE),VLOOKUP(Dati!$A8561,Normas!$A:$D,3,FALSE)*0.3)),"")</f>
      </c>
    </row>
    <row r="8562" spans="2:9" x14ac:dyDescent="0.2">
      <c r="B8562">
        <f>IF(ISBLANK(A8562),"",VLOOKUP(A8562,Normas!A:D,4,FALSE))</f>
      </c>
      <c r="E8562" s="2">
        <f>IF(ISBLANK(D8562),"",INT(YEARFRAC(D8562,'Vispārīga informācija'!$B$2)))</f>
      </c>
      <c r="F8562" s="2">
        <f>IFERROR(IF(ISBLANK($A8562),"",IF($A8562="Ūdeņraža jonu koncentrācija",VLOOKUP(Dati!$A8562,Normas!$A:$D,2,FALSE),VLOOKUP(Dati!$A8562,Normas!$A:$D,2,FALSE)*0.6)),"")</f>
      </c>
      <c r="G8562" s="2">
        <f>IFERROR(IF(ISBLANK($A8562),"",IF($A8562="Ūdeņraža jonu koncentrācija",VLOOKUP(Dati!$A8562,Normas!$A:$D,3,FALSE),VLOOKUP(Dati!$A8562,Normas!$A:$D,3,FALSE)*0.6)),"")</f>
      </c>
      <c r="H8562" s="2">
        <f>IFERROR(IF(ISBLANK($A8562),"",IF($A8562="Ūdeņraža jonu koncentrācija",VLOOKUP(Dati!$A8562,Normas!$A:$D,2,FALSE),VLOOKUP(Dati!$A8562,Normas!$A:$D,2,FALSE)*0.3)),"")</f>
      </c>
      <c r="I8562" s="2">
        <f>IFERROR(IF(ISBLANK($A8562),"",IF($A8562="Ūdeņraža jonu koncentrācija",VLOOKUP(Dati!$A8562,Normas!$A:$D,3,FALSE),VLOOKUP(Dati!$A8562,Normas!$A:$D,3,FALSE)*0.3)),"")</f>
      </c>
    </row>
    <row r="8563" spans="2:9" x14ac:dyDescent="0.2">
      <c r="B8563">
        <f>IF(ISBLANK(A8563),"",VLOOKUP(A8563,Normas!A:D,4,FALSE))</f>
      </c>
      <c r="E8563" s="2">
        <f>IF(ISBLANK(D8563),"",INT(YEARFRAC(D8563,'Vispārīga informācija'!$B$2)))</f>
      </c>
      <c r="F8563" s="2">
        <f>IFERROR(IF(ISBLANK($A8563),"",IF($A8563="Ūdeņraža jonu koncentrācija",VLOOKUP(Dati!$A8563,Normas!$A:$D,2,FALSE),VLOOKUP(Dati!$A8563,Normas!$A:$D,2,FALSE)*0.6)),"")</f>
      </c>
      <c r="G8563" s="2">
        <f>IFERROR(IF(ISBLANK($A8563),"",IF($A8563="Ūdeņraža jonu koncentrācija",VLOOKUP(Dati!$A8563,Normas!$A:$D,3,FALSE),VLOOKUP(Dati!$A8563,Normas!$A:$D,3,FALSE)*0.6)),"")</f>
      </c>
      <c r="H8563" s="2">
        <f>IFERROR(IF(ISBLANK($A8563),"",IF($A8563="Ūdeņraža jonu koncentrācija",VLOOKUP(Dati!$A8563,Normas!$A:$D,2,FALSE),VLOOKUP(Dati!$A8563,Normas!$A:$D,2,FALSE)*0.3)),"")</f>
      </c>
      <c r="I8563" s="2">
        <f>IFERROR(IF(ISBLANK($A8563),"",IF($A8563="Ūdeņraža jonu koncentrācija",VLOOKUP(Dati!$A8563,Normas!$A:$D,3,FALSE),VLOOKUP(Dati!$A8563,Normas!$A:$D,3,FALSE)*0.3)),"")</f>
      </c>
    </row>
    <row r="8564" spans="2:9" x14ac:dyDescent="0.2">
      <c r="B8564">
        <f>IF(ISBLANK(A8564),"",VLOOKUP(A8564,Normas!A:D,4,FALSE))</f>
      </c>
      <c r="E8564" s="2">
        <f>IF(ISBLANK(D8564),"",INT(YEARFRAC(D8564,'Vispārīga informācija'!$B$2)))</f>
      </c>
      <c r="F8564" s="2">
        <f>IFERROR(IF(ISBLANK($A8564),"",IF($A8564="Ūdeņraža jonu koncentrācija",VLOOKUP(Dati!$A8564,Normas!$A:$D,2,FALSE),VLOOKUP(Dati!$A8564,Normas!$A:$D,2,FALSE)*0.6)),"")</f>
      </c>
      <c r="G8564" s="2">
        <f>IFERROR(IF(ISBLANK($A8564),"",IF($A8564="Ūdeņraža jonu koncentrācija",VLOOKUP(Dati!$A8564,Normas!$A:$D,3,FALSE),VLOOKUP(Dati!$A8564,Normas!$A:$D,3,FALSE)*0.6)),"")</f>
      </c>
      <c r="H8564" s="2">
        <f>IFERROR(IF(ISBLANK($A8564),"",IF($A8564="Ūdeņraža jonu koncentrācija",VLOOKUP(Dati!$A8564,Normas!$A:$D,2,FALSE),VLOOKUP(Dati!$A8564,Normas!$A:$D,2,FALSE)*0.3)),"")</f>
      </c>
      <c r="I8564" s="2">
        <f>IFERROR(IF(ISBLANK($A8564),"",IF($A8564="Ūdeņraža jonu koncentrācija",VLOOKUP(Dati!$A8564,Normas!$A:$D,3,FALSE),VLOOKUP(Dati!$A8564,Normas!$A:$D,3,FALSE)*0.3)),"")</f>
      </c>
    </row>
    <row r="8565" spans="2:9" x14ac:dyDescent="0.2">
      <c r="B8565">
        <f>IF(ISBLANK(A8565),"",VLOOKUP(A8565,Normas!A:D,4,FALSE))</f>
      </c>
      <c r="E8565" s="2">
        <f>IF(ISBLANK(D8565),"",INT(YEARFRAC(D8565,'Vispārīga informācija'!$B$2)))</f>
      </c>
      <c r="F8565" s="2">
        <f>IFERROR(IF(ISBLANK($A8565),"",IF($A8565="Ūdeņraža jonu koncentrācija",VLOOKUP(Dati!$A8565,Normas!$A:$D,2,FALSE),VLOOKUP(Dati!$A8565,Normas!$A:$D,2,FALSE)*0.6)),"")</f>
      </c>
      <c r="G8565" s="2">
        <f>IFERROR(IF(ISBLANK($A8565),"",IF($A8565="Ūdeņraža jonu koncentrācija",VLOOKUP(Dati!$A8565,Normas!$A:$D,3,FALSE),VLOOKUP(Dati!$A8565,Normas!$A:$D,3,FALSE)*0.6)),"")</f>
      </c>
      <c r="H8565" s="2">
        <f>IFERROR(IF(ISBLANK($A8565),"",IF($A8565="Ūdeņraža jonu koncentrācija",VLOOKUP(Dati!$A8565,Normas!$A:$D,2,FALSE),VLOOKUP(Dati!$A8565,Normas!$A:$D,2,FALSE)*0.3)),"")</f>
      </c>
      <c r="I8565" s="2">
        <f>IFERROR(IF(ISBLANK($A8565),"",IF($A8565="Ūdeņraža jonu koncentrācija",VLOOKUP(Dati!$A8565,Normas!$A:$D,3,FALSE),VLOOKUP(Dati!$A8565,Normas!$A:$D,3,FALSE)*0.3)),"")</f>
      </c>
    </row>
    <row r="8566" spans="2:9" x14ac:dyDescent="0.2">
      <c r="B8566">
        <f>IF(ISBLANK(A8566),"",VLOOKUP(A8566,Normas!A:D,4,FALSE))</f>
      </c>
      <c r="E8566" s="2">
        <f>IF(ISBLANK(D8566),"",INT(YEARFRAC(D8566,'Vispārīga informācija'!$B$2)))</f>
      </c>
      <c r="F8566" s="2">
        <f>IFERROR(IF(ISBLANK($A8566),"",IF($A8566="Ūdeņraža jonu koncentrācija",VLOOKUP(Dati!$A8566,Normas!$A:$D,2,FALSE),VLOOKUP(Dati!$A8566,Normas!$A:$D,2,FALSE)*0.6)),"")</f>
      </c>
      <c r="G8566" s="2">
        <f>IFERROR(IF(ISBLANK($A8566),"",IF($A8566="Ūdeņraža jonu koncentrācija",VLOOKUP(Dati!$A8566,Normas!$A:$D,3,FALSE),VLOOKUP(Dati!$A8566,Normas!$A:$D,3,FALSE)*0.6)),"")</f>
      </c>
      <c r="H8566" s="2">
        <f>IFERROR(IF(ISBLANK($A8566),"",IF($A8566="Ūdeņraža jonu koncentrācija",VLOOKUP(Dati!$A8566,Normas!$A:$D,2,FALSE),VLOOKUP(Dati!$A8566,Normas!$A:$D,2,FALSE)*0.3)),"")</f>
      </c>
      <c r="I8566" s="2">
        <f>IFERROR(IF(ISBLANK($A8566),"",IF($A8566="Ūdeņraža jonu koncentrācija",VLOOKUP(Dati!$A8566,Normas!$A:$D,3,FALSE),VLOOKUP(Dati!$A8566,Normas!$A:$D,3,FALSE)*0.3)),"")</f>
      </c>
    </row>
    <row r="8567" spans="2:9" x14ac:dyDescent="0.2">
      <c r="B8567">
        <f>IF(ISBLANK(A8567),"",VLOOKUP(A8567,Normas!A:D,4,FALSE))</f>
      </c>
      <c r="E8567" s="2">
        <f>IF(ISBLANK(D8567),"",INT(YEARFRAC(D8567,'Vispārīga informācija'!$B$2)))</f>
      </c>
      <c r="F8567" s="2">
        <f>IFERROR(IF(ISBLANK($A8567),"",IF($A8567="Ūdeņraža jonu koncentrācija",VLOOKUP(Dati!$A8567,Normas!$A:$D,2,FALSE),VLOOKUP(Dati!$A8567,Normas!$A:$D,2,FALSE)*0.6)),"")</f>
      </c>
      <c r="G8567" s="2">
        <f>IFERROR(IF(ISBLANK($A8567),"",IF($A8567="Ūdeņraža jonu koncentrācija",VLOOKUP(Dati!$A8567,Normas!$A:$D,3,FALSE),VLOOKUP(Dati!$A8567,Normas!$A:$D,3,FALSE)*0.6)),"")</f>
      </c>
      <c r="H8567" s="2">
        <f>IFERROR(IF(ISBLANK($A8567),"",IF($A8567="Ūdeņraža jonu koncentrācija",VLOOKUP(Dati!$A8567,Normas!$A:$D,2,FALSE),VLOOKUP(Dati!$A8567,Normas!$A:$D,2,FALSE)*0.3)),"")</f>
      </c>
      <c r="I8567" s="2">
        <f>IFERROR(IF(ISBLANK($A8567),"",IF($A8567="Ūdeņraža jonu koncentrācija",VLOOKUP(Dati!$A8567,Normas!$A:$D,3,FALSE),VLOOKUP(Dati!$A8567,Normas!$A:$D,3,FALSE)*0.3)),"")</f>
      </c>
    </row>
    <row r="8568" spans="2:9" x14ac:dyDescent="0.2">
      <c r="B8568">
        <f>IF(ISBLANK(A8568),"",VLOOKUP(A8568,Normas!A:D,4,FALSE))</f>
      </c>
      <c r="E8568" s="2">
        <f>IF(ISBLANK(D8568),"",INT(YEARFRAC(D8568,'Vispārīga informācija'!$B$2)))</f>
      </c>
      <c r="F8568" s="2">
        <f>IFERROR(IF(ISBLANK($A8568),"",IF($A8568="Ūdeņraža jonu koncentrācija",VLOOKUP(Dati!$A8568,Normas!$A:$D,2,FALSE),VLOOKUP(Dati!$A8568,Normas!$A:$D,2,FALSE)*0.6)),"")</f>
      </c>
      <c r="G8568" s="2">
        <f>IFERROR(IF(ISBLANK($A8568),"",IF($A8568="Ūdeņraža jonu koncentrācija",VLOOKUP(Dati!$A8568,Normas!$A:$D,3,FALSE),VLOOKUP(Dati!$A8568,Normas!$A:$D,3,FALSE)*0.6)),"")</f>
      </c>
      <c r="H8568" s="2">
        <f>IFERROR(IF(ISBLANK($A8568),"",IF($A8568="Ūdeņraža jonu koncentrācija",VLOOKUP(Dati!$A8568,Normas!$A:$D,2,FALSE),VLOOKUP(Dati!$A8568,Normas!$A:$D,2,FALSE)*0.3)),"")</f>
      </c>
      <c r="I8568" s="2">
        <f>IFERROR(IF(ISBLANK($A8568),"",IF($A8568="Ūdeņraža jonu koncentrācija",VLOOKUP(Dati!$A8568,Normas!$A:$D,3,FALSE),VLOOKUP(Dati!$A8568,Normas!$A:$D,3,FALSE)*0.3)),"")</f>
      </c>
    </row>
    <row r="8569" spans="2:9" x14ac:dyDescent="0.2">
      <c r="B8569">
        <f>IF(ISBLANK(A8569),"",VLOOKUP(A8569,Normas!A:D,4,FALSE))</f>
      </c>
      <c r="E8569" s="2">
        <f>IF(ISBLANK(D8569),"",INT(YEARFRAC(D8569,'Vispārīga informācija'!$B$2)))</f>
      </c>
      <c r="F8569" s="2">
        <f>IFERROR(IF(ISBLANK($A8569),"",IF($A8569="Ūdeņraža jonu koncentrācija",VLOOKUP(Dati!$A8569,Normas!$A:$D,2,FALSE),VLOOKUP(Dati!$A8569,Normas!$A:$D,2,FALSE)*0.6)),"")</f>
      </c>
      <c r="G8569" s="2">
        <f>IFERROR(IF(ISBLANK($A8569),"",IF($A8569="Ūdeņraža jonu koncentrācija",VLOOKUP(Dati!$A8569,Normas!$A:$D,3,FALSE),VLOOKUP(Dati!$A8569,Normas!$A:$D,3,FALSE)*0.6)),"")</f>
      </c>
      <c r="H8569" s="2">
        <f>IFERROR(IF(ISBLANK($A8569),"",IF($A8569="Ūdeņraža jonu koncentrācija",VLOOKUP(Dati!$A8569,Normas!$A:$D,2,FALSE),VLOOKUP(Dati!$A8569,Normas!$A:$D,2,FALSE)*0.3)),"")</f>
      </c>
      <c r="I8569" s="2">
        <f>IFERROR(IF(ISBLANK($A8569),"",IF($A8569="Ūdeņraža jonu koncentrācija",VLOOKUP(Dati!$A8569,Normas!$A:$D,3,FALSE),VLOOKUP(Dati!$A8569,Normas!$A:$D,3,FALSE)*0.3)),"")</f>
      </c>
    </row>
    <row r="8570" spans="2:9" x14ac:dyDescent="0.2">
      <c r="B8570">
        <f>IF(ISBLANK(A8570),"",VLOOKUP(A8570,Normas!A:D,4,FALSE))</f>
      </c>
      <c r="E8570" s="2">
        <f>IF(ISBLANK(D8570),"",INT(YEARFRAC(D8570,'Vispārīga informācija'!$B$2)))</f>
      </c>
      <c r="F8570" s="2">
        <f>IFERROR(IF(ISBLANK($A8570),"",IF($A8570="Ūdeņraža jonu koncentrācija",VLOOKUP(Dati!$A8570,Normas!$A:$D,2,FALSE),VLOOKUP(Dati!$A8570,Normas!$A:$D,2,FALSE)*0.6)),"")</f>
      </c>
      <c r="G8570" s="2">
        <f>IFERROR(IF(ISBLANK($A8570),"",IF($A8570="Ūdeņraža jonu koncentrācija",VLOOKUP(Dati!$A8570,Normas!$A:$D,3,FALSE),VLOOKUP(Dati!$A8570,Normas!$A:$D,3,FALSE)*0.6)),"")</f>
      </c>
      <c r="H8570" s="2">
        <f>IFERROR(IF(ISBLANK($A8570),"",IF($A8570="Ūdeņraža jonu koncentrācija",VLOOKUP(Dati!$A8570,Normas!$A:$D,2,FALSE),VLOOKUP(Dati!$A8570,Normas!$A:$D,2,FALSE)*0.3)),"")</f>
      </c>
      <c r="I8570" s="2">
        <f>IFERROR(IF(ISBLANK($A8570),"",IF($A8570="Ūdeņraža jonu koncentrācija",VLOOKUP(Dati!$A8570,Normas!$A:$D,3,FALSE),VLOOKUP(Dati!$A8570,Normas!$A:$D,3,FALSE)*0.3)),"")</f>
      </c>
    </row>
    <row r="8571" spans="2:9" x14ac:dyDescent="0.2">
      <c r="B8571">
        <f>IF(ISBLANK(A8571),"",VLOOKUP(A8571,Normas!A:D,4,FALSE))</f>
      </c>
      <c r="E8571" s="2">
        <f>IF(ISBLANK(D8571),"",INT(YEARFRAC(D8571,'Vispārīga informācija'!$B$2)))</f>
      </c>
      <c r="F8571" s="2">
        <f>IFERROR(IF(ISBLANK($A8571),"",IF($A8571="Ūdeņraža jonu koncentrācija",VLOOKUP(Dati!$A8571,Normas!$A:$D,2,FALSE),VLOOKUP(Dati!$A8571,Normas!$A:$D,2,FALSE)*0.6)),"")</f>
      </c>
      <c r="G8571" s="2">
        <f>IFERROR(IF(ISBLANK($A8571),"",IF($A8571="Ūdeņraža jonu koncentrācija",VLOOKUP(Dati!$A8571,Normas!$A:$D,3,FALSE),VLOOKUP(Dati!$A8571,Normas!$A:$D,3,FALSE)*0.6)),"")</f>
      </c>
      <c r="H8571" s="2">
        <f>IFERROR(IF(ISBLANK($A8571),"",IF($A8571="Ūdeņraža jonu koncentrācija",VLOOKUP(Dati!$A8571,Normas!$A:$D,2,FALSE),VLOOKUP(Dati!$A8571,Normas!$A:$D,2,FALSE)*0.3)),"")</f>
      </c>
      <c r="I8571" s="2">
        <f>IFERROR(IF(ISBLANK($A8571),"",IF($A8571="Ūdeņraža jonu koncentrācija",VLOOKUP(Dati!$A8571,Normas!$A:$D,3,FALSE),VLOOKUP(Dati!$A8571,Normas!$A:$D,3,FALSE)*0.3)),"")</f>
      </c>
    </row>
    <row r="8572" spans="2:9" x14ac:dyDescent="0.2">
      <c r="B8572">
        <f>IF(ISBLANK(A8572),"",VLOOKUP(A8572,Normas!A:D,4,FALSE))</f>
      </c>
      <c r="E8572" s="2">
        <f>IF(ISBLANK(D8572),"",INT(YEARFRAC(D8572,'Vispārīga informācija'!$B$2)))</f>
      </c>
      <c r="F8572" s="2">
        <f>IFERROR(IF(ISBLANK($A8572),"",IF($A8572="Ūdeņraža jonu koncentrācija",VLOOKUP(Dati!$A8572,Normas!$A:$D,2,FALSE),VLOOKUP(Dati!$A8572,Normas!$A:$D,2,FALSE)*0.6)),"")</f>
      </c>
      <c r="G8572" s="2">
        <f>IFERROR(IF(ISBLANK($A8572),"",IF($A8572="Ūdeņraža jonu koncentrācija",VLOOKUP(Dati!$A8572,Normas!$A:$D,3,FALSE),VLOOKUP(Dati!$A8572,Normas!$A:$D,3,FALSE)*0.6)),"")</f>
      </c>
      <c r="H8572" s="2">
        <f>IFERROR(IF(ISBLANK($A8572),"",IF($A8572="Ūdeņraža jonu koncentrācija",VLOOKUP(Dati!$A8572,Normas!$A:$D,2,FALSE),VLOOKUP(Dati!$A8572,Normas!$A:$D,2,FALSE)*0.3)),"")</f>
      </c>
      <c r="I8572" s="2">
        <f>IFERROR(IF(ISBLANK($A8572),"",IF($A8572="Ūdeņraža jonu koncentrācija",VLOOKUP(Dati!$A8572,Normas!$A:$D,3,FALSE),VLOOKUP(Dati!$A8572,Normas!$A:$D,3,FALSE)*0.3)),"")</f>
      </c>
    </row>
    <row r="8573" spans="2:9" x14ac:dyDescent="0.2">
      <c r="B8573">
        <f>IF(ISBLANK(A8573),"",VLOOKUP(A8573,Normas!A:D,4,FALSE))</f>
      </c>
      <c r="E8573" s="2">
        <f>IF(ISBLANK(D8573),"",INT(YEARFRAC(D8573,'Vispārīga informācija'!$B$2)))</f>
      </c>
      <c r="F8573" s="2">
        <f>IFERROR(IF(ISBLANK($A8573),"",IF($A8573="Ūdeņraža jonu koncentrācija",VLOOKUP(Dati!$A8573,Normas!$A:$D,2,FALSE),VLOOKUP(Dati!$A8573,Normas!$A:$D,2,FALSE)*0.6)),"")</f>
      </c>
      <c r="G8573" s="2">
        <f>IFERROR(IF(ISBLANK($A8573),"",IF($A8573="Ūdeņraža jonu koncentrācija",VLOOKUP(Dati!$A8573,Normas!$A:$D,3,FALSE),VLOOKUP(Dati!$A8573,Normas!$A:$D,3,FALSE)*0.6)),"")</f>
      </c>
      <c r="H8573" s="2">
        <f>IFERROR(IF(ISBLANK($A8573),"",IF($A8573="Ūdeņraža jonu koncentrācija",VLOOKUP(Dati!$A8573,Normas!$A:$D,2,FALSE),VLOOKUP(Dati!$A8573,Normas!$A:$D,2,FALSE)*0.3)),"")</f>
      </c>
      <c r="I8573" s="2">
        <f>IFERROR(IF(ISBLANK($A8573),"",IF($A8573="Ūdeņraža jonu koncentrācija",VLOOKUP(Dati!$A8573,Normas!$A:$D,3,FALSE),VLOOKUP(Dati!$A8573,Normas!$A:$D,3,FALSE)*0.3)),"")</f>
      </c>
    </row>
    <row r="8574" spans="2:9" x14ac:dyDescent="0.2">
      <c r="B8574">
        <f>IF(ISBLANK(A8574),"",VLOOKUP(A8574,Normas!A:D,4,FALSE))</f>
      </c>
      <c r="E8574" s="2">
        <f>IF(ISBLANK(D8574),"",INT(YEARFRAC(D8574,'Vispārīga informācija'!$B$2)))</f>
      </c>
      <c r="F8574" s="2">
        <f>IFERROR(IF(ISBLANK($A8574),"",IF($A8574="Ūdeņraža jonu koncentrācija",VLOOKUP(Dati!$A8574,Normas!$A:$D,2,FALSE),VLOOKUP(Dati!$A8574,Normas!$A:$D,2,FALSE)*0.6)),"")</f>
      </c>
      <c r="G8574" s="2">
        <f>IFERROR(IF(ISBLANK($A8574),"",IF($A8574="Ūdeņraža jonu koncentrācija",VLOOKUP(Dati!$A8574,Normas!$A:$D,3,FALSE),VLOOKUP(Dati!$A8574,Normas!$A:$D,3,FALSE)*0.6)),"")</f>
      </c>
      <c r="H8574" s="2">
        <f>IFERROR(IF(ISBLANK($A8574),"",IF($A8574="Ūdeņraža jonu koncentrācija",VLOOKUP(Dati!$A8574,Normas!$A:$D,2,FALSE),VLOOKUP(Dati!$A8574,Normas!$A:$D,2,FALSE)*0.3)),"")</f>
      </c>
      <c r="I8574" s="2">
        <f>IFERROR(IF(ISBLANK($A8574),"",IF($A8574="Ūdeņraža jonu koncentrācija",VLOOKUP(Dati!$A8574,Normas!$A:$D,3,FALSE),VLOOKUP(Dati!$A8574,Normas!$A:$D,3,FALSE)*0.3)),"")</f>
      </c>
    </row>
    <row r="8575" spans="2:9" x14ac:dyDescent="0.2">
      <c r="B8575">
        <f>IF(ISBLANK(A8575),"",VLOOKUP(A8575,Normas!A:D,4,FALSE))</f>
      </c>
      <c r="E8575" s="2">
        <f>IF(ISBLANK(D8575),"",INT(YEARFRAC(D8575,'Vispārīga informācija'!$B$2)))</f>
      </c>
      <c r="F8575" s="2">
        <f>IFERROR(IF(ISBLANK($A8575),"",IF($A8575="Ūdeņraža jonu koncentrācija",VLOOKUP(Dati!$A8575,Normas!$A:$D,2,FALSE),VLOOKUP(Dati!$A8575,Normas!$A:$D,2,FALSE)*0.6)),"")</f>
      </c>
      <c r="G8575" s="2">
        <f>IFERROR(IF(ISBLANK($A8575),"",IF($A8575="Ūdeņraža jonu koncentrācija",VLOOKUP(Dati!$A8575,Normas!$A:$D,3,FALSE),VLOOKUP(Dati!$A8575,Normas!$A:$D,3,FALSE)*0.6)),"")</f>
      </c>
      <c r="H8575" s="2">
        <f>IFERROR(IF(ISBLANK($A8575),"",IF($A8575="Ūdeņraža jonu koncentrācija",VLOOKUP(Dati!$A8575,Normas!$A:$D,2,FALSE),VLOOKUP(Dati!$A8575,Normas!$A:$D,2,FALSE)*0.3)),"")</f>
      </c>
      <c r="I8575" s="2">
        <f>IFERROR(IF(ISBLANK($A8575),"",IF($A8575="Ūdeņraža jonu koncentrācija",VLOOKUP(Dati!$A8575,Normas!$A:$D,3,FALSE),VLOOKUP(Dati!$A8575,Normas!$A:$D,3,FALSE)*0.3)),"")</f>
      </c>
    </row>
    <row r="8576" spans="2:9" x14ac:dyDescent="0.2">
      <c r="B8576">
        <f>IF(ISBLANK(A8576),"",VLOOKUP(A8576,Normas!A:D,4,FALSE))</f>
      </c>
      <c r="E8576" s="2">
        <f>IF(ISBLANK(D8576),"",INT(YEARFRAC(D8576,'Vispārīga informācija'!$B$2)))</f>
      </c>
      <c r="F8576" s="2">
        <f>IFERROR(IF(ISBLANK($A8576),"",IF($A8576="Ūdeņraža jonu koncentrācija",VLOOKUP(Dati!$A8576,Normas!$A:$D,2,FALSE),VLOOKUP(Dati!$A8576,Normas!$A:$D,2,FALSE)*0.6)),"")</f>
      </c>
      <c r="G8576" s="2">
        <f>IFERROR(IF(ISBLANK($A8576),"",IF($A8576="Ūdeņraža jonu koncentrācija",VLOOKUP(Dati!$A8576,Normas!$A:$D,3,FALSE),VLOOKUP(Dati!$A8576,Normas!$A:$D,3,FALSE)*0.6)),"")</f>
      </c>
      <c r="H8576" s="2">
        <f>IFERROR(IF(ISBLANK($A8576),"",IF($A8576="Ūdeņraža jonu koncentrācija",VLOOKUP(Dati!$A8576,Normas!$A:$D,2,FALSE),VLOOKUP(Dati!$A8576,Normas!$A:$D,2,FALSE)*0.3)),"")</f>
      </c>
      <c r="I8576" s="2">
        <f>IFERROR(IF(ISBLANK($A8576),"",IF($A8576="Ūdeņraža jonu koncentrācija",VLOOKUP(Dati!$A8576,Normas!$A:$D,3,FALSE),VLOOKUP(Dati!$A8576,Normas!$A:$D,3,FALSE)*0.3)),"")</f>
      </c>
    </row>
    <row r="8577" spans="2:9" x14ac:dyDescent="0.2">
      <c r="B8577">
        <f>IF(ISBLANK(A8577),"",VLOOKUP(A8577,Normas!A:D,4,FALSE))</f>
      </c>
      <c r="E8577" s="2">
        <f>IF(ISBLANK(D8577),"",INT(YEARFRAC(D8577,'Vispārīga informācija'!$B$2)))</f>
      </c>
      <c r="F8577" s="2">
        <f>IFERROR(IF(ISBLANK($A8577),"",IF($A8577="Ūdeņraža jonu koncentrācija",VLOOKUP(Dati!$A8577,Normas!$A:$D,2,FALSE),VLOOKUP(Dati!$A8577,Normas!$A:$D,2,FALSE)*0.6)),"")</f>
      </c>
      <c r="G8577" s="2">
        <f>IFERROR(IF(ISBLANK($A8577),"",IF($A8577="Ūdeņraža jonu koncentrācija",VLOOKUP(Dati!$A8577,Normas!$A:$D,3,FALSE),VLOOKUP(Dati!$A8577,Normas!$A:$D,3,FALSE)*0.6)),"")</f>
      </c>
      <c r="H8577" s="2">
        <f>IFERROR(IF(ISBLANK($A8577),"",IF($A8577="Ūdeņraža jonu koncentrācija",VLOOKUP(Dati!$A8577,Normas!$A:$D,2,FALSE),VLOOKUP(Dati!$A8577,Normas!$A:$D,2,FALSE)*0.3)),"")</f>
      </c>
      <c r="I8577" s="2">
        <f>IFERROR(IF(ISBLANK($A8577),"",IF($A8577="Ūdeņraža jonu koncentrācija",VLOOKUP(Dati!$A8577,Normas!$A:$D,3,FALSE),VLOOKUP(Dati!$A8577,Normas!$A:$D,3,FALSE)*0.3)),"")</f>
      </c>
    </row>
    <row r="8578" spans="2:9" x14ac:dyDescent="0.2">
      <c r="B8578">
        <f>IF(ISBLANK(A8578),"",VLOOKUP(A8578,Normas!A:D,4,FALSE))</f>
      </c>
      <c r="E8578" s="2">
        <f>IF(ISBLANK(D8578),"",INT(YEARFRAC(D8578,'Vispārīga informācija'!$B$2)))</f>
      </c>
      <c r="F8578" s="2">
        <f>IFERROR(IF(ISBLANK($A8578),"",IF($A8578="Ūdeņraža jonu koncentrācija",VLOOKUP(Dati!$A8578,Normas!$A:$D,2,FALSE),VLOOKUP(Dati!$A8578,Normas!$A:$D,2,FALSE)*0.6)),"")</f>
      </c>
      <c r="G8578" s="2">
        <f>IFERROR(IF(ISBLANK($A8578),"",IF($A8578="Ūdeņraža jonu koncentrācija",VLOOKUP(Dati!$A8578,Normas!$A:$D,3,FALSE),VLOOKUP(Dati!$A8578,Normas!$A:$D,3,FALSE)*0.6)),"")</f>
      </c>
      <c r="H8578" s="2">
        <f>IFERROR(IF(ISBLANK($A8578),"",IF($A8578="Ūdeņraža jonu koncentrācija",VLOOKUP(Dati!$A8578,Normas!$A:$D,2,FALSE),VLOOKUP(Dati!$A8578,Normas!$A:$D,2,FALSE)*0.3)),"")</f>
      </c>
      <c r="I8578" s="2">
        <f>IFERROR(IF(ISBLANK($A8578),"",IF($A8578="Ūdeņraža jonu koncentrācija",VLOOKUP(Dati!$A8578,Normas!$A:$D,3,FALSE),VLOOKUP(Dati!$A8578,Normas!$A:$D,3,FALSE)*0.3)),"")</f>
      </c>
    </row>
    <row r="8579" spans="2:9" x14ac:dyDescent="0.2">
      <c r="B8579">
        <f>IF(ISBLANK(A8579),"",VLOOKUP(A8579,Normas!A:D,4,FALSE))</f>
      </c>
      <c r="E8579" s="2">
        <f>IF(ISBLANK(D8579),"",INT(YEARFRAC(D8579,'Vispārīga informācija'!$B$2)))</f>
      </c>
      <c r="F8579" s="2">
        <f>IFERROR(IF(ISBLANK($A8579),"",IF($A8579="Ūdeņraža jonu koncentrācija",VLOOKUP(Dati!$A8579,Normas!$A:$D,2,FALSE),VLOOKUP(Dati!$A8579,Normas!$A:$D,2,FALSE)*0.6)),"")</f>
      </c>
      <c r="G8579" s="2">
        <f>IFERROR(IF(ISBLANK($A8579),"",IF($A8579="Ūdeņraža jonu koncentrācija",VLOOKUP(Dati!$A8579,Normas!$A:$D,3,FALSE),VLOOKUP(Dati!$A8579,Normas!$A:$D,3,FALSE)*0.6)),"")</f>
      </c>
      <c r="H8579" s="2">
        <f>IFERROR(IF(ISBLANK($A8579),"",IF($A8579="Ūdeņraža jonu koncentrācija",VLOOKUP(Dati!$A8579,Normas!$A:$D,2,FALSE),VLOOKUP(Dati!$A8579,Normas!$A:$D,2,FALSE)*0.3)),"")</f>
      </c>
      <c r="I8579" s="2">
        <f>IFERROR(IF(ISBLANK($A8579),"",IF($A8579="Ūdeņraža jonu koncentrācija",VLOOKUP(Dati!$A8579,Normas!$A:$D,3,FALSE),VLOOKUP(Dati!$A8579,Normas!$A:$D,3,FALSE)*0.3)),"")</f>
      </c>
    </row>
    <row r="8580" spans="2:9" x14ac:dyDescent="0.2">
      <c r="B8580">
        <f>IF(ISBLANK(A8580),"",VLOOKUP(A8580,Normas!A:D,4,FALSE))</f>
      </c>
      <c r="E8580" s="2">
        <f>IF(ISBLANK(D8580),"",INT(YEARFRAC(D8580,'Vispārīga informācija'!$B$2)))</f>
      </c>
      <c r="F8580" s="2">
        <f>IFERROR(IF(ISBLANK($A8580),"",IF($A8580="Ūdeņraža jonu koncentrācija",VLOOKUP(Dati!$A8580,Normas!$A:$D,2,FALSE),VLOOKUP(Dati!$A8580,Normas!$A:$D,2,FALSE)*0.6)),"")</f>
      </c>
      <c r="G8580" s="2">
        <f>IFERROR(IF(ISBLANK($A8580),"",IF($A8580="Ūdeņraža jonu koncentrācija",VLOOKUP(Dati!$A8580,Normas!$A:$D,3,FALSE),VLOOKUP(Dati!$A8580,Normas!$A:$D,3,FALSE)*0.6)),"")</f>
      </c>
      <c r="H8580" s="2">
        <f>IFERROR(IF(ISBLANK($A8580),"",IF($A8580="Ūdeņraža jonu koncentrācija",VLOOKUP(Dati!$A8580,Normas!$A:$D,2,FALSE),VLOOKUP(Dati!$A8580,Normas!$A:$D,2,FALSE)*0.3)),"")</f>
      </c>
      <c r="I8580" s="2">
        <f>IFERROR(IF(ISBLANK($A8580),"",IF($A8580="Ūdeņraža jonu koncentrācija",VLOOKUP(Dati!$A8580,Normas!$A:$D,3,FALSE),VLOOKUP(Dati!$A8580,Normas!$A:$D,3,FALSE)*0.3)),"")</f>
      </c>
    </row>
    <row r="8581" spans="2:9" x14ac:dyDescent="0.2">
      <c r="B8581">
        <f>IF(ISBLANK(A8581),"",VLOOKUP(A8581,Normas!A:D,4,FALSE))</f>
      </c>
      <c r="E8581" s="2">
        <f>IF(ISBLANK(D8581),"",INT(YEARFRAC(D8581,'Vispārīga informācija'!$B$2)))</f>
      </c>
      <c r="F8581" s="2">
        <f>IFERROR(IF(ISBLANK($A8581),"",IF($A8581="Ūdeņraža jonu koncentrācija",VLOOKUP(Dati!$A8581,Normas!$A:$D,2,FALSE),VLOOKUP(Dati!$A8581,Normas!$A:$D,2,FALSE)*0.6)),"")</f>
      </c>
      <c r="G8581" s="2">
        <f>IFERROR(IF(ISBLANK($A8581),"",IF($A8581="Ūdeņraža jonu koncentrācija",VLOOKUP(Dati!$A8581,Normas!$A:$D,3,FALSE),VLOOKUP(Dati!$A8581,Normas!$A:$D,3,FALSE)*0.6)),"")</f>
      </c>
      <c r="H8581" s="2">
        <f>IFERROR(IF(ISBLANK($A8581),"",IF($A8581="Ūdeņraža jonu koncentrācija",VLOOKUP(Dati!$A8581,Normas!$A:$D,2,FALSE),VLOOKUP(Dati!$A8581,Normas!$A:$D,2,FALSE)*0.3)),"")</f>
      </c>
      <c r="I8581" s="2">
        <f>IFERROR(IF(ISBLANK($A8581),"",IF($A8581="Ūdeņraža jonu koncentrācija",VLOOKUP(Dati!$A8581,Normas!$A:$D,3,FALSE),VLOOKUP(Dati!$A8581,Normas!$A:$D,3,FALSE)*0.3)),"")</f>
      </c>
    </row>
    <row r="8582" spans="2:9" x14ac:dyDescent="0.2">
      <c r="B8582">
        <f>IF(ISBLANK(A8582),"",VLOOKUP(A8582,Normas!A:D,4,FALSE))</f>
      </c>
      <c r="E8582" s="2">
        <f>IF(ISBLANK(D8582),"",INT(YEARFRAC(D8582,'Vispārīga informācija'!$B$2)))</f>
      </c>
      <c r="F8582" s="2">
        <f>IFERROR(IF(ISBLANK($A8582),"",IF($A8582="Ūdeņraža jonu koncentrācija",VLOOKUP(Dati!$A8582,Normas!$A:$D,2,FALSE),VLOOKUP(Dati!$A8582,Normas!$A:$D,2,FALSE)*0.6)),"")</f>
      </c>
      <c r="G8582" s="2">
        <f>IFERROR(IF(ISBLANK($A8582),"",IF($A8582="Ūdeņraža jonu koncentrācija",VLOOKUP(Dati!$A8582,Normas!$A:$D,3,FALSE),VLOOKUP(Dati!$A8582,Normas!$A:$D,3,FALSE)*0.6)),"")</f>
      </c>
      <c r="H8582" s="2">
        <f>IFERROR(IF(ISBLANK($A8582),"",IF($A8582="Ūdeņraža jonu koncentrācija",VLOOKUP(Dati!$A8582,Normas!$A:$D,2,FALSE),VLOOKUP(Dati!$A8582,Normas!$A:$D,2,FALSE)*0.3)),"")</f>
      </c>
      <c r="I8582" s="2">
        <f>IFERROR(IF(ISBLANK($A8582),"",IF($A8582="Ūdeņraža jonu koncentrācija",VLOOKUP(Dati!$A8582,Normas!$A:$D,3,FALSE),VLOOKUP(Dati!$A8582,Normas!$A:$D,3,FALSE)*0.3)),"")</f>
      </c>
    </row>
    <row r="8583" spans="2:9" x14ac:dyDescent="0.2">
      <c r="B8583">
        <f>IF(ISBLANK(A8583),"",VLOOKUP(A8583,Normas!A:D,4,FALSE))</f>
      </c>
      <c r="E8583" s="2">
        <f>IF(ISBLANK(D8583),"",INT(YEARFRAC(D8583,'Vispārīga informācija'!$B$2)))</f>
      </c>
      <c r="F8583" s="2">
        <f>IFERROR(IF(ISBLANK($A8583),"",IF($A8583="Ūdeņraža jonu koncentrācija",VLOOKUP(Dati!$A8583,Normas!$A:$D,2,FALSE),VLOOKUP(Dati!$A8583,Normas!$A:$D,2,FALSE)*0.6)),"")</f>
      </c>
      <c r="G8583" s="2">
        <f>IFERROR(IF(ISBLANK($A8583),"",IF($A8583="Ūdeņraža jonu koncentrācija",VLOOKUP(Dati!$A8583,Normas!$A:$D,3,FALSE),VLOOKUP(Dati!$A8583,Normas!$A:$D,3,FALSE)*0.6)),"")</f>
      </c>
      <c r="H8583" s="2">
        <f>IFERROR(IF(ISBLANK($A8583),"",IF($A8583="Ūdeņraža jonu koncentrācija",VLOOKUP(Dati!$A8583,Normas!$A:$D,2,FALSE),VLOOKUP(Dati!$A8583,Normas!$A:$D,2,FALSE)*0.3)),"")</f>
      </c>
      <c r="I8583" s="2">
        <f>IFERROR(IF(ISBLANK($A8583),"",IF($A8583="Ūdeņraža jonu koncentrācija",VLOOKUP(Dati!$A8583,Normas!$A:$D,3,FALSE),VLOOKUP(Dati!$A8583,Normas!$A:$D,3,FALSE)*0.3)),"")</f>
      </c>
    </row>
    <row r="8584" spans="2:9" x14ac:dyDescent="0.2">
      <c r="B8584">
        <f>IF(ISBLANK(A8584),"",VLOOKUP(A8584,Normas!A:D,4,FALSE))</f>
      </c>
      <c r="E8584" s="2">
        <f>IF(ISBLANK(D8584),"",INT(YEARFRAC(D8584,'Vispārīga informācija'!$B$2)))</f>
      </c>
      <c r="F8584" s="2">
        <f>IFERROR(IF(ISBLANK($A8584),"",IF($A8584="Ūdeņraža jonu koncentrācija",VLOOKUP(Dati!$A8584,Normas!$A:$D,2,FALSE),VLOOKUP(Dati!$A8584,Normas!$A:$D,2,FALSE)*0.6)),"")</f>
      </c>
      <c r="G8584" s="2">
        <f>IFERROR(IF(ISBLANK($A8584),"",IF($A8584="Ūdeņraža jonu koncentrācija",VLOOKUP(Dati!$A8584,Normas!$A:$D,3,FALSE),VLOOKUP(Dati!$A8584,Normas!$A:$D,3,FALSE)*0.6)),"")</f>
      </c>
      <c r="H8584" s="2">
        <f>IFERROR(IF(ISBLANK($A8584),"",IF($A8584="Ūdeņraža jonu koncentrācija",VLOOKUP(Dati!$A8584,Normas!$A:$D,2,FALSE),VLOOKUP(Dati!$A8584,Normas!$A:$D,2,FALSE)*0.3)),"")</f>
      </c>
      <c r="I8584" s="2">
        <f>IFERROR(IF(ISBLANK($A8584),"",IF($A8584="Ūdeņraža jonu koncentrācija",VLOOKUP(Dati!$A8584,Normas!$A:$D,3,FALSE),VLOOKUP(Dati!$A8584,Normas!$A:$D,3,FALSE)*0.3)),"")</f>
      </c>
    </row>
    <row r="8585" spans="2:9" x14ac:dyDescent="0.2">
      <c r="B8585">
        <f>IF(ISBLANK(A8585),"",VLOOKUP(A8585,Normas!A:D,4,FALSE))</f>
      </c>
      <c r="E8585" s="2">
        <f>IF(ISBLANK(D8585),"",INT(YEARFRAC(D8585,'Vispārīga informācija'!$B$2)))</f>
      </c>
      <c r="F8585" s="2">
        <f>IFERROR(IF(ISBLANK($A8585),"",IF($A8585="Ūdeņraža jonu koncentrācija",VLOOKUP(Dati!$A8585,Normas!$A:$D,2,FALSE),VLOOKUP(Dati!$A8585,Normas!$A:$D,2,FALSE)*0.6)),"")</f>
      </c>
      <c r="G8585" s="2">
        <f>IFERROR(IF(ISBLANK($A8585),"",IF($A8585="Ūdeņraža jonu koncentrācija",VLOOKUP(Dati!$A8585,Normas!$A:$D,3,FALSE),VLOOKUP(Dati!$A8585,Normas!$A:$D,3,FALSE)*0.6)),"")</f>
      </c>
      <c r="H8585" s="2">
        <f>IFERROR(IF(ISBLANK($A8585),"",IF($A8585="Ūdeņraža jonu koncentrācija",VLOOKUP(Dati!$A8585,Normas!$A:$D,2,FALSE),VLOOKUP(Dati!$A8585,Normas!$A:$D,2,FALSE)*0.3)),"")</f>
      </c>
      <c r="I8585" s="2">
        <f>IFERROR(IF(ISBLANK($A8585),"",IF($A8585="Ūdeņraža jonu koncentrācija",VLOOKUP(Dati!$A8585,Normas!$A:$D,3,FALSE),VLOOKUP(Dati!$A8585,Normas!$A:$D,3,FALSE)*0.3)),"")</f>
      </c>
    </row>
    <row r="8586" spans="2:9" x14ac:dyDescent="0.2">
      <c r="B8586">
        <f>IF(ISBLANK(A8586),"",VLOOKUP(A8586,Normas!A:D,4,FALSE))</f>
      </c>
      <c r="E8586" s="2">
        <f>IF(ISBLANK(D8586),"",INT(YEARFRAC(D8586,'Vispārīga informācija'!$B$2)))</f>
      </c>
      <c r="F8586" s="2">
        <f>IFERROR(IF(ISBLANK($A8586),"",IF($A8586="Ūdeņraža jonu koncentrācija",VLOOKUP(Dati!$A8586,Normas!$A:$D,2,FALSE),VLOOKUP(Dati!$A8586,Normas!$A:$D,2,FALSE)*0.6)),"")</f>
      </c>
      <c r="G8586" s="2">
        <f>IFERROR(IF(ISBLANK($A8586),"",IF($A8586="Ūdeņraža jonu koncentrācija",VLOOKUP(Dati!$A8586,Normas!$A:$D,3,FALSE),VLOOKUP(Dati!$A8586,Normas!$A:$D,3,FALSE)*0.6)),"")</f>
      </c>
      <c r="H8586" s="2">
        <f>IFERROR(IF(ISBLANK($A8586),"",IF($A8586="Ūdeņraža jonu koncentrācija",VLOOKUP(Dati!$A8586,Normas!$A:$D,2,FALSE),VLOOKUP(Dati!$A8586,Normas!$A:$D,2,FALSE)*0.3)),"")</f>
      </c>
      <c r="I8586" s="2">
        <f>IFERROR(IF(ISBLANK($A8586),"",IF($A8586="Ūdeņraža jonu koncentrācija",VLOOKUP(Dati!$A8586,Normas!$A:$D,3,FALSE),VLOOKUP(Dati!$A8586,Normas!$A:$D,3,FALSE)*0.3)),"")</f>
      </c>
    </row>
    <row r="8587" spans="2:9" x14ac:dyDescent="0.2">
      <c r="B8587">
        <f>IF(ISBLANK(A8587),"",VLOOKUP(A8587,Normas!A:D,4,FALSE))</f>
      </c>
      <c r="E8587" s="2">
        <f>IF(ISBLANK(D8587),"",INT(YEARFRAC(D8587,'Vispārīga informācija'!$B$2)))</f>
      </c>
      <c r="F8587" s="2">
        <f>IFERROR(IF(ISBLANK($A8587),"",IF($A8587="Ūdeņraža jonu koncentrācija",VLOOKUP(Dati!$A8587,Normas!$A:$D,2,FALSE),VLOOKUP(Dati!$A8587,Normas!$A:$D,2,FALSE)*0.6)),"")</f>
      </c>
      <c r="G8587" s="2">
        <f>IFERROR(IF(ISBLANK($A8587),"",IF($A8587="Ūdeņraža jonu koncentrācija",VLOOKUP(Dati!$A8587,Normas!$A:$D,3,FALSE),VLOOKUP(Dati!$A8587,Normas!$A:$D,3,FALSE)*0.6)),"")</f>
      </c>
      <c r="H8587" s="2">
        <f>IFERROR(IF(ISBLANK($A8587),"",IF($A8587="Ūdeņraža jonu koncentrācija",VLOOKUP(Dati!$A8587,Normas!$A:$D,2,FALSE),VLOOKUP(Dati!$A8587,Normas!$A:$D,2,FALSE)*0.3)),"")</f>
      </c>
      <c r="I8587" s="2">
        <f>IFERROR(IF(ISBLANK($A8587),"",IF($A8587="Ūdeņraža jonu koncentrācija",VLOOKUP(Dati!$A8587,Normas!$A:$D,3,FALSE),VLOOKUP(Dati!$A8587,Normas!$A:$D,3,FALSE)*0.3)),"")</f>
      </c>
    </row>
    <row r="8588" spans="2:9" x14ac:dyDescent="0.2">
      <c r="B8588">
        <f>IF(ISBLANK(A8588),"",VLOOKUP(A8588,Normas!A:D,4,FALSE))</f>
      </c>
      <c r="E8588" s="2">
        <f>IF(ISBLANK(D8588),"",INT(YEARFRAC(D8588,'Vispārīga informācija'!$B$2)))</f>
      </c>
      <c r="F8588" s="2">
        <f>IFERROR(IF(ISBLANK($A8588),"",IF($A8588="Ūdeņraža jonu koncentrācija",VLOOKUP(Dati!$A8588,Normas!$A:$D,2,FALSE),VLOOKUP(Dati!$A8588,Normas!$A:$D,2,FALSE)*0.6)),"")</f>
      </c>
      <c r="G8588" s="2">
        <f>IFERROR(IF(ISBLANK($A8588),"",IF($A8588="Ūdeņraža jonu koncentrācija",VLOOKUP(Dati!$A8588,Normas!$A:$D,3,FALSE),VLOOKUP(Dati!$A8588,Normas!$A:$D,3,FALSE)*0.6)),"")</f>
      </c>
      <c r="H8588" s="2">
        <f>IFERROR(IF(ISBLANK($A8588),"",IF($A8588="Ūdeņraža jonu koncentrācija",VLOOKUP(Dati!$A8588,Normas!$A:$D,2,FALSE),VLOOKUP(Dati!$A8588,Normas!$A:$D,2,FALSE)*0.3)),"")</f>
      </c>
      <c r="I8588" s="2">
        <f>IFERROR(IF(ISBLANK($A8588),"",IF($A8588="Ūdeņraža jonu koncentrācija",VLOOKUP(Dati!$A8588,Normas!$A:$D,3,FALSE),VLOOKUP(Dati!$A8588,Normas!$A:$D,3,FALSE)*0.3)),"")</f>
      </c>
    </row>
    <row r="8589" spans="2:9" x14ac:dyDescent="0.2">
      <c r="B8589">
        <f>IF(ISBLANK(A8589),"",VLOOKUP(A8589,Normas!A:D,4,FALSE))</f>
      </c>
      <c r="E8589" s="2">
        <f>IF(ISBLANK(D8589),"",INT(YEARFRAC(D8589,'Vispārīga informācija'!$B$2)))</f>
      </c>
      <c r="F8589" s="2">
        <f>IFERROR(IF(ISBLANK($A8589),"",IF($A8589="Ūdeņraža jonu koncentrācija",VLOOKUP(Dati!$A8589,Normas!$A:$D,2,FALSE),VLOOKUP(Dati!$A8589,Normas!$A:$D,2,FALSE)*0.6)),"")</f>
      </c>
      <c r="G8589" s="2">
        <f>IFERROR(IF(ISBLANK($A8589),"",IF($A8589="Ūdeņraža jonu koncentrācija",VLOOKUP(Dati!$A8589,Normas!$A:$D,3,FALSE),VLOOKUP(Dati!$A8589,Normas!$A:$D,3,FALSE)*0.6)),"")</f>
      </c>
      <c r="H8589" s="2">
        <f>IFERROR(IF(ISBLANK($A8589),"",IF($A8589="Ūdeņraža jonu koncentrācija",VLOOKUP(Dati!$A8589,Normas!$A:$D,2,FALSE),VLOOKUP(Dati!$A8589,Normas!$A:$D,2,FALSE)*0.3)),"")</f>
      </c>
      <c r="I8589" s="2">
        <f>IFERROR(IF(ISBLANK($A8589),"",IF($A8589="Ūdeņraža jonu koncentrācija",VLOOKUP(Dati!$A8589,Normas!$A:$D,3,FALSE),VLOOKUP(Dati!$A8589,Normas!$A:$D,3,FALSE)*0.3)),"")</f>
      </c>
    </row>
    <row r="8590" spans="2:9" x14ac:dyDescent="0.2">
      <c r="B8590">
        <f>IF(ISBLANK(A8590),"",VLOOKUP(A8590,Normas!A:D,4,FALSE))</f>
      </c>
      <c r="E8590" s="2">
        <f>IF(ISBLANK(D8590),"",INT(YEARFRAC(D8590,'Vispārīga informācija'!$B$2)))</f>
      </c>
      <c r="F8590" s="2">
        <f>IFERROR(IF(ISBLANK($A8590),"",IF($A8590="Ūdeņraža jonu koncentrācija",VLOOKUP(Dati!$A8590,Normas!$A:$D,2,FALSE),VLOOKUP(Dati!$A8590,Normas!$A:$D,2,FALSE)*0.6)),"")</f>
      </c>
      <c r="G8590" s="2">
        <f>IFERROR(IF(ISBLANK($A8590),"",IF($A8590="Ūdeņraža jonu koncentrācija",VLOOKUP(Dati!$A8590,Normas!$A:$D,3,FALSE),VLOOKUP(Dati!$A8590,Normas!$A:$D,3,FALSE)*0.6)),"")</f>
      </c>
      <c r="H8590" s="2">
        <f>IFERROR(IF(ISBLANK($A8590),"",IF($A8590="Ūdeņraža jonu koncentrācija",VLOOKUP(Dati!$A8590,Normas!$A:$D,2,FALSE),VLOOKUP(Dati!$A8590,Normas!$A:$D,2,FALSE)*0.3)),"")</f>
      </c>
      <c r="I8590" s="2">
        <f>IFERROR(IF(ISBLANK($A8590),"",IF($A8590="Ūdeņraža jonu koncentrācija",VLOOKUP(Dati!$A8590,Normas!$A:$D,3,FALSE),VLOOKUP(Dati!$A8590,Normas!$A:$D,3,FALSE)*0.3)),"")</f>
      </c>
    </row>
    <row r="8591" spans="2:9" x14ac:dyDescent="0.2">
      <c r="B8591">
        <f>IF(ISBLANK(A8591),"",VLOOKUP(A8591,Normas!A:D,4,FALSE))</f>
      </c>
      <c r="E8591" s="2">
        <f>IF(ISBLANK(D8591),"",INT(YEARFRAC(D8591,'Vispārīga informācija'!$B$2)))</f>
      </c>
      <c r="F8591" s="2">
        <f>IFERROR(IF(ISBLANK($A8591),"",IF($A8591="Ūdeņraža jonu koncentrācija",VLOOKUP(Dati!$A8591,Normas!$A:$D,2,FALSE),VLOOKUP(Dati!$A8591,Normas!$A:$D,2,FALSE)*0.6)),"")</f>
      </c>
      <c r="G8591" s="2">
        <f>IFERROR(IF(ISBLANK($A8591),"",IF($A8591="Ūdeņraža jonu koncentrācija",VLOOKUP(Dati!$A8591,Normas!$A:$D,3,FALSE),VLOOKUP(Dati!$A8591,Normas!$A:$D,3,FALSE)*0.6)),"")</f>
      </c>
      <c r="H8591" s="2">
        <f>IFERROR(IF(ISBLANK($A8591),"",IF($A8591="Ūdeņraža jonu koncentrācija",VLOOKUP(Dati!$A8591,Normas!$A:$D,2,FALSE),VLOOKUP(Dati!$A8591,Normas!$A:$D,2,FALSE)*0.3)),"")</f>
      </c>
      <c r="I8591" s="2">
        <f>IFERROR(IF(ISBLANK($A8591),"",IF($A8591="Ūdeņraža jonu koncentrācija",VLOOKUP(Dati!$A8591,Normas!$A:$D,3,FALSE),VLOOKUP(Dati!$A8591,Normas!$A:$D,3,FALSE)*0.3)),"")</f>
      </c>
    </row>
    <row r="8592" spans="2:9" x14ac:dyDescent="0.2">
      <c r="B8592">
        <f>IF(ISBLANK(A8592),"",VLOOKUP(A8592,Normas!A:D,4,FALSE))</f>
      </c>
      <c r="E8592" s="2">
        <f>IF(ISBLANK(D8592),"",INT(YEARFRAC(D8592,'Vispārīga informācija'!$B$2)))</f>
      </c>
      <c r="F8592" s="2">
        <f>IFERROR(IF(ISBLANK($A8592),"",IF($A8592="Ūdeņraža jonu koncentrācija",VLOOKUP(Dati!$A8592,Normas!$A:$D,2,FALSE),VLOOKUP(Dati!$A8592,Normas!$A:$D,2,FALSE)*0.6)),"")</f>
      </c>
      <c r="G8592" s="2">
        <f>IFERROR(IF(ISBLANK($A8592),"",IF($A8592="Ūdeņraža jonu koncentrācija",VLOOKUP(Dati!$A8592,Normas!$A:$D,3,FALSE),VLOOKUP(Dati!$A8592,Normas!$A:$D,3,FALSE)*0.6)),"")</f>
      </c>
      <c r="H8592" s="2">
        <f>IFERROR(IF(ISBLANK($A8592),"",IF($A8592="Ūdeņraža jonu koncentrācija",VLOOKUP(Dati!$A8592,Normas!$A:$D,2,FALSE),VLOOKUP(Dati!$A8592,Normas!$A:$D,2,FALSE)*0.3)),"")</f>
      </c>
      <c r="I8592" s="2">
        <f>IFERROR(IF(ISBLANK($A8592),"",IF($A8592="Ūdeņraža jonu koncentrācija",VLOOKUP(Dati!$A8592,Normas!$A:$D,3,FALSE),VLOOKUP(Dati!$A8592,Normas!$A:$D,3,FALSE)*0.3)),"")</f>
      </c>
    </row>
    <row r="8593" spans="2:9" x14ac:dyDescent="0.2">
      <c r="B8593">
        <f>IF(ISBLANK(A8593),"",VLOOKUP(A8593,Normas!A:D,4,FALSE))</f>
      </c>
      <c r="E8593" s="2">
        <f>IF(ISBLANK(D8593),"",INT(YEARFRAC(D8593,'Vispārīga informācija'!$B$2)))</f>
      </c>
      <c r="F8593" s="2">
        <f>IFERROR(IF(ISBLANK($A8593),"",IF($A8593="Ūdeņraža jonu koncentrācija",VLOOKUP(Dati!$A8593,Normas!$A:$D,2,FALSE),VLOOKUP(Dati!$A8593,Normas!$A:$D,2,FALSE)*0.6)),"")</f>
      </c>
      <c r="G8593" s="2">
        <f>IFERROR(IF(ISBLANK($A8593),"",IF($A8593="Ūdeņraža jonu koncentrācija",VLOOKUP(Dati!$A8593,Normas!$A:$D,3,FALSE),VLOOKUP(Dati!$A8593,Normas!$A:$D,3,FALSE)*0.6)),"")</f>
      </c>
      <c r="H8593" s="2">
        <f>IFERROR(IF(ISBLANK($A8593),"",IF($A8593="Ūdeņraža jonu koncentrācija",VLOOKUP(Dati!$A8593,Normas!$A:$D,2,FALSE),VLOOKUP(Dati!$A8593,Normas!$A:$D,2,FALSE)*0.3)),"")</f>
      </c>
      <c r="I8593" s="2">
        <f>IFERROR(IF(ISBLANK($A8593),"",IF($A8593="Ūdeņraža jonu koncentrācija",VLOOKUP(Dati!$A8593,Normas!$A:$D,3,FALSE),VLOOKUP(Dati!$A8593,Normas!$A:$D,3,FALSE)*0.3)),"")</f>
      </c>
    </row>
    <row r="8594" spans="2:9" x14ac:dyDescent="0.2">
      <c r="B8594">
        <f>IF(ISBLANK(A8594),"",VLOOKUP(A8594,Normas!A:D,4,FALSE))</f>
      </c>
      <c r="E8594" s="2">
        <f>IF(ISBLANK(D8594),"",INT(YEARFRAC(D8594,'Vispārīga informācija'!$B$2)))</f>
      </c>
      <c r="F8594" s="2">
        <f>IFERROR(IF(ISBLANK($A8594),"",IF($A8594="Ūdeņraža jonu koncentrācija",VLOOKUP(Dati!$A8594,Normas!$A:$D,2,FALSE),VLOOKUP(Dati!$A8594,Normas!$A:$D,2,FALSE)*0.6)),"")</f>
      </c>
      <c r="G8594" s="2">
        <f>IFERROR(IF(ISBLANK($A8594),"",IF($A8594="Ūdeņraža jonu koncentrācija",VLOOKUP(Dati!$A8594,Normas!$A:$D,3,FALSE),VLOOKUP(Dati!$A8594,Normas!$A:$D,3,FALSE)*0.6)),"")</f>
      </c>
      <c r="H8594" s="2">
        <f>IFERROR(IF(ISBLANK($A8594),"",IF($A8594="Ūdeņraža jonu koncentrācija",VLOOKUP(Dati!$A8594,Normas!$A:$D,2,FALSE),VLOOKUP(Dati!$A8594,Normas!$A:$D,2,FALSE)*0.3)),"")</f>
      </c>
      <c r="I8594" s="2">
        <f>IFERROR(IF(ISBLANK($A8594),"",IF($A8594="Ūdeņraža jonu koncentrācija",VLOOKUP(Dati!$A8594,Normas!$A:$D,3,FALSE),VLOOKUP(Dati!$A8594,Normas!$A:$D,3,FALSE)*0.3)),"")</f>
      </c>
    </row>
    <row r="8595" spans="2:9" x14ac:dyDescent="0.2">
      <c r="B8595">
        <f>IF(ISBLANK(A8595),"",VLOOKUP(A8595,Normas!A:D,4,FALSE))</f>
      </c>
      <c r="E8595" s="2">
        <f>IF(ISBLANK(D8595),"",INT(YEARFRAC(D8595,'Vispārīga informācija'!$B$2)))</f>
      </c>
      <c r="F8595" s="2">
        <f>IFERROR(IF(ISBLANK($A8595),"",IF($A8595="Ūdeņraža jonu koncentrācija",VLOOKUP(Dati!$A8595,Normas!$A:$D,2,FALSE),VLOOKUP(Dati!$A8595,Normas!$A:$D,2,FALSE)*0.6)),"")</f>
      </c>
      <c r="G8595" s="2">
        <f>IFERROR(IF(ISBLANK($A8595),"",IF($A8595="Ūdeņraža jonu koncentrācija",VLOOKUP(Dati!$A8595,Normas!$A:$D,3,FALSE),VLOOKUP(Dati!$A8595,Normas!$A:$D,3,FALSE)*0.6)),"")</f>
      </c>
      <c r="H8595" s="2">
        <f>IFERROR(IF(ISBLANK($A8595),"",IF($A8595="Ūdeņraža jonu koncentrācija",VLOOKUP(Dati!$A8595,Normas!$A:$D,2,FALSE),VLOOKUP(Dati!$A8595,Normas!$A:$D,2,FALSE)*0.3)),"")</f>
      </c>
      <c r="I8595" s="2">
        <f>IFERROR(IF(ISBLANK($A8595),"",IF($A8595="Ūdeņraža jonu koncentrācija",VLOOKUP(Dati!$A8595,Normas!$A:$D,3,FALSE),VLOOKUP(Dati!$A8595,Normas!$A:$D,3,FALSE)*0.3)),"")</f>
      </c>
    </row>
    <row r="8596" spans="2:9" x14ac:dyDescent="0.2">
      <c r="B8596">
        <f>IF(ISBLANK(A8596),"",VLOOKUP(A8596,Normas!A:D,4,FALSE))</f>
      </c>
      <c r="E8596" s="2">
        <f>IF(ISBLANK(D8596),"",INT(YEARFRAC(D8596,'Vispārīga informācija'!$B$2)))</f>
      </c>
      <c r="F8596" s="2">
        <f>IFERROR(IF(ISBLANK($A8596),"",IF($A8596="Ūdeņraža jonu koncentrācija",VLOOKUP(Dati!$A8596,Normas!$A:$D,2,FALSE),VLOOKUP(Dati!$A8596,Normas!$A:$D,2,FALSE)*0.6)),"")</f>
      </c>
      <c r="G8596" s="2">
        <f>IFERROR(IF(ISBLANK($A8596),"",IF($A8596="Ūdeņraža jonu koncentrācija",VLOOKUP(Dati!$A8596,Normas!$A:$D,3,FALSE),VLOOKUP(Dati!$A8596,Normas!$A:$D,3,FALSE)*0.6)),"")</f>
      </c>
      <c r="H8596" s="2">
        <f>IFERROR(IF(ISBLANK($A8596),"",IF($A8596="Ūdeņraža jonu koncentrācija",VLOOKUP(Dati!$A8596,Normas!$A:$D,2,FALSE),VLOOKUP(Dati!$A8596,Normas!$A:$D,2,FALSE)*0.3)),"")</f>
      </c>
      <c r="I8596" s="2">
        <f>IFERROR(IF(ISBLANK($A8596),"",IF($A8596="Ūdeņraža jonu koncentrācija",VLOOKUP(Dati!$A8596,Normas!$A:$D,3,FALSE),VLOOKUP(Dati!$A8596,Normas!$A:$D,3,FALSE)*0.3)),"")</f>
      </c>
    </row>
    <row r="8597" spans="2:9" x14ac:dyDescent="0.2">
      <c r="B8597">
        <f>IF(ISBLANK(A8597),"",VLOOKUP(A8597,Normas!A:D,4,FALSE))</f>
      </c>
      <c r="E8597" s="2">
        <f>IF(ISBLANK(D8597),"",INT(YEARFRAC(D8597,'Vispārīga informācija'!$B$2)))</f>
      </c>
      <c r="F8597" s="2">
        <f>IFERROR(IF(ISBLANK($A8597),"",IF($A8597="Ūdeņraža jonu koncentrācija",VLOOKUP(Dati!$A8597,Normas!$A:$D,2,FALSE),VLOOKUP(Dati!$A8597,Normas!$A:$D,2,FALSE)*0.6)),"")</f>
      </c>
      <c r="G8597" s="2">
        <f>IFERROR(IF(ISBLANK($A8597),"",IF($A8597="Ūdeņraža jonu koncentrācija",VLOOKUP(Dati!$A8597,Normas!$A:$D,3,FALSE),VLOOKUP(Dati!$A8597,Normas!$A:$D,3,FALSE)*0.6)),"")</f>
      </c>
      <c r="H8597" s="2">
        <f>IFERROR(IF(ISBLANK($A8597),"",IF($A8597="Ūdeņraža jonu koncentrācija",VLOOKUP(Dati!$A8597,Normas!$A:$D,2,FALSE),VLOOKUP(Dati!$A8597,Normas!$A:$D,2,FALSE)*0.3)),"")</f>
      </c>
      <c r="I8597" s="2">
        <f>IFERROR(IF(ISBLANK($A8597),"",IF($A8597="Ūdeņraža jonu koncentrācija",VLOOKUP(Dati!$A8597,Normas!$A:$D,3,FALSE),VLOOKUP(Dati!$A8597,Normas!$A:$D,3,FALSE)*0.3)),"")</f>
      </c>
    </row>
    <row r="8598" spans="2:9" x14ac:dyDescent="0.2">
      <c r="B8598">
        <f>IF(ISBLANK(A8598),"",VLOOKUP(A8598,Normas!A:D,4,FALSE))</f>
      </c>
      <c r="E8598" s="2">
        <f>IF(ISBLANK(D8598),"",INT(YEARFRAC(D8598,'Vispārīga informācija'!$B$2)))</f>
      </c>
      <c r="F8598" s="2">
        <f>IFERROR(IF(ISBLANK($A8598),"",IF($A8598="Ūdeņraža jonu koncentrācija",VLOOKUP(Dati!$A8598,Normas!$A:$D,2,FALSE),VLOOKUP(Dati!$A8598,Normas!$A:$D,2,FALSE)*0.6)),"")</f>
      </c>
      <c r="G8598" s="2">
        <f>IFERROR(IF(ISBLANK($A8598),"",IF($A8598="Ūdeņraža jonu koncentrācija",VLOOKUP(Dati!$A8598,Normas!$A:$D,3,FALSE),VLOOKUP(Dati!$A8598,Normas!$A:$D,3,FALSE)*0.6)),"")</f>
      </c>
      <c r="H8598" s="2">
        <f>IFERROR(IF(ISBLANK($A8598),"",IF($A8598="Ūdeņraža jonu koncentrācija",VLOOKUP(Dati!$A8598,Normas!$A:$D,2,FALSE),VLOOKUP(Dati!$A8598,Normas!$A:$D,2,FALSE)*0.3)),"")</f>
      </c>
      <c r="I8598" s="2">
        <f>IFERROR(IF(ISBLANK($A8598),"",IF($A8598="Ūdeņraža jonu koncentrācija",VLOOKUP(Dati!$A8598,Normas!$A:$D,3,FALSE),VLOOKUP(Dati!$A8598,Normas!$A:$D,3,FALSE)*0.3)),"")</f>
      </c>
    </row>
    <row r="8599" spans="2:9" x14ac:dyDescent="0.2">
      <c r="B8599">
        <f>IF(ISBLANK(A8599),"",VLOOKUP(A8599,Normas!A:D,4,FALSE))</f>
      </c>
      <c r="E8599" s="2">
        <f>IF(ISBLANK(D8599),"",INT(YEARFRAC(D8599,'Vispārīga informācija'!$B$2)))</f>
      </c>
      <c r="F8599" s="2">
        <f>IFERROR(IF(ISBLANK($A8599),"",IF($A8599="Ūdeņraža jonu koncentrācija",VLOOKUP(Dati!$A8599,Normas!$A:$D,2,FALSE),VLOOKUP(Dati!$A8599,Normas!$A:$D,2,FALSE)*0.6)),"")</f>
      </c>
      <c r="G8599" s="2">
        <f>IFERROR(IF(ISBLANK($A8599),"",IF($A8599="Ūdeņraža jonu koncentrācija",VLOOKUP(Dati!$A8599,Normas!$A:$D,3,FALSE),VLOOKUP(Dati!$A8599,Normas!$A:$D,3,FALSE)*0.6)),"")</f>
      </c>
      <c r="H8599" s="2">
        <f>IFERROR(IF(ISBLANK($A8599),"",IF($A8599="Ūdeņraža jonu koncentrācija",VLOOKUP(Dati!$A8599,Normas!$A:$D,2,FALSE),VLOOKUP(Dati!$A8599,Normas!$A:$D,2,FALSE)*0.3)),"")</f>
      </c>
      <c r="I8599" s="2">
        <f>IFERROR(IF(ISBLANK($A8599),"",IF($A8599="Ūdeņraža jonu koncentrācija",VLOOKUP(Dati!$A8599,Normas!$A:$D,3,FALSE),VLOOKUP(Dati!$A8599,Normas!$A:$D,3,FALSE)*0.3)),"")</f>
      </c>
    </row>
    <row r="8600" spans="2:9" x14ac:dyDescent="0.2">
      <c r="B8600">
        <f>IF(ISBLANK(A8600),"",VLOOKUP(A8600,Normas!A:D,4,FALSE))</f>
      </c>
      <c r="E8600" s="2">
        <f>IF(ISBLANK(D8600),"",INT(YEARFRAC(D8600,'Vispārīga informācija'!$B$2)))</f>
      </c>
      <c r="F8600" s="2">
        <f>IFERROR(IF(ISBLANK($A8600),"",IF($A8600="Ūdeņraža jonu koncentrācija",VLOOKUP(Dati!$A8600,Normas!$A:$D,2,FALSE),VLOOKUP(Dati!$A8600,Normas!$A:$D,2,FALSE)*0.6)),"")</f>
      </c>
      <c r="G8600" s="2">
        <f>IFERROR(IF(ISBLANK($A8600),"",IF($A8600="Ūdeņraža jonu koncentrācija",VLOOKUP(Dati!$A8600,Normas!$A:$D,3,FALSE),VLOOKUP(Dati!$A8600,Normas!$A:$D,3,FALSE)*0.6)),"")</f>
      </c>
      <c r="H8600" s="2">
        <f>IFERROR(IF(ISBLANK($A8600),"",IF($A8600="Ūdeņraža jonu koncentrācija",VLOOKUP(Dati!$A8600,Normas!$A:$D,2,FALSE),VLOOKUP(Dati!$A8600,Normas!$A:$D,2,FALSE)*0.3)),"")</f>
      </c>
      <c r="I8600" s="2">
        <f>IFERROR(IF(ISBLANK($A8600),"",IF($A8600="Ūdeņraža jonu koncentrācija",VLOOKUP(Dati!$A8600,Normas!$A:$D,3,FALSE),VLOOKUP(Dati!$A8600,Normas!$A:$D,3,FALSE)*0.3)),"")</f>
      </c>
    </row>
    <row r="8601" spans="2:9" x14ac:dyDescent="0.2">
      <c r="B8601">
        <f>IF(ISBLANK(A8601),"",VLOOKUP(A8601,Normas!A:D,4,FALSE))</f>
      </c>
      <c r="E8601" s="2">
        <f>IF(ISBLANK(D8601),"",INT(YEARFRAC(D8601,'Vispārīga informācija'!$B$2)))</f>
      </c>
      <c r="F8601" s="2">
        <f>IFERROR(IF(ISBLANK($A8601),"",IF($A8601="Ūdeņraža jonu koncentrācija",VLOOKUP(Dati!$A8601,Normas!$A:$D,2,FALSE),VLOOKUP(Dati!$A8601,Normas!$A:$D,2,FALSE)*0.6)),"")</f>
      </c>
      <c r="G8601" s="2">
        <f>IFERROR(IF(ISBLANK($A8601),"",IF($A8601="Ūdeņraža jonu koncentrācija",VLOOKUP(Dati!$A8601,Normas!$A:$D,3,FALSE),VLOOKUP(Dati!$A8601,Normas!$A:$D,3,FALSE)*0.6)),"")</f>
      </c>
      <c r="H8601" s="2">
        <f>IFERROR(IF(ISBLANK($A8601),"",IF($A8601="Ūdeņraža jonu koncentrācija",VLOOKUP(Dati!$A8601,Normas!$A:$D,2,FALSE),VLOOKUP(Dati!$A8601,Normas!$A:$D,2,FALSE)*0.3)),"")</f>
      </c>
      <c r="I8601" s="2">
        <f>IFERROR(IF(ISBLANK($A8601),"",IF($A8601="Ūdeņraža jonu koncentrācija",VLOOKUP(Dati!$A8601,Normas!$A:$D,3,FALSE),VLOOKUP(Dati!$A8601,Normas!$A:$D,3,FALSE)*0.3)),"")</f>
      </c>
    </row>
    <row r="8602" spans="2:9" x14ac:dyDescent="0.2">
      <c r="B8602">
        <f>IF(ISBLANK(A8602),"",VLOOKUP(A8602,Normas!A:D,4,FALSE))</f>
      </c>
      <c r="E8602" s="2">
        <f>IF(ISBLANK(D8602),"",INT(YEARFRAC(D8602,'Vispārīga informācija'!$B$2)))</f>
      </c>
      <c r="F8602" s="2">
        <f>IFERROR(IF(ISBLANK($A8602),"",IF($A8602="Ūdeņraža jonu koncentrācija",VLOOKUP(Dati!$A8602,Normas!$A:$D,2,FALSE),VLOOKUP(Dati!$A8602,Normas!$A:$D,2,FALSE)*0.6)),"")</f>
      </c>
      <c r="G8602" s="2">
        <f>IFERROR(IF(ISBLANK($A8602),"",IF($A8602="Ūdeņraža jonu koncentrācija",VLOOKUP(Dati!$A8602,Normas!$A:$D,3,FALSE),VLOOKUP(Dati!$A8602,Normas!$A:$D,3,FALSE)*0.6)),"")</f>
      </c>
      <c r="H8602" s="2">
        <f>IFERROR(IF(ISBLANK($A8602),"",IF($A8602="Ūdeņraža jonu koncentrācija",VLOOKUP(Dati!$A8602,Normas!$A:$D,2,FALSE),VLOOKUP(Dati!$A8602,Normas!$A:$D,2,FALSE)*0.3)),"")</f>
      </c>
      <c r="I8602" s="2">
        <f>IFERROR(IF(ISBLANK($A8602),"",IF($A8602="Ūdeņraža jonu koncentrācija",VLOOKUP(Dati!$A8602,Normas!$A:$D,3,FALSE),VLOOKUP(Dati!$A8602,Normas!$A:$D,3,FALSE)*0.3)),"")</f>
      </c>
    </row>
    <row r="8603" spans="2:9" x14ac:dyDescent="0.2">
      <c r="B8603">
        <f>IF(ISBLANK(A8603),"",VLOOKUP(A8603,Normas!A:D,4,FALSE))</f>
      </c>
      <c r="E8603" s="2">
        <f>IF(ISBLANK(D8603),"",INT(YEARFRAC(D8603,'Vispārīga informācija'!$B$2)))</f>
      </c>
      <c r="F8603" s="2">
        <f>IFERROR(IF(ISBLANK($A8603),"",IF($A8603="Ūdeņraža jonu koncentrācija",VLOOKUP(Dati!$A8603,Normas!$A:$D,2,FALSE),VLOOKUP(Dati!$A8603,Normas!$A:$D,2,FALSE)*0.6)),"")</f>
      </c>
      <c r="G8603" s="2">
        <f>IFERROR(IF(ISBLANK($A8603),"",IF($A8603="Ūdeņraža jonu koncentrācija",VLOOKUP(Dati!$A8603,Normas!$A:$D,3,FALSE),VLOOKUP(Dati!$A8603,Normas!$A:$D,3,FALSE)*0.6)),"")</f>
      </c>
      <c r="H8603" s="2">
        <f>IFERROR(IF(ISBLANK($A8603),"",IF($A8603="Ūdeņraža jonu koncentrācija",VLOOKUP(Dati!$A8603,Normas!$A:$D,2,FALSE),VLOOKUP(Dati!$A8603,Normas!$A:$D,2,FALSE)*0.3)),"")</f>
      </c>
      <c r="I8603" s="2">
        <f>IFERROR(IF(ISBLANK($A8603),"",IF($A8603="Ūdeņraža jonu koncentrācija",VLOOKUP(Dati!$A8603,Normas!$A:$D,3,FALSE),VLOOKUP(Dati!$A8603,Normas!$A:$D,3,FALSE)*0.3)),"")</f>
      </c>
    </row>
    <row r="8604" spans="2:9" x14ac:dyDescent="0.2">
      <c r="B8604">
        <f>IF(ISBLANK(A8604),"",VLOOKUP(A8604,Normas!A:D,4,FALSE))</f>
      </c>
      <c r="E8604" s="2">
        <f>IF(ISBLANK(D8604),"",INT(YEARFRAC(D8604,'Vispārīga informācija'!$B$2)))</f>
      </c>
      <c r="F8604" s="2">
        <f>IFERROR(IF(ISBLANK($A8604),"",IF($A8604="Ūdeņraža jonu koncentrācija",VLOOKUP(Dati!$A8604,Normas!$A:$D,2,FALSE),VLOOKUP(Dati!$A8604,Normas!$A:$D,2,FALSE)*0.6)),"")</f>
      </c>
      <c r="G8604" s="2">
        <f>IFERROR(IF(ISBLANK($A8604),"",IF($A8604="Ūdeņraža jonu koncentrācija",VLOOKUP(Dati!$A8604,Normas!$A:$D,3,FALSE),VLOOKUP(Dati!$A8604,Normas!$A:$D,3,FALSE)*0.6)),"")</f>
      </c>
      <c r="H8604" s="2">
        <f>IFERROR(IF(ISBLANK($A8604),"",IF($A8604="Ūdeņraža jonu koncentrācija",VLOOKUP(Dati!$A8604,Normas!$A:$D,2,FALSE),VLOOKUP(Dati!$A8604,Normas!$A:$D,2,FALSE)*0.3)),"")</f>
      </c>
      <c r="I8604" s="2">
        <f>IFERROR(IF(ISBLANK($A8604),"",IF($A8604="Ūdeņraža jonu koncentrācija",VLOOKUP(Dati!$A8604,Normas!$A:$D,3,FALSE),VLOOKUP(Dati!$A8604,Normas!$A:$D,3,FALSE)*0.3)),"")</f>
      </c>
    </row>
    <row r="8605" spans="2:9" x14ac:dyDescent="0.2">
      <c r="B8605">
        <f>IF(ISBLANK(A8605),"",VLOOKUP(A8605,Normas!A:D,4,FALSE))</f>
      </c>
      <c r="E8605" s="2">
        <f>IF(ISBLANK(D8605),"",INT(YEARFRAC(D8605,'Vispārīga informācija'!$B$2)))</f>
      </c>
      <c r="F8605" s="2">
        <f>IFERROR(IF(ISBLANK($A8605),"",IF($A8605="Ūdeņraža jonu koncentrācija",VLOOKUP(Dati!$A8605,Normas!$A:$D,2,FALSE),VLOOKUP(Dati!$A8605,Normas!$A:$D,2,FALSE)*0.6)),"")</f>
      </c>
      <c r="G8605" s="2">
        <f>IFERROR(IF(ISBLANK($A8605),"",IF($A8605="Ūdeņraža jonu koncentrācija",VLOOKUP(Dati!$A8605,Normas!$A:$D,3,FALSE),VLOOKUP(Dati!$A8605,Normas!$A:$D,3,FALSE)*0.6)),"")</f>
      </c>
      <c r="H8605" s="2">
        <f>IFERROR(IF(ISBLANK($A8605),"",IF($A8605="Ūdeņraža jonu koncentrācija",VLOOKUP(Dati!$A8605,Normas!$A:$D,2,FALSE),VLOOKUP(Dati!$A8605,Normas!$A:$D,2,FALSE)*0.3)),"")</f>
      </c>
      <c r="I8605" s="2">
        <f>IFERROR(IF(ISBLANK($A8605),"",IF($A8605="Ūdeņraža jonu koncentrācija",VLOOKUP(Dati!$A8605,Normas!$A:$D,3,FALSE),VLOOKUP(Dati!$A8605,Normas!$A:$D,3,FALSE)*0.3)),"")</f>
      </c>
    </row>
    <row r="8606" spans="2:9" x14ac:dyDescent="0.2">
      <c r="B8606">
        <f>IF(ISBLANK(A8606),"",VLOOKUP(A8606,Normas!A:D,4,FALSE))</f>
      </c>
      <c r="E8606" s="2">
        <f>IF(ISBLANK(D8606),"",INT(YEARFRAC(D8606,'Vispārīga informācija'!$B$2)))</f>
      </c>
      <c r="F8606" s="2">
        <f>IFERROR(IF(ISBLANK($A8606),"",IF($A8606="Ūdeņraža jonu koncentrācija",VLOOKUP(Dati!$A8606,Normas!$A:$D,2,FALSE),VLOOKUP(Dati!$A8606,Normas!$A:$D,2,FALSE)*0.6)),"")</f>
      </c>
      <c r="G8606" s="2">
        <f>IFERROR(IF(ISBLANK($A8606),"",IF($A8606="Ūdeņraža jonu koncentrācija",VLOOKUP(Dati!$A8606,Normas!$A:$D,3,FALSE),VLOOKUP(Dati!$A8606,Normas!$A:$D,3,FALSE)*0.6)),"")</f>
      </c>
      <c r="H8606" s="2">
        <f>IFERROR(IF(ISBLANK($A8606),"",IF($A8606="Ūdeņraža jonu koncentrācija",VLOOKUP(Dati!$A8606,Normas!$A:$D,2,FALSE),VLOOKUP(Dati!$A8606,Normas!$A:$D,2,FALSE)*0.3)),"")</f>
      </c>
      <c r="I8606" s="2">
        <f>IFERROR(IF(ISBLANK($A8606),"",IF($A8606="Ūdeņraža jonu koncentrācija",VLOOKUP(Dati!$A8606,Normas!$A:$D,3,FALSE),VLOOKUP(Dati!$A8606,Normas!$A:$D,3,FALSE)*0.3)),"")</f>
      </c>
    </row>
    <row r="8607" spans="2:9" x14ac:dyDescent="0.2">
      <c r="B8607">
        <f>IF(ISBLANK(A8607),"",VLOOKUP(A8607,Normas!A:D,4,FALSE))</f>
      </c>
      <c r="E8607" s="2">
        <f>IF(ISBLANK(D8607),"",INT(YEARFRAC(D8607,'Vispārīga informācija'!$B$2)))</f>
      </c>
      <c r="F8607" s="2">
        <f>IFERROR(IF(ISBLANK($A8607),"",IF($A8607="Ūdeņraža jonu koncentrācija",VLOOKUP(Dati!$A8607,Normas!$A:$D,2,FALSE),VLOOKUP(Dati!$A8607,Normas!$A:$D,2,FALSE)*0.6)),"")</f>
      </c>
      <c r="G8607" s="2">
        <f>IFERROR(IF(ISBLANK($A8607),"",IF($A8607="Ūdeņraža jonu koncentrācija",VLOOKUP(Dati!$A8607,Normas!$A:$D,3,FALSE),VLOOKUP(Dati!$A8607,Normas!$A:$D,3,FALSE)*0.6)),"")</f>
      </c>
      <c r="H8607" s="2">
        <f>IFERROR(IF(ISBLANK($A8607),"",IF($A8607="Ūdeņraža jonu koncentrācija",VLOOKUP(Dati!$A8607,Normas!$A:$D,2,FALSE),VLOOKUP(Dati!$A8607,Normas!$A:$D,2,FALSE)*0.3)),"")</f>
      </c>
      <c r="I8607" s="2">
        <f>IFERROR(IF(ISBLANK($A8607),"",IF($A8607="Ūdeņraža jonu koncentrācija",VLOOKUP(Dati!$A8607,Normas!$A:$D,3,FALSE),VLOOKUP(Dati!$A8607,Normas!$A:$D,3,FALSE)*0.3)),"")</f>
      </c>
    </row>
    <row r="8608" spans="2:9" x14ac:dyDescent="0.2">
      <c r="B8608">
        <f>IF(ISBLANK(A8608),"",VLOOKUP(A8608,Normas!A:D,4,FALSE))</f>
      </c>
      <c r="E8608" s="2">
        <f>IF(ISBLANK(D8608),"",INT(YEARFRAC(D8608,'Vispārīga informācija'!$B$2)))</f>
      </c>
      <c r="F8608" s="2">
        <f>IFERROR(IF(ISBLANK($A8608),"",IF($A8608="Ūdeņraža jonu koncentrācija",VLOOKUP(Dati!$A8608,Normas!$A:$D,2,FALSE),VLOOKUP(Dati!$A8608,Normas!$A:$D,2,FALSE)*0.6)),"")</f>
      </c>
      <c r="G8608" s="2">
        <f>IFERROR(IF(ISBLANK($A8608),"",IF($A8608="Ūdeņraža jonu koncentrācija",VLOOKUP(Dati!$A8608,Normas!$A:$D,3,FALSE),VLOOKUP(Dati!$A8608,Normas!$A:$D,3,FALSE)*0.6)),"")</f>
      </c>
      <c r="H8608" s="2">
        <f>IFERROR(IF(ISBLANK($A8608),"",IF($A8608="Ūdeņraža jonu koncentrācija",VLOOKUP(Dati!$A8608,Normas!$A:$D,2,FALSE),VLOOKUP(Dati!$A8608,Normas!$A:$D,2,FALSE)*0.3)),"")</f>
      </c>
      <c r="I8608" s="2">
        <f>IFERROR(IF(ISBLANK($A8608),"",IF($A8608="Ūdeņraža jonu koncentrācija",VLOOKUP(Dati!$A8608,Normas!$A:$D,3,FALSE),VLOOKUP(Dati!$A8608,Normas!$A:$D,3,FALSE)*0.3)),"")</f>
      </c>
    </row>
    <row r="8609" spans="2:9" x14ac:dyDescent="0.2">
      <c r="B8609">
        <f>IF(ISBLANK(A8609),"",VLOOKUP(A8609,Normas!A:D,4,FALSE))</f>
      </c>
      <c r="E8609" s="2">
        <f>IF(ISBLANK(D8609),"",INT(YEARFRAC(D8609,'Vispārīga informācija'!$B$2)))</f>
      </c>
      <c r="F8609" s="2">
        <f>IFERROR(IF(ISBLANK($A8609),"",IF($A8609="Ūdeņraža jonu koncentrācija",VLOOKUP(Dati!$A8609,Normas!$A:$D,2,FALSE),VLOOKUP(Dati!$A8609,Normas!$A:$D,2,FALSE)*0.6)),"")</f>
      </c>
      <c r="G8609" s="2">
        <f>IFERROR(IF(ISBLANK($A8609),"",IF($A8609="Ūdeņraža jonu koncentrācija",VLOOKUP(Dati!$A8609,Normas!$A:$D,3,FALSE),VLOOKUP(Dati!$A8609,Normas!$A:$D,3,FALSE)*0.6)),"")</f>
      </c>
      <c r="H8609" s="2">
        <f>IFERROR(IF(ISBLANK($A8609),"",IF($A8609="Ūdeņraža jonu koncentrācija",VLOOKUP(Dati!$A8609,Normas!$A:$D,2,FALSE),VLOOKUP(Dati!$A8609,Normas!$A:$D,2,FALSE)*0.3)),"")</f>
      </c>
      <c r="I8609" s="2">
        <f>IFERROR(IF(ISBLANK($A8609),"",IF($A8609="Ūdeņraža jonu koncentrācija",VLOOKUP(Dati!$A8609,Normas!$A:$D,3,FALSE),VLOOKUP(Dati!$A8609,Normas!$A:$D,3,FALSE)*0.3)),"")</f>
      </c>
    </row>
    <row r="8610" spans="2:9" x14ac:dyDescent="0.2">
      <c r="B8610">
        <f>IF(ISBLANK(A8610),"",VLOOKUP(A8610,Normas!A:D,4,FALSE))</f>
      </c>
      <c r="E8610" s="2">
        <f>IF(ISBLANK(D8610),"",INT(YEARFRAC(D8610,'Vispārīga informācija'!$B$2)))</f>
      </c>
      <c r="F8610" s="2">
        <f>IFERROR(IF(ISBLANK($A8610),"",IF($A8610="Ūdeņraža jonu koncentrācija",VLOOKUP(Dati!$A8610,Normas!$A:$D,2,FALSE),VLOOKUP(Dati!$A8610,Normas!$A:$D,2,FALSE)*0.6)),"")</f>
      </c>
      <c r="G8610" s="2">
        <f>IFERROR(IF(ISBLANK($A8610),"",IF($A8610="Ūdeņraža jonu koncentrācija",VLOOKUP(Dati!$A8610,Normas!$A:$D,3,FALSE),VLOOKUP(Dati!$A8610,Normas!$A:$D,3,FALSE)*0.6)),"")</f>
      </c>
      <c r="H8610" s="2">
        <f>IFERROR(IF(ISBLANK($A8610),"",IF($A8610="Ūdeņraža jonu koncentrācija",VLOOKUP(Dati!$A8610,Normas!$A:$D,2,FALSE),VLOOKUP(Dati!$A8610,Normas!$A:$D,2,FALSE)*0.3)),"")</f>
      </c>
      <c r="I8610" s="2">
        <f>IFERROR(IF(ISBLANK($A8610),"",IF($A8610="Ūdeņraža jonu koncentrācija",VLOOKUP(Dati!$A8610,Normas!$A:$D,3,FALSE),VLOOKUP(Dati!$A8610,Normas!$A:$D,3,FALSE)*0.3)),"")</f>
      </c>
    </row>
    <row r="8611" spans="2:9" x14ac:dyDescent="0.2">
      <c r="B8611">
        <f>IF(ISBLANK(A8611),"",VLOOKUP(A8611,Normas!A:D,4,FALSE))</f>
      </c>
      <c r="E8611" s="2">
        <f>IF(ISBLANK(D8611),"",INT(YEARFRAC(D8611,'Vispārīga informācija'!$B$2)))</f>
      </c>
      <c r="F8611" s="2">
        <f>IFERROR(IF(ISBLANK($A8611),"",IF($A8611="Ūdeņraža jonu koncentrācija",VLOOKUP(Dati!$A8611,Normas!$A:$D,2,FALSE),VLOOKUP(Dati!$A8611,Normas!$A:$D,2,FALSE)*0.6)),"")</f>
      </c>
      <c r="G8611" s="2">
        <f>IFERROR(IF(ISBLANK($A8611),"",IF($A8611="Ūdeņraža jonu koncentrācija",VLOOKUP(Dati!$A8611,Normas!$A:$D,3,FALSE),VLOOKUP(Dati!$A8611,Normas!$A:$D,3,FALSE)*0.6)),"")</f>
      </c>
      <c r="H8611" s="2">
        <f>IFERROR(IF(ISBLANK($A8611),"",IF($A8611="Ūdeņraža jonu koncentrācija",VLOOKUP(Dati!$A8611,Normas!$A:$D,2,FALSE),VLOOKUP(Dati!$A8611,Normas!$A:$D,2,FALSE)*0.3)),"")</f>
      </c>
      <c r="I8611" s="2">
        <f>IFERROR(IF(ISBLANK($A8611),"",IF($A8611="Ūdeņraža jonu koncentrācija",VLOOKUP(Dati!$A8611,Normas!$A:$D,3,FALSE),VLOOKUP(Dati!$A8611,Normas!$A:$D,3,FALSE)*0.3)),"")</f>
      </c>
    </row>
    <row r="8612" spans="2:9" x14ac:dyDescent="0.2">
      <c r="B8612">
        <f>IF(ISBLANK(A8612),"",VLOOKUP(A8612,Normas!A:D,4,FALSE))</f>
      </c>
      <c r="E8612" s="2">
        <f>IF(ISBLANK(D8612),"",INT(YEARFRAC(D8612,'Vispārīga informācija'!$B$2)))</f>
      </c>
      <c r="F8612" s="2">
        <f>IFERROR(IF(ISBLANK($A8612),"",IF($A8612="Ūdeņraža jonu koncentrācija",VLOOKUP(Dati!$A8612,Normas!$A:$D,2,FALSE),VLOOKUP(Dati!$A8612,Normas!$A:$D,2,FALSE)*0.6)),"")</f>
      </c>
      <c r="G8612" s="2">
        <f>IFERROR(IF(ISBLANK($A8612),"",IF($A8612="Ūdeņraža jonu koncentrācija",VLOOKUP(Dati!$A8612,Normas!$A:$D,3,FALSE),VLOOKUP(Dati!$A8612,Normas!$A:$D,3,FALSE)*0.6)),"")</f>
      </c>
      <c r="H8612" s="2">
        <f>IFERROR(IF(ISBLANK($A8612),"",IF($A8612="Ūdeņraža jonu koncentrācija",VLOOKUP(Dati!$A8612,Normas!$A:$D,2,FALSE),VLOOKUP(Dati!$A8612,Normas!$A:$D,2,FALSE)*0.3)),"")</f>
      </c>
      <c r="I8612" s="2">
        <f>IFERROR(IF(ISBLANK($A8612),"",IF($A8612="Ūdeņraža jonu koncentrācija",VLOOKUP(Dati!$A8612,Normas!$A:$D,3,FALSE),VLOOKUP(Dati!$A8612,Normas!$A:$D,3,FALSE)*0.3)),"")</f>
      </c>
    </row>
    <row r="8613" spans="2:9" x14ac:dyDescent="0.2">
      <c r="B8613">
        <f>IF(ISBLANK(A8613),"",VLOOKUP(A8613,Normas!A:D,4,FALSE))</f>
      </c>
      <c r="E8613" s="2">
        <f>IF(ISBLANK(D8613),"",INT(YEARFRAC(D8613,'Vispārīga informācija'!$B$2)))</f>
      </c>
      <c r="F8613" s="2">
        <f>IFERROR(IF(ISBLANK($A8613),"",IF($A8613="Ūdeņraža jonu koncentrācija",VLOOKUP(Dati!$A8613,Normas!$A:$D,2,FALSE),VLOOKUP(Dati!$A8613,Normas!$A:$D,2,FALSE)*0.6)),"")</f>
      </c>
      <c r="G8613" s="2">
        <f>IFERROR(IF(ISBLANK($A8613),"",IF($A8613="Ūdeņraža jonu koncentrācija",VLOOKUP(Dati!$A8613,Normas!$A:$D,3,FALSE),VLOOKUP(Dati!$A8613,Normas!$A:$D,3,FALSE)*0.6)),"")</f>
      </c>
      <c r="H8613" s="2">
        <f>IFERROR(IF(ISBLANK($A8613),"",IF($A8613="Ūdeņraža jonu koncentrācija",VLOOKUP(Dati!$A8613,Normas!$A:$D,2,FALSE),VLOOKUP(Dati!$A8613,Normas!$A:$D,2,FALSE)*0.3)),"")</f>
      </c>
      <c r="I8613" s="2">
        <f>IFERROR(IF(ISBLANK($A8613),"",IF($A8613="Ūdeņraža jonu koncentrācija",VLOOKUP(Dati!$A8613,Normas!$A:$D,3,FALSE),VLOOKUP(Dati!$A8613,Normas!$A:$D,3,FALSE)*0.3)),"")</f>
      </c>
    </row>
    <row r="8614" spans="2:9" x14ac:dyDescent="0.2">
      <c r="B8614">
        <f>IF(ISBLANK(A8614),"",VLOOKUP(A8614,Normas!A:D,4,FALSE))</f>
      </c>
      <c r="E8614" s="2">
        <f>IF(ISBLANK(D8614),"",INT(YEARFRAC(D8614,'Vispārīga informācija'!$B$2)))</f>
      </c>
      <c r="F8614" s="2">
        <f>IFERROR(IF(ISBLANK($A8614),"",IF($A8614="Ūdeņraža jonu koncentrācija",VLOOKUP(Dati!$A8614,Normas!$A:$D,2,FALSE),VLOOKUP(Dati!$A8614,Normas!$A:$D,2,FALSE)*0.6)),"")</f>
      </c>
      <c r="G8614" s="2">
        <f>IFERROR(IF(ISBLANK($A8614),"",IF($A8614="Ūdeņraža jonu koncentrācija",VLOOKUP(Dati!$A8614,Normas!$A:$D,3,FALSE),VLOOKUP(Dati!$A8614,Normas!$A:$D,3,FALSE)*0.6)),"")</f>
      </c>
      <c r="H8614" s="2">
        <f>IFERROR(IF(ISBLANK($A8614),"",IF($A8614="Ūdeņraža jonu koncentrācija",VLOOKUP(Dati!$A8614,Normas!$A:$D,2,FALSE),VLOOKUP(Dati!$A8614,Normas!$A:$D,2,FALSE)*0.3)),"")</f>
      </c>
      <c r="I8614" s="2">
        <f>IFERROR(IF(ISBLANK($A8614),"",IF($A8614="Ūdeņraža jonu koncentrācija",VLOOKUP(Dati!$A8614,Normas!$A:$D,3,FALSE),VLOOKUP(Dati!$A8614,Normas!$A:$D,3,FALSE)*0.3)),"")</f>
      </c>
    </row>
    <row r="8615" spans="2:9" x14ac:dyDescent="0.2">
      <c r="B8615">
        <f>IF(ISBLANK(A8615),"",VLOOKUP(A8615,Normas!A:D,4,FALSE))</f>
      </c>
      <c r="E8615" s="2">
        <f>IF(ISBLANK(D8615),"",INT(YEARFRAC(D8615,'Vispārīga informācija'!$B$2)))</f>
      </c>
      <c r="F8615" s="2">
        <f>IFERROR(IF(ISBLANK($A8615),"",IF($A8615="Ūdeņraža jonu koncentrācija",VLOOKUP(Dati!$A8615,Normas!$A:$D,2,FALSE),VLOOKUP(Dati!$A8615,Normas!$A:$D,2,FALSE)*0.6)),"")</f>
      </c>
      <c r="G8615" s="2">
        <f>IFERROR(IF(ISBLANK($A8615),"",IF($A8615="Ūdeņraža jonu koncentrācija",VLOOKUP(Dati!$A8615,Normas!$A:$D,3,FALSE),VLOOKUP(Dati!$A8615,Normas!$A:$D,3,FALSE)*0.6)),"")</f>
      </c>
      <c r="H8615" s="2">
        <f>IFERROR(IF(ISBLANK($A8615),"",IF($A8615="Ūdeņraža jonu koncentrācija",VLOOKUP(Dati!$A8615,Normas!$A:$D,2,FALSE),VLOOKUP(Dati!$A8615,Normas!$A:$D,2,FALSE)*0.3)),"")</f>
      </c>
      <c r="I8615" s="2">
        <f>IFERROR(IF(ISBLANK($A8615),"",IF($A8615="Ūdeņraža jonu koncentrācija",VLOOKUP(Dati!$A8615,Normas!$A:$D,3,FALSE),VLOOKUP(Dati!$A8615,Normas!$A:$D,3,FALSE)*0.3)),"")</f>
      </c>
    </row>
    <row r="8616" spans="2:9" x14ac:dyDescent="0.2">
      <c r="B8616">
        <f>IF(ISBLANK(A8616),"",VLOOKUP(A8616,Normas!A:D,4,FALSE))</f>
      </c>
      <c r="E8616" s="2">
        <f>IF(ISBLANK(D8616),"",INT(YEARFRAC(D8616,'Vispārīga informācija'!$B$2)))</f>
      </c>
      <c r="F8616" s="2">
        <f>IFERROR(IF(ISBLANK($A8616),"",IF($A8616="Ūdeņraža jonu koncentrācija",VLOOKUP(Dati!$A8616,Normas!$A:$D,2,FALSE),VLOOKUP(Dati!$A8616,Normas!$A:$D,2,FALSE)*0.6)),"")</f>
      </c>
      <c r="G8616" s="2">
        <f>IFERROR(IF(ISBLANK($A8616),"",IF($A8616="Ūdeņraža jonu koncentrācija",VLOOKUP(Dati!$A8616,Normas!$A:$D,3,FALSE),VLOOKUP(Dati!$A8616,Normas!$A:$D,3,FALSE)*0.6)),"")</f>
      </c>
      <c r="H8616" s="2">
        <f>IFERROR(IF(ISBLANK($A8616),"",IF($A8616="Ūdeņraža jonu koncentrācija",VLOOKUP(Dati!$A8616,Normas!$A:$D,2,FALSE),VLOOKUP(Dati!$A8616,Normas!$A:$D,2,FALSE)*0.3)),"")</f>
      </c>
      <c r="I8616" s="2">
        <f>IFERROR(IF(ISBLANK($A8616),"",IF($A8616="Ūdeņraža jonu koncentrācija",VLOOKUP(Dati!$A8616,Normas!$A:$D,3,FALSE),VLOOKUP(Dati!$A8616,Normas!$A:$D,3,FALSE)*0.3)),"")</f>
      </c>
    </row>
    <row r="8617" spans="2:9" x14ac:dyDescent="0.2">
      <c r="B8617">
        <f>IF(ISBLANK(A8617),"",VLOOKUP(A8617,Normas!A:D,4,FALSE))</f>
      </c>
      <c r="E8617" s="2">
        <f>IF(ISBLANK(D8617),"",INT(YEARFRAC(D8617,'Vispārīga informācija'!$B$2)))</f>
      </c>
      <c r="F8617" s="2">
        <f>IFERROR(IF(ISBLANK($A8617),"",IF($A8617="Ūdeņraža jonu koncentrācija",VLOOKUP(Dati!$A8617,Normas!$A:$D,2,FALSE),VLOOKUP(Dati!$A8617,Normas!$A:$D,2,FALSE)*0.6)),"")</f>
      </c>
      <c r="G8617" s="2">
        <f>IFERROR(IF(ISBLANK($A8617),"",IF($A8617="Ūdeņraža jonu koncentrācija",VLOOKUP(Dati!$A8617,Normas!$A:$D,3,FALSE),VLOOKUP(Dati!$A8617,Normas!$A:$D,3,FALSE)*0.6)),"")</f>
      </c>
      <c r="H8617" s="2">
        <f>IFERROR(IF(ISBLANK($A8617),"",IF($A8617="Ūdeņraža jonu koncentrācija",VLOOKUP(Dati!$A8617,Normas!$A:$D,2,FALSE),VLOOKUP(Dati!$A8617,Normas!$A:$D,2,FALSE)*0.3)),"")</f>
      </c>
      <c r="I8617" s="2">
        <f>IFERROR(IF(ISBLANK($A8617),"",IF($A8617="Ūdeņraža jonu koncentrācija",VLOOKUP(Dati!$A8617,Normas!$A:$D,3,FALSE),VLOOKUP(Dati!$A8617,Normas!$A:$D,3,FALSE)*0.3)),"")</f>
      </c>
    </row>
    <row r="8618" spans="2:9" x14ac:dyDescent="0.2">
      <c r="B8618">
        <f>IF(ISBLANK(A8618),"",VLOOKUP(A8618,Normas!A:D,4,FALSE))</f>
      </c>
      <c r="E8618" s="2">
        <f>IF(ISBLANK(D8618),"",INT(YEARFRAC(D8618,'Vispārīga informācija'!$B$2)))</f>
      </c>
      <c r="F8618" s="2">
        <f>IFERROR(IF(ISBLANK($A8618),"",IF($A8618="Ūdeņraža jonu koncentrācija",VLOOKUP(Dati!$A8618,Normas!$A:$D,2,FALSE),VLOOKUP(Dati!$A8618,Normas!$A:$D,2,FALSE)*0.6)),"")</f>
      </c>
      <c r="G8618" s="2">
        <f>IFERROR(IF(ISBLANK($A8618),"",IF($A8618="Ūdeņraža jonu koncentrācija",VLOOKUP(Dati!$A8618,Normas!$A:$D,3,FALSE),VLOOKUP(Dati!$A8618,Normas!$A:$D,3,FALSE)*0.6)),"")</f>
      </c>
      <c r="H8618" s="2">
        <f>IFERROR(IF(ISBLANK($A8618),"",IF($A8618="Ūdeņraža jonu koncentrācija",VLOOKUP(Dati!$A8618,Normas!$A:$D,2,FALSE),VLOOKUP(Dati!$A8618,Normas!$A:$D,2,FALSE)*0.3)),"")</f>
      </c>
      <c r="I8618" s="2">
        <f>IFERROR(IF(ISBLANK($A8618),"",IF($A8618="Ūdeņraža jonu koncentrācija",VLOOKUP(Dati!$A8618,Normas!$A:$D,3,FALSE),VLOOKUP(Dati!$A8618,Normas!$A:$D,3,FALSE)*0.3)),"")</f>
      </c>
    </row>
    <row r="8619" spans="2:9" x14ac:dyDescent="0.2">
      <c r="B8619">
        <f>IF(ISBLANK(A8619),"",VLOOKUP(A8619,Normas!A:D,4,FALSE))</f>
      </c>
      <c r="E8619" s="2">
        <f>IF(ISBLANK(D8619),"",INT(YEARFRAC(D8619,'Vispārīga informācija'!$B$2)))</f>
      </c>
      <c r="F8619" s="2">
        <f>IFERROR(IF(ISBLANK($A8619),"",IF($A8619="Ūdeņraža jonu koncentrācija",VLOOKUP(Dati!$A8619,Normas!$A:$D,2,FALSE),VLOOKUP(Dati!$A8619,Normas!$A:$D,2,FALSE)*0.6)),"")</f>
      </c>
      <c r="G8619" s="2">
        <f>IFERROR(IF(ISBLANK($A8619),"",IF($A8619="Ūdeņraža jonu koncentrācija",VLOOKUP(Dati!$A8619,Normas!$A:$D,3,FALSE),VLOOKUP(Dati!$A8619,Normas!$A:$D,3,FALSE)*0.6)),"")</f>
      </c>
      <c r="H8619" s="2">
        <f>IFERROR(IF(ISBLANK($A8619),"",IF($A8619="Ūdeņraža jonu koncentrācija",VLOOKUP(Dati!$A8619,Normas!$A:$D,2,FALSE),VLOOKUP(Dati!$A8619,Normas!$A:$D,2,FALSE)*0.3)),"")</f>
      </c>
      <c r="I8619" s="2">
        <f>IFERROR(IF(ISBLANK($A8619),"",IF($A8619="Ūdeņraža jonu koncentrācija",VLOOKUP(Dati!$A8619,Normas!$A:$D,3,FALSE),VLOOKUP(Dati!$A8619,Normas!$A:$D,3,FALSE)*0.3)),"")</f>
      </c>
    </row>
    <row r="8620" spans="2:9" x14ac:dyDescent="0.2">
      <c r="B8620">
        <f>IF(ISBLANK(A8620),"",VLOOKUP(A8620,Normas!A:D,4,FALSE))</f>
      </c>
      <c r="E8620" s="2">
        <f>IF(ISBLANK(D8620),"",INT(YEARFRAC(D8620,'Vispārīga informācija'!$B$2)))</f>
      </c>
      <c r="F8620" s="2">
        <f>IFERROR(IF(ISBLANK($A8620),"",IF($A8620="Ūdeņraža jonu koncentrācija",VLOOKUP(Dati!$A8620,Normas!$A:$D,2,FALSE),VLOOKUP(Dati!$A8620,Normas!$A:$D,2,FALSE)*0.6)),"")</f>
      </c>
      <c r="G8620" s="2">
        <f>IFERROR(IF(ISBLANK($A8620),"",IF($A8620="Ūdeņraža jonu koncentrācija",VLOOKUP(Dati!$A8620,Normas!$A:$D,3,FALSE),VLOOKUP(Dati!$A8620,Normas!$A:$D,3,FALSE)*0.6)),"")</f>
      </c>
      <c r="H8620" s="2">
        <f>IFERROR(IF(ISBLANK($A8620),"",IF($A8620="Ūdeņraža jonu koncentrācija",VLOOKUP(Dati!$A8620,Normas!$A:$D,2,FALSE),VLOOKUP(Dati!$A8620,Normas!$A:$D,2,FALSE)*0.3)),"")</f>
      </c>
      <c r="I8620" s="2">
        <f>IFERROR(IF(ISBLANK($A8620),"",IF($A8620="Ūdeņraža jonu koncentrācija",VLOOKUP(Dati!$A8620,Normas!$A:$D,3,FALSE),VLOOKUP(Dati!$A8620,Normas!$A:$D,3,FALSE)*0.3)),"")</f>
      </c>
    </row>
    <row r="8621" spans="2:9" x14ac:dyDescent="0.2">
      <c r="B8621">
        <f>IF(ISBLANK(A8621),"",VLOOKUP(A8621,Normas!A:D,4,FALSE))</f>
      </c>
      <c r="E8621" s="2">
        <f>IF(ISBLANK(D8621),"",INT(YEARFRAC(D8621,'Vispārīga informācija'!$B$2)))</f>
      </c>
      <c r="F8621" s="2">
        <f>IFERROR(IF(ISBLANK($A8621),"",IF($A8621="Ūdeņraža jonu koncentrācija",VLOOKUP(Dati!$A8621,Normas!$A:$D,2,FALSE),VLOOKUP(Dati!$A8621,Normas!$A:$D,2,FALSE)*0.6)),"")</f>
      </c>
      <c r="G8621" s="2">
        <f>IFERROR(IF(ISBLANK($A8621),"",IF($A8621="Ūdeņraža jonu koncentrācija",VLOOKUP(Dati!$A8621,Normas!$A:$D,3,FALSE),VLOOKUP(Dati!$A8621,Normas!$A:$D,3,FALSE)*0.6)),"")</f>
      </c>
      <c r="H8621" s="2">
        <f>IFERROR(IF(ISBLANK($A8621),"",IF($A8621="Ūdeņraža jonu koncentrācija",VLOOKUP(Dati!$A8621,Normas!$A:$D,2,FALSE),VLOOKUP(Dati!$A8621,Normas!$A:$D,2,FALSE)*0.3)),"")</f>
      </c>
      <c r="I8621" s="2">
        <f>IFERROR(IF(ISBLANK($A8621),"",IF($A8621="Ūdeņraža jonu koncentrācija",VLOOKUP(Dati!$A8621,Normas!$A:$D,3,FALSE),VLOOKUP(Dati!$A8621,Normas!$A:$D,3,FALSE)*0.3)),"")</f>
      </c>
    </row>
    <row r="8622" spans="2:9" x14ac:dyDescent="0.2">
      <c r="B8622">
        <f>IF(ISBLANK(A8622),"",VLOOKUP(A8622,Normas!A:D,4,FALSE))</f>
      </c>
      <c r="E8622" s="2">
        <f>IF(ISBLANK(D8622),"",INT(YEARFRAC(D8622,'Vispārīga informācija'!$B$2)))</f>
      </c>
      <c r="F8622" s="2">
        <f>IFERROR(IF(ISBLANK($A8622),"",IF($A8622="Ūdeņraža jonu koncentrācija",VLOOKUP(Dati!$A8622,Normas!$A:$D,2,FALSE),VLOOKUP(Dati!$A8622,Normas!$A:$D,2,FALSE)*0.6)),"")</f>
      </c>
      <c r="G8622" s="2">
        <f>IFERROR(IF(ISBLANK($A8622),"",IF($A8622="Ūdeņraža jonu koncentrācija",VLOOKUP(Dati!$A8622,Normas!$A:$D,3,FALSE),VLOOKUP(Dati!$A8622,Normas!$A:$D,3,FALSE)*0.6)),"")</f>
      </c>
      <c r="H8622" s="2">
        <f>IFERROR(IF(ISBLANK($A8622),"",IF($A8622="Ūdeņraža jonu koncentrācija",VLOOKUP(Dati!$A8622,Normas!$A:$D,2,FALSE),VLOOKUP(Dati!$A8622,Normas!$A:$D,2,FALSE)*0.3)),"")</f>
      </c>
      <c r="I8622" s="2">
        <f>IFERROR(IF(ISBLANK($A8622),"",IF($A8622="Ūdeņraža jonu koncentrācija",VLOOKUP(Dati!$A8622,Normas!$A:$D,3,FALSE),VLOOKUP(Dati!$A8622,Normas!$A:$D,3,FALSE)*0.3)),"")</f>
      </c>
    </row>
    <row r="8623" spans="2:9" x14ac:dyDescent="0.2">
      <c r="B8623">
        <f>IF(ISBLANK(A8623),"",VLOOKUP(A8623,Normas!A:D,4,FALSE))</f>
      </c>
      <c r="E8623" s="2">
        <f>IF(ISBLANK(D8623),"",INT(YEARFRAC(D8623,'Vispārīga informācija'!$B$2)))</f>
      </c>
      <c r="F8623" s="2">
        <f>IFERROR(IF(ISBLANK($A8623),"",IF($A8623="Ūdeņraža jonu koncentrācija",VLOOKUP(Dati!$A8623,Normas!$A:$D,2,FALSE),VLOOKUP(Dati!$A8623,Normas!$A:$D,2,FALSE)*0.6)),"")</f>
      </c>
      <c r="G8623" s="2">
        <f>IFERROR(IF(ISBLANK($A8623),"",IF($A8623="Ūdeņraža jonu koncentrācija",VLOOKUP(Dati!$A8623,Normas!$A:$D,3,FALSE),VLOOKUP(Dati!$A8623,Normas!$A:$D,3,FALSE)*0.6)),"")</f>
      </c>
      <c r="H8623" s="2">
        <f>IFERROR(IF(ISBLANK($A8623),"",IF($A8623="Ūdeņraža jonu koncentrācija",VLOOKUP(Dati!$A8623,Normas!$A:$D,2,FALSE),VLOOKUP(Dati!$A8623,Normas!$A:$D,2,FALSE)*0.3)),"")</f>
      </c>
      <c r="I8623" s="2">
        <f>IFERROR(IF(ISBLANK($A8623),"",IF($A8623="Ūdeņraža jonu koncentrācija",VLOOKUP(Dati!$A8623,Normas!$A:$D,3,FALSE),VLOOKUP(Dati!$A8623,Normas!$A:$D,3,FALSE)*0.3)),"")</f>
      </c>
    </row>
    <row r="8624" spans="2:9" x14ac:dyDescent="0.2">
      <c r="B8624">
        <f>IF(ISBLANK(A8624),"",VLOOKUP(A8624,Normas!A:D,4,FALSE))</f>
      </c>
      <c r="E8624" s="2">
        <f>IF(ISBLANK(D8624),"",INT(YEARFRAC(D8624,'Vispārīga informācija'!$B$2)))</f>
      </c>
      <c r="F8624" s="2">
        <f>IFERROR(IF(ISBLANK($A8624),"",IF($A8624="Ūdeņraža jonu koncentrācija",VLOOKUP(Dati!$A8624,Normas!$A:$D,2,FALSE),VLOOKUP(Dati!$A8624,Normas!$A:$D,2,FALSE)*0.6)),"")</f>
      </c>
      <c r="G8624" s="2">
        <f>IFERROR(IF(ISBLANK($A8624),"",IF($A8624="Ūdeņraža jonu koncentrācija",VLOOKUP(Dati!$A8624,Normas!$A:$D,3,FALSE),VLOOKUP(Dati!$A8624,Normas!$A:$D,3,FALSE)*0.6)),"")</f>
      </c>
      <c r="H8624" s="2">
        <f>IFERROR(IF(ISBLANK($A8624),"",IF($A8624="Ūdeņraža jonu koncentrācija",VLOOKUP(Dati!$A8624,Normas!$A:$D,2,FALSE),VLOOKUP(Dati!$A8624,Normas!$A:$D,2,FALSE)*0.3)),"")</f>
      </c>
      <c r="I8624" s="2">
        <f>IFERROR(IF(ISBLANK($A8624),"",IF($A8624="Ūdeņraža jonu koncentrācija",VLOOKUP(Dati!$A8624,Normas!$A:$D,3,FALSE),VLOOKUP(Dati!$A8624,Normas!$A:$D,3,FALSE)*0.3)),"")</f>
      </c>
    </row>
    <row r="8625" spans="2:9" x14ac:dyDescent="0.2">
      <c r="B8625">
        <f>IF(ISBLANK(A8625),"",VLOOKUP(A8625,Normas!A:D,4,FALSE))</f>
      </c>
      <c r="E8625" s="2">
        <f>IF(ISBLANK(D8625),"",INT(YEARFRAC(D8625,'Vispārīga informācija'!$B$2)))</f>
      </c>
      <c r="F8625" s="2">
        <f>IFERROR(IF(ISBLANK($A8625),"",IF($A8625="Ūdeņraža jonu koncentrācija",VLOOKUP(Dati!$A8625,Normas!$A:$D,2,FALSE),VLOOKUP(Dati!$A8625,Normas!$A:$D,2,FALSE)*0.6)),"")</f>
      </c>
      <c r="G8625" s="2">
        <f>IFERROR(IF(ISBLANK($A8625),"",IF($A8625="Ūdeņraža jonu koncentrācija",VLOOKUP(Dati!$A8625,Normas!$A:$D,3,FALSE),VLOOKUP(Dati!$A8625,Normas!$A:$D,3,FALSE)*0.6)),"")</f>
      </c>
      <c r="H8625" s="2">
        <f>IFERROR(IF(ISBLANK($A8625),"",IF($A8625="Ūdeņraža jonu koncentrācija",VLOOKUP(Dati!$A8625,Normas!$A:$D,2,FALSE),VLOOKUP(Dati!$A8625,Normas!$A:$D,2,FALSE)*0.3)),"")</f>
      </c>
      <c r="I8625" s="2">
        <f>IFERROR(IF(ISBLANK($A8625),"",IF($A8625="Ūdeņraža jonu koncentrācija",VLOOKUP(Dati!$A8625,Normas!$A:$D,3,FALSE),VLOOKUP(Dati!$A8625,Normas!$A:$D,3,FALSE)*0.3)),"")</f>
      </c>
    </row>
    <row r="8626" spans="2:9" x14ac:dyDescent="0.2">
      <c r="B8626">
        <f>IF(ISBLANK(A8626),"",VLOOKUP(A8626,Normas!A:D,4,FALSE))</f>
      </c>
      <c r="E8626" s="2">
        <f>IF(ISBLANK(D8626),"",INT(YEARFRAC(D8626,'Vispārīga informācija'!$B$2)))</f>
      </c>
      <c r="F8626" s="2">
        <f>IFERROR(IF(ISBLANK($A8626),"",IF($A8626="Ūdeņraža jonu koncentrācija",VLOOKUP(Dati!$A8626,Normas!$A:$D,2,FALSE),VLOOKUP(Dati!$A8626,Normas!$A:$D,2,FALSE)*0.6)),"")</f>
      </c>
      <c r="G8626" s="2">
        <f>IFERROR(IF(ISBLANK($A8626),"",IF($A8626="Ūdeņraža jonu koncentrācija",VLOOKUP(Dati!$A8626,Normas!$A:$D,3,FALSE),VLOOKUP(Dati!$A8626,Normas!$A:$D,3,FALSE)*0.6)),"")</f>
      </c>
      <c r="H8626" s="2">
        <f>IFERROR(IF(ISBLANK($A8626),"",IF($A8626="Ūdeņraža jonu koncentrācija",VLOOKUP(Dati!$A8626,Normas!$A:$D,2,FALSE),VLOOKUP(Dati!$A8626,Normas!$A:$D,2,FALSE)*0.3)),"")</f>
      </c>
      <c r="I8626" s="2">
        <f>IFERROR(IF(ISBLANK($A8626),"",IF($A8626="Ūdeņraža jonu koncentrācija",VLOOKUP(Dati!$A8626,Normas!$A:$D,3,FALSE),VLOOKUP(Dati!$A8626,Normas!$A:$D,3,FALSE)*0.3)),"")</f>
      </c>
    </row>
    <row r="8627" spans="2:9" x14ac:dyDescent="0.2">
      <c r="B8627">
        <f>IF(ISBLANK(A8627),"",VLOOKUP(A8627,Normas!A:D,4,FALSE))</f>
      </c>
      <c r="E8627" s="2">
        <f>IF(ISBLANK(D8627),"",INT(YEARFRAC(D8627,'Vispārīga informācija'!$B$2)))</f>
      </c>
      <c r="F8627" s="2">
        <f>IFERROR(IF(ISBLANK($A8627),"",IF($A8627="Ūdeņraža jonu koncentrācija",VLOOKUP(Dati!$A8627,Normas!$A:$D,2,FALSE),VLOOKUP(Dati!$A8627,Normas!$A:$D,2,FALSE)*0.6)),"")</f>
      </c>
      <c r="G8627" s="2">
        <f>IFERROR(IF(ISBLANK($A8627),"",IF($A8627="Ūdeņraža jonu koncentrācija",VLOOKUP(Dati!$A8627,Normas!$A:$D,3,FALSE),VLOOKUP(Dati!$A8627,Normas!$A:$D,3,FALSE)*0.6)),"")</f>
      </c>
      <c r="H8627" s="2">
        <f>IFERROR(IF(ISBLANK($A8627),"",IF($A8627="Ūdeņraža jonu koncentrācija",VLOOKUP(Dati!$A8627,Normas!$A:$D,2,FALSE),VLOOKUP(Dati!$A8627,Normas!$A:$D,2,FALSE)*0.3)),"")</f>
      </c>
      <c r="I8627" s="2">
        <f>IFERROR(IF(ISBLANK($A8627),"",IF($A8627="Ūdeņraža jonu koncentrācija",VLOOKUP(Dati!$A8627,Normas!$A:$D,3,FALSE),VLOOKUP(Dati!$A8627,Normas!$A:$D,3,FALSE)*0.3)),"")</f>
      </c>
    </row>
    <row r="8628" spans="2:9" x14ac:dyDescent="0.2">
      <c r="B8628">
        <f>IF(ISBLANK(A8628),"",VLOOKUP(A8628,Normas!A:D,4,FALSE))</f>
      </c>
      <c r="E8628" s="2">
        <f>IF(ISBLANK(D8628),"",INT(YEARFRAC(D8628,'Vispārīga informācija'!$B$2)))</f>
      </c>
      <c r="F8628" s="2">
        <f>IFERROR(IF(ISBLANK($A8628),"",IF($A8628="Ūdeņraža jonu koncentrācija",VLOOKUP(Dati!$A8628,Normas!$A:$D,2,FALSE),VLOOKUP(Dati!$A8628,Normas!$A:$D,2,FALSE)*0.6)),"")</f>
      </c>
      <c r="G8628" s="2">
        <f>IFERROR(IF(ISBLANK($A8628),"",IF($A8628="Ūdeņraža jonu koncentrācija",VLOOKUP(Dati!$A8628,Normas!$A:$D,3,FALSE),VLOOKUP(Dati!$A8628,Normas!$A:$D,3,FALSE)*0.6)),"")</f>
      </c>
      <c r="H8628" s="2">
        <f>IFERROR(IF(ISBLANK($A8628),"",IF($A8628="Ūdeņraža jonu koncentrācija",VLOOKUP(Dati!$A8628,Normas!$A:$D,2,FALSE),VLOOKUP(Dati!$A8628,Normas!$A:$D,2,FALSE)*0.3)),"")</f>
      </c>
      <c r="I8628" s="2">
        <f>IFERROR(IF(ISBLANK($A8628),"",IF($A8628="Ūdeņraža jonu koncentrācija",VLOOKUP(Dati!$A8628,Normas!$A:$D,3,FALSE),VLOOKUP(Dati!$A8628,Normas!$A:$D,3,FALSE)*0.3)),"")</f>
      </c>
    </row>
    <row r="8629" spans="2:9" x14ac:dyDescent="0.2">
      <c r="B8629">
        <f>IF(ISBLANK(A8629),"",VLOOKUP(A8629,Normas!A:D,4,FALSE))</f>
      </c>
      <c r="E8629" s="2">
        <f>IF(ISBLANK(D8629),"",INT(YEARFRAC(D8629,'Vispārīga informācija'!$B$2)))</f>
      </c>
      <c r="F8629" s="2">
        <f>IFERROR(IF(ISBLANK($A8629),"",IF($A8629="Ūdeņraža jonu koncentrācija",VLOOKUP(Dati!$A8629,Normas!$A:$D,2,FALSE),VLOOKUP(Dati!$A8629,Normas!$A:$D,2,FALSE)*0.6)),"")</f>
      </c>
      <c r="G8629" s="2">
        <f>IFERROR(IF(ISBLANK($A8629),"",IF($A8629="Ūdeņraža jonu koncentrācija",VLOOKUP(Dati!$A8629,Normas!$A:$D,3,FALSE),VLOOKUP(Dati!$A8629,Normas!$A:$D,3,FALSE)*0.6)),"")</f>
      </c>
      <c r="H8629" s="2">
        <f>IFERROR(IF(ISBLANK($A8629),"",IF($A8629="Ūdeņraža jonu koncentrācija",VLOOKUP(Dati!$A8629,Normas!$A:$D,2,FALSE),VLOOKUP(Dati!$A8629,Normas!$A:$D,2,FALSE)*0.3)),"")</f>
      </c>
      <c r="I8629" s="2">
        <f>IFERROR(IF(ISBLANK($A8629),"",IF($A8629="Ūdeņraža jonu koncentrācija",VLOOKUP(Dati!$A8629,Normas!$A:$D,3,FALSE),VLOOKUP(Dati!$A8629,Normas!$A:$D,3,FALSE)*0.3)),"")</f>
      </c>
    </row>
    <row r="8630" spans="2:9" x14ac:dyDescent="0.2">
      <c r="B8630">
        <f>IF(ISBLANK(A8630),"",VLOOKUP(A8630,Normas!A:D,4,FALSE))</f>
      </c>
      <c r="E8630" s="2">
        <f>IF(ISBLANK(D8630),"",INT(YEARFRAC(D8630,'Vispārīga informācija'!$B$2)))</f>
      </c>
      <c r="F8630" s="2">
        <f>IFERROR(IF(ISBLANK($A8630),"",IF($A8630="Ūdeņraža jonu koncentrācija",VLOOKUP(Dati!$A8630,Normas!$A:$D,2,FALSE),VLOOKUP(Dati!$A8630,Normas!$A:$D,2,FALSE)*0.6)),"")</f>
      </c>
      <c r="G8630" s="2">
        <f>IFERROR(IF(ISBLANK($A8630),"",IF($A8630="Ūdeņraža jonu koncentrācija",VLOOKUP(Dati!$A8630,Normas!$A:$D,3,FALSE),VLOOKUP(Dati!$A8630,Normas!$A:$D,3,FALSE)*0.6)),"")</f>
      </c>
      <c r="H8630" s="2">
        <f>IFERROR(IF(ISBLANK($A8630),"",IF($A8630="Ūdeņraža jonu koncentrācija",VLOOKUP(Dati!$A8630,Normas!$A:$D,2,FALSE),VLOOKUP(Dati!$A8630,Normas!$A:$D,2,FALSE)*0.3)),"")</f>
      </c>
      <c r="I8630" s="2">
        <f>IFERROR(IF(ISBLANK($A8630),"",IF($A8630="Ūdeņraža jonu koncentrācija",VLOOKUP(Dati!$A8630,Normas!$A:$D,3,FALSE),VLOOKUP(Dati!$A8630,Normas!$A:$D,3,FALSE)*0.3)),"")</f>
      </c>
    </row>
    <row r="8631" spans="2:9" x14ac:dyDescent="0.2">
      <c r="B8631">
        <f>IF(ISBLANK(A8631),"",VLOOKUP(A8631,Normas!A:D,4,FALSE))</f>
      </c>
      <c r="E8631" s="2">
        <f>IF(ISBLANK(D8631),"",INT(YEARFRAC(D8631,'Vispārīga informācija'!$B$2)))</f>
      </c>
      <c r="F8631" s="2">
        <f>IFERROR(IF(ISBLANK($A8631),"",IF($A8631="Ūdeņraža jonu koncentrācija",VLOOKUP(Dati!$A8631,Normas!$A:$D,2,FALSE),VLOOKUP(Dati!$A8631,Normas!$A:$D,2,FALSE)*0.6)),"")</f>
      </c>
      <c r="G8631" s="2">
        <f>IFERROR(IF(ISBLANK($A8631),"",IF($A8631="Ūdeņraža jonu koncentrācija",VLOOKUP(Dati!$A8631,Normas!$A:$D,3,FALSE),VLOOKUP(Dati!$A8631,Normas!$A:$D,3,FALSE)*0.6)),"")</f>
      </c>
      <c r="H8631" s="2">
        <f>IFERROR(IF(ISBLANK($A8631),"",IF($A8631="Ūdeņraža jonu koncentrācija",VLOOKUP(Dati!$A8631,Normas!$A:$D,2,FALSE),VLOOKUP(Dati!$A8631,Normas!$A:$D,2,FALSE)*0.3)),"")</f>
      </c>
      <c r="I8631" s="2">
        <f>IFERROR(IF(ISBLANK($A8631),"",IF($A8631="Ūdeņraža jonu koncentrācija",VLOOKUP(Dati!$A8631,Normas!$A:$D,3,FALSE),VLOOKUP(Dati!$A8631,Normas!$A:$D,3,FALSE)*0.3)),"")</f>
      </c>
    </row>
    <row r="8632" spans="2:9" x14ac:dyDescent="0.2">
      <c r="B8632">
        <f>IF(ISBLANK(A8632),"",VLOOKUP(A8632,Normas!A:D,4,FALSE))</f>
      </c>
      <c r="E8632" s="2">
        <f>IF(ISBLANK(D8632),"",INT(YEARFRAC(D8632,'Vispārīga informācija'!$B$2)))</f>
      </c>
      <c r="F8632" s="2">
        <f>IFERROR(IF(ISBLANK($A8632),"",IF($A8632="Ūdeņraža jonu koncentrācija",VLOOKUP(Dati!$A8632,Normas!$A:$D,2,FALSE),VLOOKUP(Dati!$A8632,Normas!$A:$D,2,FALSE)*0.6)),"")</f>
      </c>
      <c r="G8632" s="2">
        <f>IFERROR(IF(ISBLANK($A8632),"",IF($A8632="Ūdeņraža jonu koncentrācija",VLOOKUP(Dati!$A8632,Normas!$A:$D,3,FALSE),VLOOKUP(Dati!$A8632,Normas!$A:$D,3,FALSE)*0.6)),"")</f>
      </c>
      <c r="H8632" s="2">
        <f>IFERROR(IF(ISBLANK($A8632),"",IF($A8632="Ūdeņraža jonu koncentrācija",VLOOKUP(Dati!$A8632,Normas!$A:$D,2,FALSE),VLOOKUP(Dati!$A8632,Normas!$A:$D,2,FALSE)*0.3)),"")</f>
      </c>
      <c r="I8632" s="2">
        <f>IFERROR(IF(ISBLANK($A8632),"",IF($A8632="Ūdeņraža jonu koncentrācija",VLOOKUP(Dati!$A8632,Normas!$A:$D,3,FALSE),VLOOKUP(Dati!$A8632,Normas!$A:$D,3,FALSE)*0.3)),"")</f>
      </c>
    </row>
    <row r="8633" spans="2:9" x14ac:dyDescent="0.2">
      <c r="B8633">
        <f>IF(ISBLANK(A8633),"",VLOOKUP(A8633,Normas!A:D,4,FALSE))</f>
      </c>
      <c r="E8633" s="2">
        <f>IF(ISBLANK(D8633),"",INT(YEARFRAC(D8633,'Vispārīga informācija'!$B$2)))</f>
      </c>
      <c r="F8633" s="2">
        <f>IFERROR(IF(ISBLANK($A8633),"",IF($A8633="Ūdeņraža jonu koncentrācija",VLOOKUP(Dati!$A8633,Normas!$A:$D,2,FALSE),VLOOKUP(Dati!$A8633,Normas!$A:$D,2,FALSE)*0.6)),"")</f>
      </c>
      <c r="G8633" s="2">
        <f>IFERROR(IF(ISBLANK($A8633),"",IF($A8633="Ūdeņraža jonu koncentrācija",VLOOKUP(Dati!$A8633,Normas!$A:$D,3,FALSE),VLOOKUP(Dati!$A8633,Normas!$A:$D,3,FALSE)*0.6)),"")</f>
      </c>
      <c r="H8633" s="2">
        <f>IFERROR(IF(ISBLANK($A8633),"",IF($A8633="Ūdeņraža jonu koncentrācija",VLOOKUP(Dati!$A8633,Normas!$A:$D,2,FALSE),VLOOKUP(Dati!$A8633,Normas!$A:$D,2,FALSE)*0.3)),"")</f>
      </c>
      <c r="I8633" s="2">
        <f>IFERROR(IF(ISBLANK($A8633),"",IF($A8633="Ūdeņraža jonu koncentrācija",VLOOKUP(Dati!$A8633,Normas!$A:$D,3,FALSE),VLOOKUP(Dati!$A8633,Normas!$A:$D,3,FALSE)*0.3)),"")</f>
      </c>
    </row>
    <row r="8634" spans="2:9" x14ac:dyDescent="0.2">
      <c r="B8634">
        <f>IF(ISBLANK(A8634),"",VLOOKUP(A8634,Normas!A:D,4,FALSE))</f>
      </c>
      <c r="E8634" s="2">
        <f>IF(ISBLANK(D8634),"",INT(YEARFRAC(D8634,'Vispārīga informācija'!$B$2)))</f>
      </c>
      <c r="F8634" s="2">
        <f>IFERROR(IF(ISBLANK($A8634),"",IF($A8634="Ūdeņraža jonu koncentrācija",VLOOKUP(Dati!$A8634,Normas!$A:$D,2,FALSE),VLOOKUP(Dati!$A8634,Normas!$A:$D,2,FALSE)*0.6)),"")</f>
      </c>
      <c r="G8634" s="2">
        <f>IFERROR(IF(ISBLANK($A8634),"",IF($A8634="Ūdeņraža jonu koncentrācija",VLOOKUP(Dati!$A8634,Normas!$A:$D,3,FALSE),VLOOKUP(Dati!$A8634,Normas!$A:$D,3,FALSE)*0.6)),"")</f>
      </c>
      <c r="H8634" s="2">
        <f>IFERROR(IF(ISBLANK($A8634),"",IF($A8634="Ūdeņraža jonu koncentrācija",VLOOKUP(Dati!$A8634,Normas!$A:$D,2,FALSE),VLOOKUP(Dati!$A8634,Normas!$A:$D,2,FALSE)*0.3)),"")</f>
      </c>
      <c r="I8634" s="2">
        <f>IFERROR(IF(ISBLANK($A8634),"",IF($A8634="Ūdeņraža jonu koncentrācija",VLOOKUP(Dati!$A8634,Normas!$A:$D,3,FALSE),VLOOKUP(Dati!$A8634,Normas!$A:$D,3,FALSE)*0.3)),"")</f>
      </c>
    </row>
    <row r="8635" spans="2:9" x14ac:dyDescent="0.2">
      <c r="B8635">
        <f>IF(ISBLANK(A8635),"",VLOOKUP(A8635,Normas!A:D,4,FALSE))</f>
      </c>
      <c r="E8635" s="2">
        <f>IF(ISBLANK(D8635),"",INT(YEARFRAC(D8635,'Vispārīga informācija'!$B$2)))</f>
      </c>
      <c r="F8635" s="2">
        <f>IFERROR(IF(ISBLANK($A8635),"",IF($A8635="Ūdeņraža jonu koncentrācija",VLOOKUP(Dati!$A8635,Normas!$A:$D,2,FALSE),VLOOKUP(Dati!$A8635,Normas!$A:$D,2,FALSE)*0.6)),"")</f>
      </c>
      <c r="G8635" s="2">
        <f>IFERROR(IF(ISBLANK($A8635),"",IF($A8635="Ūdeņraža jonu koncentrācija",VLOOKUP(Dati!$A8635,Normas!$A:$D,3,FALSE),VLOOKUP(Dati!$A8635,Normas!$A:$D,3,FALSE)*0.6)),"")</f>
      </c>
      <c r="H8635" s="2">
        <f>IFERROR(IF(ISBLANK($A8635),"",IF($A8635="Ūdeņraža jonu koncentrācija",VLOOKUP(Dati!$A8635,Normas!$A:$D,2,FALSE),VLOOKUP(Dati!$A8635,Normas!$A:$D,2,FALSE)*0.3)),"")</f>
      </c>
      <c r="I8635" s="2">
        <f>IFERROR(IF(ISBLANK($A8635),"",IF($A8635="Ūdeņraža jonu koncentrācija",VLOOKUP(Dati!$A8635,Normas!$A:$D,3,FALSE),VLOOKUP(Dati!$A8635,Normas!$A:$D,3,FALSE)*0.3)),"")</f>
      </c>
    </row>
    <row r="8636" spans="2:9" x14ac:dyDescent="0.2">
      <c r="B8636">
        <f>IF(ISBLANK(A8636),"",VLOOKUP(A8636,Normas!A:D,4,FALSE))</f>
      </c>
      <c r="E8636" s="2">
        <f>IF(ISBLANK(D8636),"",INT(YEARFRAC(D8636,'Vispārīga informācija'!$B$2)))</f>
      </c>
      <c r="F8636" s="2">
        <f>IFERROR(IF(ISBLANK($A8636),"",IF($A8636="Ūdeņraža jonu koncentrācija",VLOOKUP(Dati!$A8636,Normas!$A:$D,2,FALSE),VLOOKUP(Dati!$A8636,Normas!$A:$D,2,FALSE)*0.6)),"")</f>
      </c>
      <c r="G8636" s="2">
        <f>IFERROR(IF(ISBLANK($A8636),"",IF($A8636="Ūdeņraža jonu koncentrācija",VLOOKUP(Dati!$A8636,Normas!$A:$D,3,FALSE),VLOOKUP(Dati!$A8636,Normas!$A:$D,3,FALSE)*0.6)),"")</f>
      </c>
      <c r="H8636" s="2">
        <f>IFERROR(IF(ISBLANK($A8636),"",IF($A8636="Ūdeņraža jonu koncentrācija",VLOOKUP(Dati!$A8636,Normas!$A:$D,2,FALSE),VLOOKUP(Dati!$A8636,Normas!$A:$D,2,FALSE)*0.3)),"")</f>
      </c>
      <c r="I8636" s="2">
        <f>IFERROR(IF(ISBLANK($A8636),"",IF($A8636="Ūdeņraža jonu koncentrācija",VLOOKUP(Dati!$A8636,Normas!$A:$D,3,FALSE),VLOOKUP(Dati!$A8636,Normas!$A:$D,3,FALSE)*0.3)),"")</f>
      </c>
    </row>
    <row r="8637" spans="2:9" x14ac:dyDescent="0.2">
      <c r="B8637">
        <f>IF(ISBLANK(A8637),"",VLOOKUP(A8637,Normas!A:D,4,FALSE))</f>
      </c>
      <c r="E8637" s="2">
        <f>IF(ISBLANK(D8637),"",INT(YEARFRAC(D8637,'Vispārīga informācija'!$B$2)))</f>
      </c>
      <c r="F8637" s="2">
        <f>IFERROR(IF(ISBLANK($A8637),"",IF($A8637="Ūdeņraža jonu koncentrācija",VLOOKUP(Dati!$A8637,Normas!$A:$D,2,FALSE),VLOOKUP(Dati!$A8637,Normas!$A:$D,2,FALSE)*0.6)),"")</f>
      </c>
      <c r="G8637" s="2">
        <f>IFERROR(IF(ISBLANK($A8637),"",IF($A8637="Ūdeņraža jonu koncentrācija",VLOOKUP(Dati!$A8637,Normas!$A:$D,3,FALSE),VLOOKUP(Dati!$A8637,Normas!$A:$D,3,FALSE)*0.6)),"")</f>
      </c>
      <c r="H8637" s="2">
        <f>IFERROR(IF(ISBLANK($A8637),"",IF($A8637="Ūdeņraža jonu koncentrācija",VLOOKUP(Dati!$A8637,Normas!$A:$D,2,FALSE),VLOOKUP(Dati!$A8637,Normas!$A:$D,2,FALSE)*0.3)),"")</f>
      </c>
      <c r="I8637" s="2">
        <f>IFERROR(IF(ISBLANK($A8637),"",IF($A8637="Ūdeņraža jonu koncentrācija",VLOOKUP(Dati!$A8637,Normas!$A:$D,3,FALSE),VLOOKUP(Dati!$A8637,Normas!$A:$D,3,FALSE)*0.3)),"")</f>
      </c>
    </row>
    <row r="8638" spans="2:9" x14ac:dyDescent="0.2">
      <c r="B8638">
        <f>IF(ISBLANK(A8638),"",VLOOKUP(A8638,Normas!A:D,4,FALSE))</f>
      </c>
      <c r="E8638" s="2">
        <f>IF(ISBLANK(D8638),"",INT(YEARFRAC(D8638,'Vispārīga informācija'!$B$2)))</f>
      </c>
      <c r="F8638" s="2">
        <f>IFERROR(IF(ISBLANK($A8638),"",IF($A8638="Ūdeņraža jonu koncentrācija",VLOOKUP(Dati!$A8638,Normas!$A:$D,2,FALSE),VLOOKUP(Dati!$A8638,Normas!$A:$D,2,FALSE)*0.6)),"")</f>
      </c>
      <c r="G8638" s="2">
        <f>IFERROR(IF(ISBLANK($A8638),"",IF($A8638="Ūdeņraža jonu koncentrācija",VLOOKUP(Dati!$A8638,Normas!$A:$D,3,FALSE),VLOOKUP(Dati!$A8638,Normas!$A:$D,3,FALSE)*0.6)),"")</f>
      </c>
      <c r="H8638" s="2">
        <f>IFERROR(IF(ISBLANK($A8638),"",IF($A8638="Ūdeņraža jonu koncentrācija",VLOOKUP(Dati!$A8638,Normas!$A:$D,2,FALSE),VLOOKUP(Dati!$A8638,Normas!$A:$D,2,FALSE)*0.3)),"")</f>
      </c>
      <c r="I8638" s="2">
        <f>IFERROR(IF(ISBLANK($A8638),"",IF($A8638="Ūdeņraža jonu koncentrācija",VLOOKUP(Dati!$A8638,Normas!$A:$D,3,FALSE),VLOOKUP(Dati!$A8638,Normas!$A:$D,3,FALSE)*0.3)),"")</f>
      </c>
    </row>
    <row r="8639" spans="2:9" x14ac:dyDescent="0.2">
      <c r="B8639">
        <f>IF(ISBLANK(A8639),"",VLOOKUP(A8639,Normas!A:D,4,FALSE))</f>
      </c>
      <c r="E8639" s="2">
        <f>IF(ISBLANK(D8639),"",INT(YEARFRAC(D8639,'Vispārīga informācija'!$B$2)))</f>
      </c>
      <c r="F8639" s="2">
        <f>IFERROR(IF(ISBLANK($A8639),"",IF($A8639="Ūdeņraža jonu koncentrācija",VLOOKUP(Dati!$A8639,Normas!$A:$D,2,FALSE),VLOOKUP(Dati!$A8639,Normas!$A:$D,2,FALSE)*0.6)),"")</f>
      </c>
      <c r="G8639" s="2">
        <f>IFERROR(IF(ISBLANK($A8639),"",IF($A8639="Ūdeņraža jonu koncentrācija",VLOOKUP(Dati!$A8639,Normas!$A:$D,3,FALSE),VLOOKUP(Dati!$A8639,Normas!$A:$D,3,FALSE)*0.6)),"")</f>
      </c>
      <c r="H8639" s="2">
        <f>IFERROR(IF(ISBLANK($A8639),"",IF($A8639="Ūdeņraža jonu koncentrācija",VLOOKUP(Dati!$A8639,Normas!$A:$D,2,FALSE),VLOOKUP(Dati!$A8639,Normas!$A:$D,2,FALSE)*0.3)),"")</f>
      </c>
      <c r="I8639" s="2">
        <f>IFERROR(IF(ISBLANK($A8639),"",IF($A8639="Ūdeņraža jonu koncentrācija",VLOOKUP(Dati!$A8639,Normas!$A:$D,3,FALSE),VLOOKUP(Dati!$A8639,Normas!$A:$D,3,FALSE)*0.3)),"")</f>
      </c>
    </row>
    <row r="8640" spans="2:9" x14ac:dyDescent="0.2">
      <c r="B8640">
        <f>IF(ISBLANK(A8640),"",VLOOKUP(A8640,Normas!A:D,4,FALSE))</f>
      </c>
      <c r="E8640" s="2">
        <f>IF(ISBLANK(D8640),"",INT(YEARFRAC(D8640,'Vispārīga informācija'!$B$2)))</f>
      </c>
      <c r="F8640" s="2">
        <f>IFERROR(IF(ISBLANK($A8640),"",IF($A8640="Ūdeņraža jonu koncentrācija",VLOOKUP(Dati!$A8640,Normas!$A:$D,2,FALSE),VLOOKUP(Dati!$A8640,Normas!$A:$D,2,FALSE)*0.6)),"")</f>
      </c>
      <c r="G8640" s="2">
        <f>IFERROR(IF(ISBLANK($A8640),"",IF($A8640="Ūdeņraža jonu koncentrācija",VLOOKUP(Dati!$A8640,Normas!$A:$D,3,FALSE),VLOOKUP(Dati!$A8640,Normas!$A:$D,3,FALSE)*0.6)),"")</f>
      </c>
      <c r="H8640" s="2">
        <f>IFERROR(IF(ISBLANK($A8640),"",IF($A8640="Ūdeņraža jonu koncentrācija",VLOOKUP(Dati!$A8640,Normas!$A:$D,2,FALSE),VLOOKUP(Dati!$A8640,Normas!$A:$D,2,FALSE)*0.3)),"")</f>
      </c>
      <c r="I8640" s="2">
        <f>IFERROR(IF(ISBLANK($A8640),"",IF($A8640="Ūdeņraža jonu koncentrācija",VLOOKUP(Dati!$A8640,Normas!$A:$D,3,FALSE),VLOOKUP(Dati!$A8640,Normas!$A:$D,3,FALSE)*0.3)),"")</f>
      </c>
    </row>
    <row r="8641" spans="2:9" x14ac:dyDescent="0.2">
      <c r="B8641">
        <f>IF(ISBLANK(A8641),"",VLOOKUP(A8641,Normas!A:D,4,FALSE))</f>
      </c>
      <c r="E8641" s="2">
        <f>IF(ISBLANK(D8641),"",INT(YEARFRAC(D8641,'Vispārīga informācija'!$B$2)))</f>
      </c>
      <c r="F8641" s="2">
        <f>IFERROR(IF(ISBLANK($A8641),"",IF($A8641="Ūdeņraža jonu koncentrācija",VLOOKUP(Dati!$A8641,Normas!$A:$D,2,FALSE),VLOOKUP(Dati!$A8641,Normas!$A:$D,2,FALSE)*0.6)),"")</f>
      </c>
      <c r="G8641" s="2">
        <f>IFERROR(IF(ISBLANK($A8641),"",IF($A8641="Ūdeņraža jonu koncentrācija",VLOOKUP(Dati!$A8641,Normas!$A:$D,3,FALSE),VLOOKUP(Dati!$A8641,Normas!$A:$D,3,FALSE)*0.6)),"")</f>
      </c>
      <c r="H8641" s="2">
        <f>IFERROR(IF(ISBLANK($A8641),"",IF($A8641="Ūdeņraža jonu koncentrācija",VLOOKUP(Dati!$A8641,Normas!$A:$D,2,FALSE),VLOOKUP(Dati!$A8641,Normas!$A:$D,2,FALSE)*0.3)),"")</f>
      </c>
      <c r="I8641" s="2">
        <f>IFERROR(IF(ISBLANK($A8641),"",IF($A8641="Ūdeņraža jonu koncentrācija",VLOOKUP(Dati!$A8641,Normas!$A:$D,3,FALSE),VLOOKUP(Dati!$A8641,Normas!$A:$D,3,FALSE)*0.3)),"")</f>
      </c>
    </row>
    <row r="8642" spans="2:9" x14ac:dyDescent="0.2">
      <c r="B8642">
        <f>IF(ISBLANK(A8642),"",VLOOKUP(A8642,Normas!A:D,4,FALSE))</f>
      </c>
      <c r="E8642" s="2">
        <f>IF(ISBLANK(D8642),"",INT(YEARFRAC(D8642,'Vispārīga informācija'!$B$2)))</f>
      </c>
      <c r="F8642" s="2">
        <f>IFERROR(IF(ISBLANK($A8642),"",IF($A8642="Ūdeņraža jonu koncentrācija",VLOOKUP(Dati!$A8642,Normas!$A:$D,2,FALSE),VLOOKUP(Dati!$A8642,Normas!$A:$D,2,FALSE)*0.6)),"")</f>
      </c>
      <c r="G8642" s="2">
        <f>IFERROR(IF(ISBLANK($A8642),"",IF($A8642="Ūdeņraža jonu koncentrācija",VLOOKUP(Dati!$A8642,Normas!$A:$D,3,FALSE),VLOOKUP(Dati!$A8642,Normas!$A:$D,3,FALSE)*0.6)),"")</f>
      </c>
      <c r="H8642" s="2">
        <f>IFERROR(IF(ISBLANK($A8642),"",IF($A8642="Ūdeņraža jonu koncentrācija",VLOOKUP(Dati!$A8642,Normas!$A:$D,2,FALSE),VLOOKUP(Dati!$A8642,Normas!$A:$D,2,FALSE)*0.3)),"")</f>
      </c>
      <c r="I8642" s="2">
        <f>IFERROR(IF(ISBLANK($A8642),"",IF($A8642="Ūdeņraža jonu koncentrācija",VLOOKUP(Dati!$A8642,Normas!$A:$D,3,FALSE),VLOOKUP(Dati!$A8642,Normas!$A:$D,3,FALSE)*0.3)),"")</f>
      </c>
    </row>
    <row r="8643" spans="2:9" x14ac:dyDescent="0.2">
      <c r="B8643">
        <f>IF(ISBLANK(A8643),"",VLOOKUP(A8643,Normas!A:D,4,FALSE))</f>
      </c>
      <c r="E8643" s="2">
        <f>IF(ISBLANK(D8643),"",INT(YEARFRAC(D8643,'Vispārīga informācija'!$B$2)))</f>
      </c>
      <c r="F8643" s="2">
        <f>IFERROR(IF(ISBLANK($A8643),"",IF($A8643="Ūdeņraža jonu koncentrācija",VLOOKUP(Dati!$A8643,Normas!$A:$D,2,FALSE),VLOOKUP(Dati!$A8643,Normas!$A:$D,2,FALSE)*0.6)),"")</f>
      </c>
      <c r="G8643" s="2">
        <f>IFERROR(IF(ISBLANK($A8643),"",IF($A8643="Ūdeņraža jonu koncentrācija",VLOOKUP(Dati!$A8643,Normas!$A:$D,3,FALSE),VLOOKUP(Dati!$A8643,Normas!$A:$D,3,FALSE)*0.6)),"")</f>
      </c>
      <c r="H8643" s="2">
        <f>IFERROR(IF(ISBLANK($A8643),"",IF($A8643="Ūdeņraža jonu koncentrācija",VLOOKUP(Dati!$A8643,Normas!$A:$D,2,FALSE),VLOOKUP(Dati!$A8643,Normas!$A:$D,2,FALSE)*0.3)),"")</f>
      </c>
      <c r="I8643" s="2">
        <f>IFERROR(IF(ISBLANK($A8643),"",IF($A8643="Ūdeņraža jonu koncentrācija",VLOOKUP(Dati!$A8643,Normas!$A:$D,3,FALSE),VLOOKUP(Dati!$A8643,Normas!$A:$D,3,FALSE)*0.3)),"")</f>
      </c>
    </row>
    <row r="8644" spans="2:9" x14ac:dyDescent="0.2">
      <c r="B8644">
        <f>IF(ISBLANK(A8644),"",VLOOKUP(A8644,Normas!A:D,4,FALSE))</f>
      </c>
      <c r="E8644" s="2">
        <f>IF(ISBLANK(D8644),"",INT(YEARFRAC(D8644,'Vispārīga informācija'!$B$2)))</f>
      </c>
      <c r="F8644" s="2">
        <f>IFERROR(IF(ISBLANK($A8644),"",IF($A8644="Ūdeņraža jonu koncentrācija",VLOOKUP(Dati!$A8644,Normas!$A:$D,2,FALSE),VLOOKUP(Dati!$A8644,Normas!$A:$D,2,FALSE)*0.6)),"")</f>
      </c>
      <c r="G8644" s="2">
        <f>IFERROR(IF(ISBLANK($A8644),"",IF($A8644="Ūdeņraža jonu koncentrācija",VLOOKUP(Dati!$A8644,Normas!$A:$D,3,FALSE),VLOOKUP(Dati!$A8644,Normas!$A:$D,3,FALSE)*0.6)),"")</f>
      </c>
      <c r="H8644" s="2">
        <f>IFERROR(IF(ISBLANK($A8644),"",IF($A8644="Ūdeņraža jonu koncentrācija",VLOOKUP(Dati!$A8644,Normas!$A:$D,2,FALSE),VLOOKUP(Dati!$A8644,Normas!$A:$D,2,FALSE)*0.3)),"")</f>
      </c>
      <c r="I8644" s="2">
        <f>IFERROR(IF(ISBLANK($A8644),"",IF($A8644="Ūdeņraža jonu koncentrācija",VLOOKUP(Dati!$A8644,Normas!$A:$D,3,FALSE),VLOOKUP(Dati!$A8644,Normas!$A:$D,3,FALSE)*0.3)),"")</f>
      </c>
    </row>
    <row r="8645" spans="2:9" x14ac:dyDescent="0.2">
      <c r="B8645">
        <f>IF(ISBLANK(A8645),"",VLOOKUP(A8645,Normas!A:D,4,FALSE))</f>
      </c>
      <c r="E8645" s="2">
        <f>IF(ISBLANK(D8645),"",INT(YEARFRAC(D8645,'Vispārīga informācija'!$B$2)))</f>
      </c>
      <c r="F8645" s="2">
        <f>IFERROR(IF(ISBLANK($A8645),"",IF($A8645="Ūdeņraža jonu koncentrācija",VLOOKUP(Dati!$A8645,Normas!$A:$D,2,FALSE),VLOOKUP(Dati!$A8645,Normas!$A:$D,2,FALSE)*0.6)),"")</f>
      </c>
      <c r="G8645" s="2">
        <f>IFERROR(IF(ISBLANK($A8645),"",IF($A8645="Ūdeņraža jonu koncentrācija",VLOOKUP(Dati!$A8645,Normas!$A:$D,3,FALSE),VLOOKUP(Dati!$A8645,Normas!$A:$D,3,FALSE)*0.6)),"")</f>
      </c>
      <c r="H8645" s="2">
        <f>IFERROR(IF(ISBLANK($A8645),"",IF($A8645="Ūdeņraža jonu koncentrācija",VLOOKUP(Dati!$A8645,Normas!$A:$D,2,FALSE),VLOOKUP(Dati!$A8645,Normas!$A:$D,2,FALSE)*0.3)),"")</f>
      </c>
      <c r="I8645" s="2">
        <f>IFERROR(IF(ISBLANK($A8645),"",IF($A8645="Ūdeņraža jonu koncentrācija",VLOOKUP(Dati!$A8645,Normas!$A:$D,3,FALSE),VLOOKUP(Dati!$A8645,Normas!$A:$D,3,FALSE)*0.3)),"")</f>
      </c>
    </row>
    <row r="8646" spans="2:9" x14ac:dyDescent="0.2">
      <c r="B8646">
        <f>IF(ISBLANK(A8646),"",VLOOKUP(A8646,Normas!A:D,4,FALSE))</f>
      </c>
      <c r="E8646" s="2">
        <f>IF(ISBLANK(D8646),"",INT(YEARFRAC(D8646,'Vispārīga informācija'!$B$2)))</f>
      </c>
      <c r="F8646" s="2">
        <f>IFERROR(IF(ISBLANK($A8646),"",IF($A8646="Ūdeņraža jonu koncentrācija",VLOOKUP(Dati!$A8646,Normas!$A:$D,2,FALSE),VLOOKUP(Dati!$A8646,Normas!$A:$D,2,FALSE)*0.6)),"")</f>
      </c>
      <c r="G8646" s="2">
        <f>IFERROR(IF(ISBLANK($A8646),"",IF($A8646="Ūdeņraža jonu koncentrācija",VLOOKUP(Dati!$A8646,Normas!$A:$D,3,FALSE),VLOOKUP(Dati!$A8646,Normas!$A:$D,3,FALSE)*0.6)),"")</f>
      </c>
      <c r="H8646" s="2">
        <f>IFERROR(IF(ISBLANK($A8646),"",IF($A8646="Ūdeņraža jonu koncentrācija",VLOOKUP(Dati!$A8646,Normas!$A:$D,2,FALSE),VLOOKUP(Dati!$A8646,Normas!$A:$D,2,FALSE)*0.3)),"")</f>
      </c>
      <c r="I8646" s="2">
        <f>IFERROR(IF(ISBLANK($A8646),"",IF($A8646="Ūdeņraža jonu koncentrācija",VLOOKUP(Dati!$A8646,Normas!$A:$D,3,FALSE),VLOOKUP(Dati!$A8646,Normas!$A:$D,3,FALSE)*0.3)),"")</f>
      </c>
    </row>
    <row r="8647" spans="2:9" x14ac:dyDescent="0.2">
      <c r="B8647">
        <f>IF(ISBLANK(A8647),"",VLOOKUP(A8647,Normas!A:D,4,FALSE))</f>
      </c>
      <c r="E8647" s="2">
        <f>IF(ISBLANK(D8647),"",INT(YEARFRAC(D8647,'Vispārīga informācija'!$B$2)))</f>
      </c>
      <c r="F8647" s="2">
        <f>IFERROR(IF(ISBLANK($A8647),"",IF($A8647="Ūdeņraža jonu koncentrācija",VLOOKUP(Dati!$A8647,Normas!$A:$D,2,FALSE),VLOOKUP(Dati!$A8647,Normas!$A:$D,2,FALSE)*0.6)),"")</f>
      </c>
      <c r="G8647" s="2">
        <f>IFERROR(IF(ISBLANK($A8647),"",IF($A8647="Ūdeņraža jonu koncentrācija",VLOOKUP(Dati!$A8647,Normas!$A:$D,3,FALSE),VLOOKUP(Dati!$A8647,Normas!$A:$D,3,FALSE)*0.6)),"")</f>
      </c>
      <c r="H8647" s="2">
        <f>IFERROR(IF(ISBLANK($A8647),"",IF($A8647="Ūdeņraža jonu koncentrācija",VLOOKUP(Dati!$A8647,Normas!$A:$D,2,FALSE),VLOOKUP(Dati!$A8647,Normas!$A:$D,2,FALSE)*0.3)),"")</f>
      </c>
      <c r="I8647" s="2">
        <f>IFERROR(IF(ISBLANK($A8647),"",IF($A8647="Ūdeņraža jonu koncentrācija",VLOOKUP(Dati!$A8647,Normas!$A:$D,3,FALSE),VLOOKUP(Dati!$A8647,Normas!$A:$D,3,FALSE)*0.3)),"")</f>
      </c>
    </row>
    <row r="8648" spans="2:9" x14ac:dyDescent="0.2">
      <c r="B8648">
        <f>IF(ISBLANK(A8648),"",VLOOKUP(A8648,Normas!A:D,4,FALSE))</f>
      </c>
      <c r="E8648" s="2">
        <f>IF(ISBLANK(D8648),"",INT(YEARFRAC(D8648,'Vispārīga informācija'!$B$2)))</f>
      </c>
      <c r="F8648" s="2">
        <f>IFERROR(IF(ISBLANK($A8648),"",IF($A8648="Ūdeņraža jonu koncentrācija",VLOOKUP(Dati!$A8648,Normas!$A:$D,2,FALSE),VLOOKUP(Dati!$A8648,Normas!$A:$D,2,FALSE)*0.6)),"")</f>
      </c>
      <c r="G8648" s="2">
        <f>IFERROR(IF(ISBLANK($A8648),"",IF($A8648="Ūdeņraža jonu koncentrācija",VLOOKUP(Dati!$A8648,Normas!$A:$D,3,FALSE),VLOOKUP(Dati!$A8648,Normas!$A:$D,3,FALSE)*0.6)),"")</f>
      </c>
      <c r="H8648" s="2">
        <f>IFERROR(IF(ISBLANK($A8648),"",IF($A8648="Ūdeņraža jonu koncentrācija",VLOOKUP(Dati!$A8648,Normas!$A:$D,2,FALSE),VLOOKUP(Dati!$A8648,Normas!$A:$D,2,FALSE)*0.3)),"")</f>
      </c>
      <c r="I8648" s="2">
        <f>IFERROR(IF(ISBLANK($A8648),"",IF($A8648="Ūdeņraža jonu koncentrācija",VLOOKUP(Dati!$A8648,Normas!$A:$D,3,FALSE),VLOOKUP(Dati!$A8648,Normas!$A:$D,3,FALSE)*0.3)),"")</f>
      </c>
    </row>
    <row r="8649" spans="2:9" x14ac:dyDescent="0.2">
      <c r="B8649">
        <f>IF(ISBLANK(A8649),"",VLOOKUP(A8649,Normas!A:D,4,FALSE))</f>
      </c>
      <c r="E8649" s="2">
        <f>IF(ISBLANK(D8649),"",INT(YEARFRAC(D8649,'Vispārīga informācija'!$B$2)))</f>
      </c>
      <c r="F8649" s="2">
        <f>IFERROR(IF(ISBLANK($A8649),"",IF($A8649="Ūdeņraža jonu koncentrācija",VLOOKUP(Dati!$A8649,Normas!$A:$D,2,FALSE),VLOOKUP(Dati!$A8649,Normas!$A:$D,2,FALSE)*0.6)),"")</f>
      </c>
      <c r="G8649" s="2">
        <f>IFERROR(IF(ISBLANK($A8649),"",IF($A8649="Ūdeņraža jonu koncentrācija",VLOOKUP(Dati!$A8649,Normas!$A:$D,3,FALSE),VLOOKUP(Dati!$A8649,Normas!$A:$D,3,FALSE)*0.6)),"")</f>
      </c>
      <c r="H8649" s="2">
        <f>IFERROR(IF(ISBLANK($A8649),"",IF($A8649="Ūdeņraža jonu koncentrācija",VLOOKUP(Dati!$A8649,Normas!$A:$D,2,FALSE),VLOOKUP(Dati!$A8649,Normas!$A:$D,2,FALSE)*0.3)),"")</f>
      </c>
      <c r="I8649" s="2">
        <f>IFERROR(IF(ISBLANK($A8649),"",IF($A8649="Ūdeņraža jonu koncentrācija",VLOOKUP(Dati!$A8649,Normas!$A:$D,3,FALSE),VLOOKUP(Dati!$A8649,Normas!$A:$D,3,FALSE)*0.3)),"")</f>
      </c>
    </row>
    <row r="8650" spans="2:9" x14ac:dyDescent="0.2">
      <c r="B8650">
        <f>IF(ISBLANK(A8650),"",VLOOKUP(A8650,Normas!A:D,4,FALSE))</f>
      </c>
      <c r="E8650" s="2">
        <f>IF(ISBLANK(D8650),"",INT(YEARFRAC(D8650,'Vispārīga informācija'!$B$2)))</f>
      </c>
      <c r="F8650" s="2">
        <f>IFERROR(IF(ISBLANK($A8650),"",IF($A8650="Ūdeņraža jonu koncentrācija",VLOOKUP(Dati!$A8650,Normas!$A:$D,2,FALSE),VLOOKUP(Dati!$A8650,Normas!$A:$D,2,FALSE)*0.6)),"")</f>
      </c>
      <c r="G8650" s="2">
        <f>IFERROR(IF(ISBLANK($A8650),"",IF($A8650="Ūdeņraža jonu koncentrācija",VLOOKUP(Dati!$A8650,Normas!$A:$D,3,FALSE),VLOOKUP(Dati!$A8650,Normas!$A:$D,3,FALSE)*0.6)),"")</f>
      </c>
      <c r="H8650" s="2">
        <f>IFERROR(IF(ISBLANK($A8650),"",IF($A8650="Ūdeņraža jonu koncentrācija",VLOOKUP(Dati!$A8650,Normas!$A:$D,2,FALSE),VLOOKUP(Dati!$A8650,Normas!$A:$D,2,FALSE)*0.3)),"")</f>
      </c>
      <c r="I8650" s="2">
        <f>IFERROR(IF(ISBLANK($A8650),"",IF($A8650="Ūdeņraža jonu koncentrācija",VLOOKUP(Dati!$A8650,Normas!$A:$D,3,FALSE),VLOOKUP(Dati!$A8650,Normas!$A:$D,3,FALSE)*0.3)),"")</f>
      </c>
    </row>
    <row r="8651" spans="2:9" x14ac:dyDescent="0.2">
      <c r="B8651">
        <f>IF(ISBLANK(A8651),"",VLOOKUP(A8651,Normas!A:D,4,FALSE))</f>
      </c>
      <c r="E8651" s="2">
        <f>IF(ISBLANK(D8651),"",INT(YEARFRAC(D8651,'Vispārīga informācija'!$B$2)))</f>
      </c>
      <c r="F8651" s="2">
        <f>IFERROR(IF(ISBLANK($A8651),"",IF($A8651="Ūdeņraža jonu koncentrācija",VLOOKUP(Dati!$A8651,Normas!$A:$D,2,FALSE),VLOOKUP(Dati!$A8651,Normas!$A:$D,2,FALSE)*0.6)),"")</f>
      </c>
      <c r="G8651" s="2">
        <f>IFERROR(IF(ISBLANK($A8651),"",IF($A8651="Ūdeņraža jonu koncentrācija",VLOOKUP(Dati!$A8651,Normas!$A:$D,3,FALSE),VLOOKUP(Dati!$A8651,Normas!$A:$D,3,FALSE)*0.6)),"")</f>
      </c>
      <c r="H8651" s="2">
        <f>IFERROR(IF(ISBLANK($A8651),"",IF($A8651="Ūdeņraža jonu koncentrācija",VLOOKUP(Dati!$A8651,Normas!$A:$D,2,FALSE),VLOOKUP(Dati!$A8651,Normas!$A:$D,2,FALSE)*0.3)),"")</f>
      </c>
      <c r="I8651" s="2">
        <f>IFERROR(IF(ISBLANK($A8651),"",IF($A8651="Ūdeņraža jonu koncentrācija",VLOOKUP(Dati!$A8651,Normas!$A:$D,3,FALSE),VLOOKUP(Dati!$A8651,Normas!$A:$D,3,FALSE)*0.3)),"")</f>
      </c>
    </row>
    <row r="8652" spans="2:9" x14ac:dyDescent="0.2">
      <c r="B8652">
        <f>IF(ISBLANK(A8652),"",VLOOKUP(A8652,Normas!A:D,4,FALSE))</f>
      </c>
      <c r="E8652" s="2">
        <f>IF(ISBLANK(D8652),"",INT(YEARFRAC(D8652,'Vispārīga informācija'!$B$2)))</f>
      </c>
      <c r="F8652" s="2">
        <f>IFERROR(IF(ISBLANK($A8652),"",IF($A8652="Ūdeņraža jonu koncentrācija",VLOOKUP(Dati!$A8652,Normas!$A:$D,2,FALSE),VLOOKUP(Dati!$A8652,Normas!$A:$D,2,FALSE)*0.6)),"")</f>
      </c>
      <c r="G8652" s="2">
        <f>IFERROR(IF(ISBLANK($A8652),"",IF($A8652="Ūdeņraža jonu koncentrācija",VLOOKUP(Dati!$A8652,Normas!$A:$D,3,FALSE),VLOOKUP(Dati!$A8652,Normas!$A:$D,3,FALSE)*0.6)),"")</f>
      </c>
      <c r="H8652" s="2">
        <f>IFERROR(IF(ISBLANK($A8652),"",IF($A8652="Ūdeņraža jonu koncentrācija",VLOOKUP(Dati!$A8652,Normas!$A:$D,2,FALSE),VLOOKUP(Dati!$A8652,Normas!$A:$D,2,FALSE)*0.3)),"")</f>
      </c>
      <c r="I8652" s="2">
        <f>IFERROR(IF(ISBLANK($A8652),"",IF($A8652="Ūdeņraža jonu koncentrācija",VLOOKUP(Dati!$A8652,Normas!$A:$D,3,FALSE),VLOOKUP(Dati!$A8652,Normas!$A:$D,3,FALSE)*0.3)),"")</f>
      </c>
    </row>
    <row r="8653" spans="2:9" x14ac:dyDescent="0.2">
      <c r="B8653">
        <f>IF(ISBLANK(A8653),"",VLOOKUP(A8653,Normas!A:D,4,FALSE))</f>
      </c>
      <c r="E8653" s="2">
        <f>IF(ISBLANK(D8653),"",INT(YEARFRAC(D8653,'Vispārīga informācija'!$B$2)))</f>
      </c>
      <c r="F8653" s="2">
        <f>IFERROR(IF(ISBLANK($A8653),"",IF($A8653="Ūdeņraža jonu koncentrācija",VLOOKUP(Dati!$A8653,Normas!$A:$D,2,FALSE),VLOOKUP(Dati!$A8653,Normas!$A:$D,2,FALSE)*0.6)),"")</f>
      </c>
      <c r="G8653" s="2">
        <f>IFERROR(IF(ISBLANK($A8653),"",IF($A8653="Ūdeņraža jonu koncentrācija",VLOOKUP(Dati!$A8653,Normas!$A:$D,3,FALSE),VLOOKUP(Dati!$A8653,Normas!$A:$D,3,FALSE)*0.6)),"")</f>
      </c>
      <c r="H8653" s="2">
        <f>IFERROR(IF(ISBLANK($A8653),"",IF($A8653="Ūdeņraža jonu koncentrācija",VLOOKUP(Dati!$A8653,Normas!$A:$D,2,FALSE),VLOOKUP(Dati!$A8653,Normas!$A:$D,2,FALSE)*0.3)),"")</f>
      </c>
      <c r="I8653" s="2">
        <f>IFERROR(IF(ISBLANK($A8653),"",IF($A8653="Ūdeņraža jonu koncentrācija",VLOOKUP(Dati!$A8653,Normas!$A:$D,3,FALSE),VLOOKUP(Dati!$A8653,Normas!$A:$D,3,FALSE)*0.3)),"")</f>
      </c>
    </row>
    <row r="8654" spans="2:9" x14ac:dyDescent="0.2">
      <c r="B8654">
        <f>IF(ISBLANK(A8654),"",VLOOKUP(A8654,Normas!A:D,4,FALSE))</f>
      </c>
      <c r="E8654" s="2">
        <f>IF(ISBLANK(D8654),"",INT(YEARFRAC(D8654,'Vispārīga informācija'!$B$2)))</f>
      </c>
      <c r="F8654" s="2">
        <f>IFERROR(IF(ISBLANK($A8654),"",IF($A8654="Ūdeņraža jonu koncentrācija",VLOOKUP(Dati!$A8654,Normas!$A:$D,2,FALSE),VLOOKUP(Dati!$A8654,Normas!$A:$D,2,FALSE)*0.6)),"")</f>
      </c>
      <c r="G8654" s="2">
        <f>IFERROR(IF(ISBLANK($A8654),"",IF($A8654="Ūdeņraža jonu koncentrācija",VLOOKUP(Dati!$A8654,Normas!$A:$D,3,FALSE),VLOOKUP(Dati!$A8654,Normas!$A:$D,3,FALSE)*0.6)),"")</f>
      </c>
      <c r="H8654" s="2">
        <f>IFERROR(IF(ISBLANK($A8654),"",IF($A8654="Ūdeņraža jonu koncentrācija",VLOOKUP(Dati!$A8654,Normas!$A:$D,2,FALSE),VLOOKUP(Dati!$A8654,Normas!$A:$D,2,FALSE)*0.3)),"")</f>
      </c>
      <c r="I8654" s="2">
        <f>IFERROR(IF(ISBLANK($A8654),"",IF($A8654="Ūdeņraža jonu koncentrācija",VLOOKUP(Dati!$A8654,Normas!$A:$D,3,FALSE),VLOOKUP(Dati!$A8654,Normas!$A:$D,3,FALSE)*0.3)),"")</f>
      </c>
    </row>
    <row r="8655" spans="2:9" x14ac:dyDescent="0.2">
      <c r="B8655">
        <f>IF(ISBLANK(A8655),"",VLOOKUP(A8655,Normas!A:D,4,FALSE))</f>
      </c>
      <c r="E8655" s="2">
        <f>IF(ISBLANK(D8655),"",INT(YEARFRAC(D8655,'Vispārīga informācija'!$B$2)))</f>
      </c>
      <c r="F8655" s="2">
        <f>IFERROR(IF(ISBLANK($A8655),"",IF($A8655="Ūdeņraža jonu koncentrācija",VLOOKUP(Dati!$A8655,Normas!$A:$D,2,FALSE),VLOOKUP(Dati!$A8655,Normas!$A:$D,2,FALSE)*0.6)),"")</f>
      </c>
      <c r="G8655" s="2">
        <f>IFERROR(IF(ISBLANK($A8655),"",IF($A8655="Ūdeņraža jonu koncentrācija",VLOOKUP(Dati!$A8655,Normas!$A:$D,3,FALSE),VLOOKUP(Dati!$A8655,Normas!$A:$D,3,FALSE)*0.6)),"")</f>
      </c>
      <c r="H8655" s="2">
        <f>IFERROR(IF(ISBLANK($A8655),"",IF($A8655="Ūdeņraža jonu koncentrācija",VLOOKUP(Dati!$A8655,Normas!$A:$D,2,FALSE),VLOOKUP(Dati!$A8655,Normas!$A:$D,2,FALSE)*0.3)),"")</f>
      </c>
      <c r="I8655" s="2">
        <f>IFERROR(IF(ISBLANK($A8655),"",IF($A8655="Ūdeņraža jonu koncentrācija",VLOOKUP(Dati!$A8655,Normas!$A:$D,3,FALSE),VLOOKUP(Dati!$A8655,Normas!$A:$D,3,FALSE)*0.3)),"")</f>
      </c>
    </row>
    <row r="8656" spans="2:9" x14ac:dyDescent="0.2">
      <c r="B8656">
        <f>IF(ISBLANK(A8656),"",VLOOKUP(A8656,Normas!A:D,4,FALSE))</f>
      </c>
      <c r="E8656" s="2">
        <f>IF(ISBLANK(D8656),"",INT(YEARFRAC(D8656,'Vispārīga informācija'!$B$2)))</f>
      </c>
      <c r="F8656" s="2">
        <f>IFERROR(IF(ISBLANK($A8656),"",IF($A8656="Ūdeņraža jonu koncentrācija",VLOOKUP(Dati!$A8656,Normas!$A:$D,2,FALSE),VLOOKUP(Dati!$A8656,Normas!$A:$D,2,FALSE)*0.6)),"")</f>
      </c>
      <c r="G8656" s="2">
        <f>IFERROR(IF(ISBLANK($A8656),"",IF($A8656="Ūdeņraža jonu koncentrācija",VLOOKUP(Dati!$A8656,Normas!$A:$D,3,FALSE),VLOOKUP(Dati!$A8656,Normas!$A:$D,3,FALSE)*0.6)),"")</f>
      </c>
      <c r="H8656" s="2">
        <f>IFERROR(IF(ISBLANK($A8656),"",IF($A8656="Ūdeņraža jonu koncentrācija",VLOOKUP(Dati!$A8656,Normas!$A:$D,2,FALSE),VLOOKUP(Dati!$A8656,Normas!$A:$D,2,FALSE)*0.3)),"")</f>
      </c>
      <c r="I8656" s="2">
        <f>IFERROR(IF(ISBLANK($A8656),"",IF($A8656="Ūdeņraža jonu koncentrācija",VLOOKUP(Dati!$A8656,Normas!$A:$D,3,FALSE),VLOOKUP(Dati!$A8656,Normas!$A:$D,3,FALSE)*0.3)),"")</f>
      </c>
    </row>
    <row r="8657" spans="2:9" x14ac:dyDescent="0.2">
      <c r="B8657">
        <f>IF(ISBLANK(A8657),"",VLOOKUP(A8657,Normas!A:D,4,FALSE))</f>
      </c>
      <c r="E8657" s="2">
        <f>IF(ISBLANK(D8657),"",INT(YEARFRAC(D8657,'Vispārīga informācija'!$B$2)))</f>
      </c>
      <c r="F8657" s="2">
        <f>IFERROR(IF(ISBLANK($A8657),"",IF($A8657="Ūdeņraža jonu koncentrācija",VLOOKUP(Dati!$A8657,Normas!$A:$D,2,FALSE),VLOOKUP(Dati!$A8657,Normas!$A:$D,2,FALSE)*0.6)),"")</f>
      </c>
      <c r="G8657" s="2">
        <f>IFERROR(IF(ISBLANK($A8657),"",IF($A8657="Ūdeņraža jonu koncentrācija",VLOOKUP(Dati!$A8657,Normas!$A:$D,3,FALSE),VLOOKUP(Dati!$A8657,Normas!$A:$D,3,FALSE)*0.6)),"")</f>
      </c>
      <c r="H8657" s="2">
        <f>IFERROR(IF(ISBLANK($A8657),"",IF($A8657="Ūdeņraža jonu koncentrācija",VLOOKUP(Dati!$A8657,Normas!$A:$D,2,FALSE),VLOOKUP(Dati!$A8657,Normas!$A:$D,2,FALSE)*0.3)),"")</f>
      </c>
      <c r="I8657" s="2">
        <f>IFERROR(IF(ISBLANK($A8657),"",IF($A8657="Ūdeņraža jonu koncentrācija",VLOOKUP(Dati!$A8657,Normas!$A:$D,3,FALSE),VLOOKUP(Dati!$A8657,Normas!$A:$D,3,FALSE)*0.3)),"")</f>
      </c>
    </row>
    <row r="8658" spans="2:9" x14ac:dyDescent="0.2">
      <c r="B8658">
        <f>IF(ISBLANK(A8658),"",VLOOKUP(A8658,Normas!A:D,4,FALSE))</f>
      </c>
      <c r="E8658" s="2">
        <f>IF(ISBLANK(D8658),"",INT(YEARFRAC(D8658,'Vispārīga informācija'!$B$2)))</f>
      </c>
      <c r="F8658" s="2">
        <f>IFERROR(IF(ISBLANK($A8658),"",IF($A8658="Ūdeņraža jonu koncentrācija",VLOOKUP(Dati!$A8658,Normas!$A:$D,2,FALSE),VLOOKUP(Dati!$A8658,Normas!$A:$D,2,FALSE)*0.6)),"")</f>
      </c>
      <c r="G8658" s="2">
        <f>IFERROR(IF(ISBLANK($A8658),"",IF($A8658="Ūdeņraža jonu koncentrācija",VLOOKUP(Dati!$A8658,Normas!$A:$D,3,FALSE),VLOOKUP(Dati!$A8658,Normas!$A:$D,3,FALSE)*0.6)),"")</f>
      </c>
      <c r="H8658" s="2">
        <f>IFERROR(IF(ISBLANK($A8658),"",IF($A8658="Ūdeņraža jonu koncentrācija",VLOOKUP(Dati!$A8658,Normas!$A:$D,2,FALSE),VLOOKUP(Dati!$A8658,Normas!$A:$D,2,FALSE)*0.3)),"")</f>
      </c>
      <c r="I8658" s="2">
        <f>IFERROR(IF(ISBLANK($A8658),"",IF($A8658="Ūdeņraža jonu koncentrācija",VLOOKUP(Dati!$A8658,Normas!$A:$D,3,FALSE),VLOOKUP(Dati!$A8658,Normas!$A:$D,3,FALSE)*0.3)),"")</f>
      </c>
    </row>
    <row r="8659" spans="2:9" x14ac:dyDescent="0.2">
      <c r="B8659">
        <f>IF(ISBLANK(A8659),"",VLOOKUP(A8659,Normas!A:D,4,FALSE))</f>
      </c>
      <c r="E8659" s="2">
        <f>IF(ISBLANK(D8659),"",INT(YEARFRAC(D8659,'Vispārīga informācija'!$B$2)))</f>
      </c>
      <c r="F8659" s="2">
        <f>IFERROR(IF(ISBLANK($A8659),"",IF($A8659="Ūdeņraža jonu koncentrācija",VLOOKUP(Dati!$A8659,Normas!$A:$D,2,FALSE),VLOOKUP(Dati!$A8659,Normas!$A:$D,2,FALSE)*0.6)),"")</f>
      </c>
      <c r="G8659" s="2">
        <f>IFERROR(IF(ISBLANK($A8659),"",IF($A8659="Ūdeņraža jonu koncentrācija",VLOOKUP(Dati!$A8659,Normas!$A:$D,3,FALSE),VLOOKUP(Dati!$A8659,Normas!$A:$D,3,FALSE)*0.6)),"")</f>
      </c>
      <c r="H8659" s="2">
        <f>IFERROR(IF(ISBLANK($A8659),"",IF($A8659="Ūdeņraža jonu koncentrācija",VLOOKUP(Dati!$A8659,Normas!$A:$D,2,FALSE),VLOOKUP(Dati!$A8659,Normas!$A:$D,2,FALSE)*0.3)),"")</f>
      </c>
      <c r="I8659" s="2">
        <f>IFERROR(IF(ISBLANK($A8659),"",IF($A8659="Ūdeņraža jonu koncentrācija",VLOOKUP(Dati!$A8659,Normas!$A:$D,3,FALSE),VLOOKUP(Dati!$A8659,Normas!$A:$D,3,FALSE)*0.3)),"")</f>
      </c>
    </row>
    <row r="8660" spans="2:9" x14ac:dyDescent="0.2">
      <c r="B8660">
        <f>IF(ISBLANK(A8660),"",VLOOKUP(A8660,Normas!A:D,4,FALSE))</f>
      </c>
      <c r="E8660" s="2">
        <f>IF(ISBLANK(D8660),"",INT(YEARFRAC(D8660,'Vispārīga informācija'!$B$2)))</f>
      </c>
      <c r="F8660" s="2">
        <f>IFERROR(IF(ISBLANK($A8660),"",IF($A8660="Ūdeņraža jonu koncentrācija",VLOOKUP(Dati!$A8660,Normas!$A:$D,2,FALSE),VLOOKUP(Dati!$A8660,Normas!$A:$D,2,FALSE)*0.6)),"")</f>
      </c>
      <c r="G8660" s="2">
        <f>IFERROR(IF(ISBLANK($A8660),"",IF($A8660="Ūdeņraža jonu koncentrācija",VLOOKUP(Dati!$A8660,Normas!$A:$D,3,FALSE),VLOOKUP(Dati!$A8660,Normas!$A:$D,3,FALSE)*0.6)),"")</f>
      </c>
      <c r="H8660" s="2">
        <f>IFERROR(IF(ISBLANK($A8660),"",IF($A8660="Ūdeņraža jonu koncentrācija",VLOOKUP(Dati!$A8660,Normas!$A:$D,2,FALSE),VLOOKUP(Dati!$A8660,Normas!$A:$D,2,FALSE)*0.3)),"")</f>
      </c>
      <c r="I8660" s="2">
        <f>IFERROR(IF(ISBLANK($A8660),"",IF($A8660="Ūdeņraža jonu koncentrācija",VLOOKUP(Dati!$A8660,Normas!$A:$D,3,FALSE),VLOOKUP(Dati!$A8660,Normas!$A:$D,3,FALSE)*0.3)),"")</f>
      </c>
    </row>
    <row r="8661" spans="2:9" x14ac:dyDescent="0.2">
      <c r="B8661">
        <f>IF(ISBLANK(A8661),"",VLOOKUP(A8661,Normas!A:D,4,FALSE))</f>
      </c>
      <c r="E8661" s="2">
        <f>IF(ISBLANK(D8661),"",INT(YEARFRAC(D8661,'Vispārīga informācija'!$B$2)))</f>
      </c>
      <c r="F8661" s="2">
        <f>IFERROR(IF(ISBLANK($A8661),"",IF($A8661="Ūdeņraža jonu koncentrācija",VLOOKUP(Dati!$A8661,Normas!$A:$D,2,FALSE),VLOOKUP(Dati!$A8661,Normas!$A:$D,2,FALSE)*0.6)),"")</f>
      </c>
      <c r="G8661" s="2">
        <f>IFERROR(IF(ISBLANK($A8661),"",IF($A8661="Ūdeņraža jonu koncentrācija",VLOOKUP(Dati!$A8661,Normas!$A:$D,3,FALSE),VLOOKUP(Dati!$A8661,Normas!$A:$D,3,FALSE)*0.6)),"")</f>
      </c>
      <c r="H8661" s="2">
        <f>IFERROR(IF(ISBLANK($A8661),"",IF($A8661="Ūdeņraža jonu koncentrācija",VLOOKUP(Dati!$A8661,Normas!$A:$D,2,FALSE),VLOOKUP(Dati!$A8661,Normas!$A:$D,2,FALSE)*0.3)),"")</f>
      </c>
      <c r="I8661" s="2">
        <f>IFERROR(IF(ISBLANK($A8661),"",IF($A8661="Ūdeņraža jonu koncentrācija",VLOOKUP(Dati!$A8661,Normas!$A:$D,3,FALSE),VLOOKUP(Dati!$A8661,Normas!$A:$D,3,FALSE)*0.3)),"")</f>
      </c>
    </row>
    <row r="8662" spans="2:9" x14ac:dyDescent="0.2">
      <c r="B8662">
        <f>IF(ISBLANK(A8662),"",VLOOKUP(A8662,Normas!A:D,4,FALSE))</f>
      </c>
      <c r="E8662" s="2">
        <f>IF(ISBLANK(D8662),"",INT(YEARFRAC(D8662,'Vispārīga informācija'!$B$2)))</f>
      </c>
      <c r="F8662" s="2">
        <f>IFERROR(IF(ISBLANK($A8662),"",IF($A8662="Ūdeņraža jonu koncentrācija",VLOOKUP(Dati!$A8662,Normas!$A:$D,2,FALSE),VLOOKUP(Dati!$A8662,Normas!$A:$D,2,FALSE)*0.6)),"")</f>
      </c>
      <c r="G8662" s="2">
        <f>IFERROR(IF(ISBLANK($A8662),"",IF($A8662="Ūdeņraža jonu koncentrācija",VLOOKUP(Dati!$A8662,Normas!$A:$D,3,FALSE),VLOOKUP(Dati!$A8662,Normas!$A:$D,3,FALSE)*0.6)),"")</f>
      </c>
      <c r="H8662" s="2">
        <f>IFERROR(IF(ISBLANK($A8662),"",IF($A8662="Ūdeņraža jonu koncentrācija",VLOOKUP(Dati!$A8662,Normas!$A:$D,2,FALSE),VLOOKUP(Dati!$A8662,Normas!$A:$D,2,FALSE)*0.3)),"")</f>
      </c>
      <c r="I8662" s="2">
        <f>IFERROR(IF(ISBLANK($A8662),"",IF($A8662="Ūdeņraža jonu koncentrācija",VLOOKUP(Dati!$A8662,Normas!$A:$D,3,FALSE),VLOOKUP(Dati!$A8662,Normas!$A:$D,3,FALSE)*0.3)),"")</f>
      </c>
    </row>
    <row r="8663" spans="2:9" x14ac:dyDescent="0.2">
      <c r="B8663">
        <f>IF(ISBLANK(A8663),"",VLOOKUP(A8663,Normas!A:D,4,FALSE))</f>
      </c>
      <c r="E8663" s="2">
        <f>IF(ISBLANK(D8663),"",INT(YEARFRAC(D8663,'Vispārīga informācija'!$B$2)))</f>
      </c>
      <c r="F8663" s="2">
        <f>IFERROR(IF(ISBLANK($A8663),"",IF($A8663="Ūdeņraža jonu koncentrācija",VLOOKUP(Dati!$A8663,Normas!$A:$D,2,FALSE),VLOOKUP(Dati!$A8663,Normas!$A:$D,2,FALSE)*0.6)),"")</f>
      </c>
      <c r="G8663" s="2">
        <f>IFERROR(IF(ISBLANK($A8663),"",IF($A8663="Ūdeņraža jonu koncentrācija",VLOOKUP(Dati!$A8663,Normas!$A:$D,3,FALSE),VLOOKUP(Dati!$A8663,Normas!$A:$D,3,FALSE)*0.6)),"")</f>
      </c>
      <c r="H8663" s="2">
        <f>IFERROR(IF(ISBLANK($A8663),"",IF($A8663="Ūdeņraža jonu koncentrācija",VLOOKUP(Dati!$A8663,Normas!$A:$D,2,FALSE),VLOOKUP(Dati!$A8663,Normas!$A:$D,2,FALSE)*0.3)),"")</f>
      </c>
      <c r="I8663" s="2">
        <f>IFERROR(IF(ISBLANK($A8663),"",IF($A8663="Ūdeņraža jonu koncentrācija",VLOOKUP(Dati!$A8663,Normas!$A:$D,3,FALSE),VLOOKUP(Dati!$A8663,Normas!$A:$D,3,FALSE)*0.3)),"")</f>
      </c>
    </row>
    <row r="8664" spans="2:9" x14ac:dyDescent="0.2">
      <c r="B8664">
        <f>IF(ISBLANK(A8664),"",VLOOKUP(A8664,Normas!A:D,4,FALSE))</f>
      </c>
      <c r="E8664" s="2">
        <f>IF(ISBLANK(D8664),"",INT(YEARFRAC(D8664,'Vispārīga informācija'!$B$2)))</f>
      </c>
      <c r="F8664" s="2">
        <f>IFERROR(IF(ISBLANK($A8664),"",IF($A8664="Ūdeņraža jonu koncentrācija",VLOOKUP(Dati!$A8664,Normas!$A:$D,2,FALSE),VLOOKUP(Dati!$A8664,Normas!$A:$D,2,FALSE)*0.6)),"")</f>
      </c>
      <c r="G8664" s="2">
        <f>IFERROR(IF(ISBLANK($A8664),"",IF($A8664="Ūdeņraža jonu koncentrācija",VLOOKUP(Dati!$A8664,Normas!$A:$D,3,FALSE),VLOOKUP(Dati!$A8664,Normas!$A:$D,3,FALSE)*0.6)),"")</f>
      </c>
      <c r="H8664" s="2">
        <f>IFERROR(IF(ISBLANK($A8664),"",IF($A8664="Ūdeņraža jonu koncentrācija",VLOOKUP(Dati!$A8664,Normas!$A:$D,2,FALSE),VLOOKUP(Dati!$A8664,Normas!$A:$D,2,FALSE)*0.3)),"")</f>
      </c>
      <c r="I8664" s="2">
        <f>IFERROR(IF(ISBLANK($A8664),"",IF($A8664="Ūdeņraža jonu koncentrācija",VLOOKUP(Dati!$A8664,Normas!$A:$D,3,FALSE),VLOOKUP(Dati!$A8664,Normas!$A:$D,3,FALSE)*0.3)),"")</f>
      </c>
    </row>
    <row r="8665" spans="2:9" x14ac:dyDescent="0.2">
      <c r="B8665">
        <f>IF(ISBLANK(A8665),"",VLOOKUP(A8665,Normas!A:D,4,FALSE))</f>
      </c>
      <c r="E8665" s="2">
        <f>IF(ISBLANK(D8665),"",INT(YEARFRAC(D8665,'Vispārīga informācija'!$B$2)))</f>
      </c>
      <c r="F8665" s="2">
        <f>IFERROR(IF(ISBLANK($A8665),"",IF($A8665="Ūdeņraža jonu koncentrācija",VLOOKUP(Dati!$A8665,Normas!$A:$D,2,FALSE),VLOOKUP(Dati!$A8665,Normas!$A:$D,2,FALSE)*0.6)),"")</f>
      </c>
      <c r="G8665" s="2">
        <f>IFERROR(IF(ISBLANK($A8665),"",IF($A8665="Ūdeņraža jonu koncentrācija",VLOOKUP(Dati!$A8665,Normas!$A:$D,3,FALSE),VLOOKUP(Dati!$A8665,Normas!$A:$D,3,FALSE)*0.6)),"")</f>
      </c>
      <c r="H8665" s="2">
        <f>IFERROR(IF(ISBLANK($A8665),"",IF($A8665="Ūdeņraža jonu koncentrācija",VLOOKUP(Dati!$A8665,Normas!$A:$D,2,FALSE),VLOOKUP(Dati!$A8665,Normas!$A:$D,2,FALSE)*0.3)),"")</f>
      </c>
      <c r="I8665" s="2">
        <f>IFERROR(IF(ISBLANK($A8665),"",IF($A8665="Ūdeņraža jonu koncentrācija",VLOOKUP(Dati!$A8665,Normas!$A:$D,3,FALSE),VLOOKUP(Dati!$A8665,Normas!$A:$D,3,FALSE)*0.3)),"")</f>
      </c>
    </row>
    <row r="8666" spans="2:9" x14ac:dyDescent="0.2">
      <c r="B8666">
        <f>IF(ISBLANK(A8666),"",VLOOKUP(A8666,Normas!A:D,4,FALSE))</f>
      </c>
      <c r="E8666" s="2">
        <f>IF(ISBLANK(D8666),"",INT(YEARFRAC(D8666,'Vispārīga informācija'!$B$2)))</f>
      </c>
      <c r="F8666" s="2">
        <f>IFERROR(IF(ISBLANK($A8666),"",IF($A8666="Ūdeņraža jonu koncentrācija",VLOOKUP(Dati!$A8666,Normas!$A:$D,2,FALSE),VLOOKUP(Dati!$A8666,Normas!$A:$D,2,FALSE)*0.6)),"")</f>
      </c>
      <c r="G8666" s="2">
        <f>IFERROR(IF(ISBLANK($A8666),"",IF($A8666="Ūdeņraža jonu koncentrācija",VLOOKUP(Dati!$A8666,Normas!$A:$D,3,FALSE),VLOOKUP(Dati!$A8666,Normas!$A:$D,3,FALSE)*0.6)),"")</f>
      </c>
      <c r="H8666" s="2">
        <f>IFERROR(IF(ISBLANK($A8666),"",IF($A8666="Ūdeņraža jonu koncentrācija",VLOOKUP(Dati!$A8666,Normas!$A:$D,2,FALSE),VLOOKUP(Dati!$A8666,Normas!$A:$D,2,FALSE)*0.3)),"")</f>
      </c>
      <c r="I8666" s="2">
        <f>IFERROR(IF(ISBLANK($A8666),"",IF($A8666="Ūdeņraža jonu koncentrācija",VLOOKUP(Dati!$A8666,Normas!$A:$D,3,FALSE),VLOOKUP(Dati!$A8666,Normas!$A:$D,3,FALSE)*0.3)),"")</f>
      </c>
    </row>
    <row r="8667" spans="2:9" x14ac:dyDescent="0.2">
      <c r="B8667">
        <f>IF(ISBLANK(A8667),"",VLOOKUP(A8667,Normas!A:D,4,FALSE))</f>
      </c>
      <c r="E8667" s="2">
        <f>IF(ISBLANK(D8667),"",INT(YEARFRAC(D8667,'Vispārīga informācija'!$B$2)))</f>
      </c>
      <c r="F8667" s="2">
        <f>IFERROR(IF(ISBLANK($A8667),"",IF($A8667="Ūdeņraža jonu koncentrācija",VLOOKUP(Dati!$A8667,Normas!$A:$D,2,FALSE),VLOOKUP(Dati!$A8667,Normas!$A:$D,2,FALSE)*0.6)),"")</f>
      </c>
      <c r="G8667" s="2">
        <f>IFERROR(IF(ISBLANK($A8667),"",IF($A8667="Ūdeņraža jonu koncentrācija",VLOOKUP(Dati!$A8667,Normas!$A:$D,3,FALSE),VLOOKUP(Dati!$A8667,Normas!$A:$D,3,FALSE)*0.6)),"")</f>
      </c>
      <c r="H8667" s="2">
        <f>IFERROR(IF(ISBLANK($A8667),"",IF($A8667="Ūdeņraža jonu koncentrācija",VLOOKUP(Dati!$A8667,Normas!$A:$D,2,FALSE),VLOOKUP(Dati!$A8667,Normas!$A:$D,2,FALSE)*0.3)),"")</f>
      </c>
      <c r="I8667" s="2">
        <f>IFERROR(IF(ISBLANK($A8667),"",IF($A8667="Ūdeņraža jonu koncentrācija",VLOOKUP(Dati!$A8667,Normas!$A:$D,3,FALSE),VLOOKUP(Dati!$A8667,Normas!$A:$D,3,FALSE)*0.3)),"")</f>
      </c>
    </row>
    <row r="8668" spans="2:9" x14ac:dyDescent="0.2">
      <c r="B8668">
        <f>IF(ISBLANK(A8668),"",VLOOKUP(A8668,Normas!A:D,4,FALSE))</f>
      </c>
      <c r="E8668" s="2">
        <f>IF(ISBLANK(D8668),"",INT(YEARFRAC(D8668,'Vispārīga informācija'!$B$2)))</f>
      </c>
      <c r="F8668" s="2">
        <f>IFERROR(IF(ISBLANK($A8668),"",IF($A8668="Ūdeņraža jonu koncentrācija",VLOOKUP(Dati!$A8668,Normas!$A:$D,2,FALSE),VLOOKUP(Dati!$A8668,Normas!$A:$D,2,FALSE)*0.6)),"")</f>
      </c>
      <c r="G8668" s="2">
        <f>IFERROR(IF(ISBLANK($A8668),"",IF($A8668="Ūdeņraža jonu koncentrācija",VLOOKUP(Dati!$A8668,Normas!$A:$D,3,FALSE),VLOOKUP(Dati!$A8668,Normas!$A:$D,3,FALSE)*0.6)),"")</f>
      </c>
      <c r="H8668" s="2">
        <f>IFERROR(IF(ISBLANK($A8668),"",IF($A8668="Ūdeņraža jonu koncentrācija",VLOOKUP(Dati!$A8668,Normas!$A:$D,2,FALSE),VLOOKUP(Dati!$A8668,Normas!$A:$D,2,FALSE)*0.3)),"")</f>
      </c>
      <c r="I8668" s="2">
        <f>IFERROR(IF(ISBLANK($A8668),"",IF($A8668="Ūdeņraža jonu koncentrācija",VLOOKUP(Dati!$A8668,Normas!$A:$D,3,FALSE),VLOOKUP(Dati!$A8668,Normas!$A:$D,3,FALSE)*0.3)),"")</f>
      </c>
    </row>
    <row r="8669" spans="2:9" x14ac:dyDescent="0.2">
      <c r="B8669">
        <f>IF(ISBLANK(A8669),"",VLOOKUP(A8669,Normas!A:D,4,FALSE))</f>
      </c>
      <c r="E8669" s="2">
        <f>IF(ISBLANK(D8669),"",INT(YEARFRAC(D8669,'Vispārīga informācija'!$B$2)))</f>
      </c>
      <c r="F8669" s="2">
        <f>IFERROR(IF(ISBLANK($A8669),"",IF($A8669="Ūdeņraža jonu koncentrācija",VLOOKUP(Dati!$A8669,Normas!$A:$D,2,FALSE),VLOOKUP(Dati!$A8669,Normas!$A:$D,2,FALSE)*0.6)),"")</f>
      </c>
      <c r="G8669" s="2">
        <f>IFERROR(IF(ISBLANK($A8669),"",IF($A8669="Ūdeņraža jonu koncentrācija",VLOOKUP(Dati!$A8669,Normas!$A:$D,3,FALSE),VLOOKUP(Dati!$A8669,Normas!$A:$D,3,FALSE)*0.6)),"")</f>
      </c>
      <c r="H8669" s="2">
        <f>IFERROR(IF(ISBLANK($A8669),"",IF($A8669="Ūdeņraža jonu koncentrācija",VLOOKUP(Dati!$A8669,Normas!$A:$D,2,FALSE),VLOOKUP(Dati!$A8669,Normas!$A:$D,2,FALSE)*0.3)),"")</f>
      </c>
      <c r="I8669" s="2">
        <f>IFERROR(IF(ISBLANK($A8669),"",IF($A8669="Ūdeņraža jonu koncentrācija",VLOOKUP(Dati!$A8669,Normas!$A:$D,3,FALSE),VLOOKUP(Dati!$A8669,Normas!$A:$D,3,FALSE)*0.3)),"")</f>
      </c>
    </row>
    <row r="8670" spans="2:9" x14ac:dyDescent="0.2">
      <c r="B8670">
        <f>IF(ISBLANK(A8670),"",VLOOKUP(A8670,Normas!A:D,4,FALSE))</f>
      </c>
      <c r="E8670" s="2">
        <f>IF(ISBLANK(D8670),"",INT(YEARFRAC(D8670,'Vispārīga informācija'!$B$2)))</f>
      </c>
      <c r="F8670" s="2">
        <f>IFERROR(IF(ISBLANK($A8670),"",IF($A8670="Ūdeņraža jonu koncentrācija",VLOOKUP(Dati!$A8670,Normas!$A:$D,2,FALSE),VLOOKUP(Dati!$A8670,Normas!$A:$D,2,FALSE)*0.6)),"")</f>
      </c>
      <c r="G8670" s="2">
        <f>IFERROR(IF(ISBLANK($A8670),"",IF($A8670="Ūdeņraža jonu koncentrācija",VLOOKUP(Dati!$A8670,Normas!$A:$D,3,FALSE),VLOOKUP(Dati!$A8670,Normas!$A:$D,3,FALSE)*0.6)),"")</f>
      </c>
      <c r="H8670" s="2">
        <f>IFERROR(IF(ISBLANK($A8670),"",IF($A8670="Ūdeņraža jonu koncentrācija",VLOOKUP(Dati!$A8670,Normas!$A:$D,2,FALSE),VLOOKUP(Dati!$A8670,Normas!$A:$D,2,FALSE)*0.3)),"")</f>
      </c>
      <c r="I8670" s="2">
        <f>IFERROR(IF(ISBLANK($A8670),"",IF($A8670="Ūdeņraža jonu koncentrācija",VLOOKUP(Dati!$A8670,Normas!$A:$D,3,FALSE),VLOOKUP(Dati!$A8670,Normas!$A:$D,3,FALSE)*0.3)),"")</f>
      </c>
    </row>
    <row r="8671" spans="2:9" x14ac:dyDescent="0.2">
      <c r="B8671">
        <f>IF(ISBLANK(A8671),"",VLOOKUP(A8671,Normas!A:D,4,FALSE))</f>
      </c>
      <c r="E8671" s="2">
        <f>IF(ISBLANK(D8671),"",INT(YEARFRAC(D8671,'Vispārīga informācija'!$B$2)))</f>
      </c>
      <c r="F8671" s="2">
        <f>IFERROR(IF(ISBLANK($A8671),"",IF($A8671="Ūdeņraža jonu koncentrācija",VLOOKUP(Dati!$A8671,Normas!$A:$D,2,FALSE),VLOOKUP(Dati!$A8671,Normas!$A:$D,2,FALSE)*0.6)),"")</f>
      </c>
      <c r="G8671" s="2">
        <f>IFERROR(IF(ISBLANK($A8671),"",IF($A8671="Ūdeņraža jonu koncentrācija",VLOOKUP(Dati!$A8671,Normas!$A:$D,3,FALSE),VLOOKUP(Dati!$A8671,Normas!$A:$D,3,FALSE)*0.6)),"")</f>
      </c>
      <c r="H8671" s="2">
        <f>IFERROR(IF(ISBLANK($A8671),"",IF($A8671="Ūdeņraža jonu koncentrācija",VLOOKUP(Dati!$A8671,Normas!$A:$D,2,FALSE),VLOOKUP(Dati!$A8671,Normas!$A:$D,2,FALSE)*0.3)),"")</f>
      </c>
      <c r="I8671" s="2">
        <f>IFERROR(IF(ISBLANK($A8671),"",IF($A8671="Ūdeņraža jonu koncentrācija",VLOOKUP(Dati!$A8671,Normas!$A:$D,3,FALSE),VLOOKUP(Dati!$A8671,Normas!$A:$D,3,FALSE)*0.3)),"")</f>
      </c>
    </row>
    <row r="8672" spans="2:9" x14ac:dyDescent="0.2">
      <c r="B8672">
        <f>IF(ISBLANK(A8672),"",VLOOKUP(A8672,Normas!A:D,4,FALSE))</f>
      </c>
      <c r="E8672" s="2">
        <f>IF(ISBLANK(D8672),"",INT(YEARFRAC(D8672,'Vispārīga informācija'!$B$2)))</f>
      </c>
      <c r="F8672" s="2">
        <f>IFERROR(IF(ISBLANK($A8672),"",IF($A8672="Ūdeņraža jonu koncentrācija",VLOOKUP(Dati!$A8672,Normas!$A:$D,2,FALSE),VLOOKUP(Dati!$A8672,Normas!$A:$D,2,FALSE)*0.6)),"")</f>
      </c>
      <c r="G8672" s="2">
        <f>IFERROR(IF(ISBLANK($A8672),"",IF($A8672="Ūdeņraža jonu koncentrācija",VLOOKUP(Dati!$A8672,Normas!$A:$D,3,FALSE),VLOOKUP(Dati!$A8672,Normas!$A:$D,3,FALSE)*0.6)),"")</f>
      </c>
      <c r="H8672" s="2">
        <f>IFERROR(IF(ISBLANK($A8672),"",IF($A8672="Ūdeņraža jonu koncentrācija",VLOOKUP(Dati!$A8672,Normas!$A:$D,2,FALSE),VLOOKUP(Dati!$A8672,Normas!$A:$D,2,FALSE)*0.3)),"")</f>
      </c>
      <c r="I8672" s="2">
        <f>IFERROR(IF(ISBLANK($A8672),"",IF($A8672="Ūdeņraža jonu koncentrācija",VLOOKUP(Dati!$A8672,Normas!$A:$D,3,FALSE),VLOOKUP(Dati!$A8672,Normas!$A:$D,3,FALSE)*0.3)),"")</f>
      </c>
    </row>
    <row r="8673" spans="2:9" x14ac:dyDescent="0.2">
      <c r="B8673">
        <f>IF(ISBLANK(A8673),"",VLOOKUP(A8673,Normas!A:D,4,FALSE))</f>
      </c>
      <c r="E8673" s="2">
        <f>IF(ISBLANK(D8673),"",INT(YEARFRAC(D8673,'Vispārīga informācija'!$B$2)))</f>
      </c>
      <c r="F8673" s="2">
        <f>IFERROR(IF(ISBLANK($A8673),"",IF($A8673="Ūdeņraža jonu koncentrācija",VLOOKUP(Dati!$A8673,Normas!$A:$D,2,FALSE),VLOOKUP(Dati!$A8673,Normas!$A:$D,2,FALSE)*0.6)),"")</f>
      </c>
      <c r="G8673" s="2">
        <f>IFERROR(IF(ISBLANK($A8673),"",IF($A8673="Ūdeņraža jonu koncentrācija",VLOOKUP(Dati!$A8673,Normas!$A:$D,3,FALSE),VLOOKUP(Dati!$A8673,Normas!$A:$D,3,FALSE)*0.6)),"")</f>
      </c>
      <c r="H8673" s="2">
        <f>IFERROR(IF(ISBLANK($A8673),"",IF($A8673="Ūdeņraža jonu koncentrācija",VLOOKUP(Dati!$A8673,Normas!$A:$D,2,FALSE),VLOOKUP(Dati!$A8673,Normas!$A:$D,2,FALSE)*0.3)),"")</f>
      </c>
      <c r="I8673" s="2">
        <f>IFERROR(IF(ISBLANK($A8673),"",IF($A8673="Ūdeņraža jonu koncentrācija",VLOOKUP(Dati!$A8673,Normas!$A:$D,3,FALSE),VLOOKUP(Dati!$A8673,Normas!$A:$D,3,FALSE)*0.3)),"")</f>
      </c>
    </row>
    <row r="8674" spans="2:9" x14ac:dyDescent="0.2">
      <c r="B8674">
        <f>IF(ISBLANK(A8674),"",VLOOKUP(A8674,Normas!A:D,4,FALSE))</f>
      </c>
      <c r="E8674" s="2">
        <f>IF(ISBLANK(D8674),"",INT(YEARFRAC(D8674,'Vispārīga informācija'!$B$2)))</f>
      </c>
      <c r="F8674" s="2">
        <f>IFERROR(IF(ISBLANK($A8674),"",IF($A8674="Ūdeņraža jonu koncentrācija",VLOOKUP(Dati!$A8674,Normas!$A:$D,2,FALSE),VLOOKUP(Dati!$A8674,Normas!$A:$D,2,FALSE)*0.6)),"")</f>
      </c>
      <c r="G8674" s="2">
        <f>IFERROR(IF(ISBLANK($A8674),"",IF($A8674="Ūdeņraža jonu koncentrācija",VLOOKUP(Dati!$A8674,Normas!$A:$D,3,FALSE),VLOOKUP(Dati!$A8674,Normas!$A:$D,3,FALSE)*0.6)),"")</f>
      </c>
      <c r="H8674" s="2">
        <f>IFERROR(IF(ISBLANK($A8674),"",IF($A8674="Ūdeņraža jonu koncentrācija",VLOOKUP(Dati!$A8674,Normas!$A:$D,2,FALSE),VLOOKUP(Dati!$A8674,Normas!$A:$D,2,FALSE)*0.3)),"")</f>
      </c>
      <c r="I8674" s="2">
        <f>IFERROR(IF(ISBLANK($A8674),"",IF($A8674="Ūdeņraža jonu koncentrācija",VLOOKUP(Dati!$A8674,Normas!$A:$D,3,FALSE),VLOOKUP(Dati!$A8674,Normas!$A:$D,3,FALSE)*0.3)),"")</f>
      </c>
    </row>
    <row r="8675" spans="2:9" x14ac:dyDescent="0.2">
      <c r="B8675">
        <f>IF(ISBLANK(A8675),"",VLOOKUP(A8675,Normas!A:D,4,FALSE))</f>
      </c>
      <c r="E8675" s="2">
        <f>IF(ISBLANK(D8675),"",INT(YEARFRAC(D8675,'Vispārīga informācija'!$B$2)))</f>
      </c>
      <c r="F8675" s="2">
        <f>IFERROR(IF(ISBLANK($A8675),"",IF($A8675="Ūdeņraža jonu koncentrācija",VLOOKUP(Dati!$A8675,Normas!$A:$D,2,FALSE),VLOOKUP(Dati!$A8675,Normas!$A:$D,2,FALSE)*0.6)),"")</f>
      </c>
      <c r="G8675" s="2">
        <f>IFERROR(IF(ISBLANK($A8675),"",IF($A8675="Ūdeņraža jonu koncentrācija",VLOOKUP(Dati!$A8675,Normas!$A:$D,3,FALSE),VLOOKUP(Dati!$A8675,Normas!$A:$D,3,FALSE)*0.6)),"")</f>
      </c>
      <c r="H8675" s="2">
        <f>IFERROR(IF(ISBLANK($A8675),"",IF($A8675="Ūdeņraža jonu koncentrācija",VLOOKUP(Dati!$A8675,Normas!$A:$D,2,FALSE),VLOOKUP(Dati!$A8675,Normas!$A:$D,2,FALSE)*0.3)),"")</f>
      </c>
      <c r="I8675" s="2">
        <f>IFERROR(IF(ISBLANK($A8675),"",IF($A8675="Ūdeņraža jonu koncentrācija",VLOOKUP(Dati!$A8675,Normas!$A:$D,3,FALSE),VLOOKUP(Dati!$A8675,Normas!$A:$D,3,FALSE)*0.3)),"")</f>
      </c>
    </row>
    <row r="8676" spans="2:9" x14ac:dyDescent="0.2">
      <c r="B8676">
        <f>IF(ISBLANK(A8676),"",VLOOKUP(A8676,Normas!A:D,4,FALSE))</f>
      </c>
      <c r="E8676" s="2">
        <f>IF(ISBLANK(D8676),"",INT(YEARFRAC(D8676,'Vispārīga informācija'!$B$2)))</f>
      </c>
      <c r="F8676" s="2">
        <f>IFERROR(IF(ISBLANK($A8676),"",IF($A8676="Ūdeņraža jonu koncentrācija",VLOOKUP(Dati!$A8676,Normas!$A:$D,2,FALSE),VLOOKUP(Dati!$A8676,Normas!$A:$D,2,FALSE)*0.6)),"")</f>
      </c>
      <c r="G8676" s="2">
        <f>IFERROR(IF(ISBLANK($A8676),"",IF($A8676="Ūdeņraža jonu koncentrācija",VLOOKUP(Dati!$A8676,Normas!$A:$D,3,FALSE),VLOOKUP(Dati!$A8676,Normas!$A:$D,3,FALSE)*0.6)),"")</f>
      </c>
      <c r="H8676" s="2">
        <f>IFERROR(IF(ISBLANK($A8676),"",IF($A8676="Ūdeņraža jonu koncentrācija",VLOOKUP(Dati!$A8676,Normas!$A:$D,2,FALSE),VLOOKUP(Dati!$A8676,Normas!$A:$D,2,FALSE)*0.3)),"")</f>
      </c>
      <c r="I8676" s="2">
        <f>IFERROR(IF(ISBLANK($A8676),"",IF($A8676="Ūdeņraža jonu koncentrācija",VLOOKUP(Dati!$A8676,Normas!$A:$D,3,FALSE),VLOOKUP(Dati!$A8676,Normas!$A:$D,3,FALSE)*0.3)),"")</f>
      </c>
    </row>
    <row r="8677" spans="2:9" x14ac:dyDescent="0.2">
      <c r="B8677">
        <f>IF(ISBLANK(A8677),"",VLOOKUP(A8677,Normas!A:D,4,FALSE))</f>
      </c>
      <c r="E8677" s="2">
        <f>IF(ISBLANK(D8677),"",INT(YEARFRAC(D8677,'Vispārīga informācija'!$B$2)))</f>
      </c>
      <c r="F8677" s="2">
        <f>IFERROR(IF(ISBLANK($A8677),"",IF($A8677="Ūdeņraža jonu koncentrācija",VLOOKUP(Dati!$A8677,Normas!$A:$D,2,FALSE),VLOOKUP(Dati!$A8677,Normas!$A:$D,2,FALSE)*0.6)),"")</f>
      </c>
      <c r="G8677" s="2">
        <f>IFERROR(IF(ISBLANK($A8677),"",IF($A8677="Ūdeņraža jonu koncentrācija",VLOOKUP(Dati!$A8677,Normas!$A:$D,3,FALSE),VLOOKUP(Dati!$A8677,Normas!$A:$D,3,FALSE)*0.6)),"")</f>
      </c>
      <c r="H8677" s="2">
        <f>IFERROR(IF(ISBLANK($A8677),"",IF($A8677="Ūdeņraža jonu koncentrācija",VLOOKUP(Dati!$A8677,Normas!$A:$D,2,FALSE),VLOOKUP(Dati!$A8677,Normas!$A:$D,2,FALSE)*0.3)),"")</f>
      </c>
      <c r="I8677" s="2">
        <f>IFERROR(IF(ISBLANK($A8677),"",IF($A8677="Ūdeņraža jonu koncentrācija",VLOOKUP(Dati!$A8677,Normas!$A:$D,3,FALSE),VLOOKUP(Dati!$A8677,Normas!$A:$D,3,FALSE)*0.3)),"")</f>
      </c>
    </row>
    <row r="8678" spans="2:9" x14ac:dyDescent="0.2">
      <c r="B8678">
        <f>IF(ISBLANK(A8678),"",VLOOKUP(A8678,Normas!A:D,4,FALSE))</f>
      </c>
      <c r="E8678" s="2">
        <f>IF(ISBLANK(D8678),"",INT(YEARFRAC(D8678,'Vispārīga informācija'!$B$2)))</f>
      </c>
      <c r="F8678" s="2">
        <f>IFERROR(IF(ISBLANK($A8678),"",IF($A8678="Ūdeņraža jonu koncentrācija",VLOOKUP(Dati!$A8678,Normas!$A:$D,2,FALSE),VLOOKUP(Dati!$A8678,Normas!$A:$D,2,FALSE)*0.6)),"")</f>
      </c>
      <c r="G8678" s="2">
        <f>IFERROR(IF(ISBLANK($A8678),"",IF($A8678="Ūdeņraža jonu koncentrācija",VLOOKUP(Dati!$A8678,Normas!$A:$D,3,FALSE),VLOOKUP(Dati!$A8678,Normas!$A:$D,3,FALSE)*0.6)),"")</f>
      </c>
      <c r="H8678" s="2">
        <f>IFERROR(IF(ISBLANK($A8678),"",IF($A8678="Ūdeņraža jonu koncentrācija",VLOOKUP(Dati!$A8678,Normas!$A:$D,2,FALSE),VLOOKUP(Dati!$A8678,Normas!$A:$D,2,FALSE)*0.3)),"")</f>
      </c>
      <c r="I8678" s="2">
        <f>IFERROR(IF(ISBLANK($A8678),"",IF($A8678="Ūdeņraža jonu koncentrācija",VLOOKUP(Dati!$A8678,Normas!$A:$D,3,FALSE),VLOOKUP(Dati!$A8678,Normas!$A:$D,3,FALSE)*0.3)),"")</f>
      </c>
    </row>
    <row r="8679" spans="2:9" x14ac:dyDescent="0.2">
      <c r="B8679">
        <f>IF(ISBLANK(A8679),"",VLOOKUP(A8679,Normas!A:D,4,FALSE))</f>
      </c>
      <c r="E8679" s="2">
        <f>IF(ISBLANK(D8679),"",INT(YEARFRAC(D8679,'Vispārīga informācija'!$B$2)))</f>
      </c>
      <c r="F8679" s="2">
        <f>IFERROR(IF(ISBLANK($A8679),"",IF($A8679="Ūdeņraža jonu koncentrācija",VLOOKUP(Dati!$A8679,Normas!$A:$D,2,FALSE),VLOOKUP(Dati!$A8679,Normas!$A:$D,2,FALSE)*0.6)),"")</f>
      </c>
      <c r="G8679" s="2">
        <f>IFERROR(IF(ISBLANK($A8679),"",IF($A8679="Ūdeņraža jonu koncentrācija",VLOOKUP(Dati!$A8679,Normas!$A:$D,3,FALSE),VLOOKUP(Dati!$A8679,Normas!$A:$D,3,FALSE)*0.6)),"")</f>
      </c>
      <c r="H8679" s="2">
        <f>IFERROR(IF(ISBLANK($A8679),"",IF($A8679="Ūdeņraža jonu koncentrācija",VLOOKUP(Dati!$A8679,Normas!$A:$D,2,FALSE),VLOOKUP(Dati!$A8679,Normas!$A:$D,2,FALSE)*0.3)),"")</f>
      </c>
      <c r="I8679" s="2">
        <f>IFERROR(IF(ISBLANK($A8679),"",IF($A8679="Ūdeņraža jonu koncentrācija",VLOOKUP(Dati!$A8679,Normas!$A:$D,3,FALSE),VLOOKUP(Dati!$A8679,Normas!$A:$D,3,FALSE)*0.3)),"")</f>
      </c>
    </row>
    <row r="8680" spans="2:9" x14ac:dyDescent="0.2">
      <c r="B8680">
        <f>IF(ISBLANK(A8680),"",VLOOKUP(A8680,Normas!A:D,4,FALSE))</f>
      </c>
      <c r="E8680" s="2">
        <f>IF(ISBLANK(D8680),"",INT(YEARFRAC(D8680,'Vispārīga informācija'!$B$2)))</f>
      </c>
      <c r="F8680" s="2">
        <f>IFERROR(IF(ISBLANK($A8680),"",IF($A8680="Ūdeņraža jonu koncentrācija",VLOOKUP(Dati!$A8680,Normas!$A:$D,2,FALSE),VLOOKUP(Dati!$A8680,Normas!$A:$D,2,FALSE)*0.6)),"")</f>
      </c>
      <c r="G8680" s="2">
        <f>IFERROR(IF(ISBLANK($A8680),"",IF($A8680="Ūdeņraža jonu koncentrācija",VLOOKUP(Dati!$A8680,Normas!$A:$D,3,FALSE),VLOOKUP(Dati!$A8680,Normas!$A:$D,3,FALSE)*0.6)),"")</f>
      </c>
      <c r="H8680" s="2">
        <f>IFERROR(IF(ISBLANK($A8680),"",IF($A8680="Ūdeņraža jonu koncentrācija",VLOOKUP(Dati!$A8680,Normas!$A:$D,2,FALSE),VLOOKUP(Dati!$A8680,Normas!$A:$D,2,FALSE)*0.3)),"")</f>
      </c>
      <c r="I8680" s="2">
        <f>IFERROR(IF(ISBLANK($A8680),"",IF($A8680="Ūdeņraža jonu koncentrācija",VLOOKUP(Dati!$A8680,Normas!$A:$D,3,FALSE),VLOOKUP(Dati!$A8680,Normas!$A:$D,3,FALSE)*0.3)),"")</f>
      </c>
    </row>
    <row r="8681" spans="2:9" x14ac:dyDescent="0.2">
      <c r="B8681">
        <f>IF(ISBLANK(A8681),"",VLOOKUP(A8681,Normas!A:D,4,FALSE))</f>
      </c>
      <c r="E8681" s="2">
        <f>IF(ISBLANK(D8681),"",INT(YEARFRAC(D8681,'Vispārīga informācija'!$B$2)))</f>
      </c>
      <c r="F8681" s="2">
        <f>IFERROR(IF(ISBLANK($A8681),"",IF($A8681="Ūdeņraža jonu koncentrācija",VLOOKUP(Dati!$A8681,Normas!$A:$D,2,FALSE),VLOOKUP(Dati!$A8681,Normas!$A:$D,2,FALSE)*0.6)),"")</f>
      </c>
      <c r="G8681" s="2">
        <f>IFERROR(IF(ISBLANK($A8681),"",IF($A8681="Ūdeņraža jonu koncentrācija",VLOOKUP(Dati!$A8681,Normas!$A:$D,3,FALSE),VLOOKUP(Dati!$A8681,Normas!$A:$D,3,FALSE)*0.6)),"")</f>
      </c>
      <c r="H8681" s="2">
        <f>IFERROR(IF(ISBLANK($A8681),"",IF($A8681="Ūdeņraža jonu koncentrācija",VLOOKUP(Dati!$A8681,Normas!$A:$D,2,FALSE),VLOOKUP(Dati!$A8681,Normas!$A:$D,2,FALSE)*0.3)),"")</f>
      </c>
      <c r="I8681" s="2">
        <f>IFERROR(IF(ISBLANK($A8681),"",IF($A8681="Ūdeņraža jonu koncentrācija",VLOOKUP(Dati!$A8681,Normas!$A:$D,3,FALSE),VLOOKUP(Dati!$A8681,Normas!$A:$D,3,FALSE)*0.3)),"")</f>
      </c>
    </row>
    <row r="8682" spans="2:9" x14ac:dyDescent="0.2">
      <c r="B8682">
        <f>IF(ISBLANK(A8682),"",VLOOKUP(A8682,Normas!A:D,4,FALSE))</f>
      </c>
      <c r="E8682" s="2">
        <f>IF(ISBLANK(D8682),"",INT(YEARFRAC(D8682,'Vispārīga informācija'!$B$2)))</f>
      </c>
      <c r="F8682" s="2">
        <f>IFERROR(IF(ISBLANK($A8682),"",IF($A8682="Ūdeņraža jonu koncentrācija",VLOOKUP(Dati!$A8682,Normas!$A:$D,2,FALSE),VLOOKUP(Dati!$A8682,Normas!$A:$D,2,FALSE)*0.6)),"")</f>
      </c>
      <c r="G8682" s="2">
        <f>IFERROR(IF(ISBLANK($A8682),"",IF($A8682="Ūdeņraža jonu koncentrācija",VLOOKUP(Dati!$A8682,Normas!$A:$D,3,FALSE),VLOOKUP(Dati!$A8682,Normas!$A:$D,3,FALSE)*0.6)),"")</f>
      </c>
      <c r="H8682" s="2">
        <f>IFERROR(IF(ISBLANK($A8682),"",IF($A8682="Ūdeņraža jonu koncentrācija",VLOOKUP(Dati!$A8682,Normas!$A:$D,2,FALSE),VLOOKUP(Dati!$A8682,Normas!$A:$D,2,FALSE)*0.3)),"")</f>
      </c>
      <c r="I8682" s="2">
        <f>IFERROR(IF(ISBLANK($A8682),"",IF($A8682="Ūdeņraža jonu koncentrācija",VLOOKUP(Dati!$A8682,Normas!$A:$D,3,FALSE),VLOOKUP(Dati!$A8682,Normas!$A:$D,3,FALSE)*0.3)),"")</f>
      </c>
    </row>
    <row r="8683" spans="2:9" x14ac:dyDescent="0.2">
      <c r="B8683">
        <f>IF(ISBLANK(A8683),"",VLOOKUP(A8683,Normas!A:D,4,FALSE))</f>
      </c>
      <c r="E8683" s="2">
        <f>IF(ISBLANK(D8683),"",INT(YEARFRAC(D8683,'Vispārīga informācija'!$B$2)))</f>
      </c>
      <c r="F8683" s="2">
        <f>IFERROR(IF(ISBLANK($A8683),"",IF($A8683="Ūdeņraža jonu koncentrācija",VLOOKUP(Dati!$A8683,Normas!$A:$D,2,FALSE),VLOOKUP(Dati!$A8683,Normas!$A:$D,2,FALSE)*0.6)),"")</f>
      </c>
      <c r="G8683" s="2">
        <f>IFERROR(IF(ISBLANK($A8683),"",IF($A8683="Ūdeņraža jonu koncentrācija",VLOOKUP(Dati!$A8683,Normas!$A:$D,3,FALSE),VLOOKUP(Dati!$A8683,Normas!$A:$D,3,FALSE)*0.6)),"")</f>
      </c>
      <c r="H8683" s="2">
        <f>IFERROR(IF(ISBLANK($A8683),"",IF($A8683="Ūdeņraža jonu koncentrācija",VLOOKUP(Dati!$A8683,Normas!$A:$D,2,FALSE),VLOOKUP(Dati!$A8683,Normas!$A:$D,2,FALSE)*0.3)),"")</f>
      </c>
      <c r="I8683" s="2">
        <f>IFERROR(IF(ISBLANK($A8683),"",IF($A8683="Ūdeņraža jonu koncentrācija",VLOOKUP(Dati!$A8683,Normas!$A:$D,3,FALSE),VLOOKUP(Dati!$A8683,Normas!$A:$D,3,FALSE)*0.3)),"")</f>
      </c>
    </row>
    <row r="8684" spans="2:9" x14ac:dyDescent="0.2">
      <c r="B8684">
        <f>IF(ISBLANK(A8684),"",VLOOKUP(A8684,Normas!A:D,4,FALSE))</f>
      </c>
      <c r="E8684" s="2">
        <f>IF(ISBLANK(D8684),"",INT(YEARFRAC(D8684,'Vispārīga informācija'!$B$2)))</f>
      </c>
      <c r="F8684" s="2">
        <f>IFERROR(IF(ISBLANK($A8684),"",IF($A8684="Ūdeņraža jonu koncentrācija",VLOOKUP(Dati!$A8684,Normas!$A:$D,2,FALSE),VLOOKUP(Dati!$A8684,Normas!$A:$D,2,FALSE)*0.6)),"")</f>
      </c>
      <c r="G8684" s="2">
        <f>IFERROR(IF(ISBLANK($A8684),"",IF($A8684="Ūdeņraža jonu koncentrācija",VLOOKUP(Dati!$A8684,Normas!$A:$D,3,FALSE),VLOOKUP(Dati!$A8684,Normas!$A:$D,3,FALSE)*0.6)),"")</f>
      </c>
      <c r="H8684" s="2">
        <f>IFERROR(IF(ISBLANK($A8684),"",IF($A8684="Ūdeņraža jonu koncentrācija",VLOOKUP(Dati!$A8684,Normas!$A:$D,2,FALSE),VLOOKUP(Dati!$A8684,Normas!$A:$D,2,FALSE)*0.3)),"")</f>
      </c>
      <c r="I8684" s="2">
        <f>IFERROR(IF(ISBLANK($A8684),"",IF($A8684="Ūdeņraža jonu koncentrācija",VLOOKUP(Dati!$A8684,Normas!$A:$D,3,FALSE),VLOOKUP(Dati!$A8684,Normas!$A:$D,3,FALSE)*0.3)),"")</f>
      </c>
    </row>
    <row r="8685" spans="2:9" x14ac:dyDescent="0.2">
      <c r="B8685">
        <f>IF(ISBLANK(A8685),"",VLOOKUP(A8685,Normas!A:D,4,FALSE))</f>
      </c>
      <c r="E8685" s="2">
        <f>IF(ISBLANK(D8685),"",INT(YEARFRAC(D8685,'Vispārīga informācija'!$B$2)))</f>
      </c>
      <c r="F8685" s="2">
        <f>IFERROR(IF(ISBLANK($A8685),"",IF($A8685="Ūdeņraža jonu koncentrācija",VLOOKUP(Dati!$A8685,Normas!$A:$D,2,FALSE),VLOOKUP(Dati!$A8685,Normas!$A:$D,2,FALSE)*0.6)),"")</f>
      </c>
      <c r="G8685" s="2">
        <f>IFERROR(IF(ISBLANK($A8685),"",IF($A8685="Ūdeņraža jonu koncentrācija",VLOOKUP(Dati!$A8685,Normas!$A:$D,3,FALSE),VLOOKUP(Dati!$A8685,Normas!$A:$D,3,FALSE)*0.6)),"")</f>
      </c>
      <c r="H8685" s="2">
        <f>IFERROR(IF(ISBLANK($A8685),"",IF($A8685="Ūdeņraža jonu koncentrācija",VLOOKUP(Dati!$A8685,Normas!$A:$D,2,FALSE),VLOOKUP(Dati!$A8685,Normas!$A:$D,2,FALSE)*0.3)),"")</f>
      </c>
      <c r="I8685" s="2">
        <f>IFERROR(IF(ISBLANK($A8685),"",IF($A8685="Ūdeņraža jonu koncentrācija",VLOOKUP(Dati!$A8685,Normas!$A:$D,3,FALSE),VLOOKUP(Dati!$A8685,Normas!$A:$D,3,FALSE)*0.3)),"")</f>
      </c>
    </row>
    <row r="8686" spans="2:9" x14ac:dyDescent="0.2">
      <c r="B8686">
        <f>IF(ISBLANK(A8686),"",VLOOKUP(A8686,Normas!A:D,4,FALSE))</f>
      </c>
      <c r="E8686" s="2">
        <f>IF(ISBLANK(D8686),"",INT(YEARFRAC(D8686,'Vispārīga informācija'!$B$2)))</f>
      </c>
      <c r="F8686" s="2">
        <f>IFERROR(IF(ISBLANK($A8686),"",IF($A8686="Ūdeņraža jonu koncentrācija",VLOOKUP(Dati!$A8686,Normas!$A:$D,2,FALSE),VLOOKUP(Dati!$A8686,Normas!$A:$D,2,FALSE)*0.6)),"")</f>
      </c>
      <c r="G8686" s="2">
        <f>IFERROR(IF(ISBLANK($A8686),"",IF($A8686="Ūdeņraža jonu koncentrācija",VLOOKUP(Dati!$A8686,Normas!$A:$D,3,FALSE),VLOOKUP(Dati!$A8686,Normas!$A:$D,3,FALSE)*0.6)),"")</f>
      </c>
      <c r="H8686" s="2">
        <f>IFERROR(IF(ISBLANK($A8686),"",IF($A8686="Ūdeņraža jonu koncentrācija",VLOOKUP(Dati!$A8686,Normas!$A:$D,2,FALSE),VLOOKUP(Dati!$A8686,Normas!$A:$D,2,FALSE)*0.3)),"")</f>
      </c>
      <c r="I8686" s="2">
        <f>IFERROR(IF(ISBLANK($A8686),"",IF($A8686="Ūdeņraža jonu koncentrācija",VLOOKUP(Dati!$A8686,Normas!$A:$D,3,FALSE),VLOOKUP(Dati!$A8686,Normas!$A:$D,3,FALSE)*0.3)),"")</f>
      </c>
    </row>
    <row r="8687" spans="2:9" x14ac:dyDescent="0.2">
      <c r="B8687">
        <f>IF(ISBLANK(A8687),"",VLOOKUP(A8687,Normas!A:D,4,FALSE))</f>
      </c>
      <c r="E8687" s="2">
        <f>IF(ISBLANK(D8687),"",INT(YEARFRAC(D8687,'Vispārīga informācija'!$B$2)))</f>
      </c>
      <c r="F8687" s="2">
        <f>IFERROR(IF(ISBLANK($A8687),"",IF($A8687="Ūdeņraža jonu koncentrācija",VLOOKUP(Dati!$A8687,Normas!$A:$D,2,FALSE),VLOOKUP(Dati!$A8687,Normas!$A:$D,2,FALSE)*0.6)),"")</f>
      </c>
      <c r="G8687" s="2">
        <f>IFERROR(IF(ISBLANK($A8687),"",IF($A8687="Ūdeņraža jonu koncentrācija",VLOOKUP(Dati!$A8687,Normas!$A:$D,3,FALSE),VLOOKUP(Dati!$A8687,Normas!$A:$D,3,FALSE)*0.6)),"")</f>
      </c>
      <c r="H8687" s="2">
        <f>IFERROR(IF(ISBLANK($A8687),"",IF($A8687="Ūdeņraža jonu koncentrācija",VLOOKUP(Dati!$A8687,Normas!$A:$D,2,FALSE),VLOOKUP(Dati!$A8687,Normas!$A:$D,2,FALSE)*0.3)),"")</f>
      </c>
      <c r="I8687" s="2">
        <f>IFERROR(IF(ISBLANK($A8687),"",IF($A8687="Ūdeņraža jonu koncentrācija",VLOOKUP(Dati!$A8687,Normas!$A:$D,3,FALSE),VLOOKUP(Dati!$A8687,Normas!$A:$D,3,FALSE)*0.3)),"")</f>
      </c>
    </row>
    <row r="8688" spans="2:9" x14ac:dyDescent="0.2">
      <c r="B8688">
        <f>IF(ISBLANK(A8688),"",VLOOKUP(A8688,Normas!A:D,4,FALSE))</f>
      </c>
      <c r="E8688" s="2">
        <f>IF(ISBLANK(D8688),"",INT(YEARFRAC(D8688,'Vispārīga informācija'!$B$2)))</f>
      </c>
      <c r="F8688" s="2">
        <f>IFERROR(IF(ISBLANK($A8688),"",IF($A8688="Ūdeņraža jonu koncentrācija",VLOOKUP(Dati!$A8688,Normas!$A:$D,2,FALSE),VLOOKUP(Dati!$A8688,Normas!$A:$D,2,FALSE)*0.6)),"")</f>
      </c>
      <c r="G8688" s="2">
        <f>IFERROR(IF(ISBLANK($A8688),"",IF($A8688="Ūdeņraža jonu koncentrācija",VLOOKUP(Dati!$A8688,Normas!$A:$D,3,FALSE),VLOOKUP(Dati!$A8688,Normas!$A:$D,3,FALSE)*0.6)),"")</f>
      </c>
      <c r="H8688" s="2">
        <f>IFERROR(IF(ISBLANK($A8688),"",IF($A8688="Ūdeņraža jonu koncentrācija",VLOOKUP(Dati!$A8688,Normas!$A:$D,2,FALSE),VLOOKUP(Dati!$A8688,Normas!$A:$D,2,FALSE)*0.3)),"")</f>
      </c>
      <c r="I8688" s="2">
        <f>IFERROR(IF(ISBLANK($A8688),"",IF($A8688="Ūdeņraža jonu koncentrācija",VLOOKUP(Dati!$A8688,Normas!$A:$D,3,FALSE),VLOOKUP(Dati!$A8688,Normas!$A:$D,3,FALSE)*0.3)),"")</f>
      </c>
    </row>
    <row r="8689" spans="2:9" x14ac:dyDescent="0.2">
      <c r="B8689">
        <f>IF(ISBLANK(A8689),"",VLOOKUP(A8689,Normas!A:D,4,FALSE))</f>
      </c>
      <c r="E8689" s="2">
        <f>IF(ISBLANK(D8689),"",INT(YEARFRAC(D8689,'Vispārīga informācija'!$B$2)))</f>
      </c>
      <c r="F8689" s="2">
        <f>IFERROR(IF(ISBLANK($A8689),"",IF($A8689="Ūdeņraža jonu koncentrācija",VLOOKUP(Dati!$A8689,Normas!$A:$D,2,FALSE),VLOOKUP(Dati!$A8689,Normas!$A:$D,2,FALSE)*0.6)),"")</f>
      </c>
      <c r="G8689" s="2">
        <f>IFERROR(IF(ISBLANK($A8689),"",IF($A8689="Ūdeņraža jonu koncentrācija",VLOOKUP(Dati!$A8689,Normas!$A:$D,3,FALSE),VLOOKUP(Dati!$A8689,Normas!$A:$D,3,FALSE)*0.6)),"")</f>
      </c>
      <c r="H8689" s="2">
        <f>IFERROR(IF(ISBLANK($A8689),"",IF($A8689="Ūdeņraža jonu koncentrācija",VLOOKUP(Dati!$A8689,Normas!$A:$D,2,FALSE),VLOOKUP(Dati!$A8689,Normas!$A:$D,2,FALSE)*0.3)),"")</f>
      </c>
      <c r="I8689" s="2">
        <f>IFERROR(IF(ISBLANK($A8689),"",IF($A8689="Ūdeņraža jonu koncentrācija",VLOOKUP(Dati!$A8689,Normas!$A:$D,3,FALSE),VLOOKUP(Dati!$A8689,Normas!$A:$D,3,FALSE)*0.3)),"")</f>
      </c>
    </row>
    <row r="8690" spans="2:9" x14ac:dyDescent="0.2">
      <c r="B8690">
        <f>IF(ISBLANK(A8690),"",VLOOKUP(A8690,Normas!A:D,4,FALSE))</f>
      </c>
      <c r="E8690" s="2">
        <f>IF(ISBLANK(D8690),"",INT(YEARFRAC(D8690,'Vispārīga informācija'!$B$2)))</f>
      </c>
      <c r="F8690" s="2">
        <f>IFERROR(IF(ISBLANK($A8690),"",IF($A8690="Ūdeņraža jonu koncentrācija",VLOOKUP(Dati!$A8690,Normas!$A:$D,2,FALSE),VLOOKUP(Dati!$A8690,Normas!$A:$D,2,FALSE)*0.6)),"")</f>
      </c>
      <c r="G8690" s="2">
        <f>IFERROR(IF(ISBLANK($A8690),"",IF($A8690="Ūdeņraža jonu koncentrācija",VLOOKUP(Dati!$A8690,Normas!$A:$D,3,FALSE),VLOOKUP(Dati!$A8690,Normas!$A:$D,3,FALSE)*0.6)),"")</f>
      </c>
      <c r="H8690" s="2">
        <f>IFERROR(IF(ISBLANK($A8690),"",IF($A8690="Ūdeņraža jonu koncentrācija",VLOOKUP(Dati!$A8690,Normas!$A:$D,2,FALSE),VLOOKUP(Dati!$A8690,Normas!$A:$D,2,FALSE)*0.3)),"")</f>
      </c>
      <c r="I8690" s="2">
        <f>IFERROR(IF(ISBLANK($A8690),"",IF($A8690="Ūdeņraža jonu koncentrācija",VLOOKUP(Dati!$A8690,Normas!$A:$D,3,FALSE),VLOOKUP(Dati!$A8690,Normas!$A:$D,3,FALSE)*0.3)),"")</f>
      </c>
    </row>
    <row r="8691" spans="2:9" x14ac:dyDescent="0.2">
      <c r="B8691">
        <f>IF(ISBLANK(A8691),"",VLOOKUP(A8691,Normas!A:D,4,FALSE))</f>
      </c>
      <c r="E8691" s="2">
        <f>IF(ISBLANK(D8691),"",INT(YEARFRAC(D8691,'Vispārīga informācija'!$B$2)))</f>
      </c>
      <c r="F8691" s="2">
        <f>IFERROR(IF(ISBLANK($A8691),"",IF($A8691="Ūdeņraža jonu koncentrācija",VLOOKUP(Dati!$A8691,Normas!$A:$D,2,FALSE),VLOOKUP(Dati!$A8691,Normas!$A:$D,2,FALSE)*0.6)),"")</f>
      </c>
      <c r="G8691" s="2">
        <f>IFERROR(IF(ISBLANK($A8691),"",IF($A8691="Ūdeņraža jonu koncentrācija",VLOOKUP(Dati!$A8691,Normas!$A:$D,3,FALSE),VLOOKUP(Dati!$A8691,Normas!$A:$D,3,FALSE)*0.6)),"")</f>
      </c>
      <c r="H8691" s="2">
        <f>IFERROR(IF(ISBLANK($A8691),"",IF($A8691="Ūdeņraža jonu koncentrācija",VLOOKUP(Dati!$A8691,Normas!$A:$D,2,FALSE),VLOOKUP(Dati!$A8691,Normas!$A:$D,2,FALSE)*0.3)),"")</f>
      </c>
      <c r="I8691" s="2">
        <f>IFERROR(IF(ISBLANK($A8691),"",IF($A8691="Ūdeņraža jonu koncentrācija",VLOOKUP(Dati!$A8691,Normas!$A:$D,3,FALSE),VLOOKUP(Dati!$A8691,Normas!$A:$D,3,FALSE)*0.3)),"")</f>
      </c>
    </row>
    <row r="8692" spans="2:9" x14ac:dyDescent="0.2">
      <c r="B8692">
        <f>IF(ISBLANK(A8692),"",VLOOKUP(A8692,Normas!A:D,4,FALSE))</f>
      </c>
      <c r="E8692" s="2">
        <f>IF(ISBLANK(D8692),"",INT(YEARFRAC(D8692,'Vispārīga informācija'!$B$2)))</f>
      </c>
      <c r="F8692" s="2">
        <f>IFERROR(IF(ISBLANK($A8692),"",IF($A8692="Ūdeņraža jonu koncentrācija",VLOOKUP(Dati!$A8692,Normas!$A:$D,2,FALSE),VLOOKUP(Dati!$A8692,Normas!$A:$D,2,FALSE)*0.6)),"")</f>
      </c>
      <c r="G8692" s="2">
        <f>IFERROR(IF(ISBLANK($A8692),"",IF($A8692="Ūdeņraža jonu koncentrācija",VLOOKUP(Dati!$A8692,Normas!$A:$D,3,FALSE),VLOOKUP(Dati!$A8692,Normas!$A:$D,3,FALSE)*0.6)),"")</f>
      </c>
      <c r="H8692" s="2">
        <f>IFERROR(IF(ISBLANK($A8692),"",IF($A8692="Ūdeņraža jonu koncentrācija",VLOOKUP(Dati!$A8692,Normas!$A:$D,2,FALSE),VLOOKUP(Dati!$A8692,Normas!$A:$D,2,FALSE)*0.3)),"")</f>
      </c>
      <c r="I8692" s="2">
        <f>IFERROR(IF(ISBLANK($A8692),"",IF($A8692="Ūdeņraža jonu koncentrācija",VLOOKUP(Dati!$A8692,Normas!$A:$D,3,FALSE),VLOOKUP(Dati!$A8692,Normas!$A:$D,3,FALSE)*0.3)),"")</f>
      </c>
    </row>
    <row r="8693" spans="2:9" x14ac:dyDescent="0.2">
      <c r="B8693">
        <f>IF(ISBLANK(A8693),"",VLOOKUP(A8693,Normas!A:D,4,FALSE))</f>
      </c>
      <c r="E8693" s="2">
        <f>IF(ISBLANK(D8693),"",INT(YEARFRAC(D8693,'Vispārīga informācija'!$B$2)))</f>
      </c>
      <c r="F8693" s="2">
        <f>IFERROR(IF(ISBLANK($A8693),"",IF($A8693="Ūdeņraža jonu koncentrācija",VLOOKUP(Dati!$A8693,Normas!$A:$D,2,FALSE),VLOOKUP(Dati!$A8693,Normas!$A:$D,2,FALSE)*0.6)),"")</f>
      </c>
      <c r="G8693" s="2">
        <f>IFERROR(IF(ISBLANK($A8693),"",IF($A8693="Ūdeņraža jonu koncentrācija",VLOOKUP(Dati!$A8693,Normas!$A:$D,3,FALSE),VLOOKUP(Dati!$A8693,Normas!$A:$D,3,FALSE)*0.6)),"")</f>
      </c>
      <c r="H8693" s="2">
        <f>IFERROR(IF(ISBLANK($A8693),"",IF($A8693="Ūdeņraža jonu koncentrācija",VLOOKUP(Dati!$A8693,Normas!$A:$D,2,FALSE),VLOOKUP(Dati!$A8693,Normas!$A:$D,2,FALSE)*0.3)),"")</f>
      </c>
      <c r="I8693" s="2">
        <f>IFERROR(IF(ISBLANK($A8693),"",IF($A8693="Ūdeņraža jonu koncentrācija",VLOOKUP(Dati!$A8693,Normas!$A:$D,3,FALSE),VLOOKUP(Dati!$A8693,Normas!$A:$D,3,FALSE)*0.3)),"")</f>
      </c>
    </row>
    <row r="8694" spans="2:9" x14ac:dyDescent="0.2">
      <c r="B8694">
        <f>IF(ISBLANK(A8694),"",VLOOKUP(A8694,Normas!A:D,4,FALSE))</f>
      </c>
      <c r="E8694" s="2">
        <f>IF(ISBLANK(D8694),"",INT(YEARFRAC(D8694,'Vispārīga informācija'!$B$2)))</f>
      </c>
      <c r="F8694" s="2">
        <f>IFERROR(IF(ISBLANK($A8694),"",IF($A8694="Ūdeņraža jonu koncentrācija",VLOOKUP(Dati!$A8694,Normas!$A:$D,2,FALSE),VLOOKUP(Dati!$A8694,Normas!$A:$D,2,FALSE)*0.6)),"")</f>
      </c>
      <c r="G8694" s="2">
        <f>IFERROR(IF(ISBLANK($A8694),"",IF($A8694="Ūdeņraža jonu koncentrācija",VLOOKUP(Dati!$A8694,Normas!$A:$D,3,FALSE),VLOOKUP(Dati!$A8694,Normas!$A:$D,3,FALSE)*0.6)),"")</f>
      </c>
      <c r="H8694" s="2">
        <f>IFERROR(IF(ISBLANK($A8694),"",IF($A8694="Ūdeņraža jonu koncentrācija",VLOOKUP(Dati!$A8694,Normas!$A:$D,2,FALSE),VLOOKUP(Dati!$A8694,Normas!$A:$D,2,FALSE)*0.3)),"")</f>
      </c>
      <c r="I8694" s="2">
        <f>IFERROR(IF(ISBLANK($A8694),"",IF($A8694="Ūdeņraža jonu koncentrācija",VLOOKUP(Dati!$A8694,Normas!$A:$D,3,FALSE),VLOOKUP(Dati!$A8694,Normas!$A:$D,3,FALSE)*0.3)),"")</f>
      </c>
    </row>
    <row r="8695" spans="2:9" x14ac:dyDescent="0.2">
      <c r="B8695">
        <f>IF(ISBLANK(A8695),"",VLOOKUP(A8695,Normas!A:D,4,FALSE))</f>
      </c>
      <c r="E8695" s="2">
        <f>IF(ISBLANK(D8695),"",INT(YEARFRAC(D8695,'Vispārīga informācija'!$B$2)))</f>
      </c>
      <c r="F8695" s="2">
        <f>IFERROR(IF(ISBLANK($A8695),"",IF($A8695="Ūdeņraža jonu koncentrācija",VLOOKUP(Dati!$A8695,Normas!$A:$D,2,FALSE),VLOOKUP(Dati!$A8695,Normas!$A:$D,2,FALSE)*0.6)),"")</f>
      </c>
      <c r="G8695" s="2">
        <f>IFERROR(IF(ISBLANK($A8695),"",IF($A8695="Ūdeņraža jonu koncentrācija",VLOOKUP(Dati!$A8695,Normas!$A:$D,3,FALSE),VLOOKUP(Dati!$A8695,Normas!$A:$D,3,FALSE)*0.6)),"")</f>
      </c>
      <c r="H8695" s="2">
        <f>IFERROR(IF(ISBLANK($A8695),"",IF($A8695="Ūdeņraža jonu koncentrācija",VLOOKUP(Dati!$A8695,Normas!$A:$D,2,FALSE),VLOOKUP(Dati!$A8695,Normas!$A:$D,2,FALSE)*0.3)),"")</f>
      </c>
      <c r="I8695" s="2">
        <f>IFERROR(IF(ISBLANK($A8695),"",IF($A8695="Ūdeņraža jonu koncentrācija",VLOOKUP(Dati!$A8695,Normas!$A:$D,3,FALSE),VLOOKUP(Dati!$A8695,Normas!$A:$D,3,FALSE)*0.3)),"")</f>
      </c>
    </row>
    <row r="8696" spans="2:9" x14ac:dyDescent="0.2">
      <c r="B8696">
        <f>IF(ISBLANK(A8696),"",VLOOKUP(A8696,Normas!A:D,4,FALSE))</f>
      </c>
      <c r="E8696" s="2">
        <f>IF(ISBLANK(D8696),"",INT(YEARFRAC(D8696,'Vispārīga informācija'!$B$2)))</f>
      </c>
      <c r="F8696" s="2">
        <f>IFERROR(IF(ISBLANK($A8696),"",IF($A8696="Ūdeņraža jonu koncentrācija",VLOOKUP(Dati!$A8696,Normas!$A:$D,2,FALSE),VLOOKUP(Dati!$A8696,Normas!$A:$D,2,FALSE)*0.6)),"")</f>
      </c>
      <c r="G8696" s="2">
        <f>IFERROR(IF(ISBLANK($A8696),"",IF($A8696="Ūdeņraža jonu koncentrācija",VLOOKUP(Dati!$A8696,Normas!$A:$D,3,FALSE),VLOOKUP(Dati!$A8696,Normas!$A:$D,3,FALSE)*0.6)),"")</f>
      </c>
      <c r="H8696" s="2">
        <f>IFERROR(IF(ISBLANK($A8696),"",IF($A8696="Ūdeņraža jonu koncentrācija",VLOOKUP(Dati!$A8696,Normas!$A:$D,2,FALSE),VLOOKUP(Dati!$A8696,Normas!$A:$D,2,FALSE)*0.3)),"")</f>
      </c>
      <c r="I8696" s="2">
        <f>IFERROR(IF(ISBLANK($A8696),"",IF($A8696="Ūdeņraža jonu koncentrācija",VLOOKUP(Dati!$A8696,Normas!$A:$D,3,FALSE),VLOOKUP(Dati!$A8696,Normas!$A:$D,3,FALSE)*0.3)),"")</f>
      </c>
    </row>
    <row r="8697" spans="2:9" x14ac:dyDescent="0.2">
      <c r="B8697">
        <f>IF(ISBLANK(A8697),"",VLOOKUP(A8697,Normas!A:D,4,FALSE))</f>
      </c>
      <c r="E8697" s="2">
        <f>IF(ISBLANK(D8697),"",INT(YEARFRAC(D8697,'Vispārīga informācija'!$B$2)))</f>
      </c>
      <c r="F8697" s="2">
        <f>IFERROR(IF(ISBLANK($A8697),"",IF($A8697="Ūdeņraža jonu koncentrācija",VLOOKUP(Dati!$A8697,Normas!$A:$D,2,FALSE),VLOOKUP(Dati!$A8697,Normas!$A:$D,2,FALSE)*0.6)),"")</f>
      </c>
      <c r="G8697" s="2">
        <f>IFERROR(IF(ISBLANK($A8697),"",IF($A8697="Ūdeņraža jonu koncentrācija",VLOOKUP(Dati!$A8697,Normas!$A:$D,3,FALSE),VLOOKUP(Dati!$A8697,Normas!$A:$D,3,FALSE)*0.6)),"")</f>
      </c>
      <c r="H8697" s="2">
        <f>IFERROR(IF(ISBLANK($A8697),"",IF($A8697="Ūdeņraža jonu koncentrācija",VLOOKUP(Dati!$A8697,Normas!$A:$D,2,FALSE),VLOOKUP(Dati!$A8697,Normas!$A:$D,2,FALSE)*0.3)),"")</f>
      </c>
      <c r="I8697" s="2">
        <f>IFERROR(IF(ISBLANK($A8697),"",IF($A8697="Ūdeņraža jonu koncentrācija",VLOOKUP(Dati!$A8697,Normas!$A:$D,3,FALSE),VLOOKUP(Dati!$A8697,Normas!$A:$D,3,FALSE)*0.3)),"")</f>
      </c>
    </row>
    <row r="8698" spans="2:9" x14ac:dyDescent="0.2">
      <c r="B8698">
        <f>IF(ISBLANK(A8698),"",VLOOKUP(A8698,Normas!A:D,4,FALSE))</f>
      </c>
      <c r="E8698" s="2">
        <f>IF(ISBLANK(D8698),"",INT(YEARFRAC(D8698,'Vispārīga informācija'!$B$2)))</f>
      </c>
      <c r="F8698" s="2">
        <f>IFERROR(IF(ISBLANK($A8698),"",IF($A8698="Ūdeņraža jonu koncentrācija",VLOOKUP(Dati!$A8698,Normas!$A:$D,2,FALSE),VLOOKUP(Dati!$A8698,Normas!$A:$D,2,FALSE)*0.6)),"")</f>
      </c>
      <c r="G8698" s="2">
        <f>IFERROR(IF(ISBLANK($A8698),"",IF($A8698="Ūdeņraža jonu koncentrācija",VLOOKUP(Dati!$A8698,Normas!$A:$D,3,FALSE),VLOOKUP(Dati!$A8698,Normas!$A:$D,3,FALSE)*0.6)),"")</f>
      </c>
      <c r="H8698" s="2">
        <f>IFERROR(IF(ISBLANK($A8698),"",IF($A8698="Ūdeņraža jonu koncentrācija",VLOOKUP(Dati!$A8698,Normas!$A:$D,2,FALSE),VLOOKUP(Dati!$A8698,Normas!$A:$D,2,FALSE)*0.3)),"")</f>
      </c>
      <c r="I8698" s="2">
        <f>IFERROR(IF(ISBLANK($A8698),"",IF($A8698="Ūdeņraža jonu koncentrācija",VLOOKUP(Dati!$A8698,Normas!$A:$D,3,FALSE),VLOOKUP(Dati!$A8698,Normas!$A:$D,3,FALSE)*0.3)),"")</f>
      </c>
    </row>
    <row r="8699" spans="2:9" x14ac:dyDescent="0.2">
      <c r="B8699">
        <f>IF(ISBLANK(A8699),"",VLOOKUP(A8699,Normas!A:D,4,FALSE))</f>
      </c>
      <c r="E8699" s="2">
        <f>IF(ISBLANK(D8699),"",INT(YEARFRAC(D8699,'Vispārīga informācija'!$B$2)))</f>
      </c>
      <c r="F8699" s="2">
        <f>IFERROR(IF(ISBLANK($A8699),"",IF($A8699="Ūdeņraža jonu koncentrācija",VLOOKUP(Dati!$A8699,Normas!$A:$D,2,FALSE),VLOOKUP(Dati!$A8699,Normas!$A:$D,2,FALSE)*0.6)),"")</f>
      </c>
      <c r="G8699" s="2">
        <f>IFERROR(IF(ISBLANK($A8699),"",IF($A8699="Ūdeņraža jonu koncentrācija",VLOOKUP(Dati!$A8699,Normas!$A:$D,3,FALSE),VLOOKUP(Dati!$A8699,Normas!$A:$D,3,FALSE)*0.6)),"")</f>
      </c>
      <c r="H8699" s="2">
        <f>IFERROR(IF(ISBLANK($A8699),"",IF($A8699="Ūdeņraža jonu koncentrācija",VLOOKUP(Dati!$A8699,Normas!$A:$D,2,FALSE),VLOOKUP(Dati!$A8699,Normas!$A:$D,2,FALSE)*0.3)),"")</f>
      </c>
      <c r="I8699" s="2">
        <f>IFERROR(IF(ISBLANK($A8699),"",IF($A8699="Ūdeņraža jonu koncentrācija",VLOOKUP(Dati!$A8699,Normas!$A:$D,3,FALSE),VLOOKUP(Dati!$A8699,Normas!$A:$D,3,FALSE)*0.3)),"")</f>
      </c>
    </row>
    <row r="8700" spans="2:9" x14ac:dyDescent="0.2">
      <c r="B8700">
        <f>IF(ISBLANK(A8700),"",VLOOKUP(A8700,Normas!A:D,4,FALSE))</f>
      </c>
      <c r="E8700" s="2">
        <f>IF(ISBLANK(D8700),"",INT(YEARFRAC(D8700,'Vispārīga informācija'!$B$2)))</f>
      </c>
      <c r="F8700" s="2">
        <f>IFERROR(IF(ISBLANK($A8700),"",IF($A8700="Ūdeņraža jonu koncentrācija",VLOOKUP(Dati!$A8700,Normas!$A:$D,2,FALSE),VLOOKUP(Dati!$A8700,Normas!$A:$D,2,FALSE)*0.6)),"")</f>
      </c>
      <c r="G8700" s="2">
        <f>IFERROR(IF(ISBLANK($A8700),"",IF($A8700="Ūdeņraža jonu koncentrācija",VLOOKUP(Dati!$A8700,Normas!$A:$D,3,FALSE),VLOOKUP(Dati!$A8700,Normas!$A:$D,3,FALSE)*0.6)),"")</f>
      </c>
      <c r="H8700" s="2">
        <f>IFERROR(IF(ISBLANK($A8700),"",IF($A8700="Ūdeņraža jonu koncentrācija",VLOOKUP(Dati!$A8700,Normas!$A:$D,2,FALSE),VLOOKUP(Dati!$A8700,Normas!$A:$D,2,FALSE)*0.3)),"")</f>
      </c>
      <c r="I8700" s="2">
        <f>IFERROR(IF(ISBLANK($A8700),"",IF($A8700="Ūdeņraža jonu koncentrācija",VLOOKUP(Dati!$A8700,Normas!$A:$D,3,FALSE),VLOOKUP(Dati!$A8700,Normas!$A:$D,3,FALSE)*0.3)),"")</f>
      </c>
    </row>
    <row r="8701" spans="2:9" x14ac:dyDescent="0.2">
      <c r="B8701">
        <f>IF(ISBLANK(A8701),"",VLOOKUP(A8701,Normas!A:D,4,FALSE))</f>
      </c>
      <c r="E8701" s="2">
        <f>IF(ISBLANK(D8701),"",INT(YEARFRAC(D8701,'Vispārīga informācija'!$B$2)))</f>
      </c>
      <c r="F8701" s="2">
        <f>IFERROR(IF(ISBLANK($A8701),"",IF($A8701="Ūdeņraža jonu koncentrācija",VLOOKUP(Dati!$A8701,Normas!$A:$D,2,FALSE),VLOOKUP(Dati!$A8701,Normas!$A:$D,2,FALSE)*0.6)),"")</f>
      </c>
      <c r="G8701" s="2">
        <f>IFERROR(IF(ISBLANK($A8701),"",IF($A8701="Ūdeņraža jonu koncentrācija",VLOOKUP(Dati!$A8701,Normas!$A:$D,3,FALSE),VLOOKUP(Dati!$A8701,Normas!$A:$D,3,FALSE)*0.6)),"")</f>
      </c>
      <c r="H8701" s="2">
        <f>IFERROR(IF(ISBLANK($A8701),"",IF($A8701="Ūdeņraža jonu koncentrācija",VLOOKUP(Dati!$A8701,Normas!$A:$D,2,FALSE),VLOOKUP(Dati!$A8701,Normas!$A:$D,2,FALSE)*0.3)),"")</f>
      </c>
      <c r="I8701" s="2">
        <f>IFERROR(IF(ISBLANK($A8701),"",IF($A8701="Ūdeņraža jonu koncentrācija",VLOOKUP(Dati!$A8701,Normas!$A:$D,3,FALSE),VLOOKUP(Dati!$A8701,Normas!$A:$D,3,FALSE)*0.3)),"")</f>
      </c>
    </row>
    <row r="8702" spans="2:9" x14ac:dyDescent="0.2">
      <c r="B8702">
        <f>IF(ISBLANK(A8702),"",VLOOKUP(A8702,Normas!A:D,4,FALSE))</f>
      </c>
      <c r="E8702" s="2">
        <f>IF(ISBLANK(D8702),"",INT(YEARFRAC(D8702,'Vispārīga informācija'!$B$2)))</f>
      </c>
      <c r="F8702" s="2">
        <f>IFERROR(IF(ISBLANK($A8702),"",IF($A8702="Ūdeņraža jonu koncentrācija",VLOOKUP(Dati!$A8702,Normas!$A:$D,2,FALSE),VLOOKUP(Dati!$A8702,Normas!$A:$D,2,FALSE)*0.6)),"")</f>
      </c>
      <c r="G8702" s="2">
        <f>IFERROR(IF(ISBLANK($A8702),"",IF($A8702="Ūdeņraža jonu koncentrācija",VLOOKUP(Dati!$A8702,Normas!$A:$D,3,FALSE),VLOOKUP(Dati!$A8702,Normas!$A:$D,3,FALSE)*0.6)),"")</f>
      </c>
      <c r="H8702" s="2">
        <f>IFERROR(IF(ISBLANK($A8702),"",IF($A8702="Ūdeņraža jonu koncentrācija",VLOOKUP(Dati!$A8702,Normas!$A:$D,2,FALSE),VLOOKUP(Dati!$A8702,Normas!$A:$D,2,FALSE)*0.3)),"")</f>
      </c>
      <c r="I8702" s="2">
        <f>IFERROR(IF(ISBLANK($A8702),"",IF($A8702="Ūdeņraža jonu koncentrācija",VLOOKUP(Dati!$A8702,Normas!$A:$D,3,FALSE),VLOOKUP(Dati!$A8702,Normas!$A:$D,3,FALSE)*0.3)),"")</f>
      </c>
    </row>
    <row r="8703" spans="2:9" x14ac:dyDescent="0.2">
      <c r="B8703">
        <f>IF(ISBLANK(A8703),"",VLOOKUP(A8703,Normas!A:D,4,FALSE))</f>
      </c>
      <c r="E8703" s="2">
        <f>IF(ISBLANK(D8703),"",INT(YEARFRAC(D8703,'Vispārīga informācija'!$B$2)))</f>
      </c>
      <c r="F8703" s="2">
        <f>IFERROR(IF(ISBLANK($A8703),"",IF($A8703="Ūdeņraža jonu koncentrācija",VLOOKUP(Dati!$A8703,Normas!$A:$D,2,FALSE),VLOOKUP(Dati!$A8703,Normas!$A:$D,2,FALSE)*0.6)),"")</f>
      </c>
      <c r="G8703" s="2">
        <f>IFERROR(IF(ISBLANK($A8703),"",IF($A8703="Ūdeņraža jonu koncentrācija",VLOOKUP(Dati!$A8703,Normas!$A:$D,3,FALSE),VLOOKUP(Dati!$A8703,Normas!$A:$D,3,FALSE)*0.6)),"")</f>
      </c>
      <c r="H8703" s="2">
        <f>IFERROR(IF(ISBLANK($A8703),"",IF($A8703="Ūdeņraža jonu koncentrācija",VLOOKUP(Dati!$A8703,Normas!$A:$D,2,FALSE),VLOOKUP(Dati!$A8703,Normas!$A:$D,2,FALSE)*0.3)),"")</f>
      </c>
      <c r="I8703" s="2">
        <f>IFERROR(IF(ISBLANK($A8703),"",IF($A8703="Ūdeņraža jonu koncentrācija",VLOOKUP(Dati!$A8703,Normas!$A:$D,3,FALSE),VLOOKUP(Dati!$A8703,Normas!$A:$D,3,FALSE)*0.3)),"")</f>
      </c>
    </row>
    <row r="8704" spans="2:9" x14ac:dyDescent="0.2">
      <c r="B8704">
        <f>IF(ISBLANK(A8704),"",VLOOKUP(A8704,Normas!A:D,4,FALSE))</f>
      </c>
      <c r="E8704" s="2">
        <f>IF(ISBLANK(D8704),"",INT(YEARFRAC(D8704,'Vispārīga informācija'!$B$2)))</f>
      </c>
      <c r="F8704" s="2">
        <f>IFERROR(IF(ISBLANK($A8704),"",IF($A8704="Ūdeņraža jonu koncentrācija",VLOOKUP(Dati!$A8704,Normas!$A:$D,2,FALSE),VLOOKUP(Dati!$A8704,Normas!$A:$D,2,FALSE)*0.6)),"")</f>
      </c>
      <c r="G8704" s="2">
        <f>IFERROR(IF(ISBLANK($A8704),"",IF($A8704="Ūdeņraža jonu koncentrācija",VLOOKUP(Dati!$A8704,Normas!$A:$D,3,FALSE),VLOOKUP(Dati!$A8704,Normas!$A:$D,3,FALSE)*0.6)),"")</f>
      </c>
      <c r="H8704" s="2">
        <f>IFERROR(IF(ISBLANK($A8704),"",IF($A8704="Ūdeņraža jonu koncentrācija",VLOOKUP(Dati!$A8704,Normas!$A:$D,2,FALSE),VLOOKUP(Dati!$A8704,Normas!$A:$D,2,FALSE)*0.3)),"")</f>
      </c>
      <c r="I8704" s="2">
        <f>IFERROR(IF(ISBLANK($A8704),"",IF($A8704="Ūdeņraža jonu koncentrācija",VLOOKUP(Dati!$A8704,Normas!$A:$D,3,FALSE),VLOOKUP(Dati!$A8704,Normas!$A:$D,3,FALSE)*0.3)),"")</f>
      </c>
    </row>
    <row r="8705" spans="2:9" x14ac:dyDescent="0.2">
      <c r="B8705">
        <f>IF(ISBLANK(A8705),"",VLOOKUP(A8705,Normas!A:D,4,FALSE))</f>
      </c>
      <c r="E8705" s="2">
        <f>IF(ISBLANK(D8705),"",INT(YEARFRAC(D8705,'Vispārīga informācija'!$B$2)))</f>
      </c>
      <c r="F8705" s="2">
        <f>IFERROR(IF(ISBLANK($A8705),"",IF($A8705="Ūdeņraža jonu koncentrācija",VLOOKUP(Dati!$A8705,Normas!$A:$D,2,FALSE),VLOOKUP(Dati!$A8705,Normas!$A:$D,2,FALSE)*0.6)),"")</f>
      </c>
      <c r="G8705" s="2">
        <f>IFERROR(IF(ISBLANK($A8705),"",IF($A8705="Ūdeņraža jonu koncentrācija",VLOOKUP(Dati!$A8705,Normas!$A:$D,3,FALSE),VLOOKUP(Dati!$A8705,Normas!$A:$D,3,FALSE)*0.6)),"")</f>
      </c>
      <c r="H8705" s="2">
        <f>IFERROR(IF(ISBLANK($A8705),"",IF($A8705="Ūdeņraža jonu koncentrācija",VLOOKUP(Dati!$A8705,Normas!$A:$D,2,FALSE),VLOOKUP(Dati!$A8705,Normas!$A:$D,2,FALSE)*0.3)),"")</f>
      </c>
      <c r="I8705" s="2">
        <f>IFERROR(IF(ISBLANK($A8705),"",IF($A8705="Ūdeņraža jonu koncentrācija",VLOOKUP(Dati!$A8705,Normas!$A:$D,3,FALSE),VLOOKUP(Dati!$A8705,Normas!$A:$D,3,FALSE)*0.3)),"")</f>
      </c>
    </row>
    <row r="8706" spans="2:9" x14ac:dyDescent="0.2">
      <c r="B8706">
        <f>IF(ISBLANK(A8706),"",VLOOKUP(A8706,Normas!A:D,4,FALSE))</f>
      </c>
      <c r="E8706" s="2">
        <f>IF(ISBLANK(D8706),"",INT(YEARFRAC(D8706,'Vispārīga informācija'!$B$2)))</f>
      </c>
      <c r="F8706" s="2">
        <f>IFERROR(IF(ISBLANK($A8706),"",IF($A8706="Ūdeņraža jonu koncentrācija",VLOOKUP(Dati!$A8706,Normas!$A:$D,2,FALSE),VLOOKUP(Dati!$A8706,Normas!$A:$D,2,FALSE)*0.6)),"")</f>
      </c>
      <c r="G8706" s="2">
        <f>IFERROR(IF(ISBLANK($A8706),"",IF($A8706="Ūdeņraža jonu koncentrācija",VLOOKUP(Dati!$A8706,Normas!$A:$D,3,FALSE),VLOOKUP(Dati!$A8706,Normas!$A:$D,3,FALSE)*0.6)),"")</f>
      </c>
      <c r="H8706" s="2">
        <f>IFERROR(IF(ISBLANK($A8706),"",IF($A8706="Ūdeņraža jonu koncentrācija",VLOOKUP(Dati!$A8706,Normas!$A:$D,2,FALSE),VLOOKUP(Dati!$A8706,Normas!$A:$D,2,FALSE)*0.3)),"")</f>
      </c>
      <c r="I8706" s="2">
        <f>IFERROR(IF(ISBLANK($A8706),"",IF($A8706="Ūdeņraža jonu koncentrācija",VLOOKUP(Dati!$A8706,Normas!$A:$D,3,FALSE),VLOOKUP(Dati!$A8706,Normas!$A:$D,3,FALSE)*0.3)),"")</f>
      </c>
    </row>
    <row r="8707" spans="2:9" x14ac:dyDescent="0.2">
      <c r="B8707">
        <f>IF(ISBLANK(A8707),"",VLOOKUP(A8707,Normas!A:D,4,FALSE))</f>
      </c>
      <c r="E8707" s="2">
        <f>IF(ISBLANK(D8707),"",INT(YEARFRAC(D8707,'Vispārīga informācija'!$B$2)))</f>
      </c>
      <c r="F8707" s="2">
        <f>IFERROR(IF(ISBLANK($A8707),"",IF($A8707="Ūdeņraža jonu koncentrācija",VLOOKUP(Dati!$A8707,Normas!$A:$D,2,FALSE),VLOOKUP(Dati!$A8707,Normas!$A:$D,2,FALSE)*0.6)),"")</f>
      </c>
      <c r="G8707" s="2">
        <f>IFERROR(IF(ISBLANK($A8707),"",IF($A8707="Ūdeņraža jonu koncentrācija",VLOOKUP(Dati!$A8707,Normas!$A:$D,3,FALSE),VLOOKUP(Dati!$A8707,Normas!$A:$D,3,FALSE)*0.6)),"")</f>
      </c>
      <c r="H8707" s="2">
        <f>IFERROR(IF(ISBLANK($A8707),"",IF($A8707="Ūdeņraža jonu koncentrācija",VLOOKUP(Dati!$A8707,Normas!$A:$D,2,FALSE),VLOOKUP(Dati!$A8707,Normas!$A:$D,2,FALSE)*0.3)),"")</f>
      </c>
      <c r="I8707" s="2">
        <f>IFERROR(IF(ISBLANK($A8707),"",IF($A8707="Ūdeņraža jonu koncentrācija",VLOOKUP(Dati!$A8707,Normas!$A:$D,3,FALSE),VLOOKUP(Dati!$A8707,Normas!$A:$D,3,FALSE)*0.3)),"")</f>
      </c>
    </row>
    <row r="8708" spans="2:9" x14ac:dyDescent="0.2">
      <c r="B8708">
        <f>IF(ISBLANK(A8708),"",VLOOKUP(A8708,Normas!A:D,4,FALSE))</f>
      </c>
      <c r="E8708" s="2">
        <f>IF(ISBLANK(D8708),"",INT(YEARFRAC(D8708,'Vispārīga informācija'!$B$2)))</f>
      </c>
      <c r="F8708" s="2">
        <f>IFERROR(IF(ISBLANK($A8708),"",IF($A8708="Ūdeņraža jonu koncentrācija",VLOOKUP(Dati!$A8708,Normas!$A:$D,2,FALSE),VLOOKUP(Dati!$A8708,Normas!$A:$D,2,FALSE)*0.6)),"")</f>
      </c>
      <c r="G8708" s="2">
        <f>IFERROR(IF(ISBLANK($A8708),"",IF($A8708="Ūdeņraža jonu koncentrācija",VLOOKUP(Dati!$A8708,Normas!$A:$D,3,FALSE),VLOOKUP(Dati!$A8708,Normas!$A:$D,3,FALSE)*0.6)),"")</f>
      </c>
      <c r="H8708" s="2">
        <f>IFERROR(IF(ISBLANK($A8708),"",IF($A8708="Ūdeņraža jonu koncentrācija",VLOOKUP(Dati!$A8708,Normas!$A:$D,2,FALSE),VLOOKUP(Dati!$A8708,Normas!$A:$D,2,FALSE)*0.3)),"")</f>
      </c>
      <c r="I8708" s="2">
        <f>IFERROR(IF(ISBLANK($A8708),"",IF($A8708="Ūdeņraža jonu koncentrācija",VLOOKUP(Dati!$A8708,Normas!$A:$D,3,FALSE),VLOOKUP(Dati!$A8708,Normas!$A:$D,3,FALSE)*0.3)),"")</f>
      </c>
    </row>
    <row r="8709" spans="2:9" x14ac:dyDescent="0.2">
      <c r="B8709">
        <f>IF(ISBLANK(A8709),"",VLOOKUP(A8709,Normas!A:D,4,FALSE))</f>
      </c>
      <c r="E8709" s="2">
        <f>IF(ISBLANK(D8709),"",INT(YEARFRAC(D8709,'Vispārīga informācija'!$B$2)))</f>
      </c>
      <c r="F8709" s="2">
        <f>IFERROR(IF(ISBLANK($A8709),"",IF($A8709="Ūdeņraža jonu koncentrācija",VLOOKUP(Dati!$A8709,Normas!$A:$D,2,FALSE),VLOOKUP(Dati!$A8709,Normas!$A:$D,2,FALSE)*0.6)),"")</f>
      </c>
      <c r="G8709" s="2">
        <f>IFERROR(IF(ISBLANK($A8709),"",IF($A8709="Ūdeņraža jonu koncentrācija",VLOOKUP(Dati!$A8709,Normas!$A:$D,3,FALSE),VLOOKUP(Dati!$A8709,Normas!$A:$D,3,FALSE)*0.6)),"")</f>
      </c>
      <c r="H8709" s="2">
        <f>IFERROR(IF(ISBLANK($A8709),"",IF($A8709="Ūdeņraža jonu koncentrācija",VLOOKUP(Dati!$A8709,Normas!$A:$D,2,FALSE),VLOOKUP(Dati!$A8709,Normas!$A:$D,2,FALSE)*0.3)),"")</f>
      </c>
      <c r="I8709" s="2">
        <f>IFERROR(IF(ISBLANK($A8709),"",IF($A8709="Ūdeņraža jonu koncentrācija",VLOOKUP(Dati!$A8709,Normas!$A:$D,3,FALSE),VLOOKUP(Dati!$A8709,Normas!$A:$D,3,FALSE)*0.3)),"")</f>
      </c>
    </row>
    <row r="8710" spans="2:9" x14ac:dyDescent="0.2">
      <c r="B8710">
        <f>IF(ISBLANK(A8710),"",VLOOKUP(A8710,Normas!A:D,4,FALSE))</f>
      </c>
      <c r="E8710" s="2">
        <f>IF(ISBLANK(D8710),"",INT(YEARFRAC(D8710,'Vispārīga informācija'!$B$2)))</f>
      </c>
      <c r="F8710" s="2">
        <f>IFERROR(IF(ISBLANK($A8710),"",IF($A8710="Ūdeņraža jonu koncentrācija",VLOOKUP(Dati!$A8710,Normas!$A:$D,2,FALSE),VLOOKUP(Dati!$A8710,Normas!$A:$D,2,FALSE)*0.6)),"")</f>
      </c>
      <c r="G8710" s="2">
        <f>IFERROR(IF(ISBLANK($A8710),"",IF($A8710="Ūdeņraža jonu koncentrācija",VLOOKUP(Dati!$A8710,Normas!$A:$D,3,FALSE),VLOOKUP(Dati!$A8710,Normas!$A:$D,3,FALSE)*0.6)),"")</f>
      </c>
      <c r="H8710" s="2">
        <f>IFERROR(IF(ISBLANK($A8710),"",IF($A8710="Ūdeņraža jonu koncentrācija",VLOOKUP(Dati!$A8710,Normas!$A:$D,2,FALSE),VLOOKUP(Dati!$A8710,Normas!$A:$D,2,FALSE)*0.3)),"")</f>
      </c>
      <c r="I8710" s="2">
        <f>IFERROR(IF(ISBLANK($A8710),"",IF($A8710="Ūdeņraža jonu koncentrācija",VLOOKUP(Dati!$A8710,Normas!$A:$D,3,FALSE),VLOOKUP(Dati!$A8710,Normas!$A:$D,3,FALSE)*0.3)),"")</f>
      </c>
    </row>
    <row r="8711" spans="2:9" x14ac:dyDescent="0.2">
      <c r="B8711">
        <f>IF(ISBLANK(A8711),"",VLOOKUP(A8711,Normas!A:D,4,FALSE))</f>
      </c>
      <c r="E8711" s="2">
        <f>IF(ISBLANK(D8711),"",INT(YEARFRAC(D8711,'Vispārīga informācija'!$B$2)))</f>
      </c>
      <c r="F8711" s="2">
        <f>IFERROR(IF(ISBLANK($A8711),"",IF($A8711="Ūdeņraža jonu koncentrācija",VLOOKUP(Dati!$A8711,Normas!$A:$D,2,FALSE),VLOOKUP(Dati!$A8711,Normas!$A:$D,2,FALSE)*0.6)),"")</f>
      </c>
      <c r="G8711" s="2">
        <f>IFERROR(IF(ISBLANK($A8711),"",IF($A8711="Ūdeņraža jonu koncentrācija",VLOOKUP(Dati!$A8711,Normas!$A:$D,3,FALSE),VLOOKUP(Dati!$A8711,Normas!$A:$D,3,FALSE)*0.6)),"")</f>
      </c>
      <c r="H8711" s="2">
        <f>IFERROR(IF(ISBLANK($A8711),"",IF($A8711="Ūdeņraža jonu koncentrācija",VLOOKUP(Dati!$A8711,Normas!$A:$D,2,FALSE),VLOOKUP(Dati!$A8711,Normas!$A:$D,2,FALSE)*0.3)),"")</f>
      </c>
      <c r="I8711" s="2">
        <f>IFERROR(IF(ISBLANK($A8711),"",IF($A8711="Ūdeņraža jonu koncentrācija",VLOOKUP(Dati!$A8711,Normas!$A:$D,3,FALSE),VLOOKUP(Dati!$A8711,Normas!$A:$D,3,FALSE)*0.3)),"")</f>
      </c>
    </row>
    <row r="8712" spans="2:9" x14ac:dyDescent="0.2">
      <c r="B8712">
        <f>IF(ISBLANK(A8712),"",VLOOKUP(A8712,Normas!A:D,4,FALSE))</f>
      </c>
      <c r="E8712" s="2">
        <f>IF(ISBLANK(D8712),"",INT(YEARFRAC(D8712,'Vispārīga informācija'!$B$2)))</f>
      </c>
      <c r="F8712" s="2">
        <f>IFERROR(IF(ISBLANK($A8712),"",IF($A8712="Ūdeņraža jonu koncentrācija",VLOOKUP(Dati!$A8712,Normas!$A:$D,2,FALSE),VLOOKUP(Dati!$A8712,Normas!$A:$D,2,FALSE)*0.6)),"")</f>
      </c>
      <c r="G8712" s="2">
        <f>IFERROR(IF(ISBLANK($A8712),"",IF($A8712="Ūdeņraža jonu koncentrācija",VLOOKUP(Dati!$A8712,Normas!$A:$D,3,FALSE),VLOOKUP(Dati!$A8712,Normas!$A:$D,3,FALSE)*0.6)),"")</f>
      </c>
      <c r="H8712" s="2">
        <f>IFERROR(IF(ISBLANK($A8712),"",IF($A8712="Ūdeņraža jonu koncentrācija",VLOOKUP(Dati!$A8712,Normas!$A:$D,2,FALSE),VLOOKUP(Dati!$A8712,Normas!$A:$D,2,FALSE)*0.3)),"")</f>
      </c>
      <c r="I8712" s="2">
        <f>IFERROR(IF(ISBLANK($A8712),"",IF($A8712="Ūdeņraža jonu koncentrācija",VLOOKUP(Dati!$A8712,Normas!$A:$D,3,FALSE),VLOOKUP(Dati!$A8712,Normas!$A:$D,3,FALSE)*0.3)),"")</f>
      </c>
    </row>
    <row r="8713" spans="2:9" x14ac:dyDescent="0.2">
      <c r="B8713">
        <f>IF(ISBLANK(A8713),"",VLOOKUP(A8713,Normas!A:D,4,FALSE))</f>
      </c>
      <c r="E8713" s="2">
        <f>IF(ISBLANK(D8713),"",INT(YEARFRAC(D8713,'Vispārīga informācija'!$B$2)))</f>
      </c>
      <c r="F8713" s="2">
        <f>IFERROR(IF(ISBLANK($A8713),"",IF($A8713="Ūdeņraža jonu koncentrācija",VLOOKUP(Dati!$A8713,Normas!$A:$D,2,FALSE),VLOOKUP(Dati!$A8713,Normas!$A:$D,2,FALSE)*0.6)),"")</f>
      </c>
      <c r="G8713" s="2">
        <f>IFERROR(IF(ISBLANK($A8713),"",IF($A8713="Ūdeņraža jonu koncentrācija",VLOOKUP(Dati!$A8713,Normas!$A:$D,3,FALSE),VLOOKUP(Dati!$A8713,Normas!$A:$D,3,FALSE)*0.6)),"")</f>
      </c>
      <c r="H8713" s="2">
        <f>IFERROR(IF(ISBLANK($A8713),"",IF($A8713="Ūdeņraža jonu koncentrācija",VLOOKUP(Dati!$A8713,Normas!$A:$D,2,FALSE),VLOOKUP(Dati!$A8713,Normas!$A:$D,2,FALSE)*0.3)),"")</f>
      </c>
      <c r="I8713" s="2">
        <f>IFERROR(IF(ISBLANK($A8713),"",IF($A8713="Ūdeņraža jonu koncentrācija",VLOOKUP(Dati!$A8713,Normas!$A:$D,3,FALSE),VLOOKUP(Dati!$A8713,Normas!$A:$D,3,FALSE)*0.3)),"")</f>
      </c>
    </row>
    <row r="8714" spans="2:9" x14ac:dyDescent="0.2">
      <c r="B8714">
        <f>IF(ISBLANK(A8714),"",VLOOKUP(A8714,Normas!A:D,4,FALSE))</f>
      </c>
      <c r="E8714" s="2">
        <f>IF(ISBLANK(D8714),"",INT(YEARFRAC(D8714,'Vispārīga informācija'!$B$2)))</f>
      </c>
      <c r="F8714" s="2">
        <f>IFERROR(IF(ISBLANK($A8714),"",IF($A8714="Ūdeņraža jonu koncentrācija",VLOOKUP(Dati!$A8714,Normas!$A:$D,2,FALSE),VLOOKUP(Dati!$A8714,Normas!$A:$D,2,FALSE)*0.6)),"")</f>
      </c>
      <c r="G8714" s="2">
        <f>IFERROR(IF(ISBLANK($A8714),"",IF($A8714="Ūdeņraža jonu koncentrācija",VLOOKUP(Dati!$A8714,Normas!$A:$D,3,FALSE),VLOOKUP(Dati!$A8714,Normas!$A:$D,3,FALSE)*0.6)),"")</f>
      </c>
      <c r="H8714" s="2">
        <f>IFERROR(IF(ISBLANK($A8714),"",IF($A8714="Ūdeņraža jonu koncentrācija",VLOOKUP(Dati!$A8714,Normas!$A:$D,2,FALSE),VLOOKUP(Dati!$A8714,Normas!$A:$D,2,FALSE)*0.3)),"")</f>
      </c>
      <c r="I8714" s="2">
        <f>IFERROR(IF(ISBLANK($A8714),"",IF($A8714="Ūdeņraža jonu koncentrācija",VLOOKUP(Dati!$A8714,Normas!$A:$D,3,FALSE),VLOOKUP(Dati!$A8714,Normas!$A:$D,3,FALSE)*0.3)),"")</f>
      </c>
    </row>
    <row r="8715" spans="2:9" x14ac:dyDescent="0.2">
      <c r="B8715">
        <f>IF(ISBLANK(A8715),"",VLOOKUP(A8715,Normas!A:D,4,FALSE))</f>
      </c>
      <c r="E8715" s="2">
        <f>IF(ISBLANK(D8715),"",INT(YEARFRAC(D8715,'Vispārīga informācija'!$B$2)))</f>
      </c>
      <c r="F8715" s="2">
        <f>IFERROR(IF(ISBLANK($A8715),"",IF($A8715="Ūdeņraža jonu koncentrācija",VLOOKUP(Dati!$A8715,Normas!$A:$D,2,FALSE),VLOOKUP(Dati!$A8715,Normas!$A:$D,2,FALSE)*0.6)),"")</f>
      </c>
      <c r="G8715" s="2">
        <f>IFERROR(IF(ISBLANK($A8715),"",IF($A8715="Ūdeņraža jonu koncentrācija",VLOOKUP(Dati!$A8715,Normas!$A:$D,3,FALSE),VLOOKUP(Dati!$A8715,Normas!$A:$D,3,FALSE)*0.6)),"")</f>
      </c>
      <c r="H8715" s="2">
        <f>IFERROR(IF(ISBLANK($A8715),"",IF($A8715="Ūdeņraža jonu koncentrācija",VLOOKUP(Dati!$A8715,Normas!$A:$D,2,FALSE),VLOOKUP(Dati!$A8715,Normas!$A:$D,2,FALSE)*0.3)),"")</f>
      </c>
      <c r="I8715" s="2">
        <f>IFERROR(IF(ISBLANK($A8715),"",IF($A8715="Ūdeņraža jonu koncentrācija",VLOOKUP(Dati!$A8715,Normas!$A:$D,3,FALSE),VLOOKUP(Dati!$A8715,Normas!$A:$D,3,FALSE)*0.3)),"")</f>
      </c>
    </row>
    <row r="8716" spans="2:9" x14ac:dyDescent="0.2">
      <c r="B8716">
        <f>IF(ISBLANK(A8716),"",VLOOKUP(A8716,Normas!A:D,4,FALSE))</f>
      </c>
      <c r="E8716" s="2">
        <f>IF(ISBLANK(D8716),"",INT(YEARFRAC(D8716,'Vispārīga informācija'!$B$2)))</f>
      </c>
      <c r="F8716" s="2">
        <f>IFERROR(IF(ISBLANK($A8716),"",IF($A8716="Ūdeņraža jonu koncentrācija",VLOOKUP(Dati!$A8716,Normas!$A:$D,2,FALSE),VLOOKUP(Dati!$A8716,Normas!$A:$D,2,FALSE)*0.6)),"")</f>
      </c>
      <c r="G8716" s="2">
        <f>IFERROR(IF(ISBLANK($A8716),"",IF($A8716="Ūdeņraža jonu koncentrācija",VLOOKUP(Dati!$A8716,Normas!$A:$D,3,FALSE),VLOOKUP(Dati!$A8716,Normas!$A:$D,3,FALSE)*0.6)),"")</f>
      </c>
      <c r="H8716" s="2">
        <f>IFERROR(IF(ISBLANK($A8716),"",IF($A8716="Ūdeņraža jonu koncentrācija",VLOOKUP(Dati!$A8716,Normas!$A:$D,2,FALSE),VLOOKUP(Dati!$A8716,Normas!$A:$D,2,FALSE)*0.3)),"")</f>
      </c>
      <c r="I8716" s="2">
        <f>IFERROR(IF(ISBLANK($A8716),"",IF($A8716="Ūdeņraža jonu koncentrācija",VLOOKUP(Dati!$A8716,Normas!$A:$D,3,FALSE),VLOOKUP(Dati!$A8716,Normas!$A:$D,3,FALSE)*0.3)),"")</f>
      </c>
    </row>
    <row r="8717" spans="2:9" x14ac:dyDescent="0.2">
      <c r="B8717">
        <f>IF(ISBLANK(A8717),"",VLOOKUP(A8717,Normas!A:D,4,FALSE))</f>
      </c>
      <c r="E8717" s="2">
        <f>IF(ISBLANK(D8717),"",INT(YEARFRAC(D8717,'Vispārīga informācija'!$B$2)))</f>
      </c>
      <c r="F8717" s="2">
        <f>IFERROR(IF(ISBLANK($A8717),"",IF($A8717="Ūdeņraža jonu koncentrācija",VLOOKUP(Dati!$A8717,Normas!$A:$D,2,FALSE),VLOOKUP(Dati!$A8717,Normas!$A:$D,2,FALSE)*0.6)),"")</f>
      </c>
      <c r="G8717" s="2">
        <f>IFERROR(IF(ISBLANK($A8717),"",IF($A8717="Ūdeņraža jonu koncentrācija",VLOOKUP(Dati!$A8717,Normas!$A:$D,3,FALSE),VLOOKUP(Dati!$A8717,Normas!$A:$D,3,FALSE)*0.6)),"")</f>
      </c>
      <c r="H8717" s="2">
        <f>IFERROR(IF(ISBLANK($A8717),"",IF($A8717="Ūdeņraža jonu koncentrācija",VLOOKUP(Dati!$A8717,Normas!$A:$D,2,FALSE),VLOOKUP(Dati!$A8717,Normas!$A:$D,2,FALSE)*0.3)),"")</f>
      </c>
      <c r="I8717" s="2">
        <f>IFERROR(IF(ISBLANK($A8717),"",IF($A8717="Ūdeņraža jonu koncentrācija",VLOOKUP(Dati!$A8717,Normas!$A:$D,3,FALSE),VLOOKUP(Dati!$A8717,Normas!$A:$D,3,FALSE)*0.3)),"")</f>
      </c>
    </row>
    <row r="8718" spans="2:9" x14ac:dyDescent="0.2">
      <c r="B8718">
        <f>IF(ISBLANK(A8718),"",VLOOKUP(A8718,Normas!A:D,4,FALSE))</f>
      </c>
      <c r="E8718" s="2">
        <f>IF(ISBLANK(D8718),"",INT(YEARFRAC(D8718,'Vispārīga informācija'!$B$2)))</f>
      </c>
      <c r="F8718" s="2">
        <f>IFERROR(IF(ISBLANK($A8718),"",IF($A8718="Ūdeņraža jonu koncentrācija",VLOOKUP(Dati!$A8718,Normas!$A:$D,2,FALSE),VLOOKUP(Dati!$A8718,Normas!$A:$D,2,FALSE)*0.6)),"")</f>
      </c>
      <c r="G8718" s="2">
        <f>IFERROR(IF(ISBLANK($A8718),"",IF($A8718="Ūdeņraža jonu koncentrācija",VLOOKUP(Dati!$A8718,Normas!$A:$D,3,FALSE),VLOOKUP(Dati!$A8718,Normas!$A:$D,3,FALSE)*0.6)),"")</f>
      </c>
      <c r="H8718" s="2">
        <f>IFERROR(IF(ISBLANK($A8718),"",IF($A8718="Ūdeņraža jonu koncentrācija",VLOOKUP(Dati!$A8718,Normas!$A:$D,2,FALSE),VLOOKUP(Dati!$A8718,Normas!$A:$D,2,FALSE)*0.3)),"")</f>
      </c>
      <c r="I8718" s="2">
        <f>IFERROR(IF(ISBLANK($A8718),"",IF($A8718="Ūdeņraža jonu koncentrācija",VLOOKUP(Dati!$A8718,Normas!$A:$D,3,FALSE),VLOOKUP(Dati!$A8718,Normas!$A:$D,3,FALSE)*0.3)),"")</f>
      </c>
    </row>
    <row r="8719" spans="2:9" x14ac:dyDescent="0.2">
      <c r="B8719">
        <f>IF(ISBLANK(A8719),"",VLOOKUP(A8719,Normas!A:D,4,FALSE))</f>
      </c>
      <c r="E8719" s="2">
        <f>IF(ISBLANK(D8719),"",INT(YEARFRAC(D8719,'Vispārīga informācija'!$B$2)))</f>
      </c>
      <c r="F8719" s="2">
        <f>IFERROR(IF(ISBLANK($A8719),"",IF($A8719="Ūdeņraža jonu koncentrācija",VLOOKUP(Dati!$A8719,Normas!$A:$D,2,FALSE),VLOOKUP(Dati!$A8719,Normas!$A:$D,2,FALSE)*0.6)),"")</f>
      </c>
      <c r="G8719" s="2">
        <f>IFERROR(IF(ISBLANK($A8719),"",IF($A8719="Ūdeņraža jonu koncentrācija",VLOOKUP(Dati!$A8719,Normas!$A:$D,3,FALSE),VLOOKUP(Dati!$A8719,Normas!$A:$D,3,FALSE)*0.6)),"")</f>
      </c>
      <c r="H8719" s="2">
        <f>IFERROR(IF(ISBLANK($A8719),"",IF($A8719="Ūdeņraža jonu koncentrācija",VLOOKUP(Dati!$A8719,Normas!$A:$D,2,FALSE),VLOOKUP(Dati!$A8719,Normas!$A:$D,2,FALSE)*0.3)),"")</f>
      </c>
      <c r="I8719" s="2">
        <f>IFERROR(IF(ISBLANK($A8719),"",IF($A8719="Ūdeņraža jonu koncentrācija",VLOOKUP(Dati!$A8719,Normas!$A:$D,3,FALSE),VLOOKUP(Dati!$A8719,Normas!$A:$D,3,FALSE)*0.3)),"")</f>
      </c>
    </row>
    <row r="8720" spans="2:9" x14ac:dyDescent="0.2">
      <c r="B8720">
        <f>IF(ISBLANK(A8720),"",VLOOKUP(A8720,Normas!A:D,4,FALSE))</f>
      </c>
      <c r="E8720" s="2">
        <f>IF(ISBLANK(D8720),"",INT(YEARFRAC(D8720,'Vispārīga informācija'!$B$2)))</f>
      </c>
      <c r="F8720" s="2">
        <f>IFERROR(IF(ISBLANK($A8720),"",IF($A8720="Ūdeņraža jonu koncentrācija",VLOOKUP(Dati!$A8720,Normas!$A:$D,2,FALSE),VLOOKUP(Dati!$A8720,Normas!$A:$D,2,FALSE)*0.6)),"")</f>
      </c>
      <c r="G8720" s="2">
        <f>IFERROR(IF(ISBLANK($A8720),"",IF($A8720="Ūdeņraža jonu koncentrācija",VLOOKUP(Dati!$A8720,Normas!$A:$D,3,FALSE),VLOOKUP(Dati!$A8720,Normas!$A:$D,3,FALSE)*0.6)),"")</f>
      </c>
      <c r="H8720" s="2">
        <f>IFERROR(IF(ISBLANK($A8720),"",IF($A8720="Ūdeņraža jonu koncentrācija",VLOOKUP(Dati!$A8720,Normas!$A:$D,2,FALSE),VLOOKUP(Dati!$A8720,Normas!$A:$D,2,FALSE)*0.3)),"")</f>
      </c>
      <c r="I8720" s="2">
        <f>IFERROR(IF(ISBLANK($A8720),"",IF($A8720="Ūdeņraža jonu koncentrācija",VLOOKUP(Dati!$A8720,Normas!$A:$D,3,FALSE),VLOOKUP(Dati!$A8720,Normas!$A:$D,3,FALSE)*0.3)),"")</f>
      </c>
    </row>
    <row r="8721" spans="2:9" x14ac:dyDescent="0.2">
      <c r="B8721">
        <f>IF(ISBLANK(A8721),"",VLOOKUP(A8721,Normas!A:D,4,FALSE))</f>
      </c>
      <c r="E8721" s="2">
        <f>IF(ISBLANK(D8721),"",INT(YEARFRAC(D8721,'Vispārīga informācija'!$B$2)))</f>
      </c>
      <c r="F8721" s="2">
        <f>IFERROR(IF(ISBLANK($A8721),"",IF($A8721="Ūdeņraža jonu koncentrācija",VLOOKUP(Dati!$A8721,Normas!$A:$D,2,FALSE),VLOOKUP(Dati!$A8721,Normas!$A:$D,2,FALSE)*0.6)),"")</f>
      </c>
      <c r="G8721" s="2">
        <f>IFERROR(IF(ISBLANK($A8721),"",IF($A8721="Ūdeņraža jonu koncentrācija",VLOOKUP(Dati!$A8721,Normas!$A:$D,3,FALSE),VLOOKUP(Dati!$A8721,Normas!$A:$D,3,FALSE)*0.6)),"")</f>
      </c>
      <c r="H8721" s="2">
        <f>IFERROR(IF(ISBLANK($A8721),"",IF($A8721="Ūdeņraža jonu koncentrācija",VLOOKUP(Dati!$A8721,Normas!$A:$D,2,FALSE),VLOOKUP(Dati!$A8721,Normas!$A:$D,2,FALSE)*0.3)),"")</f>
      </c>
      <c r="I8721" s="2">
        <f>IFERROR(IF(ISBLANK($A8721),"",IF($A8721="Ūdeņraža jonu koncentrācija",VLOOKUP(Dati!$A8721,Normas!$A:$D,3,FALSE),VLOOKUP(Dati!$A8721,Normas!$A:$D,3,FALSE)*0.3)),"")</f>
      </c>
    </row>
    <row r="8722" spans="2:9" x14ac:dyDescent="0.2">
      <c r="B8722">
        <f>IF(ISBLANK(A8722),"",VLOOKUP(A8722,Normas!A:D,4,FALSE))</f>
      </c>
      <c r="E8722" s="2">
        <f>IF(ISBLANK(D8722),"",INT(YEARFRAC(D8722,'Vispārīga informācija'!$B$2)))</f>
      </c>
      <c r="F8722" s="2">
        <f>IFERROR(IF(ISBLANK($A8722),"",IF($A8722="Ūdeņraža jonu koncentrācija",VLOOKUP(Dati!$A8722,Normas!$A:$D,2,FALSE),VLOOKUP(Dati!$A8722,Normas!$A:$D,2,FALSE)*0.6)),"")</f>
      </c>
      <c r="G8722" s="2">
        <f>IFERROR(IF(ISBLANK($A8722),"",IF($A8722="Ūdeņraža jonu koncentrācija",VLOOKUP(Dati!$A8722,Normas!$A:$D,3,FALSE),VLOOKUP(Dati!$A8722,Normas!$A:$D,3,FALSE)*0.6)),"")</f>
      </c>
      <c r="H8722" s="2">
        <f>IFERROR(IF(ISBLANK($A8722),"",IF($A8722="Ūdeņraža jonu koncentrācija",VLOOKUP(Dati!$A8722,Normas!$A:$D,2,FALSE),VLOOKUP(Dati!$A8722,Normas!$A:$D,2,FALSE)*0.3)),"")</f>
      </c>
      <c r="I8722" s="2">
        <f>IFERROR(IF(ISBLANK($A8722),"",IF($A8722="Ūdeņraža jonu koncentrācija",VLOOKUP(Dati!$A8722,Normas!$A:$D,3,FALSE),VLOOKUP(Dati!$A8722,Normas!$A:$D,3,FALSE)*0.3)),"")</f>
      </c>
    </row>
    <row r="8723" spans="2:9" x14ac:dyDescent="0.2">
      <c r="B8723">
        <f>IF(ISBLANK(A8723),"",VLOOKUP(A8723,Normas!A:D,4,FALSE))</f>
      </c>
      <c r="E8723" s="2">
        <f>IF(ISBLANK(D8723),"",INT(YEARFRAC(D8723,'Vispārīga informācija'!$B$2)))</f>
      </c>
      <c r="F8723" s="2">
        <f>IFERROR(IF(ISBLANK($A8723),"",IF($A8723="Ūdeņraža jonu koncentrācija",VLOOKUP(Dati!$A8723,Normas!$A:$D,2,FALSE),VLOOKUP(Dati!$A8723,Normas!$A:$D,2,FALSE)*0.6)),"")</f>
      </c>
      <c r="G8723" s="2">
        <f>IFERROR(IF(ISBLANK($A8723),"",IF($A8723="Ūdeņraža jonu koncentrācija",VLOOKUP(Dati!$A8723,Normas!$A:$D,3,FALSE),VLOOKUP(Dati!$A8723,Normas!$A:$D,3,FALSE)*0.6)),"")</f>
      </c>
      <c r="H8723" s="2">
        <f>IFERROR(IF(ISBLANK($A8723),"",IF($A8723="Ūdeņraža jonu koncentrācija",VLOOKUP(Dati!$A8723,Normas!$A:$D,2,FALSE),VLOOKUP(Dati!$A8723,Normas!$A:$D,2,FALSE)*0.3)),"")</f>
      </c>
      <c r="I8723" s="2">
        <f>IFERROR(IF(ISBLANK($A8723),"",IF($A8723="Ūdeņraža jonu koncentrācija",VLOOKUP(Dati!$A8723,Normas!$A:$D,3,FALSE),VLOOKUP(Dati!$A8723,Normas!$A:$D,3,FALSE)*0.3)),"")</f>
      </c>
    </row>
    <row r="8724" spans="2:9" x14ac:dyDescent="0.2">
      <c r="B8724">
        <f>IF(ISBLANK(A8724),"",VLOOKUP(A8724,Normas!A:D,4,FALSE))</f>
      </c>
      <c r="E8724" s="2">
        <f>IF(ISBLANK(D8724),"",INT(YEARFRAC(D8724,'Vispārīga informācija'!$B$2)))</f>
      </c>
      <c r="F8724" s="2">
        <f>IFERROR(IF(ISBLANK($A8724),"",IF($A8724="Ūdeņraža jonu koncentrācija",VLOOKUP(Dati!$A8724,Normas!$A:$D,2,FALSE),VLOOKUP(Dati!$A8724,Normas!$A:$D,2,FALSE)*0.6)),"")</f>
      </c>
      <c r="G8724" s="2">
        <f>IFERROR(IF(ISBLANK($A8724),"",IF($A8724="Ūdeņraža jonu koncentrācija",VLOOKUP(Dati!$A8724,Normas!$A:$D,3,FALSE),VLOOKUP(Dati!$A8724,Normas!$A:$D,3,FALSE)*0.6)),"")</f>
      </c>
      <c r="H8724" s="2">
        <f>IFERROR(IF(ISBLANK($A8724),"",IF($A8724="Ūdeņraža jonu koncentrācija",VLOOKUP(Dati!$A8724,Normas!$A:$D,2,FALSE),VLOOKUP(Dati!$A8724,Normas!$A:$D,2,FALSE)*0.3)),"")</f>
      </c>
      <c r="I8724" s="2">
        <f>IFERROR(IF(ISBLANK($A8724),"",IF($A8724="Ūdeņraža jonu koncentrācija",VLOOKUP(Dati!$A8724,Normas!$A:$D,3,FALSE),VLOOKUP(Dati!$A8724,Normas!$A:$D,3,FALSE)*0.3)),"")</f>
      </c>
    </row>
    <row r="8725" spans="2:9" x14ac:dyDescent="0.2">
      <c r="B8725">
        <f>IF(ISBLANK(A8725),"",VLOOKUP(A8725,Normas!A:D,4,FALSE))</f>
      </c>
      <c r="E8725" s="2">
        <f>IF(ISBLANK(D8725),"",INT(YEARFRAC(D8725,'Vispārīga informācija'!$B$2)))</f>
      </c>
      <c r="F8725" s="2">
        <f>IFERROR(IF(ISBLANK($A8725),"",IF($A8725="Ūdeņraža jonu koncentrācija",VLOOKUP(Dati!$A8725,Normas!$A:$D,2,FALSE),VLOOKUP(Dati!$A8725,Normas!$A:$D,2,FALSE)*0.6)),"")</f>
      </c>
      <c r="G8725" s="2">
        <f>IFERROR(IF(ISBLANK($A8725),"",IF($A8725="Ūdeņraža jonu koncentrācija",VLOOKUP(Dati!$A8725,Normas!$A:$D,3,FALSE),VLOOKUP(Dati!$A8725,Normas!$A:$D,3,FALSE)*0.6)),"")</f>
      </c>
      <c r="H8725" s="2">
        <f>IFERROR(IF(ISBLANK($A8725),"",IF($A8725="Ūdeņraža jonu koncentrācija",VLOOKUP(Dati!$A8725,Normas!$A:$D,2,FALSE),VLOOKUP(Dati!$A8725,Normas!$A:$D,2,FALSE)*0.3)),"")</f>
      </c>
      <c r="I8725" s="2">
        <f>IFERROR(IF(ISBLANK($A8725),"",IF($A8725="Ūdeņraža jonu koncentrācija",VLOOKUP(Dati!$A8725,Normas!$A:$D,3,FALSE),VLOOKUP(Dati!$A8725,Normas!$A:$D,3,FALSE)*0.3)),"")</f>
      </c>
    </row>
    <row r="8726" spans="2:9" x14ac:dyDescent="0.2">
      <c r="B8726">
        <f>IF(ISBLANK(A8726),"",VLOOKUP(A8726,Normas!A:D,4,FALSE))</f>
      </c>
      <c r="E8726" s="2">
        <f>IF(ISBLANK(D8726),"",INT(YEARFRAC(D8726,'Vispārīga informācija'!$B$2)))</f>
      </c>
      <c r="F8726" s="2">
        <f>IFERROR(IF(ISBLANK($A8726),"",IF($A8726="Ūdeņraža jonu koncentrācija",VLOOKUP(Dati!$A8726,Normas!$A:$D,2,FALSE),VLOOKUP(Dati!$A8726,Normas!$A:$D,2,FALSE)*0.6)),"")</f>
      </c>
      <c r="G8726" s="2">
        <f>IFERROR(IF(ISBLANK($A8726),"",IF($A8726="Ūdeņraža jonu koncentrācija",VLOOKUP(Dati!$A8726,Normas!$A:$D,3,FALSE),VLOOKUP(Dati!$A8726,Normas!$A:$D,3,FALSE)*0.6)),"")</f>
      </c>
      <c r="H8726" s="2">
        <f>IFERROR(IF(ISBLANK($A8726),"",IF($A8726="Ūdeņraža jonu koncentrācija",VLOOKUP(Dati!$A8726,Normas!$A:$D,2,FALSE),VLOOKUP(Dati!$A8726,Normas!$A:$D,2,FALSE)*0.3)),"")</f>
      </c>
      <c r="I8726" s="2">
        <f>IFERROR(IF(ISBLANK($A8726),"",IF($A8726="Ūdeņraža jonu koncentrācija",VLOOKUP(Dati!$A8726,Normas!$A:$D,3,FALSE),VLOOKUP(Dati!$A8726,Normas!$A:$D,3,FALSE)*0.3)),"")</f>
      </c>
    </row>
    <row r="8727" spans="2:9" x14ac:dyDescent="0.2">
      <c r="B8727">
        <f>IF(ISBLANK(A8727),"",VLOOKUP(A8727,Normas!A:D,4,FALSE))</f>
      </c>
      <c r="E8727" s="2">
        <f>IF(ISBLANK(D8727),"",INT(YEARFRAC(D8727,'Vispārīga informācija'!$B$2)))</f>
      </c>
      <c r="F8727" s="2">
        <f>IFERROR(IF(ISBLANK($A8727),"",IF($A8727="Ūdeņraža jonu koncentrācija",VLOOKUP(Dati!$A8727,Normas!$A:$D,2,FALSE),VLOOKUP(Dati!$A8727,Normas!$A:$D,2,FALSE)*0.6)),"")</f>
      </c>
      <c r="G8727" s="2">
        <f>IFERROR(IF(ISBLANK($A8727),"",IF($A8727="Ūdeņraža jonu koncentrācija",VLOOKUP(Dati!$A8727,Normas!$A:$D,3,FALSE),VLOOKUP(Dati!$A8727,Normas!$A:$D,3,FALSE)*0.6)),"")</f>
      </c>
      <c r="H8727" s="2">
        <f>IFERROR(IF(ISBLANK($A8727),"",IF($A8727="Ūdeņraža jonu koncentrācija",VLOOKUP(Dati!$A8727,Normas!$A:$D,2,FALSE),VLOOKUP(Dati!$A8727,Normas!$A:$D,2,FALSE)*0.3)),"")</f>
      </c>
      <c r="I8727" s="2">
        <f>IFERROR(IF(ISBLANK($A8727),"",IF($A8727="Ūdeņraža jonu koncentrācija",VLOOKUP(Dati!$A8727,Normas!$A:$D,3,FALSE),VLOOKUP(Dati!$A8727,Normas!$A:$D,3,FALSE)*0.3)),"")</f>
      </c>
    </row>
    <row r="8728" spans="2:9" x14ac:dyDescent="0.2">
      <c r="B8728">
        <f>IF(ISBLANK(A8728),"",VLOOKUP(A8728,Normas!A:D,4,FALSE))</f>
      </c>
      <c r="E8728" s="2">
        <f>IF(ISBLANK(D8728),"",INT(YEARFRAC(D8728,'Vispārīga informācija'!$B$2)))</f>
      </c>
      <c r="F8728" s="2">
        <f>IFERROR(IF(ISBLANK($A8728),"",IF($A8728="Ūdeņraža jonu koncentrācija",VLOOKUP(Dati!$A8728,Normas!$A:$D,2,FALSE),VLOOKUP(Dati!$A8728,Normas!$A:$D,2,FALSE)*0.6)),"")</f>
      </c>
      <c r="G8728" s="2">
        <f>IFERROR(IF(ISBLANK($A8728),"",IF($A8728="Ūdeņraža jonu koncentrācija",VLOOKUP(Dati!$A8728,Normas!$A:$D,3,FALSE),VLOOKUP(Dati!$A8728,Normas!$A:$D,3,FALSE)*0.6)),"")</f>
      </c>
      <c r="H8728" s="2">
        <f>IFERROR(IF(ISBLANK($A8728),"",IF($A8728="Ūdeņraža jonu koncentrācija",VLOOKUP(Dati!$A8728,Normas!$A:$D,2,FALSE),VLOOKUP(Dati!$A8728,Normas!$A:$D,2,FALSE)*0.3)),"")</f>
      </c>
      <c r="I8728" s="2">
        <f>IFERROR(IF(ISBLANK($A8728),"",IF($A8728="Ūdeņraža jonu koncentrācija",VLOOKUP(Dati!$A8728,Normas!$A:$D,3,FALSE),VLOOKUP(Dati!$A8728,Normas!$A:$D,3,FALSE)*0.3)),"")</f>
      </c>
    </row>
    <row r="8729" spans="2:9" x14ac:dyDescent="0.2">
      <c r="B8729">
        <f>IF(ISBLANK(A8729),"",VLOOKUP(A8729,Normas!A:D,4,FALSE))</f>
      </c>
      <c r="E8729" s="2">
        <f>IF(ISBLANK(D8729),"",INT(YEARFRAC(D8729,'Vispārīga informācija'!$B$2)))</f>
      </c>
      <c r="F8729" s="2">
        <f>IFERROR(IF(ISBLANK($A8729),"",IF($A8729="Ūdeņraža jonu koncentrācija",VLOOKUP(Dati!$A8729,Normas!$A:$D,2,FALSE),VLOOKUP(Dati!$A8729,Normas!$A:$D,2,FALSE)*0.6)),"")</f>
      </c>
      <c r="G8729" s="2">
        <f>IFERROR(IF(ISBLANK($A8729),"",IF($A8729="Ūdeņraža jonu koncentrācija",VLOOKUP(Dati!$A8729,Normas!$A:$D,3,FALSE),VLOOKUP(Dati!$A8729,Normas!$A:$D,3,FALSE)*0.6)),"")</f>
      </c>
      <c r="H8729" s="2">
        <f>IFERROR(IF(ISBLANK($A8729),"",IF($A8729="Ūdeņraža jonu koncentrācija",VLOOKUP(Dati!$A8729,Normas!$A:$D,2,FALSE),VLOOKUP(Dati!$A8729,Normas!$A:$D,2,FALSE)*0.3)),"")</f>
      </c>
      <c r="I8729" s="2">
        <f>IFERROR(IF(ISBLANK($A8729),"",IF($A8729="Ūdeņraža jonu koncentrācija",VLOOKUP(Dati!$A8729,Normas!$A:$D,3,FALSE),VLOOKUP(Dati!$A8729,Normas!$A:$D,3,FALSE)*0.3)),"")</f>
      </c>
    </row>
    <row r="8730" spans="2:9" x14ac:dyDescent="0.2">
      <c r="B8730">
        <f>IF(ISBLANK(A8730),"",VLOOKUP(A8730,Normas!A:D,4,FALSE))</f>
      </c>
      <c r="E8730" s="2">
        <f>IF(ISBLANK(D8730),"",INT(YEARFRAC(D8730,'Vispārīga informācija'!$B$2)))</f>
      </c>
      <c r="F8730" s="2">
        <f>IFERROR(IF(ISBLANK($A8730),"",IF($A8730="Ūdeņraža jonu koncentrācija",VLOOKUP(Dati!$A8730,Normas!$A:$D,2,FALSE),VLOOKUP(Dati!$A8730,Normas!$A:$D,2,FALSE)*0.6)),"")</f>
      </c>
      <c r="G8730" s="2">
        <f>IFERROR(IF(ISBLANK($A8730),"",IF($A8730="Ūdeņraža jonu koncentrācija",VLOOKUP(Dati!$A8730,Normas!$A:$D,3,FALSE),VLOOKUP(Dati!$A8730,Normas!$A:$D,3,FALSE)*0.6)),"")</f>
      </c>
      <c r="H8730" s="2">
        <f>IFERROR(IF(ISBLANK($A8730),"",IF($A8730="Ūdeņraža jonu koncentrācija",VLOOKUP(Dati!$A8730,Normas!$A:$D,2,FALSE),VLOOKUP(Dati!$A8730,Normas!$A:$D,2,FALSE)*0.3)),"")</f>
      </c>
      <c r="I8730" s="2">
        <f>IFERROR(IF(ISBLANK($A8730),"",IF($A8730="Ūdeņraža jonu koncentrācija",VLOOKUP(Dati!$A8730,Normas!$A:$D,3,FALSE),VLOOKUP(Dati!$A8730,Normas!$A:$D,3,FALSE)*0.3)),"")</f>
      </c>
    </row>
    <row r="8731" spans="2:9" x14ac:dyDescent="0.2">
      <c r="B8731">
        <f>IF(ISBLANK(A8731),"",VLOOKUP(A8731,Normas!A:D,4,FALSE))</f>
      </c>
      <c r="E8731" s="2">
        <f>IF(ISBLANK(D8731),"",INT(YEARFRAC(D8731,'Vispārīga informācija'!$B$2)))</f>
      </c>
      <c r="F8731" s="2">
        <f>IFERROR(IF(ISBLANK($A8731),"",IF($A8731="Ūdeņraža jonu koncentrācija",VLOOKUP(Dati!$A8731,Normas!$A:$D,2,FALSE),VLOOKUP(Dati!$A8731,Normas!$A:$D,2,FALSE)*0.6)),"")</f>
      </c>
      <c r="G8731" s="2">
        <f>IFERROR(IF(ISBLANK($A8731),"",IF($A8731="Ūdeņraža jonu koncentrācija",VLOOKUP(Dati!$A8731,Normas!$A:$D,3,FALSE),VLOOKUP(Dati!$A8731,Normas!$A:$D,3,FALSE)*0.6)),"")</f>
      </c>
      <c r="H8731" s="2">
        <f>IFERROR(IF(ISBLANK($A8731),"",IF($A8731="Ūdeņraža jonu koncentrācija",VLOOKUP(Dati!$A8731,Normas!$A:$D,2,FALSE),VLOOKUP(Dati!$A8731,Normas!$A:$D,2,FALSE)*0.3)),"")</f>
      </c>
      <c r="I8731" s="2">
        <f>IFERROR(IF(ISBLANK($A8731),"",IF($A8731="Ūdeņraža jonu koncentrācija",VLOOKUP(Dati!$A8731,Normas!$A:$D,3,FALSE),VLOOKUP(Dati!$A8731,Normas!$A:$D,3,FALSE)*0.3)),"")</f>
      </c>
    </row>
    <row r="8732" spans="2:9" x14ac:dyDescent="0.2">
      <c r="B8732">
        <f>IF(ISBLANK(A8732),"",VLOOKUP(A8732,Normas!A:D,4,FALSE))</f>
      </c>
      <c r="E8732" s="2">
        <f>IF(ISBLANK(D8732),"",INT(YEARFRAC(D8732,'Vispārīga informācija'!$B$2)))</f>
      </c>
      <c r="F8732" s="2">
        <f>IFERROR(IF(ISBLANK($A8732),"",IF($A8732="Ūdeņraža jonu koncentrācija",VLOOKUP(Dati!$A8732,Normas!$A:$D,2,FALSE),VLOOKUP(Dati!$A8732,Normas!$A:$D,2,FALSE)*0.6)),"")</f>
      </c>
      <c r="G8732" s="2">
        <f>IFERROR(IF(ISBLANK($A8732),"",IF($A8732="Ūdeņraža jonu koncentrācija",VLOOKUP(Dati!$A8732,Normas!$A:$D,3,FALSE),VLOOKUP(Dati!$A8732,Normas!$A:$D,3,FALSE)*0.6)),"")</f>
      </c>
      <c r="H8732" s="2">
        <f>IFERROR(IF(ISBLANK($A8732),"",IF($A8732="Ūdeņraža jonu koncentrācija",VLOOKUP(Dati!$A8732,Normas!$A:$D,2,FALSE),VLOOKUP(Dati!$A8732,Normas!$A:$D,2,FALSE)*0.3)),"")</f>
      </c>
      <c r="I8732" s="2">
        <f>IFERROR(IF(ISBLANK($A8732),"",IF($A8732="Ūdeņraža jonu koncentrācija",VLOOKUP(Dati!$A8732,Normas!$A:$D,3,FALSE),VLOOKUP(Dati!$A8732,Normas!$A:$D,3,FALSE)*0.3)),"")</f>
      </c>
    </row>
    <row r="8733" spans="2:9" x14ac:dyDescent="0.2">
      <c r="B8733">
        <f>IF(ISBLANK(A8733),"",VLOOKUP(A8733,Normas!A:D,4,FALSE))</f>
      </c>
      <c r="E8733" s="2">
        <f>IF(ISBLANK(D8733),"",INT(YEARFRAC(D8733,'Vispārīga informācija'!$B$2)))</f>
      </c>
      <c r="F8733" s="2">
        <f>IFERROR(IF(ISBLANK($A8733),"",IF($A8733="Ūdeņraža jonu koncentrācija",VLOOKUP(Dati!$A8733,Normas!$A:$D,2,FALSE),VLOOKUP(Dati!$A8733,Normas!$A:$D,2,FALSE)*0.6)),"")</f>
      </c>
      <c r="G8733" s="2">
        <f>IFERROR(IF(ISBLANK($A8733),"",IF($A8733="Ūdeņraža jonu koncentrācija",VLOOKUP(Dati!$A8733,Normas!$A:$D,3,FALSE),VLOOKUP(Dati!$A8733,Normas!$A:$D,3,FALSE)*0.6)),"")</f>
      </c>
      <c r="H8733" s="2">
        <f>IFERROR(IF(ISBLANK($A8733),"",IF($A8733="Ūdeņraža jonu koncentrācija",VLOOKUP(Dati!$A8733,Normas!$A:$D,2,FALSE),VLOOKUP(Dati!$A8733,Normas!$A:$D,2,FALSE)*0.3)),"")</f>
      </c>
      <c r="I8733" s="2">
        <f>IFERROR(IF(ISBLANK($A8733),"",IF($A8733="Ūdeņraža jonu koncentrācija",VLOOKUP(Dati!$A8733,Normas!$A:$D,3,FALSE),VLOOKUP(Dati!$A8733,Normas!$A:$D,3,FALSE)*0.3)),"")</f>
      </c>
    </row>
    <row r="8734" spans="2:9" x14ac:dyDescent="0.2">
      <c r="B8734">
        <f>IF(ISBLANK(A8734),"",VLOOKUP(A8734,Normas!A:D,4,FALSE))</f>
      </c>
      <c r="E8734" s="2">
        <f>IF(ISBLANK(D8734),"",INT(YEARFRAC(D8734,'Vispārīga informācija'!$B$2)))</f>
      </c>
      <c r="F8734" s="2">
        <f>IFERROR(IF(ISBLANK($A8734),"",IF($A8734="Ūdeņraža jonu koncentrācija",VLOOKUP(Dati!$A8734,Normas!$A:$D,2,FALSE),VLOOKUP(Dati!$A8734,Normas!$A:$D,2,FALSE)*0.6)),"")</f>
      </c>
      <c r="G8734" s="2">
        <f>IFERROR(IF(ISBLANK($A8734),"",IF($A8734="Ūdeņraža jonu koncentrācija",VLOOKUP(Dati!$A8734,Normas!$A:$D,3,FALSE),VLOOKUP(Dati!$A8734,Normas!$A:$D,3,FALSE)*0.6)),"")</f>
      </c>
      <c r="H8734" s="2">
        <f>IFERROR(IF(ISBLANK($A8734),"",IF($A8734="Ūdeņraža jonu koncentrācija",VLOOKUP(Dati!$A8734,Normas!$A:$D,2,FALSE),VLOOKUP(Dati!$A8734,Normas!$A:$D,2,FALSE)*0.3)),"")</f>
      </c>
      <c r="I8734" s="2">
        <f>IFERROR(IF(ISBLANK($A8734),"",IF($A8734="Ūdeņraža jonu koncentrācija",VLOOKUP(Dati!$A8734,Normas!$A:$D,3,FALSE),VLOOKUP(Dati!$A8734,Normas!$A:$D,3,FALSE)*0.3)),"")</f>
      </c>
    </row>
    <row r="8735" spans="2:9" x14ac:dyDescent="0.2">
      <c r="B8735">
        <f>IF(ISBLANK(A8735),"",VLOOKUP(A8735,Normas!A:D,4,FALSE))</f>
      </c>
      <c r="E8735" s="2">
        <f>IF(ISBLANK(D8735),"",INT(YEARFRAC(D8735,'Vispārīga informācija'!$B$2)))</f>
      </c>
      <c r="F8735" s="2">
        <f>IFERROR(IF(ISBLANK($A8735),"",IF($A8735="Ūdeņraža jonu koncentrācija",VLOOKUP(Dati!$A8735,Normas!$A:$D,2,FALSE),VLOOKUP(Dati!$A8735,Normas!$A:$D,2,FALSE)*0.6)),"")</f>
      </c>
      <c r="G8735" s="2">
        <f>IFERROR(IF(ISBLANK($A8735),"",IF($A8735="Ūdeņraža jonu koncentrācija",VLOOKUP(Dati!$A8735,Normas!$A:$D,3,FALSE),VLOOKUP(Dati!$A8735,Normas!$A:$D,3,FALSE)*0.6)),"")</f>
      </c>
      <c r="H8735" s="2">
        <f>IFERROR(IF(ISBLANK($A8735),"",IF($A8735="Ūdeņraža jonu koncentrācija",VLOOKUP(Dati!$A8735,Normas!$A:$D,2,FALSE),VLOOKUP(Dati!$A8735,Normas!$A:$D,2,FALSE)*0.3)),"")</f>
      </c>
      <c r="I8735" s="2">
        <f>IFERROR(IF(ISBLANK($A8735),"",IF($A8735="Ūdeņraža jonu koncentrācija",VLOOKUP(Dati!$A8735,Normas!$A:$D,3,FALSE),VLOOKUP(Dati!$A8735,Normas!$A:$D,3,FALSE)*0.3)),"")</f>
      </c>
    </row>
    <row r="8736" spans="2:9" x14ac:dyDescent="0.2">
      <c r="B8736">
        <f>IF(ISBLANK(A8736),"",VLOOKUP(A8736,Normas!A:D,4,FALSE))</f>
      </c>
      <c r="E8736" s="2">
        <f>IF(ISBLANK(D8736),"",INT(YEARFRAC(D8736,'Vispārīga informācija'!$B$2)))</f>
      </c>
      <c r="F8736" s="2">
        <f>IFERROR(IF(ISBLANK($A8736),"",IF($A8736="Ūdeņraža jonu koncentrācija",VLOOKUP(Dati!$A8736,Normas!$A:$D,2,FALSE),VLOOKUP(Dati!$A8736,Normas!$A:$D,2,FALSE)*0.6)),"")</f>
      </c>
      <c r="G8736" s="2">
        <f>IFERROR(IF(ISBLANK($A8736),"",IF($A8736="Ūdeņraža jonu koncentrācija",VLOOKUP(Dati!$A8736,Normas!$A:$D,3,FALSE),VLOOKUP(Dati!$A8736,Normas!$A:$D,3,FALSE)*0.6)),"")</f>
      </c>
      <c r="H8736" s="2">
        <f>IFERROR(IF(ISBLANK($A8736),"",IF($A8736="Ūdeņraža jonu koncentrācija",VLOOKUP(Dati!$A8736,Normas!$A:$D,2,FALSE),VLOOKUP(Dati!$A8736,Normas!$A:$D,2,FALSE)*0.3)),"")</f>
      </c>
      <c r="I8736" s="2">
        <f>IFERROR(IF(ISBLANK($A8736),"",IF($A8736="Ūdeņraža jonu koncentrācija",VLOOKUP(Dati!$A8736,Normas!$A:$D,3,FALSE),VLOOKUP(Dati!$A8736,Normas!$A:$D,3,FALSE)*0.3)),"")</f>
      </c>
    </row>
    <row r="8737" spans="2:9" x14ac:dyDescent="0.2">
      <c r="B8737">
        <f>IF(ISBLANK(A8737),"",VLOOKUP(A8737,Normas!A:D,4,FALSE))</f>
      </c>
      <c r="E8737" s="2">
        <f>IF(ISBLANK(D8737),"",INT(YEARFRAC(D8737,'Vispārīga informācija'!$B$2)))</f>
      </c>
      <c r="F8737" s="2">
        <f>IFERROR(IF(ISBLANK($A8737),"",IF($A8737="Ūdeņraža jonu koncentrācija",VLOOKUP(Dati!$A8737,Normas!$A:$D,2,FALSE),VLOOKUP(Dati!$A8737,Normas!$A:$D,2,FALSE)*0.6)),"")</f>
      </c>
      <c r="G8737" s="2">
        <f>IFERROR(IF(ISBLANK($A8737),"",IF($A8737="Ūdeņraža jonu koncentrācija",VLOOKUP(Dati!$A8737,Normas!$A:$D,3,FALSE),VLOOKUP(Dati!$A8737,Normas!$A:$D,3,FALSE)*0.6)),"")</f>
      </c>
      <c r="H8737" s="2">
        <f>IFERROR(IF(ISBLANK($A8737),"",IF($A8737="Ūdeņraža jonu koncentrācija",VLOOKUP(Dati!$A8737,Normas!$A:$D,2,FALSE),VLOOKUP(Dati!$A8737,Normas!$A:$D,2,FALSE)*0.3)),"")</f>
      </c>
      <c r="I8737" s="2">
        <f>IFERROR(IF(ISBLANK($A8737),"",IF($A8737="Ūdeņraža jonu koncentrācija",VLOOKUP(Dati!$A8737,Normas!$A:$D,3,FALSE),VLOOKUP(Dati!$A8737,Normas!$A:$D,3,FALSE)*0.3)),"")</f>
      </c>
    </row>
    <row r="8738" spans="2:9" x14ac:dyDescent="0.2">
      <c r="B8738">
        <f>IF(ISBLANK(A8738),"",VLOOKUP(A8738,Normas!A:D,4,FALSE))</f>
      </c>
      <c r="E8738" s="2">
        <f>IF(ISBLANK(D8738),"",INT(YEARFRAC(D8738,'Vispārīga informācija'!$B$2)))</f>
      </c>
      <c r="F8738" s="2">
        <f>IFERROR(IF(ISBLANK($A8738),"",IF($A8738="Ūdeņraža jonu koncentrācija",VLOOKUP(Dati!$A8738,Normas!$A:$D,2,FALSE),VLOOKUP(Dati!$A8738,Normas!$A:$D,2,FALSE)*0.6)),"")</f>
      </c>
      <c r="G8738" s="2">
        <f>IFERROR(IF(ISBLANK($A8738),"",IF($A8738="Ūdeņraža jonu koncentrācija",VLOOKUP(Dati!$A8738,Normas!$A:$D,3,FALSE),VLOOKUP(Dati!$A8738,Normas!$A:$D,3,FALSE)*0.6)),"")</f>
      </c>
      <c r="H8738" s="2">
        <f>IFERROR(IF(ISBLANK($A8738),"",IF($A8738="Ūdeņraža jonu koncentrācija",VLOOKUP(Dati!$A8738,Normas!$A:$D,2,FALSE),VLOOKUP(Dati!$A8738,Normas!$A:$D,2,FALSE)*0.3)),"")</f>
      </c>
      <c r="I8738" s="2">
        <f>IFERROR(IF(ISBLANK($A8738),"",IF($A8738="Ūdeņraža jonu koncentrācija",VLOOKUP(Dati!$A8738,Normas!$A:$D,3,FALSE),VLOOKUP(Dati!$A8738,Normas!$A:$D,3,FALSE)*0.3)),"")</f>
      </c>
    </row>
    <row r="8739" spans="2:9" x14ac:dyDescent="0.2">
      <c r="B8739">
        <f>IF(ISBLANK(A8739),"",VLOOKUP(A8739,Normas!A:D,4,FALSE))</f>
      </c>
      <c r="E8739" s="2">
        <f>IF(ISBLANK(D8739),"",INT(YEARFRAC(D8739,'Vispārīga informācija'!$B$2)))</f>
      </c>
      <c r="F8739" s="2">
        <f>IFERROR(IF(ISBLANK($A8739),"",IF($A8739="Ūdeņraža jonu koncentrācija",VLOOKUP(Dati!$A8739,Normas!$A:$D,2,FALSE),VLOOKUP(Dati!$A8739,Normas!$A:$D,2,FALSE)*0.6)),"")</f>
      </c>
      <c r="G8739" s="2">
        <f>IFERROR(IF(ISBLANK($A8739),"",IF($A8739="Ūdeņraža jonu koncentrācija",VLOOKUP(Dati!$A8739,Normas!$A:$D,3,FALSE),VLOOKUP(Dati!$A8739,Normas!$A:$D,3,FALSE)*0.6)),"")</f>
      </c>
      <c r="H8739" s="2">
        <f>IFERROR(IF(ISBLANK($A8739),"",IF($A8739="Ūdeņraža jonu koncentrācija",VLOOKUP(Dati!$A8739,Normas!$A:$D,2,FALSE),VLOOKUP(Dati!$A8739,Normas!$A:$D,2,FALSE)*0.3)),"")</f>
      </c>
      <c r="I8739" s="2">
        <f>IFERROR(IF(ISBLANK($A8739),"",IF($A8739="Ūdeņraža jonu koncentrācija",VLOOKUP(Dati!$A8739,Normas!$A:$D,3,FALSE),VLOOKUP(Dati!$A8739,Normas!$A:$D,3,FALSE)*0.3)),"")</f>
      </c>
    </row>
    <row r="8740" spans="2:9" x14ac:dyDescent="0.2">
      <c r="B8740">
        <f>IF(ISBLANK(A8740),"",VLOOKUP(A8740,Normas!A:D,4,FALSE))</f>
      </c>
      <c r="E8740" s="2">
        <f>IF(ISBLANK(D8740),"",INT(YEARFRAC(D8740,'Vispārīga informācija'!$B$2)))</f>
      </c>
      <c r="F8740" s="2">
        <f>IFERROR(IF(ISBLANK($A8740),"",IF($A8740="Ūdeņraža jonu koncentrācija",VLOOKUP(Dati!$A8740,Normas!$A:$D,2,FALSE),VLOOKUP(Dati!$A8740,Normas!$A:$D,2,FALSE)*0.6)),"")</f>
      </c>
      <c r="G8740" s="2">
        <f>IFERROR(IF(ISBLANK($A8740),"",IF($A8740="Ūdeņraža jonu koncentrācija",VLOOKUP(Dati!$A8740,Normas!$A:$D,3,FALSE),VLOOKUP(Dati!$A8740,Normas!$A:$D,3,FALSE)*0.6)),"")</f>
      </c>
      <c r="H8740" s="2">
        <f>IFERROR(IF(ISBLANK($A8740),"",IF($A8740="Ūdeņraža jonu koncentrācija",VLOOKUP(Dati!$A8740,Normas!$A:$D,2,FALSE),VLOOKUP(Dati!$A8740,Normas!$A:$D,2,FALSE)*0.3)),"")</f>
      </c>
      <c r="I8740" s="2">
        <f>IFERROR(IF(ISBLANK($A8740),"",IF($A8740="Ūdeņraža jonu koncentrācija",VLOOKUP(Dati!$A8740,Normas!$A:$D,3,FALSE),VLOOKUP(Dati!$A8740,Normas!$A:$D,3,FALSE)*0.3)),"")</f>
      </c>
    </row>
    <row r="8741" spans="2:9" x14ac:dyDescent="0.2">
      <c r="B8741">
        <f>IF(ISBLANK(A8741),"",VLOOKUP(A8741,Normas!A:D,4,FALSE))</f>
      </c>
      <c r="E8741" s="2">
        <f>IF(ISBLANK(D8741),"",INT(YEARFRAC(D8741,'Vispārīga informācija'!$B$2)))</f>
      </c>
      <c r="F8741" s="2">
        <f>IFERROR(IF(ISBLANK($A8741),"",IF($A8741="Ūdeņraža jonu koncentrācija",VLOOKUP(Dati!$A8741,Normas!$A:$D,2,FALSE),VLOOKUP(Dati!$A8741,Normas!$A:$D,2,FALSE)*0.6)),"")</f>
      </c>
      <c r="G8741" s="2">
        <f>IFERROR(IF(ISBLANK($A8741),"",IF($A8741="Ūdeņraža jonu koncentrācija",VLOOKUP(Dati!$A8741,Normas!$A:$D,3,FALSE),VLOOKUP(Dati!$A8741,Normas!$A:$D,3,FALSE)*0.6)),"")</f>
      </c>
      <c r="H8741" s="2">
        <f>IFERROR(IF(ISBLANK($A8741),"",IF($A8741="Ūdeņraža jonu koncentrācija",VLOOKUP(Dati!$A8741,Normas!$A:$D,2,FALSE),VLOOKUP(Dati!$A8741,Normas!$A:$D,2,FALSE)*0.3)),"")</f>
      </c>
      <c r="I8741" s="2">
        <f>IFERROR(IF(ISBLANK($A8741),"",IF($A8741="Ūdeņraža jonu koncentrācija",VLOOKUP(Dati!$A8741,Normas!$A:$D,3,FALSE),VLOOKUP(Dati!$A8741,Normas!$A:$D,3,FALSE)*0.3)),"")</f>
      </c>
    </row>
    <row r="8742" spans="2:9" x14ac:dyDescent="0.2">
      <c r="B8742">
        <f>IF(ISBLANK(A8742),"",VLOOKUP(A8742,Normas!A:D,4,FALSE))</f>
      </c>
      <c r="E8742" s="2">
        <f>IF(ISBLANK(D8742),"",INT(YEARFRAC(D8742,'Vispārīga informācija'!$B$2)))</f>
      </c>
      <c r="F8742" s="2">
        <f>IFERROR(IF(ISBLANK($A8742),"",IF($A8742="Ūdeņraža jonu koncentrācija",VLOOKUP(Dati!$A8742,Normas!$A:$D,2,FALSE),VLOOKUP(Dati!$A8742,Normas!$A:$D,2,FALSE)*0.6)),"")</f>
      </c>
      <c r="G8742" s="2">
        <f>IFERROR(IF(ISBLANK($A8742),"",IF($A8742="Ūdeņraža jonu koncentrācija",VLOOKUP(Dati!$A8742,Normas!$A:$D,3,FALSE),VLOOKUP(Dati!$A8742,Normas!$A:$D,3,FALSE)*0.6)),"")</f>
      </c>
      <c r="H8742" s="2">
        <f>IFERROR(IF(ISBLANK($A8742),"",IF($A8742="Ūdeņraža jonu koncentrācija",VLOOKUP(Dati!$A8742,Normas!$A:$D,2,FALSE),VLOOKUP(Dati!$A8742,Normas!$A:$D,2,FALSE)*0.3)),"")</f>
      </c>
      <c r="I8742" s="2">
        <f>IFERROR(IF(ISBLANK($A8742),"",IF($A8742="Ūdeņraža jonu koncentrācija",VLOOKUP(Dati!$A8742,Normas!$A:$D,3,FALSE),VLOOKUP(Dati!$A8742,Normas!$A:$D,3,FALSE)*0.3)),"")</f>
      </c>
    </row>
    <row r="8743" spans="2:9" x14ac:dyDescent="0.2">
      <c r="B8743">
        <f>IF(ISBLANK(A8743),"",VLOOKUP(A8743,Normas!A:D,4,FALSE))</f>
      </c>
      <c r="E8743" s="2">
        <f>IF(ISBLANK(D8743),"",INT(YEARFRAC(D8743,'Vispārīga informācija'!$B$2)))</f>
      </c>
      <c r="F8743" s="2">
        <f>IFERROR(IF(ISBLANK($A8743),"",IF($A8743="Ūdeņraža jonu koncentrācija",VLOOKUP(Dati!$A8743,Normas!$A:$D,2,FALSE),VLOOKUP(Dati!$A8743,Normas!$A:$D,2,FALSE)*0.6)),"")</f>
      </c>
      <c r="G8743" s="2">
        <f>IFERROR(IF(ISBLANK($A8743),"",IF($A8743="Ūdeņraža jonu koncentrācija",VLOOKUP(Dati!$A8743,Normas!$A:$D,3,FALSE),VLOOKUP(Dati!$A8743,Normas!$A:$D,3,FALSE)*0.6)),"")</f>
      </c>
      <c r="H8743" s="2">
        <f>IFERROR(IF(ISBLANK($A8743),"",IF($A8743="Ūdeņraža jonu koncentrācija",VLOOKUP(Dati!$A8743,Normas!$A:$D,2,FALSE),VLOOKUP(Dati!$A8743,Normas!$A:$D,2,FALSE)*0.3)),"")</f>
      </c>
      <c r="I8743" s="2">
        <f>IFERROR(IF(ISBLANK($A8743),"",IF($A8743="Ūdeņraža jonu koncentrācija",VLOOKUP(Dati!$A8743,Normas!$A:$D,3,FALSE),VLOOKUP(Dati!$A8743,Normas!$A:$D,3,FALSE)*0.3)),"")</f>
      </c>
    </row>
    <row r="8744" spans="2:9" x14ac:dyDescent="0.2">
      <c r="B8744">
        <f>IF(ISBLANK(A8744),"",VLOOKUP(A8744,Normas!A:D,4,FALSE))</f>
      </c>
      <c r="E8744" s="2">
        <f>IF(ISBLANK(D8744),"",INT(YEARFRAC(D8744,'Vispārīga informācija'!$B$2)))</f>
      </c>
      <c r="F8744" s="2">
        <f>IFERROR(IF(ISBLANK($A8744),"",IF($A8744="Ūdeņraža jonu koncentrācija",VLOOKUP(Dati!$A8744,Normas!$A:$D,2,FALSE),VLOOKUP(Dati!$A8744,Normas!$A:$D,2,FALSE)*0.6)),"")</f>
      </c>
      <c r="G8744" s="2">
        <f>IFERROR(IF(ISBLANK($A8744),"",IF($A8744="Ūdeņraža jonu koncentrācija",VLOOKUP(Dati!$A8744,Normas!$A:$D,3,FALSE),VLOOKUP(Dati!$A8744,Normas!$A:$D,3,FALSE)*0.6)),"")</f>
      </c>
      <c r="H8744" s="2">
        <f>IFERROR(IF(ISBLANK($A8744),"",IF($A8744="Ūdeņraža jonu koncentrācija",VLOOKUP(Dati!$A8744,Normas!$A:$D,2,FALSE),VLOOKUP(Dati!$A8744,Normas!$A:$D,2,FALSE)*0.3)),"")</f>
      </c>
      <c r="I8744" s="2">
        <f>IFERROR(IF(ISBLANK($A8744),"",IF($A8744="Ūdeņraža jonu koncentrācija",VLOOKUP(Dati!$A8744,Normas!$A:$D,3,FALSE),VLOOKUP(Dati!$A8744,Normas!$A:$D,3,FALSE)*0.3)),"")</f>
      </c>
    </row>
    <row r="8745" spans="2:9" x14ac:dyDescent="0.2">
      <c r="B8745">
        <f>IF(ISBLANK(A8745),"",VLOOKUP(A8745,Normas!A:D,4,FALSE))</f>
      </c>
      <c r="E8745" s="2">
        <f>IF(ISBLANK(D8745),"",INT(YEARFRAC(D8745,'Vispārīga informācija'!$B$2)))</f>
      </c>
      <c r="F8745" s="2">
        <f>IFERROR(IF(ISBLANK($A8745),"",IF($A8745="Ūdeņraža jonu koncentrācija",VLOOKUP(Dati!$A8745,Normas!$A:$D,2,FALSE),VLOOKUP(Dati!$A8745,Normas!$A:$D,2,FALSE)*0.6)),"")</f>
      </c>
      <c r="G8745" s="2">
        <f>IFERROR(IF(ISBLANK($A8745),"",IF($A8745="Ūdeņraža jonu koncentrācija",VLOOKUP(Dati!$A8745,Normas!$A:$D,3,FALSE),VLOOKUP(Dati!$A8745,Normas!$A:$D,3,FALSE)*0.6)),"")</f>
      </c>
      <c r="H8745" s="2">
        <f>IFERROR(IF(ISBLANK($A8745),"",IF($A8745="Ūdeņraža jonu koncentrācija",VLOOKUP(Dati!$A8745,Normas!$A:$D,2,FALSE),VLOOKUP(Dati!$A8745,Normas!$A:$D,2,FALSE)*0.3)),"")</f>
      </c>
      <c r="I8745" s="2">
        <f>IFERROR(IF(ISBLANK($A8745),"",IF($A8745="Ūdeņraža jonu koncentrācija",VLOOKUP(Dati!$A8745,Normas!$A:$D,3,FALSE),VLOOKUP(Dati!$A8745,Normas!$A:$D,3,FALSE)*0.3)),"")</f>
      </c>
    </row>
    <row r="8746" spans="2:9" x14ac:dyDescent="0.2">
      <c r="B8746">
        <f>IF(ISBLANK(A8746),"",VLOOKUP(A8746,Normas!A:D,4,FALSE))</f>
      </c>
      <c r="E8746" s="2">
        <f>IF(ISBLANK(D8746),"",INT(YEARFRAC(D8746,'Vispārīga informācija'!$B$2)))</f>
      </c>
      <c r="F8746" s="2">
        <f>IFERROR(IF(ISBLANK($A8746),"",IF($A8746="Ūdeņraža jonu koncentrācija",VLOOKUP(Dati!$A8746,Normas!$A:$D,2,FALSE),VLOOKUP(Dati!$A8746,Normas!$A:$D,2,FALSE)*0.6)),"")</f>
      </c>
      <c r="G8746" s="2">
        <f>IFERROR(IF(ISBLANK($A8746),"",IF($A8746="Ūdeņraža jonu koncentrācija",VLOOKUP(Dati!$A8746,Normas!$A:$D,3,FALSE),VLOOKUP(Dati!$A8746,Normas!$A:$D,3,FALSE)*0.6)),"")</f>
      </c>
      <c r="H8746" s="2">
        <f>IFERROR(IF(ISBLANK($A8746),"",IF($A8746="Ūdeņraža jonu koncentrācija",VLOOKUP(Dati!$A8746,Normas!$A:$D,2,FALSE),VLOOKUP(Dati!$A8746,Normas!$A:$D,2,FALSE)*0.3)),"")</f>
      </c>
      <c r="I8746" s="2">
        <f>IFERROR(IF(ISBLANK($A8746),"",IF($A8746="Ūdeņraža jonu koncentrācija",VLOOKUP(Dati!$A8746,Normas!$A:$D,3,FALSE),VLOOKUP(Dati!$A8746,Normas!$A:$D,3,FALSE)*0.3)),"")</f>
      </c>
    </row>
    <row r="8747" spans="2:9" x14ac:dyDescent="0.2">
      <c r="B8747">
        <f>IF(ISBLANK(A8747),"",VLOOKUP(A8747,Normas!A:D,4,FALSE))</f>
      </c>
      <c r="E8747" s="2">
        <f>IF(ISBLANK(D8747),"",INT(YEARFRAC(D8747,'Vispārīga informācija'!$B$2)))</f>
      </c>
      <c r="F8747" s="2">
        <f>IFERROR(IF(ISBLANK($A8747),"",IF($A8747="Ūdeņraža jonu koncentrācija",VLOOKUP(Dati!$A8747,Normas!$A:$D,2,FALSE),VLOOKUP(Dati!$A8747,Normas!$A:$D,2,FALSE)*0.6)),"")</f>
      </c>
      <c r="G8747" s="2">
        <f>IFERROR(IF(ISBLANK($A8747),"",IF($A8747="Ūdeņraža jonu koncentrācija",VLOOKUP(Dati!$A8747,Normas!$A:$D,3,FALSE),VLOOKUP(Dati!$A8747,Normas!$A:$D,3,FALSE)*0.6)),"")</f>
      </c>
      <c r="H8747" s="2">
        <f>IFERROR(IF(ISBLANK($A8747),"",IF($A8747="Ūdeņraža jonu koncentrācija",VLOOKUP(Dati!$A8747,Normas!$A:$D,2,FALSE),VLOOKUP(Dati!$A8747,Normas!$A:$D,2,FALSE)*0.3)),"")</f>
      </c>
      <c r="I8747" s="2">
        <f>IFERROR(IF(ISBLANK($A8747),"",IF($A8747="Ūdeņraža jonu koncentrācija",VLOOKUP(Dati!$A8747,Normas!$A:$D,3,FALSE),VLOOKUP(Dati!$A8747,Normas!$A:$D,3,FALSE)*0.3)),"")</f>
      </c>
    </row>
    <row r="8748" spans="2:9" x14ac:dyDescent="0.2">
      <c r="B8748">
        <f>IF(ISBLANK(A8748),"",VLOOKUP(A8748,Normas!A:D,4,FALSE))</f>
      </c>
      <c r="E8748" s="2">
        <f>IF(ISBLANK(D8748),"",INT(YEARFRAC(D8748,'Vispārīga informācija'!$B$2)))</f>
      </c>
      <c r="F8748" s="2">
        <f>IFERROR(IF(ISBLANK($A8748),"",IF($A8748="Ūdeņraža jonu koncentrācija",VLOOKUP(Dati!$A8748,Normas!$A:$D,2,FALSE),VLOOKUP(Dati!$A8748,Normas!$A:$D,2,FALSE)*0.6)),"")</f>
      </c>
      <c r="G8748" s="2">
        <f>IFERROR(IF(ISBLANK($A8748),"",IF($A8748="Ūdeņraža jonu koncentrācija",VLOOKUP(Dati!$A8748,Normas!$A:$D,3,FALSE),VLOOKUP(Dati!$A8748,Normas!$A:$D,3,FALSE)*0.6)),"")</f>
      </c>
      <c r="H8748" s="2">
        <f>IFERROR(IF(ISBLANK($A8748),"",IF($A8748="Ūdeņraža jonu koncentrācija",VLOOKUP(Dati!$A8748,Normas!$A:$D,2,FALSE),VLOOKUP(Dati!$A8748,Normas!$A:$D,2,FALSE)*0.3)),"")</f>
      </c>
      <c r="I8748" s="2">
        <f>IFERROR(IF(ISBLANK($A8748),"",IF($A8748="Ūdeņraža jonu koncentrācija",VLOOKUP(Dati!$A8748,Normas!$A:$D,3,FALSE),VLOOKUP(Dati!$A8748,Normas!$A:$D,3,FALSE)*0.3)),"")</f>
      </c>
    </row>
    <row r="8749" spans="2:9" x14ac:dyDescent="0.2">
      <c r="B8749">
        <f>IF(ISBLANK(A8749),"",VLOOKUP(A8749,Normas!A:D,4,FALSE))</f>
      </c>
      <c r="E8749" s="2">
        <f>IF(ISBLANK(D8749),"",INT(YEARFRAC(D8749,'Vispārīga informācija'!$B$2)))</f>
      </c>
      <c r="F8749" s="2">
        <f>IFERROR(IF(ISBLANK($A8749),"",IF($A8749="Ūdeņraža jonu koncentrācija",VLOOKUP(Dati!$A8749,Normas!$A:$D,2,FALSE),VLOOKUP(Dati!$A8749,Normas!$A:$D,2,FALSE)*0.6)),"")</f>
      </c>
      <c r="G8749" s="2">
        <f>IFERROR(IF(ISBLANK($A8749),"",IF($A8749="Ūdeņraža jonu koncentrācija",VLOOKUP(Dati!$A8749,Normas!$A:$D,3,FALSE),VLOOKUP(Dati!$A8749,Normas!$A:$D,3,FALSE)*0.6)),"")</f>
      </c>
      <c r="H8749" s="2">
        <f>IFERROR(IF(ISBLANK($A8749),"",IF($A8749="Ūdeņraža jonu koncentrācija",VLOOKUP(Dati!$A8749,Normas!$A:$D,2,FALSE),VLOOKUP(Dati!$A8749,Normas!$A:$D,2,FALSE)*0.3)),"")</f>
      </c>
      <c r="I8749" s="2">
        <f>IFERROR(IF(ISBLANK($A8749),"",IF($A8749="Ūdeņraža jonu koncentrācija",VLOOKUP(Dati!$A8749,Normas!$A:$D,3,FALSE),VLOOKUP(Dati!$A8749,Normas!$A:$D,3,FALSE)*0.3)),"")</f>
      </c>
    </row>
    <row r="8750" spans="2:9" x14ac:dyDescent="0.2">
      <c r="B8750">
        <f>IF(ISBLANK(A8750),"",VLOOKUP(A8750,Normas!A:D,4,FALSE))</f>
      </c>
      <c r="E8750" s="2">
        <f>IF(ISBLANK(D8750),"",INT(YEARFRAC(D8750,'Vispārīga informācija'!$B$2)))</f>
      </c>
      <c r="F8750" s="2">
        <f>IFERROR(IF(ISBLANK($A8750),"",IF($A8750="Ūdeņraža jonu koncentrācija",VLOOKUP(Dati!$A8750,Normas!$A:$D,2,FALSE),VLOOKUP(Dati!$A8750,Normas!$A:$D,2,FALSE)*0.6)),"")</f>
      </c>
      <c r="G8750" s="2">
        <f>IFERROR(IF(ISBLANK($A8750),"",IF($A8750="Ūdeņraža jonu koncentrācija",VLOOKUP(Dati!$A8750,Normas!$A:$D,3,FALSE),VLOOKUP(Dati!$A8750,Normas!$A:$D,3,FALSE)*0.6)),"")</f>
      </c>
      <c r="H8750" s="2">
        <f>IFERROR(IF(ISBLANK($A8750),"",IF($A8750="Ūdeņraža jonu koncentrācija",VLOOKUP(Dati!$A8750,Normas!$A:$D,2,FALSE),VLOOKUP(Dati!$A8750,Normas!$A:$D,2,FALSE)*0.3)),"")</f>
      </c>
      <c r="I8750" s="2">
        <f>IFERROR(IF(ISBLANK($A8750),"",IF($A8750="Ūdeņraža jonu koncentrācija",VLOOKUP(Dati!$A8750,Normas!$A:$D,3,FALSE),VLOOKUP(Dati!$A8750,Normas!$A:$D,3,FALSE)*0.3)),"")</f>
      </c>
    </row>
    <row r="8751" spans="2:9" x14ac:dyDescent="0.2">
      <c r="B8751">
        <f>IF(ISBLANK(A8751),"",VLOOKUP(A8751,Normas!A:D,4,FALSE))</f>
      </c>
      <c r="E8751" s="2">
        <f>IF(ISBLANK(D8751),"",INT(YEARFRAC(D8751,'Vispārīga informācija'!$B$2)))</f>
      </c>
      <c r="F8751" s="2">
        <f>IFERROR(IF(ISBLANK($A8751),"",IF($A8751="Ūdeņraža jonu koncentrācija",VLOOKUP(Dati!$A8751,Normas!$A:$D,2,FALSE),VLOOKUP(Dati!$A8751,Normas!$A:$D,2,FALSE)*0.6)),"")</f>
      </c>
      <c r="G8751" s="2">
        <f>IFERROR(IF(ISBLANK($A8751),"",IF($A8751="Ūdeņraža jonu koncentrācija",VLOOKUP(Dati!$A8751,Normas!$A:$D,3,FALSE),VLOOKUP(Dati!$A8751,Normas!$A:$D,3,FALSE)*0.6)),"")</f>
      </c>
      <c r="H8751" s="2">
        <f>IFERROR(IF(ISBLANK($A8751),"",IF($A8751="Ūdeņraža jonu koncentrācija",VLOOKUP(Dati!$A8751,Normas!$A:$D,2,FALSE),VLOOKUP(Dati!$A8751,Normas!$A:$D,2,FALSE)*0.3)),"")</f>
      </c>
      <c r="I8751" s="2">
        <f>IFERROR(IF(ISBLANK($A8751),"",IF($A8751="Ūdeņraža jonu koncentrācija",VLOOKUP(Dati!$A8751,Normas!$A:$D,3,FALSE),VLOOKUP(Dati!$A8751,Normas!$A:$D,3,FALSE)*0.3)),"")</f>
      </c>
    </row>
    <row r="8752" spans="2:9" x14ac:dyDescent="0.2">
      <c r="B8752">
        <f>IF(ISBLANK(A8752),"",VLOOKUP(A8752,Normas!A:D,4,FALSE))</f>
      </c>
      <c r="E8752" s="2">
        <f>IF(ISBLANK(D8752),"",INT(YEARFRAC(D8752,'Vispārīga informācija'!$B$2)))</f>
      </c>
      <c r="F8752" s="2">
        <f>IFERROR(IF(ISBLANK($A8752),"",IF($A8752="Ūdeņraža jonu koncentrācija",VLOOKUP(Dati!$A8752,Normas!$A:$D,2,FALSE),VLOOKUP(Dati!$A8752,Normas!$A:$D,2,FALSE)*0.6)),"")</f>
      </c>
      <c r="G8752" s="2">
        <f>IFERROR(IF(ISBLANK($A8752),"",IF($A8752="Ūdeņraža jonu koncentrācija",VLOOKUP(Dati!$A8752,Normas!$A:$D,3,FALSE),VLOOKUP(Dati!$A8752,Normas!$A:$D,3,FALSE)*0.6)),"")</f>
      </c>
      <c r="H8752" s="2">
        <f>IFERROR(IF(ISBLANK($A8752),"",IF($A8752="Ūdeņraža jonu koncentrācija",VLOOKUP(Dati!$A8752,Normas!$A:$D,2,FALSE),VLOOKUP(Dati!$A8752,Normas!$A:$D,2,FALSE)*0.3)),"")</f>
      </c>
      <c r="I8752" s="2">
        <f>IFERROR(IF(ISBLANK($A8752),"",IF($A8752="Ūdeņraža jonu koncentrācija",VLOOKUP(Dati!$A8752,Normas!$A:$D,3,FALSE),VLOOKUP(Dati!$A8752,Normas!$A:$D,3,FALSE)*0.3)),"")</f>
      </c>
    </row>
    <row r="8753" spans="2:9" x14ac:dyDescent="0.2">
      <c r="B8753">
        <f>IF(ISBLANK(A8753),"",VLOOKUP(A8753,Normas!A:D,4,FALSE))</f>
      </c>
      <c r="E8753" s="2">
        <f>IF(ISBLANK(D8753),"",INT(YEARFRAC(D8753,'Vispārīga informācija'!$B$2)))</f>
      </c>
      <c r="F8753" s="2">
        <f>IFERROR(IF(ISBLANK($A8753),"",IF($A8753="Ūdeņraža jonu koncentrācija",VLOOKUP(Dati!$A8753,Normas!$A:$D,2,FALSE),VLOOKUP(Dati!$A8753,Normas!$A:$D,2,FALSE)*0.6)),"")</f>
      </c>
      <c r="G8753" s="2">
        <f>IFERROR(IF(ISBLANK($A8753),"",IF($A8753="Ūdeņraža jonu koncentrācija",VLOOKUP(Dati!$A8753,Normas!$A:$D,3,FALSE),VLOOKUP(Dati!$A8753,Normas!$A:$D,3,FALSE)*0.6)),"")</f>
      </c>
      <c r="H8753" s="2">
        <f>IFERROR(IF(ISBLANK($A8753),"",IF($A8753="Ūdeņraža jonu koncentrācija",VLOOKUP(Dati!$A8753,Normas!$A:$D,2,FALSE),VLOOKUP(Dati!$A8753,Normas!$A:$D,2,FALSE)*0.3)),"")</f>
      </c>
      <c r="I8753" s="2">
        <f>IFERROR(IF(ISBLANK($A8753),"",IF($A8753="Ūdeņraža jonu koncentrācija",VLOOKUP(Dati!$A8753,Normas!$A:$D,3,FALSE),VLOOKUP(Dati!$A8753,Normas!$A:$D,3,FALSE)*0.3)),"")</f>
      </c>
    </row>
    <row r="8754" spans="2:9" x14ac:dyDescent="0.2">
      <c r="B8754">
        <f>IF(ISBLANK(A8754),"",VLOOKUP(A8754,Normas!A:D,4,FALSE))</f>
      </c>
      <c r="E8754" s="2">
        <f>IF(ISBLANK(D8754),"",INT(YEARFRAC(D8754,'Vispārīga informācija'!$B$2)))</f>
      </c>
      <c r="F8754" s="2">
        <f>IFERROR(IF(ISBLANK($A8754),"",IF($A8754="Ūdeņraža jonu koncentrācija",VLOOKUP(Dati!$A8754,Normas!$A:$D,2,FALSE),VLOOKUP(Dati!$A8754,Normas!$A:$D,2,FALSE)*0.6)),"")</f>
      </c>
      <c r="G8754" s="2">
        <f>IFERROR(IF(ISBLANK($A8754),"",IF($A8754="Ūdeņraža jonu koncentrācija",VLOOKUP(Dati!$A8754,Normas!$A:$D,3,FALSE),VLOOKUP(Dati!$A8754,Normas!$A:$D,3,FALSE)*0.6)),"")</f>
      </c>
      <c r="H8754" s="2">
        <f>IFERROR(IF(ISBLANK($A8754),"",IF($A8754="Ūdeņraža jonu koncentrācija",VLOOKUP(Dati!$A8754,Normas!$A:$D,2,FALSE),VLOOKUP(Dati!$A8754,Normas!$A:$D,2,FALSE)*0.3)),"")</f>
      </c>
      <c r="I8754" s="2">
        <f>IFERROR(IF(ISBLANK($A8754),"",IF($A8754="Ūdeņraža jonu koncentrācija",VLOOKUP(Dati!$A8754,Normas!$A:$D,3,FALSE),VLOOKUP(Dati!$A8754,Normas!$A:$D,3,FALSE)*0.3)),"")</f>
      </c>
    </row>
    <row r="8755" spans="2:9" x14ac:dyDescent="0.2">
      <c r="B8755">
        <f>IF(ISBLANK(A8755),"",VLOOKUP(A8755,Normas!A:D,4,FALSE))</f>
      </c>
      <c r="E8755" s="2">
        <f>IF(ISBLANK(D8755),"",INT(YEARFRAC(D8755,'Vispārīga informācija'!$B$2)))</f>
      </c>
      <c r="F8755" s="2">
        <f>IFERROR(IF(ISBLANK($A8755),"",IF($A8755="Ūdeņraža jonu koncentrācija",VLOOKUP(Dati!$A8755,Normas!$A:$D,2,FALSE),VLOOKUP(Dati!$A8755,Normas!$A:$D,2,FALSE)*0.6)),"")</f>
      </c>
      <c r="G8755" s="2">
        <f>IFERROR(IF(ISBLANK($A8755),"",IF($A8755="Ūdeņraža jonu koncentrācija",VLOOKUP(Dati!$A8755,Normas!$A:$D,3,FALSE),VLOOKUP(Dati!$A8755,Normas!$A:$D,3,FALSE)*0.6)),"")</f>
      </c>
      <c r="H8755" s="2">
        <f>IFERROR(IF(ISBLANK($A8755),"",IF($A8755="Ūdeņraža jonu koncentrācija",VLOOKUP(Dati!$A8755,Normas!$A:$D,2,FALSE),VLOOKUP(Dati!$A8755,Normas!$A:$D,2,FALSE)*0.3)),"")</f>
      </c>
      <c r="I8755" s="2">
        <f>IFERROR(IF(ISBLANK($A8755),"",IF($A8755="Ūdeņraža jonu koncentrācija",VLOOKUP(Dati!$A8755,Normas!$A:$D,3,FALSE),VLOOKUP(Dati!$A8755,Normas!$A:$D,3,FALSE)*0.3)),"")</f>
      </c>
    </row>
    <row r="8756" spans="2:9" x14ac:dyDescent="0.2">
      <c r="B8756">
        <f>IF(ISBLANK(A8756),"",VLOOKUP(A8756,Normas!A:D,4,FALSE))</f>
      </c>
      <c r="E8756" s="2">
        <f>IF(ISBLANK(D8756),"",INT(YEARFRAC(D8756,'Vispārīga informācija'!$B$2)))</f>
      </c>
      <c r="F8756" s="2">
        <f>IFERROR(IF(ISBLANK($A8756),"",IF($A8756="Ūdeņraža jonu koncentrācija",VLOOKUP(Dati!$A8756,Normas!$A:$D,2,FALSE),VLOOKUP(Dati!$A8756,Normas!$A:$D,2,FALSE)*0.6)),"")</f>
      </c>
      <c r="G8756" s="2">
        <f>IFERROR(IF(ISBLANK($A8756),"",IF($A8756="Ūdeņraža jonu koncentrācija",VLOOKUP(Dati!$A8756,Normas!$A:$D,3,FALSE),VLOOKUP(Dati!$A8756,Normas!$A:$D,3,FALSE)*0.6)),"")</f>
      </c>
      <c r="H8756" s="2">
        <f>IFERROR(IF(ISBLANK($A8756),"",IF($A8756="Ūdeņraža jonu koncentrācija",VLOOKUP(Dati!$A8756,Normas!$A:$D,2,FALSE),VLOOKUP(Dati!$A8756,Normas!$A:$D,2,FALSE)*0.3)),"")</f>
      </c>
      <c r="I8756" s="2">
        <f>IFERROR(IF(ISBLANK($A8756),"",IF($A8756="Ūdeņraža jonu koncentrācija",VLOOKUP(Dati!$A8756,Normas!$A:$D,3,FALSE),VLOOKUP(Dati!$A8756,Normas!$A:$D,3,FALSE)*0.3)),"")</f>
      </c>
    </row>
    <row r="8757" spans="2:9" x14ac:dyDescent="0.2">
      <c r="B8757">
        <f>IF(ISBLANK(A8757),"",VLOOKUP(A8757,Normas!A:D,4,FALSE))</f>
      </c>
      <c r="E8757" s="2">
        <f>IF(ISBLANK(D8757),"",INT(YEARFRAC(D8757,'Vispārīga informācija'!$B$2)))</f>
      </c>
      <c r="F8757" s="2">
        <f>IFERROR(IF(ISBLANK($A8757),"",IF($A8757="Ūdeņraža jonu koncentrācija",VLOOKUP(Dati!$A8757,Normas!$A:$D,2,FALSE),VLOOKUP(Dati!$A8757,Normas!$A:$D,2,FALSE)*0.6)),"")</f>
      </c>
      <c r="G8757" s="2">
        <f>IFERROR(IF(ISBLANK($A8757),"",IF($A8757="Ūdeņraža jonu koncentrācija",VLOOKUP(Dati!$A8757,Normas!$A:$D,3,FALSE),VLOOKUP(Dati!$A8757,Normas!$A:$D,3,FALSE)*0.6)),"")</f>
      </c>
      <c r="H8757" s="2">
        <f>IFERROR(IF(ISBLANK($A8757),"",IF($A8757="Ūdeņraža jonu koncentrācija",VLOOKUP(Dati!$A8757,Normas!$A:$D,2,FALSE),VLOOKUP(Dati!$A8757,Normas!$A:$D,2,FALSE)*0.3)),"")</f>
      </c>
      <c r="I8757" s="2">
        <f>IFERROR(IF(ISBLANK($A8757),"",IF($A8757="Ūdeņraža jonu koncentrācija",VLOOKUP(Dati!$A8757,Normas!$A:$D,3,FALSE),VLOOKUP(Dati!$A8757,Normas!$A:$D,3,FALSE)*0.3)),"")</f>
      </c>
    </row>
    <row r="8758" spans="2:9" x14ac:dyDescent="0.2">
      <c r="B8758">
        <f>IF(ISBLANK(A8758),"",VLOOKUP(A8758,Normas!A:D,4,FALSE))</f>
      </c>
      <c r="E8758" s="2">
        <f>IF(ISBLANK(D8758),"",INT(YEARFRAC(D8758,'Vispārīga informācija'!$B$2)))</f>
      </c>
      <c r="F8758" s="2">
        <f>IFERROR(IF(ISBLANK($A8758),"",IF($A8758="Ūdeņraža jonu koncentrācija",VLOOKUP(Dati!$A8758,Normas!$A:$D,2,FALSE),VLOOKUP(Dati!$A8758,Normas!$A:$D,2,FALSE)*0.6)),"")</f>
      </c>
      <c r="G8758" s="2">
        <f>IFERROR(IF(ISBLANK($A8758),"",IF($A8758="Ūdeņraža jonu koncentrācija",VLOOKUP(Dati!$A8758,Normas!$A:$D,3,FALSE),VLOOKUP(Dati!$A8758,Normas!$A:$D,3,FALSE)*0.6)),"")</f>
      </c>
      <c r="H8758" s="2">
        <f>IFERROR(IF(ISBLANK($A8758),"",IF($A8758="Ūdeņraža jonu koncentrācija",VLOOKUP(Dati!$A8758,Normas!$A:$D,2,FALSE),VLOOKUP(Dati!$A8758,Normas!$A:$D,2,FALSE)*0.3)),"")</f>
      </c>
      <c r="I8758" s="2">
        <f>IFERROR(IF(ISBLANK($A8758),"",IF($A8758="Ūdeņraža jonu koncentrācija",VLOOKUP(Dati!$A8758,Normas!$A:$D,3,FALSE),VLOOKUP(Dati!$A8758,Normas!$A:$D,3,FALSE)*0.3)),"")</f>
      </c>
    </row>
    <row r="8759" spans="2:9" x14ac:dyDescent="0.2">
      <c r="B8759">
        <f>IF(ISBLANK(A8759),"",VLOOKUP(A8759,Normas!A:D,4,FALSE))</f>
      </c>
      <c r="E8759" s="2">
        <f>IF(ISBLANK(D8759),"",INT(YEARFRAC(D8759,'Vispārīga informācija'!$B$2)))</f>
      </c>
      <c r="F8759" s="2">
        <f>IFERROR(IF(ISBLANK($A8759),"",IF($A8759="Ūdeņraža jonu koncentrācija",VLOOKUP(Dati!$A8759,Normas!$A:$D,2,FALSE),VLOOKUP(Dati!$A8759,Normas!$A:$D,2,FALSE)*0.6)),"")</f>
      </c>
      <c r="G8759" s="2">
        <f>IFERROR(IF(ISBLANK($A8759),"",IF($A8759="Ūdeņraža jonu koncentrācija",VLOOKUP(Dati!$A8759,Normas!$A:$D,3,FALSE),VLOOKUP(Dati!$A8759,Normas!$A:$D,3,FALSE)*0.6)),"")</f>
      </c>
      <c r="H8759" s="2">
        <f>IFERROR(IF(ISBLANK($A8759),"",IF($A8759="Ūdeņraža jonu koncentrācija",VLOOKUP(Dati!$A8759,Normas!$A:$D,2,FALSE),VLOOKUP(Dati!$A8759,Normas!$A:$D,2,FALSE)*0.3)),"")</f>
      </c>
      <c r="I8759" s="2">
        <f>IFERROR(IF(ISBLANK($A8759),"",IF($A8759="Ūdeņraža jonu koncentrācija",VLOOKUP(Dati!$A8759,Normas!$A:$D,3,FALSE),VLOOKUP(Dati!$A8759,Normas!$A:$D,3,FALSE)*0.3)),"")</f>
      </c>
    </row>
    <row r="8760" spans="2:9" x14ac:dyDescent="0.2">
      <c r="B8760">
        <f>IF(ISBLANK(A8760),"",VLOOKUP(A8760,Normas!A:D,4,FALSE))</f>
      </c>
      <c r="E8760" s="2">
        <f>IF(ISBLANK(D8760),"",INT(YEARFRAC(D8760,'Vispārīga informācija'!$B$2)))</f>
      </c>
      <c r="F8760" s="2">
        <f>IFERROR(IF(ISBLANK($A8760),"",IF($A8760="Ūdeņraža jonu koncentrācija",VLOOKUP(Dati!$A8760,Normas!$A:$D,2,FALSE),VLOOKUP(Dati!$A8760,Normas!$A:$D,2,FALSE)*0.6)),"")</f>
      </c>
      <c r="G8760" s="2">
        <f>IFERROR(IF(ISBLANK($A8760),"",IF($A8760="Ūdeņraža jonu koncentrācija",VLOOKUP(Dati!$A8760,Normas!$A:$D,3,FALSE),VLOOKUP(Dati!$A8760,Normas!$A:$D,3,FALSE)*0.6)),"")</f>
      </c>
      <c r="H8760" s="2">
        <f>IFERROR(IF(ISBLANK($A8760),"",IF($A8760="Ūdeņraža jonu koncentrācija",VLOOKUP(Dati!$A8760,Normas!$A:$D,2,FALSE),VLOOKUP(Dati!$A8760,Normas!$A:$D,2,FALSE)*0.3)),"")</f>
      </c>
      <c r="I8760" s="2">
        <f>IFERROR(IF(ISBLANK($A8760),"",IF($A8760="Ūdeņraža jonu koncentrācija",VLOOKUP(Dati!$A8760,Normas!$A:$D,3,FALSE),VLOOKUP(Dati!$A8760,Normas!$A:$D,3,FALSE)*0.3)),"")</f>
      </c>
    </row>
    <row r="8761" spans="2:9" x14ac:dyDescent="0.2">
      <c r="B8761">
        <f>IF(ISBLANK(A8761),"",VLOOKUP(A8761,Normas!A:D,4,FALSE))</f>
      </c>
      <c r="E8761" s="2">
        <f>IF(ISBLANK(D8761),"",INT(YEARFRAC(D8761,'Vispārīga informācija'!$B$2)))</f>
      </c>
      <c r="F8761" s="2">
        <f>IFERROR(IF(ISBLANK($A8761),"",IF($A8761="Ūdeņraža jonu koncentrācija",VLOOKUP(Dati!$A8761,Normas!$A:$D,2,FALSE),VLOOKUP(Dati!$A8761,Normas!$A:$D,2,FALSE)*0.6)),"")</f>
      </c>
      <c r="G8761" s="2">
        <f>IFERROR(IF(ISBLANK($A8761),"",IF($A8761="Ūdeņraža jonu koncentrācija",VLOOKUP(Dati!$A8761,Normas!$A:$D,3,FALSE),VLOOKUP(Dati!$A8761,Normas!$A:$D,3,FALSE)*0.6)),"")</f>
      </c>
      <c r="H8761" s="2">
        <f>IFERROR(IF(ISBLANK($A8761),"",IF($A8761="Ūdeņraža jonu koncentrācija",VLOOKUP(Dati!$A8761,Normas!$A:$D,2,FALSE),VLOOKUP(Dati!$A8761,Normas!$A:$D,2,FALSE)*0.3)),"")</f>
      </c>
      <c r="I8761" s="2">
        <f>IFERROR(IF(ISBLANK($A8761),"",IF($A8761="Ūdeņraža jonu koncentrācija",VLOOKUP(Dati!$A8761,Normas!$A:$D,3,FALSE),VLOOKUP(Dati!$A8761,Normas!$A:$D,3,FALSE)*0.3)),"")</f>
      </c>
    </row>
    <row r="8762" spans="2:9" x14ac:dyDescent="0.2">
      <c r="B8762">
        <f>IF(ISBLANK(A8762),"",VLOOKUP(A8762,Normas!A:D,4,FALSE))</f>
      </c>
      <c r="E8762" s="2">
        <f>IF(ISBLANK(D8762),"",INT(YEARFRAC(D8762,'Vispārīga informācija'!$B$2)))</f>
      </c>
      <c r="F8762" s="2">
        <f>IFERROR(IF(ISBLANK($A8762),"",IF($A8762="Ūdeņraža jonu koncentrācija",VLOOKUP(Dati!$A8762,Normas!$A:$D,2,FALSE),VLOOKUP(Dati!$A8762,Normas!$A:$D,2,FALSE)*0.6)),"")</f>
      </c>
      <c r="G8762" s="2">
        <f>IFERROR(IF(ISBLANK($A8762),"",IF($A8762="Ūdeņraža jonu koncentrācija",VLOOKUP(Dati!$A8762,Normas!$A:$D,3,FALSE),VLOOKUP(Dati!$A8762,Normas!$A:$D,3,FALSE)*0.6)),"")</f>
      </c>
      <c r="H8762" s="2">
        <f>IFERROR(IF(ISBLANK($A8762),"",IF($A8762="Ūdeņraža jonu koncentrācija",VLOOKUP(Dati!$A8762,Normas!$A:$D,2,FALSE),VLOOKUP(Dati!$A8762,Normas!$A:$D,2,FALSE)*0.3)),"")</f>
      </c>
      <c r="I8762" s="2">
        <f>IFERROR(IF(ISBLANK($A8762),"",IF($A8762="Ūdeņraža jonu koncentrācija",VLOOKUP(Dati!$A8762,Normas!$A:$D,3,FALSE),VLOOKUP(Dati!$A8762,Normas!$A:$D,3,FALSE)*0.3)),"")</f>
      </c>
    </row>
    <row r="8763" spans="2:9" x14ac:dyDescent="0.2">
      <c r="B8763">
        <f>IF(ISBLANK(A8763),"",VLOOKUP(A8763,Normas!A:D,4,FALSE))</f>
      </c>
      <c r="E8763" s="2">
        <f>IF(ISBLANK(D8763),"",INT(YEARFRAC(D8763,'Vispārīga informācija'!$B$2)))</f>
      </c>
      <c r="F8763" s="2">
        <f>IFERROR(IF(ISBLANK($A8763),"",IF($A8763="Ūdeņraža jonu koncentrācija",VLOOKUP(Dati!$A8763,Normas!$A:$D,2,FALSE),VLOOKUP(Dati!$A8763,Normas!$A:$D,2,FALSE)*0.6)),"")</f>
      </c>
      <c r="G8763" s="2">
        <f>IFERROR(IF(ISBLANK($A8763),"",IF($A8763="Ūdeņraža jonu koncentrācija",VLOOKUP(Dati!$A8763,Normas!$A:$D,3,FALSE),VLOOKUP(Dati!$A8763,Normas!$A:$D,3,FALSE)*0.6)),"")</f>
      </c>
      <c r="H8763" s="2">
        <f>IFERROR(IF(ISBLANK($A8763),"",IF($A8763="Ūdeņraža jonu koncentrācija",VLOOKUP(Dati!$A8763,Normas!$A:$D,2,FALSE),VLOOKUP(Dati!$A8763,Normas!$A:$D,2,FALSE)*0.3)),"")</f>
      </c>
      <c r="I8763" s="2">
        <f>IFERROR(IF(ISBLANK($A8763),"",IF($A8763="Ūdeņraža jonu koncentrācija",VLOOKUP(Dati!$A8763,Normas!$A:$D,3,FALSE),VLOOKUP(Dati!$A8763,Normas!$A:$D,3,FALSE)*0.3)),"")</f>
      </c>
    </row>
    <row r="8764" spans="2:9" x14ac:dyDescent="0.2">
      <c r="B8764">
        <f>IF(ISBLANK(A8764),"",VLOOKUP(A8764,Normas!A:D,4,FALSE))</f>
      </c>
      <c r="E8764" s="2">
        <f>IF(ISBLANK(D8764),"",INT(YEARFRAC(D8764,'Vispārīga informācija'!$B$2)))</f>
      </c>
      <c r="F8764" s="2">
        <f>IFERROR(IF(ISBLANK($A8764),"",IF($A8764="Ūdeņraža jonu koncentrācija",VLOOKUP(Dati!$A8764,Normas!$A:$D,2,FALSE),VLOOKUP(Dati!$A8764,Normas!$A:$D,2,FALSE)*0.6)),"")</f>
      </c>
      <c r="G8764" s="2">
        <f>IFERROR(IF(ISBLANK($A8764),"",IF($A8764="Ūdeņraža jonu koncentrācija",VLOOKUP(Dati!$A8764,Normas!$A:$D,3,FALSE),VLOOKUP(Dati!$A8764,Normas!$A:$D,3,FALSE)*0.6)),"")</f>
      </c>
      <c r="H8764" s="2">
        <f>IFERROR(IF(ISBLANK($A8764),"",IF($A8764="Ūdeņraža jonu koncentrācija",VLOOKUP(Dati!$A8764,Normas!$A:$D,2,FALSE),VLOOKUP(Dati!$A8764,Normas!$A:$D,2,FALSE)*0.3)),"")</f>
      </c>
      <c r="I8764" s="2">
        <f>IFERROR(IF(ISBLANK($A8764),"",IF($A8764="Ūdeņraža jonu koncentrācija",VLOOKUP(Dati!$A8764,Normas!$A:$D,3,FALSE),VLOOKUP(Dati!$A8764,Normas!$A:$D,3,FALSE)*0.3)),"")</f>
      </c>
    </row>
    <row r="8765" spans="2:9" x14ac:dyDescent="0.2">
      <c r="B8765">
        <f>IF(ISBLANK(A8765),"",VLOOKUP(A8765,Normas!A:D,4,FALSE))</f>
      </c>
      <c r="E8765" s="2">
        <f>IF(ISBLANK(D8765),"",INT(YEARFRAC(D8765,'Vispārīga informācija'!$B$2)))</f>
      </c>
      <c r="F8765" s="2">
        <f>IFERROR(IF(ISBLANK($A8765),"",IF($A8765="Ūdeņraža jonu koncentrācija",VLOOKUP(Dati!$A8765,Normas!$A:$D,2,FALSE),VLOOKUP(Dati!$A8765,Normas!$A:$D,2,FALSE)*0.6)),"")</f>
      </c>
      <c r="G8765" s="2">
        <f>IFERROR(IF(ISBLANK($A8765),"",IF($A8765="Ūdeņraža jonu koncentrācija",VLOOKUP(Dati!$A8765,Normas!$A:$D,3,FALSE),VLOOKUP(Dati!$A8765,Normas!$A:$D,3,FALSE)*0.6)),"")</f>
      </c>
      <c r="H8765" s="2">
        <f>IFERROR(IF(ISBLANK($A8765),"",IF($A8765="Ūdeņraža jonu koncentrācija",VLOOKUP(Dati!$A8765,Normas!$A:$D,2,FALSE),VLOOKUP(Dati!$A8765,Normas!$A:$D,2,FALSE)*0.3)),"")</f>
      </c>
      <c r="I8765" s="2">
        <f>IFERROR(IF(ISBLANK($A8765),"",IF($A8765="Ūdeņraža jonu koncentrācija",VLOOKUP(Dati!$A8765,Normas!$A:$D,3,FALSE),VLOOKUP(Dati!$A8765,Normas!$A:$D,3,FALSE)*0.3)),"")</f>
      </c>
    </row>
    <row r="8766" spans="2:9" x14ac:dyDescent="0.2">
      <c r="B8766">
        <f>IF(ISBLANK(A8766),"",VLOOKUP(A8766,Normas!A:D,4,FALSE))</f>
      </c>
      <c r="E8766" s="2">
        <f>IF(ISBLANK(D8766),"",INT(YEARFRAC(D8766,'Vispārīga informācija'!$B$2)))</f>
      </c>
      <c r="F8766" s="2">
        <f>IFERROR(IF(ISBLANK($A8766),"",IF($A8766="Ūdeņraža jonu koncentrācija",VLOOKUP(Dati!$A8766,Normas!$A:$D,2,FALSE),VLOOKUP(Dati!$A8766,Normas!$A:$D,2,FALSE)*0.6)),"")</f>
      </c>
      <c r="G8766" s="2">
        <f>IFERROR(IF(ISBLANK($A8766),"",IF($A8766="Ūdeņraža jonu koncentrācija",VLOOKUP(Dati!$A8766,Normas!$A:$D,3,FALSE),VLOOKUP(Dati!$A8766,Normas!$A:$D,3,FALSE)*0.6)),"")</f>
      </c>
      <c r="H8766" s="2">
        <f>IFERROR(IF(ISBLANK($A8766),"",IF($A8766="Ūdeņraža jonu koncentrācija",VLOOKUP(Dati!$A8766,Normas!$A:$D,2,FALSE),VLOOKUP(Dati!$A8766,Normas!$A:$D,2,FALSE)*0.3)),"")</f>
      </c>
      <c r="I8766" s="2">
        <f>IFERROR(IF(ISBLANK($A8766),"",IF($A8766="Ūdeņraža jonu koncentrācija",VLOOKUP(Dati!$A8766,Normas!$A:$D,3,FALSE),VLOOKUP(Dati!$A8766,Normas!$A:$D,3,FALSE)*0.3)),"")</f>
      </c>
    </row>
    <row r="8767" spans="2:9" x14ac:dyDescent="0.2">
      <c r="B8767">
        <f>IF(ISBLANK(A8767),"",VLOOKUP(A8767,Normas!A:D,4,FALSE))</f>
      </c>
      <c r="E8767" s="2">
        <f>IF(ISBLANK(D8767),"",INT(YEARFRAC(D8767,'Vispārīga informācija'!$B$2)))</f>
      </c>
      <c r="F8767" s="2">
        <f>IFERROR(IF(ISBLANK($A8767),"",IF($A8767="Ūdeņraža jonu koncentrācija",VLOOKUP(Dati!$A8767,Normas!$A:$D,2,FALSE),VLOOKUP(Dati!$A8767,Normas!$A:$D,2,FALSE)*0.6)),"")</f>
      </c>
      <c r="G8767" s="2">
        <f>IFERROR(IF(ISBLANK($A8767),"",IF($A8767="Ūdeņraža jonu koncentrācija",VLOOKUP(Dati!$A8767,Normas!$A:$D,3,FALSE),VLOOKUP(Dati!$A8767,Normas!$A:$D,3,FALSE)*0.6)),"")</f>
      </c>
      <c r="H8767" s="2">
        <f>IFERROR(IF(ISBLANK($A8767),"",IF($A8767="Ūdeņraža jonu koncentrācija",VLOOKUP(Dati!$A8767,Normas!$A:$D,2,FALSE),VLOOKUP(Dati!$A8767,Normas!$A:$D,2,FALSE)*0.3)),"")</f>
      </c>
      <c r="I8767" s="2">
        <f>IFERROR(IF(ISBLANK($A8767),"",IF($A8767="Ūdeņraža jonu koncentrācija",VLOOKUP(Dati!$A8767,Normas!$A:$D,3,FALSE),VLOOKUP(Dati!$A8767,Normas!$A:$D,3,FALSE)*0.3)),"")</f>
      </c>
    </row>
    <row r="8768" spans="2:9" x14ac:dyDescent="0.2">
      <c r="B8768">
        <f>IF(ISBLANK(A8768),"",VLOOKUP(A8768,Normas!A:D,4,FALSE))</f>
      </c>
      <c r="E8768" s="2">
        <f>IF(ISBLANK(D8768),"",INT(YEARFRAC(D8768,'Vispārīga informācija'!$B$2)))</f>
      </c>
      <c r="F8768" s="2">
        <f>IFERROR(IF(ISBLANK($A8768),"",IF($A8768="Ūdeņraža jonu koncentrācija",VLOOKUP(Dati!$A8768,Normas!$A:$D,2,FALSE),VLOOKUP(Dati!$A8768,Normas!$A:$D,2,FALSE)*0.6)),"")</f>
      </c>
      <c r="G8768" s="2">
        <f>IFERROR(IF(ISBLANK($A8768),"",IF($A8768="Ūdeņraža jonu koncentrācija",VLOOKUP(Dati!$A8768,Normas!$A:$D,3,FALSE),VLOOKUP(Dati!$A8768,Normas!$A:$D,3,FALSE)*0.6)),"")</f>
      </c>
      <c r="H8768" s="2">
        <f>IFERROR(IF(ISBLANK($A8768),"",IF($A8768="Ūdeņraža jonu koncentrācija",VLOOKUP(Dati!$A8768,Normas!$A:$D,2,FALSE),VLOOKUP(Dati!$A8768,Normas!$A:$D,2,FALSE)*0.3)),"")</f>
      </c>
      <c r="I8768" s="2">
        <f>IFERROR(IF(ISBLANK($A8768),"",IF($A8768="Ūdeņraža jonu koncentrācija",VLOOKUP(Dati!$A8768,Normas!$A:$D,3,FALSE),VLOOKUP(Dati!$A8768,Normas!$A:$D,3,FALSE)*0.3)),"")</f>
      </c>
    </row>
    <row r="8769" spans="2:9" x14ac:dyDescent="0.2">
      <c r="B8769">
        <f>IF(ISBLANK(A8769),"",VLOOKUP(A8769,Normas!A:D,4,FALSE))</f>
      </c>
      <c r="E8769" s="2">
        <f>IF(ISBLANK(D8769),"",INT(YEARFRAC(D8769,'Vispārīga informācija'!$B$2)))</f>
      </c>
      <c r="F8769" s="2">
        <f>IFERROR(IF(ISBLANK($A8769),"",IF($A8769="Ūdeņraža jonu koncentrācija",VLOOKUP(Dati!$A8769,Normas!$A:$D,2,FALSE),VLOOKUP(Dati!$A8769,Normas!$A:$D,2,FALSE)*0.6)),"")</f>
      </c>
      <c r="G8769" s="2">
        <f>IFERROR(IF(ISBLANK($A8769),"",IF($A8769="Ūdeņraža jonu koncentrācija",VLOOKUP(Dati!$A8769,Normas!$A:$D,3,FALSE),VLOOKUP(Dati!$A8769,Normas!$A:$D,3,FALSE)*0.6)),"")</f>
      </c>
      <c r="H8769" s="2">
        <f>IFERROR(IF(ISBLANK($A8769),"",IF($A8769="Ūdeņraža jonu koncentrācija",VLOOKUP(Dati!$A8769,Normas!$A:$D,2,FALSE),VLOOKUP(Dati!$A8769,Normas!$A:$D,2,FALSE)*0.3)),"")</f>
      </c>
      <c r="I8769" s="2">
        <f>IFERROR(IF(ISBLANK($A8769),"",IF($A8769="Ūdeņraža jonu koncentrācija",VLOOKUP(Dati!$A8769,Normas!$A:$D,3,FALSE),VLOOKUP(Dati!$A8769,Normas!$A:$D,3,FALSE)*0.3)),"")</f>
      </c>
    </row>
    <row r="8770" spans="2:9" x14ac:dyDescent="0.2">
      <c r="B8770">
        <f>IF(ISBLANK(A8770),"",VLOOKUP(A8770,Normas!A:D,4,FALSE))</f>
      </c>
      <c r="E8770" s="2">
        <f>IF(ISBLANK(D8770),"",INT(YEARFRAC(D8770,'Vispārīga informācija'!$B$2)))</f>
      </c>
      <c r="F8770" s="2">
        <f>IFERROR(IF(ISBLANK($A8770),"",IF($A8770="Ūdeņraža jonu koncentrācija",VLOOKUP(Dati!$A8770,Normas!$A:$D,2,FALSE),VLOOKUP(Dati!$A8770,Normas!$A:$D,2,FALSE)*0.6)),"")</f>
      </c>
      <c r="G8770" s="2">
        <f>IFERROR(IF(ISBLANK($A8770),"",IF($A8770="Ūdeņraža jonu koncentrācija",VLOOKUP(Dati!$A8770,Normas!$A:$D,3,FALSE),VLOOKUP(Dati!$A8770,Normas!$A:$D,3,FALSE)*0.6)),"")</f>
      </c>
      <c r="H8770" s="2">
        <f>IFERROR(IF(ISBLANK($A8770),"",IF($A8770="Ūdeņraža jonu koncentrācija",VLOOKUP(Dati!$A8770,Normas!$A:$D,2,FALSE),VLOOKUP(Dati!$A8770,Normas!$A:$D,2,FALSE)*0.3)),"")</f>
      </c>
      <c r="I8770" s="2">
        <f>IFERROR(IF(ISBLANK($A8770),"",IF($A8770="Ūdeņraža jonu koncentrācija",VLOOKUP(Dati!$A8770,Normas!$A:$D,3,FALSE),VLOOKUP(Dati!$A8770,Normas!$A:$D,3,FALSE)*0.3)),"")</f>
      </c>
    </row>
    <row r="8771" spans="2:9" x14ac:dyDescent="0.2">
      <c r="B8771">
        <f>IF(ISBLANK(A8771),"",VLOOKUP(A8771,Normas!A:D,4,FALSE))</f>
      </c>
      <c r="E8771" s="2">
        <f>IF(ISBLANK(D8771),"",INT(YEARFRAC(D8771,'Vispārīga informācija'!$B$2)))</f>
      </c>
      <c r="F8771" s="2">
        <f>IFERROR(IF(ISBLANK($A8771),"",IF($A8771="Ūdeņraža jonu koncentrācija",VLOOKUP(Dati!$A8771,Normas!$A:$D,2,FALSE),VLOOKUP(Dati!$A8771,Normas!$A:$D,2,FALSE)*0.6)),"")</f>
      </c>
      <c r="G8771" s="2">
        <f>IFERROR(IF(ISBLANK($A8771),"",IF($A8771="Ūdeņraža jonu koncentrācija",VLOOKUP(Dati!$A8771,Normas!$A:$D,3,FALSE),VLOOKUP(Dati!$A8771,Normas!$A:$D,3,FALSE)*0.6)),"")</f>
      </c>
      <c r="H8771" s="2">
        <f>IFERROR(IF(ISBLANK($A8771),"",IF($A8771="Ūdeņraža jonu koncentrācija",VLOOKUP(Dati!$A8771,Normas!$A:$D,2,FALSE),VLOOKUP(Dati!$A8771,Normas!$A:$D,2,FALSE)*0.3)),"")</f>
      </c>
      <c r="I8771" s="2">
        <f>IFERROR(IF(ISBLANK($A8771),"",IF($A8771="Ūdeņraža jonu koncentrācija",VLOOKUP(Dati!$A8771,Normas!$A:$D,3,FALSE),VLOOKUP(Dati!$A8771,Normas!$A:$D,3,FALSE)*0.3)),"")</f>
      </c>
    </row>
    <row r="8772" spans="2:9" x14ac:dyDescent="0.2">
      <c r="B8772">
        <f>IF(ISBLANK(A8772),"",VLOOKUP(A8772,Normas!A:D,4,FALSE))</f>
      </c>
      <c r="E8772" s="2">
        <f>IF(ISBLANK(D8772),"",INT(YEARFRAC(D8772,'Vispārīga informācija'!$B$2)))</f>
      </c>
      <c r="F8772" s="2">
        <f>IFERROR(IF(ISBLANK($A8772),"",IF($A8772="Ūdeņraža jonu koncentrācija",VLOOKUP(Dati!$A8772,Normas!$A:$D,2,FALSE),VLOOKUP(Dati!$A8772,Normas!$A:$D,2,FALSE)*0.6)),"")</f>
      </c>
      <c r="G8772" s="2">
        <f>IFERROR(IF(ISBLANK($A8772),"",IF($A8772="Ūdeņraža jonu koncentrācija",VLOOKUP(Dati!$A8772,Normas!$A:$D,3,FALSE),VLOOKUP(Dati!$A8772,Normas!$A:$D,3,FALSE)*0.6)),"")</f>
      </c>
      <c r="H8772" s="2">
        <f>IFERROR(IF(ISBLANK($A8772),"",IF($A8772="Ūdeņraža jonu koncentrācija",VLOOKUP(Dati!$A8772,Normas!$A:$D,2,FALSE),VLOOKUP(Dati!$A8772,Normas!$A:$D,2,FALSE)*0.3)),"")</f>
      </c>
      <c r="I8772" s="2">
        <f>IFERROR(IF(ISBLANK($A8772),"",IF($A8772="Ūdeņraža jonu koncentrācija",VLOOKUP(Dati!$A8772,Normas!$A:$D,3,FALSE),VLOOKUP(Dati!$A8772,Normas!$A:$D,3,FALSE)*0.3)),"")</f>
      </c>
    </row>
    <row r="8773" spans="2:9" x14ac:dyDescent="0.2">
      <c r="B8773">
        <f>IF(ISBLANK(A8773),"",VLOOKUP(A8773,Normas!A:D,4,FALSE))</f>
      </c>
      <c r="E8773" s="2">
        <f>IF(ISBLANK(D8773),"",INT(YEARFRAC(D8773,'Vispārīga informācija'!$B$2)))</f>
      </c>
      <c r="F8773" s="2">
        <f>IFERROR(IF(ISBLANK($A8773),"",IF($A8773="Ūdeņraža jonu koncentrācija",VLOOKUP(Dati!$A8773,Normas!$A:$D,2,FALSE),VLOOKUP(Dati!$A8773,Normas!$A:$D,2,FALSE)*0.6)),"")</f>
      </c>
      <c r="G8773" s="2">
        <f>IFERROR(IF(ISBLANK($A8773),"",IF($A8773="Ūdeņraža jonu koncentrācija",VLOOKUP(Dati!$A8773,Normas!$A:$D,3,FALSE),VLOOKUP(Dati!$A8773,Normas!$A:$D,3,FALSE)*0.6)),"")</f>
      </c>
      <c r="H8773" s="2">
        <f>IFERROR(IF(ISBLANK($A8773),"",IF($A8773="Ūdeņraža jonu koncentrācija",VLOOKUP(Dati!$A8773,Normas!$A:$D,2,FALSE),VLOOKUP(Dati!$A8773,Normas!$A:$D,2,FALSE)*0.3)),"")</f>
      </c>
      <c r="I8773" s="2">
        <f>IFERROR(IF(ISBLANK($A8773),"",IF($A8773="Ūdeņraža jonu koncentrācija",VLOOKUP(Dati!$A8773,Normas!$A:$D,3,FALSE),VLOOKUP(Dati!$A8773,Normas!$A:$D,3,FALSE)*0.3)),"")</f>
      </c>
    </row>
    <row r="8774" spans="2:9" x14ac:dyDescent="0.2">
      <c r="B8774">
        <f>IF(ISBLANK(A8774),"",VLOOKUP(A8774,Normas!A:D,4,FALSE))</f>
      </c>
      <c r="E8774" s="2">
        <f>IF(ISBLANK(D8774),"",INT(YEARFRAC(D8774,'Vispārīga informācija'!$B$2)))</f>
      </c>
      <c r="F8774" s="2">
        <f>IFERROR(IF(ISBLANK($A8774),"",IF($A8774="Ūdeņraža jonu koncentrācija",VLOOKUP(Dati!$A8774,Normas!$A:$D,2,FALSE),VLOOKUP(Dati!$A8774,Normas!$A:$D,2,FALSE)*0.6)),"")</f>
      </c>
      <c r="G8774" s="2">
        <f>IFERROR(IF(ISBLANK($A8774),"",IF($A8774="Ūdeņraža jonu koncentrācija",VLOOKUP(Dati!$A8774,Normas!$A:$D,3,FALSE),VLOOKUP(Dati!$A8774,Normas!$A:$D,3,FALSE)*0.6)),"")</f>
      </c>
      <c r="H8774" s="2">
        <f>IFERROR(IF(ISBLANK($A8774),"",IF($A8774="Ūdeņraža jonu koncentrācija",VLOOKUP(Dati!$A8774,Normas!$A:$D,2,FALSE),VLOOKUP(Dati!$A8774,Normas!$A:$D,2,FALSE)*0.3)),"")</f>
      </c>
      <c r="I8774" s="2">
        <f>IFERROR(IF(ISBLANK($A8774),"",IF($A8774="Ūdeņraža jonu koncentrācija",VLOOKUP(Dati!$A8774,Normas!$A:$D,3,FALSE),VLOOKUP(Dati!$A8774,Normas!$A:$D,3,FALSE)*0.3)),"")</f>
      </c>
    </row>
    <row r="8775" spans="2:9" x14ac:dyDescent="0.2">
      <c r="B8775">
        <f>IF(ISBLANK(A8775),"",VLOOKUP(A8775,Normas!A:D,4,FALSE))</f>
      </c>
      <c r="E8775" s="2">
        <f>IF(ISBLANK(D8775),"",INT(YEARFRAC(D8775,'Vispārīga informācija'!$B$2)))</f>
      </c>
      <c r="F8775" s="2">
        <f>IFERROR(IF(ISBLANK($A8775),"",IF($A8775="Ūdeņraža jonu koncentrācija",VLOOKUP(Dati!$A8775,Normas!$A:$D,2,FALSE),VLOOKUP(Dati!$A8775,Normas!$A:$D,2,FALSE)*0.6)),"")</f>
      </c>
      <c r="G8775" s="2">
        <f>IFERROR(IF(ISBLANK($A8775),"",IF($A8775="Ūdeņraža jonu koncentrācija",VLOOKUP(Dati!$A8775,Normas!$A:$D,3,FALSE),VLOOKUP(Dati!$A8775,Normas!$A:$D,3,FALSE)*0.6)),"")</f>
      </c>
      <c r="H8775" s="2">
        <f>IFERROR(IF(ISBLANK($A8775),"",IF($A8775="Ūdeņraža jonu koncentrācija",VLOOKUP(Dati!$A8775,Normas!$A:$D,2,FALSE),VLOOKUP(Dati!$A8775,Normas!$A:$D,2,FALSE)*0.3)),"")</f>
      </c>
      <c r="I8775" s="2">
        <f>IFERROR(IF(ISBLANK($A8775),"",IF($A8775="Ūdeņraža jonu koncentrācija",VLOOKUP(Dati!$A8775,Normas!$A:$D,3,FALSE),VLOOKUP(Dati!$A8775,Normas!$A:$D,3,FALSE)*0.3)),"")</f>
      </c>
    </row>
    <row r="8776" spans="2:9" x14ac:dyDescent="0.2">
      <c r="B8776">
        <f>IF(ISBLANK(A8776),"",VLOOKUP(A8776,Normas!A:D,4,FALSE))</f>
      </c>
      <c r="E8776" s="2">
        <f>IF(ISBLANK(D8776),"",INT(YEARFRAC(D8776,'Vispārīga informācija'!$B$2)))</f>
      </c>
      <c r="F8776" s="2">
        <f>IFERROR(IF(ISBLANK($A8776),"",IF($A8776="Ūdeņraža jonu koncentrācija",VLOOKUP(Dati!$A8776,Normas!$A:$D,2,FALSE),VLOOKUP(Dati!$A8776,Normas!$A:$D,2,FALSE)*0.6)),"")</f>
      </c>
      <c r="G8776" s="2">
        <f>IFERROR(IF(ISBLANK($A8776),"",IF($A8776="Ūdeņraža jonu koncentrācija",VLOOKUP(Dati!$A8776,Normas!$A:$D,3,FALSE),VLOOKUP(Dati!$A8776,Normas!$A:$D,3,FALSE)*0.6)),"")</f>
      </c>
      <c r="H8776" s="2">
        <f>IFERROR(IF(ISBLANK($A8776),"",IF($A8776="Ūdeņraža jonu koncentrācija",VLOOKUP(Dati!$A8776,Normas!$A:$D,2,FALSE),VLOOKUP(Dati!$A8776,Normas!$A:$D,2,FALSE)*0.3)),"")</f>
      </c>
      <c r="I8776" s="2">
        <f>IFERROR(IF(ISBLANK($A8776),"",IF($A8776="Ūdeņraža jonu koncentrācija",VLOOKUP(Dati!$A8776,Normas!$A:$D,3,FALSE),VLOOKUP(Dati!$A8776,Normas!$A:$D,3,FALSE)*0.3)),"")</f>
      </c>
    </row>
    <row r="8777" spans="2:9" x14ac:dyDescent="0.2">
      <c r="B8777">
        <f>IF(ISBLANK(A8777),"",VLOOKUP(A8777,Normas!A:D,4,FALSE))</f>
      </c>
      <c r="E8777" s="2">
        <f>IF(ISBLANK(D8777),"",INT(YEARFRAC(D8777,'Vispārīga informācija'!$B$2)))</f>
      </c>
      <c r="F8777" s="2">
        <f>IFERROR(IF(ISBLANK($A8777),"",IF($A8777="Ūdeņraža jonu koncentrācija",VLOOKUP(Dati!$A8777,Normas!$A:$D,2,FALSE),VLOOKUP(Dati!$A8777,Normas!$A:$D,2,FALSE)*0.6)),"")</f>
      </c>
      <c r="G8777" s="2">
        <f>IFERROR(IF(ISBLANK($A8777),"",IF($A8777="Ūdeņraža jonu koncentrācija",VLOOKUP(Dati!$A8777,Normas!$A:$D,3,FALSE),VLOOKUP(Dati!$A8777,Normas!$A:$D,3,FALSE)*0.6)),"")</f>
      </c>
      <c r="H8777" s="2">
        <f>IFERROR(IF(ISBLANK($A8777),"",IF($A8777="Ūdeņraža jonu koncentrācija",VLOOKUP(Dati!$A8777,Normas!$A:$D,2,FALSE),VLOOKUP(Dati!$A8777,Normas!$A:$D,2,FALSE)*0.3)),"")</f>
      </c>
      <c r="I8777" s="2">
        <f>IFERROR(IF(ISBLANK($A8777),"",IF($A8777="Ūdeņraža jonu koncentrācija",VLOOKUP(Dati!$A8777,Normas!$A:$D,3,FALSE),VLOOKUP(Dati!$A8777,Normas!$A:$D,3,FALSE)*0.3)),"")</f>
      </c>
    </row>
    <row r="8778" spans="2:9" x14ac:dyDescent="0.2">
      <c r="B8778">
        <f>IF(ISBLANK(A8778),"",VLOOKUP(A8778,Normas!A:D,4,FALSE))</f>
      </c>
      <c r="E8778" s="2">
        <f>IF(ISBLANK(D8778),"",INT(YEARFRAC(D8778,'Vispārīga informācija'!$B$2)))</f>
      </c>
      <c r="F8778" s="2">
        <f>IFERROR(IF(ISBLANK($A8778),"",IF($A8778="Ūdeņraža jonu koncentrācija",VLOOKUP(Dati!$A8778,Normas!$A:$D,2,FALSE),VLOOKUP(Dati!$A8778,Normas!$A:$D,2,FALSE)*0.6)),"")</f>
      </c>
      <c r="G8778" s="2">
        <f>IFERROR(IF(ISBLANK($A8778),"",IF($A8778="Ūdeņraža jonu koncentrācija",VLOOKUP(Dati!$A8778,Normas!$A:$D,3,FALSE),VLOOKUP(Dati!$A8778,Normas!$A:$D,3,FALSE)*0.6)),"")</f>
      </c>
      <c r="H8778" s="2">
        <f>IFERROR(IF(ISBLANK($A8778),"",IF($A8778="Ūdeņraža jonu koncentrācija",VLOOKUP(Dati!$A8778,Normas!$A:$D,2,FALSE),VLOOKUP(Dati!$A8778,Normas!$A:$D,2,FALSE)*0.3)),"")</f>
      </c>
      <c r="I8778" s="2">
        <f>IFERROR(IF(ISBLANK($A8778),"",IF($A8778="Ūdeņraža jonu koncentrācija",VLOOKUP(Dati!$A8778,Normas!$A:$D,3,FALSE),VLOOKUP(Dati!$A8778,Normas!$A:$D,3,FALSE)*0.3)),"")</f>
      </c>
    </row>
    <row r="8779" spans="2:9" x14ac:dyDescent="0.2">
      <c r="B8779">
        <f>IF(ISBLANK(A8779),"",VLOOKUP(A8779,Normas!A:D,4,FALSE))</f>
      </c>
      <c r="E8779" s="2">
        <f>IF(ISBLANK(D8779),"",INT(YEARFRAC(D8779,'Vispārīga informācija'!$B$2)))</f>
      </c>
      <c r="F8779" s="2">
        <f>IFERROR(IF(ISBLANK($A8779),"",IF($A8779="Ūdeņraža jonu koncentrācija",VLOOKUP(Dati!$A8779,Normas!$A:$D,2,FALSE),VLOOKUP(Dati!$A8779,Normas!$A:$D,2,FALSE)*0.6)),"")</f>
      </c>
      <c r="G8779" s="2">
        <f>IFERROR(IF(ISBLANK($A8779),"",IF($A8779="Ūdeņraža jonu koncentrācija",VLOOKUP(Dati!$A8779,Normas!$A:$D,3,FALSE),VLOOKUP(Dati!$A8779,Normas!$A:$D,3,FALSE)*0.6)),"")</f>
      </c>
      <c r="H8779" s="2">
        <f>IFERROR(IF(ISBLANK($A8779),"",IF($A8779="Ūdeņraža jonu koncentrācija",VLOOKUP(Dati!$A8779,Normas!$A:$D,2,FALSE),VLOOKUP(Dati!$A8779,Normas!$A:$D,2,FALSE)*0.3)),"")</f>
      </c>
      <c r="I8779" s="2">
        <f>IFERROR(IF(ISBLANK($A8779),"",IF($A8779="Ūdeņraža jonu koncentrācija",VLOOKUP(Dati!$A8779,Normas!$A:$D,3,FALSE),VLOOKUP(Dati!$A8779,Normas!$A:$D,3,FALSE)*0.3)),"")</f>
      </c>
    </row>
    <row r="8780" spans="2:9" x14ac:dyDescent="0.2">
      <c r="B8780">
        <f>IF(ISBLANK(A8780),"",VLOOKUP(A8780,Normas!A:D,4,FALSE))</f>
      </c>
      <c r="E8780" s="2">
        <f>IF(ISBLANK(D8780),"",INT(YEARFRAC(D8780,'Vispārīga informācija'!$B$2)))</f>
      </c>
      <c r="F8780" s="2">
        <f>IFERROR(IF(ISBLANK($A8780),"",IF($A8780="Ūdeņraža jonu koncentrācija",VLOOKUP(Dati!$A8780,Normas!$A:$D,2,FALSE),VLOOKUP(Dati!$A8780,Normas!$A:$D,2,FALSE)*0.6)),"")</f>
      </c>
      <c r="G8780" s="2">
        <f>IFERROR(IF(ISBLANK($A8780),"",IF($A8780="Ūdeņraža jonu koncentrācija",VLOOKUP(Dati!$A8780,Normas!$A:$D,3,FALSE),VLOOKUP(Dati!$A8780,Normas!$A:$D,3,FALSE)*0.6)),"")</f>
      </c>
      <c r="H8780" s="2">
        <f>IFERROR(IF(ISBLANK($A8780),"",IF($A8780="Ūdeņraža jonu koncentrācija",VLOOKUP(Dati!$A8780,Normas!$A:$D,2,FALSE),VLOOKUP(Dati!$A8780,Normas!$A:$D,2,FALSE)*0.3)),"")</f>
      </c>
      <c r="I8780" s="2">
        <f>IFERROR(IF(ISBLANK($A8780),"",IF($A8780="Ūdeņraža jonu koncentrācija",VLOOKUP(Dati!$A8780,Normas!$A:$D,3,FALSE),VLOOKUP(Dati!$A8780,Normas!$A:$D,3,FALSE)*0.3)),"")</f>
      </c>
    </row>
    <row r="8781" spans="2:9" x14ac:dyDescent="0.2">
      <c r="B8781">
        <f>IF(ISBLANK(A8781),"",VLOOKUP(A8781,Normas!A:D,4,FALSE))</f>
      </c>
      <c r="E8781" s="2">
        <f>IF(ISBLANK(D8781),"",INT(YEARFRAC(D8781,'Vispārīga informācija'!$B$2)))</f>
      </c>
      <c r="F8781" s="2">
        <f>IFERROR(IF(ISBLANK($A8781),"",IF($A8781="Ūdeņraža jonu koncentrācija",VLOOKUP(Dati!$A8781,Normas!$A:$D,2,FALSE),VLOOKUP(Dati!$A8781,Normas!$A:$D,2,FALSE)*0.6)),"")</f>
      </c>
      <c r="G8781" s="2">
        <f>IFERROR(IF(ISBLANK($A8781),"",IF($A8781="Ūdeņraža jonu koncentrācija",VLOOKUP(Dati!$A8781,Normas!$A:$D,3,FALSE),VLOOKUP(Dati!$A8781,Normas!$A:$D,3,FALSE)*0.6)),"")</f>
      </c>
      <c r="H8781" s="2">
        <f>IFERROR(IF(ISBLANK($A8781),"",IF($A8781="Ūdeņraža jonu koncentrācija",VLOOKUP(Dati!$A8781,Normas!$A:$D,2,FALSE),VLOOKUP(Dati!$A8781,Normas!$A:$D,2,FALSE)*0.3)),"")</f>
      </c>
      <c r="I8781" s="2">
        <f>IFERROR(IF(ISBLANK($A8781),"",IF($A8781="Ūdeņraža jonu koncentrācija",VLOOKUP(Dati!$A8781,Normas!$A:$D,3,FALSE),VLOOKUP(Dati!$A8781,Normas!$A:$D,3,FALSE)*0.3)),"")</f>
      </c>
    </row>
    <row r="8782" spans="2:9" x14ac:dyDescent="0.2">
      <c r="B8782">
        <f>IF(ISBLANK(A8782),"",VLOOKUP(A8782,Normas!A:D,4,FALSE))</f>
      </c>
      <c r="E8782" s="2">
        <f>IF(ISBLANK(D8782),"",INT(YEARFRAC(D8782,'Vispārīga informācija'!$B$2)))</f>
      </c>
      <c r="F8782" s="2">
        <f>IFERROR(IF(ISBLANK($A8782),"",IF($A8782="Ūdeņraža jonu koncentrācija",VLOOKUP(Dati!$A8782,Normas!$A:$D,2,FALSE),VLOOKUP(Dati!$A8782,Normas!$A:$D,2,FALSE)*0.6)),"")</f>
      </c>
      <c r="G8782" s="2">
        <f>IFERROR(IF(ISBLANK($A8782),"",IF($A8782="Ūdeņraža jonu koncentrācija",VLOOKUP(Dati!$A8782,Normas!$A:$D,3,FALSE),VLOOKUP(Dati!$A8782,Normas!$A:$D,3,FALSE)*0.6)),"")</f>
      </c>
      <c r="H8782" s="2">
        <f>IFERROR(IF(ISBLANK($A8782),"",IF($A8782="Ūdeņraža jonu koncentrācija",VLOOKUP(Dati!$A8782,Normas!$A:$D,2,FALSE),VLOOKUP(Dati!$A8782,Normas!$A:$D,2,FALSE)*0.3)),"")</f>
      </c>
      <c r="I8782" s="2">
        <f>IFERROR(IF(ISBLANK($A8782),"",IF($A8782="Ūdeņraža jonu koncentrācija",VLOOKUP(Dati!$A8782,Normas!$A:$D,3,FALSE),VLOOKUP(Dati!$A8782,Normas!$A:$D,3,FALSE)*0.3)),"")</f>
      </c>
    </row>
    <row r="8783" spans="2:9" x14ac:dyDescent="0.2">
      <c r="B8783">
        <f>IF(ISBLANK(A8783),"",VLOOKUP(A8783,Normas!A:D,4,FALSE))</f>
      </c>
      <c r="E8783" s="2">
        <f>IF(ISBLANK(D8783),"",INT(YEARFRAC(D8783,'Vispārīga informācija'!$B$2)))</f>
      </c>
      <c r="F8783" s="2">
        <f>IFERROR(IF(ISBLANK($A8783),"",IF($A8783="Ūdeņraža jonu koncentrācija",VLOOKUP(Dati!$A8783,Normas!$A:$D,2,FALSE),VLOOKUP(Dati!$A8783,Normas!$A:$D,2,FALSE)*0.6)),"")</f>
      </c>
      <c r="G8783" s="2">
        <f>IFERROR(IF(ISBLANK($A8783),"",IF($A8783="Ūdeņraža jonu koncentrācija",VLOOKUP(Dati!$A8783,Normas!$A:$D,3,FALSE),VLOOKUP(Dati!$A8783,Normas!$A:$D,3,FALSE)*0.6)),"")</f>
      </c>
      <c r="H8783" s="2">
        <f>IFERROR(IF(ISBLANK($A8783),"",IF($A8783="Ūdeņraža jonu koncentrācija",VLOOKUP(Dati!$A8783,Normas!$A:$D,2,FALSE),VLOOKUP(Dati!$A8783,Normas!$A:$D,2,FALSE)*0.3)),"")</f>
      </c>
      <c r="I8783" s="2">
        <f>IFERROR(IF(ISBLANK($A8783),"",IF($A8783="Ūdeņraža jonu koncentrācija",VLOOKUP(Dati!$A8783,Normas!$A:$D,3,FALSE),VLOOKUP(Dati!$A8783,Normas!$A:$D,3,FALSE)*0.3)),"")</f>
      </c>
    </row>
    <row r="8784" spans="2:9" x14ac:dyDescent="0.2">
      <c r="B8784">
        <f>IF(ISBLANK(A8784),"",VLOOKUP(A8784,Normas!A:D,4,FALSE))</f>
      </c>
      <c r="E8784" s="2">
        <f>IF(ISBLANK(D8784),"",INT(YEARFRAC(D8784,'Vispārīga informācija'!$B$2)))</f>
      </c>
      <c r="F8784" s="2">
        <f>IFERROR(IF(ISBLANK($A8784),"",IF($A8784="Ūdeņraža jonu koncentrācija",VLOOKUP(Dati!$A8784,Normas!$A:$D,2,FALSE),VLOOKUP(Dati!$A8784,Normas!$A:$D,2,FALSE)*0.6)),"")</f>
      </c>
      <c r="G8784" s="2">
        <f>IFERROR(IF(ISBLANK($A8784),"",IF($A8784="Ūdeņraža jonu koncentrācija",VLOOKUP(Dati!$A8784,Normas!$A:$D,3,FALSE),VLOOKUP(Dati!$A8784,Normas!$A:$D,3,FALSE)*0.6)),"")</f>
      </c>
      <c r="H8784" s="2">
        <f>IFERROR(IF(ISBLANK($A8784),"",IF($A8784="Ūdeņraža jonu koncentrācija",VLOOKUP(Dati!$A8784,Normas!$A:$D,2,FALSE),VLOOKUP(Dati!$A8784,Normas!$A:$D,2,FALSE)*0.3)),"")</f>
      </c>
      <c r="I8784" s="2">
        <f>IFERROR(IF(ISBLANK($A8784),"",IF($A8784="Ūdeņraža jonu koncentrācija",VLOOKUP(Dati!$A8784,Normas!$A:$D,3,FALSE),VLOOKUP(Dati!$A8784,Normas!$A:$D,3,FALSE)*0.3)),"")</f>
      </c>
    </row>
    <row r="8785" spans="2:9" x14ac:dyDescent="0.2">
      <c r="B8785">
        <f>IF(ISBLANK(A8785),"",VLOOKUP(A8785,Normas!A:D,4,FALSE))</f>
      </c>
      <c r="E8785" s="2">
        <f>IF(ISBLANK(D8785),"",INT(YEARFRAC(D8785,'Vispārīga informācija'!$B$2)))</f>
      </c>
      <c r="F8785" s="2">
        <f>IFERROR(IF(ISBLANK($A8785),"",IF($A8785="Ūdeņraža jonu koncentrācija",VLOOKUP(Dati!$A8785,Normas!$A:$D,2,FALSE),VLOOKUP(Dati!$A8785,Normas!$A:$D,2,FALSE)*0.6)),"")</f>
      </c>
      <c r="G8785" s="2">
        <f>IFERROR(IF(ISBLANK($A8785),"",IF($A8785="Ūdeņraža jonu koncentrācija",VLOOKUP(Dati!$A8785,Normas!$A:$D,3,FALSE),VLOOKUP(Dati!$A8785,Normas!$A:$D,3,FALSE)*0.6)),"")</f>
      </c>
      <c r="H8785" s="2">
        <f>IFERROR(IF(ISBLANK($A8785),"",IF($A8785="Ūdeņraža jonu koncentrācija",VLOOKUP(Dati!$A8785,Normas!$A:$D,2,FALSE),VLOOKUP(Dati!$A8785,Normas!$A:$D,2,FALSE)*0.3)),"")</f>
      </c>
      <c r="I8785" s="2">
        <f>IFERROR(IF(ISBLANK($A8785),"",IF($A8785="Ūdeņraža jonu koncentrācija",VLOOKUP(Dati!$A8785,Normas!$A:$D,3,FALSE),VLOOKUP(Dati!$A8785,Normas!$A:$D,3,FALSE)*0.3)),"")</f>
      </c>
    </row>
    <row r="8786" spans="2:9" x14ac:dyDescent="0.2">
      <c r="B8786">
        <f>IF(ISBLANK(A8786),"",VLOOKUP(A8786,Normas!A:D,4,FALSE))</f>
      </c>
      <c r="E8786" s="2">
        <f>IF(ISBLANK(D8786),"",INT(YEARFRAC(D8786,'Vispārīga informācija'!$B$2)))</f>
      </c>
      <c r="F8786" s="2">
        <f>IFERROR(IF(ISBLANK($A8786),"",IF($A8786="Ūdeņraža jonu koncentrācija",VLOOKUP(Dati!$A8786,Normas!$A:$D,2,FALSE),VLOOKUP(Dati!$A8786,Normas!$A:$D,2,FALSE)*0.6)),"")</f>
      </c>
      <c r="G8786" s="2">
        <f>IFERROR(IF(ISBLANK($A8786),"",IF($A8786="Ūdeņraža jonu koncentrācija",VLOOKUP(Dati!$A8786,Normas!$A:$D,3,FALSE),VLOOKUP(Dati!$A8786,Normas!$A:$D,3,FALSE)*0.6)),"")</f>
      </c>
      <c r="H8786" s="2">
        <f>IFERROR(IF(ISBLANK($A8786),"",IF($A8786="Ūdeņraža jonu koncentrācija",VLOOKUP(Dati!$A8786,Normas!$A:$D,2,FALSE),VLOOKUP(Dati!$A8786,Normas!$A:$D,2,FALSE)*0.3)),"")</f>
      </c>
      <c r="I8786" s="2">
        <f>IFERROR(IF(ISBLANK($A8786),"",IF($A8786="Ūdeņraža jonu koncentrācija",VLOOKUP(Dati!$A8786,Normas!$A:$D,3,FALSE),VLOOKUP(Dati!$A8786,Normas!$A:$D,3,FALSE)*0.3)),"")</f>
      </c>
    </row>
    <row r="8787" spans="2:9" x14ac:dyDescent="0.2">
      <c r="B8787">
        <f>IF(ISBLANK(A8787),"",VLOOKUP(A8787,Normas!A:D,4,FALSE))</f>
      </c>
      <c r="E8787" s="2">
        <f>IF(ISBLANK(D8787),"",INT(YEARFRAC(D8787,'Vispārīga informācija'!$B$2)))</f>
      </c>
      <c r="F8787" s="2">
        <f>IFERROR(IF(ISBLANK($A8787),"",IF($A8787="Ūdeņraža jonu koncentrācija",VLOOKUP(Dati!$A8787,Normas!$A:$D,2,FALSE),VLOOKUP(Dati!$A8787,Normas!$A:$D,2,FALSE)*0.6)),"")</f>
      </c>
      <c r="G8787" s="2">
        <f>IFERROR(IF(ISBLANK($A8787),"",IF($A8787="Ūdeņraža jonu koncentrācija",VLOOKUP(Dati!$A8787,Normas!$A:$D,3,FALSE),VLOOKUP(Dati!$A8787,Normas!$A:$D,3,FALSE)*0.6)),"")</f>
      </c>
      <c r="H8787" s="2">
        <f>IFERROR(IF(ISBLANK($A8787),"",IF($A8787="Ūdeņraža jonu koncentrācija",VLOOKUP(Dati!$A8787,Normas!$A:$D,2,FALSE),VLOOKUP(Dati!$A8787,Normas!$A:$D,2,FALSE)*0.3)),"")</f>
      </c>
      <c r="I8787" s="2">
        <f>IFERROR(IF(ISBLANK($A8787),"",IF($A8787="Ūdeņraža jonu koncentrācija",VLOOKUP(Dati!$A8787,Normas!$A:$D,3,FALSE),VLOOKUP(Dati!$A8787,Normas!$A:$D,3,FALSE)*0.3)),"")</f>
      </c>
    </row>
    <row r="8788" spans="2:9" x14ac:dyDescent="0.2">
      <c r="B8788">
        <f>IF(ISBLANK(A8788),"",VLOOKUP(A8788,Normas!A:D,4,FALSE))</f>
      </c>
      <c r="E8788" s="2">
        <f>IF(ISBLANK(D8788),"",INT(YEARFRAC(D8788,'Vispārīga informācija'!$B$2)))</f>
      </c>
      <c r="F8788" s="2">
        <f>IFERROR(IF(ISBLANK($A8788),"",IF($A8788="Ūdeņraža jonu koncentrācija",VLOOKUP(Dati!$A8788,Normas!$A:$D,2,FALSE),VLOOKUP(Dati!$A8788,Normas!$A:$D,2,FALSE)*0.6)),"")</f>
      </c>
      <c r="G8788" s="2">
        <f>IFERROR(IF(ISBLANK($A8788),"",IF($A8788="Ūdeņraža jonu koncentrācija",VLOOKUP(Dati!$A8788,Normas!$A:$D,3,FALSE),VLOOKUP(Dati!$A8788,Normas!$A:$D,3,FALSE)*0.6)),"")</f>
      </c>
      <c r="H8788" s="2">
        <f>IFERROR(IF(ISBLANK($A8788),"",IF($A8788="Ūdeņraža jonu koncentrācija",VLOOKUP(Dati!$A8788,Normas!$A:$D,2,FALSE),VLOOKUP(Dati!$A8788,Normas!$A:$D,2,FALSE)*0.3)),"")</f>
      </c>
      <c r="I8788" s="2">
        <f>IFERROR(IF(ISBLANK($A8788),"",IF($A8788="Ūdeņraža jonu koncentrācija",VLOOKUP(Dati!$A8788,Normas!$A:$D,3,FALSE),VLOOKUP(Dati!$A8788,Normas!$A:$D,3,FALSE)*0.3)),"")</f>
      </c>
    </row>
    <row r="8789" spans="2:9" x14ac:dyDescent="0.2">
      <c r="B8789">
        <f>IF(ISBLANK(A8789),"",VLOOKUP(A8789,Normas!A:D,4,FALSE))</f>
      </c>
      <c r="E8789" s="2">
        <f>IF(ISBLANK(D8789),"",INT(YEARFRAC(D8789,'Vispārīga informācija'!$B$2)))</f>
      </c>
      <c r="F8789" s="2">
        <f>IFERROR(IF(ISBLANK($A8789),"",IF($A8789="Ūdeņraža jonu koncentrācija",VLOOKUP(Dati!$A8789,Normas!$A:$D,2,FALSE),VLOOKUP(Dati!$A8789,Normas!$A:$D,2,FALSE)*0.6)),"")</f>
      </c>
      <c r="G8789" s="2">
        <f>IFERROR(IF(ISBLANK($A8789),"",IF($A8789="Ūdeņraža jonu koncentrācija",VLOOKUP(Dati!$A8789,Normas!$A:$D,3,FALSE),VLOOKUP(Dati!$A8789,Normas!$A:$D,3,FALSE)*0.6)),"")</f>
      </c>
      <c r="H8789" s="2">
        <f>IFERROR(IF(ISBLANK($A8789),"",IF($A8789="Ūdeņraža jonu koncentrācija",VLOOKUP(Dati!$A8789,Normas!$A:$D,2,FALSE),VLOOKUP(Dati!$A8789,Normas!$A:$D,2,FALSE)*0.3)),"")</f>
      </c>
      <c r="I8789" s="2">
        <f>IFERROR(IF(ISBLANK($A8789),"",IF($A8789="Ūdeņraža jonu koncentrācija",VLOOKUP(Dati!$A8789,Normas!$A:$D,3,FALSE),VLOOKUP(Dati!$A8789,Normas!$A:$D,3,FALSE)*0.3)),"")</f>
      </c>
    </row>
    <row r="8790" spans="2:9" x14ac:dyDescent="0.2">
      <c r="B8790">
        <f>IF(ISBLANK(A8790),"",VLOOKUP(A8790,Normas!A:D,4,FALSE))</f>
      </c>
      <c r="E8790" s="2">
        <f>IF(ISBLANK(D8790),"",INT(YEARFRAC(D8790,'Vispārīga informācija'!$B$2)))</f>
      </c>
      <c r="F8790" s="2">
        <f>IFERROR(IF(ISBLANK($A8790),"",IF($A8790="Ūdeņraža jonu koncentrācija",VLOOKUP(Dati!$A8790,Normas!$A:$D,2,FALSE),VLOOKUP(Dati!$A8790,Normas!$A:$D,2,FALSE)*0.6)),"")</f>
      </c>
      <c r="G8790" s="2">
        <f>IFERROR(IF(ISBLANK($A8790),"",IF($A8790="Ūdeņraža jonu koncentrācija",VLOOKUP(Dati!$A8790,Normas!$A:$D,3,FALSE),VLOOKUP(Dati!$A8790,Normas!$A:$D,3,FALSE)*0.6)),"")</f>
      </c>
      <c r="H8790" s="2">
        <f>IFERROR(IF(ISBLANK($A8790),"",IF($A8790="Ūdeņraža jonu koncentrācija",VLOOKUP(Dati!$A8790,Normas!$A:$D,2,FALSE),VLOOKUP(Dati!$A8790,Normas!$A:$D,2,FALSE)*0.3)),"")</f>
      </c>
      <c r="I8790" s="2">
        <f>IFERROR(IF(ISBLANK($A8790),"",IF($A8790="Ūdeņraža jonu koncentrācija",VLOOKUP(Dati!$A8790,Normas!$A:$D,3,FALSE),VLOOKUP(Dati!$A8790,Normas!$A:$D,3,FALSE)*0.3)),"")</f>
      </c>
    </row>
    <row r="8791" spans="2:9" x14ac:dyDescent="0.2">
      <c r="B8791">
        <f>IF(ISBLANK(A8791),"",VLOOKUP(A8791,Normas!A:D,4,FALSE))</f>
      </c>
      <c r="E8791" s="2">
        <f>IF(ISBLANK(D8791),"",INT(YEARFRAC(D8791,'Vispārīga informācija'!$B$2)))</f>
      </c>
      <c r="F8791" s="2">
        <f>IFERROR(IF(ISBLANK($A8791),"",IF($A8791="Ūdeņraža jonu koncentrācija",VLOOKUP(Dati!$A8791,Normas!$A:$D,2,FALSE),VLOOKUP(Dati!$A8791,Normas!$A:$D,2,FALSE)*0.6)),"")</f>
      </c>
      <c r="G8791" s="2">
        <f>IFERROR(IF(ISBLANK($A8791),"",IF($A8791="Ūdeņraža jonu koncentrācija",VLOOKUP(Dati!$A8791,Normas!$A:$D,3,FALSE),VLOOKUP(Dati!$A8791,Normas!$A:$D,3,FALSE)*0.6)),"")</f>
      </c>
      <c r="H8791" s="2">
        <f>IFERROR(IF(ISBLANK($A8791),"",IF($A8791="Ūdeņraža jonu koncentrācija",VLOOKUP(Dati!$A8791,Normas!$A:$D,2,FALSE),VLOOKUP(Dati!$A8791,Normas!$A:$D,2,FALSE)*0.3)),"")</f>
      </c>
      <c r="I8791" s="2">
        <f>IFERROR(IF(ISBLANK($A8791),"",IF($A8791="Ūdeņraža jonu koncentrācija",VLOOKUP(Dati!$A8791,Normas!$A:$D,3,FALSE),VLOOKUP(Dati!$A8791,Normas!$A:$D,3,FALSE)*0.3)),"")</f>
      </c>
    </row>
    <row r="8792" spans="2:9" x14ac:dyDescent="0.2">
      <c r="B8792">
        <f>IF(ISBLANK(A8792),"",VLOOKUP(A8792,Normas!A:D,4,FALSE))</f>
      </c>
      <c r="E8792" s="2">
        <f>IF(ISBLANK(D8792),"",INT(YEARFRAC(D8792,'Vispārīga informācija'!$B$2)))</f>
      </c>
      <c r="F8792" s="2">
        <f>IFERROR(IF(ISBLANK($A8792),"",IF($A8792="Ūdeņraža jonu koncentrācija",VLOOKUP(Dati!$A8792,Normas!$A:$D,2,FALSE),VLOOKUP(Dati!$A8792,Normas!$A:$D,2,FALSE)*0.6)),"")</f>
      </c>
      <c r="G8792" s="2">
        <f>IFERROR(IF(ISBLANK($A8792),"",IF($A8792="Ūdeņraža jonu koncentrācija",VLOOKUP(Dati!$A8792,Normas!$A:$D,3,FALSE),VLOOKUP(Dati!$A8792,Normas!$A:$D,3,FALSE)*0.6)),"")</f>
      </c>
      <c r="H8792" s="2">
        <f>IFERROR(IF(ISBLANK($A8792),"",IF($A8792="Ūdeņraža jonu koncentrācija",VLOOKUP(Dati!$A8792,Normas!$A:$D,2,FALSE),VLOOKUP(Dati!$A8792,Normas!$A:$D,2,FALSE)*0.3)),"")</f>
      </c>
      <c r="I8792" s="2">
        <f>IFERROR(IF(ISBLANK($A8792),"",IF($A8792="Ūdeņraža jonu koncentrācija",VLOOKUP(Dati!$A8792,Normas!$A:$D,3,FALSE),VLOOKUP(Dati!$A8792,Normas!$A:$D,3,FALSE)*0.3)),"")</f>
      </c>
    </row>
    <row r="8793" spans="2:9" x14ac:dyDescent="0.2">
      <c r="B8793">
        <f>IF(ISBLANK(A8793),"",VLOOKUP(A8793,Normas!A:D,4,FALSE))</f>
      </c>
      <c r="E8793" s="2">
        <f>IF(ISBLANK(D8793),"",INT(YEARFRAC(D8793,'Vispārīga informācija'!$B$2)))</f>
      </c>
      <c r="F8793" s="2">
        <f>IFERROR(IF(ISBLANK($A8793),"",IF($A8793="Ūdeņraža jonu koncentrācija",VLOOKUP(Dati!$A8793,Normas!$A:$D,2,FALSE),VLOOKUP(Dati!$A8793,Normas!$A:$D,2,FALSE)*0.6)),"")</f>
      </c>
      <c r="G8793" s="2">
        <f>IFERROR(IF(ISBLANK($A8793),"",IF($A8793="Ūdeņraža jonu koncentrācija",VLOOKUP(Dati!$A8793,Normas!$A:$D,3,FALSE),VLOOKUP(Dati!$A8793,Normas!$A:$D,3,FALSE)*0.6)),"")</f>
      </c>
      <c r="H8793" s="2">
        <f>IFERROR(IF(ISBLANK($A8793),"",IF($A8793="Ūdeņraža jonu koncentrācija",VLOOKUP(Dati!$A8793,Normas!$A:$D,2,FALSE),VLOOKUP(Dati!$A8793,Normas!$A:$D,2,FALSE)*0.3)),"")</f>
      </c>
      <c r="I8793" s="2">
        <f>IFERROR(IF(ISBLANK($A8793),"",IF($A8793="Ūdeņraža jonu koncentrācija",VLOOKUP(Dati!$A8793,Normas!$A:$D,3,FALSE),VLOOKUP(Dati!$A8793,Normas!$A:$D,3,FALSE)*0.3)),"")</f>
      </c>
    </row>
    <row r="8794" spans="2:9" x14ac:dyDescent="0.2">
      <c r="B8794">
        <f>IF(ISBLANK(A8794),"",VLOOKUP(A8794,Normas!A:D,4,FALSE))</f>
      </c>
      <c r="E8794" s="2">
        <f>IF(ISBLANK(D8794),"",INT(YEARFRAC(D8794,'Vispārīga informācija'!$B$2)))</f>
      </c>
      <c r="F8794" s="2">
        <f>IFERROR(IF(ISBLANK($A8794),"",IF($A8794="Ūdeņraža jonu koncentrācija",VLOOKUP(Dati!$A8794,Normas!$A:$D,2,FALSE),VLOOKUP(Dati!$A8794,Normas!$A:$D,2,FALSE)*0.6)),"")</f>
      </c>
      <c r="G8794" s="2">
        <f>IFERROR(IF(ISBLANK($A8794),"",IF($A8794="Ūdeņraža jonu koncentrācija",VLOOKUP(Dati!$A8794,Normas!$A:$D,3,FALSE),VLOOKUP(Dati!$A8794,Normas!$A:$D,3,FALSE)*0.6)),"")</f>
      </c>
      <c r="H8794" s="2">
        <f>IFERROR(IF(ISBLANK($A8794),"",IF($A8794="Ūdeņraža jonu koncentrācija",VLOOKUP(Dati!$A8794,Normas!$A:$D,2,FALSE),VLOOKUP(Dati!$A8794,Normas!$A:$D,2,FALSE)*0.3)),"")</f>
      </c>
      <c r="I8794" s="2">
        <f>IFERROR(IF(ISBLANK($A8794),"",IF($A8794="Ūdeņraža jonu koncentrācija",VLOOKUP(Dati!$A8794,Normas!$A:$D,3,FALSE),VLOOKUP(Dati!$A8794,Normas!$A:$D,3,FALSE)*0.3)),"")</f>
      </c>
    </row>
    <row r="8795" spans="2:9" x14ac:dyDescent="0.2">
      <c r="B8795">
        <f>IF(ISBLANK(A8795),"",VLOOKUP(A8795,Normas!A:D,4,FALSE))</f>
      </c>
      <c r="E8795" s="2">
        <f>IF(ISBLANK(D8795),"",INT(YEARFRAC(D8795,'Vispārīga informācija'!$B$2)))</f>
      </c>
      <c r="F8795" s="2">
        <f>IFERROR(IF(ISBLANK($A8795),"",IF($A8795="Ūdeņraža jonu koncentrācija",VLOOKUP(Dati!$A8795,Normas!$A:$D,2,FALSE),VLOOKUP(Dati!$A8795,Normas!$A:$D,2,FALSE)*0.6)),"")</f>
      </c>
      <c r="G8795" s="2">
        <f>IFERROR(IF(ISBLANK($A8795),"",IF($A8795="Ūdeņraža jonu koncentrācija",VLOOKUP(Dati!$A8795,Normas!$A:$D,3,FALSE),VLOOKUP(Dati!$A8795,Normas!$A:$D,3,FALSE)*0.6)),"")</f>
      </c>
      <c r="H8795" s="2">
        <f>IFERROR(IF(ISBLANK($A8795),"",IF($A8795="Ūdeņraža jonu koncentrācija",VLOOKUP(Dati!$A8795,Normas!$A:$D,2,FALSE),VLOOKUP(Dati!$A8795,Normas!$A:$D,2,FALSE)*0.3)),"")</f>
      </c>
      <c r="I8795" s="2">
        <f>IFERROR(IF(ISBLANK($A8795),"",IF($A8795="Ūdeņraža jonu koncentrācija",VLOOKUP(Dati!$A8795,Normas!$A:$D,3,FALSE),VLOOKUP(Dati!$A8795,Normas!$A:$D,3,FALSE)*0.3)),"")</f>
      </c>
    </row>
    <row r="8796" spans="2:9" x14ac:dyDescent="0.2">
      <c r="B8796">
        <f>IF(ISBLANK(A8796),"",VLOOKUP(A8796,Normas!A:D,4,FALSE))</f>
      </c>
      <c r="E8796" s="2">
        <f>IF(ISBLANK(D8796),"",INT(YEARFRAC(D8796,'Vispārīga informācija'!$B$2)))</f>
      </c>
      <c r="F8796" s="2">
        <f>IFERROR(IF(ISBLANK($A8796),"",IF($A8796="Ūdeņraža jonu koncentrācija",VLOOKUP(Dati!$A8796,Normas!$A:$D,2,FALSE),VLOOKUP(Dati!$A8796,Normas!$A:$D,2,FALSE)*0.6)),"")</f>
      </c>
      <c r="G8796" s="2">
        <f>IFERROR(IF(ISBLANK($A8796),"",IF($A8796="Ūdeņraža jonu koncentrācija",VLOOKUP(Dati!$A8796,Normas!$A:$D,3,FALSE),VLOOKUP(Dati!$A8796,Normas!$A:$D,3,FALSE)*0.6)),"")</f>
      </c>
      <c r="H8796" s="2">
        <f>IFERROR(IF(ISBLANK($A8796),"",IF($A8796="Ūdeņraža jonu koncentrācija",VLOOKUP(Dati!$A8796,Normas!$A:$D,2,FALSE),VLOOKUP(Dati!$A8796,Normas!$A:$D,2,FALSE)*0.3)),"")</f>
      </c>
      <c r="I8796" s="2">
        <f>IFERROR(IF(ISBLANK($A8796),"",IF($A8796="Ūdeņraža jonu koncentrācija",VLOOKUP(Dati!$A8796,Normas!$A:$D,3,FALSE),VLOOKUP(Dati!$A8796,Normas!$A:$D,3,FALSE)*0.3)),"")</f>
      </c>
    </row>
    <row r="8797" spans="2:9" x14ac:dyDescent="0.2">
      <c r="B8797">
        <f>IF(ISBLANK(A8797),"",VLOOKUP(A8797,Normas!A:D,4,FALSE))</f>
      </c>
      <c r="E8797" s="2">
        <f>IF(ISBLANK(D8797),"",INT(YEARFRAC(D8797,'Vispārīga informācija'!$B$2)))</f>
      </c>
      <c r="F8797" s="2">
        <f>IFERROR(IF(ISBLANK($A8797),"",IF($A8797="Ūdeņraža jonu koncentrācija",VLOOKUP(Dati!$A8797,Normas!$A:$D,2,FALSE),VLOOKUP(Dati!$A8797,Normas!$A:$D,2,FALSE)*0.6)),"")</f>
      </c>
      <c r="G8797" s="2">
        <f>IFERROR(IF(ISBLANK($A8797),"",IF($A8797="Ūdeņraža jonu koncentrācija",VLOOKUP(Dati!$A8797,Normas!$A:$D,3,FALSE),VLOOKUP(Dati!$A8797,Normas!$A:$D,3,FALSE)*0.6)),"")</f>
      </c>
      <c r="H8797" s="2">
        <f>IFERROR(IF(ISBLANK($A8797),"",IF($A8797="Ūdeņraža jonu koncentrācija",VLOOKUP(Dati!$A8797,Normas!$A:$D,2,FALSE),VLOOKUP(Dati!$A8797,Normas!$A:$D,2,FALSE)*0.3)),"")</f>
      </c>
      <c r="I8797" s="2">
        <f>IFERROR(IF(ISBLANK($A8797),"",IF($A8797="Ūdeņraža jonu koncentrācija",VLOOKUP(Dati!$A8797,Normas!$A:$D,3,FALSE),VLOOKUP(Dati!$A8797,Normas!$A:$D,3,FALSE)*0.3)),"")</f>
      </c>
    </row>
    <row r="8798" spans="2:9" x14ac:dyDescent="0.2">
      <c r="B8798">
        <f>IF(ISBLANK(A8798),"",VLOOKUP(A8798,Normas!A:D,4,FALSE))</f>
      </c>
      <c r="E8798" s="2">
        <f>IF(ISBLANK(D8798),"",INT(YEARFRAC(D8798,'Vispārīga informācija'!$B$2)))</f>
      </c>
      <c r="F8798" s="2">
        <f>IFERROR(IF(ISBLANK($A8798),"",IF($A8798="Ūdeņraža jonu koncentrācija",VLOOKUP(Dati!$A8798,Normas!$A:$D,2,FALSE),VLOOKUP(Dati!$A8798,Normas!$A:$D,2,FALSE)*0.6)),"")</f>
      </c>
      <c r="G8798" s="2">
        <f>IFERROR(IF(ISBLANK($A8798),"",IF($A8798="Ūdeņraža jonu koncentrācija",VLOOKUP(Dati!$A8798,Normas!$A:$D,3,FALSE),VLOOKUP(Dati!$A8798,Normas!$A:$D,3,FALSE)*0.6)),"")</f>
      </c>
      <c r="H8798" s="2">
        <f>IFERROR(IF(ISBLANK($A8798),"",IF($A8798="Ūdeņraža jonu koncentrācija",VLOOKUP(Dati!$A8798,Normas!$A:$D,2,FALSE),VLOOKUP(Dati!$A8798,Normas!$A:$D,2,FALSE)*0.3)),"")</f>
      </c>
      <c r="I8798" s="2">
        <f>IFERROR(IF(ISBLANK($A8798),"",IF($A8798="Ūdeņraža jonu koncentrācija",VLOOKUP(Dati!$A8798,Normas!$A:$D,3,FALSE),VLOOKUP(Dati!$A8798,Normas!$A:$D,3,FALSE)*0.3)),"")</f>
      </c>
    </row>
    <row r="8799" spans="2:9" x14ac:dyDescent="0.2">
      <c r="B8799">
        <f>IF(ISBLANK(A8799),"",VLOOKUP(A8799,Normas!A:D,4,FALSE))</f>
      </c>
      <c r="E8799" s="2">
        <f>IF(ISBLANK(D8799),"",INT(YEARFRAC(D8799,'Vispārīga informācija'!$B$2)))</f>
      </c>
      <c r="F8799" s="2">
        <f>IFERROR(IF(ISBLANK($A8799),"",IF($A8799="Ūdeņraža jonu koncentrācija",VLOOKUP(Dati!$A8799,Normas!$A:$D,2,FALSE),VLOOKUP(Dati!$A8799,Normas!$A:$D,2,FALSE)*0.6)),"")</f>
      </c>
      <c r="G8799" s="2">
        <f>IFERROR(IF(ISBLANK($A8799),"",IF($A8799="Ūdeņraža jonu koncentrācija",VLOOKUP(Dati!$A8799,Normas!$A:$D,3,FALSE),VLOOKUP(Dati!$A8799,Normas!$A:$D,3,FALSE)*0.6)),"")</f>
      </c>
      <c r="H8799" s="2">
        <f>IFERROR(IF(ISBLANK($A8799),"",IF($A8799="Ūdeņraža jonu koncentrācija",VLOOKUP(Dati!$A8799,Normas!$A:$D,2,FALSE),VLOOKUP(Dati!$A8799,Normas!$A:$D,2,FALSE)*0.3)),"")</f>
      </c>
      <c r="I8799" s="2">
        <f>IFERROR(IF(ISBLANK($A8799),"",IF($A8799="Ūdeņraža jonu koncentrācija",VLOOKUP(Dati!$A8799,Normas!$A:$D,3,FALSE),VLOOKUP(Dati!$A8799,Normas!$A:$D,3,FALSE)*0.3)),"")</f>
      </c>
    </row>
    <row r="8800" spans="2:9" x14ac:dyDescent="0.2">
      <c r="B8800">
        <f>IF(ISBLANK(A8800),"",VLOOKUP(A8800,Normas!A:D,4,FALSE))</f>
      </c>
      <c r="E8800" s="2">
        <f>IF(ISBLANK(D8800),"",INT(YEARFRAC(D8800,'Vispārīga informācija'!$B$2)))</f>
      </c>
      <c r="F8800" s="2">
        <f>IFERROR(IF(ISBLANK($A8800),"",IF($A8800="Ūdeņraža jonu koncentrācija",VLOOKUP(Dati!$A8800,Normas!$A:$D,2,FALSE),VLOOKUP(Dati!$A8800,Normas!$A:$D,2,FALSE)*0.6)),"")</f>
      </c>
      <c r="G8800" s="2">
        <f>IFERROR(IF(ISBLANK($A8800),"",IF($A8800="Ūdeņraža jonu koncentrācija",VLOOKUP(Dati!$A8800,Normas!$A:$D,3,FALSE),VLOOKUP(Dati!$A8800,Normas!$A:$D,3,FALSE)*0.6)),"")</f>
      </c>
      <c r="H8800" s="2">
        <f>IFERROR(IF(ISBLANK($A8800),"",IF($A8800="Ūdeņraža jonu koncentrācija",VLOOKUP(Dati!$A8800,Normas!$A:$D,2,FALSE),VLOOKUP(Dati!$A8800,Normas!$A:$D,2,FALSE)*0.3)),"")</f>
      </c>
      <c r="I8800" s="2">
        <f>IFERROR(IF(ISBLANK($A8800),"",IF($A8800="Ūdeņraža jonu koncentrācija",VLOOKUP(Dati!$A8800,Normas!$A:$D,3,FALSE),VLOOKUP(Dati!$A8800,Normas!$A:$D,3,FALSE)*0.3)),"")</f>
      </c>
    </row>
    <row r="8801" spans="2:9" x14ac:dyDescent="0.2">
      <c r="B8801">
        <f>IF(ISBLANK(A8801),"",VLOOKUP(A8801,Normas!A:D,4,FALSE))</f>
      </c>
      <c r="E8801" s="2">
        <f>IF(ISBLANK(D8801),"",INT(YEARFRAC(D8801,'Vispārīga informācija'!$B$2)))</f>
      </c>
      <c r="F8801" s="2">
        <f>IFERROR(IF(ISBLANK($A8801),"",IF($A8801="Ūdeņraža jonu koncentrācija",VLOOKUP(Dati!$A8801,Normas!$A:$D,2,FALSE),VLOOKUP(Dati!$A8801,Normas!$A:$D,2,FALSE)*0.6)),"")</f>
      </c>
      <c r="G8801" s="2">
        <f>IFERROR(IF(ISBLANK($A8801),"",IF($A8801="Ūdeņraža jonu koncentrācija",VLOOKUP(Dati!$A8801,Normas!$A:$D,3,FALSE),VLOOKUP(Dati!$A8801,Normas!$A:$D,3,FALSE)*0.6)),"")</f>
      </c>
      <c r="H8801" s="2">
        <f>IFERROR(IF(ISBLANK($A8801),"",IF($A8801="Ūdeņraža jonu koncentrācija",VLOOKUP(Dati!$A8801,Normas!$A:$D,2,FALSE),VLOOKUP(Dati!$A8801,Normas!$A:$D,2,FALSE)*0.3)),"")</f>
      </c>
      <c r="I8801" s="2">
        <f>IFERROR(IF(ISBLANK($A8801),"",IF($A8801="Ūdeņraža jonu koncentrācija",VLOOKUP(Dati!$A8801,Normas!$A:$D,3,FALSE),VLOOKUP(Dati!$A8801,Normas!$A:$D,3,FALSE)*0.3)),"")</f>
      </c>
    </row>
    <row r="8802" spans="2:9" x14ac:dyDescent="0.2">
      <c r="B8802">
        <f>IF(ISBLANK(A8802),"",VLOOKUP(A8802,Normas!A:D,4,FALSE))</f>
      </c>
      <c r="E8802" s="2">
        <f>IF(ISBLANK(D8802),"",INT(YEARFRAC(D8802,'Vispārīga informācija'!$B$2)))</f>
      </c>
      <c r="F8802" s="2">
        <f>IFERROR(IF(ISBLANK($A8802),"",IF($A8802="Ūdeņraža jonu koncentrācija",VLOOKUP(Dati!$A8802,Normas!$A:$D,2,FALSE),VLOOKUP(Dati!$A8802,Normas!$A:$D,2,FALSE)*0.6)),"")</f>
      </c>
      <c r="G8802" s="2">
        <f>IFERROR(IF(ISBLANK($A8802),"",IF($A8802="Ūdeņraža jonu koncentrācija",VLOOKUP(Dati!$A8802,Normas!$A:$D,3,FALSE),VLOOKUP(Dati!$A8802,Normas!$A:$D,3,FALSE)*0.6)),"")</f>
      </c>
      <c r="H8802" s="2">
        <f>IFERROR(IF(ISBLANK($A8802),"",IF($A8802="Ūdeņraža jonu koncentrācija",VLOOKUP(Dati!$A8802,Normas!$A:$D,2,FALSE),VLOOKUP(Dati!$A8802,Normas!$A:$D,2,FALSE)*0.3)),"")</f>
      </c>
      <c r="I8802" s="2">
        <f>IFERROR(IF(ISBLANK($A8802),"",IF($A8802="Ūdeņraža jonu koncentrācija",VLOOKUP(Dati!$A8802,Normas!$A:$D,3,FALSE),VLOOKUP(Dati!$A8802,Normas!$A:$D,3,FALSE)*0.3)),"")</f>
      </c>
    </row>
    <row r="8803" spans="2:9" x14ac:dyDescent="0.2">
      <c r="B8803">
        <f>IF(ISBLANK(A8803),"",VLOOKUP(A8803,Normas!A:D,4,FALSE))</f>
      </c>
      <c r="E8803" s="2">
        <f>IF(ISBLANK(D8803),"",INT(YEARFRAC(D8803,'Vispārīga informācija'!$B$2)))</f>
      </c>
      <c r="F8803" s="2">
        <f>IFERROR(IF(ISBLANK($A8803),"",IF($A8803="Ūdeņraža jonu koncentrācija",VLOOKUP(Dati!$A8803,Normas!$A:$D,2,FALSE),VLOOKUP(Dati!$A8803,Normas!$A:$D,2,FALSE)*0.6)),"")</f>
      </c>
      <c r="G8803" s="2">
        <f>IFERROR(IF(ISBLANK($A8803),"",IF($A8803="Ūdeņraža jonu koncentrācija",VLOOKUP(Dati!$A8803,Normas!$A:$D,3,FALSE),VLOOKUP(Dati!$A8803,Normas!$A:$D,3,FALSE)*0.6)),"")</f>
      </c>
      <c r="H8803" s="2">
        <f>IFERROR(IF(ISBLANK($A8803),"",IF($A8803="Ūdeņraža jonu koncentrācija",VLOOKUP(Dati!$A8803,Normas!$A:$D,2,FALSE),VLOOKUP(Dati!$A8803,Normas!$A:$D,2,FALSE)*0.3)),"")</f>
      </c>
      <c r="I8803" s="2">
        <f>IFERROR(IF(ISBLANK($A8803),"",IF($A8803="Ūdeņraža jonu koncentrācija",VLOOKUP(Dati!$A8803,Normas!$A:$D,3,FALSE),VLOOKUP(Dati!$A8803,Normas!$A:$D,3,FALSE)*0.3)),"")</f>
      </c>
    </row>
    <row r="8804" spans="2:9" x14ac:dyDescent="0.2">
      <c r="B8804">
        <f>IF(ISBLANK(A8804),"",VLOOKUP(A8804,Normas!A:D,4,FALSE))</f>
      </c>
      <c r="E8804" s="2">
        <f>IF(ISBLANK(D8804),"",INT(YEARFRAC(D8804,'Vispārīga informācija'!$B$2)))</f>
      </c>
      <c r="F8804" s="2">
        <f>IFERROR(IF(ISBLANK($A8804),"",IF($A8804="Ūdeņraža jonu koncentrācija",VLOOKUP(Dati!$A8804,Normas!$A:$D,2,FALSE),VLOOKUP(Dati!$A8804,Normas!$A:$D,2,FALSE)*0.6)),"")</f>
      </c>
      <c r="G8804" s="2">
        <f>IFERROR(IF(ISBLANK($A8804),"",IF($A8804="Ūdeņraža jonu koncentrācija",VLOOKUP(Dati!$A8804,Normas!$A:$D,3,FALSE),VLOOKUP(Dati!$A8804,Normas!$A:$D,3,FALSE)*0.6)),"")</f>
      </c>
      <c r="H8804" s="2">
        <f>IFERROR(IF(ISBLANK($A8804),"",IF($A8804="Ūdeņraža jonu koncentrācija",VLOOKUP(Dati!$A8804,Normas!$A:$D,2,FALSE),VLOOKUP(Dati!$A8804,Normas!$A:$D,2,FALSE)*0.3)),"")</f>
      </c>
      <c r="I8804" s="2">
        <f>IFERROR(IF(ISBLANK($A8804),"",IF($A8804="Ūdeņraža jonu koncentrācija",VLOOKUP(Dati!$A8804,Normas!$A:$D,3,FALSE),VLOOKUP(Dati!$A8804,Normas!$A:$D,3,FALSE)*0.3)),"")</f>
      </c>
    </row>
    <row r="8805" spans="2:9" x14ac:dyDescent="0.2">
      <c r="B8805">
        <f>IF(ISBLANK(A8805),"",VLOOKUP(A8805,Normas!A:D,4,FALSE))</f>
      </c>
      <c r="E8805" s="2">
        <f>IF(ISBLANK(D8805),"",INT(YEARFRAC(D8805,'Vispārīga informācija'!$B$2)))</f>
      </c>
      <c r="F8805" s="2">
        <f>IFERROR(IF(ISBLANK($A8805),"",IF($A8805="Ūdeņraža jonu koncentrācija",VLOOKUP(Dati!$A8805,Normas!$A:$D,2,FALSE),VLOOKUP(Dati!$A8805,Normas!$A:$D,2,FALSE)*0.6)),"")</f>
      </c>
      <c r="G8805" s="2">
        <f>IFERROR(IF(ISBLANK($A8805),"",IF($A8805="Ūdeņraža jonu koncentrācija",VLOOKUP(Dati!$A8805,Normas!$A:$D,3,FALSE),VLOOKUP(Dati!$A8805,Normas!$A:$D,3,FALSE)*0.6)),"")</f>
      </c>
      <c r="H8805" s="2">
        <f>IFERROR(IF(ISBLANK($A8805),"",IF($A8805="Ūdeņraža jonu koncentrācija",VLOOKUP(Dati!$A8805,Normas!$A:$D,2,FALSE),VLOOKUP(Dati!$A8805,Normas!$A:$D,2,FALSE)*0.3)),"")</f>
      </c>
      <c r="I8805" s="2">
        <f>IFERROR(IF(ISBLANK($A8805),"",IF($A8805="Ūdeņraža jonu koncentrācija",VLOOKUP(Dati!$A8805,Normas!$A:$D,3,FALSE),VLOOKUP(Dati!$A8805,Normas!$A:$D,3,FALSE)*0.3)),"")</f>
      </c>
    </row>
    <row r="8806" spans="2:9" x14ac:dyDescent="0.2">
      <c r="B8806">
        <f>IF(ISBLANK(A8806),"",VLOOKUP(A8806,Normas!A:D,4,FALSE))</f>
      </c>
      <c r="E8806" s="2">
        <f>IF(ISBLANK(D8806),"",INT(YEARFRAC(D8806,'Vispārīga informācija'!$B$2)))</f>
      </c>
      <c r="F8806" s="2">
        <f>IFERROR(IF(ISBLANK($A8806),"",IF($A8806="Ūdeņraža jonu koncentrācija",VLOOKUP(Dati!$A8806,Normas!$A:$D,2,FALSE),VLOOKUP(Dati!$A8806,Normas!$A:$D,2,FALSE)*0.6)),"")</f>
      </c>
      <c r="G8806" s="2">
        <f>IFERROR(IF(ISBLANK($A8806),"",IF($A8806="Ūdeņraža jonu koncentrācija",VLOOKUP(Dati!$A8806,Normas!$A:$D,3,FALSE),VLOOKUP(Dati!$A8806,Normas!$A:$D,3,FALSE)*0.6)),"")</f>
      </c>
      <c r="H8806" s="2">
        <f>IFERROR(IF(ISBLANK($A8806),"",IF($A8806="Ūdeņraža jonu koncentrācija",VLOOKUP(Dati!$A8806,Normas!$A:$D,2,FALSE),VLOOKUP(Dati!$A8806,Normas!$A:$D,2,FALSE)*0.3)),"")</f>
      </c>
      <c r="I8806" s="2">
        <f>IFERROR(IF(ISBLANK($A8806),"",IF($A8806="Ūdeņraža jonu koncentrācija",VLOOKUP(Dati!$A8806,Normas!$A:$D,3,FALSE),VLOOKUP(Dati!$A8806,Normas!$A:$D,3,FALSE)*0.3)),"")</f>
      </c>
    </row>
    <row r="8807" spans="2:9" x14ac:dyDescent="0.2">
      <c r="B8807">
        <f>IF(ISBLANK(A8807),"",VLOOKUP(A8807,Normas!A:D,4,FALSE))</f>
      </c>
      <c r="E8807" s="2">
        <f>IF(ISBLANK(D8807),"",INT(YEARFRAC(D8807,'Vispārīga informācija'!$B$2)))</f>
      </c>
      <c r="F8807" s="2">
        <f>IFERROR(IF(ISBLANK($A8807),"",IF($A8807="Ūdeņraža jonu koncentrācija",VLOOKUP(Dati!$A8807,Normas!$A:$D,2,FALSE),VLOOKUP(Dati!$A8807,Normas!$A:$D,2,FALSE)*0.6)),"")</f>
      </c>
      <c r="G8807" s="2">
        <f>IFERROR(IF(ISBLANK($A8807),"",IF($A8807="Ūdeņraža jonu koncentrācija",VLOOKUP(Dati!$A8807,Normas!$A:$D,3,FALSE),VLOOKUP(Dati!$A8807,Normas!$A:$D,3,FALSE)*0.6)),"")</f>
      </c>
      <c r="H8807" s="2">
        <f>IFERROR(IF(ISBLANK($A8807),"",IF($A8807="Ūdeņraža jonu koncentrācija",VLOOKUP(Dati!$A8807,Normas!$A:$D,2,FALSE),VLOOKUP(Dati!$A8807,Normas!$A:$D,2,FALSE)*0.3)),"")</f>
      </c>
      <c r="I8807" s="2">
        <f>IFERROR(IF(ISBLANK($A8807),"",IF($A8807="Ūdeņraža jonu koncentrācija",VLOOKUP(Dati!$A8807,Normas!$A:$D,3,FALSE),VLOOKUP(Dati!$A8807,Normas!$A:$D,3,FALSE)*0.3)),"")</f>
      </c>
    </row>
    <row r="8808" spans="2:9" x14ac:dyDescent="0.2">
      <c r="B8808">
        <f>IF(ISBLANK(A8808),"",VLOOKUP(A8808,Normas!A:D,4,FALSE))</f>
      </c>
      <c r="E8808" s="2">
        <f>IF(ISBLANK(D8808),"",INT(YEARFRAC(D8808,'Vispārīga informācija'!$B$2)))</f>
      </c>
      <c r="F8808" s="2">
        <f>IFERROR(IF(ISBLANK($A8808),"",IF($A8808="Ūdeņraža jonu koncentrācija",VLOOKUP(Dati!$A8808,Normas!$A:$D,2,FALSE),VLOOKUP(Dati!$A8808,Normas!$A:$D,2,FALSE)*0.6)),"")</f>
      </c>
      <c r="G8808" s="2">
        <f>IFERROR(IF(ISBLANK($A8808),"",IF($A8808="Ūdeņraža jonu koncentrācija",VLOOKUP(Dati!$A8808,Normas!$A:$D,3,FALSE),VLOOKUP(Dati!$A8808,Normas!$A:$D,3,FALSE)*0.6)),"")</f>
      </c>
      <c r="H8808" s="2">
        <f>IFERROR(IF(ISBLANK($A8808),"",IF($A8808="Ūdeņraža jonu koncentrācija",VLOOKUP(Dati!$A8808,Normas!$A:$D,2,FALSE),VLOOKUP(Dati!$A8808,Normas!$A:$D,2,FALSE)*0.3)),"")</f>
      </c>
      <c r="I8808" s="2">
        <f>IFERROR(IF(ISBLANK($A8808),"",IF($A8808="Ūdeņraža jonu koncentrācija",VLOOKUP(Dati!$A8808,Normas!$A:$D,3,FALSE),VLOOKUP(Dati!$A8808,Normas!$A:$D,3,FALSE)*0.3)),"")</f>
      </c>
    </row>
    <row r="8809" spans="2:9" x14ac:dyDescent="0.2">
      <c r="B8809">
        <f>IF(ISBLANK(A8809),"",VLOOKUP(A8809,Normas!A:D,4,FALSE))</f>
      </c>
      <c r="E8809" s="2">
        <f>IF(ISBLANK(D8809),"",INT(YEARFRAC(D8809,'Vispārīga informācija'!$B$2)))</f>
      </c>
      <c r="F8809" s="2">
        <f>IFERROR(IF(ISBLANK($A8809),"",IF($A8809="Ūdeņraža jonu koncentrācija",VLOOKUP(Dati!$A8809,Normas!$A:$D,2,FALSE),VLOOKUP(Dati!$A8809,Normas!$A:$D,2,FALSE)*0.6)),"")</f>
      </c>
      <c r="G8809" s="2">
        <f>IFERROR(IF(ISBLANK($A8809),"",IF($A8809="Ūdeņraža jonu koncentrācija",VLOOKUP(Dati!$A8809,Normas!$A:$D,3,FALSE),VLOOKUP(Dati!$A8809,Normas!$A:$D,3,FALSE)*0.6)),"")</f>
      </c>
      <c r="H8809" s="2">
        <f>IFERROR(IF(ISBLANK($A8809),"",IF($A8809="Ūdeņraža jonu koncentrācija",VLOOKUP(Dati!$A8809,Normas!$A:$D,2,FALSE),VLOOKUP(Dati!$A8809,Normas!$A:$D,2,FALSE)*0.3)),"")</f>
      </c>
      <c r="I8809" s="2">
        <f>IFERROR(IF(ISBLANK($A8809),"",IF($A8809="Ūdeņraža jonu koncentrācija",VLOOKUP(Dati!$A8809,Normas!$A:$D,3,FALSE),VLOOKUP(Dati!$A8809,Normas!$A:$D,3,FALSE)*0.3)),"")</f>
      </c>
    </row>
    <row r="8810" spans="2:9" x14ac:dyDescent="0.2">
      <c r="B8810">
        <f>IF(ISBLANK(A8810),"",VLOOKUP(A8810,Normas!A:D,4,FALSE))</f>
      </c>
      <c r="E8810" s="2">
        <f>IF(ISBLANK(D8810),"",INT(YEARFRAC(D8810,'Vispārīga informācija'!$B$2)))</f>
      </c>
      <c r="F8810" s="2">
        <f>IFERROR(IF(ISBLANK($A8810),"",IF($A8810="Ūdeņraža jonu koncentrācija",VLOOKUP(Dati!$A8810,Normas!$A:$D,2,FALSE),VLOOKUP(Dati!$A8810,Normas!$A:$D,2,FALSE)*0.6)),"")</f>
      </c>
      <c r="G8810" s="2">
        <f>IFERROR(IF(ISBLANK($A8810),"",IF($A8810="Ūdeņraža jonu koncentrācija",VLOOKUP(Dati!$A8810,Normas!$A:$D,3,FALSE),VLOOKUP(Dati!$A8810,Normas!$A:$D,3,FALSE)*0.6)),"")</f>
      </c>
      <c r="H8810" s="2">
        <f>IFERROR(IF(ISBLANK($A8810),"",IF($A8810="Ūdeņraža jonu koncentrācija",VLOOKUP(Dati!$A8810,Normas!$A:$D,2,FALSE),VLOOKUP(Dati!$A8810,Normas!$A:$D,2,FALSE)*0.3)),"")</f>
      </c>
      <c r="I8810" s="2">
        <f>IFERROR(IF(ISBLANK($A8810),"",IF($A8810="Ūdeņraža jonu koncentrācija",VLOOKUP(Dati!$A8810,Normas!$A:$D,3,FALSE),VLOOKUP(Dati!$A8810,Normas!$A:$D,3,FALSE)*0.3)),"")</f>
      </c>
    </row>
    <row r="8811" spans="2:9" x14ac:dyDescent="0.2">
      <c r="B8811">
        <f>IF(ISBLANK(A8811),"",VLOOKUP(A8811,Normas!A:D,4,FALSE))</f>
      </c>
      <c r="E8811" s="2">
        <f>IF(ISBLANK(D8811),"",INT(YEARFRAC(D8811,'Vispārīga informācija'!$B$2)))</f>
      </c>
      <c r="F8811" s="2">
        <f>IFERROR(IF(ISBLANK($A8811),"",IF($A8811="Ūdeņraža jonu koncentrācija",VLOOKUP(Dati!$A8811,Normas!$A:$D,2,FALSE),VLOOKUP(Dati!$A8811,Normas!$A:$D,2,FALSE)*0.6)),"")</f>
      </c>
      <c r="G8811" s="2">
        <f>IFERROR(IF(ISBLANK($A8811),"",IF($A8811="Ūdeņraža jonu koncentrācija",VLOOKUP(Dati!$A8811,Normas!$A:$D,3,FALSE),VLOOKUP(Dati!$A8811,Normas!$A:$D,3,FALSE)*0.6)),"")</f>
      </c>
      <c r="H8811" s="2">
        <f>IFERROR(IF(ISBLANK($A8811),"",IF($A8811="Ūdeņraža jonu koncentrācija",VLOOKUP(Dati!$A8811,Normas!$A:$D,2,FALSE),VLOOKUP(Dati!$A8811,Normas!$A:$D,2,FALSE)*0.3)),"")</f>
      </c>
      <c r="I8811" s="2">
        <f>IFERROR(IF(ISBLANK($A8811),"",IF($A8811="Ūdeņraža jonu koncentrācija",VLOOKUP(Dati!$A8811,Normas!$A:$D,3,FALSE),VLOOKUP(Dati!$A8811,Normas!$A:$D,3,FALSE)*0.3)),"")</f>
      </c>
    </row>
    <row r="8812" spans="2:9" x14ac:dyDescent="0.2">
      <c r="B8812">
        <f>IF(ISBLANK(A8812),"",VLOOKUP(A8812,Normas!A:D,4,FALSE))</f>
      </c>
      <c r="E8812" s="2">
        <f>IF(ISBLANK(D8812),"",INT(YEARFRAC(D8812,'Vispārīga informācija'!$B$2)))</f>
      </c>
      <c r="F8812" s="2">
        <f>IFERROR(IF(ISBLANK($A8812),"",IF($A8812="Ūdeņraža jonu koncentrācija",VLOOKUP(Dati!$A8812,Normas!$A:$D,2,FALSE),VLOOKUP(Dati!$A8812,Normas!$A:$D,2,FALSE)*0.6)),"")</f>
      </c>
      <c r="G8812" s="2">
        <f>IFERROR(IF(ISBLANK($A8812),"",IF($A8812="Ūdeņraža jonu koncentrācija",VLOOKUP(Dati!$A8812,Normas!$A:$D,3,FALSE),VLOOKUP(Dati!$A8812,Normas!$A:$D,3,FALSE)*0.6)),"")</f>
      </c>
      <c r="H8812" s="2">
        <f>IFERROR(IF(ISBLANK($A8812),"",IF($A8812="Ūdeņraža jonu koncentrācija",VLOOKUP(Dati!$A8812,Normas!$A:$D,2,FALSE),VLOOKUP(Dati!$A8812,Normas!$A:$D,2,FALSE)*0.3)),"")</f>
      </c>
      <c r="I8812" s="2">
        <f>IFERROR(IF(ISBLANK($A8812),"",IF($A8812="Ūdeņraža jonu koncentrācija",VLOOKUP(Dati!$A8812,Normas!$A:$D,3,FALSE),VLOOKUP(Dati!$A8812,Normas!$A:$D,3,FALSE)*0.3)),"")</f>
      </c>
    </row>
    <row r="8813" spans="2:9" x14ac:dyDescent="0.2">
      <c r="B8813">
        <f>IF(ISBLANK(A8813),"",VLOOKUP(A8813,Normas!A:D,4,FALSE))</f>
      </c>
      <c r="E8813" s="2">
        <f>IF(ISBLANK(D8813),"",INT(YEARFRAC(D8813,'Vispārīga informācija'!$B$2)))</f>
      </c>
      <c r="F8813" s="2">
        <f>IFERROR(IF(ISBLANK($A8813),"",IF($A8813="Ūdeņraža jonu koncentrācija",VLOOKUP(Dati!$A8813,Normas!$A:$D,2,FALSE),VLOOKUP(Dati!$A8813,Normas!$A:$D,2,FALSE)*0.6)),"")</f>
      </c>
      <c r="G8813" s="2">
        <f>IFERROR(IF(ISBLANK($A8813),"",IF($A8813="Ūdeņraža jonu koncentrācija",VLOOKUP(Dati!$A8813,Normas!$A:$D,3,FALSE),VLOOKUP(Dati!$A8813,Normas!$A:$D,3,FALSE)*0.6)),"")</f>
      </c>
      <c r="H8813" s="2">
        <f>IFERROR(IF(ISBLANK($A8813),"",IF($A8813="Ūdeņraža jonu koncentrācija",VLOOKUP(Dati!$A8813,Normas!$A:$D,2,FALSE),VLOOKUP(Dati!$A8813,Normas!$A:$D,2,FALSE)*0.3)),"")</f>
      </c>
      <c r="I8813" s="2">
        <f>IFERROR(IF(ISBLANK($A8813),"",IF($A8813="Ūdeņraža jonu koncentrācija",VLOOKUP(Dati!$A8813,Normas!$A:$D,3,FALSE),VLOOKUP(Dati!$A8813,Normas!$A:$D,3,FALSE)*0.3)),"")</f>
      </c>
    </row>
    <row r="8814" spans="2:9" x14ac:dyDescent="0.2">
      <c r="B8814">
        <f>IF(ISBLANK(A8814),"",VLOOKUP(A8814,Normas!A:D,4,FALSE))</f>
      </c>
      <c r="E8814" s="2">
        <f>IF(ISBLANK(D8814),"",INT(YEARFRAC(D8814,'Vispārīga informācija'!$B$2)))</f>
      </c>
      <c r="F8814" s="2">
        <f>IFERROR(IF(ISBLANK($A8814),"",IF($A8814="Ūdeņraža jonu koncentrācija",VLOOKUP(Dati!$A8814,Normas!$A:$D,2,FALSE),VLOOKUP(Dati!$A8814,Normas!$A:$D,2,FALSE)*0.6)),"")</f>
      </c>
      <c r="G8814" s="2">
        <f>IFERROR(IF(ISBLANK($A8814),"",IF($A8814="Ūdeņraža jonu koncentrācija",VLOOKUP(Dati!$A8814,Normas!$A:$D,3,FALSE),VLOOKUP(Dati!$A8814,Normas!$A:$D,3,FALSE)*0.6)),"")</f>
      </c>
      <c r="H8814" s="2">
        <f>IFERROR(IF(ISBLANK($A8814),"",IF($A8814="Ūdeņraža jonu koncentrācija",VLOOKUP(Dati!$A8814,Normas!$A:$D,2,FALSE),VLOOKUP(Dati!$A8814,Normas!$A:$D,2,FALSE)*0.3)),"")</f>
      </c>
      <c r="I8814" s="2">
        <f>IFERROR(IF(ISBLANK($A8814),"",IF($A8814="Ūdeņraža jonu koncentrācija",VLOOKUP(Dati!$A8814,Normas!$A:$D,3,FALSE),VLOOKUP(Dati!$A8814,Normas!$A:$D,3,FALSE)*0.3)),"")</f>
      </c>
    </row>
    <row r="8815" spans="2:9" x14ac:dyDescent="0.2">
      <c r="B8815">
        <f>IF(ISBLANK(A8815),"",VLOOKUP(A8815,Normas!A:D,4,FALSE))</f>
      </c>
      <c r="E8815" s="2">
        <f>IF(ISBLANK(D8815),"",INT(YEARFRAC(D8815,'Vispārīga informācija'!$B$2)))</f>
      </c>
      <c r="F8815" s="2">
        <f>IFERROR(IF(ISBLANK($A8815),"",IF($A8815="Ūdeņraža jonu koncentrācija",VLOOKUP(Dati!$A8815,Normas!$A:$D,2,FALSE),VLOOKUP(Dati!$A8815,Normas!$A:$D,2,FALSE)*0.6)),"")</f>
      </c>
      <c r="G8815" s="2">
        <f>IFERROR(IF(ISBLANK($A8815),"",IF($A8815="Ūdeņraža jonu koncentrācija",VLOOKUP(Dati!$A8815,Normas!$A:$D,3,FALSE),VLOOKUP(Dati!$A8815,Normas!$A:$D,3,FALSE)*0.6)),"")</f>
      </c>
      <c r="H8815" s="2">
        <f>IFERROR(IF(ISBLANK($A8815),"",IF($A8815="Ūdeņraža jonu koncentrācija",VLOOKUP(Dati!$A8815,Normas!$A:$D,2,FALSE),VLOOKUP(Dati!$A8815,Normas!$A:$D,2,FALSE)*0.3)),"")</f>
      </c>
      <c r="I8815" s="2">
        <f>IFERROR(IF(ISBLANK($A8815),"",IF($A8815="Ūdeņraža jonu koncentrācija",VLOOKUP(Dati!$A8815,Normas!$A:$D,3,FALSE),VLOOKUP(Dati!$A8815,Normas!$A:$D,3,FALSE)*0.3)),"")</f>
      </c>
    </row>
    <row r="8816" spans="2:9" x14ac:dyDescent="0.2">
      <c r="B8816">
        <f>IF(ISBLANK(A8816),"",VLOOKUP(A8816,Normas!A:D,4,FALSE))</f>
      </c>
      <c r="E8816" s="2">
        <f>IF(ISBLANK(D8816),"",INT(YEARFRAC(D8816,'Vispārīga informācija'!$B$2)))</f>
      </c>
      <c r="F8816" s="2">
        <f>IFERROR(IF(ISBLANK($A8816),"",IF($A8816="Ūdeņraža jonu koncentrācija",VLOOKUP(Dati!$A8816,Normas!$A:$D,2,FALSE),VLOOKUP(Dati!$A8816,Normas!$A:$D,2,FALSE)*0.6)),"")</f>
      </c>
      <c r="G8816" s="2">
        <f>IFERROR(IF(ISBLANK($A8816),"",IF($A8816="Ūdeņraža jonu koncentrācija",VLOOKUP(Dati!$A8816,Normas!$A:$D,3,FALSE),VLOOKUP(Dati!$A8816,Normas!$A:$D,3,FALSE)*0.6)),"")</f>
      </c>
      <c r="H8816" s="2">
        <f>IFERROR(IF(ISBLANK($A8816),"",IF($A8816="Ūdeņraža jonu koncentrācija",VLOOKUP(Dati!$A8816,Normas!$A:$D,2,FALSE),VLOOKUP(Dati!$A8816,Normas!$A:$D,2,FALSE)*0.3)),"")</f>
      </c>
      <c r="I8816" s="2">
        <f>IFERROR(IF(ISBLANK($A8816),"",IF($A8816="Ūdeņraža jonu koncentrācija",VLOOKUP(Dati!$A8816,Normas!$A:$D,3,FALSE),VLOOKUP(Dati!$A8816,Normas!$A:$D,3,FALSE)*0.3)),"")</f>
      </c>
    </row>
    <row r="8817" spans="2:9" x14ac:dyDescent="0.2">
      <c r="B8817">
        <f>IF(ISBLANK(A8817),"",VLOOKUP(A8817,Normas!A:D,4,FALSE))</f>
      </c>
      <c r="E8817" s="2">
        <f>IF(ISBLANK(D8817),"",INT(YEARFRAC(D8817,'Vispārīga informācija'!$B$2)))</f>
      </c>
      <c r="F8817" s="2">
        <f>IFERROR(IF(ISBLANK($A8817),"",IF($A8817="Ūdeņraža jonu koncentrācija",VLOOKUP(Dati!$A8817,Normas!$A:$D,2,FALSE),VLOOKUP(Dati!$A8817,Normas!$A:$D,2,FALSE)*0.6)),"")</f>
      </c>
      <c r="G8817" s="2">
        <f>IFERROR(IF(ISBLANK($A8817),"",IF($A8817="Ūdeņraža jonu koncentrācija",VLOOKUP(Dati!$A8817,Normas!$A:$D,3,FALSE),VLOOKUP(Dati!$A8817,Normas!$A:$D,3,FALSE)*0.6)),"")</f>
      </c>
      <c r="H8817" s="2">
        <f>IFERROR(IF(ISBLANK($A8817),"",IF($A8817="Ūdeņraža jonu koncentrācija",VLOOKUP(Dati!$A8817,Normas!$A:$D,2,FALSE),VLOOKUP(Dati!$A8817,Normas!$A:$D,2,FALSE)*0.3)),"")</f>
      </c>
      <c r="I8817" s="2">
        <f>IFERROR(IF(ISBLANK($A8817),"",IF($A8817="Ūdeņraža jonu koncentrācija",VLOOKUP(Dati!$A8817,Normas!$A:$D,3,FALSE),VLOOKUP(Dati!$A8817,Normas!$A:$D,3,FALSE)*0.3)),"")</f>
      </c>
    </row>
    <row r="8818" spans="2:9" x14ac:dyDescent="0.2">
      <c r="B8818">
        <f>IF(ISBLANK(A8818),"",VLOOKUP(A8818,Normas!A:D,4,FALSE))</f>
      </c>
      <c r="E8818" s="2">
        <f>IF(ISBLANK(D8818),"",INT(YEARFRAC(D8818,'Vispārīga informācija'!$B$2)))</f>
      </c>
      <c r="F8818" s="2">
        <f>IFERROR(IF(ISBLANK($A8818),"",IF($A8818="Ūdeņraža jonu koncentrācija",VLOOKUP(Dati!$A8818,Normas!$A:$D,2,FALSE),VLOOKUP(Dati!$A8818,Normas!$A:$D,2,FALSE)*0.6)),"")</f>
      </c>
      <c r="G8818" s="2">
        <f>IFERROR(IF(ISBLANK($A8818),"",IF($A8818="Ūdeņraža jonu koncentrācija",VLOOKUP(Dati!$A8818,Normas!$A:$D,3,FALSE),VLOOKUP(Dati!$A8818,Normas!$A:$D,3,FALSE)*0.6)),"")</f>
      </c>
      <c r="H8818" s="2">
        <f>IFERROR(IF(ISBLANK($A8818),"",IF($A8818="Ūdeņraža jonu koncentrācija",VLOOKUP(Dati!$A8818,Normas!$A:$D,2,FALSE),VLOOKUP(Dati!$A8818,Normas!$A:$D,2,FALSE)*0.3)),"")</f>
      </c>
      <c r="I8818" s="2">
        <f>IFERROR(IF(ISBLANK($A8818),"",IF($A8818="Ūdeņraža jonu koncentrācija",VLOOKUP(Dati!$A8818,Normas!$A:$D,3,FALSE),VLOOKUP(Dati!$A8818,Normas!$A:$D,3,FALSE)*0.3)),"")</f>
      </c>
    </row>
    <row r="8819" spans="2:9" x14ac:dyDescent="0.2">
      <c r="B8819">
        <f>IF(ISBLANK(A8819),"",VLOOKUP(A8819,Normas!A:D,4,FALSE))</f>
      </c>
      <c r="E8819" s="2">
        <f>IF(ISBLANK(D8819),"",INT(YEARFRAC(D8819,'Vispārīga informācija'!$B$2)))</f>
      </c>
      <c r="F8819" s="2">
        <f>IFERROR(IF(ISBLANK($A8819),"",IF($A8819="Ūdeņraža jonu koncentrācija",VLOOKUP(Dati!$A8819,Normas!$A:$D,2,FALSE),VLOOKUP(Dati!$A8819,Normas!$A:$D,2,FALSE)*0.6)),"")</f>
      </c>
      <c r="G8819" s="2">
        <f>IFERROR(IF(ISBLANK($A8819),"",IF($A8819="Ūdeņraža jonu koncentrācija",VLOOKUP(Dati!$A8819,Normas!$A:$D,3,FALSE),VLOOKUP(Dati!$A8819,Normas!$A:$D,3,FALSE)*0.6)),"")</f>
      </c>
      <c r="H8819" s="2">
        <f>IFERROR(IF(ISBLANK($A8819),"",IF($A8819="Ūdeņraža jonu koncentrācija",VLOOKUP(Dati!$A8819,Normas!$A:$D,2,FALSE),VLOOKUP(Dati!$A8819,Normas!$A:$D,2,FALSE)*0.3)),"")</f>
      </c>
      <c r="I8819" s="2">
        <f>IFERROR(IF(ISBLANK($A8819),"",IF($A8819="Ūdeņraža jonu koncentrācija",VLOOKUP(Dati!$A8819,Normas!$A:$D,3,FALSE),VLOOKUP(Dati!$A8819,Normas!$A:$D,3,FALSE)*0.3)),"")</f>
      </c>
    </row>
    <row r="8820" spans="2:9" x14ac:dyDescent="0.2">
      <c r="B8820">
        <f>IF(ISBLANK(A8820),"",VLOOKUP(A8820,Normas!A:D,4,FALSE))</f>
      </c>
      <c r="E8820" s="2">
        <f>IF(ISBLANK(D8820),"",INT(YEARFRAC(D8820,'Vispārīga informācija'!$B$2)))</f>
      </c>
      <c r="F8820" s="2">
        <f>IFERROR(IF(ISBLANK($A8820),"",IF($A8820="Ūdeņraža jonu koncentrācija",VLOOKUP(Dati!$A8820,Normas!$A:$D,2,FALSE),VLOOKUP(Dati!$A8820,Normas!$A:$D,2,FALSE)*0.6)),"")</f>
      </c>
      <c r="G8820" s="2">
        <f>IFERROR(IF(ISBLANK($A8820),"",IF($A8820="Ūdeņraža jonu koncentrācija",VLOOKUP(Dati!$A8820,Normas!$A:$D,3,FALSE),VLOOKUP(Dati!$A8820,Normas!$A:$D,3,FALSE)*0.6)),"")</f>
      </c>
      <c r="H8820" s="2">
        <f>IFERROR(IF(ISBLANK($A8820),"",IF($A8820="Ūdeņraža jonu koncentrācija",VLOOKUP(Dati!$A8820,Normas!$A:$D,2,FALSE),VLOOKUP(Dati!$A8820,Normas!$A:$D,2,FALSE)*0.3)),"")</f>
      </c>
      <c r="I8820" s="2">
        <f>IFERROR(IF(ISBLANK($A8820),"",IF($A8820="Ūdeņraža jonu koncentrācija",VLOOKUP(Dati!$A8820,Normas!$A:$D,3,FALSE),VLOOKUP(Dati!$A8820,Normas!$A:$D,3,FALSE)*0.3)),"")</f>
      </c>
    </row>
    <row r="8821" spans="2:9" x14ac:dyDescent="0.2">
      <c r="B8821">
        <f>IF(ISBLANK(A8821),"",VLOOKUP(A8821,Normas!A:D,4,FALSE))</f>
      </c>
      <c r="E8821" s="2">
        <f>IF(ISBLANK(D8821),"",INT(YEARFRAC(D8821,'Vispārīga informācija'!$B$2)))</f>
      </c>
      <c r="F8821" s="2">
        <f>IFERROR(IF(ISBLANK($A8821),"",IF($A8821="Ūdeņraža jonu koncentrācija",VLOOKUP(Dati!$A8821,Normas!$A:$D,2,FALSE),VLOOKUP(Dati!$A8821,Normas!$A:$D,2,FALSE)*0.6)),"")</f>
      </c>
      <c r="G8821" s="2">
        <f>IFERROR(IF(ISBLANK($A8821),"",IF($A8821="Ūdeņraža jonu koncentrācija",VLOOKUP(Dati!$A8821,Normas!$A:$D,3,FALSE),VLOOKUP(Dati!$A8821,Normas!$A:$D,3,FALSE)*0.6)),"")</f>
      </c>
      <c r="H8821" s="2">
        <f>IFERROR(IF(ISBLANK($A8821),"",IF($A8821="Ūdeņraža jonu koncentrācija",VLOOKUP(Dati!$A8821,Normas!$A:$D,2,FALSE),VLOOKUP(Dati!$A8821,Normas!$A:$D,2,FALSE)*0.3)),"")</f>
      </c>
      <c r="I8821" s="2">
        <f>IFERROR(IF(ISBLANK($A8821),"",IF($A8821="Ūdeņraža jonu koncentrācija",VLOOKUP(Dati!$A8821,Normas!$A:$D,3,FALSE),VLOOKUP(Dati!$A8821,Normas!$A:$D,3,FALSE)*0.3)),"")</f>
      </c>
    </row>
    <row r="8822" spans="2:9" x14ac:dyDescent="0.2">
      <c r="B8822">
        <f>IF(ISBLANK(A8822),"",VLOOKUP(A8822,Normas!A:D,4,FALSE))</f>
      </c>
      <c r="E8822" s="2">
        <f>IF(ISBLANK(D8822),"",INT(YEARFRAC(D8822,'Vispārīga informācija'!$B$2)))</f>
      </c>
      <c r="F8822" s="2">
        <f>IFERROR(IF(ISBLANK($A8822),"",IF($A8822="Ūdeņraža jonu koncentrācija",VLOOKUP(Dati!$A8822,Normas!$A:$D,2,FALSE),VLOOKUP(Dati!$A8822,Normas!$A:$D,2,FALSE)*0.6)),"")</f>
      </c>
      <c r="G8822" s="2">
        <f>IFERROR(IF(ISBLANK($A8822),"",IF($A8822="Ūdeņraža jonu koncentrācija",VLOOKUP(Dati!$A8822,Normas!$A:$D,3,FALSE),VLOOKUP(Dati!$A8822,Normas!$A:$D,3,FALSE)*0.6)),"")</f>
      </c>
      <c r="H8822" s="2">
        <f>IFERROR(IF(ISBLANK($A8822),"",IF($A8822="Ūdeņraža jonu koncentrācija",VLOOKUP(Dati!$A8822,Normas!$A:$D,2,FALSE),VLOOKUP(Dati!$A8822,Normas!$A:$D,2,FALSE)*0.3)),"")</f>
      </c>
      <c r="I8822" s="2">
        <f>IFERROR(IF(ISBLANK($A8822),"",IF($A8822="Ūdeņraža jonu koncentrācija",VLOOKUP(Dati!$A8822,Normas!$A:$D,3,FALSE),VLOOKUP(Dati!$A8822,Normas!$A:$D,3,FALSE)*0.3)),"")</f>
      </c>
    </row>
    <row r="8823" spans="2:9" x14ac:dyDescent="0.2">
      <c r="B8823">
        <f>IF(ISBLANK(A8823),"",VLOOKUP(A8823,Normas!A:D,4,FALSE))</f>
      </c>
      <c r="E8823" s="2">
        <f>IF(ISBLANK(D8823),"",INT(YEARFRAC(D8823,'Vispārīga informācija'!$B$2)))</f>
      </c>
      <c r="F8823" s="2">
        <f>IFERROR(IF(ISBLANK($A8823),"",IF($A8823="Ūdeņraža jonu koncentrācija",VLOOKUP(Dati!$A8823,Normas!$A:$D,2,FALSE),VLOOKUP(Dati!$A8823,Normas!$A:$D,2,FALSE)*0.6)),"")</f>
      </c>
      <c r="G8823" s="2">
        <f>IFERROR(IF(ISBLANK($A8823),"",IF($A8823="Ūdeņraža jonu koncentrācija",VLOOKUP(Dati!$A8823,Normas!$A:$D,3,FALSE),VLOOKUP(Dati!$A8823,Normas!$A:$D,3,FALSE)*0.6)),"")</f>
      </c>
      <c r="H8823" s="2">
        <f>IFERROR(IF(ISBLANK($A8823),"",IF($A8823="Ūdeņraža jonu koncentrācija",VLOOKUP(Dati!$A8823,Normas!$A:$D,2,FALSE),VLOOKUP(Dati!$A8823,Normas!$A:$D,2,FALSE)*0.3)),"")</f>
      </c>
      <c r="I8823" s="2">
        <f>IFERROR(IF(ISBLANK($A8823),"",IF($A8823="Ūdeņraža jonu koncentrācija",VLOOKUP(Dati!$A8823,Normas!$A:$D,3,FALSE),VLOOKUP(Dati!$A8823,Normas!$A:$D,3,FALSE)*0.3)),"")</f>
      </c>
    </row>
    <row r="8824" spans="2:9" x14ac:dyDescent="0.2">
      <c r="B8824">
        <f>IF(ISBLANK(A8824),"",VLOOKUP(A8824,Normas!A:D,4,FALSE))</f>
      </c>
      <c r="E8824" s="2">
        <f>IF(ISBLANK(D8824),"",INT(YEARFRAC(D8824,'Vispārīga informācija'!$B$2)))</f>
      </c>
      <c r="F8824" s="2">
        <f>IFERROR(IF(ISBLANK($A8824),"",IF($A8824="Ūdeņraža jonu koncentrācija",VLOOKUP(Dati!$A8824,Normas!$A:$D,2,FALSE),VLOOKUP(Dati!$A8824,Normas!$A:$D,2,FALSE)*0.6)),"")</f>
      </c>
      <c r="G8824" s="2">
        <f>IFERROR(IF(ISBLANK($A8824),"",IF($A8824="Ūdeņraža jonu koncentrācija",VLOOKUP(Dati!$A8824,Normas!$A:$D,3,FALSE),VLOOKUP(Dati!$A8824,Normas!$A:$D,3,FALSE)*0.6)),"")</f>
      </c>
      <c r="H8824" s="2">
        <f>IFERROR(IF(ISBLANK($A8824),"",IF($A8824="Ūdeņraža jonu koncentrācija",VLOOKUP(Dati!$A8824,Normas!$A:$D,2,FALSE),VLOOKUP(Dati!$A8824,Normas!$A:$D,2,FALSE)*0.3)),"")</f>
      </c>
      <c r="I8824" s="2">
        <f>IFERROR(IF(ISBLANK($A8824),"",IF($A8824="Ūdeņraža jonu koncentrācija",VLOOKUP(Dati!$A8824,Normas!$A:$D,3,FALSE),VLOOKUP(Dati!$A8824,Normas!$A:$D,3,FALSE)*0.3)),"")</f>
      </c>
    </row>
    <row r="8825" spans="2:9" x14ac:dyDescent="0.2">
      <c r="B8825">
        <f>IF(ISBLANK(A8825),"",VLOOKUP(A8825,Normas!A:D,4,FALSE))</f>
      </c>
      <c r="E8825" s="2">
        <f>IF(ISBLANK(D8825),"",INT(YEARFRAC(D8825,'Vispārīga informācija'!$B$2)))</f>
      </c>
      <c r="F8825" s="2">
        <f>IFERROR(IF(ISBLANK($A8825),"",IF($A8825="Ūdeņraža jonu koncentrācija",VLOOKUP(Dati!$A8825,Normas!$A:$D,2,FALSE),VLOOKUP(Dati!$A8825,Normas!$A:$D,2,FALSE)*0.6)),"")</f>
      </c>
      <c r="G8825" s="2">
        <f>IFERROR(IF(ISBLANK($A8825),"",IF($A8825="Ūdeņraža jonu koncentrācija",VLOOKUP(Dati!$A8825,Normas!$A:$D,3,FALSE),VLOOKUP(Dati!$A8825,Normas!$A:$D,3,FALSE)*0.6)),"")</f>
      </c>
      <c r="H8825" s="2">
        <f>IFERROR(IF(ISBLANK($A8825),"",IF($A8825="Ūdeņraža jonu koncentrācija",VLOOKUP(Dati!$A8825,Normas!$A:$D,2,FALSE),VLOOKUP(Dati!$A8825,Normas!$A:$D,2,FALSE)*0.3)),"")</f>
      </c>
      <c r="I8825" s="2">
        <f>IFERROR(IF(ISBLANK($A8825),"",IF($A8825="Ūdeņraža jonu koncentrācija",VLOOKUP(Dati!$A8825,Normas!$A:$D,3,FALSE),VLOOKUP(Dati!$A8825,Normas!$A:$D,3,FALSE)*0.3)),"")</f>
      </c>
    </row>
    <row r="8826" spans="2:9" x14ac:dyDescent="0.2">
      <c r="B8826">
        <f>IF(ISBLANK(A8826),"",VLOOKUP(A8826,Normas!A:D,4,FALSE))</f>
      </c>
      <c r="E8826" s="2">
        <f>IF(ISBLANK(D8826),"",INT(YEARFRAC(D8826,'Vispārīga informācija'!$B$2)))</f>
      </c>
      <c r="F8826" s="2">
        <f>IFERROR(IF(ISBLANK($A8826),"",IF($A8826="Ūdeņraža jonu koncentrācija",VLOOKUP(Dati!$A8826,Normas!$A:$D,2,FALSE),VLOOKUP(Dati!$A8826,Normas!$A:$D,2,FALSE)*0.6)),"")</f>
      </c>
      <c r="G8826" s="2">
        <f>IFERROR(IF(ISBLANK($A8826),"",IF($A8826="Ūdeņraža jonu koncentrācija",VLOOKUP(Dati!$A8826,Normas!$A:$D,3,FALSE),VLOOKUP(Dati!$A8826,Normas!$A:$D,3,FALSE)*0.6)),"")</f>
      </c>
      <c r="H8826" s="2">
        <f>IFERROR(IF(ISBLANK($A8826),"",IF($A8826="Ūdeņraža jonu koncentrācija",VLOOKUP(Dati!$A8826,Normas!$A:$D,2,FALSE),VLOOKUP(Dati!$A8826,Normas!$A:$D,2,FALSE)*0.3)),"")</f>
      </c>
      <c r="I8826" s="2">
        <f>IFERROR(IF(ISBLANK($A8826),"",IF($A8826="Ūdeņraža jonu koncentrācija",VLOOKUP(Dati!$A8826,Normas!$A:$D,3,FALSE),VLOOKUP(Dati!$A8826,Normas!$A:$D,3,FALSE)*0.3)),"")</f>
      </c>
    </row>
    <row r="8827" spans="2:9" x14ac:dyDescent="0.2">
      <c r="B8827">
        <f>IF(ISBLANK(A8827),"",VLOOKUP(A8827,Normas!A:D,4,FALSE))</f>
      </c>
      <c r="E8827" s="2">
        <f>IF(ISBLANK(D8827),"",INT(YEARFRAC(D8827,'Vispārīga informācija'!$B$2)))</f>
      </c>
      <c r="F8827" s="2">
        <f>IFERROR(IF(ISBLANK($A8827),"",IF($A8827="Ūdeņraža jonu koncentrācija",VLOOKUP(Dati!$A8827,Normas!$A:$D,2,FALSE),VLOOKUP(Dati!$A8827,Normas!$A:$D,2,FALSE)*0.6)),"")</f>
      </c>
      <c r="G8827" s="2">
        <f>IFERROR(IF(ISBLANK($A8827),"",IF($A8827="Ūdeņraža jonu koncentrācija",VLOOKUP(Dati!$A8827,Normas!$A:$D,3,FALSE),VLOOKUP(Dati!$A8827,Normas!$A:$D,3,FALSE)*0.6)),"")</f>
      </c>
      <c r="H8827" s="2">
        <f>IFERROR(IF(ISBLANK($A8827),"",IF($A8827="Ūdeņraža jonu koncentrācija",VLOOKUP(Dati!$A8827,Normas!$A:$D,2,FALSE),VLOOKUP(Dati!$A8827,Normas!$A:$D,2,FALSE)*0.3)),"")</f>
      </c>
      <c r="I8827" s="2">
        <f>IFERROR(IF(ISBLANK($A8827),"",IF($A8827="Ūdeņraža jonu koncentrācija",VLOOKUP(Dati!$A8827,Normas!$A:$D,3,FALSE),VLOOKUP(Dati!$A8827,Normas!$A:$D,3,FALSE)*0.3)),"")</f>
      </c>
    </row>
    <row r="8828" spans="2:9" x14ac:dyDescent="0.2">
      <c r="B8828">
        <f>IF(ISBLANK(A8828),"",VLOOKUP(A8828,Normas!A:D,4,FALSE))</f>
      </c>
      <c r="E8828" s="2">
        <f>IF(ISBLANK(D8828),"",INT(YEARFRAC(D8828,'Vispārīga informācija'!$B$2)))</f>
      </c>
      <c r="F8828" s="2">
        <f>IFERROR(IF(ISBLANK($A8828),"",IF($A8828="Ūdeņraža jonu koncentrācija",VLOOKUP(Dati!$A8828,Normas!$A:$D,2,FALSE),VLOOKUP(Dati!$A8828,Normas!$A:$D,2,FALSE)*0.6)),"")</f>
      </c>
      <c r="G8828" s="2">
        <f>IFERROR(IF(ISBLANK($A8828),"",IF($A8828="Ūdeņraža jonu koncentrācija",VLOOKUP(Dati!$A8828,Normas!$A:$D,3,FALSE),VLOOKUP(Dati!$A8828,Normas!$A:$D,3,FALSE)*0.6)),"")</f>
      </c>
      <c r="H8828" s="2">
        <f>IFERROR(IF(ISBLANK($A8828),"",IF($A8828="Ūdeņraža jonu koncentrācija",VLOOKUP(Dati!$A8828,Normas!$A:$D,2,FALSE),VLOOKUP(Dati!$A8828,Normas!$A:$D,2,FALSE)*0.3)),"")</f>
      </c>
      <c r="I8828" s="2">
        <f>IFERROR(IF(ISBLANK($A8828),"",IF($A8828="Ūdeņraža jonu koncentrācija",VLOOKUP(Dati!$A8828,Normas!$A:$D,3,FALSE),VLOOKUP(Dati!$A8828,Normas!$A:$D,3,FALSE)*0.3)),"")</f>
      </c>
    </row>
    <row r="8829" spans="2:9" x14ac:dyDescent="0.2">
      <c r="B8829">
        <f>IF(ISBLANK(A8829),"",VLOOKUP(A8829,Normas!A:D,4,FALSE))</f>
      </c>
      <c r="E8829" s="2">
        <f>IF(ISBLANK(D8829),"",INT(YEARFRAC(D8829,'Vispārīga informācija'!$B$2)))</f>
      </c>
      <c r="F8829" s="2">
        <f>IFERROR(IF(ISBLANK($A8829),"",IF($A8829="Ūdeņraža jonu koncentrācija",VLOOKUP(Dati!$A8829,Normas!$A:$D,2,FALSE),VLOOKUP(Dati!$A8829,Normas!$A:$D,2,FALSE)*0.6)),"")</f>
      </c>
      <c r="G8829" s="2">
        <f>IFERROR(IF(ISBLANK($A8829),"",IF($A8829="Ūdeņraža jonu koncentrācija",VLOOKUP(Dati!$A8829,Normas!$A:$D,3,FALSE),VLOOKUP(Dati!$A8829,Normas!$A:$D,3,FALSE)*0.6)),"")</f>
      </c>
      <c r="H8829" s="2">
        <f>IFERROR(IF(ISBLANK($A8829),"",IF($A8829="Ūdeņraža jonu koncentrācija",VLOOKUP(Dati!$A8829,Normas!$A:$D,2,FALSE),VLOOKUP(Dati!$A8829,Normas!$A:$D,2,FALSE)*0.3)),"")</f>
      </c>
      <c r="I8829" s="2">
        <f>IFERROR(IF(ISBLANK($A8829),"",IF($A8829="Ūdeņraža jonu koncentrācija",VLOOKUP(Dati!$A8829,Normas!$A:$D,3,FALSE),VLOOKUP(Dati!$A8829,Normas!$A:$D,3,FALSE)*0.3)),"")</f>
      </c>
    </row>
    <row r="8830" spans="2:9" x14ac:dyDescent="0.2">
      <c r="B8830">
        <f>IF(ISBLANK(A8830),"",VLOOKUP(A8830,Normas!A:D,4,FALSE))</f>
      </c>
      <c r="E8830" s="2">
        <f>IF(ISBLANK(D8830),"",INT(YEARFRAC(D8830,'Vispārīga informācija'!$B$2)))</f>
      </c>
      <c r="F8830" s="2">
        <f>IFERROR(IF(ISBLANK($A8830),"",IF($A8830="Ūdeņraža jonu koncentrācija",VLOOKUP(Dati!$A8830,Normas!$A:$D,2,FALSE),VLOOKUP(Dati!$A8830,Normas!$A:$D,2,FALSE)*0.6)),"")</f>
      </c>
      <c r="G8830" s="2">
        <f>IFERROR(IF(ISBLANK($A8830),"",IF($A8830="Ūdeņraža jonu koncentrācija",VLOOKUP(Dati!$A8830,Normas!$A:$D,3,FALSE),VLOOKUP(Dati!$A8830,Normas!$A:$D,3,FALSE)*0.6)),"")</f>
      </c>
      <c r="H8830" s="2">
        <f>IFERROR(IF(ISBLANK($A8830),"",IF($A8830="Ūdeņraža jonu koncentrācija",VLOOKUP(Dati!$A8830,Normas!$A:$D,2,FALSE),VLOOKUP(Dati!$A8830,Normas!$A:$D,2,FALSE)*0.3)),"")</f>
      </c>
      <c r="I8830" s="2">
        <f>IFERROR(IF(ISBLANK($A8830),"",IF($A8830="Ūdeņraža jonu koncentrācija",VLOOKUP(Dati!$A8830,Normas!$A:$D,3,FALSE),VLOOKUP(Dati!$A8830,Normas!$A:$D,3,FALSE)*0.3)),"")</f>
      </c>
    </row>
    <row r="8831" spans="2:9" x14ac:dyDescent="0.2">
      <c r="B8831">
        <f>IF(ISBLANK(A8831),"",VLOOKUP(A8831,Normas!A:D,4,FALSE))</f>
      </c>
      <c r="E8831" s="2">
        <f>IF(ISBLANK(D8831),"",INT(YEARFRAC(D8831,'Vispārīga informācija'!$B$2)))</f>
      </c>
      <c r="F8831" s="2">
        <f>IFERROR(IF(ISBLANK($A8831),"",IF($A8831="Ūdeņraža jonu koncentrācija",VLOOKUP(Dati!$A8831,Normas!$A:$D,2,FALSE),VLOOKUP(Dati!$A8831,Normas!$A:$D,2,FALSE)*0.6)),"")</f>
      </c>
      <c r="G8831" s="2">
        <f>IFERROR(IF(ISBLANK($A8831),"",IF($A8831="Ūdeņraža jonu koncentrācija",VLOOKUP(Dati!$A8831,Normas!$A:$D,3,FALSE),VLOOKUP(Dati!$A8831,Normas!$A:$D,3,FALSE)*0.6)),"")</f>
      </c>
      <c r="H8831" s="2">
        <f>IFERROR(IF(ISBLANK($A8831),"",IF($A8831="Ūdeņraža jonu koncentrācija",VLOOKUP(Dati!$A8831,Normas!$A:$D,2,FALSE),VLOOKUP(Dati!$A8831,Normas!$A:$D,2,FALSE)*0.3)),"")</f>
      </c>
      <c r="I8831" s="2">
        <f>IFERROR(IF(ISBLANK($A8831),"",IF($A8831="Ūdeņraža jonu koncentrācija",VLOOKUP(Dati!$A8831,Normas!$A:$D,3,FALSE),VLOOKUP(Dati!$A8831,Normas!$A:$D,3,FALSE)*0.3)),"")</f>
      </c>
    </row>
    <row r="8832" spans="2:9" x14ac:dyDescent="0.2">
      <c r="B8832">
        <f>IF(ISBLANK(A8832),"",VLOOKUP(A8832,Normas!A:D,4,FALSE))</f>
      </c>
      <c r="E8832" s="2">
        <f>IF(ISBLANK(D8832),"",INT(YEARFRAC(D8832,'Vispārīga informācija'!$B$2)))</f>
      </c>
      <c r="F8832" s="2">
        <f>IFERROR(IF(ISBLANK($A8832),"",IF($A8832="Ūdeņraža jonu koncentrācija",VLOOKUP(Dati!$A8832,Normas!$A:$D,2,FALSE),VLOOKUP(Dati!$A8832,Normas!$A:$D,2,FALSE)*0.6)),"")</f>
      </c>
      <c r="G8832" s="2">
        <f>IFERROR(IF(ISBLANK($A8832),"",IF($A8832="Ūdeņraža jonu koncentrācija",VLOOKUP(Dati!$A8832,Normas!$A:$D,3,FALSE),VLOOKUP(Dati!$A8832,Normas!$A:$D,3,FALSE)*0.6)),"")</f>
      </c>
      <c r="H8832" s="2">
        <f>IFERROR(IF(ISBLANK($A8832),"",IF($A8832="Ūdeņraža jonu koncentrācija",VLOOKUP(Dati!$A8832,Normas!$A:$D,2,FALSE),VLOOKUP(Dati!$A8832,Normas!$A:$D,2,FALSE)*0.3)),"")</f>
      </c>
      <c r="I8832" s="2">
        <f>IFERROR(IF(ISBLANK($A8832),"",IF($A8832="Ūdeņraža jonu koncentrācija",VLOOKUP(Dati!$A8832,Normas!$A:$D,3,FALSE),VLOOKUP(Dati!$A8832,Normas!$A:$D,3,FALSE)*0.3)),"")</f>
      </c>
    </row>
    <row r="8833" spans="2:9" x14ac:dyDescent="0.2">
      <c r="B8833">
        <f>IF(ISBLANK(A8833),"",VLOOKUP(A8833,Normas!A:D,4,FALSE))</f>
      </c>
      <c r="E8833" s="2">
        <f>IF(ISBLANK(D8833),"",INT(YEARFRAC(D8833,'Vispārīga informācija'!$B$2)))</f>
      </c>
      <c r="F8833" s="2">
        <f>IFERROR(IF(ISBLANK($A8833),"",IF($A8833="Ūdeņraža jonu koncentrācija",VLOOKUP(Dati!$A8833,Normas!$A:$D,2,FALSE),VLOOKUP(Dati!$A8833,Normas!$A:$D,2,FALSE)*0.6)),"")</f>
      </c>
      <c r="G8833" s="2">
        <f>IFERROR(IF(ISBLANK($A8833),"",IF($A8833="Ūdeņraža jonu koncentrācija",VLOOKUP(Dati!$A8833,Normas!$A:$D,3,FALSE),VLOOKUP(Dati!$A8833,Normas!$A:$D,3,FALSE)*0.6)),"")</f>
      </c>
      <c r="H8833" s="2">
        <f>IFERROR(IF(ISBLANK($A8833),"",IF($A8833="Ūdeņraža jonu koncentrācija",VLOOKUP(Dati!$A8833,Normas!$A:$D,2,FALSE),VLOOKUP(Dati!$A8833,Normas!$A:$D,2,FALSE)*0.3)),"")</f>
      </c>
      <c r="I8833" s="2">
        <f>IFERROR(IF(ISBLANK($A8833),"",IF($A8833="Ūdeņraža jonu koncentrācija",VLOOKUP(Dati!$A8833,Normas!$A:$D,3,FALSE),VLOOKUP(Dati!$A8833,Normas!$A:$D,3,FALSE)*0.3)),"")</f>
      </c>
    </row>
    <row r="8834" spans="2:9" x14ac:dyDescent="0.2">
      <c r="B8834">
        <f>IF(ISBLANK(A8834),"",VLOOKUP(A8834,Normas!A:D,4,FALSE))</f>
      </c>
      <c r="E8834" s="2">
        <f>IF(ISBLANK(D8834),"",INT(YEARFRAC(D8834,'Vispārīga informācija'!$B$2)))</f>
      </c>
      <c r="F8834" s="2">
        <f>IFERROR(IF(ISBLANK($A8834),"",IF($A8834="Ūdeņraža jonu koncentrācija",VLOOKUP(Dati!$A8834,Normas!$A:$D,2,FALSE),VLOOKUP(Dati!$A8834,Normas!$A:$D,2,FALSE)*0.6)),"")</f>
      </c>
      <c r="G8834" s="2">
        <f>IFERROR(IF(ISBLANK($A8834),"",IF($A8834="Ūdeņraža jonu koncentrācija",VLOOKUP(Dati!$A8834,Normas!$A:$D,3,FALSE),VLOOKUP(Dati!$A8834,Normas!$A:$D,3,FALSE)*0.6)),"")</f>
      </c>
      <c r="H8834" s="2">
        <f>IFERROR(IF(ISBLANK($A8834),"",IF($A8834="Ūdeņraža jonu koncentrācija",VLOOKUP(Dati!$A8834,Normas!$A:$D,2,FALSE),VLOOKUP(Dati!$A8834,Normas!$A:$D,2,FALSE)*0.3)),"")</f>
      </c>
      <c r="I8834" s="2">
        <f>IFERROR(IF(ISBLANK($A8834),"",IF($A8834="Ūdeņraža jonu koncentrācija",VLOOKUP(Dati!$A8834,Normas!$A:$D,3,FALSE),VLOOKUP(Dati!$A8834,Normas!$A:$D,3,FALSE)*0.3)),"")</f>
      </c>
    </row>
    <row r="8835" spans="2:9" x14ac:dyDescent="0.2">
      <c r="B8835">
        <f>IF(ISBLANK(A8835),"",VLOOKUP(A8835,Normas!A:D,4,FALSE))</f>
      </c>
      <c r="E8835" s="2">
        <f>IF(ISBLANK(D8835),"",INT(YEARFRAC(D8835,'Vispārīga informācija'!$B$2)))</f>
      </c>
      <c r="F8835" s="2">
        <f>IFERROR(IF(ISBLANK($A8835),"",IF($A8835="Ūdeņraža jonu koncentrācija",VLOOKUP(Dati!$A8835,Normas!$A:$D,2,FALSE),VLOOKUP(Dati!$A8835,Normas!$A:$D,2,FALSE)*0.6)),"")</f>
      </c>
      <c r="G8835" s="2">
        <f>IFERROR(IF(ISBLANK($A8835),"",IF($A8835="Ūdeņraža jonu koncentrācija",VLOOKUP(Dati!$A8835,Normas!$A:$D,3,FALSE),VLOOKUP(Dati!$A8835,Normas!$A:$D,3,FALSE)*0.6)),"")</f>
      </c>
      <c r="H8835" s="2">
        <f>IFERROR(IF(ISBLANK($A8835),"",IF($A8835="Ūdeņraža jonu koncentrācija",VLOOKUP(Dati!$A8835,Normas!$A:$D,2,FALSE),VLOOKUP(Dati!$A8835,Normas!$A:$D,2,FALSE)*0.3)),"")</f>
      </c>
      <c r="I8835" s="2">
        <f>IFERROR(IF(ISBLANK($A8835),"",IF($A8835="Ūdeņraža jonu koncentrācija",VLOOKUP(Dati!$A8835,Normas!$A:$D,3,FALSE),VLOOKUP(Dati!$A8835,Normas!$A:$D,3,FALSE)*0.3)),"")</f>
      </c>
    </row>
    <row r="8836" spans="2:9" x14ac:dyDescent="0.2">
      <c r="B8836">
        <f>IF(ISBLANK(A8836),"",VLOOKUP(A8836,Normas!A:D,4,FALSE))</f>
      </c>
      <c r="E8836" s="2">
        <f>IF(ISBLANK(D8836),"",INT(YEARFRAC(D8836,'Vispārīga informācija'!$B$2)))</f>
      </c>
      <c r="F8836" s="2">
        <f>IFERROR(IF(ISBLANK($A8836),"",IF($A8836="Ūdeņraža jonu koncentrācija",VLOOKUP(Dati!$A8836,Normas!$A:$D,2,FALSE),VLOOKUP(Dati!$A8836,Normas!$A:$D,2,FALSE)*0.6)),"")</f>
      </c>
      <c r="G8836" s="2">
        <f>IFERROR(IF(ISBLANK($A8836),"",IF($A8836="Ūdeņraža jonu koncentrācija",VLOOKUP(Dati!$A8836,Normas!$A:$D,3,FALSE),VLOOKUP(Dati!$A8836,Normas!$A:$D,3,FALSE)*0.6)),"")</f>
      </c>
      <c r="H8836" s="2">
        <f>IFERROR(IF(ISBLANK($A8836),"",IF($A8836="Ūdeņraža jonu koncentrācija",VLOOKUP(Dati!$A8836,Normas!$A:$D,2,FALSE),VLOOKUP(Dati!$A8836,Normas!$A:$D,2,FALSE)*0.3)),"")</f>
      </c>
      <c r="I8836" s="2">
        <f>IFERROR(IF(ISBLANK($A8836),"",IF($A8836="Ūdeņraža jonu koncentrācija",VLOOKUP(Dati!$A8836,Normas!$A:$D,3,FALSE),VLOOKUP(Dati!$A8836,Normas!$A:$D,3,FALSE)*0.3)),"")</f>
      </c>
    </row>
    <row r="8837" spans="2:9" x14ac:dyDescent="0.2">
      <c r="B8837">
        <f>IF(ISBLANK(A8837),"",VLOOKUP(A8837,Normas!A:D,4,FALSE))</f>
      </c>
      <c r="E8837" s="2">
        <f>IF(ISBLANK(D8837),"",INT(YEARFRAC(D8837,'Vispārīga informācija'!$B$2)))</f>
      </c>
      <c r="F8837" s="2">
        <f>IFERROR(IF(ISBLANK($A8837),"",IF($A8837="Ūdeņraža jonu koncentrācija",VLOOKUP(Dati!$A8837,Normas!$A:$D,2,FALSE),VLOOKUP(Dati!$A8837,Normas!$A:$D,2,FALSE)*0.6)),"")</f>
      </c>
      <c r="G8837" s="2">
        <f>IFERROR(IF(ISBLANK($A8837),"",IF($A8837="Ūdeņraža jonu koncentrācija",VLOOKUP(Dati!$A8837,Normas!$A:$D,3,FALSE),VLOOKUP(Dati!$A8837,Normas!$A:$D,3,FALSE)*0.6)),"")</f>
      </c>
      <c r="H8837" s="2">
        <f>IFERROR(IF(ISBLANK($A8837),"",IF($A8837="Ūdeņraža jonu koncentrācija",VLOOKUP(Dati!$A8837,Normas!$A:$D,2,FALSE),VLOOKUP(Dati!$A8837,Normas!$A:$D,2,FALSE)*0.3)),"")</f>
      </c>
      <c r="I8837" s="2">
        <f>IFERROR(IF(ISBLANK($A8837),"",IF($A8837="Ūdeņraža jonu koncentrācija",VLOOKUP(Dati!$A8837,Normas!$A:$D,3,FALSE),VLOOKUP(Dati!$A8837,Normas!$A:$D,3,FALSE)*0.3)),"")</f>
      </c>
    </row>
    <row r="8838" spans="2:9" x14ac:dyDescent="0.2">
      <c r="B8838">
        <f>IF(ISBLANK(A8838),"",VLOOKUP(A8838,Normas!A:D,4,FALSE))</f>
      </c>
      <c r="E8838" s="2">
        <f>IF(ISBLANK(D8838),"",INT(YEARFRAC(D8838,'Vispārīga informācija'!$B$2)))</f>
      </c>
      <c r="F8838" s="2">
        <f>IFERROR(IF(ISBLANK($A8838),"",IF($A8838="Ūdeņraža jonu koncentrācija",VLOOKUP(Dati!$A8838,Normas!$A:$D,2,FALSE),VLOOKUP(Dati!$A8838,Normas!$A:$D,2,FALSE)*0.6)),"")</f>
      </c>
      <c r="G8838" s="2">
        <f>IFERROR(IF(ISBLANK($A8838),"",IF($A8838="Ūdeņraža jonu koncentrācija",VLOOKUP(Dati!$A8838,Normas!$A:$D,3,FALSE),VLOOKUP(Dati!$A8838,Normas!$A:$D,3,FALSE)*0.6)),"")</f>
      </c>
      <c r="H8838" s="2">
        <f>IFERROR(IF(ISBLANK($A8838),"",IF($A8838="Ūdeņraža jonu koncentrācija",VLOOKUP(Dati!$A8838,Normas!$A:$D,2,FALSE),VLOOKUP(Dati!$A8838,Normas!$A:$D,2,FALSE)*0.3)),"")</f>
      </c>
      <c r="I8838" s="2">
        <f>IFERROR(IF(ISBLANK($A8838),"",IF($A8838="Ūdeņraža jonu koncentrācija",VLOOKUP(Dati!$A8838,Normas!$A:$D,3,FALSE),VLOOKUP(Dati!$A8838,Normas!$A:$D,3,FALSE)*0.3)),"")</f>
      </c>
    </row>
    <row r="8839" spans="2:9" x14ac:dyDescent="0.2">
      <c r="B8839">
        <f>IF(ISBLANK(A8839),"",VLOOKUP(A8839,Normas!A:D,4,FALSE))</f>
      </c>
      <c r="E8839" s="2">
        <f>IF(ISBLANK(D8839),"",INT(YEARFRAC(D8839,'Vispārīga informācija'!$B$2)))</f>
      </c>
      <c r="F8839" s="2">
        <f>IFERROR(IF(ISBLANK($A8839),"",IF($A8839="Ūdeņraža jonu koncentrācija",VLOOKUP(Dati!$A8839,Normas!$A:$D,2,FALSE),VLOOKUP(Dati!$A8839,Normas!$A:$D,2,FALSE)*0.6)),"")</f>
      </c>
      <c r="G8839" s="2">
        <f>IFERROR(IF(ISBLANK($A8839),"",IF($A8839="Ūdeņraža jonu koncentrācija",VLOOKUP(Dati!$A8839,Normas!$A:$D,3,FALSE),VLOOKUP(Dati!$A8839,Normas!$A:$D,3,FALSE)*0.6)),"")</f>
      </c>
      <c r="H8839" s="2">
        <f>IFERROR(IF(ISBLANK($A8839),"",IF($A8839="Ūdeņraža jonu koncentrācija",VLOOKUP(Dati!$A8839,Normas!$A:$D,2,FALSE),VLOOKUP(Dati!$A8839,Normas!$A:$D,2,FALSE)*0.3)),"")</f>
      </c>
      <c r="I8839" s="2">
        <f>IFERROR(IF(ISBLANK($A8839),"",IF($A8839="Ūdeņraža jonu koncentrācija",VLOOKUP(Dati!$A8839,Normas!$A:$D,3,FALSE),VLOOKUP(Dati!$A8839,Normas!$A:$D,3,FALSE)*0.3)),"")</f>
      </c>
    </row>
    <row r="8840" spans="2:9" x14ac:dyDescent="0.2">
      <c r="B8840">
        <f>IF(ISBLANK(A8840),"",VLOOKUP(A8840,Normas!A:D,4,FALSE))</f>
      </c>
      <c r="E8840" s="2">
        <f>IF(ISBLANK(D8840),"",INT(YEARFRAC(D8840,'Vispārīga informācija'!$B$2)))</f>
      </c>
      <c r="F8840" s="2">
        <f>IFERROR(IF(ISBLANK($A8840),"",IF($A8840="Ūdeņraža jonu koncentrācija",VLOOKUP(Dati!$A8840,Normas!$A:$D,2,FALSE),VLOOKUP(Dati!$A8840,Normas!$A:$D,2,FALSE)*0.6)),"")</f>
      </c>
      <c r="G8840" s="2">
        <f>IFERROR(IF(ISBLANK($A8840),"",IF($A8840="Ūdeņraža jonu koncentrācija",VLOOKUP(Dati!$A8840,Normas!$A:$D,3,FALSE),VLOOKUP(Dati!$A8840,Normas!$A:$D,3,FALSE)*0.6)),"")</f>
      </c>
      <c r="H8840" s="2">
        <f>IFERROR(IF(ISBLANK($A8840),"",IF($A8840="Ūdeņraža jonu koncentrācija",VLOOKUP(Dati!$A8840,Normas!$A:$D,2,FALSE),VLOOKUP(Dati!$A8840,Normas!$A:$D,2,FALSE)*0.3)),"")</f>
      </c>
      <c r="I8840" s="2">
        <f>IFERROR(IF(ISBLANK($A8840),"",IF($A8840="Ūdeņraža jonu koncentrācija",VLOOKUP(Dati!$A8840,Normas!$A:$D,3,FALSE),VLOOKUP(Dati!$A8840,Normas!$A:$D,3,FALSE)*0.3)),"")</f>
      </c>
    </row>
    <row r="8841" spans="2:9" x14ac:dyDescent="0.2">
      <c r="B8841">
        <f>IF(ISBLANK(A8841),"",VLOOKUP(A8841,Normas!A:D,4,FALSE))</f>
      </c>
      <c r="E8841" s="2">
        <f>IF(ISBLANK(D8841),"",INT(YEARFRAC(D8841,'Vispārīga informācija'!$B$2)))</f>
      </c>
      <c r="F8841" s="2">
        <f>IFERROR(IF(ISBLANK($A8841),"",IF($A8841="Ūdeņraža jonu koncentrācija",VLOOKUP(Dati!$A8841,Normas!$A:$D,2,FALSE),VLOOKUP(Dati!$A8841,Normas!$A:$D,2,FALSE)*0.6)),"")</f>
      </c>
      <c r="G8841" s="2">
        <f>IFERROR(IF(ISBLANK($A8841),"",IF($A8841="Ūdeņraža jonu koncentrācija",VLOOKUP(Dati!$A8841,Normas!$A:$D,3,FALSE),VLOOKUP(Dati!$A8841,Normas!$A:$D,3,FALSE)*0.6)),"")</f>
      </c>
      <c r="H8841" s="2">
        <f>IFERROR(IF(ISBLANK($A8841),"",IF($A8841="Ūdeņraža jonu koncentrācija",VLOOKUP(Dati!$A8841,Normas!$A:$D,2,FALSE),VLOOKUP(Dati!$A8841,Normas!$A:$D,2,FALSE)*0.3)),"")</f>
      </c>
      <c r="I8841" s="2">
        <f>IFERROR(IF(ISBLANK($A8841),"",IF($A8841="Ūdeņraža jonu koncentrācija",VLOOKUP(Dati!$A8841,Normas!$A:$D,3,FALSE),VLOOKUP(Dati!$A8841,Normas!$A:$D,3,FALSE)*0.3)),"")</f>
      </c>
    </row>
    <row r="8842" spans="2:9" x14ac:dyDescent="0.2">
      <c r="B8842">
        <f>IF(ISBLANK(A8842),"",VLOOKUP(A8842,Normas!A:D,4,FALSE))</f>
      </c>
      <c r="E8842" s="2">
        <f>IF(ISBLANK(D8842),"",INT(YEARFRAC(D8842,'Vispārīga informācija'!$B$2)))</f>
      </c>
      <c r="F8842" s="2">
        <f>IFERROR(IF(ISBLANK($A8842),"",IF($A8842="Ūdeņraža jonu koncentrācija",VLOOKUP(Dati!$A8842,Normas!$A:$D,2,FALSE),VLOOKUP(Dati!$A8842,Normas!$A:$D,2,FALSE)*0.6)),"")</f>
      </c>
      <c r="G8842" s="2">
        <f>IFERROR(IF(ISBLANK($A8842),"",IF($A8842="Ūdeņraža jonu koncentrācija",VLOOKUP(Dati!$A8842,Normas!$A:$D,3,FALSE),VLOOKUP(Dati!$A8842,Normas!$A:$D,3,FALSE)*0.6)),"")</f>
      </c>
      <c r="H8842" s="2">
        <f>IFERROR(IF(ISBLANK($A8842),"",IF($A8842="Ūdeņraža jonu koncentrācija",VLOOKUP(Dati!$A8842,Normas!$A:$D,2,FALSE),VLOOKUP(Dati!$A8842,Normas!$A:$D,2,FALSE)*0.3)),"")</f>
      </c>
      <c r="I8842" s="2">
        <f>IFERROR(IF(ISBLANK($A8842),"",IF($A8842="Ūdeņraža jonu koncentrācija",VLOOKUP(Dati!$A8842,Normas!$A:$D,3,FALSE),VLOOKUP(Dati!$A8842,Normas!$A:$D,3,FALSE)*0.3)),"")</f>
      </c>
    </row>
    <row r="8843" spans="2:9" x14ac:dyDescent="0.2">
      <c r="B8843">
        <f>IF(ISBLANK(A8843),"",VLOOKUP(A8843,Normas!A:D,4,FALSE))</f>
      </c>
      <c r="E8843" s="2">
        <f>IF(ISBLANK(D8843),"",INT(YEARFRAC(D8843,'Vispārīga informācija'!$B$2)))</f>
      </c>
      <c r="F8843" s="2">
        <f>IFERROR(IF(ISBLANK($A8843),"",IF($A8843="Ūdeņraža jonu koncentrācija",VLOOKUP(Dati!$A8843,Normas!$A:$D,2,FALSE),VLOOKUP(Dati!$A8843,Normas!$A:$D,2,FALSE)*0.6)),"")</f>
      </c>
      <c r="G8843" s="2">
        <f>IFERROR(IF(ISBLANK($A8843),"",IF($A8843="Ūdeņraža jonu koncentrācija",VLOOKUP(Dati!$A8843,Normas!$A:$D,3,FALSE),VLOOKUP(Dati!$A8843,Normas!$A:$D,3,FALSE)*0.6)),"")</f>
      </c>
      <c r="H8843" s="2">
        <f>IFERROR(IF(ISBLANK($A8843),"",IF($A8843="Ūdeņraža jonu koncentrācija",VLOOKUP(Dati!$A8843,Normas!$A:$D,2,FALSE),VLOOKUP(Dati!$A8843,Normas!$A:$D,2,FALSE)*0.3)),"")</f>
      </c>
      <c r="I8843" s="2">
        <f>IFERROR(IF(ISBLANK($A8843),"",IF($A8843="Ūdeņraža jonu koncentrācija",VLOOKUP(Dati!$A8843,Normas!$A:$D,3,FALSE),VLOOKUP(Dati!$A8843,Normas!$A:$D,3,FALSE)*0.3)),"")</f>
      </c>
    </row>
    <row r="8844" spans="2:9" x14ac:dyDescent="0.2">
      <c r="B8844">
        <f>IF(ISBLANK(A8844),"",VLOOKUP(A8844,Normas!A:D,4,FALSE))</f>
      </c>
      <c r="E8844" s="2">
        <f>IF(ISBLANK(D8844),"",INT(YEARFRAC(D8844,'Vispārīga informācija'!$B$2)))</f>
      </c>
      <c r="F8844" s="2">
        <f>IFERROR(IF(ISBLANK($A8844),"",IF($A8844="Ūdeņraža jonu koncentrācija",VLOOKUP(Dati!$A8844,Normas!$A:$D,2,FALSE),VLOOKUP(Dati!$A8844,Normas!$A:$D,2,FALSE)*0.6)),"")</f>
      </c>
      <c r="G8844" s="2">
        <f>IFERROR(IF(ISBLANK($A8844),"",IF($A8844="Ūdeņraža jonu koncentrācija",VLOOKUP(Dati!$A8844,Normas!$A:$D,3,FALSE),VLOOKUP(Dati!$A8844,Normas!$A:$D,3,FALSE)*0.6)),"")</f>
      </c>
      <c r="H8844" s="2">
        <f>IFERROR(IF(ISBLANK($A8844),"",IF($A8844="Ūdeņraža jonu koncentrācija",VLOOKUP(Dati!$A8844,Normas!$A:$D,2,FALSE),VLOOKUP(Dati!$A8844,Normas!$A:$D,2,FALSE)*0.3)),"")</f>
      </c>
      <c r="I8844" s="2">
        <f>IFERROR(IF(ISBLANK($A8844),"",IF($A8844="Ūdeņraža jonu koncentrācija",VLOOKUP(Dati!$A8844,Normas!$A:$D,3,FALSE),VLOOKUP(Dati!$A8844,Normas!$A:$D,3,FALSE)*0.3)),"")</f>
      </c>
    </row>
    <row r="8845" spans="2:9" x14ac:dyDescent="0.2">
      <c r="B8845">
        <f>IF(ISBLANK(A8845),"",VLOOKUP(A8845,Normas!A:D,4,FALSE))</f>
      </c>
      <c r="E8845" s="2">
        <f>IF(ISBLANK(D8845),"",INT(YEARFRAC(D8845,'Vispārīga informācija'!$B$2)))</f>
      </c>
      <c r="F8845" s="2">
        <f>IFERROR(IF(ISBLANK($A8845),"",IF($A8845="Ūdeņraža jonu koncentrācija",VLOOKUP(Dati!$A8845,Normas!$A:$D,2,FALSE),VLOOKUP(Dati!$A8845,Normas!$A:$D,2,FALSE)*0.6)),"")</f>
      </c>
      <c r="G8845" s="2">
        <f>IFERROR(IF(ISBLANK($A8845),"",IF($A8845="Ūdeņraža jonu koncentrācija",VLOOKUP(Dati!$A8845,Normas!$A:$D,3,FALSE),VLOOKUP(Dati!$A8845,Normas!$A:$D,3,FALSE)*0.6)),"")</f>
      </c>
      <c r="H8845" s="2">
        <f>IFERROR(IF(ISBLANK($A8845),"",IF($A8845="Ūdeņraža jonu koncentrācija",VLOOKUP(Dati!$A8845,Normas!$A:$D,2,FALSE),VLOOKUP(Dati!$A8845,Normas!$A:$D,2,FALSE)*0.3)),"")</f>
      </c>
      <c r="I8845" s="2">
        <f>IFERROR(IF(ISBLANK($A8845),"",IF($A8845="Ūdeņraža jonu koncentrācija",VLOOKUP(Dati!$A8845,Normas!$A:$D,3,FALSE),VLOOKUP(Dati!$A8845,Normas!$A:$D,3,FALSE)*0.3)),"")</f>
      </c>
    </row>
    <row r="8846" spans="2:9" x14ac:dyDescent="0.2">
      <c r="B8846">
        <f>IF(ISBLANK(A8846),"",VLOOKUP(A8846,Normas!A:D,4,FALSE))</f>
      </c>
      <c r="E8846" s="2">
        <f>IF(ISBLANK(D8846),"",INT(YEARFRAC(D8846,'Vispārīga informācija'!$B$2)))</f>
      </c>
      <c r="F8846" s="2">
        <f>IFERROR(IF(ISBLANK($A8846),"",IF($A8846="Ūdeņraža jonu koncentrācija",VLOOKUP(Dati!$A8846,Normas!$A:$D,2,FALSE),VLOOKUP(Dati!$A8846,Normas!$A:$D,2,FALSE)*0.6)),"")</f>
      </c>
      <c r="G8846" s="2">
        <f>IFERROR(IF(ISBLANK($A8846),"",IF($A8846="Ūdeņraža jonu koncentrācija",VLOOKUP(Dati!$A8846,Normas!$A:$D,3,FALSE),VLOOKUP(Dati!$A8846,Normas!$A:$D,3,FALSE)*0.6)),"")</f>
      </c>
      <c r="H8846" s="2">
        <f>IFERROR(IF(ISBLANK($A8846),"",IF($A8846="Ūdeņraža jonu koncentrācija",VLOOKUP(Dati!$A8846,Normas!$A:$D,2,FALSE),VLOOKUP(Dati!$A8846,Normas!$A:$D,2,FALSE)*0.3)),"")</f>
      </c>
      <c r="I8846" s="2">
        <f>IFERROR(IF(ISBLANK($A8846),"",IF($A8846="Ūdeņraža jonu koncentrācija",VLOOKUP(Dati!$A8846,Normas!$A:$D,3,FALSE),VLOOKUP(Dati!$A8846,Normas!$A:$D,3,FALSE)*0.3)),"")</f>
      </c>
    </row>
    <row r="8847" spans="2:9" x14ac:dyDescent="0.2">
      <c r="B8847">
        <f>IF(ISBLANK(A8847),"",VLOOKUP(A8847,Normas!A:D,4,FALSE))</f>
      </c>
      <c r="E8847" s="2">
        <f>IF(ISBLANK(D8847),"",INT(YEARFRAC(D8847,'Vispārīga informācija'!$B$2)))</f>
      </c>
      <c r="F8847" s="2">
        <f>IFERROR(IF(ISBLANK($A8847),"",IF($A8847="Ūdeņraža jonu koncentrācija",VLOOKUP(Dati!$A8847,Normas!$A:$D,2,FALSE),VLOOKUP(Dati!$A8847,Normas!$A:$D,2,FALSE)*0.6)),"")</f>
      </c>
      <c r="G8847" s="2">
        <f>IFERROR(IF(ISBLANK($A8847),"",IF($A8847="Ūdeņraža jonu koncentrācija",VLOOKUP(Dati!$A8847,Normas!$A:$D,3,FALSE),VLOOKUP(Dati!$A8847,Normas!$A:$D,3,FALSE)*0.6)),"")</f>
      </c>
      <c r="H8847" s="2">
        <f>IFERROR(IF(ISBLANK($A8847),"",IF($A8847="Ūdeņraža jonu koncentrācija",VLOOKUP(Dati!$A8847,Normas!$A:$D,2,FALSE),VLOOKUP(Dati!$A8847,Normas!$A:$D,2,FALSE)*0.3)),"")</f>
      </c>
      <c r="I8847" s="2">
        <f>IFERROR(IF(ISBLANK($A8847),"",IF($A8847="Ūdeņraža jonu koncentrācija",VLOOKUP(Dati!$A8847,Normas!$A:$D,3,FALSE),VLOOKUP(Dati!$A8847,Normas!$A:$D,3,FALSE)*0.3)),"")</f>
      </c>
    </row>
    <row r="8848" spans="2:9" x14ac:dyDescent="0.2">
      <c r="B8848">
        <f>IF(ISBLANK(A8848),"",VLOOKUP(A8848,Normas!A:D,4,FALSE))</f>
      </c>
      <c r="E8848" s="2">
        <f>IF(ISBLANK(D8848),"",INT(YEARFRAC(D8848,'Vispārīga informācija'!$B$2)))</f>
      </c>
      <c r="F8848" s="2">
        <f>IFERROR(IF(ISBLANK($A8848),"",IF($A8848="Ūdeņraža jonu koncentrācija",VLOOKUP(Dati!$A8848,Normas!$A:$D,2,FALSE),VLOOKUP(Dati!$A8848,Normas!$A:$D,2,FALSE)*0.6)),"")</f>
      </c>
      <c r="G8848" s="2">
        <f>IFERROR(IF(ISBLANK($A8848),"",IF($A8848="Ūdeņraža jonu koncentrācija",VLOOKUP(Dati!$A8848,Normas!$A:$D,3,FALSE),VLOOKUP(Dati!$A8848,Normas!$A:$D,3,FALSE)*0.6)),"")</f>
      </c>
      <c r="H8848" s="2">
        <f>IFERROR(IF(ISBLANK($A8848),"",IF($A8848="Ūdeņraža jonu koncentrācija",VLOOKUP(Dati!$A8848,Normas!$A:$D,2,FALSE),VLOOKUP(Dati!$A8848,Normas!$A:$D,2,FALSE)*0.3)),"")</f>
      </c>
      <c r="I8848" s="2">
        <f>IFERROR(IF(ISBLANK($A8848),"",IF($A8848="Ūdeņraža jonu koncentrācija",VLOOKUP(Dati!$A8848,Normas!$A:$D,3,FALSE),VLOOKUP(Dati!$A8848,Normas!$A:$D,3,FALSE)*0.3)),"")</f>
      </c>
    </row>
    <row r="8849" spans="2:9" x14ac:dyDescent="0.2">
      <c r="B8849">
        <f>IF(ISBLANK(A8849),"",VLOOKUP(A8849,Normas!A:D,4,FALSE))</f>
      </c>
      <c r="E8849" s="2">
        <f>IF(ISBLANK(D8849),"",INT(YEARFRAC(D8849,'Vispārīga informācija'!$B$2)))</f>
      </c>
      <c r="F8849" s="2">
        <f>IFERROR(IF(ISBLANK($A8849),"",IF($A8849="Ūdeņraža jonu koncentrācija",VLOOKUP(Dati!$A8849,Normas!$A:$D,2,FALSE),VLOOKUP(Dati!$A8849,Normas!$A:$D,2,FALSE)*0.6)),"")</f>
      </c>
      <c r="G8849" s="2">
        <f>IFERROR(IF(ISBLANK($A8849),"",IF($A8849="Ūdeņraža jonu koncentrācija",VLOOKUP(Dati!$A8849,Normas!$A:$D,3,FALSE),VLOOKUP(Dati!$A8849,Normas!$A:$D,3,FALSE)*0.6)),"")</f>
      </c>
      <c r="H8849" s="2">
        <f>IFERROR(IF(ISBLANK($A8849),"",IF($A8849="Ūdeņraža jonu koncentrācija",VLOOKUP(Dati!$A8849,Normas!$A:$D,2,FALSE),VLOOKUP(Dati!$A8849,Normas!$A:$D,2,FALSE)*0.3)),"")</f>
      </c>
      <c r="I8849" s="2">
        <f>IFERROR(IF(ISBLANK($A8849),"",IF($A8849="Ūdeņraža jonu koncentrācija",VLOOKUP(Dati!$A8849,Normas!$A:$D,3,FALSE),VLOOKUP(Dati!$A8849,Normas!$A:$D,3,FALSE)*0.3)),"")</f>
      </c>
    </row>
    <row r="8850" spans="2:9" x14ac:dyDescent="0.2">
      <c r="B8850">
        <f>IF(ISBLANK(A8850),"",VLOOKUP(A8850,Normas!A:D,4,FALSE))</f>
      </c>
      <c r="E8850" s="2">
        <f>IF(ISBLANK(D8850),"",INT(YEARFRAC(D8850,'Vispārīga informācija'!$B$2)))</f>
      </c>
      <c r="F8850" s="2">
        <f>IFERROR(IF(ISBLANK($A8850),"",IF($A8850="Ūdeņraža jonu koncentrācija",VLOOKUP(Dati!$A8850,Normas!$A:$D,2,FALSE),VLOOKUP(Dati!$A8850,Normas!$A:$D,2,FALSE)*0.6)),"")</f>
      </c>
      <c r="G8850" s="2">
        <f>IFERROR(IF(ISBLANK($A8850),"",IF($A8850="Ūdeņraža jonu koncentrācija",VLOOKUP(Dati!$A8850,Normas!$A:$D,3,FALSE),VLOOKUP(Dati!$A8850,Normas!$A:$D,3,FALSE)*0.6)),"")</f>
      </c>
      <c r="H8850" s="2">
        <f>IFERROR(IF(ISBLANK($A8850),"",IF($A8850="Ūdeņraža jonu koncentrācija",VLOOKUP(Dati!$A8850,Normas!$A:$D,2,FALSE),VLOOKUP(Dati!$A8850,Normas!$A:$D,2,FALSE)*0.3)),"")</f>
      </c>
      <c r="I8850" s="2">
        <f>IFERROR(IF(ISBLANK($A8850),"",IF($A8850="Ūdeņraža jonu koncentrācija",VLOOKUP(Dati!$A8850,Normas!$A:$D,3,FALSE),VLOOKUP(Dati!$A8850,Normas!$A:$D,3,FALSE)*0.3)),"")</f>
      </c>
    </row>
    <row r="8851" spans="2:9" x14ac:dyDescent="0.2">
      <c r="B8851">
        <f>IF(ISBLANK(A8851),"",VLOOKUP(A8851,Normas!A:D,4,FALSE))</f>
      </c>
      <c r="E8851" s="2">
        <f>IF(ISBLANK(D8851),"",INT(YEARFRAC(D8851,'Vispārīga informācija'!$B$2)))</f>
      </c>
      <c r="F8851" s="2">
        <f>IFERROR(IF(ISBLANK($A8851),"",IF($A8851="Ūdeņraža jonu koncentrācija",VLOOKUP(Dati!$A8851,Normas!$A:$D,2,FALSE),VLOOKUP(Dati!$A8851,Normas!$A:$D,2,FALSE)*0.6)),"")</f>
      </c>
      <c r="G8851" s="2">
        <f>IFERROR(IF(ISBLANK($A8851),"",IF($A8851="Ūdeņraža jonu koncentrācija",VLOOKUP(Dati!$A8851,Normas!$A:$D,3,FALSE),VLOOKUP(Dati!$A8851,Normas!$A:$D,3,FALSE)*0.6)),"")</f>
      </c>
      <c r="H8851" s="2">
        <f>IFERROR(IF(ISBLANK($A8851),"",IF($A8851="Ūdeņraža jonu koncentrācija",VLOOKUP(Dati!$A8851,Normas!$A:$D,2,FALSE),VLOOKUP(Dati!$A8851,Normas!$A:$D,2,FALSE)*0.3)),"")</f>
      </c>
      <c r="I8851" s="2">
        <f>IFERROR(IF(ISBLANK($A8851),"",IF($A8851="Ūdeņraža jonu koncentrācija",VLOOKUP(Dati!$A8851,Normas!$A:$D,3,FALSE),VLOOKUP(Dati!$A8851,Normas!$A:$D,3,FALSE)*0.3)),"")</f>
      </c>
    </row>
    <row r="8852" spans="2:9" x14ac:dyDescent="0.2">
      <c r="B8852">
        <f>IF(ISBLANK(A8852),"",VLOOKUP(A8852,Normas!A:D,4,FALSE))</f>
      </c>
      <c r="E8852" s="2">
        <f>IF(ISBLANK(D8852),"",INT(YEARFRAC(D8852,'Vispārīga informācija'!$B$2)))</f>
      </c>
      <c r="F8852" s="2">
        <f>IFERROR(IF(ISBLANK($A8852),"",IF($A8852="Ūdeņraža jonu koncentrācija",VLOOKUP(Dati!$A8852,Normas!$A:$D,2,FALSE),VLOOKUP(Dati!$A8852,Normas!$A:$D,2,FALSE)*0.6)),"")</f>
      </c>
      <c r="G8852" s="2">
        <f>IFERROR(IF(ISBLANK($A8852),"",IF($A8852="Ūdeņraža jonu koncentrācija",VLOOKUP(Dati!$A8852,Normas!$A:$D,3,FALSE),VLOOKUP(Dati!$A8852,Normas!$A:$D,3,FALSE)*0.6)),"")</f>
      </c>
      <c r="H8852" s="2">
        <f>IFERROR(IF(ISBLANK($A8852),"",IF($A8852="Ūdeņraža jonu koncentrācija",VLOOKUP(Dati!$A8852,Normas!$A:$D,2,FALSE),VLOOKUP(Dati!$A8852,Normas!$A:$D,2,FALSE)*0.3)),"")</f>
      </c>
      <c r="I8852" s="2">
        <f>IFERROR(IF(ISBLANK($A8852),"",IF($A8852="Ūdeņraža jonu koncentrācija",VLOOKUP(Dati!$A8852,Normas!$A:$D,3,FALSE),VLOOKUP(Dati!$A8852,Normas!$A:$D,3,FALSE)*0.3)),"")</f>
      </c>
    </row>
    <row r="8853" spans="2:9" x14ac:dyDescent="0.2">
      <c r="B8853">
        <f>IF(ISBLANK(A8853),"",VLOOKUP(A8853,Normas!A:D,4,FALSE))</f>
      </c>
      <c r="E8853" s="2">
        <f>IF(ISBLANK(D8853),"",INT(YEARFRAC(D8853,'Vispārīga informācija'!$B$2)))</f>
      </c>
      <c r="F8853" s="2">
        <f>IFERROR(IF(ISBLANK($A8853),"",IF($A8853="Ūdeņraža jonu koncentrācija",VLOOKUP(Dati!$A8853,Normas!$A:$D,2,FALSE),VLOOKUP(Dati!$A8853,Normas!$A:$D,2,FALSE)*0.6)),"")</f>
      </c>
      <c r="G8853" s="2">
        <f>IFERROR(IF(ISBLANK($A8853),"",IF($A8853="Ūdeņraža jonu koncentrācija",VLOOKUP(Dati!$A8853,Normas!$A:$D,3,FALSE),VLOOKUP(Dati!$A8853,Normas!$A:$D,3,FALSE)*0.6)),"")</f>
      </c>
      <c r="H8853" s="2">
        <f>IFERROR(IF(ISBLANK($A8853),"",IF($A8853="Ūdeņraža jonu koncentrācija",VLOOKUP(Dati!$A8853,Normas!$A:$D,2,FALSE),VLOOKUP(Dati!$A8853,Normas!$A:$D,2,FALSE)*0.3)),"")</f>
      </c>
      <c r="I8853" s="2">
        <f>IFERROR(IF(ISBLANK($A8853),"",IF($A8853="Ūdeņraža jonu koncentrācija",VLOOKUP(Dati!$A8853,Normas!$A:$D,3,FALSE),VLOOKUP(Dati!$A8853,Normas!$A:$D,3,FALSE)*0.3)),"")</f>
      </c>
    </row>
    <row r="8854" spans="2:9" x14ac:dyDescent="0.2">
      <c r="B8854">
        <f>IF(ISBLANK(A8854),"",VLOOKUP(A8854,Normas!A:D,4,FALSE))</f>
      </c>
      <c r="E8854" s="2">
        <f>IF(ISBLANK(D8854),"",INT(YEARFRAC(D8854,'Vispārīga informācija'!$B$2)))</f>
      </c>
      <c r="F8854" s="2">
        <f>IFERROR(IF(ISBLANK($A8854),"",IF($A8854="Ūdeņraža jonu koncentrācija",VLOOKUP(Dati!$A8854,Normas!$A:$D,2,FALSE),VLOOKUP(Dati!$A8854,Normas!$A:$D,2,FALSE)*0.6)),"")</f>
      </c>
      <c r="G8854" s="2">
        <f>IFERROR(IF(ISBLANK($A8854),"",IF($A8854="Ūdeņraža jonu koncentrācija",VLOOKUP(Dati!$A8854,Normas!$A:$D,3,FALSE),VLOOKUP(Dati!$A8854,Normas!$A:$D,3,FALSE)*0.6)),"")</f>
      </c>
      <c r="H8854" s="2">
        <f>IFERROR(IF(ISBLANK($A8854),"",IF($A8854="Ūdeņraža jonu koncentrācija",VLOOKUP(Dati!$A8854,Normas!$A:$D,2,FALSE),VLOOKUP(Dati!$A8854,Normas!$A:$D,2,FALSE)*0.3)),"")</f>
      </c>
      <c r="I8854" s="2">
        <f>IFERROR(IF(ISBLANK($A8854),"",IF($A8854="Ūdeņraža jonu koncentrācija",VLOOKUP(Dati!$A8854,Normas!$A:$D,3,FALSE),VLOOKUP(Dati!$A8854,Normas!$A:$D,3,FALSE)*0.3)),"")</f>
      </c>
    </row>
    <row r="8855" spans="2:9" x14ac:dyDescent="0.2">
      <c r="B8855">
        <f>IF(ISBLANK(A8855),"",VLOOKUP(A8855,Normas!A:D,4,FALSE))</f>
      </c>
      <c r="E8855" s="2">
        <f>IF(ISBLANK(D8855),"",INT(YEARFRAC(D8855,'Vispārīga informācija'!$B$2)))</f>
      </c>
      <c r="F8855" s="2">
        <f>IFERROR(IF(ISBLANK($A8855),"",IF($A8855="Ūdeņraža jonu koncentrācija",VLOOKUP(Dati!$A8855,Normas!$A:$D,2,FALSE),VLOOKUP(Dati!$A8855,Normas!$A:$D,2,FALSE)*0.6)),"")</f>
      </c>
      <c r="G8855" s="2">
        <f>IFERROR(IF(ISBLANK($A8855),"",IF($A8855="Ūdeņraža jonu koncentrācija",VLOOKUP(Dati!$A8855,Normas!$A:$D,3,FALSE),VLOOKUP(Dati!$A8855,Normas!$A:$D,3,FALSE)*0.6)),"")</f>
      </c>
      <c r="H8855" s="2">
        <f>IFERROR(IF(ISBLANK($A8855),"",IF($A8855="Ūdeņraža jonu koncentrācija",VLOOKUP(Dati!$A8855,Normas!$A:$D,2,FALSE),VLOOKUP(Dati!$A8855,Normas!$A:$D,2,FALSE)*0.3)),"")</f>
      </c>
      <c r="I8855" s="2">
        <f>IFERROR(IF(ISBLANK($A8855),"",IF($A8855="Ūdeņraža jonu koncentrācija",VLOOKUP(Dati!$A8855,Normas!$A:$D,3,FALSE),VLOOKUP(Dati!$A8855,Normas!$A:$D,3,FALSE)*0.3)),"")</f>
      </c>
    </row>
    <row r="8856" spans="2:9" x14ac:dyDescent="0.2">
      <c r="B8856">
        <f>IF(ISBLANK(A8856),"",VLOOKUP(A8856,Normas!A:D,4,FALSE))</f>
      </c>
      <c r="E8856" s="2">
        <f>IF(ISBLANK(D8856),"",INT(YEARFRAC(D8856,'Vispārīga informācija'!$B$2)))</f>
      </c>
      <c r="F8856" s="2">
        <f>IFERROR(IF(ISBLANK($A8856),"",IF($A8856="Ūdeņraža jonu koncentrācija",VLOOKUP(Dati!$A8856,Normas!$A:$D,2,FALSE),VLOOKUP(Dati!$A8856,Normas!$A:$D,2,FALSE)*0.6)),"")</f>
      </c>
      <c r="G8856" s="2">
        <f>IFERROR(IF(ISBLANK($A8856),"",IF($A8856="Ūdeņraža jonu koncentrācija",VLOOKUP(Dati!$A8856,Normas!$A:$D,3,FALSE),VLOOKUP(Dati!$A8856,Normas!$A:$D,3,FALSE)*0.6)),"")</f>
      </c>
      <c r="H8856" s="2">
        <f>IFERROR(IF(ISBLANK($A8856),"",IF($A8856="Ūdeņraža jonu koncentrācija",VLOOKUP(Dati!$A8856,Normas!$A:$D,2,FALSE),VLOOKUP(Dati!$A8856,Normas!$A:$D,2,FALSE)*0.3)),"")</f>
      </c>
      <c r="I8856" s="2">
        <f>IFERROR(IF(ISBLANK($A8856),"",IF($A8856="Ūdeņraža jonu koncentrācija",VLOOKUP(Dati!$A8856,Normas!$A:$D,3,FALSE),VLOOKUP(Dati!$A8856,Normas!$A:$D,3,FALSE)*0.3)),"")</f>
      </c>
    </row>
    <row r="8857" spans="2:9" x14ac:dyDescent="0.2">
      <c r="B8857">
        <f>IF(ISBLANK(A8857),"",VLOOKUP(A8857,Normas!A:D,4,FALSE))</f>
      </c>
      <c r="E8857" s="2">
        <f>IF(ISBLANK(D8857),"",INT(YEARFRAC(D8857,'Vispārīga informācija'!$B$2)))</f>
      </c>
      <c r="F8857" s="2">
        <f>IFERROR(IF(ISBLANK($A8857),"",IF($A8857="Ūdeņraža jonu koncentrācija",VLOOKUP(Dati!$A8857,Normas!$A:$D,2,FALSE),VLOOKUP(Dati!$A8857,Normas!$A:$D,2,FALSE)*0.6)),"")</f>
      </c>
      <c r="G8857" s="2">
        <f>IFERROR(IF(ISBLANK($A8857),"",IF($A8857="Ūdeņraža jonu koncentrācija",VLOOKUP(Dati!$A8857,Normas!$A:$D,3,FALSE),VLOOKUP(Dati!$A8857,Normas!$A:$D,3,FALSE)*0.6)),"")</f>
      </c>
      <c r="H8857" s="2">
        <f>IFERROR(IF(ISBLANK($A8857),"",IF($A8857="Ūdeņraža jonu koncentrācija",VLOOKUP(Dati!$A8857,Normas!$A:$D,2,FALSE),VLOOKUP(Dati!$A8857,Normas!$A:$D,2,FALSE)*0.3)),"")</f>
      </c>
      <c r="I8857" s="2">
        <f>IFERROR(IF(ISBLANK($A8857),"",IF($A8857="Ūdeņraža jonu koncentrācija",VLOOKUP(Dati!$A8857,Normas!$A:$D,3,FALSE),VLOOKUP(Dati!$A8857,Normas!$A:$D,3,FALSE)*0.3)),"")</f>
      </c>
    </row>
    <row r="8858" spans="2:9" x14ac:dyDescent="0.2">
      <c r="B8858">
        <f>IF(ISBLANK(A8858),"",VLOOKUP(A8858,Normas!A:D,4,FALSE))</f>
      </c>
      <c r="E8858" s="2">
        <f>IF(ISBLANK(D8858),"",INT(YEARFRAC(D8858,'Vispārīga informācija'!$B$2)))</f>
      </c>
      <c r="F8858" s="2">
        <f>IFERROR(IF(ISBLANK($A8858),"",IF($A8858="Ūdeņraža jonu koncentrācija",VLOOKUP(Dati!$A8858,Normas!$A:$D,2,FALSE),VLOOKUP(Dati!$A8858,Normas!$A:$D,2,FALSE)*0.6)),"")</f>
      </c>
      <c r="G8858" s="2">
        <f>IFERROR(IF(ISBLANK($A8858),"",IF($A8858="Ūdeņraža jonu koncentrācija",VLOOKUP(Dati!$A8858,Normas!$A:$D,3,FALSE),VLOOKUP(Dati!$A8858,Normas!$A:$D,3,FALSE)*0.6)),"")</f>
      </c>
      <c r="H8858" s="2">
        <f>IFERROR(IF(ISBLANK($A8858),"",IF($A8858="Ūdeņraža jonu koncentrācija",VLOOKUP(Dati!$A8858,Normas!$A:$D,2,FALSE),VLOOKUP(Dati!$A8858,Normas!$A:$D,2,FALSE)*0.3)),"")</f>
      </c>
      <c r="I8858" s="2">
        <f>IFERROR(IF(ISBLANK($A8858),"",IF($A8858="Ūdeņraža jonu koncentrācija",VLOOKUP(Dati!$A8858,Normas!$A:$D,3,FALSE),VLOOKUP(Dati!$A8858,Normas!$A:$D,3,FALSE)*0.3)),"")</f>
      </c>
    </row>
    <row r="8859" spans="2:9" x14ac:dyDescent="0.2">
      <c r="B8859">
        <f>IF(ISBLANK(A8859),"",VLOOKUP(A8859,Normas!A:D,4,FALSE))</f>
      </c>
      <c r="E8859" s="2">
        <f>IF(ISBLANK(D8859),"",INT(YEARFRAC(D8859,'Vispārīga informācija'!$B$2)))</f>
      </c>
      <c r="F8859" s="2">
        <f>IFERROR(IF(ISBLANK($A8859),"",IF($A8859="Ūdeņraža jonu koncentrācija",VLOOKUP(Dati!$A8859,Normas!$A:$D,2,FALSE),VLOOKUP(Dati!$A8859,Normas!$A:$D,2,FALSE)*0.6)),"")</f>
      </c>
      <c r="G8859" s="2">
        <f>IFERROR(IF(ISBLANK($A8859),"",IF($A8859="Ūdeņraža jonu koncentrācija",VLOOKUP(Dati!$A8859,Normas!$A:$D,3,FALSE),VLOOKUP(Dati!$A8859,Normas!$A:$D,3,FALSE)*0.6)),"")</f>
      </c>
      <c r="H8859" s="2">
        <f>IFERROR(IF(ISBLANK($A8859),"",IF($A8859="Ūdeņraža jonu koncentrācija",VLOOKUP(Dati!$A8859,Normas!$A:$D,2,FALSE),VLOOKUP(Dati!$A8859,Normas!$A:$D,2,FALSE)*0.3)),"")</f>
      </c>
      <c r="I8859" s="2">
        <f>IFERROR(IF(ISBLANK($A8859),"",IF($A8859="Ūdeņraža jonu koncentrācija",VLOOKUP(Dati!$A8859,Normas!$A:$D,3,FALSE),VLOOKUP(Dati!$A8859,Normas!$A:$D,3,FALSE)*0.3)),"")</f>
      </c>
    </row>
    <row r="8860" spans="2:9" x14ac:dyDescent="0.2">
      <c r="B8860">
        <f>IF(ISBLANK(A8860),"",VLOOKUP(A8860,Normas!A:D,4,FALSE))</f>
      </c>
      <c r="E8860" s="2">
        <f>IF(ISBLANK(D8860),"",INT(YEARFRAC(D8860,'Vispārīga informācija'!$B$2)))</f>
      </c>
      <c r="F8860" s="2">
        <f>IFERROR(IF(ISBLANK($A8860),"",IF($A8860="Ūdeņraža jonu koncentrācija",VLOOKUP(Dati!$A8860,Normas!$A:$D,2,FALSE),VLOOKUP(Dati!$A8860,Normas!$A:$D,2,FALSE)*0.6)),"")</f>
      </c>
      <c r="G8860" s="2">
        <f>IFERROR(IF(ISBLANK($A8860),"",IF($A8860="Ūdeņraža jonu koncentrācija",VLOOKUP(Dati!$A8860,Normas!$A:$D,3,FALSE),VLOOKUP(Dati!$A8860,Normas!$A:$D,3,FALSE)*0.6)),"")</f>
      </c>
      <c r="H8860" s="2">
        <f>IFERROR(IF(ISBLANK($A8860),"",IF($A8860="Ūdeņraža jonu koncentrācija",VLOOKUP(Dati!$A8860,Normas!$A:$D,2,FALSE),VLOOKUP(Dati!$A8860,Normas!$A:$D,2,FALSE)*0.3)),"")</f>
      </c>
      <c r="I8860" s="2">
        <f>IFERROR(IF(ISBLANK($A8860),"",IF($A8860="Ūdeņraža jonu koncentrācija",VLOOKUP(Dati!$A8860,Normas!$A:$D,3,FALSE),VLOOKUP(Dati!$A8860,Normas!$A:$D,3,FALSE)*0.3)),"")</f>
      </c>
    </row>
    <row r="8861" spans="2:9" x14ac:dyDescent="0.2">
      <c r="B8861">
        <f>IF(ISBLANK(A8861),"",VLOOKUP(A8861,Normas!A:D,4,FALSE))</f>
      </c>
      <c r="E8861" s="2">
        <f>IF(ISBLANK(D8861),"",INT(YEARFRAC(D8861,'Vispārīga informācija'!$B$2)))</f>
      </c>
      <c r="F8861" s="2">
        <f>IFERROR(IF(ISBLANK($A8861),"",IF($A8861="Ūdeņraža jonu koncentrācija",VLOOKUP(Dati!$A8861,Normas!$A:$D,2,FALSE),VLOOKUP(Dati!$A8861,Normas!$A:$D,2,FALSE)*0.6)),"")</f>
      </c>
      <c r="G8861" s="2">
        <f>IFERROR(IF(ISBLANK($A8861),"",IF($A8861="Ūdeņraža jonu koncentrācija",VLOOKUP(Dati!$A8861,Normas!$A:$D,3,FALSE),VLOOKUP(Dati!$A8861,Normas!$A:$D,3,FALSE)*0.6)),"")</f>
      </c>
      <c r="H8861" s="2">
        <f>IFERROR(IF(ISBLANK($A8861),"",IF($A8861="Ūdeņraža jonu koncentrācija",VLOOKUP(Dati!$A8861,Normas!$A:$D,2,FALSE),VLOOKUP(Dati!$A8861,Normas!$A:$D,2,FALSE)*0.3)),"")</f>
      </c>
      <c r="I8861" s="2">
        <f>IFERROR(IF(ISBLANK($A8861),"",IF($A8861="Ūdeņraža jonu koncentrācija",VLOOKUP(Dati!$A8861,Normas!$A:$D,3,FALSE),VLOOKUP(Dati!$A8861,Normas!$A:$D,3,FALSE)*0.3)),"")</f>
      </c>
    </row>
    <row r="8862" spans="2:9" x14ac:dyDescent="0.2">
      <c r="B8862">
        <f>IF(ISBLANK(A8862),"",VLOOKUP(A8862,Normas!A:D,4,FALSE))</f>
      </c>
      <c r="E8862" s="2">
        <f>IF(ISBLANK(D8862),"",INT(YEARFRAC(D8862,'Vispārīga informācija'!$B$2)))</f>
      </c>
      <c r="F8862" s="2">
        <f>IFERROR(IF(ISBLANK($A8862),"",IF($A8862="Ūdeņraža jonu koncentrācija",VLOOKUP(Dati!$A8862,Normas!$A:$D,2,FALSE),VLOOKUP(Dati!$A8862,Normas!$A:$D,2,FALSE)*0.6)),"")</f>
      </c>
      <c r="G8862" s="2">
        <f>IFERROR(IF(ISBLANK($A8862),"",IF($A8862="Ūdeņraža jonu koncentrācija",VLOOKUP(Dati!$A8862,Normas!$A:$D,3,FALSE),VLOOKUP(Dati!$A8862,Normas!$A:$D,3,FALSE)*0.6)),"")</f>
      </c>
      <c r="H8862" s="2">
        <f>IFERROR(IF(ISBLANK($A8862),"",IF($A8862="Ūdeņraža jonu koncentrācija",VLOOKUP(Dati!$A8862,Normas!$A:$D,2,FALSE),VLOOKUP(Dati!$A8862,Normas!$A:$D,2,FALSE)*0.3)),"")</f>
      </c>
      <c r="I8862" s="2">
        <f>IFERROR(IF(ISBLANK($A8862),"",IF($A8862="Ūdeņraža jonu koncentrācija",VLOOKUP(Dati!$A8862,Normas!$A:$D,3,FALSE),VLOOKUP(Dati!$A8862,Normas!$A:$D,3,FALSE)*0.3)),"")</f>
      </c>
    </row>
    <row r="8863" spans="2:9" x14ac:dyDescent="0.2">
      <c r="B8863">
        <f>IF(ISBLANK(A8863),"",VLOOKUP(A8863,Normas!A:D,4,FALSE))</f>
      </c>
      <c r="E8863" s="2">
        <f>IF(ISBLANK(D8863),"",INT(YEARFRAC(D8863,'Vispārīga informācija'!$B$2)))</f>
      </c>
      <c r="F8863" s="2">
        <f>IFERROR(IF(ISBLANK($A8863),"",IF($A8863="Ūdeņraža jonu koncentrācija",VLOOKUP(Dati!$A8863,Normas!$A:$D,2,FALSE),VLOOKUP(Dati!$A8863,Normas!$A:$D,2,FALSE)*0.6)),"")</f>
      </c>
      <c r="G8863" s="2">
        <f>IFERROR(IF(ISBLANK($A8863),"",IF($A8863="Ūdeņraža jonu koncentrācija",VLOOKUP(Dati!$A8863,Normas!$A:$D,3,FALSE),VLOOKUP(Dati!$A8863,Normas!$A:$D,3,FALSE)*0.6)),"")</f>
      </c>
      <c r="H8863" s="2">
        <f>IFERROR(IF(ISBLANK($A8863),"",IF($A8863="Ūdeņraža jonu koncentrācija",VLOOKUP(Dati!$A8863,Normas!$A:$D,2,FALSE),VLOOKUP(Dati!$A8863,Normas!$A:$D,2,FALSE)*0.3)),"")</f>
      </c>
      <c r="I8863" s="2">
        <f>IFERROR(IF(ISBLANK($A8863),"",IF($A8863="Ūdeņraža jonu koncentrācija",VLOOKUP(Dati!$A8863,Normas!$A:$D,3,FALSE),VLOOKUP(Dati!$A8863,Normas!$A:$D,3,FALSE)*0.3)),"")</f>
      </c>
    </row>
    <row r="8864" spans="2:9" x14ac:dyDescent="0.2">
      <c r="B8864">
        <f>IF(ISBLANK(A8864),"",VLOOKUP(A8864,Normas!A:D,4,FALSE))</f>
      </c>
      <c r="E8864" s="2">
        <f>IF(ISBLANK(D8864),"",INT(YEARFRAC(D8864,'Vispārīga informācija'!$B$2)))</f>
      </c>
      <c r="F8864" s="2">
        <f>IFERROR(IF(ISBLANK($A8864),"",IF($A8864="Ūdeņraža jonu koncentrācija",VLOOKUP(Dati!$A8864,Normas!$A:$D,2,FALSE),VLOOKUP(Dati!$A8864,Normas!$A:$D,2,FALSE)*0.6)),"")</f>
      </c>
      <c r="G8864" s="2">
        <f>IFERROR(IF(ISBLANK($A8864),"",IF($A8864="Ūdeņraža jonu koncentrācija",VLOOKUP(Dati!$A8864,Normas!$A:$D,3,FALSE),VLOOKUP(Dati!$A8864,Normas!$A:$D,3,FALSE)*0.6)),"")</f>
      </c>
      <c r="H8864" s="2">
        <f>IFERROR(IF(ISBLANK($A8864),"",IF($A8864="Ūdeņraža jonu koncentrācija",VLOOKUP(Dati!$A8864,Normas!$A:$D,2,FALSE),VLOOKUP(Dati!$A8864,Normas!$A:$D,2,FALSE)*0.3)),"")</f>
      </c>
      <c r="I8864" s="2">
        <f>IFERROR(IF(ISBLANK($A8864),"",IF($A8864="Ūdeņraža jonu koncentrācija",VLOOKUP(Dati!$A8864,Normas!$A:$D,3,FALSE),VLOOKUP(Dati!$A8864,Normas!$A:$D,3,FALSE)*0.3)),"")</f>
      </c>
    </row>
    <row r="8865" spans="2:9" x14ac:dyDescent="0.2">
      <c r="B8865">
        <f>IF(ISBLANK(A8865),"",VLOOKUP(A8865,Normas!A:D,4,FALSE))</f>
      </c>
      <c r="E8865" s="2">
        <f>IF(ISBLANK(D8865),"",INT(YEARFRAC(D8865,'Vispārīga informācija'!$B$2)))</f>
      </c>
      <c r="F8865" s="2">
        <f>IFERROR(IF(ISBLANK($A8865),"",IF($A8865="Ūdeņraža jonu koncentrācija",VLOOKUP(Dati!$A8865,Normas!$A:$D,2,FALSE),VLOOKUP(Dati!$A8865,Normas!$A:$D,2,FALSE)*0.6)),"")</f>
      </c>
      <c r="G8865" s="2">
        <f>IFERROR(IF(ISBLANK($A8865),"",IF($A8865="Ūdeņraža jonu koncentrācija",VLOOKUP(Dati!$A8865,Normas!$A:$D,3,FALSE),VLOOKUP(Dati!$A8865,Normas!$A:$D,3,FALSE)*0.6)),"")</f>
      </c>
      <c r="H8865" s="2">
        <f>IFERROR(IF(ISBLANK($A8865),"",IF($A8865="Ūdeņraža jonu koncentrācija",VLOOKUP(Dati!$A8865,Normas!$A:$D,2,FALSE),VLOOKUP(Dati!$A8865,Normas!$A:$D,2,FALSE)*0.3)),"")</f>
      </c>
      <c r="I8865" s="2">
        <f>IFERROR(IF(ISBLANK($A8865),"",IF($A8865="Ūdeņraža jonu koncentrācija",VLOOKUP(Dati!$A8865,Normas!$A:$D,3,FALSE),VLOOKUP(Dati!$A8865,Normas!$A:$D,3,FALSE)*0.3)),"")</f>
      </c>
    </row>
    <row r="8866" spans="2:9" x14ac:dyDescent="0.2">
      <c r="B8866">
        <f>IF(ISBLANK(A8866),"",VLOOKUP(A8866,Normas!A:D,4,FALSE))</f>
      </c>
      <c r="E8866" s="2">
        <f>IF(ISBLANK(D8866),"",INT(YEARFRAC(D8866,'Vispārīga informācija'!$B$2)))</f>
      </c>
      <c r="F8866" s="2">
        <f>IFERROR(IF(ISBLANK($A8866),"",IF($A8866="Ūdeņraža jonu koncentrācija",VLOOKUP(Dati!$A8866,Normas!$A:$D,2,FALSE),VLOOKUP(Dati!$A8866,Normas!$A:$D,2,FALSE)*0.6)),"")</f>
      </c>
      <c r="G8866" s="2">
        <f>IFERROR(IF(ISBLANK($A8866),"",IF($A8866="Ūdeņraža jonu koncentrācija",VLOOKUP(Dati!$A8866,Normas!$A:$D,3,FALSE),VLOOKUP(Dati!$A8866,Normas!$A:$D,3,FALSE)*0.6)),"")</f>
      </c>
      <c r="H8866" s="2">
        <f>IFERROR(IF(ISBLANK($A8866),"",IF($A8866="Ūdeņraža jonu koncentrācija",VLOOKUP(Dati!$A8866,Normas!$A:$D,2,FALSE),VLOOKUP(Dati!$A8866,Normas!$A:$D,2,FALSE)*0.3)),"")</f>
      </c>
      <c r="I8866" s="2">
        <f>IFERROR(IF(ISBLANK($A8866),"",IF($A8866="Ūdeņraža jonu koncentrācija",VLOOKUP(Dati!$A8866,Normas!$A:$D,3,FALSE),VLOOKUP(Dati!$A8866,Normas!$A:$D,3,FALSE)*0.3)),"")</f>
      </c>
    </row>
    <row r="8867" spans="2:9" x14ac:dyDescent="0.2">
      <c r="B8867">
        <f>IF(ISBLANK(A8867),"",VLOOKUP(A8867,Normas!A:D,4,FALSE))</f>
      </c>
      <c r="E8867" s="2">
        <f>IF(ISBLANK(D8867),"",INT(YEARFRAC(D8867,'Vispārīga informācija'!$B$2)))</f>
      </c>
      <c r="F8867" s="2">
        <f>IFERROR(IF(ISBLANK($A8867),"",IF($A8867="Ūdeņraža jonu koncentrācija",VLOOKUP(Dati!$A8867,Normas!$A:$D,2,FALSE),VLOOKUP(Dati!$A8867,Normas!$A:$D,2,FALSE)*0.6)),"")</f>
      </c>
      <c r="G8867" s="2">
        <f>IFERROR(IF(ISBLANK($A8867),"",IF($A8867="Ūdeņraža jonu koncentrācija",VLOOKUP(Dati!$A8867,Normas!$A:$D,3,FALSE),VLOOKUP(Dati!$A8867,Normas!$A:$D,3,FALSE)*0.6)),"")</f>
      </c>
      <c r="H8867" s="2">
        <f>IFERROR(IF(ISBLANK($A8867),"",IF($A8867="Ūdeņraža jonu koncentrācija",VLOOKUP(Dati!$A8867,Normas!$A:$D,2,FALSE),VLOOKUP(Dati!$A8867,Normas!$A:$D,2,FALSE)*0.3)),"")</f>
      </c>
      <c r="I8867" s="2">
        <f>IFERROR(IF(ISBLANK($A8867),"",IF($A8867="Ūdeņraža jonu koncentrācija",VLOOKUP(Dati!$A8867,Normas!$A:$D,3,FALSE),VLOOKUP(Dati!$A8867,Normas!$A:$D,3,FALSE)*0.3)),"")</f>
      </c>
    </row>
    <row r="8868" spans="2:9" x14ac:dyDescent="0.2">
      <c r="B8868">
        <f>IF(ISBLANK(A8868),"",VLOOKUP(A8868,Normas!A:D,4,FALSE))</f>
      </c>
      <c r="E8868" s="2">
        <f>IF(ISBLANK(D8868),"",INT(YEARFRAC(D8868,'Vispārīga informācija'!$B$2)))</f>
      </c>
      <c r="F8868" s="2">
        <f>IFERROR(IF(ISBLANK($A8868),"",IF($A8868="Ūdeņraža jonu koncentrācija",VLOOKUP(Dati!$A8868,Normas!$A:$D,2,FALSE),VLOOKUP(Dati!$A8868,Normas!$A:$D,2,FALSE)*0.6)),"")</f>
      </c>
      <c r="G8868" s="2">
        <f>IFERROR(IF(ISBLANK($A8868),"",IF($A8868="Ūdeņraža jonu koncentrācija",VLOOKUP(Dati!$A8868,Normas!$A:$D,3,FALSE),VLOOKUP(Dati!$A8868,Normas!$A:$D,3,FALSE)*0.6)),"")</f>
      </c>
      <c r="H8868" s="2">
        <f>IFERROR(IF(ISBLANK($A8868),"",IF($A8868="Ūdeņraža jonu koncentrācija",VLOOKUP(Dati!$A8868,Normas!$A:$D,2,FALSE),VLOOKUP(Dati!$A8868,Normas!$A:$D,2,FALSE)*0.3)),"")</f>
      </c>
      <c r="I8868" s="2">
        <f>IFERROR(IF(ISBLANK($A8868),"",IF($A8868="Ūdeņraža jonu koncentrācija",VLOOKUP(Dati!$A8868,Normas!$A:$D,3,FALSE),VLOOKUP(Dati!$A8868,Normas!$A:$D,3,FALSE)*0.3)),"")</f>
      </c>
    </row>
    <row r="8869" spans="2:9" x14ac:dyDescent="0.2">
      <c r="B8869">
        <f>IF(ISBLANK(A8869),"",VLOOKUP(A8869,Normas!A:D,4,FALSE))</f>
      </c>
      <c r="E8869" s="2">
        <f>IF(ISBLANK(D8869),"",INT(YEARFRAC(D8869,'Vispārīga informācija'!$B$2)))</f>
      </c>
      <c r="F8869" s="2">
        <f>IFERROR(IF(ISBLANK($A8869),"",IF($A8869="Ūdeņraža jonu koncentrācija",VLOOKUP(Dati!$A8869,Normas!$A:$D,2,FALSE),VLOOKUP(Dati!$A8869,Normas!$A:$D,2,FALSE)*0.6)),"")</f>
      </c>
      <c r="G8869" s="2">
        <f>IFERROR(IF(ISBLANK($A8869),"",IF($A8869="Ūdeņraža jonu koncentrācija",VLOOKUP(Dati!$A8869,Normas!$A:$D,3,FALSE),VLOOKUP(Dati!$A8869,Normas!$A:$D,3,FALSE)*0.6)),"")</f>
      </c>
      <c r="H8869" s="2">
        <f>IFERROR(IF(ISBLANK($A8869),"",IF($A8869="Ūdeņraža jonu koncentrācija",VLOOKUP(Dati!$A8869,Normas!$A:$D,2,FALSE),VLOOKUP(Dati!$A8869,Normas!$A:$D,2,FALSE)*0.3)),"")</f>
      </c>
      <c r="I8869" s="2">
        <f>IFERROR(IF(ISBLANK($A8869),"",IF($A8869="Ūdeņraža jonu koncentrācija",VLOOKUP(Dati!$A8869,Normas!$A:$D,3,FALSE),VLOOKUP(Dati!$A8869,Normas!$A:$D,3,FALSE)*0.3)),"")</f>
      </c>
    </row>
    <row r="8870" spans="2:9" x14ac:dyDescent="0.2">
      <c r="B8870">
        <f>IF(ISBLANK(A8870),"",VLOOKUP(A8870,Normas!A:D,4,FALSE))</f>
      </c>
      <c r="E8870" s="2">
        <f>IF(ISBLANK(D8870),"",INT(YEARFRAC(D8870,'Vispārīga informācija'!$B$2)))</f>
      </c>
      <c r="F8870" s="2">
        <f>IFERROR(IF(ISBLANK($A8870),"",IF($A8870="Ūdeņraža jonu koncentrācija",VLOOKUP(Dati!$A8870,Normas!$A:$D,2,FALSE),VLOOKUP(Dati!$A8870,Normas!$A:$D,2,FALSE)*0.6)),"")</f>
      </c>
      <c r="G8870" s="2">
        <f>IFERROR(IF(ISBLANK($A8870),"",IF($A8870="Ūdeņraža jonu koncentrācija",VLOOKUP(Dati!$A8870,Normas!$A:$D,3,FALSE),VLOOKUP(Dati!$A8870,Normas!$A:$D,3,FALSE)*0.6)),"")</f>
      </c>
      <c r="H8870" s="2">
        <f>IFERROR(IF(ISBLANK($A8870),"",IF($A8870="Ūdeņraža jonu koncentrācija",VLOOKUP(Dati!$A8870,Normas!$A:$D,2,FALSE),VLOOKUP(Dati!$A8870,Normas!$A:$D,2,FALSE)*0.3)),"")</f>
      </c>
      <c r="I8870" s="2">
        <f>IFERROR(IF(ISBLANK($A8870),"",IF($A8870="Ūdeņraža jonu koncentrācija",VLOOKUP(Dati!$A8870,Normas!$A:$D,3,FALSE),VLOOKUP(Dati!$A8870,Normas!$A:$D,3,FALSE)*0.3)),"")</f>
      </c>
    </row>
    <row r="8871" spans="2:9" x14ac:dyDescent="0.2">
      <c r="B8871">
        <f>IF(ISBLANK(A8871),"",VLOOKUP(A8871,Normas!A:D,4,FALSE))</f>
      </c>
      <c r="E8871" s="2">
        <f>IF(ISBLANK(D8871),"",INT(YEARFRAC(D8871,'Vispārīga informācija'!$B$2)))</f>
      </c>
      <c r="F8871" s="2">
        <f>IFERROR(IF(ISBLANK($A8871),"",IF($A8871="Ūdeņraža jonu koncentrācija",VLOOKUP(Dati!$A8871,Normas!$A:$D,2,FALSE),VLOOKUP(Dati!$A8871,Normas!$A:$D,2,FALSE)*0.6)),"")</f>
      </c>
      <c r="G8871" s="2">
        <f>IFERROR(IF(ISBLANK($A8871),"",IF($A8871="Ūdeņraža jonu koncentrācija",VLOOKUP(Dati!$A8871,Normas!$A:$D,3,FALSE),VLOOKUP(Dati!$A8871,Normas!$A:$D,3,FALSE)*0.6)),"")</f>
      </c>
      <c r="H8871" s="2">
        <f>IFERROR(IF(ISBLANK($A8871),"",IF($A8871="Ūdeņraža jonu koncentrācija",VLOOKUP(Dati!$A8871,Normas!$A:$D,2,FALSE),VLOOKUP(Dati!$A8871,Normas!$A:$D,2,FALSE)*0.3)),"")</f>
      </c>
      <c r="I8871" s="2">
        <f>IFERROR(IF(ISBLANK($A8871),"",IF($A8871="Ūdeņraža jonu koncentrācija",VLOOKUP(Dati!$A8871,Normas!$A:$D,3,FALSE),VLOOKUP(Dati!$A8871,Normas!$A:$D,3,FALSE)*0.3)),"")</f>
      </c>
    </row>
    <row r="8872" spans="2:9" x14ac:dyDescent="0.2">
      <c r="B8872">
        <f>IF(ISBLANK(A8872),"",VLOOKUP(A8872,Normas!A:D,4,FALSE))</f>
      </c>
      <c r="E8872" s="2">
        <f>IF(ISBLANK(D8872),"",INT(YEARFRAC(D8872,'Vispārīga informācija'!$B$2)))</f>
      </c>
      <c r="F8872" s="2">
        <f>IFERROR(IF(ISBLANK($A8872),"",IF($A8872="Ūdeņraža jonu koncentrācija",VLOOKUP(Dati!$A8872,Normas!$A:$D,2,FALSE),VLOOKUP(Dati!$A8872,Normas!$A:$D,2,FALSE)*0.6)),"")</f>
      </c>
      <c r="G8872" s="2">
        <f>IFERROR(IF(ISBLANK($A8872),"",IF($A8872="Ūdeņraža jonu koncentrācija",VLOOKUP(Dati!$A8872,Normas!$A:$D,3,FALSE),VLOOKUP(Dati!$A8872,Normas!$A:$D,3,FALSE)*0.6)),"")</f>
      </c>
      <c r="H8872" s="2">
        <f>IFERROR(IF(ISBLANK($A8872),"",IF($A8872="Ūdeņraža jonu koncentrācija",VLOOKUP(Dati!$A8872,Normas!$A:$D,2,FALSE),VLOOKUP(Dati!$A8872,Normas!$A:$D,2,FALSE)*0.3)),"")</f>
      </c>
      <c r="I8872" s="2">
        <f>IFERROR(IF(ISBLANK($A8872),"",IF($A8872="Ūdeņraža jonu koncentrācija",VLOOKUP(Dati!$A8872,Normas!$A:$D,3,FALSE),VLOOKUP(Dati!$A8872,Normas!$A:$D,3,FALSE)*0.3)),"")</f>
      </c>
    </row>
    <row r="8873" spans="2:9" x14ac:dyDescent="0.2">
      <c r="B8873">
        <f>IF(ISBLANK(A8873),"",VLOOKUP(A8873,Normas!A:D,4,FALSE))</f>
      </c>
      <c r="E8873" s="2">
        <f>IF(ISBLANK(D8873),"",INT(YEARFRAC(D8873,'Vispārīga informācija'!$B$2)))</f>
      </c>
      <c r="F8873" s="2">
        <f>IFERROR(IF(ISBLANK($A8873),"",IF($A8873="Ūdeņraža jonu koncentrācija",VLOOKUP(Dati!$A8873,Normas!$A:$D,2,FALSE),VLOOKUP(Dati!$A8873,Normas!$A:$D,2,FALSE)*0.6)),"")</f>
      </c>
      <c r="G8873" s="2">
        <f>IFERROR(IF(ISBLANK($A8873),"",IF($A8873="Ūdeņraža jonu koncentrācija",VLOOKUP(Dati!$A8873,Normas!$A:$D,3,FALSE),VLOOKUP(Dati!$A8873,Normas!$A:$D,3,FALSE)*0.6)),"")</f>
      </c>
      <c r="H8873" s="2">
        <f>IFERROR(IF(ISBLANK($A8873),"",IF($A8873="Ūdeņraža jonu koncentrācija",VLOOKUP(Dati!$A8873,Normas!$A:$D,2,FALSE),VLOOKUP(Dati!$A8873,Normas!$A:$D,2,FALSE)*0.3)),"")</f>
      </c>
      <c r="I8873" s="2">
        <f>IFERROR(IF(ISBLANK($A8873),"",IF($A8873="Ūdeņraža jonu koncentrācija",VLOOKUP(Dati!$A8873,Normas!$A:$D,3,FALSE),VLOOKUP(Dati!$A8873,Normas!$A:$D,3,FALSE)*0.3)),"")</f>
      </c>
    </row>
    <row r="8874" spans="2:9" x14ac:dyDescent="0.2">
      <c r="B8874">
        <f>IF(ISBLANK(A8874),"",VLOOKUP(A8874,Normas!A:D,4,FALSE))</f>
      </c>
      <c r="E8874" s="2">
        <f>IF(ISBLANK(D8874),"",INT(YEARFRAC(D8874,'Vispārīga informācija'!$B$2)))</f>
      </c>
      <c r="F8874" s="2">
        <f>IFERROR(IF(ISBLANK($A8874),"",IF($A8874="Ūdeņraža jonu koncentrācija",VLOOKUP(Dati!$A8874,Normas!$A:$D,2,FALSE),VLOOKUP(Dati!$A8874,Normas!$A:$D,2,FALSE)*0.6)),"")</f>
      </c>
      <c r="G8874" s="2">
        <f>IFERROR(IF(ISBLANK($A8874),"",IF($A8874="Ūdeņraža jonu koncentrācija",VLOOKUP(Dati!$A8874,Normas!$A:$D,3,FALSE),VLOOKUP(Dati!$A8874,Normas!$A:$D,3,FALSE)*0.6)),"")</f>
      </c>
      <c r="H8874" s="2">
        <f>IFERROR(IF(ISBLANK($A8874),"",IF($A8874="Ūdeņraža jonu koncentrācija",VLOOKUP(Dati!$A8874,Normas!$A:$D,2,FALSE),VLOOKUP(Dati!$A8874,Normas!$A:$D,2,FALSE)*0.3)),"")</f>
      </c>
      <c r="I8874" s="2">
        <f>IFERROR(IF(ISBLANK($A8874),"",IF($A8874="Ūdeņraža jonu koncentrācija",VLOOKUP(Dati!$A8874,Normas!$A:$D,3,FALSE),VLOOKUP(Dati!$A8874,Normas!$A:$D,3,FALSE)*0.3)),"")</f>
      </c>
    </row>
    <row r="8875" spans="2:9" x14ac:dyDescent="0.2">
      <c r="B8875">
        <f>IF(ISBLANK(A8875),"",VLOOKUP(A8875,Normas!A:D,4,FALSE))</f>
      </c>
      <c r="E8875" s="2">
        <f>IF(ISBLANK(D8875),"",INT(YEARFRAC(D8875,'Vispārīga informācija'!$B$2)))</f>
      </c>
      <c r="F8875" s="2">
        <f>IFERROR(IF(ISBLANK($A8875),"",IF($A8875="Ūdeņraža jonu koncentrācija",VLOOKUP(Dati!$A8875,Normas!$A:$D,2,FALSE),VLOOKUP(Dati!$A8875,Normas!$A:$D,2,FALSE)*0.6)),"")</f>
      </c>
      <c r="G8875" s="2">
        <f>IFERROR(IF(ISBLANK($A8875),"",IF($A8875="Ūdeņraža jonu koncentrācija",VLOOKUP(Dati!$A8875,Normas!$A:$D,3,FALSE),VLOOKUP(Dati!$A8875,Normas!$A:$D,3,FALSE)*0.6)),"")</f>
      </c>
      <c r="H8875" s="2">
        <f>IFERROR(IF(ISBLANK($A8875),"",IF($A8875="Ūdeņraža jonu koncentrācija",VLOOKUP(Dati!$A8875,Normas!$A:$D,2,FALSE),VLOOKUP(Dati!$A8875,Normas!$A:$D,2,FALSE)*0.3)),"")</f>
      </c>
      <c r="I8875" s="2">
        <f>IFERROR(IF(ISBLANK($A8875),"",IF($A8875="Ūdeņraža jonu koncentrācija",VLOOKUP(Dati!$A8875,Normas!$A:$D,3,FALSE),VLOOKUP(Dati!$A8875,Normas!$A:$D,3,FALSE)*0.3)),"")</f>
      </c>
    </row>
    <row r="8876" spans="2:9" x14ac:dyDescent="0.2">
      <c r="B8876">
        <f>IF(ISBLANK(A8876),"",VLOOKUP(A8876,Normas!A:D,4,FALSE))</f>
      </c>
      <c r="E8876" s="2">
        <f>IF(ISBLANK(D8876),"",INT(YEARFRAC(D8876,'Vispārīga informācija'!$B$2)))</f>
      </c>
      <c r="F8876" s="2">
        <f>IFERROR(IF(ISBLANK($A8876),"",IF($A8876="Ūdeņraža jonu koncentrācija",VLOOKUP(Dati!$A8876,Normas!$A:$D,2,FALSE),VLOOKUP(Dati!$A8876,Normas!$A:$D,2,FALSE)*0.6)),"")</f>
      </c>
      <c r="G8876" s="2">
        <f>IFERROR(IF(ISBLANK($A8876),"",IF($A8876="Ūdeņraža jonu koncentrācija",VLOOKUP(Dati!$A8876,Normas!$A:$D,3,FALSE),VLOOKUP(Dati!$A8876,Normas!$A:$D,3,FALSE)*0.6)),"")</f>
      </c>
      <c r="H8876" s="2">
        <f>IFERROR(IF(ISBLANK($A8876),"",IF($A8876="Ūdeņraža jonu koncentrācija",VLOOKUP(Dati!$A8876,Normas!$A:$D,2,FALSE),VLOOKUP(Dati!$A8876,Normas!$A:$D,2,FALSE)*0.3)),"")</f>
      </c>
      <c r="I8876" s="2">
        <f>IFERROR(IF(ISBLANK($A8876),"",IF($A8876="Ūdeņraža jonu koncentrācija",VLOOKUP(Dati!$A8876,Normas!$A:$D,3,FALSE),VLOOKUP(Dati!$A8876,Normas!$A:$D,3,FALSE)*0.3)),"")</f>
      </c>
    </row>
    <row r="8877" spans="2:9" x14ac:dyDescent="0.2">
      <c r="B8877">
        <f>IF(ISBLANK(A8877),"",VLOOKUP(A8877,Normas!A:D,4,FALSE))</f>
      </c>
      <c r="E8877" s="2">
        <f>IF(ISBLANK(D8877),"",INT(YEARFRAC(D8877,'Vispārīga informācija'!$B$2)))</f>
      </c>
      <c r="F8877" s="2">
        <f>IFERROR(IF(ISBLANK($A8877),"",IF($A8877="Ūdeņraža jonu koncentrācija",VLOOKUP(Dati!$A8877,Normas!$A:$D,2,FALSE),VLOOKUP(Dati!$A8877,Normas!$A:$D,2,FALSE)*0.6)),"")</f>
      </c>
      <c r="G8877" s="2">
        <f>IFERROR(IF(ISBLANK($A8877),"",IF($A8877="Ūdeņraža jonu koncentrācija",VLOOKUP(Dati!$A8877,Normas!$A:$D,3,FALSE),VLOOKUP(Dati!$A8877,Normas!$A:$D,3,FALSE)*0.6)),"")</f>
      </c>
      <c r="H8877" s="2">
        <f>IFERROR(IF(ISBLANK($A8877),"",IF($A8877="Ūdeņraža jonu koncentrācija",VLOOKUP(Dati!$A8877,Normas!$A:$D,2,FALSE),VLOOKUP(Dati!$A8877,Normas!$A:$D,2,FALSE)*0.3)),"")</f>
      </c>
      <c r="I8877" s="2">
        <f>IFERROR(IF(ISBLANK($A8877),"",IF($A8877="Ūdeņraža jonu koncentrācija",VLOOKUP(Dati!$A8877,Normas!$A:$D,3,FALSE),VLOOKUP(Dati!$A8877,Normas!$A:$D,3,FALSE)*0.3)),"")</f>
      </c>
    </row>
    <row r="8878" spans="2:9" x14ac:dyDescent="0.2">
      <c r="B8878">
        <f>IF(ISBLANK(A8878),"",VLOOKUP(A8878,Normas!A:D,4,FALSE))</f>
      </c>
      <c r="E8878" s="2">
        <f>IF(ISBLANK(D8878),"",INT(YEARFRAC(D8878,'Vispārīga informācija'!$B$2)))</f>
      </c>
      <c r="F8878" s="2">
        <f>IFERROR(IF(ISBLANK($A8878),"",IF($A8878="Ūdeņraža jonu koncentrācija",VLOOKUP(Dati!$A8878,Normas!$A:$D,2,FALSE),VLOOKUP(Dati!$A8878,Normas!$A:$D,2,FALSE)*0.6)),"")</f>
      </c>
      <c r="G8878" s="2">
        <f>IFERROR(IF(ISBLANK($A8878),"",IF($A8878="Ūdeņraža jonu koncentrācija",VLOOKUP(Dati!$A8878,Normas!$A:$D,3,FALSE),VLOOKUP(Dati!$A8878,Normas!$A:$D,3,FALSE)*0.6)),"")</f>
      </c>
      <c r="H8878" s="2">
        <f>IFERROR(IF(ISBLANK($A8878),"",IF($A8878="Ūdeņraža jonu koncentrācija",VLOOKUP(Dati!$A8878,Normas!$A:$D,2,FALSE),VLOOKUP(Dati!$A8878,Normas!$A:$D,2,FALSE)*0.3)),"")</f>
      </c>
      <c r="I8878" s="2">
        <f>IFERROR(IF(ISBLANK($A8878),"",IF($A8878="Ūdeņraža jonu koncentrācija",VLOOKUP(Dati!$A8878,Normas!$A:$D,3,FALSE),VLOOKUP(Dati!$A8878,Normas!$A:$D,3,FALSE)*0.3)),"")</f>
      </c>
    </row>
    <row r="8879" spans="2:9" x14ac:dyDescent="0.2">
      <c r="B8879">
        <f>IF(ISBLANK(A8879),"",VLOOKUP(A8879,Normas!A:D,4,FALSE))</f>
      </c>
      <c r="E8879" s="2">
        <f>IF(ISBLANK(D8879),"",INT(YEARFRAC(D8879,'Vispārīga informācija'!$B$2)))</f>
      </c>
      <c r="F8879" s="2">
        <f>IFERROR(IF(ISBLANK($A8879),"",IF($A8879="Ūdeņraža jonu koncentrācija",VLOOKUP(Dati!$A8879,Normas!$A:$D,2,FALSE),VLOOKUP(Dati!$A8879,Normas!$A:$D,2,FALSE)*0.6)),"")</f>
      </c>
      <c r="G8879" s="2">
        <f>IFERROR(IF(ISBLANK($A8879),"",IF($A8879="Ūdeņraža jonu koncentrācija",VLOOKUP(Dati!$A8879,Normas!$A:$D,3,FALSE),VLOOKUP(Dati!$A8879,Normas!$A:$D,3,FALSE)*0.6)),"")</f>
      </c>
      <c r="H8879" s="2">
        <f>IFERROR(IF(ISBLANK($A8879),"",IF($A8879="Ūdeņraža jonu koncentrācija",VLOOKUP(Dati!$A8879,Normas!$A:$D,2,FALSE),VLOOKUP(Dati!$A8879,Normas!$A:$D,2,FALSE)*0.3)),"")</f>
      </c>
      <c r="I8879" s="2">
        <f>IFERROR(IF(ISBLANK($A8879),"",IF($A8879="Ūdeņraža jonu koncentrācija",VLOOKUP(Dati!$A8879,Normas!$A:$D,3,FALSE),VLOOKUP(Dati!$A8879,Normas!$A:$D,3,FALSE)*0.3)),"")</f>
      </c>
    </row>
    <row r="8880" spans="2:9" x14ac:dyDescent="0.2">
      <c r="B8880">
        <f>IF(ISBLANK(A8880),"",VLOOKUP(A8880,Normas!A:D,4,FALSE))</f>
      </c>
      <c r="E8880" s="2">
        <f>IF(ISBLANK(D8880),"",INT(YEARFRAC(D8880,'Vispārīga informācija'!$B$2)))</f>
      </c>
      <c r="F8880" s="2">
        <f>IFERROR(IF(ISBLANK($A8880),"",IF($A8880="Ūdeņraža jonu koncentrācija",VLOOKUP(Dati!$A8880,Normas!$A:$D,2,FALSE),VLOOKUP(Dati!$A8880,Normas!$A:$D,2,FALSE)*0.6)),"")</f>
      </c>
      <c r="G8880" s="2">
        <f>IFERROR(IF(ISBLANK($A8880),"",IF($A8880="Ūdeņraža jonu koncentrācija",VLOOKUP(Dati!$A8880,Normas!$A:$D,3,FALSE),VLOOKUP(Dati!$A8880,Normas!$A:$D,3,FALSE)*0.6)),"")</f>
      </c>
      <c r="H8880" s="2">
        <f>IFERROR(IF(ISBLANK($A8880),"",IF($A8880="Ūdeņraža jonu koncentrācija",VLOOKUP(Dati!$A8880,Normas!$A:$D,2,FALSE),VLOOKUP(Dati!$A8880,Normas!$A:$D,2,FALSE)*0.3)),"")</f>
      </c>
      <c r="I8880" s="2">
        <f>IFERROR(IF(ISBLANK($A8880),"",IF($A8880="Ūdeņraža jonu koncentrācija",VLOOKUP(Dati!$A8880,Normas!$A:$D,3,FALSE),VLOOKUP(Dati!$A8880,Normas!$A:$D,3,FALSE)*0.3)),"")</f>
      </c>
    </row>
    <row r="8881" spans="2:9" x14ac:dyDescent="0.2">
      <c r="B8881">
        <f>IF(ISBLANK(A8881),"",VLOOKUP(A8881,Normas!A:D,4,FALSE))</f>
      </c>
      <c r="E8881" s="2">
        <f>IF(ISBLANK(D8881),"",INT(YEARFRAC(D8881,'Vispārīga informācija'!$B$2)))</f>
      </c>
      <c r="F8881" s="2">
        <f>IFERROR(IF(ISBLANK($A8881),"",IF($A8881="Ūdeņraža jonu koncentrācija",VLOOKUP(Dati!$A8881,Normas!$A:$D,2,FALSE),VLOOKUP(Dati!$A8881,Normas!$A:$D,2,FALSE)*0.6)),"")</f>
      </c>
      <c r="G8881" s="2">
        <f>IFERROR(IF(ISBLANK($A8881),"",IF($A8881="Ūdeņraža jonu koncentrācija",VLOOKUP(Dati!$A8881,Normas!$A:$D,3,FALSE),VLOOKUP(Dati!$A8881,Normas!$A:$D,3,FALSE)*0.6)),"")</f>
      </c>
      <c r="H8881" s="2">
        <f>IFERROR(IF(ISBLANK($A8881),"",IF($A8881="Ūdeņraža jonu koncentrācija",VLOOKUP(Dati!$A8881,Normas!$A:$D,2,FALSE),VLOOKUP(Dati!$A8881,Normas!$A:$D,2,FALSE)*0.3)),"")</f>
      </c>
      <c r="I8881" s="2">
        <f>IFERROR(IF(ISBLANK($A8881),"",IF($A8881="Ūdeņraža jonu koncentrācija",VLOOKUP(Dati!$A8881,Normas!$A:$D,3,FALSE),VLOOKUP(Dati!$A8881,Normas!$A:$D,3,FALSE)*0.3)),"")</f>
      </c>
    </row>
    <row r="8882" spans="2:9" x14ac:dyDescent="0.2">
      <c r="B8882">
        <f>IF(ISBLANK(A8882),"",VLOOKUP(A8882,Normas!A:D,4,FALSE))</f>
      </c>
      <c r="E8882" s="2">
        <f>IF(ISBLANK(D8882),"",INT(YEARFRAC(D8882,'Vispārīga informācija'!$B$2)))</f>
      </c>
      <c r="F8882" s="2">
        <f>IFERROR(IF(ISBLANK($A8882),"",IF($A8882="Ūdeņraža jonu koncentrācija",VLOOKUP(Dati!$A8882,Normas!$A:$D,2,FALSE),VLOOKUP(Dati!$A8882,Normas!$A:$D,2,FALSE)*0.6)),"")</f>
      </c>
      <c r="G8882" s="2">
        <f>IFERROR(IF(ISBLANK($A8882),"",IF($A8882="Ūdeņraža jonu koncentrācija",VLOOKUP(Dati!$A8882,Normas!$A:$D,3,FALSE),VLOOKUP(Dati!$A8882,Normas!$A:$D,3,FALSE)*0.6)),"")</f>
      </c>
      <c r="H8882" s="2">
        <f>IFERROR(IF(ISBLANK($A8882),"",IF($A8882="Ūdeņraža jonu koncentrācija",VLOOKUP(Dati!$A8882,Normas!$A:$D,2,FALSE),VLOOKUP(Dati!$A8882,Normas!$A:$D,2,FALSE)*0.3)),"")</f>
      </c>
      <c r="I8882" s="2">
        <f>IFERROR(IF(ISBLANK($A8882),"",IF($A8882="Ūdeņraža jonu koncentrācija",VLOOKUP(Dati!$A8882,Normas!$A:$D,3,FALSE),VLOOKUP(Dati!$A8882,Normas!$A:$D,3,FALSE)*0.3)),"")</f>
      </c>
    </row>
    <row r="8883" spans="2:9" x14ac:dyDescent="0.2">
      <c r="B8883">
        <f>IF(ISBLANK(A8883),"",VLOOKUP(A8883,Normas!A:D,4,FALSE))</f>
      </c>
      <c r="E8883" s="2">
        <f>IF(ISBLANK(D8883),"",INT(YEARFRAC(D8883,'Vispārīga informācija'!$B$2)))</f>
      </c>
      <c r="F8883" s="2">
        <f>IFERROR(IF(ISBLANK($A8883),"",IF($A8883="Ūdeņraža jonu koncentrācija",VLOOKUP(Dati!$A8883,Normas!$A:$D,2,FALSE),VLOOKUP(Dati!$A8883,Normas!$A:$D,2,FALSE)*0.6)),"")</f>
      </c>
      <c r="G8883" s="2">
        <f>IFERROR(IF(ISBLANK($A8883),"",IF($A8883="Ūdeņraža jonu koncentrācija",VLOOKUP(Dati!$A8883,Normas!$A:$D,3,FALSE),VLOOKUP(Dati!$A8883,Normas!$A:$D,3,FALSE)*0.6)),"")</f>
      </c>
      <c r="H8883" s="2">
        <f>IFERROR(IF(ISBLANK($A8883),"",IF($A8883="Ūdeņraža jonu koncentrācija",VLOOKUP(Dati!$A8883,Normas!$A:$D,2,FALSE),VLOOKUP(Dati!$A8883,Normas!$A:$D,2,FALSE)*0.3)),"")</f>
      </c>
      <c r="I8883" s="2">
        <f>IFERROR(IF(ISBLANK($A8883),"",IF($A8883="Ūdeņraža jonu koncentrācija",VLOOKUP(Dati!$A8883,Normas!$A:$D,3,FALSE),VLOOKUP(Dati!$A8883,Normas!$A:$D,3,FALSE)*0.3)),"")</f>
      </c>
    </row>
    <row r="8884" spans="2:9" x14ac:dyDescent="0.2">
      <c r="B8884">
        <f>IF(ISBLANK(A8884),"",VLOOKUP(A8884,Normas!A:D,4,FALSE))</f>
      </c>
      <c r="E8884" s="2">
        <f>IF(ISBLANK(D8884),"",INT(YEARFRAC(D8884,'Vispārīga informācija'!$B$2)))</f>
      </c>
      <c r="F8884" s="2">
        <f>IFERROR(IF(ISBLANK($A8884),"",IF($A8884="Ūdeņraža jonu koncentrācija",VLOOKUP(Dati!$A8884,Normas!$A:$D,2,FALSE),VLOOKUP(Dati!$A8884,Normas!$A:$D,2,FALSE)*0.6)),"")</f>
      </c>
      <c r="G8884" s="2">
        <f>IFERROR(IF(ISBLANK($A8884),"",IF($A8884="Ūdeņraža jonu koncentrācija",VLOOKUP(Dati!$A8884,Normas!$A:$D,3,FALSE),VLOOKUP(Dati!$A8884,Normas!$A:$D,3,FALSE)*0.6)),"")</f>
      </c>
      <c r="H8884" s="2">
        <f>IFERROR(IF(ISBLANK($A8884),"",IF($A8884="Ūdeņraža jonu koncentrācija",VLOOKUP(Dati!$A8884,Normas!$A:$D,2,FALSE),VLOOKUP(Dati!$A8884,Normas!$A:$D,2,FALSE)*0.3)),"")</f>
      </c>
      <c r="I8884" s="2">
        <f>IFERROR(IF(ISBLANK($A8884),"",IF($A8884="Ūdeņraža jonu koncentrācija",VLOOKUP(Dati!$A8884,Normas!$A:$D,3,FALSE),VLOOKUP(Dati!$A8884,Normas!$A:$D,3,FALSE)*0.3)),"")</f>
      </c>
    </row>
    <row r="8885" spans="2:9" x14ac:dyDescent="0.2">
      <c r="B8885">
        <f>IF(ISBLANK(A8885),"",VLOOKUP(A8885,Normas!A:D,4,FALSE))</f>
      </c>
      <c r="E8885" s="2">
        <f>IF(ISBLANK(D8885),"",INT(YEARFRAC(D8885,'Vispārīga informācija'!$B$2)))</f>
      </c>
      <c r="F8885" s="2">
        <f>IFERROR(IF(ISBLANK($A8885),"",IF($A8885="Ūdeņraža jonu koncentrācija",VLOOKUP(Dati!$A8885,Normas!$A:$D,2,FALSE),VLOOKUP(Dati!$A8885,Normas!$A:$D,2,FALSE)*0.6)),"")</f>
      </c>
      <c r="G8885" s="2">
        <f>IFERROR(IF(ISBLANK($A8885),"",IF($A8885="Ūdeņraža jonu koncentrācija",VLOOKUP(Dati!$A8885,Normas!$A:$D,3,FALSE),VLOOKUP(Dati!$A8885,Normas!$A:$D,3,FALSE)*0.6)),"")</f>
      </c>
      <c r="H8885" s="2">
        <f>IFERROR(IF(ISBLANK($A8885),"",IF($A8885="Ūdeņraža jonu koncentrācija",VLOOKUP(Dati!$A8885,Normas!$A:$D,2,FALSE),VLOOKUP(Dati!$A8885,Normas!$A:$D,2,FALSE)*0.3)),"")</f>
      </c>
      <c r="I8885" s="2">
        <f>IFERROR(IF(ISBLANK($A8885),"",IF($A8885="Ūdeņraža jonu koncentrācija",VLOOKUP(Dati!$A8885,Normas!$A:$D,3,FALSE),VLOOKUP(Dati!$A8885,Normas!$A:$D,3,FALSE)*0.3)),"")</f>
      </c>
    </row>
    <row r="8886" spans="2:9" x14ac:dyDescent="0.2">
      <c r="B8886">
        <f>IF(ISBLANK(A8886),"",VLOOKUP(A8886,Normas!A:D,4,FALSE))</f>
      </c>
      <c r="E8886" s="2">
        <f>IF(ISBLANK(D8886),"",INT(YEARFRAC(D8886,'Vispārīga informācija'!$B$2)))</f>
      </c>
      <c r="F8886" s="2">
        <f>IFERROR(IF(ISBLANK($A8886),"",IF($A8886="Ūdeņraža jonu koncentrācija",VLOOKUP(Dati!$A8886,Normas!$A:$D,2,FALSE),VLOOKUP(Dati!$A8886,Normas!$A:$D,2,FALSE)*0.6)),"")</f>
      </c>
      <c r="G8886" s="2">
        <f>IFERROR(IF(ISBLANK($A8886),"",IF($A8886="Ūdeņraža jonu koncentrācija",VLOOKUP(Dati!$A8886,Normas!$A:$D,3,FALSE),VLOOKUP(Dati!$A8886,Normas!$A:$D,3,FALSE)*0.6)),"")</f>
      </c>
      <c r="H8886" s="2">
        <f>IFERROR(IF(ISBLANK($A8886),"",IF($A8886="Ūdeņraža jonu koncentrācija",VLOOKUP(Dati!$A8886,Normas!$A:$D,2,FALSE),VLOOKUP(Dati!$A8886,Normas!$A:$D,2,FALSE)*0.3)),"")</f>
      </c>
      <c r="I8886" s="2">
        <f>IFERROR(IF(ISBLANK($A8886),"",IF($A8886="Ūdeņraža jonu koncentrācija",VLOOKUP(Dati!$A8886,Normas!$A:$D,3,FALSE),VLOOKUP(Dati!$A8886,Normas!$A:$D,3,FALSE)*0.3)),"")</f>
      </c>
    </row>
    <row r="8887" spans="2:9" x14ac:dyDescent="0.2">
      <c r="B8887">
        <f>IF(ISBLANK(A8887),"",VLOOKUP(A8887,Normas!A:D,4,FALSE))</f>
      </c>
      <c r="E8887" s="2">
        <f>IF(ISBLANK(D8887),"",INT(YEARFRAC(D8887,'Vispārīga informācija'!$B$2)))</f>
      </c>
      <c r="F8887" s="2">
        <f>IFERROR(IF(ISBLANK($A8887),"",IF($A8887="Ūdeņraža jonu koncentrācija",VLOOKUP(Dati!$A8887,Normas!$A:$D,2,FALSE),VLOOKUP(Dati!$A8887,Normas!$A:$D,2,FALSE)*0.6)),"")</f>
      </c>
      <c r="G8887" s="2">
        <f>IFERROR(IF(ISBLANK($A8887),"",IF($A8887="Ūdeņraža jonu koncentrācija",VLOOKUP(Dati!$A8887,Normas!$A:$D,3,FALSE),VLOOKUP(Dati!$A8887,Normas!$A:$D,3,FALSE)*0.6)),"")</f>
      </c>
      <c r="H8887" s="2">
        <f>IFERROR(IF(ISBLANK($A8887),"",IF($A8887="Ūdeņraža jonu koncentrācija",VLOOKUP(Dati!$A8887,Normas!$A:$D,2,FALSE),VLOOKUP(Dati!$A8887,Normas!$A:$D,2,FALSE)*0.3)),"")</f>
      </c>
      <c r="I8887" s="2">
        <f>IFERROR(IF(ISBLANK($A8887),"",IF($A8887="Ūdeņraža jonu koncentrācija",VLOOKUP(Dati!$A8887,Normas!$A:$D,3,FALSE),VLOOKUP(Dati!$A8887,Normas!$A:$D,3,FALSE)*0.3)),"")</f>
      </c>
    </row>
    <row r="8888" spans="2:9" x14ac:dyDescent="0.2">
      <c r="B8888">
        <f>IF(ISBLANK(A8888),"",VLOOKUP(A8888,Normas!A:D,4,FALSE))</f>
      </c>
      <c r="E8888" s="2">
        <f>IF(ISBLANK(D8888),"",INT(YEARFRAC(D8888,'Vispārīga informācija'!$B$2)))</f>
      </c>
      <c r="F8888" s="2">
        <f>IFERROR(IF(ISBLANK($A8888),"",IF($A8888="Ūdeņraža jonu koncentrācija",VLOOKUP(Dati!$A8888,Normas!$A:$D,2,FALSE),VLOOKUP(Dati!$A8888,Normas!$A:$D,2,FALSE)*0.6)),"")</f>
      </c>
      <c r="G8888" s="2">
        <f>IFERROR(IF(ISBLANK($A8888),"",IF($A8888="Ūdeņraža jonu koncentrācija",VLOOKUP(Dati!$A8888,Normas!$A:$D,3,FALSE),VLOOKUP(Dati!$A8888,Normas!$A:$D,3,FALSE)*0.6)),"")</f>
      </c>
      <c r="H8888" s="2">
        <f>IFERROR(IF(ISBLANK($A8888),"",IF($A8888="Ūdeņraža jonu koncentrācija",VLOOKUP(Dati!$A8888,Normas!$A:$D,2,FALSE),VLOOKUP(Dati!$A8888,Normas!$A:$D,2,FALSE)*0.3)),"")</f>
      </c>
      <c r="I8888" s="2">
        <f>IFERROR(IF(ISBLANK($A8888),"",IF($A8888="Ūdeņraža jonu koncentrācija",VLOOKUP(Dati!$A8888,Normas!$A:$D,3,FALSE),VLOOKUP(Dati!$A8888,Normas!$A:$D,3,FALSE)*0.3)),"")</f>
      </c>
    </row>
    <row r="8889" spans="2:9" x14ac:dyDescent="0.2">
      <c r="B8889">
        <f>IF(ISBLANK(A8889),"",VLOOKUP(A8889,Normas!A:D,4,FALSE))</f>
      </c>
      <c r="E8889" s="2">
        <f>IF(ISBLANK(D8889),"",INT(YEARFRAC(D8889,'Vispārīga informācija'!$B$2)))</f>
      </c>
      <c r="F8889" s="2">
        <f>IFERROR(IF(ISBLANK($A8889),"",IF($A8889="Ūdeņraža jonu koncentrācija",VLOOKUP(Dati!$A8889,Normas!$A:$D,2,FALSE),VLOOKUP(Dati!$A8889,Normas!$A:$D,2,FALSE)*0.6)),"")</f>
      </c>
      <c r="G8889" s="2">
        <f>IFERROR(IF(ISBLANK($A8889),"",IF($A8889="Ūdeņraža jonu koncentrācija",VLOOKUP(Dati!$A8889,Normas!$A:$D,3,FALSE),VLOOKUP(Dati!$A8889,Normas!$A:$D,3,FALSE)*0.6)),"")</f>
      </c>
      <c r="H8889" s="2">
        <f>IFERROR(IF(ISBLANK($A8889),"",IF($A8889="Ūdeņraža jonu koncentrācija",VLOOKUP(Dati!$A8889,Normas!$A:$D,2,FALSE),VLOOKUP(Dati!$A8889,Normas!$A:$D,2,FALSE)*0.3)),"")</f>
      </c>
      <c r="I8889" s="2">
        <f>IFERROR(IF(ISBLANK($A8889),"",IF($A8889="Ūdeņraža jonu koncentrācija",VLOOKUP(Dati!$A8889,Normas!$A:$D,3,FALSE),VLOOKUP(Dati!$A8889,Normas!$A:$D,3,FALSE)*0.3)),"")</f>
      </c>
    </row>
    <row r="8890" spans="2:9" x14ac:dyDescent="0.2">
      <c r="B8890">
        <f>IF(ISBLANK(A8890),"",VLOOKUP(A8890,Normas!A:D,4,FALSE))</f>
      </c>
      <c r="E8890" s="2">
        <f>IF(ISBLANK(D8890),"",INT(YEARFRAC(D8890,'Vispārīga informācija'!$B$2)))</f>
      </c>
      <c r="F8890" s="2">
        <f>IFERROR(IF(ISBLANK($A8890),"",IF($A8890="Ūdeņraža jonu koncentrācija",VLOOKUP(Dati!$A8890,Normas!$A:$D,2,FALSE),VLOOKUP(Dati!$A8890,Normas!$A:$D,2,FALSE)*0.6)),"")</f>
      </c>
      <c r="G8890" s="2">
        <f>IFERROR(IF(ISBLANK($A8890),"",IF($A8890="Ūdeņraža jonu koncentrācija",VLOOKUP(Dati!$A8890,Normas!$A:$D,3,FALSE),VLOOKUP(Dati!$A8890,Normas!$A:$D,3,FALSE)*0.6)),"")</f>
      </c>
      <c r="H8890" s="2">
        <f>IFERROR(IF(ISBLANK($A8890),"",IF($A8890="Ūdeņraža jonu koncentrācija",VLOOKUP(Dati!$A8890,Normas!$A:$D,2,FALSE),VLOOKUP(Dati!$A8890,Normas!$A:$D,2,FALSE)*0.3)),"")</f>
      </c>
      <c r="I8890" s="2">
        <f>IFERROR(IF(ISBLANK($A8890),"",IF($A8890="Ūdeņraža jonu koncentrācija",VLOOKUP(Dati!$A8890,Normas!$A:$D,3,FALSE),VLOOKUP(Dati!$A8890,Normas!$A:$D,3,FALSE)*0.3)),"")</f>
      </c>
    </row>
    <row r="8891" spans="2:9" x14ac:dyDescent="0.2">
      <c r="B8891">
        <f>IF(ISBLANK(A8891),"",VLOOKUP(A8891,Normas!A:D,4,FALSE))</f>
      </c>
      <c r="E8891" s="2">
        <f>IF(ISBLANK(D8891),"",INT(YEARFRAC(D8891,'Vispārīga informācija'!$B$2)))</f>
      </c>
      <c r="F8891" s="2">
        <f>IFERROR(IF(ISBLANK($A8891),"",IF($A8891="Ūdeņraža jonu koncentrācija",VLOOKUP(Dati!$A8891,Normas!$A:$D,2,FALSE),VLOOKUP(Dati!$A8891,Normas!$A:$D,2,FALSE)*0.6)),"")</f>
      </c>
      <c r="G8891" s="2">
        <f>IFERROR(IF(ISBLANK($A8891),"",IF($A8891="Ūdeņraža jonu koncentrācija",VLOOKUP(Dati!$A8891,Normas!$A:$D,3,FALSE),VLOOKUP(Dati!$A8891,Normas!$A:$D,3,FALSE)*0.6)),"")</f>
      </c>
      <c r="H8891" s="2">
        <f>IFERROR(IF(ISBLANK($A8891),"",IF($A8891="Ūdeņraža jonu koncentrācija",VLOOKUP(Dati!$A8891,Normas!$A:$D,2,FALSE),VLOOKUP(Dati!$A8891,Normas!$A:$D,2,FALSE)*0.3)),"")</f>
      </c>
      <c r="I8891" s="2">
        <f>IFERROR(IF(ISBLANK($A8891),"",IF($A8891="Ūdeņraža jonu koncentrācija",VLOOKUP(Dati!$A8891,Normas!$A:$D,3,FALSE),VLOOKUP(Dati!$A8891,Normas!$A:$D,3,FALSE)*0.3)),"")</f>
      </c>
    </row>
    <row r="8892" spans="2:9" x14ac:dyDescent="0.2">
      <c r="B8892">
        <f>IF(ISBLANK(A8892),"",VLOOKUP(A8892,Normas!A:D,4,FALSE))</f>
      </c>
      <c r="E8892" s="2">
        <f>IF(ISBLANK(D8892),"",INT(YEARFRAC(D8892,'Vispārīga informācija'!$B$2)))</f>
      </c>
      <c r="F8892" s="2">
        <f>IFERROR(IF(ISBLANK($A8892),"",IF($A8892="Ūdeņraža jonu koncentrācija",VLOOKUP(Dati!$A8892,Normas!$A:$D,2,FALSE),VLOOKUP(Dati!$A8892,Normas!$A:$D,2,FALSE)*0.6)),"")</f>
      </c>
      <c r="G8892" s="2">
        <f>IFERROR(IF(ISBLANK($A8892),"",IF($A8892="Ūdeņraža jonu koncentrācija",VLOOKUP(Dati!$A8892,Normas!$A:$D,3,FALSE),VLOOKUP(Dati!$A8892,Normas!$A:$D,3,FALSE)*0.6)),"")</f>
      </c>
      <c r="H8892" s="2">
        <f>IFERROR(IF(ISBLANK($A8892),"",IF($A8892="Ūdeņraža jonu koncentrācija",VLOOKUP(Dati!$A8892,Normas!$A:$D,2,FALSE),VLOOKUP(Dati!$A8892,Normas!$A:$D,2,FALSE)*0.3)),"")</f>
      </c>
      <c r="I8892" s="2">
        <f>IFERROR(IF(ISBLANK($A8892),"",IF($A8892="Ūdeņraža jonu koncentrācija",VLOOKUP(Dati!$A8892,Normas!$A:$D,3,FALSE),VLOOKUP(Dati!$A8892,Normas!$A:$D,3,FALSE)*0.3)),"")</f>
      </c>
    </row>
    <row r="8893" spans="2:9" x14ac:dyDescent="0.2">
      <c r="B8893">
        <f>IF(ISBLANK(A8893),"",VLOOKUP(A8893,Normas!A:D,4,FALSE))</f>
      </c>
      <c r="E8893" s="2">
        <f>IF(ISBLANK(D8893),"",INT(YEARFRAC(D8893,'Vispārīga informācija'!$B$2)))</f>
      </c>
      <c r="F8893" s="2">
        <f>IFERROR(IF(ISBLANK($A8893),"",IF($A8893="Ūdeņraža jonu koncentrācija",VLOOKUP(Dati!$A8893,Normas!$A:$D,2,FALSE),VLOOKUP(Dati!$A8893,Normas!$A:$D,2,FALSE)*0.6)),"")</f>
      </c>
      <c r="G8893" s="2">
        <f>IFERROR(IF(ISBLANK($A8893),"",IF($A8893="Ūdeņraža jonu koncentrācija",VLOOKUP(Dati!$A8893,Normas!$A:$D,3,FALSE),VLOOKUP(Dati!$A8893,Normas!$A:$D,3,FALSE)*0.6)),"")</f>
      </c>
      <c r="H8893" s="2">
        <f>IFERROR(IF(ISBLANK($A8893),"",IF($A8893="Ūdeņraža jonu koncentrācija",VLOOKUP(Dati!$A8893,Normas!$A:$D,2,FALSE),VLOOKUP(Dati!$A8893,Normas!$A:$D,2,FALSE)*0.3)),"")</f>
      </c>
      <c r="I8893" s="2">
        <f>IFERROR(IF(ISBLANK($A8893),"",IF($A8893="Ūdeņraža jonu koncentrācija",VLOOKUP(Dati!$A8893,Normas!$A:$D,3,FALSE),VLOOKUP(Dati!$A8893,Normas!$A:$D,3,FALSE)*0.3)),"")</f>
      </c>
    </row>
    <row r="8894" spans="2:9" x14ac:dyDescent="0.2">
      <c r="B8894">
        <f>IF(ISBLANK(A8894),"",VLOOKUP(A8894,Normas!A:D,4,FALSE))</f>
      </c>
      <c r="E8894" s="2">
        <f>IF(ISBLANK(D8894),"",INT(YEARFRAC(D8894,'Vispārīga informācija'!$B$2)))</f>
      </c>
      <c r="F8894" s="2">
        <f>IFERROR(IF(ISBLANK($A8894),"",IF($A8894="Ūdeņraža jonu koncentrācija",VLOOKUP(Dati!$A8894,Normas!$A:$D,2,FALSE),VLOOKUP(Dati!$A8894,Normas!$A:$D,2,FALSE)*0.6)),"")</f>
      </c>
      <c r="G8894" s="2">
        <f>IFERROR(IF(ISBLANK($A8894),"",IF($A8894="Ūdeņraža jonu koncentrācija",VLOOKUP(Dati!$A8894,Normas!$A:$D,3,FALSE),VLOOKUP(Dati!$A8894,Normas!$A:$D,3,FALSE)*0.6)),"")</f>
      </c>
      <c r="H8894" s="2">
        <f>IFERROR(IF(ISBLANK($A8894),"",IF($A8894="Ūdeņraža jonu koncentrācija",VLOOKUP(Dati!$A8894,Normas!$A:$D,2,FALSE),VLOOKUP(Dati!$A8894,Normas!$A:$D,2,FALSE)*0.3)),"")</f>
      </c>
      <c r="I8894" s="2">
        <f>IFERROR(IF(ISBLANK($A8894),"",IF($A8894="Ūdeņraža jonu koncentrācija",VLOOKUP(Dati!$A8894,Normas!$A:$D,3,FALSE),VLOOKUP(Dati!$A8894,Normas!$A:$D,3,FALSE)*0.3)),"")</f>
      </c>
    </row>
    <row r="8895" spans="2:9" x14ac:dyDescent="0.2">
      <c r="B8895">
        <f>IF(ISBLANK(A8895),"",VLOOKUP(A8895,Normas!A:D,4,FALSE))</f>
      </c>
      <c r="E8895" s="2">
        <f>IF(ISBLANK(D8895),"",INT(YEARFRAC(D8895,'Vispārīga informācija'!$B$2)))</f>
      </c>
      <c r="F8895" s="2">
        <f>IFERROR(IF(ISBLANK($A8895),"",IF($A8895="Ūdeņraža jonu koncentrācija",VLOOKUP(Dati!$A8895,Normas!$A:$D,2,FALSE),VLOOKUP(Dati!$A8895,Normas!$A:$D,2,FALSE)*0.6)),"")</f>
      </c>
      <c r="G8895" s="2">
        <f>IFERROR(IF(ISBLANK($A8895),"",IF($A8895="Ūdeņraža jonu koncentrācija",VLOOKUP(Dati!$A8895,Normas!$A:$D,3,FALSE),VLOOKUP(Dati!$A8895,Normas!$A:$D,3,FALSE)*0.6)),"")</f>
      </c>
      <c r="H8895" s="2">
        <f>IFERROR(IF(ISBLANK($A8895),"",IF($A8895="Ūdeņraža jonu koncentrācija",VLOOKUP(Dati!$A8895,Normas!$A:$D,2,FALSE),VLOOKUP(Dati!$A8895,Normas!$A:$D,2,FALSE)*0.3)),"")</f>
      </c>
      <c r="I8895" s="2">
        <f>IFERROR(IF(ISBLANK($A8895),"",IF($A8895="Ūdeņraža jonu koncentrācija",VLOOKUP(Dati!$A8895,Normas!$A:$D,3,FALSE),VLOOKUP(Dati!$A8895,Normas!$A:$D,3,FALSE)*0.3)),"")</f>
      </c>
    </row>
    <row r="8896" spans="2:9" x14ac:dyDescent="0.2">
      <c r="B8896">
        <f>IF(ISBLANK(A8896),"",VLOOKUP(A8896,Normas!A:D,4,FALSE))</f>
      </c>
      <c r="E8896" s="2">
        <f>IF(ISBLANK(D8896),"",INT(YEARFRAC(D8896,'Vispārīga informācija'!$B$2)))</f>
      </c>
      <c r="F8896" s="2">
        <f>IFERROR(IF(ISBLANK($A8896),"",IF($A8896="Ūdeņraža jonu koncentrācija",VLOOKUP(Dati!$A8896,Normas!$A:$D,2,FALSE),VLOOKUP(Dati!$A8896,Normas!$A:$D,2,FALSE)*0.6)),"")</f>
      </c>
      <c r="G8896" s="2">
        <f>IFERROR(IF(ISBLANK($A8896),"",IF($A8896="Ūdeņraža jonu koncentrācija",VLOOKUP(Dati!$A8896,Normas!$A:$D,3,FALSE),VLOOKUP(Dati!$A8896,Normas!$A:$D,3,FALSE)*0.6)),"")</f>
      </c>
      <c r="H8896" s="2">
        <f>IFERROR(IF(ISBLANK($A8896),"",IF($A8896="Ūdeņraža jonu koncentrācija",VLOOKUP(Dati!$A8896,Normas!$A:$D,2,FALSE),VLOOKUP(Dati!$A8896,Normas!$A:$D,2,FALSE)*0.3)),"")</f>
      </c>
      <c r="I8896" s="2">
        <f>IFERROR(IF(ISBLANK($A8896),"",IF($A8896="Ūdeņraža jonu koncentrācija",VLOOKUP(Dati!$A8896,Normas!$A:$D,3,FALSE),VLOOKUP(Dati!$A8896,Normas!$A:$D,3,FALSE)*0.3)),"")</f>
      </c>
    </row>
    <row r="8897" spans="2:9" x14ac:dyDescent="0.2">
      <c r="B8897">
        <f>IF(ISBLANK(A8897),"",VLOOKUP(A8897,Normas!A:D,4,FALSE))</f>
      </c>
      <c r="E8897" s="2">
        <f>IF(ISBLANK(D8897),"",INT(YEARFRAC(D8897,'Vispārīga informācija'!$B$2)))</f>
      </c>
      <c r="F8897" s="2">
        <f>IFERROR(IF(ISBLANK($A8897),"",IF($A8897="Ūdeņraža jonu koncentrācija",VLOOKUP(Dati!$A8897,Normas!$A:$D,2,FALSE),VLOOKUP(Dati!$A8897,Normas!$A:$D,2,FALSE)*0.6)),"")</f>
      </c>
      <c r="G8897" s="2">
        <f>IFERROR(IF(ISBLANK($A8897),"",IF($A8897="Ūdeņraža jonu koncentrācija",VLOOKUP(Dati!$A8897,Normas!$A:$D,3,FALSE),VLOOKUP(Dati!$A8897,Normas!$A:$D,3,FALSE)*0.6)),"")</f>
      </c>
      <c r="H8897" s="2">
        <f>IFERROR(IF(ISBLANK($A8897),"",IF($A8897="Ūdeņraža jonu koncentrācija",VLOOKUP(Dati!$A8897,Normas!$A:$D,2,FALSE),VLOOKUP(Dati!$A8897,Normas!$A:$D,2,FALSE)*0.3)),"")</f>
      </c>
      <c r="I8897" s="2">
        <f>IFERROR(IF(ISBLANK($A8897),"",IF($A8897="Ūdeņraža jonu koncentrācija",VLOOKUP(Dati!$A8897,Normas!$A:$D,3,FALSE),VLOOKUP(Dati!$A8897,Normas!$A:$D,3,FALSE)*0.3)),"")</f>
      </c>
    </row>
    <row r="8898" spans="2:9" x14ac:dyDescent="0.2">
      <c r="B8898">
        <f>IF(ISBLANK(A8898),"",VLOOKUP(A8898,Normas!A:D,4,FALSE))</f>
      </c>
      <c r="E8898" s="2">
        <f>IF(ISBLANK(D8898),"",INT(YEARFRAC(D8898,'Vispārīga informācija'!$B$2)))</f>
      </c>
      <c r="F8898" s="2">
        <f>IFERROR(IF(ISBLANK($A8898),"",IF($A8898="Ūdeņraža jonu koncentrācija",VLOOKUP(Dati!$A8898,Normas!$A:$D,2,FALSE),VLOOKUP(Dati!$A8898,Normas!$A:$D,2,FALSE)*0.6)),"")</f>
      </c>
      <c r="G8898" s="2">
        <f>IFERROR(IF(ISBLANK($A8898),"",IF($A8898="Ūdeņraža jonu koncentrācija",VLOOKUP(Dati!$A8898,Normas!$A:$D,3,FALSE),VLOOKUP(Dati!$A8898,Normas!$A:$D,3,FALSE)*0.6)),"")</f>
      </c>
      <c r="H8898" s="2">
        <f>IFERROR(IF(ISBLANK($A8898),"",IF($A8898="Ūdeņraža jonu koncentrācija",VLOOKUP(Dati!$A8898,Normas!$A:$D,2,FALSE),VLOOKUP(Dati!$A8898,Normas!$A:$D,2,FALSE)*0.3)),"")</f>
      </c>
      <c r="I8898" s="2">
        <f>IFERROR(IF(ISBLANK($A8898),"",IF($A8898="Ūdeņraža jonu koncentrācija",VLOOKUP(Dati!$A8898,Normas!$A:$D,3,FALSE),VLOOKUP(Dati!$A8898,Normas!$A:$D,3,FALSE)*0.3)),"")</f>
      </c>
    </row>
    <row r="8899" spans="2:9" x14ac:dyDescent="0.2">
      <c r="B8899">
        <f>IF(ISBLANK(A8899),"",VLOOKUP(A8899,Normas!A:D,4,FALSE))</f>
      </c>
      <c r="E8899" s="2">
        <f>IF(ISBLANK(D8899),"",INT(YEARFRAC(D8899,'Vispārīga informācija'!$B$2)))</f>
      </c>
      <c r="F8899" s="2">
        <f>IFERROR(IF(ISBLANK($A8899),"",IF($A8899="Ūdeņraža jonu koncentrācija",VLOOKUP(Dati!$A8899,Normas!$A:$D,2,FALSE),VLOOKUP(Dati!$A8899,Normas!$A:$D,2,FALSE)*0.6)),"")</f>
      </c>
      <c r="G8899" s="2">
        <f>IFERROR(IF(ISBLANK($A8899),"",IF($A8899="Ūdeņraža jonu koncentrācija",VLOOKUP(Dati!$A8899,Normas!$A:$D,3,FALSE),VLOOKUP(Dati!$A8899,Normas!$A:$D,3,FALSE)*0.6)),"")</f>
      </c>
      <c r="H8899" s="2">
        <f>IFERROR(IF(ISBLANK($A8899),"",IF($A8899="Ūdeņraža jonu koncentrācija",VLOOKUP(Dati!$A8899,Normas!$A:$D,2,FALSE),VLOOKUP(Dati!$A8899,Normas!$A:$D,2,FALSE)*0.3)),"")</f>
      </c>
      <c r="I8899" s="2">
        <f>IFERROR(IF(ISBLANK($A8899),"",IF($A8899="Ūdeņraža jonu koncentrācija",VLOOKUP(Dati!$A8899,Normas!$A:$D,3,FALSE),VLOOKUP(Dati!$A8899,Normas!$A:$D,3,FALSE)*0.3)),"")</f>
      </c>
    </row>
    <row r="8900" spans="2:9" x14ac:dyDescent="0.2">
      <c r="B8900">
        <f>IF(ISBLANK(A8900),"",VLOOKUP(A8900,Normas!A:D,4,FALSE))</f>
      </c>
      <c r="E8900" s="2">
        <f>IF(ISBLANK(D8900),"",INT(YEARFRAC(D8900,'Vispārīga informācija'!$B$2)))</f>
      </c>
      <c r="F8900" s="2">
        <f>IFERROR(IF(ISBLANK($A8900),"",IF($A8900="Ūdeņraža jonu koncentrācija",VLOOKUP(Dati!$A8900,Normas!$A:$D,2,FALSE),VLOOKUP(Dati!$A8900,Normas!$A:$D,2,FALSE)*0.6)),"")</f>
      </c>
      <c r="G8900" s="2">
        <f>IFERROR(IF(ISBLANK($A8900),"",IF($A8900="Ūdeņraža jonu koncentrācija",VLOOKUP(Dati!$A8900,Normas!$A:$D,3,FALSE),VLOOKUP(Dati!$A8900,Normas!$A:$D,3,FALSE)*0.6)),"")</f>
      </c>
      <c r="H8900" s="2">
        <f>IFERROR(IF(ISBLANK($A8900),"",IF($A8900="Ūdeņraža jonu koncentrācija",VLOOKUP(Dati!$A8900,Normas!$A:$D,2,FALSE),VLOOKUP(Dati!$A8900,Normas!$A:$D,2,FALSE)*0.3)),"")</f>
      </c>
      <c r="I8900" s="2">
        <f>IFERROR(IF(ISBLANK($A8900),"",IF($A8900="Ūdeņraža jonu koncentrācija",VLOOKUP(Dati!$A8900,Normas!$A:$D,3,FALSE),VLOOKUP(Dati!$A8900,Normas!$A:$D,3,FALSE)*0.3)),"")</f>
      </c>
    </row>
    <row r="8901" spans="2:9" x14ac:dyDescent="0.2">
      <c r="B8901">
        <f>IF(ISBLANK(A8901),"",VLOOKUP(A8901,Normas!A:D,4,FALSE))</f>
      </c>
      <c r="E8901" s="2">
        <f>IF(ISBLANK(D8901),"",INT(YEARFRAC(D8901,'Vispārīga informācija'!$B$2)))</f>
      </c>
      <c r="F8901" s="2">
        <f>IFERROR(IF(ISBLANK($A8901),"",IF($A8901="Ūdeņraža jonu koncentrācija",VLOOKUP(Dati!$A8901,Normas!$A:$D,2,FALSE),VLOOKUP(Dati!$A8901,Normas!$A:$D,2,FALSE)*0.6)),"")</f>
      </c>
      <c r="G8901" s="2">
        <f>IFERROR(IF(ISBLANK($A8901),"",IF($A8901="Ūdeņraža jonu koncentrācija",VLOOKUP(Dati!$A8901,Normas!$A:$D,3,FALSE),VLOOKUP(Dati!$A8901,Normas!$A:$D,3,FALSE)*0.6)),"")</f>
      </c>
      <c r="H8901" s="2">
        <f>IFERROR(IF(ISBLANK($A8901),"",IF($A8901="Ūdeņraža jonu koncentrācija",VLOOKUP(Dati!$A8901,Normas!$A:$D,2,FALSE),VLOOKUP(Dati!$A8901,Normas!$A:$D,2,FALSE)*0.3)),"")</f>
      </c>
      <c r="I8901" s="2">
        <f>IFERROR(IF(ISBLANK($A8901),"",IF($A8901="Ūdeņraža jonu koncentrācija",VLOOKUP(Dati!$A8901,Normas!$A:$D,3,FALSE),VLOOKUP(Dati!$A8901,Normas!$A:$D,3,FALSE)*0.3)),"")</f>
      </c>
    </row>
    <row r="8902" spans="2:9" x14ac:dyDescent="0.2">
      <c r="B8902">
        <f>IF(ISBLANK(A8902),"",VLOOKUP(A8902,Normas!A:D,4,FALSE))</f>
      </c>
      <c r="E8902" s="2">
        <f>IF(ISBLANK(D8902),"",INT(YEARFRAC(D8902,'Vispārīga informācija'!$B$2)))</f>
      </c>
      <c r="F8902" s="2">
        <f>IFERROR(IF(ISBLANK($A8902),"",IF($A8902="Ūdeņraža jonu koncentrācija",VLOOKUP(Dati!$A8902,Normas!$A:$D,2,FALSE),VLOOKUP(Dati!$A8902,Normas!$A:$D,2,FALSE)*0.6)),"")</f>
      </c>
      <c r="G8902" s="2">
        <f>IFERROR(IF(ISBLANK($A8902),"",IF($A8902="Ūdeņraža jonu koncentrācija",VLOOKUP(Dati!$A8902,Normas!$A:$D,3,FALSE),VLOOKUP(Dati!$A8902,Normas!$A:$D,3,FALSE)*0.6)),"")</f>
      </c>
      <c r="H8902" s="2">
        <f>IFERROR(IF(ISBLANK($A8902),"",IF($A8902="Ūdeņraža jonu koncentrācija",VLOOKUP(Dati!$A8902,Normas!$A:$D,2,FALSE),VLOOKUP(Dati!$A8902,Normas!$A:$D,2,FALSE)*0.3)),"")</f>
      </c>
      <c r="I8902" s="2">
        <f>IFERROR(IF(ISBLANK($A8902),"",IF($A8902="Ūdeņraža jonu koncentrācija",VLOOKUP(Dati!$A8902,Normas!$A:$D,3,FALSE),VLOOKUP(Dati!$A8902,Normas!$A:$D,3,FALSE)*0.3)),"")</f>
      </c>
    </row>
    <row r="8903" spans="2:9" x14ac:dyDescent="0.2">
      <c r="B8903">
        <f>IF(ISBLANK(A8903),"",VLOOKUP(A8903,Normas!A:D,4,FALSE))</f>
      </c>
      <c r="E8903" s="2">
        <f>IF(ISBLANK(D8903),"",INT(YEARFRAC(D8903,'Vispārīga informācija'!$B$2)))</f>
      </c>
      <c r="F8903" s="2">
        <f>IFERROR(IF(ISBLANK($A8903),"",IF($A8903="Ūdeņraža jonu koncentrācija",VLOOKUP(Dati!$A8903,Normas!$A:$D,2,FALSE),VLOOKUP(Dati!$A8903,Normas!$A:$D,2,FALSE)*0.6)),"")</f>
      </c>
      <c r="G8903" s="2">
        <f>IFERROR(IF(ISBLANK($A8903),"",IF($A8903="Ūdeņraža jonu koncentrācija",VLOOKUP(Dati!$A8903,Normas!$A:$D,3,FALSE),VLOOKUP(Dati!$A8903,Normas!$A:$D,3,FALSE)*0.6)),"")</f>
      </c>
      <c r="H8903" s="2">
        <f>IFERROR(IF(ISBLANK($A8903),"",IF($A8903="Ūdeņraža jonu koncentrācija",VLOOKUP(Dati!$A8903,Normas!$A:$D,2,FALSE),VLOOKUP(Dati!$A8903,Normas!$A:$D,2,FALSE)*0.3)),"")</f>
      </c>
      <c r="I8903" s="2">
        <f>IFERROR(IF(ISBLANK($A8903),"",IF($A8903="Ūdeņraža jonu koncentrācija",VLOOKUP(Dati!$A8903,Normas!$A:$D,3,FALSE),VLOOKUP(Dati!$A8903,Normas!$A:$D,3,FALSE)*0.3)),"")</f>
      </c>
    </row>
    <row r="8904" spans="2:9" x14ac:dyDescent="0.2">
      <c r="B8904">
        <f>IF(ISBLANK(A8904),"",VLOOKUP(A8904,Normas!A:D,4,FALSE))</f>
      </c>
      <c r="E8904" s="2">
        <f>IF(ISBLANK(D8904),"",INT(YEARFRAC(D8904,'Vispārīga informācija'!$B$2)))</f>
      </c>
      <c r="F8904" s="2">
        <f>IFERROR(IF(ISBLANK($A8904),"",IF($A8904="Ūdeņraža jonu koncentrācija",VLOOKUP(Dati!$A8904,Normas!$A:$D,2,FALSE),VLOOKUP(Dati!$A8904,Normas!$A:$D,2,FALSE)*0.6)),"")</f>
      </c>
      <c r="G8904" s="2">
        <f>IFERROR(IF(ISBLANK($A8904),"",IF($A8904="Ūdeņraža jonu koncentrācija",VLOOKUP(Dati!$A8904,Normas!$A:$D,3,FALSE),VLOOKUP(Dati!$A8904,Normas!$A:$D,3,FALSE)*0.6)),"")</f>
      </c>
      <c r="H8904" s="2">
        <f>IFERROR(IF(ISBLANK($A8904),"",IF($A8904="Ūdeņraža jonu koncentrācija",VLOOKUP(Dati!$A8904,Normas!$A:$D,2,FALSE),VLOOKUP(Dati!$A8904,Normas!$A:$D,2,FALSE)*0.3)),"")</f>
      </c>
      <c r="I8904" s="2">
        <f>IFERROR(IF(ISBLANK($A8904),"",IF($A8904="Ūdeņraža jonu koncentrācija",VLOOKUP(Dati!$A8904,Normas!$A:$D,3,FALSE),VLOOKUP(Dati!$A8904,Normas!$A:$D,3,FALSE)*0.3)),"")</f>
      </c>
    </row>
    <row r="8905" spans="2:9" x14ac:dyDescent="0.2">
      <c r="B8905">
        <f>IF(ISBLANK(A8905),"",VLOOKUP(A8905,Normas!A:D,4,FALSE))</f>
      </c>
      <c r="E8905" s="2">
        <f>IF(ISBLANK(D8905),"",INT(YEARFRAC(D8905,'Vispārīga informācija'!$B$2)))</f>
      </c>
      <c r="F8905" s="2">
        <f>IFERROR(IF(ISBLANK($A8905),"",IF($A8905="Ūdeņraža jonu koncentrācija",VLOOKUP(Dati!$A8905,Normas!$A:$D,2,FALSE),VLOOKUP(Dati!$A8905,Normas!$A:$D,2,FALSE)*0.6)),"")</f>
      </c>
      <c r="G8905" s="2">
        <f>IFERROR(IF(ISBLANK($A8905),"",IF($A8905="Ūdeņraža jonu koncentrācija",VLOOKUP(Dati!$A8905,Normas!$A:$D,3,FALSE),VLOOKUP(Dati!$A8905,Normas!$A:$D,3,FALSE)*0.6)),"")</f>
      </c>
      <c r="H8905" s="2">
        <f>IFERROR(IF(ISBLANK($A8905),"",IF($A8905="Ūdeņraža jonu koncentrācija",VLOOKUP(Dati!$A8905,Normas!$A:$D,2,FALSE),VLOOKUP(Dati!$A8905,Normas!$A:$D,2,FALSE)*0.3)),"")</f>
      </c>
      <c r="I8905" s="2">
        <f>IFERROR(IF(ISBLANK($A8905),"",IF($A8905="Ūdeņraža jonu koncentrācija",VLOOKUP(Dati!$A8905,Normas!$A:$D,3,FALSE),VLOOKUP(Dati!$A8905,Normas!$A:$D,3,FALSE)*0.3)),"")</f>
      </c>
    </row>
    <row r="8906" spans="2:9" x14ac:dyDescent="0.2">
      <c r="B8906">
        <f>IF(ISBLANK(A8906),"",VLOOKUP(A8906,Normas!A:D,4,FALSE))</f>
      </c>
      <c r="E8906" s="2">
        <f>IF(ISBLANK(D8906),"",INT(YEARFRAC(D8906,'Vispārīga informācija'!$B$2)))</f>
      </c>
      <c r="F8906" s="2">
        <f>IFERROR(IF(ISBLANK($A8906),"",IF($A8906="Ūdeņraža jonu koncentrācija",VLOOKUP(Dati!$A8906,Normas!$A:$D,2,FALSE),VLOOKUP(Dati!$A8906,Normas!$A:$D,2,FALSE)*0.6)),"")</f>
      </c>
      <c r="G8906" s="2">
        <f>IFERROR(IF(ISBLANK($A8906),"",IF($A8906="Ūdeņraža jonu koncentrācija",VLOOKUP(Dati!$A8906,Normas!$A:$D,3,FALSE),VLOOKUP(Dati!$A8906,Normas!$A:$D,3,FALSE)*0.6)),"")</f>
      </c>
      <c r="H8906" s="2">
        <f>IFERROR(IF(ISBLANK($A8906),"",IF($A8906="Ūdeņraža jonu koncentrācija",VLOOKUP(Dati!$A8906,Normas!$A:$D,2,FALSE),VLOOKUP(Dati!$A8906,Normas!$A:$D,2,FALSE)*0.3)),"")</f>
      </c>
      <c r="I8906" s="2">
        <f>IFERROR(IF(ISBLANK($A8906),"",IF($A8906="Ūdeņraža jonu koncentrācija",VLOOKUP(Dati!$A8906,Normas!$A:$D,3,FALSE),VLOOKUP(Dati!$A8906,Normas!$A:$D,3,FALSE)*0.3)),"")</f>
      </c>
    </row>
    <row r="8907" spans="2:9" x14ac:dyDescent="0.2">
      <c r="B8907">
        <f>IF(ISBLANK(A8907),"",VLOOKUP(A8907,Normas!A:D,4,FALSE))</f>
      </c>
      <c r="E8907" s="2">
        <f>IF(ISBLANK(D8907),"",INT(YEARFRAC(D8907,'Vispārīga informācija'!$B$2)))</f>
      </c>
      <c r="F8907" s="2">
        <f>IFERROR(IF(ISBLANK($A8907),"",IF($A8907="Ūdeņraža jonu koncentrācija",VLOOKUP(Dati!$A8907,Normas!$A:$D,2,FALSE),VLOOKUP(Dati!$A8907,Normas!$A:$D,2,FALSE)*0.6)),"")</f>
      </c>
      <c r="G8907" s="2">
        <f>IFERROR(IF(ISBLANK($A8907),"",IF($A8907="Ūdeņraža jonu koncentrācija",VLOOKUP(Dati!$A8907,Normas!$A:$D,3,FALSE),VLOOKUP(Dati!$A8907,Normas!$A:$D,3,FALSE)*0.6)),"")</f>
      </c>
      <c r="H8907" s="2">
        <f>IFERROR(IF(ISBLANK($A8907),"",IF($A8907="Ūdeņraža jonu koncentrācija",VLOOKUP(Dati!$A8907,Normas!$A:$D,2,FALSE),VLOOKUP(Dati!$A8907,Normas!$A:$D,2,FALSE)*0.3)),"")</f>
      </c>
      <c r="I8907" s="2">
        <f>IFERROR(IF(ISBLANK($A8907),"",IF($A8907="Ūdeņraža jonu koncentrācija",VLOOKUP(Dati!$A8907,Normas!$A:$D,3,FALSE),VLOOKUP(Dati!$A8907,Normas!$A:$D,3,FALSE)*0.3)),"")</f>
      </c>
    </row>
    <row r="8908" spans="2:9" x14ac:dyDescent="0.2">
      <c r="B8908">
        <f>IF(ISBLANK(A8908),"",VLOOKUP(A8908,Normas!A:D,4,FALSE))</f>
      </c>
      <c r="E8908" s="2">
        <f>IF(ISBLANK(D8908),"",INT(YEARFRAC(D8908,'Vispārīga informācija'!$B$2)))</f>
      </c>
      <c r="F8908" s="2">
        <f>IFERROR(IF(ISBLANK($A8908),"",IF($A8908="Ūdeņraža jonu koncentrācija",VLOOKUP(Dati!$A8908,Normas!$A:$D,2,FALSE),VLOOKUP(Dati!$A8908,Normas!$A:$D,2,FALSE)*0.6)),"")</f>
      </c>
      <c r="G8908" s="2">
        <f>IFERROR(IF(ISBLANK($A8908),"",IF($A8908="Ūdeņraža jonu koncentrācija",VLOOKUP(Dati!$A8908,Normas!$A:$D,3,FALSE),VLOOKUP(Dati!$A8908,Normas!$A:$D,3,FALSE)*0.6)),"")</f>
      </c>
      <c r="H8908" s="2">
        <f>IFERROR(IF(ISBLANK($A8908),"",IF($A8908="Ūdeņraža jonu koncentrācija",VLOOKUP(Dati!$A8908,Normas!$A:$D,2,FALSE),VLOOKUP(Dati!$A8908,Normas!$A:$D,2,FALSE)*0.3)),"")</f>
      </c>
      <c r="I8908" s="2">
        <f>IFERROR(IF(ISBLANK($A8908),"",IF($A8908="Ūdeņraža jonu koncentrācija",VLOOKUP(Dati!$A8908,Normas!$A:$D,3,FALSE),VLOOKUP(Dati!$A8908,Normas!$A:$D,3,FALSE)*0.3)),"")</f>
      </c>
    </row>
    <row r="8909" spans="2:9" x14ac:dyDescent="0.2">
      <c r="B8909">
        <f>IF(ISBLANK(A8909),"",VLOOKUP(A8909,Normas!A:D,4,FALSE))</f>
      </c>
      <c r="E8909" s="2">
        <f>IF(ISBLANK(D8909),"",INT(YEARFRAC(D8909,'Vispārīga informācija'!$B$2)))</f>
      </c>
      <c r="F8909" s="2">
        <f>IFERROR(IF(ISBLANK($A8909),"",IF($A8909="Ūdeņraža jonu koncentrācija",VLOOKUP(Dati!$A8909,Normas!$A:$D,2,FALSE),VLOOKUP(Dati!$A8909,Normas!$A:$D,2,FALSE)*0.6)),"")</f>
      </c>
      <c r="G8909" s="2">
        <f>IFERROR(IF(ISBLANK($A8909),"",IF($A8909="Ūdeņraža jonu koncentrācija",VLOOKUP(Dati!$A8909,Normas!$A:$D,3,FALSE),VLOOKUP(Dati!$A8909,Normas!$A:$D,3,FALSE)*0.6)),"")</f>
      </c>
      <c r="H8909" s="2">
        <f>IFERROR(IF(ISBLANK($A8909),"",IF($A8909="Ūdeņraža jonu koncentrācija",VLOOKUP(Dati!$A8909,Normas!$A:$D,2,FALSE),VLOOKUP(Dati!$A8909,Normas!$A:$D,2,FALSE)*0.3)),"")</f>
      </c>
      <c r="I8909" s="2">
        <f>IFERROR(IF(ISBLANK($A8909),"",IF($A8909="Ūdeņraža jonu koncentrācija",VLOOKUP(Dati!$A8909,Normas!$A:$D,3,FALSE),VLOOKUP(Dati!$A8909,Normas!$A:$D,3,FALSE)*0.3)),"")</f>
      </c>
    </row>
    <row r="8910" spans="2:9" x14ac:dyDescent="0.2">
      <c r="B8910">
        <f>IF(ISBLANK(A8910),"",VLOOKUP(A8910,Normas!A:D,4,FALSE))</f>
      </c>
      <c r="E8910" s="2">
        <f>IF(ISBLANK(D8910),"",INT(YEARFRAC(D8910,'Vispārīga informācija'!$B$2)))</f>
      </c>
      <c r="F8910" s="2">
        <f>IFERROR(IF(ISBLANK($A8910),"",IF($A8910="Ūdeņraža jonu koncentrācija",VLOOKUP(Dati!$A8910,Normas!$A:$D,2,FALSE),VLOOKUP(Dati!$A8910,Normas!$A:$D,2,FALSE)*0.6)),"")</f>
      </c>
      <c r="G8910" s="2">
        <f>IFERROR(IF(ISBLANK($A8910),"",IF($A8910="Ūdeņraža jonu koncentrācija",VLOOKUP(Dati!$A8910,Normas!$A:$D,3,FALSE),VLOOKUP(Dati!$A8910,Normas!$A:$D,3,FALSE)*0.6)),"")</f>
      </c>
      <c r="H8910" s="2">
        <f>IFERROR(IF(ISBLANK($A8910),"",IF($A8910="Ūdeņraža jonu koncentrācija",VLOOKUP(Dati!$A8910,Normas!$A:$D,2,FALSE),VLOOKUP(Dati!$A8910,Normas!$A:$D,2,FALSE)*0.3)),"")</f>
      </c>
      <c r="I8910" s="2">
        <f>IFERROR(IF(ISBLANK($A8910),"",IF($A8910="Ūdeņraža jonu koncentrācija",VLOOKUP(Dati!$A8910,Normas!$A:$D,3,FALSE),VLOOKUP(Dati!$A8910,Normas!$A:$D,3,FALSE)*0.3)),"")</f>
      </c>
    </row>
    <row r="8911" spans="2:9" x14ac:dyDescent="0.2">
      <c r="B8911">
        <f>IF(ISBLANK(A8911),"",VLOOKUP(A8911,Normas!A:D,4,FALSE))</f>
      </c>
      <c r="E8911" s="2">
        <f>IF(ISBLANK(D8911),"",INT(YEARFRAC(D8911,'Vispārīga informācija'!$B$2)))</f>
      </c>
      <c r="F8911" s="2">
        <f>IFERROR(IF(ISBLANK($A8911),"",IF($A8911="Ūdeņraža jonu koncentrācija",VLOOKUP(Dati!$A8911,Normas!$A:$D,2,FALSE),VLOOKUP(Dati!$A8911,Normas!$A:$D,2,FALSE)*0.6)),"")</f>
      </c>
      <c r="G8911" s="2">
        <f>IFERROR(IF(ISBLANK($A8911),"",IF($A8911="Ūdeņraža jonu koncentrācija",VLOOKUP(Dati!$A8911,Normas!$A:$D,3,FALSE),VLOOKUP(Dati!$A8911,Normas!$A:$D,3,FALSE)*0.6)),"")</f>
      </c>
      <c r="H8911" s="2">
        <f>IFERROR(IF(ISBLANK($A8911),"",IF($A8911="Ūdeņraža jonu koncentrācija",VLOOKUP(Dati!$A8911,Normas!$A:$D,2,FALSE),VLOOKUP(Dati!$A8911,Normas!$A:$D,2,FALSE)*0.3)),"")</f>
      </c>
      <c r="I8911" s="2">
        <f>IFERROR(IF(ISBLANK($A8911),"",IF($A8911="Ūdeņraža jonu koncentrācija",VLOOKUP(Dati!$A8911,Normas!$A:$D,3,FALSE),VLOOKUP(Dati!$A8911,Normas!$A:$D,3,FALSE)*0.3)),"")</f>
      </c>
    </row>
    <row r="8912" spans="2:9" x14ac:dyDescent="0.2">
      <c r="B8912">
        <f>IF(ISBLANK(A8912),"",VLOOKUP(A8912,Normas!A:D,4,FALSE))</f>
      </c>
      <c r="E8912" s="2">
        <f>IF(ISBLANK(D8912),"",INT(YEARFRAC(D8912,'Vispārīga informācija'!$B$2)))</f>
      </c>
      <c r="F8912" s="2">
        <f>IFERROR(IF(ISBLANK($A8912),"",IF($A8912="Ūdeņraža jonu koncentrācija",VLOOKUP(Dati!$A8912,Normas!$A:$D,2,FALSE),VLOOKUP(Dati!$A8912,Normas!$A:$D,2,FALSE)*0.6)),"")</f>
      </c>
      <c r="G8912" s="2">
        <f>IFERROR(IF(ISBLANK($A8912),"",IF($A8912="Ūdeņraža jonu koncentrācija",VLOOKUP(Dati!$A8912,Normas!$A:$D,3,FALSE),VLOOKUP(Dati!$A8912,Normas!$A:$D,3,FALSE)*0.6)),"")</f>
      </c>
      <c r="H8912" s="2">
        <f>IFERROR(IF(ISBLANK($A8912),"",IF($A8912="Ūdeņraža jonu koncentrācija",VLOOKUP(Dati!$A8912,Normas!$A:$D,2,FALSE),VLOOKUP(Dati!$A8912,Normas!$A:$D,2,FALSE)*0.3)),"")</f>
      </c>
      <c r="I8912" s="2">
        <f>IFERROR(IF(ISBLANK($A8912),"",IF($A8912="Ūdeņraža jonu koncentrācija",VLOOKUP(Dati!$A8912,Normas!$A:$D,3,FALSE),VLOOKUP(Dati!$A8912,Normas!$A:$D,3,FALSE)*0.3)),"")</f>
      </c>
    </row>
    <row r="8913" spans="2:9" x14ac:dyDescent="0.2">
      <c r="B8913">
        <f>IF(ISBLANK(A8913),"",VLOOKUP(A8913,Normas!A:D,4,FALSE))</f>
      </c>
      <c r="E8913" s="2">
        <f>IF(ISBLANK(D8913),"",INT(YEARFRAC(D8913,'Vispārīga informācija'!$B$2)))</f>
      </c>
      <c r="F8913" s="2">
        <f>IFERROR(IF(ISBLANK($A8913),"",IF($A8913="Ūdeņraža jonu koncentrācija",VLOOKUP(Dati!$A8913,Normas!$A:$D,2,FALSE),VLOOKUP(Dati!$A8913,Normas!$A:$D,2,FALSE)*0.6)),"")</f>
      </c>
      <c r="G8913" s="2">
        <f>IFERROR(IF(ISBLANK($A8913),"",IF($A8913="Ūdeņraža jonu koncentrācija",VLOOKUP(Dati!$A8913,Normas!$A:$D,3,FALSE),VLOOKUP(Dati!$A8913,Normas!$A:$D,3,FALSE)*0.6)),"")</f>
      </c>
      <c r="H8913" s="2">
        <f>IFERROR(IF(ISBLANK($A8913),"",IF($A8913="Ūdeņraža jonu koncentrācija",VLOOKUP(Dati!$A8913,Normas!$A:$D,2,FALSE),VLOOKUP(Dati!$A8913,Normas!$A:$D,2,FALSE)*0.3)),"")</f>
      </c>
      <c r="I8913" s="2">
        <f>IFERROR(IF(ISBLANK($A8913),"",IF($A8913="Ūdeņraža jonu koncentrācija",VLOOKUP(Dati!$A8913,Normas!$A:$D,3,FALSE),VLOOKUP(Dati!$A8913,Normas!$A:$D,3,FALSE)*0.3)),"")</f>
      </c>
    </row>
    <row r="8914" spans="2:9" x14ac:dyDescent="0.2">
      <c r="B8914">
        <f>IF(ISBLANK(A8914),"",VLOOKUP(A8914,Normas!A:D,4,FALSE))</f>
      </c>
      <c r="E8914" s="2">
        <f>IF(ISBLANK(D8914),"",INT(YEARFRAC(D8914,'Vispārīga informācija'!$B$2)))</f>
      </c>
      <c r="F8914" s="2">
        <f>IFERROR(IF(ISBLANK($A8914),"",IF($A8914="Ūdeņraža jonu koncentrācija",VLOOKUP(Dati!$A8914,Normas!$A:$D,2,FALSE),VLOOKUP(Dati!$A8914,Normas!$A:$D,2,FALSE)*0.6)),"")</f>
      </c>
      <c r="G8914" s="2">
        <f>IFERROR(IF(ISBLANK($A8914),"",IF($A8914="Ūdeņraža jonu koncentrācija",VLOOKUP(Dati!$A8914,Normas!$A:$D,3,FALSE),VLOOKUP(Dati!$A8914,Normas!$A:$D,3,FALSE)*0.6)),"")</f>
      </c>
      <c r="H8914" s="2">
        <f>IFERROR(IF(ISBLANK($A8914),"",IF($A8914="Ūdeņraža jonu koncentrācija",VLOOKUP(Dati!$A8914,Normas!$A:$D,2,FALSE),VLOOKUP(Dati!$A8914,Normas!$A:$D,2,FALSE)*0.3)),"")</f>
      </c>
      <c r="I8914" s="2">
        <f>IFERROR(IF(ISBLANK($A8914),"",IF($A8914="Ūdeņraža jonu koncentrācija",VLOOKUP(Dati!$A8914,Normas!$A:$D,3,FALSE),VLOOKUP(Dati!$A8914,Normas!$A:$D,3,FALSE)*0.3)),"")</f>
      </c>
    </row>
    <row r="8915" spans="2:9" x14ac:dyDescent="0.2">
      <c r="B8915">
        <f>IF(ISBLANK(A8915),"",VLOOKUP(A8915,Normas!A:D,4,FALSE))</f>
      </c>
      <c r="E8915" s="2">
        <f>IF(ISBLANK(D8915),"",INT(YEARFRAC(D8915,'Vispārīga informācija'!$B$2)))</f>
      </c>
      <c r="F8915" s="2">
        <f>IFERROR(IF(ISBLANK($A8915),"",IF($A8915="Ūdeņraža jonu koncentrācija",VLOOKUP(Dati!$A8915,Normas!$A:$D,2,FALSE),VLOOKUP(Dati!$A8915,Normas!$A:$D,2,FALSE)*0.6)),"")</f>
      </c>
      <c r="G8915" s="2">
        <f>IFERROR(IF(ISBLANK($A8915),"",IF($A8915="Ūdeņraža jonu koncentrācija",VLOOKUP(Dati!$A8915,Normas!$A:$D,3,FALSE),VLOOKUP(Dati!$A8915,Normas!$A:$D,3,FALSE)*0.6)),"")</f>
      </c>
      <c r="H8915" s="2">
        <f>IFERROR(IF(ISBLANK($A8915),"",IF($A8915="Ūdeņraža jonu koncentrācija",VLOOKUP(Dati!$A8915,Normas!$A:$D,2,FALSE),VLOOKUP(Dati!$A8915,Normas!$A:$D,2,FALSE)*0.3)),"")</f>
      </c>
      <c r="I8915" s="2">
        <f>IFERROR(IF(ISBLANK($A8915),"",IF($A8915="Ūdeņraža jonu koncentrācija",VLOOKUP(Dati!$A8915,Normas!$A:$D,3,FALSE),VLOOKUP(Dati!$A8915,Normas!$A:$D,3,FALSE)*0.3)),"")</f>
      </c>
    </row>
    <row r="8916" spans="2:9" x14ac:dyDescent="0.2">
      <c r="B8916">
        <f>IF(ISBLANK(A8916),"",VLOOKUP(A8916,Normas!A:D,4,FALSE))</f>
      </c>
      <c r="E8916" s="2">
        <f>IF(ISBLANK(D8916),"",INT(YEARFRAC(D8916,'Vispārīga informācija'!$B$2)))</f>
      </c>
      <c r="F8916" s="2">
        <f>IFERROR(IF(ISBLANK($A8916),"",IF($A8916="Ūdeņraža jonu koncentrācija",VLOOKUP(Dati!$A8916,Normas!$A:$D,2,FALSE),VLOOKUP(Dati!$A8916,Normas!$A:$D,2,FALSE)*0.6)),"")</f>
      </c>
      <c r="G8916" s="2">
        <f>IFERROR(IF(ISBLANK($A8916),"",IF($A8916="Ūdeņraža jonu koncentrācija",VLOOKUP(Dati!$A8916,Normas!$A:$D,3,FALSE),VLOOKUP(Dati!$A8916,Normas!$A:$D,3,FALSE)*0.6)),"")</f>
      </c>
      <c r="H8916" s="2">
        <f>IFERROR(IF(ISBLANK($A8916),"",IF($A8916="Ūdeņraža jonu koncentrācija",VLOOKUP(Dati!$A8916,Normas!$A:$D,2,FALSE),VLOOKUP(Dati!$A8916,Normas!$A:$D,2,FALSE)*0.3)),"")</f>
      </c>
      <c r="I8916" s="2">
        <f>IFERROR(IF(ISBLANK($A8916),"",IF($A8916="Ūdeņraža jonu koncentrācija",VLOOKUP(Dati!$A8916,Normas!$A:$D,3,FALSE),VLOOKUP(Dati!$A8916,Normas!$A:$D,3,FALSE)*0.3)),"")</f>
      </c>
    </row>
    <row r="8917" spans="2:9" x14ac:dyDescent="0.2">
      <c r="B8917">
        <f>IF(ISBLANK(A8917),"",VLOOKUP(A8917,Normas!A:D,4,FALSE))</f>
      </c>
      <c r="E8917" s="2">
        <f>IF(ISBLANK(D8917),"",INT(YEARFRAC(D8917,'Vispārīga informācija'!$B$2)))</f>
      </c>
      <c r="F8917" s="2">
        <f>IFERROR(IF(ISBLANK($A8917),"",IF($A8917="Ūdeņraža jonu koncentrācija",VLOOKUP(Dati!$A8917,Normas!$A:$D,2,FALSE),VLOOKUP(Dati!$A8917,Normas!$A:$D,2,FALSE)*0.6)),"")</f>
      </c>
      <c r="G8917" s="2">
        <f>IFERROR(IF(ISBLANK($A8917),"",IF($A8917="Ūdeņraža jonu koncentrācija",VLOOKUP(Dati!$A8917,Normas!$A:$D,3,FALSE),VLOOKUP(Dati!$A8917,Normas!$A:$D,3,FALSE)*0.6)),"")</f>
      </c>
      <c r="H8917" s="2">
        <f>IFERROR(IF(ISBLANK($A8917),"",IF($A8917="Ūdeņraža jonu koncentrācija",VLOOKUP(Dati!$A8917,Normas!$A:$D,2,FALSE),VLOOKUP(Dati!$A8917,Normas!$A:$D,2,FALSE)*0.3)),"")</f>
      </c>
      <c r="I8917" s="2">
        <f>IFERROR(IF(ISBLANK($A8917),"",IF($A8917="Ūdeņraža jonu koncentrācija",VLOOKUP(Dati!$A8917,Normas!$A:$D,3,FALSE),VLOOKUP(Dati!$A8917,Normas!$A:$D,3,FALSE)*0.3)),"")</f>
      </c>
    </row>
    <row r="8918" spans="2:9" x14ac:dyDescent="0.2">
      <c r="B8918">
        <f>IF(ISBLANK(A8918),"",VLOOKUP(A8918,Normas!A:D,4,FALSE))</f>
      </c>
      <c r="E8918" s="2">
        <f>IF(ISBLANK(D8918),"",INT(YEARFRAC(D8918,'Vispārīga informācija'!$B$2)))</f>
      </c>
      <c r="F8918" s="2">
        <f>IFERROR(IF(ISBLANK($A8918),"",IF($A8918="Ūdeņraža jonu koncentrācija",VLOOKUP(Dati!$A8918,Normas!$A:$D,2,FALSE),VLOOKUP(Dati!$A8918,Normas!$A:$D,2,FALSE)*0.6)),"")</f>
      </c>
      <c r="G8918" s="2">
        <f>IFERROR(IF(ISBLANK($A8918),"",IF($A8918="Ūdeņraža jonu koncentrācija",VLOOKUP(Dati!$A8918,Normas!$A:$D,3,FALSE),VLOOKUP(Dati!$A8918,Normas!$A:$D,3,FALSE)*0.6)),"")</f>
      </c>
      <c r="H8918" s="2">
        <f>IFERROR(IF(ISBLANK($A8918),"",IF($A8918="Ūdeņraža jonu koncentrācija",VLOOKUP(Dati!$A8918,Normas!$A:$D,2,FALSE),VLOOKUP(Dati!$A8918,Normas!$A:$D,2,FALSE)*0.3)),"")</f>
      </c>
      <c r="I8918" s="2">
        <f>IFERROR(IF(ISBLANK($A8918),"",IF($A8918="Ūdeņraža jonu koncentrācija",VLOOKUP(Dati!$A8918,Normas!$A:$D,3,FALSE),VLOOKUP(Dati!$A8918,Normas!$A:$D,3,FALSE)*0.3)),"")</f>
      </c>
    </row>
    <row r="8919" spans="2:9" x14ac:dyDescent="0.2">
      <c r="B8919">
        <f>IF(ISBLANK(A8919),"",VLOOKUP(A8919,Normas!A:D,4,FALSE))</f>
      </c>
      <c r="E8919" s="2">
        <f>IF(ISBLANK(D8919),"",INT(YEARFRAC(D8919,'Vispārīga informācija'!$B$2)))</f>
      </c>
      <c r="F8919" s="2">
        <f>IFERROR(IF(ISBLANK($A8919),"",IF($A8919="Ūdeņraža jonu koncentrācija",VLOOKUP(Dati!$A8919,Normas!$A:$D,2,FALSE),VLOOKUP(Dati!$A8919,Normas!$A:$D,2,FALSE)*0.6)),"")</f>
      </c>
      <c r="G8919" s="2">
        <f>IFERROR(IF(ISBLANK($A8919),"",IF($A8919="Ūdeņraža jonu koncentrācija",VLOOKUP(Dati!$A8919,Normas!$A:$D,3,FALSE),VLOOKUP(Dati!$A8919,Normas!$A:$D,3,FALSE)*0.6)),"")</f>
      </c>
      <c r="H8919" s="2">
        <f>IFERROR(IF(ISBLANK($A8919),"",IF($A8919="Ūdeņraža jonu koncentrācija",VLOOKUP(Dati!$A8919,Normas!$A:$D,2,FALSE),VLOOKUP(Dati!$A8919,Normas!$A:$D,2,FALSE)*0.3)),"")</f>
      </c>
      <c r="I8919" s="2">
        <f>IFERROR(IF(ISBLANK($A8919),"",IF($A8919="Ūdeņraža jonu koncentrācija",VLOOKUP(Dati!$A8919,Normas!$A:$D,3,FALSE),VLOOKUP(Dati!$A8919,Normas!$A:$D,3,FALSE)*0.3)),"")</f>
      </c>
    </row>
    <row r="8920" spans="2:9" x14ac:dyDescent="0.2">
      <c r="B8920">
        <f>IF(ISBLANK(A8920),"",VLOOKUP(A8920,Normas!A:D,4,FALSE))</f>
      </c>
      <c r="E8920" s="2">
        <f>IF(ISBLANK(D8920),"",INT(YEARFRAC(D8920,'Vispārīga informācija'!$B$2)))</f>
      </c>
      <c r="F8920" s="2">
        <f>IFERROR(IF(ISBLANK($A8920),"",IF($A8920="Ūdeņraža jonu koncentrācija",VLOOKUP(Dati!$A8920,Normas!$A:$D,2,FALSE),VLOOKUP(Dati!$A8920,Normas!$A:$D,2,FALSE)*0.6)),"")</f>
      </c>
      <c r="G8920" s="2">
        <f>IFERROR(IF(ISBLANK($A8920),"",IF($A8920="Ūdeņraža jonu koncentrācija",VLOOKUP(Dati!$A8920,Normas!$A:$D,3,FALSE),VLOOKUP(Dati!$A8920,Normas!$A:$D,3,FALSE)*0.6)),"")</f>
      </c>
      <c r="H8920" s="2">
        <f>IFERROR(IF(ISBLANK($A8920),"",IF($A8920="Ūdeņraža jonu koncentrācija",VLOOKUP(Dati!$A8920,Normas!$A:$D,2,FALSE),VLOOKUP(Dati!$A8920,Normas!$A:$D,2,FALSE)*0.3)),"")</f>
      </c>
      <c r="I8920" s="2">
        <f>IFERROR(IF(ISBLANK($A8920),"",IF($A8920="Ūdeņraža jonu koncentrācija",VLOOKUP(Dati!$A8920,Normas!$A:$D,3,FALSE),VLOOKUP(Dati!$A8920,Normas!$A:$D,3,FALSE)*0.3)),"")</f>
      </c>
    </row>
    <row r="8921" spans="2:9" x14ac:dyDescent="0.2">
      <c r="B8921">
        <f>IF(ISBLANK(A8921),"",VLOOKUP(A8921,Normas!A:D,4,FALSE))</f>
      </c>
      <c r="E8921" s="2">
        <f>IF(ISBLANK(D8921),"",INT(YEARFRAC(D8921,'Vispārīga informācija'!$B$2)))</f>
      </c>
      <c r="F8921" s="2">
        <f>IFERROR(IF(ISBLANK($A8921),"",IF($A8921="Ūdeņraža jonu koncentrācija",VLOOKUP(Dati!$A8921,Normas!$A:$D,2,FALSE),VLOOKUP(Dati!$A8921,Normas!$A:$D,2,FALSE)*0.6)),"")</f>
      </c>
      <c r="G8921" s="2">
        <f>IFERROR(IF(ISBLANK($A8921),"",IF($A8921="Ūdeņraža jonu koncentrācija",VLOOKUP(Dati!$A8921,Normas!$A:$D,3,FALSE),VLOOKUP(Dati!$A8921,Normas!$A:$D,3,FALSE)*0.6)),"")</f>
      </c>
      <c r="H8921" s="2">
        <f>IFERROR(IF(ISBLANK($A8921),"",IF($A8921="Ūdeņraža jonu koncentrācija",VLOOKUP(Dati!$A8921,Normas!$A:$D,2,FALSE),VLOOKUP(Dati!$A8921,Normas!$A:$D,2,FALSE)*0.3)),"")</f>
      </c>
      <c r="I8921" s="2">
        <f>IFERROR(IF(ISBLANK($A8921),"",IF($A8921="Ūdeņraža jonu koncentrācija",VLOOKUP(Dati!$A8921,Normas!$A:$D,3,FALSE),VLOOKUP(Dati!$A8921,Normas!$A:$D,3,FALSE)*0.3)),"")</f>
      </c>
    </row>
    <row r="8922" spans="2:9" x14ac:dyDescent="0.2">
      <c r="B8922">
        <f>IF(ISBLANK(A8922),"",VLOOKUP(A8922,Normas!A:D,4,FALSE))</f>
      </c>
      <c r="E8922" s="2">
        <f>IF(ISBLANK(D8922),"",INT(YEARFRAC(D8922,'Vispārīga informācija'!$B$2)))</f>
      </c>
      <c r="F8922" s="2">
        <f>IFERROR(IF(ISBLANK($A8922),"",IF($A8922="Ūdeņraža jonu koncentrācija",VLOOKUP(Dati!$A8922,Normas!$A:$D,2,FALSE),VLOOKUP(Dati!$A8922,Normas!$A:$D,2,FALSE)*0.6)),"")</f>
      </c>
      <c r="G8922" s="2">
        <f>IFERROR(IF(ISBLANK($A8922),"",IF($A8922="Ūdeņraža jonu koncentrācija",VLOOKUP(Dati!$A8922,Normas!$A:$D,3,FALSE),VLOOKUP(Dati!$A8922,Normas!$A:$D,3,FALSE)*0.6)),"")</f>
      </c>
      <c r="H8922" s="2">
        <f>IFERROR(IF(ISBLANK($A8922),"",IF($A8922="Ūdeņraža jonu koncentrācija",VLOOKUP(Dati!$A8922,Normas!$A:$D,2,FALSE),VLOOKUP(Dati!$A8922,Normas!$A:$D,2,FALSE)*0.3)),"")</f>
      </c>
      <c r="I8922" s="2">
        <f>IFERROR(IF(ISBLANK($A8922),"",IF($A8922="Ūdeņraža jonu koncentrācija",VLOOKUP(Dati!$A8922,Normas!$A:$D,3,FALSE),VLOOKUP(Dati!$A8922,Normas!$A:$D,3,FALSE)*0.3)),"")</f>
      </c>
    </row>
    <row r="8923" spans="2:9" x14ac:dyDescent="0.2">
      <c r="B8923">
        <f>IF(ISBLANK(A8923),"",VLOOKUP(A8923,Normas!A:D,4,FALSE))</f>
      </c>
      <c r="E8923" s="2">
        <f>IF(ISBLANK(D8923),"",INT(YEARFRAC(D8923,'Vispārīga informācija'!$B$2)))</f>
      </c>
      <c r="F8923" s="2">
        <f>IFERROR(IF(ISBLANK($A8923),"",IF($A8923="Ūdeņraža jonu koncentrācija",VLOOKUP(Dati!$A8923,Normas!$A:$D,2,FALSE),VLOOKUP(Dati!$A8923,Normas!$A:$D,2,FALSE)*0.6)),"")</f>
      </c>
      <c r="G8923" s="2">
        <f>IFERROR(IF(ISBLANK($A8923),"",IF($A8923="Ūdeņraža jonu koncentrācija",VLOOKUP(Dati!$A8923,Normas!$A:$D,3,FALSE),VLOOKUP(Dati!$A8923,Normas!$A:$D,3,FALSE)*0.6)),"")</f>
      </c>
      <c r="H8923" s="2">
        <f>IFERROR(IF(ISBLANK($A8923),"",IF($A8923="Ūdeņraža jonu koncentrācija",VLOOKUP(Dati!$A8923,Normas!$A:$D,2,FALSE),VLOOKUP(Dati!$A8923,Normas!$A:$D,2,FALSE)*0.3)),"")</f>
      </c>
      <c r="I8923" s="2">
        <f>IFERROR(IF(ISBLANK($A8923),"",IF($A8923="Ūdeņraža jonu koncentrācija",VLOOKUP(Dati!$A8923,Normas!$A:$D,3,FALSE),VLOOKUP(Dati!$A8923,Normas!$A:$D,3,FALSE)*0.3)),"")</f>
      </c>
    </row>
    <row r="8924" spans="2:9" x14ac:dyDescent="0.2">
      <c r="B8924">
        <f>IF(ISBLANK(A8924),"",VLOOKUP(A8924,Normas!A:D,4,FALSE))</f>
      </c>
      <c r="E8924" s="2">
        <f>IF(ISBLANK(D8924),"",INT(YEARFRAC(D8924,'Vispārīga informācija'!$B$2)))</f>
      </c>
      <c r="F8924" s="2">
        <f>IFERROR(IF(ISBLANK($A8924),"",IF($A8924="Ūdeņraža jonu koncentrācija",VLOOKUP(Dati!$A8924,Normas!$A:$D,2,FALSE),VLOOKUP(Dati!$A8924,Normas!$A:$D,2,FALSE)*0.6)),"")</f>
      </c>
      <c r="G8924" s="2">
        <f>IFERROR(IF(ISBLANK($A8924),"",IF($A8924="Ūdeņraža jonu koncentrācija",VLOOKUP(Dati!$A8924,Normas!$A:$D,3,FALSE),VLOOKUP(Dati!$A8924,Normas!$A:$D,3,FALSE)*0.6)),"")</f>
      </c>
      <c r="H8924" s="2">
        <f>IFERROR(IF(ISBLANK($A8924),"",IF($A8924="Ūdeņraža jonu koncentrācija",VLOOKUP(Dati!$A8924,Normas!$A:$D,2,FALSE),VLOOKUP(Dati!$A8924,Normas!$A:$D,2,FALSE)*0.3)),"")</f>
      </c>
      <c r="I8924" s="2">
        <f>IFERROR(IF(ISBLANK($A8924),"",IF($A8924="Ūdeņraža jonu koncentrācija",VLOOKUP(Dati!$A8924,Normas!$A:$D,3,FALSE),VLOOKUP(Dati!$A8924,Normas!$A:$D,3,FALSE)*0.3)),"")</f>
      </c>
    </row>
    <row r="8925" spans="2:9" x14ac:dyDescent="0.2">
      <c r="B8925">
        <f>IF(ISBLANK(A8925),"",VLOOKUP(A8925,Normas!A:D,4,FALSE))</f>
      </c>
      <c r="E8925" s="2">
        <f>IF(ISBLANK(D8925),"",INT(YEARFRAC(D8925,'Vispārīga informācija'!$B$2)))</f>
      </c>
      <c r="F8925" s="2">
        <f>IFERROR(IF(ISBLANK($A8925),"",IF($A8925="Ūdeņraža jonu koncentrācija",VLOOKUP(Dati!$A8925,Normas!$A:$D,2,FALSE),VLOOKUP(Dati!$A8925,Normas!$A:$D,2,FALSE)*0.6)),"")</f>
      </c>
      <c r="G8925" s="2">
        <f>IFERROR(IF(ISBLANK($A8925),"",IF($A8925="Ūdeņraža jonu koncentrācija",VLOOKUP(Dati!$A8925,Normas!$A:$D,3,FALSE),VLOOKUP(Dati!$A8925,Normas!$A:$D,3,FALSE)*0.6)),"")</f>
      </c>
      <c r="H8925" s="2">
        <f>IFERROR(IF(ISBLANK($A8925),"",IF($A8925="Ūdeņraža jonu koncentrācija",VLOOKUP(Dati!$A8925,Normas!$A:$D,2,FALSE),VLOOKUP(Dati!$A8925,Normas!$A:$D,2,FALSE)*0.3)),"")</f>
      </c>
      <c r="I8925" s="2">
        <f>IFERROR(IF(ISBLANK($A8925),"",IF($A8925="Ūdeņraža jonu koncentrācija",VLOOKUP(Dati!$A8925,Normas!$A:$D,3,FALSE),VLOOKUP(Dati!$A8925,Normas!$A:$D,3,FALSE)*0.3)),"")</f>
      </c>
    </row>
    <row r="8926" spans="2:9" x14ac:dyDescent="0.2">
      <c r="B8926">
        <f>IF(ISBLANK(A8926),"",VLOOKUP(A8926,Normas!A:D,4,FALSE))</f>
      </c>
      <c r="E8926" s="2">
        <f>IF(ISBLANK(D8926),"",INT(YEARFRAC(D8926,'Vispārīga informācija'!$B$2)))</f>
      </c>
      <c r="F8926" s="2">
        <f>IFERROR(IF(ISBLANK($A8926),"",IF($A8926="Ūdeņraža jonu koncentrācija",VLOOKUP(Dati!$A8926,Normas!$A:$D,2,FALSE),VLOOKUP(Dati!$A8926,Normas!$A:$D,2,FALSE)*0.6)),"")</f>
      </c>
      <c r="G8926" s="2">
        <f>IFERROR(IF(ISBLANK($A8926),"",IF($A8926="Ūdeņraža jonu koncentrācija",VLOOKUP(Dati!$A8926,Normas!$A:$D,3,FALSE),VLOOKUP(Dati!$A8926,Normas!$A:$D,3,FALSE)*0.6)),"")</f>
      </c>
      <c r="H8926" s="2">
        <f>IFERROR(IF(ISBLANK($A8926),"",IF($A8926="Ūdeņraža jonu koncentrācija",VLOOKUP(Dati!$A8926,Normas!$A:$D,2,FALSE),VLOOKUP(Dati!$A8926,Normas!$A:$D,2,FALSE)*0.3)),"")</f>
      </c>
      <c r="I8926" s="2">
        <f>IFERROR(IF(ISBLANK($A8926),"",IF($A8926="Ūdeņraža jonu koncentrācija",VLOOKUP(Dati!$A8926,Normas!$A:$D,3,FALSE),VLOOKUP(Dati!$A8926,Normas!$A:$D,3,FALSE)*0.3)),"")</f>
      </c>
    </row>
    <row r="8927" spans="2:9" x14ac:dyDescent="0.2">
      <c r="B8927">
        <f>IF(ISBLANK(A8927),"",VLOOKUP(A8927,Normas!A:D,4,FALSE))</f>
      </c>
      <c r="E8927" s="2">
        <f>IF(ISBLANK(D8927),"",INT(YEARFRAC(D8927,'Vispārīga informācija'!$B$2)))</f>
      </c>
      <c r="F8927" s="2">
        <f>IFERROR(IF(ISBLANK($A8927),"",IF($A8927="Ūdeņraža jonu koncentrācija",VLOOKUP(Dati!$A8927,Normas!$A:$D,2,FALSE),VLOOKUP(Dati!$A8927,Normas!$A:$D,2,FALSE)*0.6)),"")</f>
      </c>
      <c r="G8927" s="2">
        <f>IFERROR(IF(ISBLANK($A8927),"",IF($A8927="Ūdeņraža jonu koncentrācija",VLOOKUP(Dati!$A8927,Normas!$A:$D,3,FALSE),VLOOKUP(Dati!$A8927,Normas!$A:$D,3,FALSE)*0.6)),"")</f>
      </c>
      <c r="H8927" s="2">
        <f>IFERROR(IF(ISBLANK($A8927),"",IF($A8927="Ūdeņraža jonu koncentrācija",VLOOKUP(Dati!$A8927,Normas!$A:$D,2,FALSE),VLOOKUP(Dati!$A8927,Normas!$A:$D,2,FALSE)*0.3)),"")</f>
      </c>
      <c r="I8927" s="2">
        <f>IFERROR(IF(ISBLANK($A8927),"",IF($A8927="Ūdeņraža jonu koncentrācija",VLOOKUP(Dati!$A8927,Normas!$A:$D,3,FALSE),VLOOKUP(Dati!$A8927,Normas!$A:$D,3,FALSE)*0.3)),"")</f>
      </c>
    </row>
    <row r="8928" spans="2:9" x14ac:dyDescent="0.2">
      <c r="B8928">
        <f>IF(ISBLANK(A8928),"",VLOOKUP(A8928,Normas!A:D,4,FALSE))</f>
      </c>
      <c r="E8928" s="2">
        <f>IF(ISBLANK(D8928),"",INT(YEARFRAC(D8928,'Vispārīga informācija'!$B$2)))</f>
      </c>
      <c r="F8928" s="2">
        <f>IFERROR(IF(ISBLANK($A8928),"",IF($A8928="Ūdeņraža jonu koncentrācija",VLOOKUP(Dati!$A8928,Normas!$A:$D,2,FALSE),VLOOKUP(Dati!$A8928,Normas!$A:$D,2,FALSE)*0.6)),"")</f>
      </c>
      <c r="G8928" s="2">
        <f>IFERROR(IF(ISBLANK($A8928),"",IF($A8928="Ūdeņraža jonu koncentrācija",VLOOKUP(Dati!$A8928,Normas!$A:$D,3,FALSE),VLOOKUP(Dati!$A8928,Normas!$A:$D,3,FALSE)*0.6)),"")</f>
      </c>
      <c r="H8928" s="2">
        <f>IFERROR(IF(ISBLANK($A8928),"",IF($A8928="Ūdeņraža jonu koncentrācija",VLOOKUP(Dati!$A8928,Normas!$A:$D,2,FALSE),VLOOKUP(Dati!$A8928,Normas!$A:$D,2,FALSE)*0.3)),"")</f>
      </c>
      <c r="I8928" s="2">
        <f>IFERROR(IF(ISBLANK($A8928),"",IF($A8928="Ūdeņraža jonu koncentrācija",VLOOKUP(Dati!$A8928,Normas!$A:$D,3,FALSE),VLOOKUP(Dati!$A8928,Normas!$A:$D,3,FALSE)*0.3)),"")</f>
      </c>
    </row>
    <row r="8929" spans="2:9" x14ac:dyDescent="0.2">
      <c r="B8929">
        <f>IF(ISBLANK(A8929),"",VLOOKUP(A8929,Normas!A:D,4,FALSE))</f>
      </c>
      <c r="E8929" s="2">
        <f>IF(ISBLANK(D8929),"",INT(YEARFRAC(D8929,'Vispārīga informācija'!$B$2)))</f>
      </c>
      <c r="F8929" s="2">
        <f>IFERROR(IF(ISBLANK($A8929),"",IF($A8929="Ūdeņraža jonu koncentrācija",VLOOKUP(Dati!$A8929,Normas!$A:$D,2,FALSE),VLOOKUP(Dati!$A8929,Normas!$A:$D,2,FALSE)*0.6)),"")</f>
      </c>
      <c r="G8929" s="2">
        <f>IFERROR(IF(ISBLANK($A8929),"",IF($A8929="Ūdeņraža jonu koncentrācija",VLOOKUP(Dati!$A8929,Normas!$A:$D,3,FALSE),VLOOKUP(Dati!$A8929,Normas!$A:$D,3,FALSE)*0.6)),"")</f>
      </c>
      <c r="H8929" s="2">
        <f>IFERROR(IF(ISBLANK($A8929),"",IF($A8929="Ūdeņraža jonu koncentrācija",VLOOKUP(Dati!$A8929,Normas!$A:$D,2,FALSE),VLOOKUP(Dati!$A8929,Normas!$A:$D,2,FALSE)*0.3)),"")</f>
      </c>
      <c r="I8929" s="2">
        <f>IFERROR(IF(ISBLANK($A8929),"",IF($A8929="Ūdeņraža jonu koncentrācija",VLOOKUP(Dati!$A8929,Normas!$A:$D,3,FALSE),VLOOKUP(Dati!$A8929,Normas!$A:$D,3,FALSE)*0.3)),"")</f>
      </c>
    </row>
    <row r="8930" spans="2:9" x14ac:dyDescent="0.2">
      <c r="B8930">
        <f>IF(ISBLANK(A8930),"",VLOOKUP(A8930,Normas!A:D,4,FALSE))</f>
      </c>
      <c r="E8930" s="2">
        <f>IF(ISBLANK(D8930),"",INT(YEARFRAC(D8930,'Vispārīga informācija'!$B$2)))</f>
      </c>
      <c r="F8930" s="2">
        <f>IFERROR(IF(ISBLANK($A8930),"",IF($A8930="Ūdeņraža jonu koncentrācija",VLOOKUP(Dati!$A8930,Normas!$A:$D,2,FALSE),VLOOKUP(Dati!$A8930,Normas!$A:$D,2,FALSE)*0.6)),"")</f>
      </c>
      <c r="G8930" s="2">
        <f>IFERROR(IF(ISBLANK($A8930),"",IF($A8930="Ūdeņraža jonu koncentrācija",VLOOKUP(Dati!$A8930,Normas!$A:$D,3,FALSE),VLOOKUP(Dati!$A8930,Normas!$A:$D,3,FALSE)*0.6)),"")</f>
      </c>
      <c r="H8930" s="2">
        <f>IFERROR(IF(ISBLANK($A8930),"",IF($A8930="Ūdeņraža jonu koncentrācija",VLOOKUP(Dati!$A8930,Normas!$A:$D,2,FALSE),VLOOKUP(Dati!$A8930,Normas!$A:$D,2,FALSE)*0.3)),"")</f>
      </c>
      <c r="I8930" s="2">
        <f>IFERROR(IF(ISBLANK($A8930),"",IF($A8930="Ūdeņraža jonu koncentrācija",VLOOKUP(Dati!$A8930,Normas!$A:$D,3,FALSE),VLOOKUP(Dati!$A8930,Normas!$A:$D,3,FALSE)*0.3)),"")</f>
      </c>
    </row>
    <row r="8931" spans="2:9" x14ac:dyDescent="0.2">
      <c r="B8931">
        <f>IF(ISBLANK(A8931),"",VLOOKUP(A8931,Normas!A:D,4,FALSE))</f>
      </c>
      <c r="E8931" s="2">
        <f>IF(ISBLANK(D8931),"",INT(YEARFRAC(D8931,'Vispārīga informācija'!$B$2)))</f>
      </c>
      <c r="F8931" s="2">
        <f>IFERROR(IF(ISBLANK($A8931),"",IF($A8931="Ūdeņraža jonu koncentrācija",VLOOKUP(Dati!$A8931,Normas!$A:$D,2,FALSE),VLOOKUP(Dati!$A8931,Normas!$A:$D,2,FALSE)*0.6)),"")</f>
      </c>
      <c r="G8931" s="2">
        <f>IFERROR(IF(ISBLANK($A8931),"",IF($A8931="Ūdeņraža jonu koncentrācija",VLOOKUP(Dati!$A8931,Normas!$A:$D,3,FALSE),VLOOKUP(Dati!$A8931,Normas!$A:$D,3,FALSE)*0.6)),"")</f>
      </c>
      <c r="H8931" s="2">
        <f>IFERROR(IF(ISBLANK($A8931),"",IF($A8931="Ūdeņraža jonu koncentrācija",VLOOKUP(Dati!$A8931,Normas!$A:$D,2,FALSE),VLOOKUP(Dati!$A8931,Normas!$A:$D,2,FALSE)*0.3)),"")</f>
      </c>
      <c r="I8931" s="2">
        <f>IFERROR(IF(ISBLANK($A8931),"",IF($A8931="Ūdeņraža jonu koncentrācija",VLOOKUP(Dati!$A8931,Normas!$A:$D,3,FALSE),VLOOKUP(Dati!$A8931,Normas!$A:$D,3,FALSE)*0.3)),"")</f>
      </c>
    </row>
    <row r="8932" spans="2:9" x14ac:dyDescent="0.2">
      <c r="B8932">
        <f>IF(ISBLANK(A8932),"",VLOOKUP(A8932,Normas!A:D,4,FALSE))</f>
      </c>
      <c r="E8932" s="2">
        <f>IF(ISBLANK(D8932),"",INT(YEARFRAC(D8932,'Vispārīga informācija'!$B$2)))</f>
      </c>
      <c r="F8932" s="2">
        <f>IFERROR(IF(ISBLANK($A8932),"",IF($A8932="Ūdeņraža jonu koncentrācija",VLOOKUP(Dati!$A8932,Normas!$A:$D,2,FALSE),VLOOKUP(Dati!$A8932,Normas!$A:$D,2,FALSE)*0.6)),"")</f>
      </c>
      <c r="G8932" s="2">
        <f>IFERROR(IF(ISBLANK($A8932),"",IF($A8932="Ūdeņraža jonu koncentrācija",VLOOKUP(Dati!$A8932,Normas!$A:$D,3,FALSE),VLOOKUP(Dati!$A8932,Normas!$A:$D,3,FALSE)*0.6)),"")</f>
      </c>
      <c r="H8932" s="2">
        <f>IFERROR(IF(ISBLANK($A8932),"",IF($A8932="Ūdeņraža jonu koncentrācija",VLOOKUP(Dati!$A8932,Normas!$A:$D,2,FALSE),VLOOKUP(Dati!$A8932,Normas!$A:$D,2,FALSE)*0.3)),"")</f>
      </c>
      <c r="I8932" s="2">
        <f>IFERROR(IF(ISBLANK($A8932),"",IF($A8932="Ūdeņraža jonu koncentrācija",VLOOKUP(Dati!$A8932,Normas!$A:$D,3,FALSE),VLOOKUP(Dati!$A8932,Normas!$A:$D,3,FALSE)*0.3)),"")</f>
      </c>
    </row>
    <row r="8933" spans="2:9" x14ac:dyDescent="0.2">
      <c r="B8933">
        <f>IF(ISBLANK(A8933),"",VLOOKUP(A8933,Normas!A:D,4,FALSE))</f>
      </c>
      <c r="E8933" s="2">
        <f>IF(ISBLANK(D8933),"",INT(YEARFRAC(D8933,'Vispārīga informācija'!$B$2)))</f>
      </c>
      <c r="F8933" s="2">
        <f>IFERROR(IF(ISBLANK($A8933),"",IF($A8933="Ūdeņraža jonu koncentrācija",VLOOKUP(Dati!$A8933,Normas!$A:$D,2,FALSE),VLOOKUP(Dati!$A8933,Normas!$A:$D,2,FALSE)*0.6)),"")</f>
      </c>
      <c r="G8933" s="2">
        <f>IFERROR(IF(ISBLANK($A8933),"",IF($A8933="Ūdeņraža jonu koncentrācija",VLOOKUP(Dati!$A8933,Normas!$A:$D,3,FALSE),VLOOKUP(Dati!$A8933,Normas!$A:$D,3,FALSE)*0.6)),"")</f>
      </c>
      <c r="H8933" s="2">
        <f>IFERROR(IF(ISBLANK($A8933),"",IF($A8933="Ūdeņraža jonu koncentrācija",VLOOKUP(Dati!$A8933,Normas!$A:$D,2,FALSE),VLOOKUP(Dati!$A8933,Normas!$A:$D,2,FALSE)*0.3)),"")</f>
      </c>
      <c r="I8933" s="2">
        <f>IFERROR(IF(ISBLANK($A8933),"",IF($A8933="Ūdeņraža jonu koncentrācija",VLOOKUP(Dati!$A8933,Normas!$A:$D,3,FALSE),VLOOKUP(Dati!$A8933,Normas!$A:$D,3,FALSE)*0.3)),"")</f>
      </c>
    </row>
    <row r="8934" spans="2:9" x14ac:dyDescent="0.2">
      <c r="B8934">
        <f>IF(ISBLANK(A8934),"",VLOOKUP(A8934,Normas!A:D,4,FALSE))</f>
      </c>
      <c r="E8934" s="2">
        <f>IF(ISBLANK(D8934),"",INT(YEARFRAC(D8934,'Vispārīga informācija'!$B$2)))</f>
      </c>
      <c r="F8934" s="2">
        <f>IFERROR(IF(ISBLANK($A8934),"",IF($A8934="Ūdeņraža jonu koncentrācija",VLOOKUP(Dati!$A8934,Normas!$A:$D,2,FALSE),VLOOKUP(Dati!$A8934,Normas!$A:$D,2,FALSE)*0.6)),"")</f>
      </c>
      <c r="G8934" s="2">
        <f>IFERROR(IF(ISBLANK($A8934),"",IF($A8934="Ūdeņraža jonu koncentrācija",VLOOKUP(Dati!$A8934,Normas!$A:$D,3,FALSE),VLOOKUP(Dati!$A8934,Normas!$A:$D,3,FALSE)*0.6)),"")</f>
      </c>
      <c r="H8934" s="2">
        <f>IFERROR(IF(ISBLANK($A8934),"",IF($A8934="Ūdeņraža jonu koncentrācija",VLOOKUP(Dati!$A8934,Normas!$A:$D,2,FALSE),VLOOKUP(Dati!$A8934,Normas!$A:$D,2,FALSE)*0.3)),"")</f>
      </c>
      <c r="I8934" s="2">
        <f>IFERROR(IF(ISBLANK($A8934),"",IF($A8934="Ūdeņraža jonu koncentrācija",VLOOKUP(Dati!$A8934,Normas!$A:$D,3,FALSE),VLOOKUP(Dati!$A8934,Normas!$A:$D,3,FALSE)*0.3)),"")</f>
      </c>
    </row>
    <row r="8935" spans="2:9" x14ac:dyDescent="0.2">
      <c r="B8935">
        <f>IF(ISBLANK(A8935),"",VLOOKUP(A8935,Normas!A:D,4,FALSE))</f>
      </c>
      <c r="E8935" s="2">
        <f>IF(ISBLANK(D8935),"",INT(YEARFRAC(D8935,'Vispārīga informācija'!$B$2)))</f>
      </c>
      <c r="F8935" s="2">
        <f>IFERROR(IF(ISBLANK($A8935),"",IF($A8935="Ūdeņraža jonu koncentrācija",VLOOKUP(Dati!$A8935,Normas!$A:$D,2,FALSE),VLOOKUP(Dati!$A8935,Normas!$A:$D,2,FALSE)*0.6)),"")</f>
      </c>
      <c r="G8935" s="2">
        <f>IFERROR(IF(ISBLANK($A8935),"",IF($A8935="Ūdeņraža jonu koncentrācija",VLOOKUP(Dati!$A8935,Normas!$A:$D,3,FALSE),VLOOKUP(Dati!$A8935,Normas!$A:$D,3,FALSE)*0.6)),"")</f>
      </c>
      <c r="H8935" s="2">
        <f>IFERROR(IF(ISBLANK($A8935),"",IF($A8935="Ūdeņraža jonu koncentrācija",VLOOKUP(Dati!$A8935,Normas!$A:$D,2,FALSE),VLOOKUP(Dati!$A8935,Normas!$A:$D,2,FALSE)*0.3)),"")</f>
      </c>
      <c r="I8935" s="2">
        <f>IFERROR(IF(ISBLANK($A8935),"",IF($A8935="Ūdeņraža jonu koncentrācija",VLOOKUP(Dati!$A8935,Normas!$A:$D,3,FALSE),VLOOKUP(Dati!$A8935,Normas!$A:$D,3,FALSE)*0.3)),"")</f>
      </c>
    </row>
    <row r="8936" spans="2:9" x14ac:dyDescent="0.2">
      <c r="B8936">
        <f>IF(ISBLANK(A8936),"",VLOOKUP(A8936,Normas!A:D,4,FALSE))</f>
      </c>
      <c r="E8936" s="2">
        <f>IF(ISBLANK(D8936),"",INT(YEARFRAC(D8936,'Vispārīga informācija'!$B$2)))</f>
      </c>
      <c r="F8936" s="2">
        <f>IFERROR(IF(ISBLANK($A8936),"",IF($A8936="Ūdeņraža jonu koncentrācija",VLOOKUP(Dati!$A8936,Normas!$A:$D,2,FALSE),VLOOKUP(Dati!$A8936,Normas!$A:$D,2,FALSE)*0.6)),"")</f>
      </c>
      <c r="G8936" s="2">
        <f>IFERROR(IF(ISBLANK($A8936),"",IF($A8936="Ūdeņraža jonu koncentrācija",VLOOKUP(Dati!$A8936,Normas!$A:$D,3,FALSE),VLOOKUP(Dati!$A8936,Normas!$A:$D,3,FALSE)*0.6)),"")</f>
      </c>
      <c r="H8936" s="2">
        <f>IFERROR(IF(ISBLANK($A8936),"",IF($A8936="Ūdeņraža jonu koncentrācija",VLOOKUP(Dati!$A8936,Normas!$A:$D,2,FALSE),VLOOKUP(Dati!$A8936,Normas!$A:$D,2,FALSE)*0.3)),"")</f>
      </c>
      <c r="I8936" s="2">
        <f>IFERROR(IF(ISBLANK($A8936),"",IF($A8936="Ūdeņraža jonu koncentrācija",VLOOKUP(Dati!$A8936,Normas!$A:$D,3,FALSE),VLOOKUP(Dati!$A8936,Normas!$A:$D,3,FALSE)*0.3)),"")</f>
      </c>
    </row>
    <row r="8937" spans="2:9" x14ac:dyDescent="0.2">
      <c r="B8937">
        <f>IF(ISBLANK(A8937),"",VLOOKUP(A8937,Normas!A:D,4,FALSE))</f>
      </c>
      <c r="E8937" s="2">
        <f>IF(ISBLANK(D8937),"",INT(YEARFRAC(D8937,'Vispārīga informācija'!$B$2)))</f>
      </c>
      <c r="F8937" s="2">
        <f>IFERROR(IF(ISBLANK($A8937),"",IF($A8937="Ūdeņraža jonu koncentrācija",VLOOKUP(Dati!$A8937,Normas!$A:$D,2,FALSE),VLOOKUP(Dati!$A8937,Normas!$A:$D,2,FALSE)*0.6)),"")</f>
      </c>
      <c r="G8937" s="2">
        <f>IFERROR(IF(ISBLANK($A8937),"",IF($A8937="Ūdeņraža jonu koncentrācija",VLOOKUP(Dati!$A8937,Normas!$A:$D,3,FALSE),VLOOKUP(Dati!$A8937,Normas!$A:$D,3,FALSE)*0.6)),"")</f>
      </c>
      <c r="H8937" s="2">
        <f>IFERROR(IF(ISBLANK($A8937),"",IF($A8937="Ūdeņraža jonu koncentrācija",VLOOKUP(Dati!$A8937,Normas!$A:$D,2,FALSE),VLOOKUP(Dati!$A8937,Normas!$A:$D,2,FALSE)*0.3)),"")</f>
      </c>
      <c r="I8937" s="2">
        <f>IFERROR(IF(ISBLANK($A8937),"",IF($A8937="Ūdeņraža jonu koncentrācija",VLOOKUP(Dati!$A8937,Normas!$A:$D,3,FALSE),VLOOKUP(Dati!$A8937,Normas!$A:$D,3,FALSE)*0.3)),"")</f>
      </c>
    </row>
    <row r="8938" spans="2:9" x14ac:dyDescent="0.2">
      <c r="B8938">
        <f>IF(ISBLANK(A8938),"",VLOOKUP(A8938,Normas!A:D,4,FALSE))</f>
      </c>
      <c r="E8938" s="2">
        <f>IF(ISBLANK(D8938),"",INT(YEARFRAC(D8938,'Vispārīga informācija'!$B$2)))</f>
      </c>
      <c r="F8938" s="2">
        <f>IFERROR(IF(ISBLANK($A8938),"",IF($A8938="Ūdeņraža jonu koncentrācija",VLOOKUP(Dati!$A8938,Normas!$A:$D,2,FALSE),VLOOKUP(Dati!$A8938,Normas!$A:$D,2,FALSE)*0.6)),"")</f>
      </c>
      <c r="G8938" s="2">
        <f>IFERROR(IF(ISBLANK($A8938),"",IF($A8938="Ūdeņraža jonu koncentrācija",VLOOKUP(Dati!$A8938,Normas!$A:$D,3,FALSE),VLOOKUP(Dati!$A8938,Normas!$A:$D,3,FALSE)*0.6)),"")</f>
      </c>
      <c r="H8938" s="2">
        <f>IFERROR(IF(ISBLANK($A8938),"",IF($A8938="Ūdeņraža jonu koncentrācija",VLOOKUP(Dati!$A8938,Normas!$A:$D,2,FALSE),VLOOKUP(Dati!$A8938,Normas!$A:$D,2,FALSE)*0.3)),"")</f>
      </c>
      <c r="I8938" s="2">
        <f>IFERROR(IF(ISBLANK($A8938),"",IF($A8938="Ūdeņraža jonu koncentrācija",VLOOKUP(Dati!$A8938,Normas!$A:$D,3,FALSE),VLOOKUP(Dati!$A8938,Normas!$A:$D,3,FALSE)*0.3)),"")</f>
      </c>
    </row>
    <row r="8939" spans="2:9" x14ac:dyDescent="0.2">
      <c r="B8939">
        <f>IF(ISBLANK(A8939),"",VLOOKUP(A8939,Normas!A:D,4,FALSE))</f>
      </c>
      <c r="E8939" s="2">
        <f>IF(ISBLANK(D8939),"",INT(YEARFRAC(D8939,'Vispārīga informācija'!$B$2)))</f>
      </c>
      <c r="F8939" s="2">
        <f>IFERROR(IF(ISBLANK($A8939),"",IF($A8939="Ūdeņraža jonu koncentrācija",VLOOKUP(Dati!$A8939,Normas!$A:$D,2,FALSE),VLOOKUP(Dati!$A8939,Normas!$A:$D,2,FALSE)*0.6)),"")</f>
      </c>
      <c r="G8939" s="2">
        <f>IFERROR(IF(ISBLANK($A8939),"",IF($A8939="Ūdeņraža jonu koncentrācija",VLOOKUP(Dati!$A8939,Normas!$A:$D,3,FALSE),VLOOKUP(Dati!$A8939,Normas!$A:$D,3,FALSE)*0.6)),"")</f>
      </c>
      <c r="H8939" s="2">
        <f>IFERROR(IF(ISBLANK($A8939),"",IF($A8939="Ūdeņraža jonu koncentrācija",VLOOKUP(Dati!$A8939,Normas!$A:$D,2,FALSE),VLOOKUP(Dati!$A8939,Normas!$A:$D,2,FALSE)*0.3)),"")</f>
      </c>
      <c r="I8939" s="2">
        <f>IFERROR(IF(ISBLANK($A8939),"",IF($A8939="Ūdeņraža jonu koncentrācija",VLOOKUP(Dati!$A8939,Normas!$A:$D,3,FALSE),VLOOKUP(Dati!$A8939,Normas!$A:$D,3,FALSE)*0.3)),"")</f>
      </c>
    </row>
    <row r="8940" spans="2:9" x14ac:dyDescent="0.2">
      <c r="B8940">
        <f>IF(ISBLANK(A8940),"",VLOOKUP(A8940,Normas!A:D,4,FALSE))</f>
      </c>
      <c r="E8940" s="2">
        <f>IF(ISBLANK(D8940),"",INT(YEARFRAC(D8940,'Vispārīga informācija'!$B$2)))</f>
      </c>
      <c r="F8940" s="2">
        <f>IFERROR(IF(ISBLANK($A8940),"",IF($A8940="Ūdeņraža jonu koncentrācija",VLOOKUP(Dati!$A8940,Normas!$A:$D,2,FALSE),VLOOKUP(Dati!$A8940,Normas!$A:$D,2,FALSE)*0.6)),"")</f>
      </c>
      <c r="G8940" s="2">
        <f>IFERROR(IF(ISBLANK($A8940),"",IF($A8940="Ūdeņraža jonu koncentrācija",VLOOKUP(Dati!$A8940,Normas!$A:$D,3,FALSE),VLOOKUP(Dati!$A8940,Normas!$A:$D,3,FALSE)*0.6)),"")</f>
      </c>
      <c r="H8940" s="2">
        <f>IFERROR(IF(ISBLANK($A8940),"",IF($A8940="Ūdeņraža jonu koncentrācija",VLOOKUP(Dati!$A8940,Normas!$A:$D,2,FALSE),VLOOKUP(Dati!$A8940,Normas!$A:$D,2,FALSE)*0.3)),"")</f>
      </c>
      <c r="I8940" s="2">
        <f>IFERROR(IF(ISBLANK($A8940),"",IF($A8940="Ūdeņraža jonu koncentrācija",VLOOKUP(Dati!$A8940,Normas!$A:$D,3,FALSE),VLOOKUP(Dati!$A8940,Normas!$A:$D,3,FALSE)*0.3)),"")</f>
      </c>
    </row>
    <row r="8941" spans="2:9" x14ac:dyDescent="0.2">
      <c r="B8941">
        <f>IF(ISBLANK(A8941),"",VLOOKUP(A8941,Normas!A:D,4,FALSE))</f>
      </c>
      <c r="E8941" s="2">
        <f>IF(ISBLANK(D8941),"",INT(YEARFRAC(D8941,'Vispārīga informācija'!$B$2)))</f>
      </c>
      <c r="F8941" s="2">
        <f>IFERROR(IF(ISBLANK($A8941),"",IF($A8941="Ūdeņraža jonu koncentrācija",VLOOKUP(Dati!$A8941,Normas!$A:$D,2,FALSE),VLOOKUP(Dati!$A8941,Normas!$A:$D,2,FALSE)*0.6)),"")</f>
      </c>
      <c r="G8941" s="2">
        <f>IFERROR(IF(ISBLANK($A8941),"",IF($A8941="Ūdeņraža jonu koncentrācija",VLOOKUP(Dati!$A8941,Normas!$A:$D,3,FALSE),VLOOKUP(Dati!$A8941,Normas!$A:$D,3,FALSE)*0.6)),"")</f>
      </c>
      <c r="H8941" s="2">
        <f>IFERROR(IF(ISBLANK($A8941),"",IF($A8941="Ūdeņraža jonu koncentrācija",VLOOKUP(Dati!$A8941,Normas!$A:$D,2,FALSE),VLOOKUP(Dati!$A8941,Normas!$A:$D,2,FALSE)*0.3)),"")</f>
      </c>
      <c r="I8941" s="2">
        <f>IFERROR(IF(ISBLANK($A8941),"",IF($A8941="Ūdeņraža jonu koncentrācija",VLOOKUP(Dati!$A8941,Normas!$A:$D,3,FALSE),VLOOKUP(Dati!$A8941,Normas!$A:$D,3,FALSE)*0.3)),"")</f>
      </c>
    </row>
    <row r="8942" spans="2:9" x14ac:dyDescent="0.2">
      <c r="B8942">
        <f>IF(ISBLANK(A8942),"",VLOOKUP(A8942,Normas!A:D,4,FALSE))</f>
      </c>
      <c r="E8942" s="2">
        <f>IF(ISBLANK(D8942),"",INT(YEARFRAC(D8942,'Vispārīga informācija'!$B$2)))</f>
      </c>
      <c r="F8942" s="2">
        <f>IFERROR(IF(ISBLANK($A8942),"",IF($A8942="Ūdeņraža jonu koncentrācija",VLOOKUP(Dati!$A8942,Normas!$A:$D,2,FALSE),VLOOKUP(Dati!$A8942,Normas!$A:$D,2,FALSE)*0.6)),"")</f>
      </c>
      <c r="G8942" s="2">
        <f>IFERROR(IF(ISBLANK($A8942),"",IF($A8942="Ūdeņraža jonu koncentrācija",VLOOKUP(Dati!$A8942,Normas!$A:$D,3,FALSE),VLOOKUP(Dati!$A8942,Normas!$A:$D,3,FALSE)*0.6)),"")</f>
      </c>
      <c r="H8942" s="2">
        <f>IFERROR(IF(ISBLANK($A8942),"",IF($A8942="Ūdeņraža jonu koncentrācija",VLOOKUP(Dati!$A8942,Normas!$A:$D,2,FALSE),VLOOKUP(Dati!$A8942,Normas!$A:$D,2,FALSE)*0.3)),"")</f>
      </c>
      <c r="I8942" s="2">
        <f>IFERROR(IF(ISBLANK($A8942),"",IF($A8942="Ūdeņraža jonu koncentrācija",VLOOKUP(Dati!$A8942,Normas!$A:$D,3,FALSE),VLOOKUP(Dati!$A8942,Normas!$A:$D,3,FALSE)*0.3)),"")</f>
      </c>
    </row>
    <row r="8943" spans="2:9" x14ac:dyDescent="0.2">
      <c r="B8943">
        <f>IF(ISBLANK(A8943),"",VLOOKUP(A8943,Normas!A:D,4,FALSE))</f>
      </c>
      <c r="E8943" s="2">
        <f>IF(ISBLANK(D8943),"",INT(YEARFRAC(D8943,'Vispārīga informācija'!$B$2)))</f>
      </c>
      <c r="F8943" s="2">
        <f>IFERROR(IF(ISBLANK($A8943),"",IF($A8943="Ūdeņraža jonu koncentrācija",VLOOKUP(Dati!$A8943,Normas!$A:$D,2,FALSE),VLOOKUP(Dati!$A8943,Normas!$A:$D,2,FALSE)*0.6)),"")</f>
      </c>
      <c r="G8943" s="2">
        <f>IFERROR(IF(ISBLANK($A8943),"",IF($A8943="Ūdeņraža jonu koncentrācija",VLOOKUP(Dati!$A8943,Normas!$A:$D,3,FALSE),VLOOKUP(Dati!$A8943,Normas!$A:$D,3,FALSE)*0.6)),"")</f>
      </c>
      <c r="H8943" s="2">
        <f>IFERROR(IF(ISBLANK($A8943),"",IF($A8943="Ūdeņraža jonu koncentrācija",VLOOKUP(Dati!$A8943,Normas!$A:$D,2,FALSE),VLOOKUP(Dati!$A8943,Normas!$A:$D,2,FALSE)*0.3)),"")</f>
      </c>
      <c r="I8943" s="2">
        <f>IFERROR(IF(ISBLANK($A8943),"",IF($A8943="Ūdeņraža jonu koncentrācija",VLOOKUP(Dati!$A8943,Normas!$A:$D,3,FALSE),VLOOKUP(Dati!$A8943,Normas!$A:$D,3,FALSE)*0.3)),"")</f>
      </c>
    </row>
    <row r="8944" spans="2:9" x14ac:dyDescent="0.2">
      <c r="B8944">
        <f>IF(ISBLANK(A8944),"",VLOOKUP(A8944,Normas!A:D,4,FALSE))</f>
      </c>
      <c r="E8944" s="2">
        <f>IF(ISBLANK(D8944),"",INT(YEARFRAC(D8944,'Vispārīga informācija'!$B$2)))</f>
      </c>
      <c r="F8944" s="2">
        <f>IFERROR(IF(ISBLANK($A8944),"",IF($A8944="Ūdeņraža jonu koncentrācija",VLOOKUP(Dati!$A8944,Normas!$A:$D,2,FALSE),VLOOKUP(Dati!$A8944,Normas!$A:$D,2,FALSE)*0.6)),"")</f>
      </c>
      <c r="G8944" s="2">
        <f>IFERROR(IF(ISBLANK($A8944),"",IF($A8944="Ūdeņraža jonu koncentrācija",VLOOKUP(Dati!$A8944,Normas!$A:$D,3,FALSE),VLOOKUP(Dati!$A8944,Normas!$A:$D,3,FALSE)*0.6)),"")</f>
      </c>
      <c r="H8944" s="2">
        <f>IFERROR(IF(ISBLANK($A8944),"",IF($A8944="Ūdeņraža jonu koncentrācija",VLOOKUP(Dati!$A8944,Normas!$A:$D,2,FALSE),VLOOKUP(Dati!$A8944,Normas!$A:$D,2,FALSE)*0.3)),"")</f>
      </c>
      <c r="I8944" s="2">
        <f>IFERROR(IF(ISBLANK($A8944),"",IF($A8944="Ūdeņraža jonu koncentrācija",VLOOKUP(Dati!$A8944,Normas!$A:$D,3,FALSE),VLOOKUP(Dati!$A8944,Normas!$A:$D,3,FALSE)*0.3)),"")</f>
      </c>
    </row>
    <row r="8945" spans="2:9" x14ac:dyDescent="0.2">
      <c r="B8945">
        <f>IF(ISBLANK(A8945),"",VLOOKUP(A8945,Normas!A:D,4,FALSE))</f>
      </c>
      <c r="E8945" s="2">
        <f>IF(ISBLANK(D8945),"",INT(YEARFRAC(D8945,'Vispārīga informācija'!$B$2)))</f>
      </c>
      <c r="F8945" s="2">
        <f>IFERROR(IF(ISBLANK($A8945),"",IF($A8945="Ūdeņraža jonu koncentrācija",VLOOKUP(Dati!$A8945,Normas!$A:$D,2,FALSE),VLOOKUP(Dati!$A8945,Normas!$A:$D,2,FALSE)*0.6)),"")</f>
      </c>
      <c r="G8945" s="2">
        <f>IFERROR(IF(ISBLANK($A8945),"",IF($A8945="Ūdeņraža jonu koncentrācija",VLOOKUP(Dati!$A8945,Normas!$A:$D,3,FALSE),VLOOKUP(Dati!$A8945,Normas!$A:$D,3,FALSE)*0.6)),"")</f>
      </c>
      <c r="H8945" s="2">
        <f>IFERROR(IF(ISBLANK($A8945),"",IF($A8945="Ūdeņraža jonu koncentrācija",VLOOKUP(Dati!$A8945,Normas!$A:$D,2,FALSE),VLOOKUP(Dati!$A8945,Normas!$A:$D,2,FALSE)*0.3)),"")</f>
      </c>
      <c r="I8945" s="2">
        <f>IFERROR(IF(ISBLANK($A8945),"",IF($A8945="Ūdeņraža jonu koncentrācija",VLOOKUP(Dati!$A8945,Normas!$A:$D,3,FALSE),VLOOKUP(Dati!$A8945,Normas!$A:$D,3,FALSE)*0.3)),"")</f>
      </c>
    </row>
    <row r="8946" spans="2:9" x14ac:dyDescent="0.2">
      <c r="B8946">
        <f>IF(ISBLANK(A8946),"",VLOOKUP(A8946,Normas!A:D,4,FALSE))</f>
      </c>
      <c r="E8946" s="2">
        <f>IF(ISBLANK(D8946),"",INT(YEARFRAC(D8946,'Vispārīga informācija'!$B$2)))</f>
      </c>
      <c r="F8946" s="2">
        <f>IFERROR(IF(ISBLANK($A8946),"",IF($A8946="Ūdeņraža jonu koncentrācija",VLOOKUP(Dati!$A8946,Normas!$A:$D,2,FALSE),VLOOKUP(Dati!$A8946,Normas!$A:$D,2,FALSE)*0.6)),"")</f>
      </c>
      <c r="G8946" s="2">
        <f>IFERROR(IF(ISBLANK($A8946),"",IF($A8946="Ūdeņraža jonu koncentrācija",VLOOKUP(Dati!$A8946,Normas!$A:$D,3,FALSE),VLOOKUP(Dati!$A8946,Normas!$A:$D,3,FALSE)*0.6)),"")</f>
      </c>
      <c r="H8946" s="2">
        <f>IFERROR(IF(ISBLANK($A8946),"",IF($A8946="Ūdeņraža jonu koncentrācija",VLOOKUP(Dati!$A8946,Normas!$A:$D,2,FALSE),VLOOKUP(Dati!$A8946,Normas!$A:$D,2,FALSE)*0.3)),"")</f>
      </c>
      <c r="I8946" s="2">
        <f>IFERROR(IF(ISBLANK($A8946),"",IF($A8946="Ūdeņraža jonu koncentrācija",VLOOKUP(Dati!$A8946,Normas!$A:$D,3,FALSE),VLOOKUP(Dati!$A8946,Normas!$A:$D,3,FALSE)*0.3)),"")</f>
      </c>
    </row>
    <row r="8947" spans="2:9" x14ac:dyDescent="0.2">
      <c r="B8947">
        <f>IF(ISBLANK(A8947),"",VLOOKUP(A8947,Normas!A:D,4,FALSE))</f>
      </c>
      <c r="E8947" s="2">
        <f>IF(ISBLANK(D8947),"",INT(YEARFRAC(D8947,'Vispārīga informācija'!$B$2)))</f>
      </c>
      <c r="F8947" s="2">
        <f>IFERROR(IF(ISBLANK($A8947),"",IF($A8947="Ūdeņraža jonu koncentrācija",VLOOKUP(Dati!$A8947,Normas!$A:$D,2,FALSE),VLOOKUP(Dati!$A8947,Normas!$A:$D,2,FALSE)*0.6)),"")</f>
      </c>
      <c r="G8947" s="2">
        <f>IFERROR(IF(ISBLANK($A8947),"",IF($A8947="Ūdeņraža jonu koncentrācija",VLOOKUP(Dati!$A8947,Normas!$A:$D,3,FALSE),VLOOKUP(Dati!$A8947,Normas!$A:$D,3,FALSE)*0.6)),"")</f>
      </c>
      <c r="H8947" s="2">
        <f>IFERROR(IF(ISBLANK($A8947),"",IF($A8947="Ūdeņraža jonu koncentrācija",VLOOKUP(Dati!$A8947,Normas!$A:$D,2,FALSE),VLOOKUP(Dati!$A8947,Normas!$A:$D,2,FALSE)*0.3)),"")</f>
      </c>
      <c r="I8947" s="2">
        <f>IFERROR(IF(ISBLANK($A8947),"",IF($A8947="Ūdeņraža jonu koncentrācija",VLOOKUP(Dati!$A8947,Normas!$A:$D,3,FALSE),VLOOKUP(Dati!$A8947,Normas!$A:$D,3,FALSE)*0.3)),"")</f>
      </c>
    </row>
    <row r="8948" spans="2:9" x14ac:dyDescent="0.2">
      <c r="B8948">
        <f>IF(ISBLANK(A8948),"",VLOOKUP(A8948,Normas!A:D,4,FALSE))</f>
      </c>
      <c r="E8948" s="2">
        <f>IF(ISBLANK(D8948),"",INT(YEARFRAC(D8948,'Vispārīga informācija'!$B$2)))</f>
      </c>
      <c r="F8948" s="2">
        <f>IFERROR(IF(ISBLANK($A8948),"",IF($A8948="Ūdeņraža jonu koncentrācija",VLOOKUP(Dati!$A8948,Normas!$A:$D,2,FALSE),VLOOKUP(Dati!$A8948,Normas!$A:$D,2,FALSE)*0.6)),"")</f>
      </c>
      <c r="G8948" s="2">
        <f>IFERROR(IF(ISBLANK($A8948),"",IF($A8948="Ūdeņraža jonu koncentrācija",VLOOKUP(Dati!$A8948,Normas!$A:$D,3,FALSE),VLOOKUP(Dati!$A8948,Normas!$A:$D,3,FALSE)*0.6)),"")</f>
      </c>
      <c r="H8948" s="2">
        <f>IFERROR(IF(ISBLANK($A8948),"",IF($A8948="Ūdeņraža jonu koncentrācija",VLOOKUP(Dati!$A8948,Normas!$A:$D,2,FALSE),VLOOKUP(Dati!$A8948,Normas!$A:$D,2,FALSE)*0.3)),"")</f>
      </c>
      <c r="I8948" s="2">
        <f>IFERROR(IF(ISBLANK($A8948),"",IF($A8948="Ūdeņraža jonu koncentrācija",VLOOKUP(Dati!$A8948,Normas!$A:$D,3,FALSE),VLOOKUP(Dati!$A8948,Normas!$A:$D,3,FALSE)*0.3)),"")</f>
      </c>
    </row>
    <row r="8949" spans="2:9" x14ac:dyDescent="0.2">
      <c r="B8949">
        <f>IF(ISBLANK(A8949),"",VLOOKUP(A8949,Normas!A:D,4,FALSE))</f>
      </c>
      <c r="E8949" s="2">
        <f>IF(ISBLANK(D8949),"",INT(YEARFRAC(D8949,'Vispārīga informācija'!$B$2)))</f>
      </c>
      <c r="F8949" s="2">
        <f>IFERROR(IF(ISBLANK($A8949),"",IF($A8949="Ūdeņraža jonu koncentrācija",VLOOKUP(Dati!$A8949,Normas!$A:$D,2,FALSE),VLOOKUP(Dati!$A8949,Normas!$A:$D,2,FALSE)*0.6)),"")</f>
      </c>
      <c r="G8949" s="2">
        <f>IFERROR(IF(ISBLANK($A8949),"",IF($A8949="Ūdeņraža jonu koncentrācija",VLOOKUP(Dati!$A8949,Normas!$A:$D,3,FALSE),VLOOKUP(Dati!$A8949,Normas!$A:$D,3,FALSE)*0.6)),"")</f>
      </c>
      <c r="H8949" s="2">
        <f>IFERROR(IF(ISBLANK($A8949),"",IF($A8949="Ūdeņraža jonu koncentrācija",VLOOKUP(Dati!$A8949,Normas!$A:$D,2,FALSE),VLOOKUP(Dati!$A8949,Normas!$A:$D,2,FALSE)*0.3)),"")</f>
      </c>
      <c r="I8949" s="2">
        <f>IFERROR(IF(ISBLANK($A8949),"",IF($A8949="Ūdeņraža jonu koncentrācija",VLOOKUP(Dati!$A8949,Normas!$A:$D,3,FALSE),VLOOKUP(Dati!$A8949,Normas!$A:$D,3,FALSE)*0.3)),"")</f>
      </c>
    </row>
    <row r="8950" spans="2:9" x14ac:dyDescent="0.2">
      <c r="B8950">
        <f>IF(ISBLANK(A8950),"",VLOOKUP(A8950,Normas!A:D,4,FALSE))</f>
      </c>
      <c r="E8950" s="2">
        <f>IF(ISBLANK(D8950),"",INT(YEARFRAC(D8950,'Vispārīga informācija'!$B$2)))</f>
      </c>
      <c r="F8950" s="2">
        <f>IFERROR(IF(ISBLANK($A8950),"",IF($A8950="Ūdeņraža jonu koncentrācija",VLOOKUP(Dati!$A8950,Normas!$A:$D,2,FALSE),VLOOKUP(Dati!$A8950,Normas!$A:$D,2,FALSE)*0.6)),"")</f>
      </c>
      <c r="G8950" s="2">
        <f>IFERROR(IF(ISBLANK($A8950),"",IF($A8950="Ūdeņraža jonu koncentrācija",VLOOKUP(Dati!$A8950,Normas!$A:$D,3,FALSE),VLOOKUP(Dati!$A8950,Normas!$A:$D,3,FALSE)*0.6)),"")</f>
      </c>
      <c r="H8950" s="2">
        <f>IFERROR(IF(ISBLANK($A8950),"",IF($A8950="Ūdeņraža jonu koncentrācija",VLOOKUP(Dati!$A8950,Normas!$A:$D,2,FALSE),VLOOKUP(Dati!$A8950,Normas!$A:$D,2,FALSE)*0.3)),"")</f>
      </c>
      <c r="I8950" s="2">
        <f>IFERROR(IF(ISBLANK($A8950),"",IF($A8950="Ūdeņraža jonu koncentrācija",VLOOKUP(Dati!$A8950,Normas!$A:$D,3,FALSE),VLOOKUP(Dati!$A8950,Normas!$A:$D,3,FALSE)*0.3)),"")</f>
      </c>
    </row>
    <row r="8951" spans="2:9" x14ac:dyDescent="0.2">
      <c r="B8951">
        <f>IF(ISBLANK(A8951),"",VLOOKUP(A8951,Normas!A:D,4,FALSE))</f>
      </c>
      <c r="E8951" s="2">
        <f>IF(ISBLANK(D8951),"",INT(YEARFRAC(D8951,'Vispārīga informācija'!$B$2)))</f>
      </c>
      <c r="F8951" s="2">
        <f>IFERROR(IF(ISBLANK($A8951),"",IF($A8951="Ūdeņraža jonu koncentrācija",VLOOKUP(Dati!$A8951,Normas!$A:$D,2,FALSE),VLOOKUP(Dati!$A8951,Normas!$A:$D,2,FALSE)*0.6)),"")</f>
      </c>
      <c r="G8951" s="2">
        <f>IFERROR(IF(ISBLANK($A8951),"",IF($A8951="Ūdeņraža jonu koncentrācija",VLOOKUP(Dati!$A8951,Normas!$A:$D,3,FALSE),VLOOKUP(Dati!$A8951,Normas!$A:$D,3,FALSE)*0.6)),"")</f>
      </c>
      <c r="H8951" s="2">
        <f>IFERROR(IF(ISBLANK($A8951),"",IF($A8951="Ūdeņraža jonu koncentrācija",VLOOKUP(Dati!$A8951,Normas!$A:$D,2,FALSE),VLOOKUP(Dati!$A8951,Normas!$A:$D,2,FALSE)*0.3)),"")</f>
      </c>
      <c r="I8951" s="2">
        <f>IFERROR(IF(ISBLANK($A8951),"",IF($A8951="Ūdeņraža jonu koncentrācija",VLOOKUP(Dati!$A8951,Normas!$A:$D,3,FALSE),VLOOKUP(Dati!$A8951,Normas!$A:$D,3,FALSE)*0.3)),"")</f>
      </c>
    </row>
    <row r="8952" spans="2:9" x14ac:dyDescent="0.2">
      <c r="B8952">
        <f>IF(ISBLANK(A8952),"",VLOOKUP(A8952,Normas!A:D,4,FALSE))</f>
      </c>
      <c r="E8952" s="2">
        <f>IF(ISBLANK(D8952),"",INT(YEARFRAC(D8952,'Vispārīga informācija'!$B$2)))</f>
      </c>
      <c r="F8952" s="2">
        <f>IFERROR(IF(ISBLANK($A8952),"",IF($A8952="Ūdeņraža jonu koncentrācija",VLOOKUP(Dati!$A8952,Normas!$A:$D,2,FALSE),VLOOKUP(Dati!$A8952,Normas!$A:$D,2,FALSE)*0.6)),"")</f>
      </c>
      <c r="G8952" s="2">
        <f>IFERROR(IF(ISBLANK($A8952),"",IF($A8952="Ūdeņraža jonu koncentrācija",VLOOKUP(Dati!$A8952,Normas!$A:$D,3,FALSE),VLOOKUP(Dati!$A8952,Normas!$A:$D,3,FALSE)*0.6)),"")</f>
      </c>
      <c r="H8952" s="2">
        <f>IFERROR(IF(ISBLANK($A8952),"",IF($A8952="Ūdeņraža jonu koncentrācija",VLOOKUP(Dati!$A8952,Normas!$A:$D,2,FALSE),VLOOKUP(Dati!$A8952,Normas!$A:$D,2,FALSE)*0.3)),"")</f>
      </c>
      <c r="I8952" s="2">
        <f>IFERROR(IF(ISBLANK($A8952),"",IF($A8952="Ūdeņraža jonu koncentrācija",VLOOKUP(Dati!$A8952,Normas!$A:$D,3,FALSE),VLOOKUP(Dati!$A8952,Normas!$A:$D,3,FALSE)*0.3)),"")</f>
      </c>
    </row>
    <row r="8953" spans="2:9" x14ac:dyDescent="0.2">
      <c r="B8953">
        <f>IF(ISBLANK(A8953),"",VLOOKUP(A8953,Normas!A:D,4,FALSE))</f>
      </c>
      <c r="E8953" s="2">
        <f>IF(ISBLANK(D8953),"",INT(YEARFRAC(D8953,'Vispārīga informācija'!$B$2)))</f>
      </c>
      <c r="F8953" s="2">
        <f>IFERROR(IF(ISBLANK($A8953),"",IF($A8953="Ūdeņraža jonu koncentrācija",VLOOKUP(Dati!$A8953,Normas!$A:$D,2,FALSE),VLOOKUP(Dati!$A8953,Normas!$A:$D,2,FALSE)*0.6)),"")</f>
      </c>
      <c r="G8953" s="2">
        <f>IFERROR(IF(ISBLANK($A8953),"",IF($A8953="Ūdeņraža jonu koncentrācija",VLOOKUP(Dati!$A8953,Normas!$A:$D,3,FALSE),VLOOKUP(Dati!$A8953,Normas!$A:$D,3,FALSE)*0.6)),"")</f>
      </c>
      <c r="H8953" s="2">
        <f>IFERROR(IF(ISBLANK($A8953),"",IF($A8953="Ūdeņraža jonu koncentrācija",VLOOKUP(Dati!$A8953,Normas!$A:$D,2,FALSE),VLOOKUP(Dati!$A8953,Normas!$A:$D,2,FALSE)*0.3)),"")</f>
      </c>
      <c r="I8953" s="2">
        <f>IFERROR(IF(ISBLANK($A8953),"",IF($A8953="Ūdeņraža jonu koncentrācija",VLOOKUP(Dati!$A8953,Normas!$A:$D,3,FALSE),VLOOKUP(Dati!$A8953,Normas!$A:$D,3,FALSE)*0.3)),"")</f>
      </c>
    </row>
    <row r="8954" spans="2:9" x14ac:dyDescent="0.2">
      <c r="B8954">
        <f>IF(ISBLANK(A8954),"",VLOOKUP(A8954,Normas!A:D,4,FALSE))</f>
      </c>
      <c r="E8954" s="2">
        <f>IF(ISBLANK(D8954),"",INT(YEARFRAC(D8954,'Vispārīga informācija'!$B$2)))</f>
      </c>
      <c r="F8954" s="2">
        <f>IFERROR(IF(ISBLANK($A8954),"",IF($A8954="Ūdeņraža jonu koncentrācija",VLOOKUP(Dati!$A8954,Normas!$A:$D,2,FALSE),VLOOKUP(Dati!$A8954,Normas!$A:$D,2,FALSE)*0.6)),"")</f>
      </c>
      <c r="G8954" s="2">
        <f>IFERROR(IF(ISBLANK($A8954),"",IF($A8954="Ūdeņraža jonu koncentrācija",VLOOKUP(Dati!$A8954,Normas!$A:$D,3,FALSE),VLOOKUP(Dati!$A8954,Normas!$A:$D,3,FALSE)*0.6)),"")</f>
      </c>
      <c r="H8954" s="2">
        <f>IFERROR(IF(ISBLANK($A8954),"",IF($A8954="Ūdeņraža jonu koncentrācija",VLOOKUP(Dati!$A8954,Normas!$A:$D,2,FALSE),VLOOKUP(Dati!$A8954,Normas!$A:$D,2,FALSE)*0.3)),"")</f>
      </c>
      <c r="I8954" s="2">
        <f>IFERROR(IF(ISBLANK($A8954),"",IF($A8954="Ūdeņraža jonu koncentrācija",VLOOKUP(Dati!$A8954,Normas!$A:$D,3,FALSE),VLOOKUP(Dati!$A8954,Normas!$A:$D,3,FALSE)*0.3)),"")</f>
      </c>
    </row>
    <row r="8955" spans="2:9" x14ac:dyDescent="0.2">
      <c r="B8955">
        <f>IF(ISBLANK(A8955),"",VLOOKUP(A8955,Normas!A:D,4,FALSE))</f>
      </c>
      <c r="E8955" s="2">
        <f>IF(ISBLANK(D8955),"",INT(YEARFRAC(D8955,'Vispārīga informācija'!$B$2)))</f>
      </c>
      <c r="F8955" s="2">
        <f>IFERROR(IF(ISBLANK($A8955),"",IF($A8955="Ūdeņraža jonu koncentrācija",VLOOKUP(Dati!$A8955,Normas!$A:$D,2,FALSE),VLOOKUP(Dati!$A8955,Normas!$A:$D,2,FALSE)*0.6)),"")</f>
      </c>
      <c r="G8955" s="2">
        <f>IFERROR(IF(ISBLANK($A8955),"",IF($A8955="Ūdeņraža jonu koncentrācija",VLOOKUP(Dati!$A8955,Normas!$A:$D,3,FALSE),VLOOKUP(Dati!$A8955,Normas!$A:$D,3,FALSE)*0.6)),"")</f>
      </c>
      <c r="H8955" s="2">
        <f>IFERROR(IF(ISBLANK($A8955),"",IF($A8955="Ūdeņraža jonu koncentrācija",VLOOKUP(Dati!$A8955,Normas!$A:$D,2,FALSE),VLOOKUP(Dati!$A8955,Normas!$A:$D,2,FALSE)*0.3)),"")</f>
      </c>
      <c r="I8955" s="2">
        <f>IFERROR(IF(ISBLANK($A8955),"",IF($A8955="Ūdeņraža jonu koncentrācija",VLOOKUP(Dati!$A8955,Normas!$A:$D,3,FALSE),VLOOKUP(Dati!$A8955,Normas!$A:$D,3,FALSE)*0.3)),"")</f>
      </c>
    </row>
    <row r="8956" spans="2:9" x14ac:dyDescent="0.2">
      <c r="B8956">
        <f>IF(ISBLANK(A8956),"",VLOOKUP(A8956,Normas!A:D,4,FALSE))</f>
      </c>
      <c r="E8956" s="2">
        <f>IF(ISBLANK(D8956),"",INT(YEARFRAC(D8956,'Vispārīga informācija'!$B$2)))</f>
      </c>
      <c r="F8956" s="2">
        <f>IFERROR(IF(ISBLANK($A8956),"",IF($A8956="Ūdeņraža jonu koncentrācija",VLOOKUP(Dati!$A8956,Normas!$A:$D,2,FALSE),VLOOKUP(Dati!$A8956,Normas!$A:$D,2,FALSE)*0.6)),"")</f>
      </c>
      <c r="G8956" s="2">
        <f>IFERROR(IF(ISBLANK($A8956),"",IF($A8956="Ūdeņraža jonu koncentrācija",VLOOKUP(Dati!$A8956,Normas!$A:$D,3,FALSE),VLOOKUP(Dati!$A8956,Normas!$A:$D,3,FALSE)*0.6)),"")</f>
      </c>
      <c r="H8956" s="2">
        <f>IFERROR(IF(ISBLANK($A8956),"",IF($A8956="Ūdeņraža jonu koncentrācija",VLOOKUP(Dati!$A8956,Normas!$A:$D,2,FALSE),VLOOKUP(Dati!$A8956,Normas!$A:$D,2,FALSE)*0.3)),"")</f>
      </c>
      <c r="I8956" s="2">
        <f>IFERROR(IF(ISBLANK($A8956),"",IF($A8956="Ūdeņraža jonu koncentrācija",VLOOKUP(Dati!$A8956,Normas!$A:$D,3,FALSE),VLOOKUP(Dati!$A8956,Normas!$A:$D,3,FALSE)*0.3)),"")</f>
      </c>
    </row>
    <row r="8957" spans="2:9" x14ac:dyDescent="0.2">
      <c r="B8957">
        <f>IF(ISBLANK(A8957),"",VLOOKUP(A8957,Normas!A:D,4,FALSE))</f>
      </c>
      <c r="E8957" s="2">
        <f>IF(ISBLANK(D8957),"",INT(YEARFRAC(D8957,'Vispārīga informācija'!$B$2)))</f>
      </c>
      <c r="F8957" s="2">
        <f>IFERROR(IF(ISBLANK($A8957),"",IF($A8957="Ūdeņraža jonu koncentrācija",VLOOKUP(Dati!$A8957,Normas!$A:$D,2,FALSE),VLOOKUP(Dati!$A8957,Normas!$A:$D,2,FALSE)*0.6)),"")</f>
      </c>
      <c r="G8957" s="2">
        <f>IFERROR(IF(ISBLANK($A8957),"",IF($A8957="Ūdeņraža jonu koncentrācija",VLOOKUP(Dati!$A8957,Normas!$A:$D,3,FALSE),VLOOKUP(Dati!$A8957,Normas!$A:$D,3,FALSE)*0.6)),"")</f>
      </c>
      <c r="H8957" s="2">
        <f>IFERROR(IF(ISBLANK($A8957),"",IF($A8957="Ūdeņraža jonu koncentrācija",VLOOKUP(Dati!$A8957,Normas!$A:$D,2,FALSE),VLOOKUP(Dati!$A8957,Normas!$A:$D,2,FALSE)*0.3)),"")</f>
      </c>
      <c r="I8957" s="2">
        <f>IFERROR(IF(ISBLANK($A8957),"",IF($A8957="Ūdeņraža jonu koncentrācija",VLOOKUP(Dati!$A8957,Normas!$A:$D,3,FALSE),VLOOKUP(Dati!$A8957,Normas!$A:$D,3,FALSE)*0.3)),"")</f>
      </c>
    </row>
    <row r="8958" spans="2:9" x14ac:dyDescent="0.2">
      <c r="B8958">
        <f>IF(ISBLANK(A8958),"",VLOOKUP(A8958,Normas!A:D,4,FALSE))</f>
      </c>
      <c r="E8958" s="2">
        <f>IF(ISBLANK(D8958),"",INT(YEARFRAC(D8958,'Vispārīga informācija'!$B$2)))</f>
      </c>
      <c r="F8958" s="2">
        <f>IFERROR(IF(ISBLANK($A8958),"",IF($A8958="Ūdeņraža jonu koncentrācija",VLOOKUP(Dati!$A8958,Normas!$A:$D,2,FALSE),VLOOKUP(Dati!$A8958,Normas!$A:$D,2,FALSE)*0.6)),"")</f>
      </c>
      <c r="G8958" s="2">
        <f>IFERROR(IF(ISBLANK($A8958),"",IF($A8958="Ūdeņraža jonu koncentrācija",VLOOKUP(Dati!$A8958,Normas!$A:$D,3,FALSE),VLOOKUP(Dati!$A8958,Normas!$A:$D,3,FALSE)*0.6)),"")</f>
      </c>
      <c r="H8958" s="2">
        <f>IFERROR(IF(ISBLANK($A8958),"",IF($A8958="Ūdeņraža jonu koncentrācija",VLOOKUP(Dati!$A8958,Normas!$A:$D,2,FALSE),VLOOKUP(Dati!$A8958,Normas!$A:$D,2,FALSE)*0.3)),"")</f>
      </c>
      <c r="I8958" s="2">
        <f>IFERROR(IF(ISBLANK($A8958),"",IF($A8958="Ūdeņraža jonu koncentrācija",VLOOKUP(Dati!$A8958,Normas!$A:$D,3,FALSE),VLOOKUP(Dati!$A8958,Normas!$A:$D,3,FALSE)*0.3)),"")</f>
      </c>
    </row>
    <row r="8959" spans="2:9" x14ac:dyDescent="0.2">
      <c r="B8959">
        <f>IF(ISBLANK(A8959),"",VLOOKUP(A8959,Normas!A:D,4,FALSE))</f>
      </c>
      <c r="E8959" s="2">
        <f>IF(ISBLANK(D8959),"",INT(YEARFRAC(D8959,'Vispārīga informācija'!$B$2)))</f>
      </c>
      <c r="F8959" s="2">
        <f>IFERROR(IF(ISBLANK($A8959),"",IF($A8959="Ūdeņraža jonu koncentrācija",VLOOKUP(Dati!$A8959,Normas!$A:$D,2,FALSE),VLOOKUP(Dati!$A8959,Normas!$A:$D,2,FALSE)*0.6)),"")</f>
      </c>
      <c r="G8959" s="2">
        <f>IFERROR(IF(ISBLANK($A8959),"",IF($A8959="Ūdeņraža jonu koncentrācija",VLOOKUP(Dati!$A8959,Normas!$A:$D,3,FALSE),VLOOKUP(Dati!$A8959,Normas!$A:$D,3,FALSE)*0.6)),"")</f>
      </c>
      <c r="H8959" s="2">
        <f>IFERROR(IF(ISBLANK($A8959),"",IF($A8959="Ūdeņraža jonu koncentrācija",VLOOKUP(Dati!$A8959,Normas!$A:$D,2,FALSE),VLOOKUP(Dati!$A8959,Normas!$A:$D,2,FALSE)*0.3)),"")</f>
      </c>
      <c r="I8959" s="2">
        <f>IFERROR(IF(ISBLANK($A8959),"",IF($A8959="Ūdeņraža jonu koncentrācija",VLOOKUP(Dati!$A8959,Normas!$A:$D,3,FALSE),VLOOKUP(Dati!$A8959,Normas!$A:$D,3,FALSE)*0.3)),"")</f>
      </c>
    </row>
    <row r="8960" spans="2:9" x14ac:dyDescent="0.2">
      <c r="B8960">
        <f>IF(ISBLANK(A8960),"",VLOOKUP(A8960,Normas!A:D,4,FALSE))</f>
      </c>
      <c r="E8960" s="2">
        <f>IF(ISBLANK(D8960),"",INT(YEARFRAC(D8960,'Vispārīga informācija'!$B$2)))</f>
      </c>
      <c r="F8960" s="2">
        <f>IFERROR(IF(ISBLANK($A8960),"",IF($A8960="Ūdeņraža jonu koncentrācija",VLOOKUP(Dati!$A8960,Normas!$A:$D,2,FALSE),VLOOKUP(Dati!$A8960,Normas!$A:$D,2,FALSE)*0.6)),"")</f>
      </c>
      <c r="G8960" s="2">
        <f>IFERROR(IF(ISBLANK($A8960),"",IF($A8960="Ūdeņraža jonu koncentrācija",VLOOKUP(Dati!$A8960,Normas!$A:$D,3,FALSE),VLOOKUP(Dati!$A8960,Normas!$A:$D,3,FALSE)*0.6)),"")</f>
      </c>
      <c r="H8960" s="2">
        <f>IFERROR(IF(ISBLANK($A8960),"",IF($A8960="Ūdeņraža jonu koncentrācija",VLOOKUP(Dati!$A8960,Normas!$A:$D,2,FALSE),VLOOKUP(Dati!$A8960,Normas!$A:$D,2,FALSE)*0.3)),"")</f>
      </c>
      <c r="I8960" s="2">
        <f>IFERROR(IF(ISBLANK($A8960),"",IF($A8960="Ūdeņraža jonu koncentrācija",VLOOKUP(Dati!$A8960,Normas!$A:$D,3,FALSE),VLOOKUP(Dati!$A8960,Normas!$A:$D,3,FALSE)*0.3)),"")</f>
      </c>
    </row>
    <row r="8961" spans="2:9" x14ac:dyDescent="0.2">
      <c r="B8961">
        <f>IF(ISBLANK(A8961),"",VLOOKUP(A8961,Normas!A:D,4,FALSE))</f>
      </c>
      <c r="E8961" s="2">
        <f>IF(ISBLANK(D8961),"",INT(YEARFRAC(D8961,'Vispārīga informācija'!$B$2)))</f>
      </c>
      <c r="F8961" s="2">
        <f>IFERROR(IF(ISBLANK($A8961),"",IF($A8961="Ūdeņraža jonu koncentrācija",VLOOKUP(Dati!$A8961,Normas!$A:$D,2,FALSE),VLOOKUP(Dati!$A8961,Normas!$A:$D,2,FALSE)*0.6)),"")</f>
      </c>
      <c r="G8961" s="2">
        <f>IFERROR(IF(ISBLANK($A8961),"",IF($A8961="Ūdeņraža jonu koncentrācija",VLOOKUP(Dati!$A8961,Normas!$A:$D,3,FALSE),VLOOKUP(Dati!$A8961,Normas!$A:$D,3,FALSE)*0.6)),"")</f>
      </c>
      <c r="H8961" s="2">
        <f>IFERROR(IF(ISBLANK($A8961),"",IF($A8961="Ūdeņraža jonu koncentrācija",VLOOKUP(Dati!$A8961,Normas!$A:$D,2,FALSE),VLOOKUP(Dati!$A8961,Normas!$A:$D,2,FALSE)*0.3)),"")</f>
      </c>
      <c r="I8961" s="2">
        <f>IFERROR(IF(ISBLANK($A8961),"",IF($A8961="Ūdeņraža jonu koncentrācija",VLOOKUP(Dati!$A8961,Normas!$A:$D,3,FALSE),VLOOKUP(Dati!$A8961,Normas!$A:$D,3,FALSE)*0.3)),"")</f>
      </c>
    </row>
    <row r="8962" spans="2:9" x14ac:dyDescent="0.2">
      <c r="B8962">
        <f>IF(ISBLANK(A8962),"",VLOOKUP(A8962,Normas!A:D,4,FALSE))</f>
      </c>
      <c r="E8962" s="2">
        <f>IF(ISBLANK(D8962),"",INT(YEARFRAC(D8962,'Vispārīga informācija'!$B$2)))</f>
      </c>
      <c r="F8962" s="2">
        <f>IFERROR(IF(ISBLANK($A8962),"",IF($A8962="Ūdeņraža jonu koncentrācija",VLOOKUP(Dati!$A8962,Normas!$A:$D,2,FALSE),VLOOKUP(Dati!$A8962,Normas!$A:$D,2,FALSE)*0.6)),"")</f>
      </c>
      <c r="G8962" s="2">
        <f>IFERROR(IF(ISBLANK($A8962),"",IF($A8962="Ūdeņraža jonu koncentrācija",VLOOKUP(Dati!$A8962,Normas!$A:$D,3,FALSE),VLOOKUP(Dati!$A8962,Normas!$A:$D,3,FALSE)*0.6)),"")</f>
      </c>
      <c r="H8962" s="2">
        <f>IFERROR(IF(ISBLANK($A8962),"",IF($A8962="Ūdeņraža jonu koncentrācija",VLOOKUP(Dati!$A8962,Normas!$A:$D,2,FALSE),VLOOKUP(Dati!$A8962,Normas!$A:$D,2,FALSE)*0.3)),"")</f>
      </c>
      <c r="I8962" s="2">
        <f>IFERROR(IF(ISBLANK($A8962),"",IF($A8962="Ūdeņraža jonu koncentrācija",VLOOKUP(Dati!$A8962,Normas!$A:$D,3,FALSE),VLOOKUP(Dati!$A8962,Normas!$A:$D,3,FALSE)*0.3)),"")</f>
      </c>
    </row>
    <row r="8963" spans="2:9" x14ac:dyDescent="0.2">
      <c r="B8963">
        <f>IF(ISBLANK(A8963),"",VLOOKUP(A8963,Normas!A:D,4,FALSE))</f>
      </c>
      <c r="E8963" s="2">
        <f>IF(ISBLANK(D8963),"",INT(YEARFRAC(D8963,'Vispārīga informācija'!$B$2)))</f>
      </c>
      <c r="F8963" s="2">
        <f>IFERROR(IF(ISBLANK($A8963),"",IF($A8963="Ūdeņraža jonu koncentrācija",VLOOKUP(Dati!$A8963,Normas!$A:$D,2,FALSE),VLOOKUP(Dati!$A8963,Normas!$A:$D,2,FALSE)*0.6)),"")</f>
      </c>
      <c r="G8963" s="2">
        <f>IFERROR(IF(ISBLANK($A8963),"",IF($A8963="Ūdeņraža jonu koncentrācija",VLOOKUP(Dati!$A8963,Normas!$A:$D,3,FALSE),VLOOKUP(Dati!$A8963,Normas!$A:$D,3,FALSE)*0.6)),"")</f>
      </c>
      <c r="H8963" s="2">
        <f>IFERROR(IF(ISBLANK($A8963),"",IF($A8963="Ūdeņraža jonu koncentrācija",VLOOKUP(Dati!$A8963,Normas!$A:$D,2,FALSE),VLOOKUP(Dati!$A8963,Normas!$A:$D,2,FALSE)*0.3)),"")</f>
      </c>
      <c r="I8963" s="2">
        <f>IFERROR(IF(ISBLANK($A8963),"",IF($A8963="Ūdeņraža jonu koncentrācija",VLOOKUP(Dati!$A8963,Normas!$A:$D,3,FALSE),VLOOKUP(Dati!$A8963,Normas!$A:$D,3,FALSE)*0.3)),"")</f>
      </c>
    </row>
    <row r="8964" spans="2:9" x14ac:dyDescent="0.2">
      <c r="B8964">
        <f>IF(ISBLANK(A8964),"",VLOOKUP(A8964,Normas!A:D,4,FALSE))</f>
      </c>
      <c r="E8964" s="2">
        <f>IF(ISBLANK(D8964),"",INT(YEARFRAC(D8964,'Vispārīga informācija'!$B$2)))</f>
      </c>
      <c r="F8964" s="2">
        <f>IFERROR(IF(ISBLANK($A8964),"",IF($A8964="Ūdeņraža jonu koncentrācija",VLOOKUP(Dati!$A8964,Normas!$A:$D,2,FALSE),VLOOKUP(Dati!$A8964,Normas!$A:$D,2,FALSE)*0.6)),"")</f>
      </c>
      <c r="G8964" s="2">
        <f>IFERROR(IF(ISBLANK($A8964),"",IF($A8964="Ūdeņraža jonu koncentrācija",VLOOKUP(Dati!$A8964,Normas!$A:$D,3,FALSE),VLOOKUP(Dati!$A8964,Normas!$A:$D,3,FALSE)*0.6)),"")</f>
      </c>
      <c r="H8964" s="2">
        <f>IFERROR(IF(ISBLANK($A8964),"",IF($A8964="Ūdeņraža jonu koncentrācija",VLOOKUP(Dati!$A8964,Normas!$A:$D,2,FALSE),VLOOKUP(Dati!$A8964,Normas!$A:$D,2,FALSE)*0.3)),"")</f>
      </c>
      <c r="I8964" s="2">
        <f>IFERROR(IF(ISBLANK($A8964),"",IF($A8964="Ūdeņraža jonu koncentrācija",VLOOKUP(Dati!$A8964,Normas!$A:$D,3,FALSE),VLOOKUP(Dati!$A8964,Normas!$A:$D,3,FALSE)*0.3)),"")</f>
      </c>
    </row>
    <row r="8965" spans="2:9" x14ac:dyDescent="0.2">
      <c r="B8965">
        <f>IF(ISBLANK(A8965),"",VLOOKUP(A8965,Normas!A:D,4,FALSE))</f>
      </c>
      <c r="E8965" s="2">
        <f>IF(ISBLANK(D8965),"",INT(YEARFRAC(D8965,'Vispārīga informācija'!$B$2)))</f>
      </c>
      <c r="F8965" s="2">
        <f>IFERROR(IF(ISBLANK($A8965),"",IF($A8965="Ūdeņraža jonu koncentrācija",VLOOKUP(Dati!$A8965,Normas!$A:$D,2,FALSE),VLOOKUP(Dati!$A8965,Normas!$A:$D,2,FALSE)*0.6)),"")</f>
      </c>
      <c r="G8965" s="2">
        <f>IFERROR(IF(ISBLANK($A8965),"",IF($A8965="Ūdeņraža jonu koncentrācija",VLOOKUP(Dati!$A8965,Normas!$A:$D,3,FALSE),VLOOKUP(Dati!$A8965,Normas!$A:$D,3,FALSE)*0.6)),"")</f>
      </c>
      <c r="H8965" s="2">
        <f>IFERROR(IF(ISBLANK($A8965),"",IF($A8965="Ūdeņraža jonu koncentrācija",VLOOKUP(Dati!$A8965,Normas!$A:$D,2,FALSE),VLOOKUP(Dati!$A8965,Normas!$A:$D,2,FALSE)*0.3)),"")</f>
      </c>
      <c r="I8965" s="2">
        <f>IFERROR(IF(ISBLANK($A8965),"",IF($A8965="Ūdeņraža jonu koncentrācija",VLOOKUP(Dati!$A8965,Normas!$A:$D,3,FALSE),VLOOKUP(Dati!$A8965,Normas!$A:$D,3,FALSE)*0.3)),"")</f>
      </c>
    </row>
    <row r="8966" spans="2:9" x14ac:dyDescent="0.2">
      <c r="B8966">
        <f>IF(ISBLANK(A8966),"",VLOOKUP(A8966,Normas!A:D,4,FALSE))</f>
      </c>
      <c r="E8966" s="2">
        <f>IF(ISBLANK(D8966),"",INT(YEARFRAC(D8966,'Vispārīga informācija'!$B$2)))</f>
      </c>
      <c r="F8966" s="2">
        <f>IFERROR(IF(ISBLANK($A8966),"",IF($A8966="Ūdeņraža jonu koncentrācija",VLOOKUP(Dati!$A8966,Normas!$A:$D,2,FALSE),VLOOKUP(Dati!$A8966,Normas!$A:$D,2,FALSE)*0.6)),"")</f>
      </c>
      <c r="G8966" s="2">
        <f>IFERROR(IF(ISBLANK($A8966),"",IF($A8966="Ūdeņraža jonu koncentrācija",VLOOKUP(Dati!$A8966,Normas!$A:$D,3,FALSE),VLOOKUP(Dati!$A8966,Normas!$A:$D,3,FALSE)*0.6)),"")</f>
      </c>
      <c r="H8966" s="2">
        <f>IFERROR(IF(ISBLANK($A8966),"",IF($A8966="Ūdeņraža jonu koncentrācija",VLOOKUP(Dati!$A8966,Normas!$A:$D,2,FALSE),VLOOKUP(Dati!$A8966,Normas!$A:$D,2,FALSE)*0.3)),"")</f>
      </c>
      <c r="I8966" s="2">
        <f>IFERROR(IF(ISBLANK($A8966),"",IF($A8966="Ūdeņraža jonu koncentrācija",VLOOKUP(Dati!$A8966,Normas!$A:$D,3,FALSE),VLOOKUP(Dati!$A8966,Normas!$A:$D,3,FALSE)*0.3)),"")</f>
      </c>
    </row>
    <row r="8967" spans="2:9" x14ac:dyDescent="0.2">
      <c r="B8967">
        <f>IF(ISBLANK(A8967),"",VLOOKUP(A8967,Normas!A:D,4,FALSE))</f>
      </c>
      <c r="E8967" s="2">
        <f>IF(ISBLANK(D8967),"",INT(YEARFRAC(D8967,'Vispārīga informācija'!$B$2)))</f>
      </c>
      <c r="F8967" s="2">
        <f>IFERROR(IF(ISBLANK($A8967),"",IF($A8967="Ūdeņraža jonu koncentrācija",VLOOKUP(Dati!$A8967,Normas!$A:$D,2,FALSE),VLOOKUP(Dati!$A8967,Normas!$A:$D,2,FALSE)*0.6)),"")</f>
      </c>
      <c r="G8967" s="2">
        <f>IFERROR(IF(ISBLANK($A8967),"",IF($A8967="Ūdeņraža jonu koncentrācija",VLOOKUP(Dati!$A8967,Normas!$A:$D,3,FALSE),VLOOKUP(Dati!$A8967,Normas!$A:$D,3,FALSE)*0.6)),"")</f>
      </c>
      <c r="H8967" s="2">
        <f>IFERROR(IF(ISBLANK($A8967),"",IF($A8967="Ūdeņraža jonu koncentrācija",VLOOKUP(Dati!$A8967,Normas!$A:$D,2,FALSE),VLOOKUP(Dati!$A8967,Normas!$A:$D,2,FALSE)*0.3)),"")</f>
      </c>
      <c r="I8967" s="2">
        <f>IFERROR(IF(ISBLANK($A8967),"",IF($A8967="Ūdeņraža jonu koncentrācija",VLOOKUP(Dati!$A8967,Normas!$A:$D,3,FALSE),VLOOKUP(Dati!$A8967,Normas!$A:$D,3,FALSE)*0.3)),"")</f>
      </c>
    </row>
    <row r="8968" spans="2:9" x14ac:dyDescent="0.2">
      <c r="B8968">
        <f>IF(ISBLANK(A8968),"",VLOOKUP(A8968,Normas!A:D,4,FALSE))</f>
      </c>
      <c r="E8968" s="2">
        <f>IF(ISBLANK(D8968),"",INT(YEARFRAC(D8968,'Vispārīga informācija'!$B$2)))</f>
      </c>
      <c r="F8968" s="2">
        <f>IFERROR(IF(ISBLANK($A8968),"",IF($A8968="Ūdeņraža jonu koncentrācija",VLOOKUP(Dati!$A8968,Normas!$A:$D,2,FALSE),VLOOKUP(Dati!$A8968,Normas!$A:$D,2,FALSE)*0.6)),"")</f>
      </c>
      <c r="G8968" s="2">
        <f>IFERROR(IF(ISBLANK($A8968),"",IF($A8968="Ūdeņraža jonu koncentrācija",VLOOKUP(Dati!$A8968,Normas!$A:$D,3,FALSE),VLOOKUP(Dati!$A8968,Normas!$A:$D,3,FALSE)*0.6)),"")</f>
      </c>
      <c r="H8968" s="2">
        <f>IFERROR(IF(ISBLANK($A8968),"",IF($A8968="Ūdeņraža jonu koncentrācija",VLOOKUP(Dati!$A8968,Normas!$A:$D,2,FALSE),VLOOKUP(Dati!$A8968,Normas!$A:$D,2,FALSE)*0.3)),"")</f>
      </c>
      <c r="I8968" s="2">
        <f>IFERROR(IF(ISBLANK($A8968),"",IF($A8968="Ūdeņraža jonu koncentrācija",VLOOKUP(Dati!$A8968,Normas!$A:$D,3,FALSE),VLOOKUP(Dati!$A8968,Normas!$A:$D,3,FALSE)*0.3)),"")</f>
      </c>
    </row>
    <row r="8969" spans="2:9" x14ac:dyDescent="0.2">
      <c r="B8969">
        <f>IF(ISBLANK(A8969),"",VLOOKUP(A8969,Normas!A:D,4,FALSE))</f>
      </c>
      <c r="E8969" s="2">
        <f>IF(ISBLANK(D8969),"",INT(YEARFRAC(D8969,'Vispārīga informācija'!$B$2)))</f>
      </c>
      <c r="F8969" s="2">
        <f>IFERROR(IF(ISBLANK($A8969),"",IF($A8969="Ūdeņraža jonu koncentrācija",VLOOKUP(Dati!$A8969,Normas!$A:$D,2,FALSE),VLOOKUP(Dati!$A8969,Normas!$A:$D,2,FALSE)*0.6)),"")</f>
      </c>
      <c r="G8969" s="2">
        <f>IFERROR(IF(ISBLANK($A8969),"",IF($A8969="Ūdeņraža jonu koncentrācija",VLOOKUP(Dati!$A8969,Normas!$A:$D,3,FALSE),VLOOKUP(Dati!$A8969,Normas!$A:$D,3,FALSE)*0.6)),"")</f>
      </c>
      <c r="H8969" s="2">
        <f>IFERROR(IF(ISBLANK($A8969),"",IF($A8969="Ūdeņraža jonu koncentrācija",VLOOKUP(Dati!$A8969,Normas!$A:$D,2,FALSE),VLOOKUP(Dati!$A8969,Normas!$A:$D,2,FALSE)*0.3)),"")</f>
      </c>
      <c r="I8969" s="2">
        <f>IFERROR(IF(ISBLANK($A8969),"",IF($A8969="Ūdeņraža jonu koncentrācija",VLOOKUP(Dati!$A8969,Normas!$A:$D,3,FALSE),VLOOKUP(Dati!$A8969,Normas!$A:$D,3,FALSE)*0.3)),"")</f>
      </c>
    </row>
    <row r="8970" spans="2:9" x14ac:dyDescent="0.2">
      <c r="B8970">
        <f>IF(ISBLANK(A8970),"",VLOOKUP(A8970,Normas!A:D,4,FALSE))</f>
      </c>
      <c r="E8970" s="2">
        <f>IF(ISBLANK(D8970),"",INT(YEARFRAC(D8970,'Vispārīga informācija'!$B$2)))</f>
      </c>
      <c r="F8970" s="2">
        <f>IFERROR(IF(ISBLANK($A8970),"",IF($A8970="Ūdeņraža jonu koncentrācija",VLOOKUP(Dati!$A8970,Normas!$A:$D,2,FALSE),VLOOKUP(Dati!$A8970,Normas!$A:$D,2,FALSE)*0.6)),"")</f>
      </c>
      <c r="G8970" s="2">
        <f>IFERROR(IF(ISBLANK($A8970),"",IF($A8970="Ūdeņraža jonu koncentrācija",VLOOKUP(Dati!$A8970,Normas!$A:$D,3,FALSE),VLOOKUP(Dati!$A8970,Normas!$A:$D,3,FALSE)*0.6)),"")</f>
      </c>
      <c r="H8970" s="2">
        <f>IFERROR(IF(ISBLANK($A8970),"",IF($A8970="Ūdeņraža jonu koncentrācija",VLOOKUP(Dati!$A8970,Normas!$A:$D,2,FALSE),VLOOKUP(Dati!$A8970,Normas!$A:$D,2,FALSE)*0.3)),"")</f>
      </c>
      <c r="I8970" s="2">
        <f>IFERROR(IF(ISBLANK($A8970),"",IF($A8970="Ūdeņraža jonu koncentrācija",VLOOKUP(Dati!$A8970,Normas!$A:$D,3,FALSE),VLOOKUP(Dati!$A8970,Normas!$A:$D,3,FALSE)*0.3)),"")</f>
      </c>
    </row>
    <row r="8971" spans="2:9" x14ac:dyDescent="0.2">
      <c r="B8971">
        <f>IF(ISBLANK(A8971),"",VLOOKUP(A8971,Normas!A:D,4,FALSE))</f>
      </c>
      <c r="E8971" s="2">
        <f>IF(ISBLANK(D8971),"",INT(YEARFRAC(D8971,'Vispārīga informācija'!$B$2)))</f>
      </c>
      <c r="F8971" s="2">
        <f>IFERROR(IF(ISBLANK($A8971),"",IF($A8971="Ūdeņraža jonu koncentrācija",VLOOKUP(Dati!$A8971,Normas!$A:$D,2,FALSE),VLOOKUP(Dati!$A8971,Normas!$A:$D,2,FALSE)*0.6)),"")</f>
      </c>
      <c r="G8971" s="2">
        <f>IFERROR(IF(ISBLANK($A8971),"",IF($A8971="Ūdeņraža jonu koncentrācija",VLOOKUP(Dati!$A8971,Normas!$A:$D,3,FALSE),VLOOKUP(Dati!$A8971,Normas!$A:$D,3,FALSE)*0.6)),"")</f>
      </c>
      <c r="H8971" s="2">
        <f>IFERROR(IF(ISBLANK($A8971),"",IF($A8971="Ūdeņraža jonu koncentrācija",VLOOKUP(Dati!$A8971,Normas!$A:$D,2,FALSE),VLOOKUP(Dati!$A8971,Normas!$A:$D,2,FALSE)*0.3)),"")</f>
      </c>
      <c r="I8971" s="2">
        <f>IFERROR(IF(ISBLANK($A8971),"",IF($A8971="Ūdeņraža jonu koncentrācija",VLOOKUP(Dati!$A8971,Normas!$A:$D,3,FALSE),VLOOKUP(Dati!$A8971,Normas!$A:$D,3,FALSE)*0.3)),"")</f>
      </c>
    </row>
    <row r="8972" spans="2:9" x14ac:dyDescent="0.2">
      <c r="B8972">
        <f>IF(ISBLANK(A8972),"",VLOOKUP(A8972,Normas!A:D,4,FALSE))</f>
      </c>
      <c r="E8972" s="2">
        <f>IF(ISBLANK(D8972),"",INT(YEARFRAC(D8972,'Vispārīga informācija'!$B$2)))</f>
      </c>
      <c r="F8972" s="2">
        <f>IFERROR(IF(ISBLANK($A8972),"",IF($A8972="Ūdeņraža jonu koncentrācija",VLOOKUP(Dati!$A8972,Normas!$A:$D,2,FALSE),VLOOKUP(Dati!$A8972,Normas!$A:$D,2,FALSE)*0.6)),"")</f>
      </c>
      <c r="G8972" s="2">
        <f>IFERROR(IF(ISBLANK($A8972),"",IF($A8972="Ūdeņraža jonu koncentrācija",VLOOKUP(Dati!$A8972,Normas!$A:$D,3,FALSE),VLOOKUP(Dati!$A8972,Normas!$A:$D,3,FALSE)*0.6)),"")</f>
      </c>
      <c r="H8972" s="2">
        <f>IFERROR(IF(ISBLANK($A8972),"",IF($A8972="Ūdeņraža jonu koncentrācija",VLOOKUP(Dati!$A8972,Normas!$A:$D,2,FALSE),VLOOKUP(Dati!$A8972,Normas!$A:$D,2,FALSE)*0.3)),"")</f>
      </c>
      <c r="I8972" s="2">
        <f>IFERROR(IF(ISBLANK($A8972),"",IF($A8972="Ūdeņraža jonu koncentrācija",VLOOKUP(Dati!$A8972,Normas!$A:$D,3,FALSE),VLOOKUP(Dati!$A8972,Normas!$A:$D,3,FALSE)*0.3)),"")</f>
      </c>
    </row>
    <row r="8973" spans="2:9" x14ac:dyDescent="0.2">
      <c r="B8973">
        <f>IF(ISBLANK(A8973),"",VLOOKUP(A8973,Normas!A:D,4,FALSE))</f>
      </c>
      <c r="E8973" s="2">
        <f>IF(ISBLANK(D8973),"",INT(YEARFRAC(D8973,'Vispārīga informācija'!$B$2)))</f>
      </c>
      <c r="F8973" s="2">
        <f>IFERROR(IF(ISBLANK($A8973),"",IF($A8973="Ūdeņraža jonu koncentrācija",VLOOKUP(Dati!$A8973,Normas!$A:$D,2,FALSE),VLOOKUP(Dati!$A8973,Normas!$A:$D,2,FALSE)*0.6)),"")</f>
      </c>
      <c r="G8973" s="2">
        <f>IFERROR(IF(ISBLANK($A8973),"",IF($A8973="Ūdeņraža jonu koncentrācija",VLOOKUP(Dati!$A8973,Normas!$A:$D,3,FALSE),VLOOKUP(Dati!$A8973,Normas!$A:$D,3,FALSE)*0.6)),"")</f>
      </c>
      <c r="H8973" s="2">
        <f>IFERROR(IF(ISBLANK($A8973),"",IF($A8973="Ūdeņraža jonu koncentrācija",VLOOKUP(Dati!$A8973,Normas!$A:$D,2,FALSE),VLOOKUP(Dati!$A8973,Normas!$A:$D,2,FALSE)*0.3)),"")</f>
      </c>
      <c r="I8973" s="2">
        <f>IFERROR(IF(ISBLANK($A8973),"",IF($A8973="Ūdeņraža jonu koncentrācija",VLOOKUP(Dati!$A8973,Normas!$A:$D,3,FALSE),VLOOKUP(Dati!$A8973,Normas!$A:$D,3,FALSE)*0.3)),"")</f>
      </c>
    </row>
    <row r="8974" spans="2:9" x14ac:dyDescent="0.2">
      <c r="B8974">
        <f>IF(ISBLANK(A8974),"",VLOOKUP(A8974,Normas!A:D,4,FALSE))</f>
      </c>
      <c r="E8974" s="2">
        <f>IF(ISBLANK(D8974),"",INT(YEARFRAC(D8974,'Vispārīga informācija'!$B$2)))</f>
      </c>
      <c r="F8974" s="2">
        <f>IFERROR(IF(ISBLANK($A8974),"",IF($A8974="Ūdeņraža jonu koncentrācija",VLOOKUP(Dati!$A8974,Normas!$A:$D,2,FALSE),VLOOKUP(Dati!$A8974,Normas!$A:$D,2,FALSE)*0.6)),"")</f>
      </c>
      <c r="G8974" s="2">
        <f>IFERROR(IF(ISBLANK($A8974),"",IF($A8974="Ūdeņraža jonu koncentrācija",VLOOKUP(Dati!$A8974,Normas!$A:$D,3,FALSE),VLOOKUP(Dati!$A8974,Normas!$A:$D,3,FALSE)*0.6)),"")</f>
      </c>
      <c r="H8974" s="2">
        <f>IFERROR(IF(ISBLANK($A8974),"",IF($A8974="Ūdeņraža jonu koncentrācija",VLOOKUP(Dati!$A8974,Normas!$A:$D,2,FALSE),VLOOKUP(Dati!$A8974,Normas!$A:$D,2,FALSE)*0.3)),"")</f>
      </c>
      <c r="I8974" s="2">
        <f>IFERROR(IF(ISBLANK($A8974),"",IF($A8974="Ūdeņraža jonu koncentrācija",VLOOKUP(Dati!$A8974,Normas!$A:$D,3,FALSE),VLOOKUP(Dati!$A8974,Normas!$A:$D,3,FALSE)*0.3)),"")</f>
      </c>
    </row>
    <row r="8975" spans="2:9" x14ac:dyDescent="0.2">
      <c r="B8975">
        <f>IF(ISBLANK(A8975),"",VLOOKUP(A8975,Normas!A:D,4,FALSE))</f>
      </c>
      <c r="E8975" s="2">
        <f>IF(ISBLANK(D8975),"",INT(YEARFRAC(D8975,'Vispārīga informācija'!$B$2)))</f>
      </c>
      <c r="F8975" s="2">
        <f>IFERROR(IF(ISBLANK($A8975),"",IF($A8975="Ūdeņraža jonu koncentrācija",VLOOKUP(Dati!$A8975,Normas!$A:$D,2,FALSE),VLOOKUP(Dati!$A8975,Normas!$A:$D,2,FALSE)*0.6)),"")</f>
      </c>
      <c r="G8975" s="2">
        <f>IFERROR(IF(ISBLANK($A8975),"",IF($A8975="Ūdeņraža jonu koncentrācija",VLOOKUP(Dati!$A8975,Normas!$A:$D,3,FALSE),VLOOKUP(Dati!$A8975,Normas!$A:$D,3,FALSE)*0.6)),"")</f>
      </c>
      <c r="H8975" s="2">
        <f>IFERROR(IF(ISBLANK($A8975),"",IF($A8975="Ūdeņraža jonu koncentrācija",VLOOKUP(Dati!$A8975,Normas!$A:$D,2,FALSE),VLOOKUP(Dati!$A8975,Normas!$A:$D,2,FALSE)*0.3)),"")</f>
      </c>
      <c r="I8975" s="2">
        <f>IFERROR(IF(ISBLANK($A8975),"",IF($A8975="Ūdeņraža jonu koncentrācija",VLOOKUP(Dati!$A8975,Normas!$A:$D,3,FALSE),VLOOKUP(Dati!$A8975,Normas!$A:$D,3,FALSE)*0.3)),"")</f>
      </c>
    </row>
    <row r="8976" spans="2:9" x14ac:dyDescent="0.2">
      <c r="B8976">
        <f>IF(ISBLANK(A8976),"",VLOOKUP(A8976,Normas!A:D,4,FALSE))</f>
      </c>
      <c r="E8976" s="2">
        <f>IF(ISBLANK(D8976),"",INT(YEARFRAC(D8976,'Vispārīga informācija'!$B$2)))</f>
      </c>
      <c r="F8976" s="2">
        <f>IFERROR(IF(ISBLANK($A8976),"",IF($A8976="Ūdeņraža jonu koncentrācija",VLOOKUP(Dati!$A8976,Normas!$A:$D,2,FALSE),VLOOKUP(Dati!$A8976,Normas!$A:$D,2,FALSE)*0.6)),"")</f>
      </c>
      <c r="G8976" s="2">
        <f>IFERROR(IF(ISBLANK($A8976),"",IF($A8976="Ūdeņraža jonu koncentrācija",VLOOKUP(Dati!$A8976,Normas!$A:$D,3,FALSE),VLOOKUP(Dati!$A8976,Normas!$A:$D,3,FALSE)*0.6)),"")</f>
      </c>
      <c r="H8976" s="2">
        <f>IFERROR(IF(ISBLANK($A8976),"",IF($A8976="Ūdeņraža jonu koncentrācija",VLOOKUP(Dati!$A8976,Normas!$A:$D,2,FALSE),VLOOKUP(Dati!$A8976,Normas!$A:$D,2,FALSE)*0.3)),"")</f>
      </c>
      <c r="I8976" s="2">
        <f>IFERROR(IF(ISBLANK($A8976),"",IF($A8976="Ūdeņraža jonu koncentrācija",VLOOKUP(Dati!$A8976,Normas!$A:$D,3,FALSE),VLOOKUP(Dati!$A8976,Normas!$A:$D,3,FALSE)*0.3)),"")</f>
      </c>
    </row>
    <row r="8977" spans="2:9" x14ac:dyDescent="0.2">
      <c r="B8977">
        <f>IF(ISBLANK(A8977),"",VLOOKUP(A8977,Normas!A:D,4,FALSE))</f>
      </c>
      <c r="E8977" s="2">
        <f>IF(ISBLANK(D8977),"",INT(YEARFRAC(D8977,'Vispārīga informācija'!$B$2)))</f>
      </c>
      <c r="F8977" s="2">
        <f>IFERROR(IF(ISBLANK($A8977),"",IF($A8977="Ūdeņraža jonu koncentrācija",VLOOKUP(Dati!$A8977,Normas!$A:$D,2,FALSE),VLOOKUP(Dati!$A8977,Normas!$A:$D,2,FALSE)*0.6)),"")</f>
      </c>
      <c r="G8977" s="2">
        <f>IFERROR(IF(ISBLANK($A8977),"",IF($A8977="Ūdeņraža jonu koncentrācija",VLOOKUP(Dati!$A8977,Normas!$A:$D,3,FALSE),VLOOKUP(Dati!$A8977,Normas!$A:$D,3,FALSE)*0.6)),"")</f>
      </c>
      <c r="H8977" s="2">
        <f>IFERROR(IF(ISBLANK($A8977),"",IF($A8977="Ūdeņraža jonu koncentrācija",VLOOKUP(Dati!$A8977,Normas!$A:$D,2,FALSE),VLOOKUP(Dati!$A8977,Normas!$A:$D,2,FALSE)*0.3)),"")</f>
      </c>
      <c r="I8977" s="2">
        <f>IFERROR(IF(ISBLANK($A8977),"",IF($A8977="Ūdeņraža jonu koncentrācija",VLOOKUP(Dati!$A8977,Normas!$A:$D,3,FALSE),VLOOKUP(Dati!$A8977,Normas!$A:$D,3,FALSE)*0.3)),"")</f>
      </c>
    </row>
    <row r="8978" spans="2:9" x14ac:dyDescent="0.2">
      <c r="B8978">
        <f>IF(ISBLANK(A8978),"",VLOOKUP(A8978,Normas!A:D,4,FALSE))</f>
      </c>
      <c r="E8978" s="2">
        <f>IF(ISBLANK(D8978),"",INT(YEARFRAC(D8978,'Vispārīga informācija'!$B$2)))</f>
      </c>
      <c r="F8978" s="2">
        <f>IFERROR(IF(ISBLANK($A8978),"",IF($A8978="Ūdeņraža jonu koncentrācija",VLOOKUP(Dati!$A8978,Normas!$A:$D,2,FALSE),VLOOKUP(Dati!$A8978,Normas!$A:$D,2,FALSE)*0.6)),"")</f>
      </c>
      <c r="G8978" s="2">
        <f>IFERROR(IF(ISBLANK($A8978),"",IF($A8978="Ūdeņraža jonu koncentrācija",VLOOKUP(Dati!$A8978,Normas!$A:$D,3,FALSE),VLOOKUP(Dati!$A8978,Normas!$A:$D,3,FALSE)*0.6)),"")</f>
      </c>
      <c r="H8978" s="2">
        <f>IFERROR(IF(ISBLANK($A8978),"",IF($A8978="Ūdeņraža jonu koncentrācija",VLOOKUP(Dati!$A8978,Normas!$A:$D,2,FALSE),VLOOKUP(Dati!$A8978,Normas!$A:$D,2,FALSE)*0.3)),"")</f>
      </c>
      <c r="I8978" s="2">
        <f>IFERROR(IF(ISBLANK($A8978),"",IF($A8978="Ūdeņraža jonu koncentrācija",VLOOKUP(Dati!$A8978,Normas!$A:$D,3,FALSE),VLOOKUP(Dati!$A8978,Normas!$A:$D,3,FALSE)*0.3)),"")</f>
      </c>
    </row>
    <row r="8979" spans="2:9" x14ac:dyDescent="0.2">
      <c r="B8979">
        <f>IF(ISBLANK(A8979),"",VLOOKUP(A8979,Normas!A:D,4,FALSE))</f>
      </c>
      <c r="E8979" s="2">
        <f>IF(ISBLANK(D8979),"",INT(YEARFRAC(D8979,'Vispārīga informācija'!$B$2)))</f>
      </c>
      <c r="F8979" s="2">
        <f>IFERROR(IF(ISBLANK($A8979),"",IF($A8979="Ūdeņraža jonu koncentrācija",VLOOKUP(Dati!$A8979,Normas!$A:$D,2,FALSE),VLOOKUP(Dati!$A8979,Normas!$A:$D,2,FALSE)*0.6)),"")</f>
      </c>
      <c r="G8979" s="2">
        <f>IFERROR(IF(ISBLANK($A8979),"",IF($A8979="Ūdeņraža jonu koncentrācija",VLOOKUP(Dati!$A8979,Normas!$A:$D,3,FALSE),VLOOKUP(Dati!$A8979,Normas!$A:$D,3,FALSE)*0.6)),"")</f>
      </c>
      <c r="H8979" s="2">
        <f>IFERROR(IF(ISBLANK($A8979),"",IF($A8979="Ūdeņraža jonu koncentrācija",VLOOKUP(Dati!$A8979,Normas!$A:$D,2,FALSE),VLOOKUP(Dati!$A8979,Normas!$A:$D,2,FALSE)*0.3)),"")</f>
      </c>
      <c r="I8979" s="2">
        <f>IFERROR(IF(ISBLANK($A8979),"",IF($A8979="Ūdeņraža jonu koncentrācija",VLOOKUP(Dati!$A8979,Normas!$A:$D,3,FALSE),VLOOKUP(Dati!$A8979,Normas!$A:$D,3,FALSE)*0.3)),"")</f>
      </c>
    </row>
    <row r="8980" spans="2:9" x14ac:dyDescent="0.2">
      <c r="B8980">
        <f>IF(ISBLANK(A8980),"",VLOOKUP(A8980,Normas!A:D,4,FALSE))</f>
      </c>
      <c r="E8980" s="2">
        <f>IF(ISBLANK(D8980),"",INT(YEARFRAC(D8980,'Vispārīga informācija'!$B$2)))</f>
      </c>
      <c r="F8980" s="2">
        <f>IFERROR(IF(ISBLANK($A8980),"",IF($A8980="Ūdeņraža jonu koncentrācija",VLOOKUP(Dati!$A8980,Normas!$A:$D,2,FALSE),VLOOKUP(Dati!$A8980,Normas!$A:$D,2,FALSE)*0.6)),"")</f>
      </c>
      <c r="G8980" s="2">
        <f>IFERROR(IF(ISBLANK($A8980),"",IF($A8980="Ūdeņraža jonu koncentrācija",VLOOKUP(Dati!$A8980,Normas!$A:$D,3,FALSE),VLOOKUP(Dati!$A8980,Normas!$A:$D,3,FALSE)*0.6)),"")</f>
      </c>
      <c r="H8980" s="2">
        <f>IFERROR(IF(ISBLANK($A8980),"",IF($A8980="Ūdeņraža jonu koncentrācija",VLOOKUP(Dati!$A8980,Normas!$A:$D,2,FALSE),VLOOKUP(Dati!$A8980,Normas!$A:$D,2,FALSE)*0.3)),"")</f>
      </c>
      <c r="I8980" s="2">
        <f>IFERROR(IF(ISBLANK($A8980),"",IF($A8980="Ūdeņraža jonu koncentrācija",VLOOKUP(Dati!$A8980,Normas!$A:$D,3,FALSE),VLOOKUP(Dati!$A8980,Normas!$A:$D,3,FALSE)*0.3)),"")</f>
      </c>
    </row>
    <row r="8981" spans="2:9" x14ac:dyDescent="0.2">
      <c r="B8981">
        <f>IF(ISBLANK(A8981),"",VLOOKUP(A8981,Normas!A:D,4,FALSE))</f>
      </c>
      <c r="E8981" s="2">
        <f>IF(ISBLANK(D8981),"",INT(YEARFRAC(D8981,'Vispārīga informācija'!$B$2)))</f>
      </c>
      <c r="F8981" s="2">
        <f>IFERROR(IF(ISBLANK($A8981),"",IF($A8981="Ūdeņraža jonu koncentrācija",VLOOKUP(Dati!$A8981,Normas!$A:$D,2,FALSE),VLOOKUP(Dati!$A8981,Normas!$A:$D,2,FALSE)*0.6)),"")</f>
      </c>
      <c r="G8981" s="2">
        <f>IFERROR(IF(ISBLANK($A8981),"",IF($A8981="Ūdeņraža jonu koncentrācija",VLOOKUP(Dati!$A8981,Normas!$A:$D,3,FALSE),VLOOKUP(Dati!$A8981,Normas!$A:$D,3,FALSE)*0.6)),"")</f>
      </c>
      <c r="H8981" s="2">
        <f>IFERROR(IF(ISBLANK($A8981),"",IF($A8981="Ūdeņraža jonu koncentrācija",VLOOKUP(Dati!$A8981,Normas!$A:$D,2,FALSE),VLOOKUP(Dati!$A8981,Normas!$A:$D,2,FALSE)*0.3)),"")</f>
      </c>
      <c r="I8981" s="2">
        <f>IFERROR(IF(ISBLANK($A8981),"",IF($A8981="Ūdeņraža jonu koncentrācija",VLOOKUP(Dati!$A8981,Normas!$A:$D,3,FALSE),VLOOKUP(Dati!$A8981,Normas!$A:$D,3,FALSE)*0.3)),"")</f>
      </c>
    </row>
    <row r="8982" spans="2:9" x14ac:dyDescent="0.2">
      <c r="B8982">
        <f>IF(ISBLANK(A8982),"",VLOOKUP(A8982,Normas!A:D,4,FALSE))</f>
      </c>
      <c r="E8982" s="2">
        <f>IF(ISBLANK(D8982),"",INT(YEARFRAC(D8982,'Vispārīga informācija'!$B$2)))</f>
      </c>
      <c r="F8982" s="2">
        <f>IFERROR(IF(ISBLANK($A8982),"",IF($A8982="Ūdeņraža jonu koncentrācija",VLOOKUP(Dati!$A8982,Normas!$A:$D,2,FALSE),VLOOKUP(Dati!$A8982,Normas!$A:$D,2,FALSE)*0.6)),"")</f>
      </c>
      <c r="G8982" s="2">
        <f>IFERROR(IF(ISBLANK($A8982),"",IF($A8982="Ūdeņraža jonu koncentrācija",VLOOKUP(Dati!$A8982,Normas!$A:$D,3,FALSE),VLOOKUP(Dati!$A8982,Normas!$A:$D,3,FALSE)*0.6)),"")</f>
      </c>
      <c r="H8982" s="2">
        <f>IFERROR(IF(ISBLANK($A8982),"",IF($A8982="Ūdeņraža jonu koncentrācija",VLOOKUP(Dati!$A8982,Normas!$A:$D,2,FALSE),VLOOKUP(Dati!$A8982,Normas!$A:$D,2,FALSE)*0.3)),"")</f>
      </c>
      <c r="I8982" s="2">
        <f>IFERROR(IF(ISBLANK($A8982),"",IF($A8982="Ūdeņraža jonu koncentrācija",VLOOKUP(Dati!$A8982,Normas!$A:$D,3,FALSE),VLOOKUP(Dati!$A8982,Normas!$A:$D,3,FALSE)*0.3)),"")</f>
      </c>
    </row>
    <row r="8983" spans="2:9" x14ac:dyDescent="0.2">
      <c r="B8983">
        <f>IF(ISBLANK(A8983),"",VLOOKUP(A8983,Normas!A:D,4,FALSE))</f>
      </c>
      <c r="E8983" s="2">
        <f>IF(ISBLANK(D8983),"",INT(YEARFRAC(D8983,'Vispārīga informācija'!$B$2)))</f>
      </c>
      <c r="F8983" s="2">
        <f>IFERROR(IF(ISBLANK($A8983),"",IF($A8983="Ūdeņraža jonu koncentrācija",VLOOKUP(Dati!$A8983,Normas!$A:$D,2,FALSE),VLOOKUP(Dati!$A8983,Normas!$A:$D,2,FALSE)*0.6)),"")</f>
      </c>
      <c r="G8983" s="2">
        <f>IFERROR(IF(ISBLANK($A8983),"",IF($A8983="Ūdeņraža jonu koncentrācija",VLOOKUP(Dati!$A8983,Normas!$A:$D,3,FALSE),VLOOKUP(Dati!$A8983,Normas!$A:$D,3,FALSE)*0.6)),"")</f>
      </c>
      <c r="H8983" s="2">
        <f>IFERROR(IF(ISBLANK($A8983),"",IF($A8983="Ūdeņraža jonu koncentrācija",VLOOKUP(Dati!$A8983,Normas!$A:$D,2,FALSE),VLOOKUP(Dati!$A8983,Normas!$A:$D,2,FALSE)*0.3)),"")</f>
      </c>
      <c r="I8983" s="2">
        <f>IFERROR(IF(ISBLANK($A8983),"",IF($A8983="Ūdeņraža jonu koncentrācija",VLOOKUP(Dati!$A8983,Normas!$A:$D,3,FALSE),VLOOKUP(Dati!$A8983,Normas!$A:$D,3,FALSE)*0.3)),"")</f>
      </c>
    </row>
    <row r="8984" spans="2:9" x14ac:dyDescent="0.2">
      <c r="B8984">
        <f>IF(ISBLANK(A8984),"",VLOOKUP(A8984,Normas!A:D,4,FALSE))</f>
      </c>
      <c r="E8984" s="2">
        <f>IF(ISBLANK(D8984),"",INT(YEARFRAC(D8984,'Vispārīga informācija'!$B$2)))</f>
      </c>
      <c r="F8984" s="2">
        <f>IFERROR(IF(ISBLANK($A8984),"",IF($A8984="Ūdeņraža jonu koncentrācija",VLOOKUP(Dati!$A8984,Normas!$A:$D,2,FALSE),VLOOKUP(Dati!$A8984,Normas!$A:$D,2,FALSE)*0.6)),"")</f>
      </c>
      <c r="G8984" s="2">
        <f>IFERROR(IF(ISBLANK($A8984),"",IF($A8984="Ūdeņraža jonu koncentrācija",VLOOKUP(Dati!$A8984,Normas!$A:$D,3,FALSE),VLOOKUP(Dati!$A8984,Normas!$A:$D,3,FALSE)*0.6)),"")</f>
      </c>
      <c r="H8984" s="2">
        <f>IFERROR(IF(ISBLANK($A8984),"",IF($A8984="Ūdeņraža jonu koncentrācija",VLOOKUP(Dati!$A8984,Normas!$A:$D,2,FALSE),VLOOKUP(Dati!$A8984,Normas!$A:$D,2,FALSE)*0.3)),"")</f>
      </c>
      <c r="I8984" s="2">
        <f>IFERROR(IF(ISBLANK($A8984),"",IF($A8984="Ūdeņraža jonu koncentrācija",VLOOKUP(Dati!$A8984,Normas!$A:$D,3,FALSE),VLOOKUP(Dati!$A8984,Normas!$A:$D,3,FALSE)*0.3)),"")</f>
      </c>
    </row>
    <row r="8985" spans="2:9" x14ac:dyDescent="0.2">
      <c r="B8985">
        <f>IF(ISBLANK(A8985),"",VLOOKUP(A8985,Normas!A:D,4,FALSE))</f>
      </c>
      <c r="E8985" s="2">
        <f>IF(ISBLANK(D8985),"",INT(YEARFRAC(D8985,'Vispārīga informācija'!$B$2)))</f>
      </c>
      <c r="F8985" s="2">
        <f>IFERROR(IF(ISBLANK($A8985),"",IF($A8985="Ūdeņraža jonu koncentrācija",VLOOKUP(Dati!$A8985,Normas!$A:$D,2,FALSE),VLOOKUP(Dati!$A8985,Normas!$A:$D,2,FALSE)*0.6)),"")</f>
      </c>
      <c r="G8985" s="2">
        <f>IFERROR(IF(ISBLANK($A8985),"",IF($A8985="Ūdeņraža jonu koncentrācija",VLOOKUP(Dati!$A8985,Normas!$A:$D,3,FALSE),VLOOKUP(Dati!$A8985,Normas!$A:$D,3,FALSE)*0.6)),"")</f>
      </c>
      <c r="H8985" s="2">
        <f>IFERROR(IF(ISBLANK($A8985),"",IF($A8985="Ūdeņraža jonu koncentrācija",VLOOKUP(Dati!$A8985,Normas!$A:$D,2,FALSE),VLOOKUP(Dati!$A8985,Normas!$A:$D,2,FALSE)*0.3)),"")</f>
      </c>
      <c r="I8985" s="2">
        <f>IFERROR(IF(ISBLANK($A8985),"",IF($A8985="Ūdeņraža jonu koncentrācija",VLOOKUP(Dati!$A8985,Normas!$A:$D,3,FALSE),VLOOKUP(Dati!$A8985,Normas!$A:$D,3,FALSE)*0.3)),"")</f>
      </c>
    </row>
    <row r="8986" spans="2:9" x14ac:dyDescent="0.2">
      <c r="B8986">
        <f>IF(ISBLANK(A8986),"",VLOOKUP(A8986,Normas!A:D,4,FALSE))</f>
      </c>
      <c r="E8986" s="2">
        <f>IF(ISBLANK(D8986),"",INT(YEARFRAC(D8986,'Vispārīga informācija'!$B$2)))</f>
      </c>
      <c r="F8986" s="2">
        <f>IFERROR(IF(ISBLANK($A8986),"",IF($A8986="Ūdeņraža jonu koncentrācija",VLOOKUP(Dati!$A8986,Normas!$A:$D,2,FALSE),VLOOKUP(Dati!$A8986,Normas!$A:$D,2,FALSE)*0.6)),"")</f>
      </c>
      <c r="G8986" s="2">
        <f>IFERROR(IF(ISBLANK($A8986),"",IF($A8986="Ūdeņraža jonu koncentrācija",VLOOKUP(Dati!$A8986,Normas!$A:$D,3,FALSE),VLOOKUP(Dati!$A8986,Normas!$A:$D,3,FALSE)*0.6)),"")</f>
      </c>
      <c r="H8986" s="2">
        <f>IFERROR(IF(ISBLANK($A8986),"",IF($A8986="Ūdeņraža jonu koncentrācija",VLOOKUP(Dati!$A8986,Normas!$A:$D,2,FALSE),VLOOKUP(Dati!$A8986,Normas!$A:$D,2,FALSE)*0.3)),"")</f>
      </c>
      <c r="I8986" s="2">
        <f>IFERROR(IF(ISBLANK($A8986),"",IF($A8986="Ūdeņraža jonu koncentrācija",VLOOKUP(Dati!$A8986,Normas!$A:$D,3,FALSE),VLOOKUP(Dati!$A8986,Normas!$A:$D,3,FALSE)*0.3)),"")</f>
      </c>
    </row>
    <row r="8987" spans="2:9" x14ac:dyDescent="0.2">
      <c r="B8987">
        <f>IF(ISBLANK(A8987),"",VLOOKUP(A8987,Normas!A:D,4,FALSE))</f>
      </c>
      <c r="E8987" s="2">
        <f>IF(ISBLANK(D8987),"",INT(YEARFRAC(D8987,'Vispārīga informācija'!$B$2)))</f>
      </c>
      <c r="F8987" s="2">
        <f>IFERROR(IF(ISBLANK($A8987),"",IF($A8987="Ūdeņraža jonu koncentrācija",VLOOKUP(Dati!$A8987,Normas!$A:$D,2,FALSE),VLOOKUP(Dati!$A8987,Normas!$A:$D,2,FALSE)*0.6)),"")</f>
      </c>
      <c r="G8987" s="2">
        <f>IFERROR(IF(ISBLANK($A8987),"",IF($A8987="Ūdeņraža jonu koncentrācija",VLOOKUP(Dati!$A8987,Normas!$A:$D,3,FALSE),VLOOKUP(Dati!$A8987,Normas!$A:$D,3,FALSE)*0.6)),"")</f>
      </c>
      <c r="H8987" s="2">
        <f>IFERROR(IF(ISBLANK($A8987),"",IF($A8987="Ūdeņraža jonu koncentrācija",VLOOKUP(Dati!$A8987,Normas!$A:$D,2,FALSE),VLOOKUP(Dati!$A8987,Normas!$A:$D,2,FALSE)*0.3)),"")</f>
      </c>
      <c r="I8987" s="2">
        <f>IFERROR(IF(ISBLANK($A8987),"",IF($A8987="Ūdeņraža jonu koncentrācija",VLOOKUP(Dati!$A8987,Normas!$A:$D,3,FALSE),VLOOKUP(Dati!$A8987,Normas!$A:$D,3,FALSE)*0.3)),"")</f>
      </c>
    </row>
    <row r="8988" spans="2:9" x14ac:dyDescent="0.2">
      <c r="B8988">
        <f>IF(ISBLANK(A8988),"",VLOOKUP(A8988,Normas!A:D,4,FALSE))</f>
      </c>
      <c r="E8988" s="2">
        <f>IF(ISBLANK(D8988),"",INT(YEARFRAC(D8988,'Vispārīga informācija'!$B$2)))</f>
      </c>
      <c r="F8988" s="2">
        <f>IFERROR(IF(ISBLANK($A8988),"",IF($A8988="Ūdeņraža jonu koncentrācija",VLOOKUP(Dati!$A8988,Normas!$A:$D,2,FALSE),VLOOKUP(Dati!$A8988,Normas!$A:$D,2,FALSE)*0.6)),"")</f>
      </c>
      <c r="G8988" s="2">
        <f>IFERROR(IF(ISBLANK($A8988),"",IF($A8988="Ūdeņraža jonu koncentrācija",VLOOKUP(Dati!$A8988,Normas!$A:$D,3,FALSE),VLOOKUP(Dati!$A8988,Normas!$A:$D,3,FALSE)*0.6)),"")</f>
      </c>
      <c r="H8988" s="2">
        <f>IFERROR(IF(ISBLANK($A8988),"",IF($A8988="Ūdeņraža jonu koncentrācija",VLOOKUP(Dati!$A8988,Normas!$A:$D,2,FALSE),VLOOKUP(Dati!$A8988,Normas!$A:$D,2,FALSE)*0.3)),"")</f>
      </c>
      <c r="I8988" s="2">
        <f>IFERROR(IF(ISBLANK($A8988),"",IF($A8988="Ūdeņraža jonu koncentrācija",VLOOKUP(Dati!$A8988,Normas!$A:$D,3,FALSE),VLOOKUP(Dati!$A8988,Normas!$A:$D,3,FALSE)*0.3)),"")</f>
      </c>
    </row>
    <row r="8989" spans="2:9" x14ac:dyDescent="0.2">
      <c r="B8989">
        <f>IF(ISBLANK(A8989),"",VLOOKUP(A8989,Normas!A:D,4,FALSE))</f>
      </c>
      <c r="E8989" s="2">
        <f>IF(ISBLANK(D8989),"",INT(YEARFRAC(D8989,'Vispārīga informācija'!$B$2)))</f>
      </c>
      <c r="F8989" s="2">
        <f>IFERROR(IF(ISBLANK($A8989),"",IF($A8989="Ūdeņraža jonu koncentrācija",VLOOKUP(Dati!$A8989,Normas!$A:$D,2,FALSE),VLOOKUP(Dati!$A8989,Normas!$A:$D,2,FALSE)*0.6)),"")</f>
      </c>
      <c r="G8989" s="2">
        <f>IFERROR(IF(ISBLANK($A8989),"",IF($A8989="Ūdeņraža jonu koncentrācija",VLOOKUP(Dati!$A8989,Normas!$A:$D,3,FALSE),VLOOKUP(Dati!$A8989,Normas!$A:$D,3,FALSE)*0.6)),"")</f>
      </c>
      <c r="H8989" s="2">
        <f>IFERROR(IF(ISBLANK($A8989),"",IF($A8989="Ūdeņraža jonu koncentrācija",VLOOKUP(Dati!$A8989,Normas!$A:$D,2,FALSE),VLOOKUP(Dati!$A8989,Normas!$A:$D,2,FALSE)*0.3)),"")</f>
      </c>
      <c r="I8989" s="2">
        <f>IFERROR(IF(ISBLANK($A8989),"",IF($A8989="Ūdeņraža jonu koncentrācija",VLOOKUP(Dati!$A8989,Normas!$A:$D,3,FALSE),VLOOKUP(Dati!$A8989,Normas!$A:$D,3,FALSE)*0.3)),"")</f>
      </c>
    </row>
    <row r="8990" spans="2:9" x14ac:dyDescent="0.2">
      <c r="B8990">
        <f>IF(ISBLANK(A8990),"",VLOOKUP(A8990,Normas!A:D,4,FALSE))</f>
      </c>
      <c r="E8990" s="2">
        <f>IF(ISBLANK(D8990),"",INT(YEARFRAC(D8990,'Vispārīga informācija'!$B$2)))</f>
      </c>
      <c r="F8990" s="2">
        <f>IFERROR(IF(ISBLANK($A8990),"",IF($A8990="Ūdeņraža jonu koncentrācija",VLOOKUP(Dati!$A8990,Normas!$A:$D,2,FALSE),VLOOKUP(Dati!$A8990,Normas!$A:$D,2,FALSE)*0.6)),"")</f>
      </c>
      <c r="G8990" s="2">
        <f>IFERROR(IF(ISBLANK($A8990),"",IF($A8990="Ūdeņraža jonu koncentrācija",VLOOKUP(Dati!$A8990,Normas!$A:$D,3,FALSE),VLOOKUP(Dati!$A8990,Normas!$A:$D,3,FALSE)*0.6)),"")</f>
      </c>
      <c r="H8990" s="2">
        <f>IFERROR(IF(ISBLANK($A8990),"",IF($A8990="Ūdeņraža jonu koncentrācija",VLOOKUP(Dati!$A8990,Normas!$A:$D,2,FALSE),VLOOKUP(Dati!$A8990,Normas!$A:$D,2,FALSE)*0.3)),"")</f>
      </c>
      <c r="I8990" s="2">
        <f>IFERROR(IF(ISBLANK($A8990),"",IF($A8990="Ūdeņraža jonu koncentrācija",VLOOKUP(Dati!$A8990,Normas!$A:$D,3,FALSE),VLOOKUP(Dati!$A8990,Normas!$A:$D,3,FALSE)*0.3)),"")</f>
      </c>
    </row>
    <row r="8991" spans="2:9" x14ac:dyDescent="0.2">
      <c r="B8991">
        <f>IF(ISBLANK(A8991),"",VLOOKUP(A8991,Normas!A:D,4,FALSE))</f>
      </c>
      <c r="E8991" s="2">
        <f>IF(ISBLANK(D8991),"",INT(YEARFRAC(D8991,'Vispārīga informācija'!$B$2)))</f>
      </c>
      <c r="F8991" s="2">
        <f>IFERROR(IF(ISBLANK($A8991),"",IF($A8991="Ūdeņraža jonu koncentrācija",VLOOKUP(Dati!$A8991,Normas!$A:$D,2,FALSE),VLOOKUP(Dati!$A8991,Normas!$A:$D,2,FALSE)*0.6)),"")</f>
      </c>
      <c r="G8991" s="2">
        <f>IFERROR(IF(ISBLANK($A8991),"",IF($A8991="Ūdeņraža jonu koncentrācija",VLOOKUP(Dati!$A8991,Normas!$A:$D,3,FALSE),VLOOKUP(Dati!$A8991,Normas!$A:$D,3,FALSE)*0.6)),"")</f>
      </c>
      <c r="H8991" s="2">
        <f>IFERROR(IF(ISBLANK($A8991),"",IF($A8991="Ūdeņraža jonu koncentrācija",VLOOKUP(Dati!$A8991,Normas!$A:$D,2,FALSE),VLOOKUP(Dati!$A8991,Normas!$A:$D,2,FALSE)*0.3)),"")</f>
      </c>
      <c r="I8991" s="2">
        <f>IFERROR(IF(ISBLANK($A8991),"",IF($A8991="Ūdeņraža jonu koncentrācija",VLOOKUP(Dati!$A8991,Normas!$A:$D,3,FALSE),VLOOKUP(Dati!$A8991,Normas!$A:$D,3,FALSE)*0.3)),"")</f>
      </c>
    </row>
    <row r="8992" spans="2:9" x14ac:dyDescent="0.2">
      <c r="B8992">
        <f>IF(ISBLANK(A8992),"",VLOOKUP(A8992,Normas!A:D,4,FALSE))</f>
      </c>
      <c r="E8992" s="2">
        <f>IF(ISBLANK(D8992),"",INT(YEARFRAC(D8992,'Vispārīga informācija'!$B$2)))</f>
      </c>
      <c r="F8992" s="2">
        <f>IFERROR(IF(ISBLANK($A8992),"",IF($A8992="Ūdeņraža jonu koncentrācija",VLOOKUP(Dati!$A8992,Normas!$A:$D,2,FALSE),VLOOKUP(Dati!$A8992,Normas!$A:$D,2,FALSE)*0.6)),"")</f>
      </c>
      <c r="G8992" s="2">
        <f>IFERROR(IF(ISBLANK($A8992),"",IF($A8992="Ūdeņraža jonu koncentrācija",VLOOKUP(Dati!$A8992,Normas!$A:$D,3,FALSE),VLOOKUP(Dati!$A8992,Normas!$A:$D,3,FALSE)*0.6)),"")</f>
      </c>
      <c r="H8992" s="2">
        <f>IFERROR(IF(ISBLANK($A8992),"",IF($A8992="Ūdeņraža jonu koncentrācija",VLOOKUP(Dati!$A8992,Normas!$A:$D,2,FALSE),VLOOKUP(Dati!$A8992,Normas!$A:$D,2,FALSE)*0.3)),"")</f>
      </c>
      <c r="I8992" s="2">
        <f>IFERROR(IF(ISBLANK($A8992),"",IF($A8992="Ūdeņraža jonu koncentrācija",VLOOKUP(Dati!$A8992,Normas!$A:$D,3,FALSE),VLOOKUP(Dati!$A8992,Normas!$A:$D,3,FALSE)*0.3)),"")</f>
      </c>
    </row>
    <row r="8993" spans="2:9" x14ac:dyDescent="0.2">
      <c r="B8993">
        <f>IF(ISBLANK(A8993),"",VLOOKUP(A8993,Normas!A:D,4,FALSE))</f>
      </c>
      <c r="E8993" s="2">
        <f>IF(ISBLANK(D8993),"",INT(YEARFRAC(D8993,'Vispārīga informācija'!$B$2)))</f>
      </c>
      <c r="F8993" s="2">
        <f>IFERROR(IF(ISBLANK($A8993),"",IF($A8993="Ūdeņraža jonu koncentrācija",VLOOKUP(Dati!$A8993,Normas!$A:$D,2,FALSE),VLOOKUP(Dati!$A8993,Normas!$A:$D,2,FALSE)*0.6)),"")</f>
      </c>
      <c r="G8993" s="2">
        <f>IFERROR(IF(ISBLANK($A8993),"",IF($A8993="Ūdeņraža jonu koncentrācija",VLOOKUP(Dati!$A8993,Normas!$A:$D,3,FALSE),VLOOKUP(Dati!$A8993,Normas!$A:$D,3,FALSE)*0.6)),"")</f>
      </c>
      <c r="H8993" s="2">
        <f>IFERROR(IF(ISBLANK($A8993),"",IF($A8993="Ūdeņraža jonu koncentrācija",VLOOKUP(Dati!$A8993,Normas!$A:$D,2,FALSE),VLOOKUP(Dati!$A8993,Normas!$A:$D,2,FALSE)*0.3)),"")</f>
      </c>
      <c r="I8993" s="2">
        <f>IFERROR(IF(ISBLANK($A8993),"",IF($A8993="Ūdeņraža jonu koncentrācija",VLOOKUP(Dati!$A8993,Normas!$A:$D,3,FALSE),VLOOKUP(Dati!$A8993,Normas!$A:$D,3,FALSE)*0.3)),"")</f>
      </c>
    </row>
    <row r="8994" spans="2:9" x14ac:dyDescent="0.2">
      <c r="B8994">
        <f>IF(ISBLANK(A8994),"",VLOOKUP(A8994,Normas!A:D,4,FALSE))</f>
      </c>
      <c r="E8994" s="2">
        <f>IF(ISBLANK(D8994),"",INT(YEARFRAC(D8994,'Vispārīga informācija'!$B$2)))</f>
      </c>
      <c r="F8994" s="2">
        <f>IFERROR(IF(ISBLANK($A8994),"",IF($A8994="Ūdeņraža jonu koncentrācija",VLOOKUP(Dati!$A8994,Normas!$A:$D,2,FALSE),VLOOKUP(Dati!$A8994,Normas!$A:$D,2,FALSE)*0.6)),"")</f>
      </c>
      <c r="G8994" s="2">
        <f>IFERROR(IF(ISBLANK($A8994),"",IF($A8994="Ūdeņraža jonu koncentrācija",VLOOKUP(Dati!$A8994,Normas!$A:$D,3,FALSE),VLOOKUP(Dati!$A8994,Normas!$A:$D,3,FALSE)*0.6)),"")</f>
      </c>
      <c r="H8994" s="2">
        <f>IFERROR(IF(ISBLANK($A8994),"",IF($A8994="Ūdeņraža jonu koncentrācija",VLOOKUP(Dati!$A8994,Normas!$A:$D,2,FALSE),VLOOKUP(Dati!$A8994,Normas!$A:$D,2,FALSE)*0.3)),"")</f>
      </c>
      <c r="I8994" s="2">
        <f>IFERROR(IF(ISBLANK($A8994),"",IF($A8994="Ūdeņraža jonu koncentrācija",VLOOKUP(Dati!$A8994,Normas!$A:$D,3,FALSE),VLOOKUP(Dati!$A8994,Normas!$A:$D,3,FALSE)*0.3)),"")</f>
      </c>
    </row>
    <row r="8995" spans="2:9" x14ac:dyDescent="0.2">
      <c r="B8995">
        <f>IF(ISBLANK(A8995),"",VLOOKUP(A8995,Normas!A:D,4,FALSE))</f>
      </c>
      <c r="E8995" s="2">
        <f>IF(ISBLANK(D8995),"",INT(YEARFRAC(D8995,'Vispārīga informācija'!$B$2)))</f>
      </c>
      <c r="F8995" s="2">
        <f>IFERROR(IF(ISBLANK($A8995),"",IF($A8995="Ūdeņraža jonu koncentrācija",VLOOKUP(Dati!$A8995,Normas!$A:$D,2,FALSE),VLOOKUP(Dati!$A8995,Normas!$A:$D,2,FALSE)*0.6)),"")</f>
      </c>
      <c r="G8995" s="2">
        <f>IFERROR(IF(ISBLANK($A8995),"",IF($A8995="Ūdeņraža jonu koncentrācija",VLOOKUP(Dati!$A8995,Normas!$A:$D,3,FALSE),VLOOKUP(Dati!$A8995,Normas!$A:$D,3,FALSE)*0.6)),"")</f>
      </c>
      <c r="H8995" s="2">
        <f>IFERROR(IF(ISBLANK($A8995),"",IF($A8995="Ūdeņraža jonu koncentrācija",VLOOKUP(Dati!$A8995,Normas!$A:$D,2,FALSE),VLOOKUP(Dati!$A8995,Normas!$A:$D,2,FALSE)*0.3)),"")</f>
      </c>
      <c r="I8995" s="2">
        <f>IFERROR(IF(ISBLANK($A8995),"",IF($A8995="Ūdeņraža jonu koncentrācija",VLOOKUP(Dati!$A8995,Normas!$A:$D,3,FALSE),VLOOKUP(Dati!$A8995,Normas!$A:$D,3,FALSE)*0.3)),"")</f>
      </c>
    </row>
    <row r="8996" spans="2:9" x14ac:dyDescent="0.2">
      <c r="B8996">
        <f>IF(ISBLANK(A8996),"",VLOOKUP(A8996,Normas!A:D,4,FALSE))</f>
      </c>
      <c r="E8996" s="2">
        <f>IF(ISBLANK(D8996),"",INT(YEARFRAC(D8996,'Vispārīga informācija'!$B$2)))</f>
      </c>
      <c r="F8996" s="2">
        <f>IFERROR(IF(ISBLANK($A8996),"",IF($A8996="Ūdeņraža jonu koncentrācija",VLOOKUP(Dati!$A8996,Normas!$A:$D,2,FALSE),VLOOKUP(Dati!$A8996,Normas!$A:$D,2,FALSE)*0.6)),"")</f>
      </c>
      <c r="G8996" s="2">
        <f>IFERROR(IF(ISBLANK($A8996),"",IF($A8996="Ūdeņraža jonu koncentrācija",VLOOKUP(Dati!$A8996,Normas!$A:$D,3,FALSE),VLOOKUP(Dati!$A8996,Normas!$A:$D,3,FALSE)*0.6)),"")</f>
      </c>
      <c r="H8996" s="2">
        <f>IFERROR(IF(ISBLANK($A8996),"",IF($A8996="Ūdeņraža jonu koncentrācija",VLOOKUP(Dati!$A8996,Normas!$A:$D,2,FALSE),VLOOKUP(Dati!$A8996,Normas!$A:$D,2,FALSE)*0.3)),"")</f>
      </c>
      <c r="I8996" s="2">
        <f>IFERROR(IF(ISBLANK($A8996),"",IF($A8996="Ūdeņraža jonu koncentrācija",VLOOKUP(Dati!$A8996,Normas!$A:$D,3,FALSE),VLOOKUP(Dati!$A8996,Normas!$A:$D,3,FALSE)*0.3)),"")</f>
      </c>
    </row>
    <row r="8997" spans="2:9" x14ac:dyDescent="0.2">
      <c r="B8997">
        <f>IF(ISBLANK(A8997),"",VLOOKUP(A8997,Normas!A:D,4,FALSE))</f>
      </c>
      <c r="E8997" s="2">
        <f>IF(ISBLANK(D8997),"",INT(YEARFRAC(D8997,'Vispārīga informācija'!$B$2)))</f>
      </c>
      <c r="F8997" s="2">
        <f>IFERROR(IF(ISBLANK($A8997),"",IF($A8997="Ūdeņraža jonu koncentrācija",VLOOKUP(Dati!$A8997,Normas!$A:$D,2,FALSE),VLOOKUP(Dati!$A8997,Normas!$A:$D,2,FALSE)*0.6)),"")</f>
      </c>
      <c r="G8997" s="2">
        <f>IFERROR(IF(ISBLANK($A8997),"",IF($A8997="Ūdeņraža jonu koncentrācija",VLOOKUP(Dati!$A8997,Normas!$A:$D,3,FALSE),VLOOKUP(Dati!$A8997,Normas!$A:$D,3,FALSE)*0.6)),"")</f>
      </c>
      <c r="H8997" s="2">
        <f>IFERROR(IF(ISBLANK($A8997),"",IF($A8997="Ūdeņraža jonu koncentrācija",VLOOKUP(Dati!$A8997,Normas!$A:$D,2,FALSE),VLOOKUP(Dati!$A8997,Normas!$A:$D,2,FALSE)*0.3)),"")</f>
      </c>
      <c r="I8997" s="2">
        <f>IFERROR(IF(ISBLANK($A8997),"",IF($A8997="Ūdeņraža jonu koncentrācija",VLOOKUP(Dati!$A8997,Normas!$A:$D,3,FALSE),VLOOKUP(Dati!$A8997,Normas!$A:$D,3,FALSE)*0.3)),"")</f>
      </c>
    </row>
    <row r="8998" spans="2:9" x14ac:dyDescent="0.2">
      <c r="B8998">
        <f>IF(ISBLANK(A8998),"",VLOOKUP(A8998,Normas!A:D,4,FALSE))</f>
      </c>
      <c r="E8998" s="2">
        <f>IF(ISBLANK(D8998),"",INT(YEARFRAC(D8998,'Vispārīga informācija'!$B$2)))</f>
      </c>
      <c r="F8998" s="2">
        <f>IFERROR(IF(ISBLANK($A8998),"",IF($A8998="Ūdeņraža jonu koncentrācija",VLOOKUP(Dati!$A8998,Normas!$A:$D,2,FALSE),VLOOKUP(Dati!$A8998,Normas!$A:$D,2,FALSE)*0.6)),"")</f>
      </c>
      <c r="G8998" s="2">
        <f>IFERROR(IF(ISBLANK($A8998),"",IF($A8998="Ūdeņraža jonu koncentrācija",VLOOKUP(Dati!$A8998,Normas!$A:$D,3,FALSE),VLOOKUP(Dati!$A8998,Normas!$A:$D,3,FALSE)*0.6)),"")</f>
      </c>
      <c r="H8998" s="2">
        <f>IFERROR(IF(ISBLANK($A8998),"",IF($A8998="Ūdeņraža jonu koncentrācija",VLOOKUP(Dati!$A8998,Normas!$A:$D,2,FALSE),VLOOKUP(Dati!$A8998,Normas!$A:$D,2,FALSE)*0.3)),"")</f>
      </c>
      <c r="I8998" s="2">
        <f>IFERROR(IF(ISBLANK($A8998),"",IF($A8998="Ūdeņraža jonu koncentrācija",VLOOKUP(Dati!$A8998,Normas!$A:$D,3,FALSE),VLOOKUP(Dati!$A8998,Normas!$A:$D,3,FALSE)*0.3)),"")</f>
      </c>
    </row>
    <row r="8999" spans="2:9" x14ac:dyDescent="0.2">
      <c r="B8999">
        <f>IF(ISBLANK(A8999),"",VLOOKUP(A8999,Normas!A:D,4,FALSE))</f>
      </c>
      <c r="E8999" s="2">
        <f>IF(ISBLANK(D8999),"",INT(YEARFRAC(D8999,'Vispārīga informācija'!$B$2)))</f>
      </c>
      <c r="F8999" s="2">
        <f>IFERROR(IF(ISBLANK($A8999),"",IF($A8999="Ūdeņraža jonu koncentrācija",VLOOKUP(Dati!$A8999,Normas!$A:$D,2,FALSE),VLOOKUP(Dati!$A8999,Normas!$A:$D,2,FALSE)*0.6)),"")</f>
      </c>
      <c r="G8999" s="2">
        <f>IFERROR(IF(ISBLANK($A8999),"",IF($A8999="Ūdeņraža jonu koncentrācija",VLOOKUP(Dati!$A8999,Normas!$A:$D,3,FALSE),VLOOKUP(Dati!$A8999,Normas!$A:$D,3,FALSE)*0.6)),"")</f>
      </c>
      <c r="H8999" s="2">
        <f>IFERROR(IF(ISBLANK($A8999),"",IF($A8999="Ūdeņraža jonu koncentrācija",VLOOKUP(Dati!$A8999,Normas!$A:$D,2,FALSE),VLOOKUP(Dati!$A8999,Normas!$A:$D,2,FALSE)*0.3)),"")</f>
      </c>
      <c r="I8999" s="2">
        <f>IFERROR(IF(ISBLANK($A8999),"",IF($A8999="Ūdeņraža jonu koncentrācija",VLOOKUP(Dati!$A8999,Normas!$A:$D,3,FALSE),VLOOKUP(Dati!$A8999,Normas!$A:$D,3,FALSE)*0.3)),"")</f>
      </c>
    </row>
    <row r="9000" spans="2:9" x14ac:dyDescent="0.2">
      <c r="B9000">
        <f>IF(ISBLANK(A9000),"",VLOOKUP(A9000,Normas!A:D,4,FALSE))</f>
      </c>
      <c r="E9000" s="2">
        <f>IF(ISBLANK(D9000),"",INT(YEARFRAC(D9000,'Vispārīga informācija'!$B$2)))</f>
      </c>
      <c r="F9000" s="2">
        <f>IFERROR(IF(ISBLANK($A9000),"",IF($A9000="Ūdeņraža jonu koncentrācija",VLOOKUP(Dati!$A9000,Normas!$A:$D,2,FALSE),VLOOKUP(Dati!$A9000,Normas!$A:$D,2,FALSE)*0.6)),"")</f>
      </c>
      <c r="G9000" s="2">
        <f>IFERROR(IF(ISBLANK($A9000),"",IF($A9000="Ūdeņraža jonu koncentrācija",VLOOKUP(Dati!$A9000,Normas!$A:$D,3,FALSE),VLOOKUP(Dati!$A9000,Normas!$A:$D,3,FALSE)*0.6)),"")</f>
      </c>
      <c r="H9000" s="2">
        <f>IFERROR(IF(ISBLANK($A9000),"",IF($A9000="Ūdeņraža jonu koncentrācija",VLOOKUP(Dati!$A9000,Normas!$A:$D,2,FALSE),VLOOKUP(Dati!$A9000,Normas!$A:$D,2,FALSE)*0.3)),"")</f>
      </c>
      <c r="I9000" s="2">
        <f>IFERROR(IF(ISBLANK($A9000),"",IF($A9000="Ūdeņraža jonu koncentrācija",VLOOKUP(Dati!$A9000,Normas!$A:$D,3,FALSE),VLOOKUP(Dati!$A9000,Normas!$A:$D,3,FALSE)*0.3)),"")</f>
      </c>
    </row>
    <row r="9001" spans="2:9" x14ac:dyDescent="0.2">
      <c r="B9001">
        <f>IF(ISBLANK(A9001),"",VLOOKUP(A9001,Normas!A:D,4,FALSE))</f>
      </c>
      <c r="E9001" s="2">
        <f>IF(ISBLANK(D9001),"",INT(YEARFRAC(D9001,'Vispārīga informācija'!$B$2)))</f>
      </c>
      <c r="F9001" s="2">
        <f>IFERROR(IF(ISBLANK($A9001),"",IF($A9001="Ūdeņraža jonu koncentrācija",VLOOKUP(Dati!$A9001,Normas!$A:$D,2,FALSE),VLOOKUP(Dati!$A9001,Normas!$A:$D,2,FALSE)*0.6)),"")</f>
      </c>
      <c r="G9001" s="2">
        <f>IFERROR(IF(ISBLANK($A9001),"",IF($A9001="Ūdeņraža jonu koncentrācija",VLOOKUP(Dati!$A9001,Normas!$A:$D,3,FALSE),VLOOKUP(Dati!$A9001,Normas!$A:$D,3,FALSE)*0.6)),"")</f>
      </c>
      <c r="H9001" s="2">
        <f>IFERROR(IF(ISBLANK($A9001),"",IF($A9001="Ūdeņraža jonu koncentrācija",VLOOKUP(Dati!$A9001,Normas!$A:$D,2,FALSE),VLOOKUP(Dati!$A9001,Normas!$A:$D,2,FALSE)*0.3)),"")</f>
      </c>
      <c r="I9001" s="2">
        <f>IFERROR(IF(ISBLANK($A9001),"",IF($A9001="Ūdeņraža jonu koncentrācija",VLOOKUP(Dati!$A9001,Normas!$A:$D,3,FALSE),VLOOKUP(Dati!$A9001,Normas!$A:$D,3,FALSE)*0.3)),"")</f>
      </c>
    </row>
    <row r="9002" spans="2:9" x14ac:dyDescent="0.2">
      <c r="B9002">
        <f>IF(ISBLANK(A9002),"",VLOOKUP(A9002,Normas!A:D,4,FALSE))</f>
      </c>
      <c r="E9002" s="2">
        <f>IF(ISBLANK(D9002),"",INT(YEARFRAC(D9002,'Vispārīga informācija'!$B$2)))</f>
      </c>
      <c r="F9002" s="2">
        <f>IFERROR(IF(ISBLANK($A9002),"",IF($A9002="Ūdeņraža jonu koncentrācija",VLOOKUP(Dati!$A9002,Normas!$A:$D,2,FALSE),VLOOKUP(Dati!$A9002,Normas!$A:$D,2,FALSE)*0.6)),"")</f>
      </c>
      <c r="G9002" s="2">
        <f>IFERROR(IF(ISBLANK($A9002),"",IF($A9002="Ūdeņraža jonu koncentrācija",VLOOKUP(Dati!$A9002,Normas!$A:$D,3,FALSE),VLOOKUP(Dati!$A9002,Normas!$A:$D,3,FALSE)*0.6)),"")</f>
      </c>
      <c r="H9002" s="2">
        <f>IFERROR(IF(ISBLANK($A9002),"",IF($A9002="Ūdeņraža jonu koncentrācija",VLOOKUP(Dati!$A9002,Normas!$A:$D,2,FALSE),VLOOKUP(Dati!$A9002,Normas!$A:$D,2,FALSE)*0.3)),"")</f>
      </c>
      <c r="I9002" s="2">
        <f>IFERROR(IF(ISBLANK($A9002),"",IF($A9002="Ūdeņraža jonu koncentrācija",VLOOKUP(Dati!$A9002,Normas!$A:$D,3,FALSE),VLOOKUP(Dati!$A9002,Normas!$A:$D,3,FALSE)*0.3)),"")</f>
      </c>
    </row>
    <row r="9003" spans="2:9" x14ac:dyDescent="0.2">
      <c r="B9003">
        <f>IF(ISBLANK(A9003),"",VLOOKUP(A9003,Normas!A:D,4,FALSE))</f>
      </c>
      <c r="E9003" s="2">
        <f>IF(ISBLANK(D9003),"",INT(YEARFRAC(D9003,'Vispārīga informācija'!$B$2)))</f>
      </c>
      <c r="F9003" s="2">
        <f>IFERROR(IF(ISBLANK($A9003),"",IF($A9003="Ūdeņraža jonu koncentrācija",VLOOKUP(Dati!$A9003,Normas!$A:$D,2,FALSE),VLOOKUP(Dati!$A9003,Normas!$A:$D,2,FALSE)*0.6)),"")</f>
      </c>
      <c r="G9003" s="2">
        <f>IFERROR(IF(ISBLANK($A9003),"",IF($A9003="Ūdeņraža jonu koncentrācija",VLOOKUP(Dati!$A9003,Normas!$A:$D,3,FALSE),VLOOKUP(Dati!$A9003,Normas!$A:$D,3,FALSE)*0.6)),"")</f>
      </c>
      <c r="H9003" s="2">
        <f>IFERROR(IF(ISBLANK($A9003),"",IF($A9003="Ūdeņraža jonu koncentrācija",VLOOKUP(Dati!$A9003,Normas!$A:$D,2,FALSE),VLOOKUP(Dati!$A9003,Normas!$A:$D,2,FALSE)*0.3)),"")</f>
      </c>
      <c r="I9003" s="2">
        <f>IFERROR(IF(ISBLANK($A9003),"",IF($A9003="Ūdeņraža jonu koncentrācija",VLOOKUP(Dati!$A9003,Normas!$A:$D,3,FALSE),VLOOKUP(Dati!$A9003,Normas!$A:$D,3,FALSE)*0.3)),"")</f>
      </c>
    </row>
    <row r="9004" spans="2:9" x14ac:dyDescent="0.2">
      <c r="B9004">
        <f>IF(ISBLANK(A9004),"",VLOOKUP(A9004,Normas!A:D,4,FALSE))</f>
      </c>
      <c r="E9004" s="2">
        <f>IF(ISBLANK(D9004),"",INT(YEARFRAC(D9004,'Vispārīga informācija'!$B$2)))</f>
      </c>
      <c r="F9004" s="2">
        <f>IFERROR(IF(ISBLANK($A9004),"",IF($A9004="Ūdeņraža jonu koncentrācija",VLOOKUP(Dati!$A9004,Normas!$A:$D,2,FALSE),VLOOKUP(Dati!$A9004,Normas!$A:$D,2,FALSE)*0.6)),"")</f>
      </c>
      <c r="G9004" s="2">
        <f>IFERROR(IF(ISBLANK($A9004),"",IF($A9004="Ūdeņraža jonu koncentrācija",VLOOKUP(Dati!$A9004,Normas!$A:$D,3,FALSE),VLOOKUP(Dati!$A9004,Normas!$A:$D,3,FALSE)*0.6)),"")</f>
      </c>
      <c r="H9004" s="2">
        <f>IFERROR(IF(ISBLANK($A9004),"",IF($A9004="Ūdeņraža jonu koncentrācija",VLOOKUP(Dati!$A9004,Normas!$A:$D,2,FALSE),VLOOKUP(Dati!$A9004,Normas!$A:$D,2,FALSE)*0.3)),"")</f>
      </c>
      <c r="I9004" s="2">
        <f>IFERROR(IF(ISBLANK($A9004),"",IF($A9004="Ūdeņraža jonu koncentrācija",VLOOKUP(Dati!$A9004,Normas!$A:$D,3,FALSE),VLOOKUP(Dati!$A9004,Normas!$A:$D,3,FALSE)*0.3)),"")</f>
      </c>
    </row>
    <row r="9005" spans="2:9" x14ac:dyDescent="0.2">
      <c r="B9005">
        <f>IF(ISBLANK(A9005),"",VLOOKUP(A9005,Normas!A:D,4,FALSE))</f>
      </c>
      <c r="E9005" s="2">
        <f>IF(ISBLANK(D9005),"",INT(YEARFRAC(D9005,'Vispārīga informācija'!$B$2)))</f>
      </c>
      <c r="F9005" s="2">
        <f>IFERROR(IF(ISBLANK($A9005),"",IF($A9005="Ūdeņraža jonu koncentrācija",VLOOKUP(Dati!$A9005,Normas!$A:$D,2,FALSE),VLOOKUP(Dati!$A9005,Normas!$A:$D,2,FALSE)*0.6)),"")</f>
      </c>
      <c r="G9005" s="2">
        <f>IFERROR(IF(ISBLANK($A9005),"",IF($A9005="Ūdeņraža jonu koncentrācija",VLOOKUP(Dati!$A9005,Normas!$A:$D,3,FALSE),VLOOKUP(Dati!$A9005,Normas!$A:$D,3,FALSE)*0.6)),"")</f>
      </c>
      <c r="H9005" s="2">
        <f>IFERROR(IF(ISBLANK($A9005),"",IF($A9005="Ūdeņraža jonu koncentrācija",VLOOKUP(Dati!$A9005,Normas!$A:$D,2,FALSE),VLOOKUP(Dati!$A9005,Normas!$A:$D,2,FALSE)*0.3)),"")</f>
      </c>
      <c r="I9005" s="2">
        <f>IFERROR(IF(ISBLANK($A9005),"",IF($A9005="Ūdeņraža jonu koncentrācija",VLOOKUP(Dati!$A9005,Normas!$A:$D,3,FALSE),VLOOKUP(Dati!$A9005,Normas!$A:$D,3,FALSE)*0.3)),"")</f>
      </c>
    </row>
    <row r="9006" spans="2:9" x14ac:dyDescent="0.2">
      <c r="B9006">
        <f>IF(ISBLANK(A9006),"",VLOOKUP(A9006,Normas!A:D,4,FALSE))</f>
      </c>
      <c r="E9006" s="2">
        <f>IF(ISBLANK(D9006),"",INT(YEARFRAC(D9006,'Vispārīga informācija'!$B$2)))</f>
      </c>
      <c r="F9006" s="2">
        <f>IFERROR(IF(ISBLANK($A9006),"",IF($A9006="Ūdeņraža jonu koncentrācija",VLOOKUP(Dati!$A9006,Normas!$A:$D,2,FALSE),VLOOKUP(Dati!$A9006,Normas!$A:$D,2,FALSE)*0.6)),"")</f>
      </c>
      <c r="G9006" s="2">
        <f>IFERROR(IF(ISBLANK($A9006),"",IF($A9006="Ūdeņraža jonu koncentrācija",VLOOKUP(Dati!$A9006,Normas!$A:$D,3,FALSE),VLOOKUP(Dati!$A9006,Normas!$A:$D,3,FALSE)*0.6)),"")</f>
      </c>
      <c r="H9006" s="2">
        <f>IFERROR(IF(ISBLANK($A9006),"",IF($A9006="Ūdeņraža jonu koncentrācija",VLOOKUP(Dati!$A9006,Normas!$A:$D,2,FALSE),VLOOKUP(Dati!$A9006,Normas!$A:$D,2,FALSE)*0.3)),"")</f>
      </c>
      <c r="I9006" s="2">
        <f>IFERROR(IF(ISBLANK($A9006),"",IF($A9006="Ūdeņraža jonu koncentrācija",VLOOKUP(Dati!$A9006,Normas!$A:$D,3,FALSE),VLOOKUP(Dati!$A9006,Normas!$A:$D,3,FALSE)*0.3)),"")</f>
      </c>
    </row>
    <row r="9007" spans="2:9" x14ac:dyDescent="0.2">
      <c r="B9007">
        <f>IF(ISBLANK(A9007),"",VLOOKUP(A9007,Normas!A:D,4,FALSE))</f>
      </c>
      <c r="E9007" s="2">
        <f>IF(ISBLANK(D9007),"",INT(YEARFRAC(D9007,'Vispārīga informācija'!$B$2)))</f>
      </c>
      <c r="F9007" s="2">
        <f>IFERROR(IF(ISBLANK($A9007),"",IF($A9007="Ūdeņraža jonu koncentrācija",VLOOKUP(Dati!$A9007,Normas!$A:$D,2,FALSE),VLOOKUP(Dati!$A9007,Normas!$A:$D,2,FALSE)*0.6)),"")</f>
      </c>
      <c r="G9007" s="2">
        <f>IFERROR(IF(ISBLANK($A9007),"",IF($A9007="Ūdeņraža jonu koncentrācija",VLOOKUP(Dati!$A9007,Normas!$A:$D,3,FALSE),VLOOKUP(Dati!$A9007,Normas!$A:$D,3,FALSE)*0.6)),"")</f>
      </c>
      <c r="H9007" s="2">
        <f>IFERROR(IF(ISBLANK($A9007),"",IF($A9007="Ūdeņraža jonu koncentrācija",VLOOKUP(Dati!$A9007,Normas!$A:$D,2,FALSE),VLOOKUP(Dati!$A9007,Normas!$A:$D,2,FALSE)*0.3)),"")</f>
      </c>
      <c r="I9007" s="2">
        <f>IFERROR(IF(ISBLANK($A9007),"",IF($A9007="Ūdeņraža jonu koncentrācija",VLOOKUP(Dati!$A9007,Normas!$A:$D,3,FALSE),VLOOKUP(Dati!$A9007,Normas!$A:$D,3,FALSE)*0.3)),"")</f>
      </c>
    </row>
    <row r="9008" spans="2:9" x14ac:dyDescent="0.2">
      <c r="B9008">
        <f>IF(ISBLANK(A9008),"",VLOOKUP(A9008,Normas!A:D,4,FALSE))</f>
      </c>
      <c r="E9008" s="2">
        <f>IF(ISBLANK(D9008),"",INT(YEARFRAC(D9008,'Vispārīga informācija'!$B$2)))</f>
      </c>
      <c r="F9008" s="2">
        <f>IFERROR(IF(ISBLANK($A9008),"",IF($A9008="Ūdeņraža jonu koncentrācija",VLOOKUP(Dati!$A9008,Normas!$A:$D,2,FALSE),VLOOKUP(Dati!$A9008,Normas!$A:$D,2,FALSE)*0.6)),"")</f>
      </c>
      <c r="G9008" s="2">
        <f>IFERROR(IF(ISBLANK($A9008),"",IF($A9008="Ūdeņraža jonu koncentrācija",VLOOKUP(Dati!$A9008,Normas!$A:$D,3,FALSE),VLOOKUP(Dati!$A9008,Normas!$A:$D,3,FALSE)*0.6)),"")</f>
      </c>
      <c r="H9008" s="2">
        <f>IFERROR(IF(ISBLANK($A9008),"",IF($A9008="Ūdeņraža jonu koncentrācija",VLOOKUP(Dati!$A9008,Normas!$A:$D,2,FALSE),VLOOKUP(Dati!$A9008,Normas!$A:$D,2,FALSE)*0.3)),"")</f>
      </c>
      <c r="I9008" s="2">
        <f>IFERROR(IF(ISBLANK($A9008),"",IF($A9008="Ūdeņraža jonu koncentrācija",VLOOKUP(Dati!$A9008,Normas!$A:$D,3,FALSE),VLOOKUP(Dati!$A9008,Normas!$A:$D,3,FALSE)*0.3)),"")</f>
      </c>
    </row>
    <row r="9009" spans="2:9" x14ac:dyDescent="0.2">
      <c r="B9009">
        <f>IF(ISBLANK(A9009),"",VLOOKUP(A9009,Normas!A:D,4,FALSE))</f>
      </c>
      <c r="E9009" s="2">
        <f>IF(ISBLANK(D9009),"",INT(YEARFRAC(D9009,'Vispārīga informācija'!$B$2)))</f>
      </c>
      <c r="F9009" s="2">
        <f>IFERROR(IF(ISBLANK($A9009),"",IF($A9009="Ūdeņraža jonu koncentrācija",VLOOKUP(Dati!$A9009,Normas!$A:$D,2,FALSE),VLOOKUP(Dati!$A9009,Normas!$A:$D,2,FALSE)*0.6)),"")</f>
      </c>
      <c r="G9009" s="2">
        <f>IFERROR(IF(ISBLANK($A9009),"",IF($A9009="Ūdeņraža jonu koncentrācija",VLOOKUP(Dati!$A9009,Normas!$A:$D,3,FALSE),VLOOKUP(Dati!$A9009,Normas!$A:$D,3,FALSE)*0.6)),"")</f>
      </c>
      <c r="H9009" s="2">
        <f>IFERROR(IF(ISBLANK($A9009),"",IF($A9009="Ūdeņraža jonu koncentrācija",VLOOKUP(Dati!$A9009,Normas!$A:$D,2,FALSE),VLOOKUP(Dati!$A9009,Normas!$A:$D,2,FALSE)*0.3)),"")</f>
      </c>
      <c r="I9009" s="2">
        <f>IFERROR(IF(ISBLANK($A9009),"",IF($A9009="Ūdeņraža jonu koncentrācija",VLOOKUP(Dati!$A9009,Normas!$A:$D,3,FALSE),VLOOKUP(Dati!$A9009,Normas!$A:$D,3,FALSE)*0.3)),"")</f>
      </c>
    </row>
    <row r="9010" spans="2:9" x14ac:dyDescent="0.2">
      <c r="B9010">
        <f>IF(ISBLANK(A9010),"",VLOOKUP(A9010,Normas!A:D,4,FALSE))</f>
      </c>
      <c r="E9010" s="2">
        <f>IF(ISBLANK(D9010),"",INT(YEARFRAC(D9010,'Vispārīga informācija'!$B$2)))</f>
      </c>
      <c r="F9010" s="2">
        <f>IFERROR(IF(ISBLANK($A9010),"",IF($A9010="Ūdeņraža jonu koncentrācija",VLOOKUP(Dati!$A9010,Normas!$A:$D,2,FALSE),VLOOKUP(Dati!$A9010,Normas!$A:$D,2,FALSE)*0.6)),"")</f>
      </c>
      <c r="G9010" s="2">
        <f>IFERROR(IF(ISBLANK($A9010),"",IF($A9010="Ūdeņraža jonu koncentrācija",VLOOKUP(Dati!$A9010,Normas!$A:$D,3,FALSE),VLOOKUP(Dati!$A9010,Normas!$A:$D,3,FALSE)*0.6)),"")</f>
      </c>
      <c r="H9010" s="2">
        <f>IFERROR(IF(ISBLANK($A9010),"",IF($A9010="Ūdeņraža jonu koncentrācija",VLOOKUP(Dati!$A9010,Normas!$A:$D,2,FALSE),VLOOKUP(Dati!$A9010,Normas!$A:$D,2,FALSE)*0.3)),"")</f>
      </c>
      <c r="I9010" s="2">
        <f>IFERROR(IF(ISBLANK($A9010),"",IF($A9010="Ūdeņraža jonu koncentrācija",VLOOKUP(Dati!$A9010,Normas!$A:$D,3,FALSE),VLOOKUP(Dati!$A9010,Normas!$A:$D,3,FALSE)*0.3)),"")</f>
      </c>
    </row>
    <row r="9011" spans="2:9" x14ac:dyDescent="0.2">
      <c r="B9011">
        <f>IF(ISBLANK(A9011),"",VLOOKUP(A9011,Normas!A:D,4,FALSE))</f>
      </c>
      <c r="E9011" s="2">
        <f>IF(ISBLANK(D9011),"",INT(YEARFRAC(D9011,'Vispārīga informācija'!$B$2)))</f>
      </c>
      <c r="F9011" s="2">
        <f>IFERROR(IF(ISBLANK($A9011),"",IF($A9011="Ūdeņraža jonu koncentrācija",VLOOKUP(Dati!$A9011,Normas!$A:$D,2,FALSE),VLOOKUP(Dati!$A9011,Normas!$A:$D,2,FALSE)*0.6)),"")</f>
      </c>
      <c r="G9011" s="2">
        <f>IFERROR(IF(ISBLANK($A9011),"",IF($A9011="Ūdeņraža jonu koncentrācija",VLOOKUP(Dati!$A9011,Normas!$A:$D,3,FALSE),VLOOKUP(Dati!$A9011,Normas!$A:$D,3,FALSE)*0.6)),"")</f>
      </c>
      <c r="H9011" s="2">
        <f>IFERROR(IF(ISBLANK($A9011),"",IF($A9011="Ūdeņraža jonu koncentrācija",VLOOKUP(Dati!$A9011,Normas!$A:$D,2,FALSE),VLOOKUP(Dati!$A9011,Normas!$A:$D,2,FALSE)*0.3)),"")</f>
      </c>
      <c r="I9011" s="2">
        <f>IFERROR(IF(ISBLANK($A9011),"",IF($A9011="Ūdeņraža jonu koncentrācija",VLOOKUP(Dati!$A9011,Normas!$A:$D,3,FALSE),VLOOKUP(Dati!$A9011,Normas!$A:$D,3,FALSE)*0.3)),"")</f>
      </c>
    </row>
    <row r="9012" spans="2:9" x14ac:dyDescent="0.2">
      <c r="B9012">
        <f>IF(ISBLANK(A9012),"",VLOOKUP(A9012,Normas!A:D,4,FALSE))</f>
      </c>
      <c r="E9012" s="2">
        <f>IF(ISBLANK(D9012),"",INT(YEARFRAC(D9012,'Vispārīga informācija'!$B$2)))</f>
      </c>
      <c r="F9012" s="2">
        <f>IFERROR(IF(ISBLANK($A9012),"",IF($A9012="Ūdeņraža jonu koncentrācija",VLOOKUP(Dati!$A9012,Normas!$A:$D,2,FALSE),VLOOKUP(Dati!$A9012,Normas!$A:$D,2,FALSE)*0.6)),"")</f>
      </c>
      <c r="G9012" s="2">
        <f>IFERROR(IF(ISBLANK($A9012),"",IF($A9012="Ūdeņraža jonu koncentrācija",VLOOKUP(Dati!$A9012,Normas!$A:$D,3,FALSE),VLOOKUP(Dati!$A9012,Normas!$A:$D,3,FALSE)*0.6)),"")</f>
      </c>
      <c r="H9012" s="2">
        <f>IFERROR(IF(ISBLANK($A9012),"",IF($A9012="Ūdeņraža jonu koncentrācija",VLOOKUP(Dati!$A9012,Normas!$A:$D,2,FALSE),VLOOKUP(Dati!$A9012,Normas!$A:$D,2,FALSE)*0.3)),"")</f>
      </c>
      <c r="I9012" s="2">
        <f>IFERROR(IF(ISBLANK($A9012),"",IF($A9012="Ūdeņraža jonu koncentrācija",VLOOKUP(Dati!$A9012,Normas!$A:$D,3,FALSE),VLOOKUP(Dati!$A9012,Normas!$A:$D,3,FALSE)*0.3)),"")</f>
      </c>
    </row>
    <row r="9013" spans="2:9" x14ac:dyDescent="0.2">
      <c r="B9013">
        <f>IF(ISBLANK(A9013),"",VLOOKUP(A9013,Normas!A:D,4,FALSE))</f>
      </c>
      <c r="E9013" s="2">
        <f>IF(ISBLANK(D9013),"",INT(YEARFRAC(D9013,'Vispārīga informācija'!$B$2)))</f>
      </c>
      <c r="F9013" s="2">
        <f>IFERROR(IF(ISBLANK($A9013),"",IF($A9013="Ūdeņraža jonu koncentrācija",VLOOKUP(Dati!$A9013,Normas!$A:$D,2,FALSE),VLOOKUP(Dati!$A9013,Normas!$A:$D,2,FALSE)*0.6)),"")</f>
      </c>
      <c r="G9013" s="2">
        <f>IFERROR(IF(ISBLANK($A9013),"",IF($A9013="Ūdeņraža jonu koncentrācija",VLOOKUP(Dati!$A9013,Normas!$A:$D,3,FALSE),VLOOKUP(Dati!$A9013,Normas!$A:$D,3,FALSE)*0.6)),"")</f>
      </c>
      <c r="H9013" s="2">
        <f>IFERROR(IF(ISBLANK($A9013),"",IF($A9013="Ūdeņraža jonu koncentrācija",VLOOKUP(Dati!$A9013,Normas!$A:$D,2,FALSE),VLOOKUP(Dati!$A9013,Normas!$A:$D,2,FALSE)*0.3)),"")</f>
      </c>
      <c r="I9013" s="2">
        <f>IFERROR(IF(ISBLANK($A9013),"",IF($A9013="Ūdeņraža jonu koncentrācija",VLOOKUP(Dati!$A9013,Normas!$A:$D,3,FALSE),VLOOKUP(Dati!$A9013,Normas!$A:$D,3,FALSE)*0.3)),"")</f>
      </c>
    </row>
    <row r="9014" spans="2:9" x14ac:dyDescent="0.2">
      <c r="B9014">
        <f>IF(ISBLANK(A9014),"",VLOOKUP(A9014,Normas!A:D,4,FALSE))</f>
      </c>
      <c r="E9014" s="2">
        <f>IF(ISBLANK(D9014),"",INT(YEARFRAC(D9014,'Vispārīga informācija'!$B$2)))</f>
      </c>
      <c r="F9014" s="2">
        <f>IFERROR(IF(ISBLANK($A9014),"",IF($A9014="Ūdeņraža jonu koncentrācija",VLOOKUP(Dati!$A9014,Normas!$A:$D,2,FALSE),VLOOKUP(Dati!$A9014,Normas!$A:$D,2,FALSE)*0.6)),"")</f>
      </c>
      <c r="G9014" s="2">
        <f>IFERROR(IF(ISBLANK($A9014),"",IF($A9014="Ūdeņraža jonu koncentrācija",VLOOKUP(Dati!$A9014,Normas!$A:$D,3,FALSE),VLOOKUP(Dati!$A9014,Normas!$A:$D,3,FALSE)*0.6)),"")</f>
      </c>
      <c r="H9014" s="2">
        <f>IFERROR(IF(ISBLANK($A9014),"",IF($A9014="Ūdeņraža jonu koncentrācija",VLOOKUP(Dati!$A9014,Normas!$A:$D,2,FALSE),VLOOKUP(Dati!$A9014,Normas!$A:$D,2,FALSE)*0.3)),"")</f>
      </c>
      <c r="I9014" s="2">
        <f>IFERROR(IF(ISBLANK($A9014),"",IF($A9014="Ūdeņraža jonu koncentrācija",VLOOKUP(Dati!$A9014,Normas!$A:$D,3,FALSE),VLOOKUP(Dati!$A9014,Normas!$A:$D,3,FALSE)*0.3)),"")</f>
      </c>
    </row>
    <row r="9015" spans="2:9" x14ac:dyDescent="0.2">
      <c r="B9015">
        <f>IF(ISBLANK(A9015),"",VLOOKUP(A9015,Normas!A:D,4,FALSE))</f>
      </c>
      <c r="E9015" s="2">
        <f>IF(ISBLANK(D9015),"",INT(YEARFRAC(D9015,'Vispārīga informācija'!$B$2)))</f>
      </c>
      <c r="F9015" s="2">
        <f>IFERROR(IF(ISBLANK($A9015),"",IF($A9015="Ūdeņraža jonu koncentrācija",VLOOKUP(Dati!$A9015,Normas!$A:$D,2,FALSE),VLOOKUP(Dati!$A9015,Normas!$A:$D,2,FALSE)*0.6)),"")</f>
      </c>
      <c r="G9015" s="2">
        <f>IFERROR(IF(ISBLANK($A9015),"",IF($A9015="Ūdeņraža jonu koncentrācija",VLOOKUP(Dati!$A9015,Normas!$A:$D,3,FALSE),VLOOKUP(Dati!$A9015,Normas!$A:$D,3,FALSE)*0.6)),"")</f>
      </c>
      <c r="H9015" s="2">
        <f>IFERROR(IF(ISBLANK($A9015),"",IF($A9015="Ūdeņraža jonu koncentrācija",VLOOKUP(Dati!$A9015,Normas!$A:$D,2,FALSE),VLOOKUP(Dati!$A9015,Normas!$A:$D,2,FALSE)*0.3)),"")</f>
      </c>
      <c r="I9015" s="2">
        <f>IFERROR(IF(ISBLANK($A9015),"",IF($A9015="Ūdeņraža jonu koncentrācija",VLOOKUP(Dati!$A9015,Normas!$A:$D,3,FALSE),VLOOKUP(Dati!$A9015,Normas!$A:$D,3,FALSE)*0.3)),"")</f>
      </c>
    </row>
    <row r="9016" spans="2:9" x14ac:dyDescent="0.2">
      <c r="B9016">
        <f>IF(ISBLANK(A9016),"",VLOOKUP(A9016,Normas!A:D,4,FALSE))</f>
      </c>
      <c r="E9016" s="2">
        <f>IF(ISBLANK(D9016),"",INT(YEARFRAC(D9016,'Vispārīga informācija'!$B$2)))</f>
      </c>
      <c r="F9016" s="2">
        <f>IFERROR(IF(ISBLANK($A9016),"",IF($A9016="Ūdeņraža jonu koncentrācija",VLOOKUP(Dati!$A9016,Normas!$A:$D,2,FALSE),VLOOKUP(Dati!$A9016,Normas!$A:$D,2,FALSE)*0.6)),"")</f>
      </c>
      <c r="G9016" s="2">
        <f>IFERROR(IF(ISBLANK($A9016),"",IF($A9016="Ūdeņraža jonu koncentrācija",VLOOKUP(Dati!$A9016,Normas!$A:$D,3,FALSE),VLOOKUP(Dati!$A9016,Normas!$A:$D,3,FALSE)*0.6)),"")</f>
      </c>
      <c r="H9016" s="2">
        <f>IFERROR(IF(ISBLANK($A9016),"",IF($A9016="Ūdeņraža jonu koncentrācija",VLOOKUP(Dati!$A9016,Normas!$A:$D,2,FALSE),VLOOKUP(Dati!$A9016,Normas!$A:$D,2,FALSE)*0.3)),"")</f>
      </c>
      <c r="I9016" s="2">
        <f>IFERROR(IF(ISBLANK($A9016),"",IF($A9016="Ūdeņraža jonu koncentrācija",VLOOKUP(Dati!$A9016,Normas!$A:$D,3,FALSE),VLOOKUP(Dati!$A9016,Normas!$A:$D,3,FALSE)*0.3)),"")</f>
      </c>
    </row>
    <row r="9017" spans="2:9" x14ac:dyDescent="0.2">
      <c r="B9017">
        <f>IF(ISBLANK(A9017),"",VLOOKUP(A9017,Normas!A:D,4,FALSE))</f>
      </c>
      <c r="E9017" s="2">
        <f>IF(ISBLANK(D9017),"",INT(YEARFRAC(D9017,'Vispārīga informācija'!$B$2)))</f>
      </c>
      <c r="F9017" s="2">
        <f>IFERROR(IF(ISBLANK($A9017),"",IF($A9017="Ūdeņraža jonu koncentrācija",VLOOKUP(Dati!$A9017,Normas!$A:$D,2,FALSE),VLOOKUP(Dati!$A9017,Normas!$A:$D,2,FALSE)*0.6)),"")</f>
      </c>
      <c r="G9017" s="2">
        <f>IFERROR(IF(ISBLANK($A9017),"",IF($A9017="Ūdeņraža jonu koncentrācija",VLOOKUP(Dati!$A9017,Normas!$A:$D,3,FALSE),VLOOKUP(Dati!$A9017,Normas!$A:$D,3,FALSE)*0.6)),"")</f>
      </c>
      <c r="H9017" s="2">
        <f>IFERROR(IF(ISBLANK($A9017),"",IF($A9017="Ūdeņraža jonu koncentrācija",VLOOKUP(Dati!$A9017,Normas!$A:$D,2,FALSE),VLOOKUP(Dati!$A9017,Normas!$A:$D,2,FALSE)*0.3)),"")</f>
      </c>
      <c r="I9017" s="2">
        <f>IFERROR(IF(ISBLANK($A9017),"",IF($A9017="Ūdeņraža jonu koncentrācija",VLOOKUP(Dati!$A9017,Normas!$A:$D,3,FALSE),VLOOKUP(Dati!$A9017,Normas!$A:$D,3,FALSE)*0.3)),"")</f>
      </c>
    </row>
    <row r="9018" spans="2:9" x14ac:dyDescent="0.2">
      <c r="B9018">
        <f>IF(ISBLANK(A9018),"",VLOOKUP(A9018,Normas!A:D,4,FALSE))</f>
      </c>
      <c r="E9018" s="2">
        <f>IF(ISBLANK(D9018),"",INT(YEARFRAC(D9018,'Vispārīga informācija'!$B$2)))</f>
      </c>
      <c r="F9018" s="2">
        <f>IFERROR(IF(ISBLANK($A9018),"",IF($A9018="Ūdeņraža jonu koncentrācija",VLOOKUP(Dati!$A9018,Normas!$A:$D,2,FALSE),VLOOKUP(Dati!$A9018,Normas!$A:$D,2,FALSE)*0.6)),"")</f>
      </c>
      <c r="G9018" s="2">
        <f>IFERROR(IF(ISBLANK($A9018),"",IF($A9018="Ūdeņraža jonu koncentrācija",VLOOKUP(Dati!$A9018,Normas!$A:$D,3,FALSE),VLOOKUP(Dati!$A9018,Normas!$A:$D,3,FALSE)*0.6)),"")</f>
      </c>
      <c r="H9018" s="2">
        <f>IFERROR(IF(ISBLANK($A9018),"",IF($A9018="Ūdeņraža jonu koncentrācija",VLOOKUP(Dati!$A9018,Normas!$A:$D,2,FALSE),VLOOKUP(Dati!$A9018,Normas!$A:$D,2,FALSE)*0.3)),"")</f>
      </c>
      <c r="I9018" s="2">
        <f>IFERROR(IF(ISBLANK($A9018),"",IF($A9018="Ūdeņraža jonu koncentrācija",VLOOKUP(Dati!$A9018,Normas!$A:$D,3,FALSE),VLOOKUP(Dati!$A9018,Normas!$A:$D,3,FALSE)*0.3)),"")</f>
      </c>
    </row>
    <row r="9019" spans="2:9" x14ac:dyDescent="0.2">
      <c r="B9019">
        <f>IF(ISBLANK(A9019),"",VLOOKUP(A9019,Normas!A:D,4,FALSE))</f>
      </c>
      <c r="E9019" s="2">
        <f>IF(ISBLANK(D9019),"",INT(YEARFRAC(D9019,'Vispārīga informācija'!$B$2)))</f>
      </c>
      <c r="F9019" s="2">
        <f>IFERROR(IF(ISBLANK($A9019),"",IF($A9019="Ūdeņraža jonu koncentrācija",VLOOKUP(Dati!$A9019,Normas!$A:$D,2,FALSE),VLOOKUP(Dati!$A9019,Normas!$A:$D,2,FALSE)*0.6)),"")</f>
      </c>
      <c r="G9019" s="2">
        <f>IFERROR(IF(ISBLANK($A9019),"",IF($A9019="Ūdeņraža jonu koncentrācija",VLOOKUP(Dati!$A9019,Normas!$A:$D,3,FALSE),VLOOKUP(Dati!$A9019,Normas!$A:$D,3,FALSE)*0.6)),"")</f>
      </c>
      <c r="H9019" s="2">
        <f>IFERROR(IF(ISBLANK($A9019),"",IF($A9019="Ūdeņraža jonu koncentrācija",VLOOKUP(Dati!$A9019,Normas!$A:$D,2,FALSE),VLOOKUP(Dati!$A9019,Normas!$A:$D,2,FALSE)*0.3)),"")</f>
      </c>
      <c r="I9019" s="2">
        <f>IFERROR(IF(ISBLANK($A9019),"",IF($A9019="Ūdeņraža jonu koncentrācija",VLOOKUP(Dati!$A9019,Normas!$A:$D,3,FALSE),VLOOKUP(Dati!$A9019,Normas!$A:$D,3,FALSE)*0.3)),"")</f>
      </c>
    </row>
    <row r="9020" spans="2:9" x14ac:dyDescent="0.2">
      <c r="B9020">
        <f>IF(ISBLANK(A9020),"",VLOOKUP(A9020,Normas!A:D,4,FALSE))</f>
      </c>
      <c r="E9020" s="2">
        <f>IF(ISBLANK(D9020),"",INT(YEARFRAC(D9020,'Vispārīga informācija'!$B$2)))</f>
      </c>
      <c r="F9020" s="2">
        <f>IFERROR(IF(ISBLANK($A9020),"",IF($A9020="Ūdeņraža jonu koncentrācija",VLOOKUP(Dati!$A9020,Normas!$A:$D,2,FALSE),VLOOKUP(Dati!$A9020,Normas!$A:$D,2,FALSE)*0.6)),"")</f>
      </c>
      <c r="G9020" s="2">
        <f>IFERROR(IF(ISBLANK($A9020),"",IF($A9020="Ūdeņraža jonu koncentrācija",VLOOKUP(Dati!$A9020,Normas!$A:$D,3,FALSE),VLOOKUP(Dati!$A9020,Normas!$A:$D,3,FALSE)*0.6)),"")</f>
      </c>
      <c r="H9020" s="2">
        <f>IFERROR(IF(ISBLANK($A9020),"",IF($A9020="Ūdeņraža jonu koncentrācija",VLOOKUP(Dati!$A9020,Normas!$A:$D,2,FALSE),VLOOKUP(Dati!$A9020,Normas!$A:$D,2,FALSE)*0.3)),"")</f>
      </c>
      <c r="I9020" s="2">
        <f>IFERROR(IF(ISBLANK($A9020),"",IF($A9020="Ūdeņraža jonu koncentrācija",VLOOKUP(Dati!$A9020,Normas!$A:$D,3,FALSE),VLOOKUP(Dati!$A9020,Normas!$A:$D,3,FALSE)*0.3)),"")</f>
      </c>
    </row>
    <row r="9021" spans="2:9" x14ac:dyDescent="0.2">
      <c r="B9021">
        <f>IF(ISBLANK(A9021),"",VLOOKUP(A9021,Normas!A:D,4,FALSE))</f>
      </c>
      <c r="E9021" s="2">
        <f>IF(ISBLANK(D9021),"",INT(YEARFRAC(D9021,'Vispārīga informācija'!$B$2)))</f>
      </c>
      <c r="F9021" s="2">
        <f>IFERROR(IF(ISBLANK($A9021),"",IF($A9021="Ūdeņraža jonu koncentrācija",VLOOKUP(Dati!$A9021,Normas!$A:$D,2,FALSE),VLOOKUP(Dati!$A9021,Normas!$A:$D,2,FALSE)*0.6)),"")</f>
      </c>
      <c r="G9021" s="2">
        <f>IFERROR(IF(ISBLANK($A9021),"",IF($A9021="Ūdeņraža jonu koncentrācija",VLOOKUP(Dati!$A9021,Normas!$A:$D,3,FALSE),VLOOKUP(Dati!$A9021,Normas!$A:$D,3,FALSE)*0.6)),"")</f>
      </c>
      <c r="H9021" s="2">
        <f>IFERROR(IF(ISBLANK($A9021),"",IF($A9021="Ūdeņraža jonu koncentrācija",VLOOKUP(Dati!$A9021,Normas!$A:$D,2,FALSE),VLOOKUP(Dati!$A9021,Normas!$A:$D,2,FALSE)*0.3)),"")</f>
      </c>
      <c r="I9021" s="2">
        <f>IFERROR(IF(ISBLANK($A9021),"",IF($A9021="Ūdeņraža jonu koncentrācija",VLOOKUP(Dati!$A9021,Normas!$A:$D,3,FALSE),VLOOKUP(Dati!$A9021,Normas!$A:$D,3,FALSE)*0.3)),"")</f>
      </c>
    </row>
    <row r="9022" spans="2:9" x14ac:dyDescent="0.2">
      <c r="B9022">
        <f>IF(ISBLANK(A9022),"",VLOOKUP(A9022,Normas!A:D,4,FALSE))</f>
      </c>
      <c r="E9022" s="2">
        <f>IF(ISBLANK(D9022),"",INT(YEARFRAC(D9022,'Vispārīga informācija'!$B$2)))</f>
      </c>
      <c r="F9022" s="2">
        <f>IFERROR(IF(ISBLANK($A9022),"",IF($A9022="Ūdeņraža jonu koncentrācija",VLOOKUP(Dati!$A9022,Normas!$A:$D,2,FALSE),VLOOKUP(Dati!$A9022,Normas!$A:$D,2,FALSE)*0.6)),"")</f>
      </c>
      <c r="G9022" s="2">
        <f>IFERROR(IF(ISBLANK($A9022),"",IF($A9022="Ūdeņraža jonu koncentrācija",VLOOKUP(Dati!$A9022,Normas!$A:$D,3,FALSE),VLOOKUP(Dati!$A9022,Normas!$A:$D,3,FALSE)*0.6)),"")</f>
      </c>
      <c r="H9022" s="2">
        <f>IFERROR(IF(ISBLANK($A9022),"",IF($A9022="Ūdeņraža jonu koncentrācija",VLOOKUP(Dati!$A9022,Normas!$A:$D,2,FALSE),VLOOKUP(Dati!$A9022,Normas!$A:$D,2,FALSE)*0.3)),"")</f>
      </c>
      <c r="I9022" s="2">
        <f>IFERROR(IF(ISBLANK($A9022),"",IF($A9022="Ūdeņraža jonu koncentrācija",VLOOKUP(Dati!$A9022,Normas!$A:$D,3,FALSE),VLOOKUP(Dati!$A9022,Normas!$A:$D,3,FALSE)*0.3)),"")</f>
      </c>
    </row>
    <row r="9023" spans="2:9" x14ac:dyDescent="0.2">
      <c r="B9023">
        <f>IF(ISBLANK(A9023),"",VLOOKUP(A9023,Normas!A:D,4,FALSE))</f>
      </c>
      <c r="E9023" s="2">
        <f>IF(ISBLANK(D9023),"",INT(YEARFRAC(D9023,'Vispārīga informācija'!$B$2)))</f>
      </c>
      <c r="F9023" s="2">
        <f>IFERROR(IF(ISBLANK($A9023),"",IF($A9023="Ūdeņraža jonu koncentrācija",VLOOKUP(Dati!$A9023,Normas!$A:$D,2,FALSE),VLOOKUP(Dati!$A9023,Normas!$A:$D,2,FALSE)*0.6)),"")</f>
      </c>
      <c r="G9023" s="2">
        <f>IFERROR(IF(ISBLANK($A9023),"",IF($A9023="Ūdeņraža jonu koncentrācija",VLOOKUP(Dati!$A9023,Normas!$A:$D,3,FALSE),VLOOKUP(Dati!$A9023,Normas!$A:$D,3,FALSE)*0.6)),"")</f>
      </c>
      <c r="H9023" s="2">
        <f>IFERROR(IF(ISBLANK($A9023),"",IF($A9023="Ūdeņraža jonu koncentrācija",VLOOKUP(Dati!$A9023,Normas!$A:$D,2,FALSE),VLOOKUP(Dati!$A9023,Normas!$A:$D,2,FALSE)*0.3)),"")</f>
      </c>
      <c r="I9023" s="2">
        <f>IFERROR(IF(ISBLANK($A9023),"",IF($A9023="Ūdeņraža jonu koncentrācija",VLOOKUP(Dati!$A9023,Normas!$A:$D,3,FALSE),VLOOKUP(Dati!$A9023,Normas!$A:$D,3,FALSE)*0.3)),"")</f>
      </c>
    </row>
    <row r="9024" spans="2:9" x14ac:dyDescent="0.2">
      <c r="B9024">
        <f>IF(ISBLANK(A9024),"",VLOOKUP(A9024,Normas!A:D,4,FALSE))</f>
      </c>
      <c r="E9024" s="2">
        <f>IF(ISBLANK(D9024),"",INT(YEARFRAC(D9024,'Vispārīga informācija'!$B$2)))</f>
      </c>
      <c r="F9024" s="2">
        <f>IFERROR(IF(ISBLANK($A9024),"",IF($A9024="Ūdeņraža jonu koncentrācija",VLOOKUP(Dati!$A9024,Normas!$A:$D,2,FALSE),VLOOKUP(Dati!$A9024,Normas!$A:$D,2,FALSE)*0.6)),"")</f>
      </c>
      <c r="G9024" s="2">
        <f>IFERROR(IF(ISBLANK($A9024),"",IF($A9024="Ūdeņraža jonu koncentrācija",VLOOKUP(Dati!$A9024,Normas!$A:$D,3,FALSE),VLOOKUP(Dati!$A9024,Normas!$A:$D,3,FALSE)*0.6)),"")</f>
      </c>
      <c r="H9024" s="2">
        <f>IFERROR(IF(ISBLANK($A9024),"",IF($A9024="Ūdeņraža jonu koncentrācija",VLOOKUP(Dati!$A9024,Normas!$A:$D,2,FALSE),VLOOKUP(Dati!$A9024,Normas!$A:$D,2,FALSE)*0.3)),"")</f>
      </c>
      <c r="I9024" s="2">
        <f>IFERROR(IF(ISBLANK($A9024),"",IF($A9024="Ūdeņraža jonu koncentrācija",VLOOKUP(Dati!$A9024,Normas!$A:$D,3,FALSE),VLOOKUP(Dati!$A9024,Normas!$A:$D,3,FALSE)*0.3)),"")</f>
      </c>
    </row>
    <row r="9025" spans="2:9" x14ac:dyDescent="0.2">
      <c r="B9025">
        <f>IF(ISBLANK(A9025),"",VLOOKUP(A9025,Normas!A:D,4,FALSE))</f>
      </c>
      <c r="E9025" s="2">
        <f>IF(ISBLANK(D9025),"",INT(YEARFRAC(D9025,'Vispārīga informācija'!$B$2)))</f>
      </c>
      <c r="F9025" s="2">
        <f>IFERROR(IF(ISBLANK($A9025),"",IF($A9025="Ūdeņraža jonu koncentrācija",VLOOKUP(Dati!$A9025,Normas!$A:$D,2,FALSE),VLOOKUP(Dati!$A9025,Normas!$A:$D,2,FALSE)*0.6)),"")</f>
      </c>
      <c r="G9025" s="2">
        <f>IFERROR(IF(ISBLANK($A9025),"",IF($A9025="Ūdeņraža jonu koncentrācija",VLOOKUP(Dati!$A9025,Normas!$A:$D,3,FALSE),VLOOKUP(Dati!$A9025,Normas!$A:$D,3,FALSE)*0.6)),"")</f>
      </c>
      <c r="H9025" s="2">
        <f>IFERROR(IF(ISBLANK($A9025),"",IF($A9025="Ūdeņraža jonu koncentrācija",VLOOKUP(Dati!$A9025,Normas!$A:$D,2,FALSE),VLOOKUP(Dati!$A9025,Normas!$A:$D,2,FALSE)*0.3)),"")</f>
      </c>
      <c r="I9025" s="2">
        <f>IFERROR(IF(ISBLANK($A9025),"",IF($A9025="Ūdeņraža jonu koncentrācija",VLOOKUP(Dati!$A9025,Normas!$A:$D,3,FALSE),VLOOKUP(Dati!$A9025,Normas!$A:$D,3,FALSE)*0.3)),"")</f>
      </c>
    </row>
    <row r="9026" spans="2:9" x14ac:dyDescent="0.2">
      <c r="B9026">
        <f>IF(ISBLANK(A9026),"",VLOOKUP(A9026,Normas!A:D,4,FALSE))</f>
      </c>
      <c r="E9026" s="2">
        <f>IF(ISBLANK(D9026),"",INT(YEARFRAC(D9026,'Vispārīga informācija'!$B$2)))</f>
      </c>
      <c r="F9026" s="2">
        <f>IFERROR(IF(ISBLANK($A9026),"",IF($A9026="Ūdeņraža jonu koncentrācija",VLOOKUP(Dati!$A9026,Normas!$A:$D,2,FALSE),VLOOKUP(Dati!$A9026,Normas!$A:$D,2,FALSE)*0.6)),"")</f>
      </c>
      <c r="G9026" s="2">
        <f>IFERROR(IF(ISBLANK($A9026),"",IF($A9026="Ūdeņraža jonu koncentrācija",VLOOKUP(Dati!$A9026,Normas!$A:$D,3,FALSE),VLOOKUP(Dati!$A9026,Normas!$A:$D,3,FALSE)*0.6)),"")</f>
      </c>
      <c r="H9026" s="2">
        <f>IFERROR(IF(ISBLANK($A9026),"",IF($A9026="Ūdeņraža jonu koncentrācija",VLOOKUP(Dati!$A9026,Normas!$A:$D,2,FALSE),VLOOKUP(Dati!$A9026,Normas!$A:$D,2,FALSE)*0.3)),"")</f>
      </c>
      <c r="I9026" s="2">
        <f>IFERROR(IF(ISBLANK($A9026),"",IF($A9026="Ūdeņraža jonu koncentrācija",VLOOKUP(Dati!$A9026,Normas!$A:$D,3,FALSE),VLOOKUP(Dati!$A9026,Normas!$A:$D,3,FALSE)*0.3)),"")</f>
      </c>
    </row>
    <row r="9027" spans="2:9" x14ac:dyDescent="0.2">
      <c r="B9027">
        <f>IF(ISBLANK(A9027),"",VLOOKUP(A9027,Normas!A:D,4,FALSE))</f>
      </c>
      <c r="E9027" s="2">
        <f>IF(ISBLANK(D9027),"",INT(YEARFRAC(D9027,'Vispārīga informācija'!$B$2)))</f>
      </c>
      <c r="F9027" s="2">
        <f>IFERROR(IF(ISBLANK($A9027),"",IF($A9027="Ūdeņraža jonu koncentrācija",VLOOKUP(Dati!$A9027,Normas!$A:$D,2,FALSE),VLOOKUP(Dati!$A9027,Normas!$A:$D,2,FALSE)*0.6)),"")</f>
      </c>
      <c r="G9027" s="2">
        <f>IFERROR(IF(ISBLANK($A9027),"",IF($A9027="Ūdeņraža jonu koncentrācija",VLOOKUP(Dati!$A9027,Normas!$A:$D,3,FALSE),VLOOKUP(Dati!$A9027,Normas!$A:$D,3,FALSE)*0.6)),"")</f>
      </c>
      <c r="H9027" s="2">
        <f>IFERROR(IF(ISBLANK($A9027),"",IF($A9027="Ūdeņraža jonu koncentrācija",VLOOKUP(Dati!$A9027,Normas!$A:$D,2,FALSE),VLOOKUP(Dati!$A9027,Normas!$A:$D,2,FALSE)*0.3)),"")</f>
      </c>
      <c r="I9027" s="2">
        <f>IFERROR(IF(ISBLANK($A9027),"",IF($A9027="Ūdeņraža jonu koncentrācija",VLOOKUP(Dati!$A9027,Normas!$A:$D,3,FALSE),VLOOKUP(Dati!$A9027,Normas!$A:$D,3,FALSE)*0.3)),"")</f>
      </c>
    </row>
    <row r="9028" spans="2:9" x14ac:dyDescent="0.2">
      <c r="B9028">
        <f>IF(ISBLANK(A9028),"",VLOOKUP(A9028,Normas!A:D,4,FALSE))</f>
      </c>
      <c r="E9028" s="2">
        <f>IF(ISBLANK(D9028),"",INT(YEARFRAC(D9028,'Vispārīga informācija'!$B$2)))</f>
      </c>
      <c r="F9028" s="2">
        <f>IFERROR(IF(ISBLANK($A9028),"",IF($A9028="Ūdeņraža jonu koncentrācija",VLOOKUP(Dati!$A9028,Normas!$A:$D,2,FALSE),VLOOKUP(Dati!$A9028,Normas!$A:$D,2,FALSE)*0.6)),"")</f>
      </c>
      <c r="G9028" s="2">
        <f>IFERROR(IF(ISBLANK($A9028),"",IF($A9028="Ūdeņraža jonu koncentrācija",VLOOKUP(Dati!$A9028,Normas!$A:$D,3,FALSE),VLOOKUP(Dati!$A9028,Normas!$A:$D,3,FALSE)*0.6)),"")</f>
      </c>
      <c r="H9028" s="2">
        <f>IFERROR(IF(ISBLANK($A9028),"",IF($A9028="Ūdeņraža jonu koncentrācija",VLOOKUP(Dati!$A9028,Normas!$A:$D,2,FALSE),VLOOKUP(Dati!$A9028,Normas!$A:$D,2,FALSE)*0.3)),"")</f>
      </c>
      <c r="I9028" s="2">
        <f>IFERROR(IF(ISBLANK($A9028),"",IF($A9028="Ūdeņraža jonu koncentrācija",VLOOKUP(Dati!$A9028,Normas!$A:$D,3,FALSE),VLOOKUP(Dati!$A9028,Normas!$A:$D,3,FALSE)*0.3)),"")</f>
      </c>
    </row>
    <row r="9029" spans="2:9" x14ac:dyDescent="0.2">
      <c r="B9029">
        <f>IF(ISBLANK(A9029),"",VLOOKUP(A9029,Normas!A:D,4,FALSE))</f>
      </c>
      <c r="E9029" s="2">
        <f>IF(ISBLANK(D9029),"",INT(YEARFRAC(D9029,'Vispārīga informācija'!$B$2)))</f>
      </c>
      <c r="F9029" s="2">
        <f>IFERROR(IF(ISBLANK($A9029),"",IF($A9029="Ūdeņraža jonu koncentrācija",VLOOKUP(Dati!$A9029,Normas!$A:$D,2,FALSE),VLOOKUP(Dati!$A9029,Normas!$A:$D,2,FALSE)*0.6)),"")</f>
      </c>
      <c r="G9029" s="2">
        <f>IFERROR(IF(ISBLANK($A9029),"",IF($A9029="Ūdeņraža jonu koncentrācija",VLOOKUP(Dati!$A9029,Normas!$A:$D,3,FALSE),VLOOKUP(Dati!$A9029,Normas!$A:$D,3,FALSE)*0.6)),"")</f>
      </c>
      <c r="H9029" s="2">
        <f>IFERROR(IF(ISBLANK($A9029),"",IF($A9029="Ūdeņraža jonu koncentrācija",VLOOKUP(Dati!$A9029,Normas!$A:$D,2,FALSE),VLOOKUP(Dati!$A9029,Normas!$A:$D,2,FALSE)*0.3)),"")</f>
      </c>
      <c r="I9029" s="2">
        <f>IFERROR(IF(ISBLANK($A9029),"",IF($A9029="Ūdeņraža jonu koncentrācija",VLOOKUP(Dati!$A9029,Normas!$A:$D,3,FALSE),VLOOKUP(Dati!$A9029,Normas!$A:$D,3,FALSE)*0.3)),"")</f>
      </c>
    </row>
    <row r="9030" spans="2:9" x14ac:dyDescent="0.2">
      <c r="B9030">
        <f>IF(ISBLANK(A9030),"",VLOOKUP(A9030,Normas!A:D,4,FALSE))</f>
      </c>
      <c r="E9030" s="2">
        <f>IF(ISBLANK(D9030),"",INT(YEARFRAC(D9030,'Vispārīga informācija'!$B$2)))</f>
      </c>
      <c r="F9030" s="2">
        <f>IFERROR(IF(ISBLANK($A9030),"",IF($A9030="Ūdeņraža jonu koncentrācija",VLOOKUP(Dati!$A9030,Normas!$A:$D,2,FALSE),VLOOKUP(Dati!$A9030,Normas!$A:$D,2,FALSE)*0.6)),"")</f>
      </c>
      <c r="G9030" s="2">
        <f>IFERROR(IF(ISBLANK($A9030),"",IF($A9030="Ūdeņraža jonu koncentrācija",VLOOKUP(Dati!$A9030,Normas!$A:$D,3,FALSE),VLOOKUP(Dati!$A9030,Normas!$A:$D,3,FALSE)*0.6)),"")</f>
      </c>
      <c r="H9030" s="2">
        <f>IFERROR(IF(ISBLANK($A9030),"",IF($A9030="Ūdeņraža jonu koncentrācija",VLOOKUP(Dati!$A9030,Normas!$A:$D,2,FALSE),VLOOKUP(Dati!$A9030,Normas!$A:$D,2,FALSE)*0.3)),"")</f>
      </c>
      <c r="I9030" s="2">
        <f>IFERROR(IF(ISBLANK($A9030),"",IF($A9030="Ūdeņraža jonu koncentrācija",VLOOKUP(Dati!$A9030,Normas!$A:$D,3,FALSE),VLOOKUP(Dati!$A9030,Normas!$A:$D,3,FALSE)*0.3)),"")</f>
      </c>
    </row>
    <row r="9031" spans="2:9" x14ac:dyDescent="0.2">
      <c r="B9031">
        <f>IF(ISBLANK(A9031),"",VLOOKUP(A9031,Normas!A:D,4,FALSE))</f>
      </c>
      <c r="E9031" s="2">
        <f>IF(ISBLANK(D9031),"",INT(YEARFRAC(D9031,'Vispārīga informācija'!$B$2)))</f>
      </c>
      <c r="F9031" s="2">
        <f>IFERROR(IF(ISBLANK($A9031),"",IF($A9031="Ūdeņraža jonu koncentrācija",VLOOKUP(Dati!$A9031,Normas!$A:$D,2,FALSE),VLOOKUP(Dati!$A9031,Normas!$A:$D,2,FALSE)*0.6)),"")</f>
      </c>
      <c r="G9031" s="2">
        <f>IFERROR(IF(ISBLANK($A9031),"",IF($A9031="Ūdeņraža jonu koncentrācija",VLOOKUP(Dati!$A9031,Normas!$A:$D,3,FALSE),VLOOKUP(Dati!$A9031,Normas!$A:$D,3,FALSE)*0.6)),"")</f>
      </c>
      <c r="H9031" s="2">
        <f>IFERROR(IF(ISBLANK($A9031),"",IF($A9031="Ūdeņraža jonu koncentrācija",VLOOKUP(Dati!$A9031,Normas!$A:$D,2,FALSE),VLOOKUP(Dati!$A9031,Normas!$A:$D,2,FALSE)*0.3)),"")</f>
      </c>
      <c r="I9031" s="2">
        <f>IFERROR(IF(ISBLANK($A9031),"",IF($A9031="Ūdeņraža jonu koncentrācija",VLOOKUP(Dati!$A9031,Normas!$A:$D,3,FALSE),VLOOKUP(Dati!$A9031,Normas!$A:$D,3,FALSE)*0.3)),"")</f>
      </c>
    </row>
    <row r="9032" spans="2:9" x14ac:dyDescent="0.2">
      <c r="B9032">
        <f>IF(ISBLANK(A9032),"",VLOOKUP(A9032,Normas!A:D,4,FALSE))</f>
      </c>
      <c r="E9032" s="2">
        <f>IF(ISBLANK(D9032),"",INT(YEARFRAC(D9032,'Vispārīga informācija'!$B$2)))</f>
      </c>
      <c r="F9032" s="2">
        <f>IFERROR(IF(ISBLANK($A9032),"",IF($A9032="Ūdeņraža jonu koncentrācija",VLOOKUP(Dati!$A9032,Normas!$A:$D,2,FALSE),VLOOKUP(Dati!$A9032,Normas!$A:$D,2,FALSE)*0.6)),"")</f>
      </c>
      <c r="G9032" s="2">
        <f>IFERROR(IF(ISBLANK($A9032),"",IF($A9032="Ūdeņraža jonu koncentrācija",VLOOKUP(Dati!$A9032,Normas!$A:$D,3,FALSE),VLOOKUP(Dati!$A9032,Normas!$A:$D,3,FALSE)*0.6)),"")</f>
      </c>
      <c r="H9032" s="2">
        <f>IFERROR(IF(ISBLANK($A9032),"",IF($A9032="Ūdeņraža jonu koncentrācija",VLOOKUP(Dati!$A9032,Normas!$A:$D,2,FALSE),VLOOKUP(Dati!$A9032,Normas!$A:$D,2,FALSE)*0.3)),"")</f>
      </c>
      <c r="I9032" s="2">
        <f>IFERROR(IF(ISBLANK($A9032),"",IF($A9032="Ūdeņraža jonu koncentrācija",VLOOKUP(Dati!$A9032,Normas!$A:$D,3,FALSE),VLOOKUP(Dati!$A9032,Normas!$A:$D,3,FALSE)*0.3)),"")</f>
      </c>
    </row>
    <row r="9033" spans="2:9" x14ac:dyDescent="0.2">
      <c r="B9033">
        <f>IF(ISBLANK(A9033),"",VLOOKUP(A9033,Normas!A:D,4,FALSE))</f>
      </c>
      <c r="E9033" s="2">
        <f>IF(ISBLANK(D9033),"",INT(YEARFRAC(D9033,'Vispārīga informācija'!$B$2)))</f>
      </c>
      <c r="F9033" s="2">
        <f>IFERROR(IF(ISBLANK($A9033),"",IF($A9033="Ūdeņraža jonu koncentrācija",VLOOKUP(Dati!$A9033,Normas!$A:$D,2,FALSE),VLOOKUP(Dati!$A9033,Normas!$A:$D,2,FALSE)*0.6)),"")</f>
      </c>
      <c r="G9033" s="2">
        <f>IFERROR(IF(ISBLANK($A9033),"",IF($A9033="Ūdeņraža jonu koncentrācija",VLOOKUP(Dati!$A9033,Normas!$A:$D,3,FALSE),VLOOKUP(Dati!$A9033,Normas!$A:$D,3,FALSE)*0.6)),"")</f>
      </c>
      <c r="H9033" s="2">
        <f>IFERROR(IF(ISBLANK($A9033),"",IF($A9033="Ūdeņraža jonu koncentrācija",VLOOKUP(Dati!$A9033,Normas!$A:$D,2,FALSE),VLOOKUP(Dati!$A9033,Normas!$A:$D,2,FALSE)*0.3)),"")</f>
      </c>
      <c r="I9033" s="2">
        <f>IFERROR(IF(ISBLANK($A9033),"",IF($A9033="Ūdeņraža jonu koncentrācija",VLOOKUP(Dati!$A9033,Normas!$A:$D,3,FALSE),VLOOKUP(Dati!$A9033,Normas!$A:$D,3,FALSE)*0.3)),"")</f>
      </c>
    </row>
    <row r="9034" spans="2:9" x14ac:dyDescent="0.2">
      <c r="B9034">
        <f>IF(ISBLANK(A9034),"",VLOOKUP(A9034,Normas!A:D,4,FALSE))</f>
      </c>
      <c r="E9034" s="2">
        <f>IF(ISBLANK(D9034),"",INT(YEARFRAC(D9034,'Vispārīga informācija'!$B$2)))</f>
      </c>
      <c r="F9034" s="2">
        <f>IFERROR(IF(ISBLANK($A9034),"",IF($A9034="Ūdeņraža jonu koncentrācija",VLOOKUP(Dati!$A9034,Normas!$A:$D,2,FALSE),VLOOKUP(Dati!$A9034,Normas!$A:$D,2,FALSE)*0.6)),"")</f>
      </c>
      <c r="G9034" s="2">
        <f>IFERROR(IF(ISBLANK($A9034),"",IF($A9034="Ūdeņraža jonu koncentrācija",VLOOKUP(Dati!$A9034,Normas!$A:$D,3,FALSE),VLOOKUP(Dati!$A9034,Normas!$A:$D,3,FALSE)*0.6)),"")</f>
      </c>
      <c r="H9034" s="2">
        <f>IFERROR(IF(ISBLANK($A9034),"",IF($A9034="Ūdeņraža jonu koncentrācija",VLOOKUP(Dati!$A9034,Normas!$A:$D,2,FALSE),VLOOKUP(Dati!$A9034,Normas!$A:$D,2,FALSE)*0.3)),"")</f>
      </c>
      <c r="I9034" s="2">
        <f>IFERROR(IF(ISBLANK($A9034),"",IF($A9034="Ūdeņraža jonu koncentrācija",VLOOKUP(Dati!$A9034,Normas!$A:$D,3,FALSE),VLOOKUP(Dati!$A9034,Normas!$A:$D,3,FALSE)*0.3)),"")</f>
      </c>
    </row>
    <row r="9035" spans="2:9" x14ac:dyDescent="0.2">
      <c r="B9035">
        <f>IF(ISBLANK(A9035),"",VLOOKUP(A9035,Normas!A:D,4,FALSE))</f>
      </c>
      <c r="E9035" s="2">
        <f>IF(ISBLANK(D9035),"",INT(YEARFRAC(D9035,'Vispārīga informācija'!$B$2)))</f>
      </c>
      <c r="F9035" s="2">
        <f>IFERROR(IF(ISBLANK($A9035),"",IF($A9035="Ūdeņraža jonu koncentrācija",VLOOKUP(Dati!$A9035,Normas!$A:$D,2,FALSE),VLOOKUP(Dati!$A9035,Normas!$A:$D,2,FALSE)*0.6)),"")</f>
      </c>
      <c r="G9035" s="2">
        <f>IFERROR(IF(ISBLANK($A9035),"",IF($A9035="Ūdeņraža jonu koncentrācija",VLOOKUP(Dati!$A9035,Normas!$A:$D,3,FALSE),VLOOKUP(Dati!$A9035,Normas!$A:$D,3,FALSE)*0.6)),"")</f>
      </c>
      <c r="H9035" s="2">
        <f>IFERROR(IF(ISBLANK($A9035),"",IF($A9035="Ūdeņraža jonu koncentrācija",VLOOKUP(Dati!$A9035,Normas!$A:$D,2,FALSE),VLOOKUP(Dati!$A9035,Normas!$A:$D,2,FALSE)*0.3)),"")</f>
      </c>
      <c r="I9035" s="2">
        <f>IFERROR(IF(ISBLANK($A9035),"",IF($A9035="Ūdeņraža jonu koncentrācija",VLOOKUP(Dati!$A9035,Normas!$A:$D,3,FALSE),VLOOKUP(Dati!$A9035,Normas!$A:$D,3,FALSE)*0.3)),"")</f>
      </c>
    </row>
    <row r="9036" spans="2:9" x14ac:dyDescent="0.2">
      <c r="B9036">
        <f>IF(ISBLANK(A9036),"",VLOOKUP(A9036,Normas!A:D,4,FALSE))</f>
      </c>
      <c r="E9036" s="2">
        <f>IF(ISBLANK(D9036),"",INT(YEARFRAC(D9036,'Vispārīga informācija'!$B$2)))</f>
      </c>
      <c r="F9036" s="2">
        <f>IFERROR(IF(ISBLANK($A9036),"",IF($A9036="Ūdeņraža jonu koncentrācija",VLOOKUP(Dati!$A9036,Normas!$A:$D,2,FALSE),VLOOKUP(Dati!$A9036,Normas!$A:$D,2,FALSE)*0.6)),"")</f>
      </c>
      <c r="G9036" s="2">
        <f>IFERROR(IF(ISBLANK($A9036),"",IF($A9036="Ūdeņraža jonu koncentrācija",VLOOKUP(Dati!$A9036,Normas!$A:$D,3,FALSE),VLOOKUP(Dati!$A9036,Normas!$A:$D,3,FALSE)*0.6)),"")</f>
      </c>
      <c r="H9036" s="2">
        <f>IFERROR(IF(ISBLANK($A9036),"",IF($A9036="Ūdeņraža jonu koncentrācija",VLOOKUP(Dati!$A9036,Normas!$A:$D,2,FALSE),VLOOKUP(Dati!$A9036,Normas!$A:$D,2,FALSE)*0.3)),"")</f>
      </c>
      <c r="I9036" s="2">
        <f>IFERROR(IF(ISBLANK($A9036),"",IF($A9036="Ūdeņraža jonu koncentrācija",VLOOKUP(Dati!$A9036,Normas!$A:$D,3,FALSE),VLOOKUP(Dati!$A9036,Normas!$A:$D,3,FALSE)*0.3)),"")</f>
      </c>
    </row>
    <row r="9037" spans="2:9" x14ac:dyDescent="0.2">
      <c r="B9037">
        <f>IF(ISBLANK(A9037),"",VLOOKUP(A9037,Normas!A:D,4,FALSE))</f>
      </c>
      <c r="E9037" s="2">
        <f>IF(ISBLANK(D9037),"",INT(YEARFRAC(D9037,'Vispārīga informācija'!$B$2)))</f>
      </c>
      <c r="F9037" s="2">
        <f>IFERROR(IF(ISBLANK($A9037),"",IF($A9037="Ūdeņraža jonu koncentrācija",VLOOKUP(Dati!$A9037,Normas!$A:$D,2,FALSE),VLOOKUP(Dati!$A9037,Normas!$A:$D,2,FALSE)*0.6)),"")</f>
      </c>
      <c r="G9037" s="2">
        <f>IFERROR(IF(ISBLANK($A9037),"",IF($A9037="Ūdeņraža jonu koncentrācija",VLOOKUP(Dati!$A9037,Normas!$A:$D,3,FALSE),VLOOKUP(Dati!$A9037,Normas!$A:$D,3,FALSE)*0.6)),"")</f>
      </c>
      <c r="H9037" s="2">
        <f>IFERROR(IF(ISBLANK($A9037),"",IF($A9037="Ūdeņraža jonu koncentrācija",VLOOKUP(Dati!$A9037,Normas!$A:$D,2,FALSE),VLOOKUP(Dati!$A9037,Normas!$A:$D,2,FALSE)*0.3)),"")</f>
      </c>
      <c r="I9037" s="2">
        <f>IFERROR(IF(ISBLANK($A9037),"",IF($A9037="Ūdeņraža jonu koncentrācija",VLOOKUP(Dati!$A9037,Normas!$A:$D,3,FALSE),VLOOKUP(Dati!$A9037,Normas!$A:$D,3,FALSE)*0.3)),"")</f>
      </c>
    </row>
    <row r="9038" spans="2:9" x14ac:dyDescent="0.2">
      <c r="B9038">
        <f>IF(ISBLANK(A9038),"",VLOOKUP(A9038,Normas!A:D,4,FALSE))</f>
      </c>
      <c r="E9038" s="2">
        <f>IF(ISBLANK(D9038),"",INT(YEARFRAC(D9038,'Vispārīga informācija'!$B$2)))</f>
      </c>
      <c r="F9038" s="2">
        <f>IFERROR(IF(ISBLANK($A9038),"",IF($A9038="Ūdeņraža jonu koncentrācija",VLOOKUP(Dati!$A9038,Normas!$A:$D,2,FALSE),VLOOKUP(Dati!$A9038,Normas!$A:$D,2,FALSE)*0.6)),"")</f>
      </c>
      <c r="G9038" s="2">
        <f>IFERROR(IF(ISBLANK($A9038),"",IF($A9038="Ūdeņraža jonu koncentrācija",VLOOKUP(Dati!$A9038,Normas!$A:$D,3,FALSE),VLOOKUP(Dati!$A9038,Normas!$A:$D,3,FALSE)*0.6)),"")</f>
      </c>
      <c r="H9038" s="2">
        <f>IFERROR(IF(ISBLANK($A9038),"",IF($A9038="Ūdeņraža jonu koncentrācija",VLOOKUP(Dati!$A9038,Normas!$A:$D,2,FALSE),VLOOKUP(Dati!$A9038,Normas!$A:$D,2,FALSE)*0.3)),"")</f>
      </c>
      <c r="I9038" s="2">
        <f>IFERROR(IF(ISBLANK($A9038),"",IF($A9038="Ūdeņraža jonu koncentrācija",VLOOKUP(Dati!$A9038,Normas!$A:$D,3,FALSE),VLOOKUP(Dati!$A9038,Normas!$A:$D,3,FALSE)*0.3)),"")</f>
      </c>
    </row>
    <row r="9039" spans="2:9" x14ac:dyDescent="0.2">
      <c r="B9039">
        <f>IF(ISBLANK(A9039),"",VLOOKUP(A9039,Normas!A:D,4,FALSE))</f>
      </c>
      <c r="E9039" s="2">
        <f>IF(ISBLANK(D9039),"",INT(YEARFRAC(D9039,'Vispārīga informācija'!$B$2)))</f>
      </c>
      <c r="F9039" s="2">
        <f>IFERROR(IF(ISBLANK($A9039),"",IF($A9039="Ūdeņraža jonu koncentrācija",VLOOKUP(Dati!$A9039,Normas!$A:$D,2,FALSE),VLOOKUP(Dati!$A9039,Normas!$A:$D,2,FALSE)*0.6)),"")</f>
      </c>
      <c r="G9039" s="2">
        <f>IFERROR(IF(ISBLANK($A9039),"",IF($A9039="Ūdeņraža jonu koncentrācija",VLOOKUP(Dati!$A9039,Normas!$A:$D,3,FALSE),VLOOKUP(Dati!$A9039,Normas!$A:$D,3,FALSE)*0.6)),"")</f>
      </c>
      <c r="H9039" s="2">
        <f>IFERROR(IF(ISBLANK($A9039),"",IF($A9039="Ūdeņraža jonu koncentrācija",VLOOKUP(Dati!$A9039,Normas!$A:$D,2,FALSE),VLOOKUP(Dati!$A9039,Normas!$A:$D,2,FALSE)*0.3)),"")</f>
      </c>
      <c r="I9039" s="2">
        <f>IFERROR(IF(ISBLANK($A9039),"",IF($A9039="Ūdeņraža jonu koncentrācija",VLOOKUP(Dati!$A9039,Normas!$A:$D,3,FALSE),VLOOKUP(Dati!$A9039,Normas!$A:$D,3,FALSE)*0.3)),"")</f>
      </c>
    </row>
    <row r="9040" spans="2:9" x14ac:dyDescent="0.2">
      <c r="B9040">
        <f>IF(ISBLANK(A9040),"",VLOOKUP(A9040,Normas!A:D,4,FALSE))</f>
      </c>
      <c r="E9040" s="2">
        <f>IF(ISBLANK(D9040),"",INT(YEARFRAC(D9040,'Vispārīga informācija'!$B$2)))</f>
      </c>
      <c r="F9040" s="2">
        <f>IFERROR(IF(ISBLANK($A9040),"",IF($A9040="Ūdeņraža jonu koncentrācija",VLOOKUP(Dati!$A9040,Normas!$A:$D,2,FALSE),VLOOKUP(Dati!$A9040,Normas!$A:$D,2,FALSE)*0.6)),"")</f>
      </c>
      <c r="G9040" s="2">
        <f>IFERROR(IF(ISBLANK($A9040),"",IF($A9040="Ūdeņraža jonu koncentrācija",VLOOKUP(Dati!$A9040,Normas!$A:$D,3,FALSE),VLOOKUP(Dati!$A9040,Normas!$A:$D,3,FALSE)*0.6)),"")</f>
      </c>
      <c r="H9040" s="2">
        <f>IFERROR(IF(ISBLANK($A9040),"",IF($A9040="Ūdeņraža jonu koncentrācija",VLOOKUP(Dati!$A9040,Normas!$A:$D,2,FALSE),VLOOKUP(Dati!$A9040,Normas!$A:$D,2,FALSE)*0.3)),"")</f>
      </c>
      <c r="I9040" s="2">
        <f>IFERROR(IF(ISBLANK($A9040),"",IF($A9040="Ūdeņraža jonu koncentrācija",VLOOKUP(Dati!$A9040,Normas!$A:$D,3,FALSE),VLOOKUP(Dati!$A9040,Normas!$A:$D,3,FALSE)*0.3)),"")</f>
      </c>
    </row>
    <row r="9041" spans="2:9" x14ac:dyDescent="0.2">
      <c r="B9041">
        <f>IF(ISBLANK(A9041),"",VLOOKUP(A9041,Normas!A:D,4,FALSE))</f>
      </c>
      <c r="E9041" s="2">
        <f>IF(ISBLANK(D9041),"",INT(YEARFRAC(D9041,'Vispārīga informācija'!$B$2)))</f>
      </c>
      <c r="F9041" s="2">
        <f>IFERROR(IF(ISBLANK($A9041),"",IF($A9041="Ūdeņraža jonu koncentrācija",VLOOKUP(Dati!$A9041,Normas!$A:$D,2,FALSE),VLOOKUP(Dati!$A9041,Normas!$A:$D,2,FALSE)*0.6)),"")</f>
      </c>
      <c r="G9041" s="2">
        <f>IFERROR(IF(ISBLANK($A9041),"",IF($A9041="Ūdeņraža jonu koncentrācija",VLOOKUP(Dati!$A9041,Normas!$A:$D,3,FALSE),VLOOKUP(Dati!$A9041,Normas!$A:$D,3,FALSE)*0.6)),"")</f>
      </c>
      <c r="H9041" s="2">
        <f>IFERROR(IF(ISBLANK($A9041),"",IF($A9041="Ūdeņraža jonu koncentrācija",VLOOKUP(Dati!$A9041,Normas!$A:$D,2,FALSE),VLOOKUP(Dati!$A9041,Normas!$A:$D,2,FALSE)*0.3)),"")</f>
      </c>
      <c r="I9041" s="2">
        <f>IFERROR(IF(ISBLANK($A9041),"",IF($A9041="Ūdeņraža jonu koncentrācija",VLOOKUP(Dati!$A9041,Normas!$A:$D,3,FALSE),VLOOKUP(Dati!$A9041,Normas!$A:$D,3,FALSE)*0.3)),"")</f>
      </c>
    </row>
    <row r="9042" spans="2:9" x14ac:dyDescent="0.2">
      <c r="B9042">
        <f>IF(ISBLANK(A9042),"",VLOOKUP(A9042,Normas!A:D,4,FALSE))</f>
      </c>
      <c r="E9042" s="2">
        <f>IF(ISBLANK(D9042),"",INT(YEARFRAC(D9042,'Vispārīga informācija'!$B$2)))</f>
      </c>
      <c r="F9042" s="2">
        <f>IFERROR(IF(ISBLANK($A9042),"",IF($A9042="Ūdeņraža jonu koncentrācija",VLOOKUP(Dati!$A9042,Normas!$A:$D,2,FALSE),VLOOKUP(Dati!$A9042,Normas!$A:$D,2,FALSE)*0.6)),"")</f>
      </c>
      <c r="G9042" s="2">
        <f>IFERROR(IF(ISBLANK($A9042),"",IF($A9042="Ūdeņraža jonu koncentrācija",VLOOKUP(Dati!$A9042,Normas!$A:$D,3,FALSE),VLOOKUP(Dati!$A9042,Normas!$A:$D,3,FALSE)*0.6)),"")</f>
      </c>
      <c r="H9042" s="2">
        <f>IFERROR(IF(ISBLANK($A9042),"",IF($A9042="Ūdeņraža jonu koncentrācija",VLOOKUP(Dati!$A9042,Normas!$A:$D,2,FALSE),VLOOKUP(Dati!$A9042,Normas!$A:$D,2,FALSE)*0.3)),"")</f>
      </c>
      <c r="I9042" s="2">
        <f>IFERROR(IF(ISBLANK($A9042),"",IF($A9042="Ūdeņraža jonu koncentrācija",VLOOKUP(Dati!$A9042,Normas!$A:$D,3,FALSE),VLOOKUP(Dati!$A9042,Normas!$A:$D,3,FALSE)*0.3)),"")</f>
      </c>
    </row>
    <row r="9043" spans="2:9" x14ac:dyDescent="0.2">
      <c r="B9043">
        <f>IF(ISBLANK(A9043),"",VLOOKUP(A9043,Normas!A:D,4,FALSE))</f>
      </c>
      <c r="E9043" s="2">
        <f>IF(ISBLANK(D9043),"",INT(YEARFRAC(D9043,'Vispārīga informācija'!$B$2)))</f>
      </c>
      <c r="F9043" s="2">
        <f>IFERROR(IF(ISBLANK($A9043),"",IF($A9043="Ūdeņraža jonu koncentrācija",VLOOKUP(Dati!$A9043,Normas!$A:$D,2,FALSE),VLOOKUP(Dati!$A9043,Normas!$A:$D,2,FALSE)*0.6)),"")</f>
      </c>
      <c r="G9043" s="2">
        <f>IFERROR(IF(ISBLANK($A9043),"",IF($A9043="Ūdeņraža jonu koncentrācija",VLOOKUP(Dati!$A9043,Normas!$A:$D,3,FALSE),VLOOKUP(Dati!$A9043,Normas!$A:$D,3,FALSE)*0.6)),"")</f>
      </c>
      <c r="H9043" s="2">
        <f>IFERROR(IF(ISBLANK($A9043),"",IF($A9043="Ūdeņraža jonu koncentrācija",VLOOKUP(Dati!$A9043,Normas!$A:$D,2,FALSE),VLOOKUP(Dati!$A9043,Normas!$A:$D,2,FALSE)*0.3)),"")</f>
      </c>
      <c r="I9043" s="2">
        <f>IFERROR(IF(ISBLANK($A9043),"",IF($A9043="Ūdeņraža jonu koncentrācija",VLOOKUP(Dati!$A9043,Normas!$A:$D,3,FALSE),VLOOKUP(Dati!$A9043,Normas!$A:$D,3,FALSE)*0.3)),"")</f>
      </c>
    </row>
    <row r="9044" spans="2:9" x14ac:dyDescent="0.2">
      <c r="B9044">
        <f>IF(ISBLANK(A9044),"",VLOOKUP(A9044,Normas!A:D,4,FALSE))</f>
      </c>
      <c r="E9044" s="2">
        <f>IF(ISBLANK(D9044),"",INT(YEARFRAC(D9044,'Vispārīga informācija'!$B$2)))</f>
      </c>
      <c r="F9044" s="2">
        <f>IFERROR(IF(ISBLANK($A9044),"",IF($A9044="Ūdeņraža jonu koncentrācija",VLOOKUP(Dati!$A9044,Normas!$A:$D,2,FALSE),VLOOKUP(Dati!$A9044,Normas!$A:$D,2,FALSE)*0.6)),"")</f>
      </c>
      <c r="G9044" s="2">
        <f>IFERROR(IF(ISBLANK($A9044),"",IF($A9044="Ūdeņraža jonu koncentrācija",VLOOKUP(Dati!$A9044,Normas!$A:$D,3,FALSE),VLOOKUP(Dati!$A9044,Normas!$A:$D,3,FALSE)*0.6)),"")</f>
      </c>
      <c r="H9044" s="2">
        <f>IFERROR(IF(ISBLANK($A9044),"",IF($A9044="Ūdeņraža jonu koncentrācija",VLOOKUP(Dati!$A9044,Normas!$A:$D,2,FALSE),VLOOKUP(Dati!$A9044,Normas!$A:$D,2,FALSE)*0.3)),"")</f>
      </c>
      <c r="I9044" s="2">
        <f>IFERROR(IF(ISBLANK($A9044),"",IF($A9044="Ūdeņraža jonu koncentrācija",VLOOKUP(Dati!$A9044,Normas!$A:$D,3,FALSE),VLOOKUP(Dati!$A9044,Normas!$A:$D,3,FALSE)*0.3)),"")</f>
      </c>
    </row>
    <row r="9045" spans="2:9" x14ac:dyDescent="0.2">
      <c r="B9045">
        <f>IF(ISBLANK(A9045),"",VLOOKUP(A9045,Normas!A:D,4,FALSE))</f>
      </c>
      <c r="E9045" s="2">
        <f>IF(ISBLANK(D9045),"",INT(YEARFRAC(D9045,'Vispārīga informācija'!$B$2)))</f>
      </c>
      <c r="F9045" s="2">
        <f>IFERROR(IF(ISBLANK($A9045),"",IF($A9045="Ūdeņraža jonu koncentrācija",VLOOKUP(Dati!$A9045,Normas!$A:$D,2,FALSE),VLOOKUP(Dati!$A9045,Normas!$A:$D,2,FALSE)*0.6)),"")</f>
      </c>
      <c r="G9045" s="2">
        <f>IFERROR(IF(ISBLANK($A9045),"",IF($A9045="Ūdeņraža jonu koncentrācija",VLOOKUP(Dati!$A9045,Normas!$A:$D,3,FALSE),VLOOKUP(Dati!$A9045,Normas!$A:$D,3,FALSE)*0.6)),"")</f>
      </c>
      <c r="H9045" s="2">
        <f>IFERROR(IF(ISBLANK($A9045),"",IF($A9045="Ūdeņraža jonu koncentrācija",VLOOKUP(Dati!$A9045,Normas!$A:$D,2,FALSE),VLOOKUP(Dati!$A9045,Normas!$A:$D,2,FALSE)*0.3)),"")</f>
      </c>
      <c r="I9045" s="2">
        <f>IFERROR(IF(ISBLANK($A9045),"",IF($A9045="Ūdeņraža jonu koncentrācija",VLOOKUP(Dati!$A9045,Normas!$A:$D,3,FALSE),VLOOKUP(Dati!$A9045,Normas!$A:$D,3,FALSE)*0.3)),"")</f>
      </c>
    </row>
    <row r="9046" spans="2:9" x14ac:dyDescent="0.2">
      <c r="B9046">
        <f>IF(ISBLANK(A9046),"",VLOOKUP(A9046,Normas!A:D,4,FALSE))</f>
      </c>
      <c r="E9046" s="2">
        <f>IF(ISBLANK(D9046),"",INT(YEARFRAC(D9046,'Vispārīga informācija'!$B$2)))</f>
      </c>
      <c r="F9046" s="2">
        <f>IFERROR(IF(ISBLANK($A9046),"",IF($A9046="Ūdeņraža jonu koncentrācija",VLOOKUP(Dati!$A9046,Normas!$A:$D,2,FALSE),VLOOKUP(Dati!$A9046,Normas!$A:$D,2,FALSE)*0.6)),"")</f>
      </c>
      <c r="G9046" s="2">
        <f>IFERROR(IF(ISBLANK($A9046),"",IF($A9046="Ūdeņraža jonu koncentrācija",VLOOKUP(Dati!$A9046,Normas!$A:$D,3,FALSE),VLOOKUP(Dati!$A9046,Normas!$A:$D,3,FALSE)*0.6)),"")</f>
      </c>
      <c r="H9046" s="2">
        <f>IFERROR(IF(ISBLANK($A9046),"",IF($A9046="Ūdeņraža jonu koncentrācija",VLOOKUP(Dati!$A9046,Normas!$A:$D,2,FALSE),VLOOKUP(Dati!$A9046,Normas!$A:$D,2,FALSE)*0.3)),"")</f>
      </c>
      <c r="I9046" s="2">
        <f>IFERROR(IF(ISBLANK($A9046),"",IF($A9046="Ūdeņraža jonu koncentrācija",VLOOKUP(Dati!$A9046,Normas!$A:$D,3,FALSE),VLOOKUP(Dati!$A9046,Normas!$A:$D,3,FALSE)*0.3)),"")</f>
      </c>
    </row>
    <row r="9047" spans="2:9" x14ac:dyDescent="0.2">
      <c r="B9047">
        <f>IF(ISBLANK(A9047),"",VLOOKUP(A9047,Normas!A:D,4,FALSE))</f>
      </c>
      <c r="E9047" s="2">
        <f>IF(ISBLANK(D9047),"",INT(YEARFRAC(D9047,'Vispārīga informācija'!$B$2)))</f>
      </c>
      <c r="F9047" s="2">
        <f>IFERROR(IF(ISBLANK($A9047),"",IF($A9047="Ūdeņraža jonu koncentrācija",VLOOKUP(Dati!$A9047,Normas!$A:$D,2,FALSE),VLOOKUP(Dati!$A9047,Normas!$A:$D,2,FALSE)*0.6)),"")</f>
      </c>
      <c r="G9047" s="2">
        <f>IFERROR(IF(ISBLANK($A9047),"",IF($A9047="Ūdeņraža jonu koncentrācija",VLOOKUP(Dati!$A9047,Normas!$A:$D,3,FALSE),VLOOKUP(Dati!$A9047,Normas!$A:$D,3,FALSE)*0.6)),"")</f>
      </c>
      <c r="H9047" s="2">
        <f>IFERROR(IF(ISBLANK($A9047),"",IF($A9047="Ūdeņraža jonu koncentrācija",VLOOKUP(Dati!$A9047,Normas!$A:$D,2,FALSE),VLOOKUP(Dati!$A9047,Normas!$A:$D,2,FALSE)*0.3)),"")</f>
      </c>
      <c r="I9047" s="2">
        <f>IFERROR(IF(ISBLANK($A9047),"",IF($A9047="Ūdeņraža jonu koncentrācija",VLOOKUP(Dati!$A9047,Normas!$A:$D,3,FALSE),VLOOKUP(Dati!$A9047,Normas!$A:$D,3,FALSE)*0.3)),"")</f>
      </c>
    </row>
    <row r="9048" spans="2:9" x14ac:dyDescent="0.2">
      <c r="B9048">
        <f>IF(ISBLANK(A9048),"",VLOOKUP(A9048,Normas!A:D,4,FALSE))</f>
      </c>
      <c r="E9048" s="2">
        <f>IF(ISBLANK(D9048),"",INT(YEARFRAC(D9048,'Vispārīga informācija'!$B$2)))</f>
      </c>
      <c r="F9048" s="2">
        <f>IFERROR(IF(ISBLANK($A9048),"",IF($A9048="Ūdeņraža jonu koncentrācija",VLOOKUP(Dati!$A9048,Normas!$A:$D,2,FALSE),VLOOKUP(Dati!$A9048,Normas!$A:$D,2,FALSE)*0.6)),"")</f>
      </c>
      <c r="G9048" s="2">
        <f>IFERROR(IF(ISBLANK($A9048),"",IF($A9048="Ūdeņraža jonu koncentrācija",VLOOKUP(Dati!$A9048,Normas!$A:$D,3,FALSE),VLOOKUP(Dati!$A9048,Normas!$A:$D,3,FALSE)*0.6)),"")</f>
      </c>
      <c r="H9048" s="2">
        <f>IFERROR(IF(ISBLANK($A9048),"",IF($A9048="Ūdeņraža jonu koncentrācija",VLOOKUP(Dati!$A9048,Normas!$A:$D,2,FALSE),VLOOKUP(Dati!$A9048,Normas!$A:$D,2,FALSE)*0.3)),"")</f>
      </c>
      <c r="I9048" s="2">
        <f>IFERROR(IF(ISBLANK($A9048),"",IF($A9048="Ūdeņraža jonu koncentrācija",VLOOKUP(Dati!$A9048,Normas!$A:$D,3,FALSE),VLOOKUP(Dati!$A9048,Normas!$A:$D,3,FALSE)*0.3)),"")</f>
      </c>
    </row>
    <row r="9049" spans="2:9" x14ac:dyDescent="0.2">
      <c r="B9049">
        <f>IF(ISBLANK(A9049),"",VLOOKUP(A9049,Normas!A:D,4,FALSE))</f>
      </c>
      <c r="E9049" s="2">
        <f>IF(ISBLANK(D9049),"",INT(YEARFRAC(D9049,'Vispārīga informācija'!$B$2)))</f>
      </c>
      <c r="F9049" s="2">
        <f>IFERROR(IF(ISBLANK($A9049),"",IF($A9049="Ūdeņraža jonu koncentrācija",VLOOKUP(Dati!$A9049,Normas!$A:$D,2,FALSE),VLOOKUP(Dati!$A9049,Normas!$A:$D,2,FALSE)*0.6)),"")</f>
      </c>
      <c r="G9049" s="2">
        <f>IFERROR(IF(ISBLANK($A9049),"",IF($A9049="Ūdeņraža jonu koncentrācija",VLOOKUP(Dati!$A9049,Normas!$A:$D,3,FALSE),VLOOKUP(Dati!$A9049,Normas!$A:$D,3,FALSE)*0.6)),"")</f>
      </c>
      <c r="H9049" s="2">
        <f>IFERROR(IF(ISBLANK($A9049),"",IF($A9049="Ūdeņraža jonu koncentrācija",VLOOKUP(Dati!$A9049,Normas!$A:$D,2,FALSE),VLOOKUP(Dati!$A9049,Normas!$A:$D,2,FALSE)*0.3)),"")</f>
      </c>
      <c r="I9049" s="2">
        <f>IFERROR(IF(ISBLANK($A9049),"",IF($A9049="Ūdeņraža jonu koncentrācija",VLOOKUP(Dati!$A9049,Normas!$A:$D,3,FALSE),VLOOKUP(Dati!$A9049,Normas!$A:$D,3,FALSE)*0.3)),"")</f>
      </c>
    </row>
    <row r="9050" spans="2:9" x14ac:dyDescent="0.2">
      <c r="B9050">
        <f>IF(ISBLANK(A9050),"",VLOOKUP(A9050,Normas!A:D,4,FALSE))</f>
      </c>
      <c r="E9050" s="2">
        <f>IF(ISBLANK(D9050),"",INT(YEARFRAC(D9050,'Vispārīga informācija'!$B$2)))</f>
      </c>
      <c r="F9050" s="2">
        <f>IFERROR(IF(ISBLANK($A9050),"",IF($A9050="Ūdeņraža jonu koncentrācija",VLOOKUP(Dati!$A9050,Normas!$A:$D,2,FALSE),VLOOKUP(Dati!$A9050,Normas!$A:$D,2,FALSE)*0.6)),"")</f>
      </c>
      <c r="G9050" s="2">
        <f>IFERROR(IF(ISBLANK($A9050),"",IF($A9050="Ūdeņraža jonu koncentrācija",VLOOKUP(Dati!$A9050,Normas!$A:$D,3,FALSE),VLOOKUP(Dati!$A9050,Normas!$A:$D,3,FALSE)*0.6)),"")</f>
      </c>
      <c r="H9050" s="2">
        <f>IFERROR(IF(ISBLANK($A9050),"",IF($A9050="Ūdeņraža jonu koncentrācija",VLOOKUP(Dati!$A9050,Normas!$A:$D,2,FALSE),VLOOKUP(Dati!$A9050,Normas!$A:$D,2,FALSE)*0.3)),"")</f>
      </c>
      <c r="I9050" s="2">
        <f>IFERROR(IF(ISBLANK($A9050),"",IF($A9050="Ūdeņraža jonu koncentrācija",VLOOKUP(Dati!$A9050,Normas!$A:$D,3,FALSE),VLOOKUP(Dati!$A9050,Normas!$A:$D,3,FALSE)*0.3)),"")</f>
      </c>
    </row>
    <row r="9051" spans="2:9" x14ac:dyDescent="0.2">
      <c r="B9051">
        <f>IF(ISBLANK(A9051),"",VLOOKUP(A9051,Normas!A:D,4,FALSE))</f>
      </c>
      <c r="E9051" s="2">
        <f>IF(ISBLANK(D9051),"",INT(YEARFRAC(D9051,'Vispārīga informācija'!$B$2)))</f>
      </c>
      <c r="F9051" s="2">
        <f>IFERROR(IF(ISBLANK($A9051),"",IF($A9051="Ūdeņraža jonu koncentrācija",VLOOKUP(Dati!$A9051,Normas!$A:$D,2,FALSE),VLOOKUP(Dati!$A9051,Normas!$A:$D,2,FALSE)*0.6)),"")</f>
      </c>
      <c r="G9051" s="2">
        <f>IFERROR(IF(ISBLANK($A9051),"",IF($A9051="Ūdeņraža jonu koncentrācija",VLOOKUP(Dati!$A9051,Normas!$A:$D,3,FALSE),VLOOKUP(Dati!$A9051,Normas!$A:$D,3,FALSE)*0.6)),"")</f>
      </c>
      <c r="H9051" s="2">
        <f>IFERROR(IF(ISBLANK($A9051),"",IF($A9051="Ūdeņraža jonu koncentrācija",VLOOKUP(Dati!$A9051,Normas!$A:$D,2,FALSE),VLOOKUP(Dati!$A9051,Normas!$A:$D,2,FALSE)*0.3)),"")</f>
      </c>
      <c r="I9051" s="2">
        <f>IFERROR(IF(ISBLANK($A9051),"",IF($A9051="Ūdeņraža jonu koncentrācija",VLOOKUP(Dati!$A9051,Normas!$A:$D,3,FALSE),VLOOKUP(Dati!$A9051,Normas!$A:$D,3,FALSE)*0.3)),"")</f>
      </c>
    </row>
    <row r="9052" spans="2:9" x14ac:dyDescent="0.2">
      <c r="B9052">
        <f>IF(ISBLANK(A9052),"",VLOOKUP(A9052,Normas!A:D,4,FALSE))</f>
      </c>
      <c r="E9052" s="2">
        <f>IF(ISBLANK(D9052),"",INT(YEARFRAC(D9052,'Vispārīga informācija'!$B$2)))</f>
      </c>
      <c r="F9052" s="2">
        <f>IFERROR(IF(ISBLANK($A9052),"",IF($A9052="Ūdeņraža jonu koncentrācija",VLOOKUP(Dati!$A9052,Normas!$A:$D,2,FALSE),VLOOKUP(Dati!$A9052,Normas!$A:$D,2,FALSE)*0.6)),"")</f>
      </c>
      <c r="G9052" s="2">
        <f>IFERROR(IF(ISBLANK($A9052),"",IF($A9052="Ūdeņraža jonu koncentrācija",VLOOKUP(Dati!$A9052,Normas!$A:$D,3,FALSE),VLOOKUP(Dati!$A9052,Normas!$A:$D,3,FALSE)*0.6)),"")</f>
      </c>
      <c r="H9052" s="2">
        <f>IFERROR(IF(ISBLANK($A9052),"",IF($A9052="Ūdeņraža jonu koncentrācija",VLOOKUP(Dati!$A9052,Normas!$A:$D,2,FALSE),VLOOKUP(Dati!$A9052,Normas!$A:$D,2,FALSE)*0.3)),"")</f>
      </c>
      <c r="I9052" s="2">
        <f>IFERROR(IF(ISBLANK($A9052),"",IF($A9052="Ūdeņraža jonu koncentrācija",VLOOKUP(Dati!$A9052,Normas!$A:$D,3,FALSE),VLOOKUP(Dati!$A9052,Normas!$A:$D,3,FALSE)*0.3)),"")</f>
      </c>
    </row>
    <row r="9053" spans="2:9" x14ac:dyDescent="0.2">
      <c r="B9053">
        <f>IF(ISBLANK(A9053),"",VLOOKUP(A9053,Normas!A:D,4,FALSE))</f>
      </c>
      <c r="E9053" s="2">
        <f>IF(ISBLANK(D9053),"",INT(YEARFRAC(D9053,'Vispārīga informācija'!$B$2)))</f>
      </c>
      <c r="F9053" s="2">
        <f>IFERROR(IF(ISBLANK($A9053),"",IF($A9053="Ūdeņraža jonu koncentrācija",VLOOKUP(Dati!$A9053,Normas!$A:$D,2,FALSE),VLOOKUP(Dati!$A9053,Normas!$A:$D,2,FALSE)*0.6)),"")</f>
      </c>
      <c r="G9053" s="2">
        <f>IFERROR(IF(ISBLANK($A9053),"",IF($A9053="Ūdeņraža jonu koncentrācija",VLOOKUP(Dati!$A9053,Normas!$A:$D,3,FALSE),VLOOKUP(Dati!$A9053,Normas!$A:$D,3,FALSE)*0.6)),"")</f>
      </c>
      <c r="H9053" s="2">
        <f>IFERROR(IF(ISBLANK($A9053),"",IF($A9053="Ūdeņraža jonu koncentrācija",VLOOKUP(Dati!$A9053,Normas!$A:$D,2,FALSE),VLOOKUP(Dati!$A9053,Normas!$A:$D,2,FALSE)*0.3)),"")</f>
      </c>
      <c r="I9053" s="2">
        <f>IFERROR(IF(ISBLANK($A9053),"",IF($A9053="Ūdeņraža jonu koncentrācija",VLOOKUP(Dati!$A9053,Normas!$A:$D,3,FALSE),VLOOKUP(Dati!$A9053,Normas!$A:$D,3,FALSE)*0.3)),"")</f>
      </c>
    </row>
    <row r="9054" spans="2:9" x14ac:dyDescent="0.2">
      <c r="B9054">
        <f>IF(ISBLANK(A9054),"",VLOOKUP(A9054,Normas!A:D,4,FALSE))</f>
      </c>
      <c r="E9054" s="2">
        <f>IF(ISBLANK(D9054),"",INT(YEARFRAC(D9054,'Vispārīga informācija'!$B$2)))</f>
      </c>
      <c r="F9054" s="2">
        <f>IFERROR(IF(ISBLANK($A9054),"",IF($A9054="Ūdeņraža jonu koncentrācija",VLOOKUP(Dati!$A9054,Normas!$A:$D,2,FALSE),VLOOKUP(Dati!$A9054,Normas!$A:$D,2,FALSE)*0.6)),"")</f>
      </c>
      <c r="G9054" s="2">
        <f>IFERROR(IF(ISBLANK($A9054),"",IF($A9054="Ūdeņraža jonu koncentrācija",VLOOKUP(Dati!$A9054,Normas!$A:$D,3,FALSE),VLOOKUP(Dati!$A9054,Normas!$A:$D,3,FALSE)*0.6)),"")</f>
      </c>
      <c r="H9054" s="2">
        <f>IFERROR(IF(ISBLANK($A9054),"",IF($A9054="Ūdeņraža jonu koncentrācija",VLOOKUP(Dati!$A9054,Normas!$A:$D,2,FALSE),VLOOKUP(Dati!$A9054,Normas!$A:$D,2,FALSE)*0.3)),"")</f>
      </c>
      <c r="I9054" s="2">
        <f>IFERROR(IF(ISBLANK($A9054),"",IF($A9054="Ūdeņraža jonu koncentrācija",VLOOKUP(Dati!$A9054,Normas!$A:$D,3,FALSE),VLOOKUP(Dati!$A9054,Normas!$A:$D,3,FALSE)*0.3)),"")</f>
      </c>
    </row>
    <row r="9055" spans="2:9" x14ac:dyDescent="0.2">
      <c r="B9055">
        <f>IF(ISBLANK(A9055),"",VLOOKUP(A9055,Normas!A:D,4,FALSE))</f>
      </c>
      <c r="E9055" s="2">
        <f>IF(ISBLANK(D9055),"",INT(YEARFRAC(D9055,'Vispārīga informācija'!$B$2)))</f>
      </c>
      <c r="F9055" s="2">
        <f>IFERROR(IF(ISBLANK($A9055),"",IF($A9055="Ūdeņraža jonu koncentrācija",VLOOKUP(Dati!$A9055,Normas!$A:$D,2,FALSE),VLOOKUP(Dati!$A9055,Normas!$A:$D,2,FALSE)*0.6)),"")</f>
      </c>
      <c r="G9055" s="2">
        <f>IFERROR(IF(ISBLANK($A9055),"",IF($A9055="Ūdeņraža jonu koncentrācija",VLOOKUP(Dati!$A9055,Normas!$A:$D,3,FALSE),VLOOKUP(Dati!$A9055,Normas!$A:$D,3,FALSE)*0.6)),"")</f>
      </c>
      <c r="H9055" s="2">
        <f>IFERROR(IF(ISBLANK($A9055),"",IF($A9055="Ūdeņraža jonu koncentrācija",VLOOKUP(Dati!$A9055,Normas!$A:$D,2,FALSE),VLOOKUP(Dati!$A9055,Normas!$A:$D,2,FALSE)*0.3)),"")</f>
      </c>
      <c r="I9055" s="2">
        <f>IFERROR(IF(ISBLANK($A9055),"",IF($A9055="Ūdeņraža jonu koncentrācija",VLOOKUP(Dati!$A9055,Normas!$A:$D,3,FALSE),VLOOKUP(Dati!$A9055,Normas!$A:$D,3,FALSE)*0.3)),"")</f>
      </c>
    </row>
    <row r="9056" spans="2:9" x14ac:dyDescent="0.2">
      <c r="B9056">
        <f>IF(ISBLANK(A9056),"",VLOOKUP(A9056,Normas!A:D,4,FALSE))</f>
      </c>
      <c r="E9056" s="2">
        <f>IF(ISBLANK(D9056),"",INT(YEARFRAC(D9056,'Vispārīga informācija'!$B$2)))</f>
      </c>
      <c r="F9056" s="2">
        <f>IFERROR(IF(ISBLANK($A9056),"",IF($A9056="Ūdeņraža jonu koncentrācija",VLOOKUP(Dati!$A9056,Normas!$A:$D,2,FALSE),VLOOKUP(Dati!$A9056,Normas!$A:$D,2,FALSE)*0.6)),"")</f>
      </c>
      <c r="G9056" s="2">
        <f>IFERROR(IF(ISBLANK($A9056),"",IF($A9056="Ūdeņraža jonu koncentrācija",VLOOKUP(Dati!$A9056,Normas!$A:$D,3,FALSE),VLOOKUP(Dati!$A9056,Normas!$A:$D,3,FALSE)*0.6)),"")</f>
      </c>
      <c r="H9056" s="2">
        <f>IFERROR(IF(ISBLANK($A9056),"",IF($A9056="Ūdeņraža jonu koncentrācija",VLOOKUP(Dati!$A9056,Normas!$A:$D,2,FALSE),VLOOKUP(Dati!$A9056,Normas!$A:$D,2,FALSE)*0.3)),"")</f>
      </c>
      <c r="I9056" s="2">
        <f>IFERROR(IF(ISBLANK($A9056),"",IF($A9056="Ūdeņraža jonu koncentrācija",VLOOKUP(Dati!$A9056,Normas!$A:$D,3,FALSE),VLOOKUP(Dati!$A9056,Normas!$A:$D,3,FALSE)*0.3)),"")</f>
      </c>
    </row>
    <row r="9057" spans="2:9" x14ac:dyDescent="0.2">
      <c r="B9057">
        <f>IF(ISBLANK(A9057),"",VLOOKUP(A9057,Normas!A:D,4,FALSE))</f>
      </c>
      <c r="E9057" s="2">
        <f>IF(ISBLANK(D9057),"",INT(YEARFRAC(D9057,'Vispārīga informācija'!$B$2)))</f>
      </c>
      <c r="F9057" s="2">
        <f>IFERROR(IF(ISBLANK($A9057),"",IF($A9057="Ūdeņraža jonu koncentrācija",VLOOKUP(Dati!$A9057,Normas!$A:$D,2,FALSE),VLOOKUP(Dati!$A9057,Normas!$A:$D,2,FALSE)*0.6)),"")</f>
      </c>
      <c r="G9057" s="2">
        <f>IFERROR(IF(ISBLANK($A9057),"",IF($A9057="Ūdeņraža jonu koncentrācija",VLOOKUP(Dati!$A9057,Normas!$A:$D,3,FALSE),VLOOKUP(Dati!$A9057,Normas!$A:$D,3,FALSE)*0.6)),"")</f>
      </c>
      <c r="H9057" s="2">
        <f>IFERROR(IF(ISBLANK($A9057),"",IF($A9057="Ūdeņraža jonu koncentrācija",VLOOKUP(Dati!$A9057,Normas!$A:$D,2,FALSE),VLOOKUP(Dati!$A9057,Normas!$A:$D,2,FALSE)*0.3)),"")</f>
      </c>
      <c r="I9057" s="2">
        <f>IFERROR(IF(ISBLANK($A9057),"",IF($A9057="Ūdeņraža jonu koncentrācija",VLOOKUP(Dati!$A9057,Normas!$A:$D,3,FALSE),VLOOKUP(Dati!$A9057,Normas!$A:$D,3,FALSE)*0.3)),"")</f>
      </c>
    </row>
    <row r="9058" spans="2:9" x14ac:dyDescent="0.2">
      <c r="B9058">
        <f>IF(ISBLANK(A9058),"",VLOOKUP(A9058,Normas!A:D,4,FALSE))</f>
      </c>
      <c r="E9058" s="2">
        <f>IF(ISBLANK(D9058),"",INT(YEARFRAC(D9058,'Vispārīga informācija'!$B$2)))</f>
      </c>
      <c r="F9058" s="2">
        <f>IFERROR(IF(ISBLANK($A9058),"",IF($A9058="Ūdeņraža jonu koncentrācija",VLOOKUP(Dati!$A9058,Normas!$A:$D,2,FALSE),VLOOKUP(Dati!$A9058,Normas!$A:$D,2,FALSE)*0.6)),"")</f>
      </c>
      <c r="G9058" s="2">
        <f>IFERROR(IF(ISBLANK($A9058),"",IF($A9058="Ūdeņraža jonu koncentrācija",VLOOKUP(Dati!$A9058,Normas!$A:$D,3,FALSE),VLOOKUP(Dati!$A9058,Normas!$A:$D,3,FALSE)*0.6)),"")</f>
      </c>
      <c r="H9058" s="2">
        <f>IFERROR(IF(ISBLANK($A9058),"",IF($A9058="Ūdeņraža jonu koncentrācija",VLOOKUP(Dati!$A9058,Normas!$A:$D,2,FALSE),VLOOKUP(Dati!$A9058,Normas!$A:$D,2,FALSE)*0.3)),"")</f>
      </c>
      <c r="I9058" s="2">
        <f>IFERROR(IF(ISBLANK($A9058),"",IF($A9058="Ūdeņraža jonu koncentrācija",VLOOKUP(Dati!$A9058,Normas!$A:$D,3,FALSE),VLOOKUP(Dati!$A9058,Normas!$A:$D,3,FALSE)*0.3)),"")</f>
      </c>
    </row>
    <row r="9059" spans="2:9" x14ac:dyDescent="0.2">
      <c r="B9059">
        <f>IF(ISBLANK(A9059),"",VLOOKUP(A9059,Normas!A:D,4,FALSE))</f>
      </c>
      <c r="E9059" s="2">
        <f>IF(ISBLANK(D9059),"",INT(YEARFRAC(D9059,'Vispārīga informācija'!$B$2)))</f>
      </c>
      <c r="F9059" s="2">
        <f>IFERROR(IF(ISBLANK($A9059),"",IF($A9059="Ūdeņraža jonu koncentrācija",VLOOKUP(Dati!$A9059,Normas!$A:$D,2,FALSE),VLOOKUP(Dati!$A9059,Normas!$A:$D,2,FALSE)*0.6)),"")</f>
      </c>
      <c r="G9059" s="2">
        <f>IFERROR(IF(ISBLANK($A9059),"",IF($A9059="Ūdeņraža jonu koncentrācija",VLOOKUP(Dati!$A9059,Normas!$A:$D,3,FALSE),VLOOKUP(Dati!$A9059,Normas!$A:$D,3,FALSE)*0.6)),"")</f>
      </c>
      <c r="H9059" s="2">
        <f>IFERROR(IF(ISBLANK($A9059),"",IF($A9059="Ūdeņraža jonu koncentrācija",VLOOKUP(Dati!$A9059,Normas!$A:$D,2,FALSE),VLOOKUP(Dati!$A9059,Normas!$A:$D,2,FALSE)*0.3)),"")</f>
      </c>
      <c r="I9059" s="2">
        <f>IFERROR(IF(ISBLANK($A9059),"",IF($A9059="Ūdeņraža jonu koncentrācija",VLOOKUP(Dati!$A9059,Normas!$A:$D,3,FALSE),VLOOKUP(Dati!$A9059,Normas!$A:$D,3,FALSE)*0.3)),"")</f>
      </c>
    </row>
    <row r="9060" spans="2:9" x14ac:dyDescent="0.2">
      <c r="B9060">
        <f>IF(ISBLANK(A9060),"",VLOOKUP(A9060,Normas!A:D,4,FALSE))</f>
      </c>
      <c r="E9060" s="2">
        <f>IF(ISBLANK(D9060),"",INT(YEARFRAC(D9060,'Vispārīga informācija'!$B$2)))</f>
      </c>
      <c r="F9060" s="2">
        <f>IFERROR(IF(ISBLANK($A9060),"",IF($A9060="Ūdeņraža jonu koncentrācija",VLOOKUP(Dati!$A9060,Normas!$A:$D,2,FALSE),VLOOKUP(Dati!$A9060,Normas!$A:$D,2,FALSE)*0.6)),"")</f>
      </c>
      <c r="G9060" s="2">
        <f>IFERROR(IF(ISBLANK($A9060),"",IF($A9060="Ūdeņraža jonu koncentrācija",VLOOKUP(Dati!$A9060,Normas!$A:$D,3,FALSE),VLOOKUP(Dati!$A9060,Normas!$A:$D,3,FALSE)*0.6)),"")</f>
      </c>
      <c r="H9060" s="2">
        <f>IFERROR(IF(ISBLANK($A9060),"",IF($A9060="Ūdeņraža jonu koncentrācija",VLOOKUP(Dati!$A9060,Normas!$A:$D,2,FALSE),VLOOKUP(Dati!$A9060,Normas!$A:$D,2,FALSE)*0.3)),"")</f>
      </c>
      <c r="I9060" s="2">
        <f>IFERROR(IF(ISBLANK($A9060),"",IF($A9060="Ūdeņraža jonu koncentrācija",VLOOKUP(Dati!$A9060,Normas!$A:$D,3,FALSE),VLOOKUP(Dati!$A9060,Normas!$A:$D,3,FALSE)*0.3)),"")</f>
      </c>
    </row>
    <row r="9061" spans="2:9" x14ac:dyDescent="0.2">
      <c r="B9061">
        <f>IF(ISBLANK(A9061),"",VLOOKUP(A9061,Normas!A:D,4,FALSE))</f>
      </c>
      <c r="E9061" s="2">
        <f>IF(ISBLANK(D9061),"",INT(YEARFRAC(D9061,'Vispārīga informācija'!$B$2)))</f>
      </c>
      <c r="F9061" s="2">
        <f>IFERROR(IF(ISBLANK($A9061),"",IF($A9061="Ūdeņraža jonu koncentrācija",VLOOKUP(Dati!$A9061,Normas!$A:$D,2,FALSE),VLOOKUP(Dati!$A9061,Normas!$A:$D,2,FALSE)*0.6)),"")</f>
      </c>
      <c r="G9061" s="2">
        <f>IFERROR(IF(ISBLANK($A9061),"",IF($A9061="Ūdeņraža jonu koncentrācija",VLOOKUP(Dati!$A9061,Normas!$A:$D,3,FALSE),VLOOKUP(Dati!$A9061,Normas!$A:$D,3,FALSE)*0.6)),"")</f>
      </c>
      <c r="H9061" s="2">
        <f>IFERROR(IF(ISBLANK($A9061),"",IF($A9061="Ūdeņraža jonu koncentrācija",VLOOKUP(Dati!$A9061,Normas!$A:$D,2,FALSE),VLOOKUP(Dati!$A9061,Normas!$A:$D,2,FALSE)*0.3)),"")</f>
      </c>
      <c r="I9061" s="2">
        <f>IFERROR(IF(ISBLANK($A9061),"",IF($A9061="Ūdeņraža jonu koncentrācija",VLOOKUP(Dati!$A9061,Normas!$A:$D,3,FALSE),VLOOKUP(Dati!$A9061,Normas!$A:$D,3,FALSE)*0.3)),"")</f>
      </c>
    </row>
    <row r="9062" spans="2:9" x14ac:dyDescent="0.2">
      <c r="B9062">
        <f>IF(ISBLANK(A9062),"",VLOOKUP(A9062,Normas!A:D,4,FALSE))</f>
      </c>
      <c r="E9062" s="2">
        <f>IF(ISBLANK(D9062),"",INT(YEARFRAC(D9062,'Vispārīga informācija'!$B$2)))</f>
      </c>
      <c r="F9062" s="2">
        <f>IFERROR(IF(ISBLANK($A9062),"",IF($A9062="Ūdeņraža jonu koncentrācija",VLOOKUP(Dati!$A9062,Normas!$A:$D,2,FALSE),VLOOKUP(Dati!$A9062,Normas!$A:$D,2,FALSE)*0.6)),"")</f>
      </c>
      <c r="G9062" s="2">
        <f>IFERROR(IF(ISBLANK($A9062),"",IF($A9062="Ūdeņraža jonu koncentrācija",VLOOKUP(Dati!$A9062,Normas!$A:$D,3,FALSE),VLOOKUP(Dati!$A9062,Normas!$A:$D,3,FALSE)*0.6)),"")</f>
      </c>
      <c r="H9062" s="2">
        <f>IFERROR(IF(ISBLANK($A9062),"",IF($A9062="Ūdeņraža jonu koncentrācija",VLOOKUP(Dati!$A9062,Normas!$A:$D,2,FALSE),VLOOKUP(Dati!$A9062,Normas!$A:$D,2,FALSE)*0.3)),"")</f>
      </c>
      <c r="I9062" s="2">
        <f>IFERROR(IF(ISBLANK($A9062),"",IF($A9062="Ūdeņraža jonu koncentrācija",VLOOKUP(Dati!$A9062,Normas!$A:$D,3,FALSE),VLOOKUP(Dati!$A9062,Normas!$A:$D,3,FALSE)*0.3)),"")</f>
      </c>
    </row>
    <row r="9063" spans="2:9" x14ac:dyDescent="0.2">
      <c r="B9063">
        <f>IF(ISBLANK(A9063),"",VLOOKUP(A9063,Normas!A:D,4,FALSE))</f>
      </c>
      <c r="E9063" s="2">
        <f>IF(ISBLANK(D9063),"",INT(YEARFRAC(D9063,'Vispārīga informācija'!$B$2)))</f>
      </c>
      <c r="F9063" s="2">
        <f>IFERROR(IF(ISBLANK($A9063),"",IF($A9063="Ūdeņraža jonu koncentrācija",VLOOKUP(Dati!$A9063,Normas!$A:$D,2,FALSE),VLOOKUP(Dati!$A9063,Normas!$A:$D,2,FALSE)*0.6)),"")</f>
      </c>
      <c r="G9063" s="2">
        <f>IFERROR(IF(ISBLANK($A9063),"",IF($A9063="Ūdeņraža jonu koncentrācija",VLOOKUP(Dati!$A9063,Normas!$A:$D,3,FALSE),VLOOKUP(Dati!$A9063,Normas!$A:$D,3,FALSE)*0.6)),"")</f>
      </c>
      <c r="H9063" s="2">
        <f>IFERROR(IF(ISBLANK($A9063),"",IF($A9063="Ūdeņraža jonu koncentrācija",VLOOKUP(Dati!$A9063,Normas!$A:$D,2,FALSE),VLOOKUP(Dati!$A9063,Normas!$A:$D,2,FALSE)*0.3)),"")</f>
      </c>
      <c r="I9063" s="2">
        <f>IFERROR(IF(ISBLANK($A9063),"",IF($A9063="Ūdeņraža jonu koncentrācija",VLOOKUP(Dati!$A9063,Normas!$A:$D,3,FALSE),VLOOKUP(Dati!$A9063,Normas!$A:$D,3,FALSE)*0.3)),"")</f>
      </c>
    </row>
    <row r="9064" spans="2:9" x14ac:dyDescent="0.2">
      <c r="B9064">
        <f>IF(ISBLANK(A9064),"",VLOOKUP(A9064,Normas!A:D,4,FALSE))</f>
      </c>
      <c r="E9064" s="2">
        <f>IF(ISBLANK(D9064),"",INT(YEARFRAC(D9064,'Vispārīga informācija'!$B$2)))</f>
      </c>
      <c r="F9064" s="2">
        <f>IFERROR(IF(ISBLANK($A9064),"",IF($A9064="Ūdeņraža jonu koncentrācija",VLOOKUP(Dati!$A9064,Normas!$A:$D,2,FALSE),VLOOKUP(Dati!$A9064,Normas!$A:$D,2,FALSE)*0.6)),"")</f>
      </c>
      <c r="G9064" s="2">
        <f>IFERROR(IF(ISBLANK($A9064),"",IF($A9064="Ūdeņraža jonu koncentrācija",VLOOKUP(Dati!$A9064,Normas!$A:$D,3,FALSE),VLOOKUP(Dati!$A9064,Normas!$A:$D,3,FALSE)*0.6)),"")</f>
      </c>
      <c r="H9064" s="2">
        <f>IFERROR(IF(ISBLANK($A9064),"",IF($A9064="Ūdeņraža jonu koncentrācija",VLOOKUP(Dati!$A9064,Normas!$A:$D,2,FALSE),VLOOKUP(Dati!$A9064,Normas!$A:$D,2,FALSE)*0.3)),"")</f>
      </c>
      <c r="I9064" s="2">
        <f>IFERROR(IF(ISBLANK($A9064),"",IF($A9064="Ūdeņraža jonu koncentrācija",VLOOKUP(Dati!$A9064,Normas!$A:$D,3,FALSE),VLOOKUP(Dati!$A9064,Normas!$A:$D,3,FALSE)*0.3)),"")</f>
      </c>
    </row>
    <row r="9065" spans="2:9" x14ac:dyDescent="0.2">
      <c r="B9065">
        <f>IF(ISBLANK(A9065),"",VLOOKUP(A9065,Normas!A:D,4,FALSE))</f>
      </c>
      <c r="E9065" s="2">
        <f>IF(ISBLANK(D9065),"",INT(YEARFRAC(D9065,'Vispārīga informācija'!$B$2)))</f>
      </c>
      <c r="F9065" s="2">
        <f>IFERROR(IF(ISBLANK($A9065),"",IF($A9065="Ūdeņraža jonu koncentrācija",VLOOKUP(Dati!$A9065,Normas!$A:$D,2,FALSE),VLOOKUP(Dati!$A9065,Normas!$A:$D,2,FALSE)*0.6)),"")</f>
      </c>
      <c r="G9065" s="2">
        <f>IFERROR(IF(ISBLANK($A9065),"",IF($A9065="Ūdeņraža jonu koncentrācija",VLOOKUP(Dati!$A9065,Normas!$A:$D,3,FALSE),VLOOKUP(Dati!$A9065,Normas!$A:$D,3,FALSE)*0.6)),"")</f>
      </c>
      <c r="H9065" s="2">
        <f>IFERROR(IF(ISBLANK($A9065),"",IF($A9065="Ūdeņraža jonu koncentrācija",VLOOKUP(Dati!$A9065,Normas!$A:$D,2,FALSE),VLOOKUP(Dati!$A9065,Normas!$A:$D,2,FALSE)*0.3)),"")</f>
      </c>
      <c r="I9065" s="2">
        <f>IFERROR(IF(ISBLANK($A9065),"",IF($A9065="Ūdeņraža jonu koncentrācija",VLOOKUP(Dati!$A9065,Normas!$A:$D,3,FALSE),VLOOKUP(Dati!$A9065,Normas!$A:$D,3,FALSE)*0.3)),"")</f>
      </c>
    </row>
    <row r="9066" spans="2:9" x14ac:dyDescent="0.2">
      <c r="B9066">
        <f>IF(ISBLANK(A9066),"",VLOOKUP(A9066,Normas!A:D,4,FALSE))</f>
      </c>
      <c r="E9066" s="2">
        <f>IF(ISBLANK(D9066),"",INT(YEARFRAC(D9066,'Vispārīga informācija'!$B$2)))</f>
      </c>
      <c r="F9066" s="2">
        <f>IFERROR(IF(ISBLANK($A9066),"",IF($A9066="Ūdeņraža jonu koncentrācija",VLOOKUP(Dati!$A9066,Normas!$A:$D,2,FALSE),VLOOKUP(Dati!$A9066,Normas!$A:$D,2,FALSE)*0.6)),"")</f>
      </c>
      <c r="G9066" s="2">
        <f>IFERROR(IF(ISBLANK($A9066),"",IF($A9066="Ūdeņraža jonu koncentrācija",VLOOKUP(Dati!$A9066,Normas!$A:$D,3,FALSE),VLOOKUP(Dati!$A9066,Normas!$A:$D,3,FALSE)*0.6)),"")</f>
      </c>
      <c r="H9066" s="2">
        <f>IFERROR(IF(ISBLANK($A9066),"",IF($A9066="Ūdeņraža jonu koncentrācija",VLOOKUP(Dati!$A9066,Normas!$A:$D,2,FALSE),VLOOKUP(Dati!$A9066,Normas!$A:$D,2,FALSE)*0.3)),"")</f>
      </c>
      <c r="I9066" s="2">
        <f>IFERROR(IF(ISBLANK($A9066),"",IF($A9066="Ūdeņraža jonu koncentrācija",VLOOKUP(Dati!$A9066,Normas!$A:$D,3,FALSE),VLOOKUP(Dati!$A9066,Normas!$A:$D,3,FALSE)*0.3)),"")</f>
      </c>
    </row>
    <row r="9067" spans="2:9" x14ac:dyDescent="0.2">
      <c r="B9067">
        <f>IF(ISBLANK(A9067),"",VLOOKUP(A9067,Normas!A:D,4,FALSE))</f>
      </c>
      <c r="E9067" s="2">
        <f>IF(ISBLANK(D9067),"",INT(YEARFRAC(D9067,'Vispārīga informācija'!$B$2)))</f>
      </c>
      <c r="F9067" s="2">
        <f>IFERROR(IF(ISBLANK($A9067),"",IF($A9067="Ūdeņraža jonu koncentrācija",VLOOKUP(Dati!$A9067,Normas!$A:$D,2,FALSE),VLOOKUP(Dati!$A9067,Normas!$A:$D,2,FALSE)*0.6)),"")</f>
      </c>
      <c r="G9067" s="2">
        <f>IFERROR(IF(ISBLANK($A9067),"",IF($A9067="Ūdeņraža jonu koncentrācija",VLOOKUP(Dati!$A9067,Normas!$A:$D,3,FALSE),VLOOKUP(Dati!$A9067,Normas!$A:$D,3,FALSE)*0.6)),"")</f>
      </c>
      <c r="H9067" s="2">
        <f>IFERROR(IF(ISBLANK($A9067),"",IF($A9067="Ūdeņraža jonu koncentrācija",VLOOKUP(Dati!$A9067,Normas!$A:$D,2,FALSE),VLOOKUP(Dati!$A9067,Normas!$A:$D,2,FALSE)*0.3)),"")</f>
      </c>
      <c r="I9067" s="2">
        <f>IFERROR(IF(ISBLANK($A9067),"",IF($A9067="Ūdeņraža jonu koncentrācija",VLOOKUP(Dati!$A9067,Normas!$A:$D,3,FALSE),VLOOKUP(Dati!$A9067,Normas!$A:$D,3,FALSE)*0.3)),"")</f>
      </c>
    </row>
    <row r="9068" spans="2:9" x14ac:dyDescent="0.2">
      <c r="B9068">
        <f>IF(ISBLANK(A9068),"",VLOOKUP(A9068,Normas!A:D,4,FALSE))</f>
      </c>
      <c r="E9068" s="2">
        <f>IF(ISBLANK(D9068),"",INT(YEARFRAC(D9068,'Vispārīga informācija'!$B$2)))</f>
      </c>
      <c r="F9068" s="2">
        <f>IFERROR(IF(ISBLANK($A9068),"",IF($A9068="Ūdeņraža jonu koncentrācija",VLOOKUP(Dati!$A9068,Normas!$A:$D,2,FALSE),VLOOKUP(Dati!$A9068,Normas!$A:$D,2,FALSE)*0.6)),"")</f>
      </c>
      <c r="G9068" s="2">
        <f>IFERROR(IF(ISBLANK($A9068),"",IF($A9068="Ūdeņraža jonu koncentrācija",VLOOKUP(Dati!$A9068,Normas!$A:$D,3,FALSE),VLOOKUP(Dati!$A9068,Normas!$A:$D,3,FALSE)*0.6)),"")</f>
      </c>
      <c r="H9068" s="2">
        <f>IFERROR(IF(ISBLANK($A9068),"",IF($A9068="Ūdeņraža jonu koncentrācija",VLOOKUP(Dati!$A9068,Normas!$A:$D,2,FALSE),VLOOKUP(Dati!$A9068,Normas!$A:$D,2,FALSE)*0.3)),"")</f>
      </c>
      <c r="I9068" s="2">
        <f>IFERROR(IF(ISBLANK($A9068),"",IF($A9068="Ūdeņraža jonu koncentrācija",VLOOKUP(Dati!$A9068,Normas!$A:$D,3,FALSE),VLOOKUP(Dati!$A9068,Normas!$A:$D,3,FALSE)*0.3)),"")</f>
      </c>
    </row>
    <row r="9069" spans="2:9" x14ac:dyDescent="0.2">
      <c r="B9069">
        <f>IF(ISBLANK(A9069),"",VLOOKUP(A9069,Normas!A:D,4,FALSE))</f>
      </c>
      <c r="E9069" s="2">
        <f>IF(ISBLANK(D9069),"",INT(YEARFRAC(D9069,'Vispārīga informācija'!$B$2)))</f>
      </c>
      <c r="F9069" s="2">
        <f>IFERROR(IF(ISBLANK($A9069),"",IF($A9069="Ūdeņraža jonu koncentrācija",VLOOKUP(Dati!$A9069,Normas!$A:$D,2,FALSE),VLOOKUP(Dati!$A9069,Normas!$A:$D,2,FALSE)*0.6)),"")</f>
      </c>
      <c r="G9069" s="2">
        <f>IFERROR(IF(ISBLANK($A9069),"",IF($A9069="Ūdeņraža jonu koncentrācija",VLOOKUP(Dati!$A9069,Normas!$A:$D,3,FALSE),VLOOKUP(Dati!$A9069,Normas!$A:$D,3,FALSE)*0.6)),"")</f>
      </c>
      <c r="H9069" s="2">
        <f>IFERROR(IF(ISBLANK($A9069),"",IF($A9069="Ūdeņraža jonu koncentrācija",VLOOKUP(Dati!$A9069,Normas!$A:$D,2,FALSE),VLOOKUP(Dati!$A9069,Normas!$A:$D,2,FALSE)*0.3)),"")</f>
      </c>
      <c r="I9069" s="2">
        <f>IFERROR(IF(ISBLANK($A9069),"",IF($A9069="Ūdeņraža jonu koncentrācija",VLOOKUP(Dati!$A9069,Normas!$A:$D,3,FALSE),VLOOKUP(Dati!$A9069,Normas!$A:$D,3,FALSE)*0.3)),"")</f>
      </c>
    </row>
    <row r="9070" spans="2:9" x14ac:dyDescent="0.2">
      <c r="B9070">
        <f>IF(ISBLANK(A9070),"",VLOOKUP(A9070,Normas!A:D,4,FALSE))</f>
      </c>
      <c r="E9070" s="2">
        <f>IF(ISBLANK(D9070),"",INT(YEARFRAC(D9070,'Vispārīga informācija'!$B$2)))</f>
      </c>
      <c r="F9070" s="2">
        <f>IFERROR(IF(ISBLANK($A9070),"",IF($A9070="Ūdeņraža jonu koncentrācija",VLOOKUP(Dati!$A9070,Normas!$A:$D,2,FALSE),VLOOKUP(Dati!$A9070,Normas!$A:$D,2,FALSE)*0.6)),"")</f>
      </c>
      <c r="G9070" s="2">
        <f>IFERROR(IF(ISBLANK($A9070),"",IF($A9070="Ūdeņraža jonu koncentrācija",VLOOKUP(Dati!$A9070,Normas!$A:$D,3,FALSE),VLOOKUP(Dati!$A9070,Normas!$A:$D,3,FALSE)*0.6)),"")</f>
      </c>
      <c r="H9070" s="2">
        <f>IFERROR(IF(ISBLANK($A9070),"",IF($A9070="Ūdeņraža jonu koncentrācija",VLOOKUP(Dati!$A9070,Normas!$A:$D,2,FALSE),VLOOKUP(Dati!$A9070,Normas!$A:$D,2,FALSE)*0.3)),"")</f>
      </c>
      <c r="I9070" s="2">
        <f>IFERROR(IF(ISBLANK($A9070),"",IF($A9070="Ūdeņraža jonu koncentrācija",VLOOKUP(Dati!$A9070,Normas!$A:$D,3,FALSE),VLOOKUP(Dati!$A9070,Normas!$A:$D,3,FALSE)*0.3)),"")</f>
      </c>
    </row>
    <row r="9071" spans="2:9" x14ac:dyDescent="0.2">
      <c r="B9071">
        <f>IF(ISBLANK(A9071),"",VLOOKUP(A9071,Normas!A:D,4,FALSE))</f>
      </c>
      <c r="E9071" s="2">
        <f>IF(ISBLANK(D9071),"",INT(YEARFRAC(D9071,'Vispārīga informācija'!$B$2)))</f>
      </c>
      <c r="F9071" s="2">
        <f>IFERROR(IF(ISBLANK($A9071),"",IF($A9071="Ūdeņraža jonu koncentrācija",VLOOKUP(Dati!$A9071,Normas!$A:$D,2,FALSE),VLOOKUP(Dati!$A9071,Normas!$A:$D,2,FALSE)*0.6)),"")</f>
      </c>
      <c r="G9071" s="2">
        <f>IFERROR(IF(ISBLANK($A9071),"",IF($A9071="Ūdeņraža jonu koncentrācija",VLOOKUP(Dati!$A9071,Normas!$A:$D,3,FALSE),VLOOKUP(Dati!$A9071,Normas!$A:$D,3,FALSE)*0.6)),"")</f>
      </c>
      <c r="H9071" s="2">
        <f>IFERROR(IF(ISBLANK($A9071),"",IF($A9071="Ūdeņraža jonu koncentrācija",VLOOKUP(Dati!$A9071,Normas!$A:$D,2,FALSE),VLOOKUP(Dati!$A9071,Normas!$A:$D,2,FALSE)*0.3)),"")</f>
      </c>
      <c r="I9071" s="2">
        <f>IFERROR(IF(ISBLANK($A9071),"",IF($A9071="Ūdeņraža jonu koncentrācija",VLOOKUP(Dati!$A9071,Normas!$A:$D,3,FALSE),VLOOKUP(Dati!$A9071,Normas!$A:$D,3,FALSE)*0.3)),"")</f>
      </c>
    </row>
    <row r="9072" spans="2:9" x14ac:dyDescent="0.2">
      <c r="B9072">
        <f>IF(ISBLANK(A9072),"",VLOOKUP(A9072,Normas!A:D,4,FALSE))</f>
      </c>
      <c r="E9072" s="2">
        <f>IF(ISBLANK(D9072),"",INT(YEARFRAC(D9072,'Vispārīga informācija'!$B$2)))</f>
      </c>
      <c r="F9072" s="2">
        <f>IFERROR(IF(ISBLANK($A9072),"",IF($A9072="Ūdeņraža jonu koncentrācija",VLOOKUP(Dati!$A9072,Normas!$A:$D,2,FALSE),VLOOKUP(Dati!$A9072,Normas!$A:$D,2,FALSE)*0.6)),"")</f>
      </c>
      <c r="G9072" s="2">
        <f>IFERROR(IF(ISBLANK($A9072),"",IF($A9072="Ūdeņraža jonu koncentrācija",VLOOKUP(Dati!$A9072,Normas!$A:$D,3,FALSE),VLOOKUP(Dati!$A9072,Normas!$A:$D,3,FALSE)*0.6)),"")</f>
      </c>
      <c r="H9072" s="2">
        <f>IFERROR(IF(ISBLANK($A9072),"",IF($A9072="Ūdeņraža jonu koncentrācija",VLOOKUP(Dati!$A9072,Normas!$A:$D,2,FALSE),VLOOKUP(Dati!$A9072,Normas!$A:$D,2,FALSE)*0.3)),"")</f>
      </c>
      <c r="I9072" s="2">
        <f>IFERROR(IF(ISBLANK($A9072),"",IF($A9072="Ūdeņraža jonu koncentrācija",VLOOKUP(Dati!$A9072,Normas!$A:$D,3,FALSE),VLOOKUP(Dati!$A9072,Normas!$A:$D,3,FALSE)*0.3)),"")</f>
      </c>
    </row>
    <row r="9073" spans="2:9" x14ac:dyDescent="0.2">
      <c r="B9073">
        <f>IF(ISBLANK(A9073),"",VLOOKUP(A9073,Normas!A:D,4,FALSE))</f>
      </c>
      <c r="E9073" s="2">
        <f>IF(ISBLANK(D9073),"",INT(YEARFRAC(D9073,'Vispārīga informācija'!$B$2)))</f>
      </c>
      <c r="F9073" s="2">
        <f>IFERROR(IF(ISBLANK($A9073),"",IF($A9073="Ūdeņraža jonu koncentrācija",VLOOKUP(Dati!$A9073,Normas!$A:$D,2,FALSE),VLOOKUP(Dati!$A9073,Normas!$A:$D,2,FALSE)*0.6)),"")</f>
      </c>
      <c r="G9073" s="2">
        <f>IFERROR(IF(ISBLANK($A9073),"",IF($A9073="Ūdeņraža jonu koncentrācija",VLOOKUP(Dati!$A9073,Normas!$A:$D,3,FALSE),VLOOKUP(Dati!$A9073,Normas!$A:$D,3,FALSE)*0.6)),"")</f>
      </c>
      <c r="H9073" s="2">
        <f>IFERROR(IF(ISBLANK($A9073),"",IF($A9073="Ūdeņraža jonu koncentrācija",VLOOKUP(Dati!$A9073,Normas!$A:$D,2,FALSE),VLOOKUP(Dati!$A9073,Normas!$A:$D,2,FALSE)*0.3)),"")</f>
      </c>
      <c r="I9073" s="2">
        <f>IFERROR(IF(ISBLANK($A9073),"",IF($A9073="Ūdeņraža jonu koncentrācija",VLOOKUP(Dati!$A9073,Normas!$A:$D,3,FALSE),VLOOKUP(Dati!$A9073,Normas!$A:$D,3,FALSE)*0.3)),"")</f>
      </c>
    </row>
    <row r="9074" spans="2:9" x14ac:dyDescent="0.2">
      <c r="B9074">
        <f>IF(ISBLANK(A9074),"",VLOOKUP(A9074,Normas!A:D,4,FALSE))</f>
      </c>
      <c r="E9074" s="2">
        <f>IF(ISBLANK(D9074),"",INT(YEARFRAC(D9074,'Vispārīga informācija'!$B$2)))</f>
      </c>
      <c r="F9074" s="2">
        <f>IFERROR(IF(ISBLANK($A9074),"",IF($A9074="Ūdeņraža jonu koncentrācija",VLOOKUP(Dati!$A9074,Normas!$A:$D,2,FALSE),VLOOKUP(Dati!$A9074,Normas!$A:$D,2,FALSE)*0.6)),"")</f>
      </c>
      <c r="G9074" s="2">
        <f>IFERROR(IF(ISBLANK($A9074),"",IF($A9074="Ūdeņraža jonu koncentrācija",VLOOKUP(Dati!$A9074,Normas!$A:$D,3,FALSE),VLOOKUP(Dati!$A9074,Normas!$A:$D,3,FALSE)*0.6)),"")</f>
      </c>
      <c r="H9074" s="2">
        <f>IFERROR(IF(ISBLANK($A9074),"",IF($A9074="Ūdeņraža jonu koncentrācija",VLOOKUP(Dati!$A9074,Normas!$A:$D,2,FALSE),VLOOKUP(Dati!$A9074,Normas!$A:$D,2,FALSE)*0.3)),"")</f>
      </c>
      <c r="I9074" s="2">
        <f>IFERROR(IF(ISBLANK($A9074),"",IF($A9074="Ūdeņraža jonu koncentrācija",VLOOKUP(Dati!$A9074,Normas!$A:$D,3,FALSE),VLOOKUP(Dati!$A9074,Normas!$A:$D,3,FALSE)*0.3)),"")</f>
      </c>
    </row>
    <row r="9075" spans="2:9" x14ac:dyDescent="0.2">
      <c r="B9075">
        <f>IF(ISBLANK(A9075),"",VLOOKUP(A9075,Normas!A:D,4,FALSE))</f>
      </c>
      <c r="E9075" s="2">
        <f>IF(ISBLANK(D9075),"",INT(YEARFRAC(D9075,'Vispārīga informācija'!$B$2)))</f>
      </c>
      <c r="F9075" s="2">
        <f>IFERROR(IF(ISBLANK($A9075),"",IF($A9075="Ūdeņraža jonu koncentrācija",VLOOKUP(Dati!$A9075,Normas!$A:$D,2,FALSE),VLOOKUP(Dati!$A9075,Normas!$A:$D,2,FALSE)*0.6)),"")</f>
      </c>
      <c r="G9075" s="2">
        <f>IFERROR(IF(ISBLANK($A9075),"",IF($A9075="Ūdeņraža jonu koncentrācija",VLOOKUP(Dati!$A9075,Normas!$A:$D,3,FALSE),VLOOKUP(Dati!$A9075,Normas!$A:$D,3,FALSE)*0.6)),"")</f>
      </c>
      <c r="H9075" s="2">
        <f>IFERROR(IF(ISBLANK($A9075),"",IF($A9075="Ūdeņraža jonu koncentrācija",VLOOKUP(Dati!$A9075,Normas!$A:$D,2,FALSE),VLOOKUP(Dati!$A9075,Normas!$A:$D,2,FALSE)*0.3)),"")</f>
      </c>
      <c r="I9075" s="2">
        <f>IFERROR(IF(ISBLANK($A9075),"",IF($A9075="Ūdeņraža jonu koncentrācija",VLOOKUP(Dati!$A9075,Normas!$A:$D,3,FALSE),VLOOKUP(Dati!$A9075,Normas!$A:$D,3,FALSE)*0.3)),"")</f>
      </c>
    </row>
    <row r="9076" spans="2:9" x14ac:dyDescent="0.2">
      <c r="B9076">
        <f>IF(ISBLANK(A9076),"",VLOOKUP(A9076,Normas!A:D,4,FALSE))</f>
      </c>
      <c r="E9076" s="2">
        <f>IF(ISBLANK(D9076),"",INT(YEARFRAC(D9076,'Vispārīga informācija'!$B$2)))</f>
      </c>
      <c r="F9076" s="2">
        <f>IFERROR(IF(ISBLANK($A9076),"",IF($A9076="Ūdeņraža jonu koncentrācija",VLOOKUP(Dati!$A9076,Normas!$A:$D,2,FALSE),VLOOKUP(Dati!$A9076,Normas!$A:$D,2,FALSE)*0.6)),"")</f>
      </c>
      <c r="G9076" s="2">
        <f>IFERROR(IF(ISBLANK($A9076),"",IF($A9076="Ūdeņraža jonu koncentrācija",VLOOKUP(Dati!$A9076,Normas!$A:$D,3,FALSE),VLOOKUP(Dati!$A9076,Normas!$A:$D,3,FALSE)*0.6)),"")</f>
      </c>
      <c r="H9076" s="2">
        <f>IFERROR(IF(ISBLANK($A9076),"",IF($A9076="Ūdeņraža jonu koncentrācija",VLOOKUP(Dati!$A9076,Normas!$A:$D,2,FALSE),VLOOKUP(Dati!$A9076,Normas!$A:$D,2,FALSE)*0.3)),"")</f>
      </c>
      <c r="I9076" s="2">
        <f>IFERROR(IF(ISBLANK($A9076),"",IF($A9076="Ūdeņraža jonu koncentrācija",VLOOKUP(Dati!$A9076,Normas!$A:$D,3,FALSE),VLOOKUP(Dati!$A9076,Normas!$A:$D,3,FALSE)*0.3)),"")</f>
      </c>
    </row>
    <row r="9077" spans="2:9" x14ac:dyDescent="0.2">
      <c r="B9077">
        <f>IF(ISBLANK(A9077),"",VLOOKUP(A9077,Normas!A:D,4,FALSE))</f>
      </c>
      <c r="E9077" s="2">
        <f>IF(ISBLANK(D9077),"",INT(YEARFRAC(D9077,'Vispārīga informācija'!$B$2)))</f>
      </c>
      <c r="F9077" s="2">
        <f>IFERROR(IF(ISBLANK($A9077),"",IF($A9077="Ūdeņraža jonu koncentrācija",VLOOKUP(Dati!$A9077,Normas!$A:$D,2,FALSE),VLOOKUP(Dati!$A9077,Normas!$A:$D,2,FALSE)*0.6)),"")</f>
      </c>
      <c r="G9077" s="2">
        <f>IFERROR(IF(ISBLANK($A9077),"",IF($A9077="Ūdeņraža jonu koncentrācija",VLOOKUP(Dati!$A9077,Normas!$A:$D,3,FALSE),VLOOKUP(Dati!$A9077,Normas!$A:$D,3,FALSE)*0.6)),"")</f>
      </c>
      <c r="H9077" s="2">
        <f>IFERROR(IF(ISBLANK($A9077),"",IF($A9077="Ūdeņraža jonu koncentrācija",VLOOKUP(Dati!$A9077,Normas!$A:$D,2,FALSE),VLOOKUP(Dati!$A9077,Normas!$A:$D,2,FALSE)*0.3)),"")</f>
      </c>
      <c r="I9077" s="2">
        <f>IFERROR(IF(ISBLANK($A9077),"",IF($A9077="Ūdeņraža jonu koncentrācija",VLOOKUP(Dati!$A9077,Normas!$A:$D,3,FALSE),VLOOKUP(Dati!$A9077,Normas!$A:$D,3,FALSE)*0.3)),"")</f>
      </c>
    </row>
    <row r="9078" spans="2:9" x14ac:dyDescent="0.2">
      <c r="B9078">
        <f>IF(ISBLANK(A9078),"",VLOOKUP(A9078,Normas!A:D,4,FALSE))</f>
      </c>
      <c r="E9078" s="2">
        <f>IF(ISBLANK(D9078),"",INT(YEARFRAC(D9078,'Vispārīga informācija'!$B$2)))</f>
      </c>
      <c r="F9078" s="2">
        <f>IFERROR(IF(ISBLANK($A9078),"",IF($A9078="Ūdeņraža jonu koncentrācija",VLOOKUP(Dati!$A9078,Normas!$A:$D,2,FALSE),VLOOKUP(Dati!$A9078,Normas!$A:$D,2,FALSE)*0.6)),"")</f>
      </c>
      <c r="G9078" s="2">
        <f>IFERROR(IF(ISBLANK($A9078),"",IF($A9078="Ūdeņraža jonu koncentrācija",VLOOKUP(Dati!$A9078,Normas!$A:$D,3,FALSE),VLOOKUP(Dati!$A9078,Normas!$A:$D,3,FALSE)*0.6)),"")</f>
      </c>
      <c r="H9078" s="2">
        <f>IFERROR(IF(ISBLANK($A9078),"",IF($A9078="Ūdeņraža jonu koncentrācija",VLOOKUP(Dati!$A9078,Normas!$A:$D,2,FALSE),VLOOKUP(Dati!$A9078,Normas!$A:$D,2,FALSE)*0.3)),"")</f>
      </c>
      <c r="I9078" s="2">
        <f>IFERROR(IF(ISBLANK($A9078),"",IF($A9078="Ūdeņraža jonu koncentrācija",VLOOKUP(Dati!$A9078,Normas!$A:$D,3,FALSE),VLOOKUP(Dati!$A9078,Normas!$A:$D,3,FALSE)*0.3)),"")</f>
      </c>
    </row>
    <row r="9079" spans="2:9" x14ac:dyDescent="0.2">
      <c r="B9079">
        <f>IF(ISBLANK(A9079),"",VLOOKUP(A9079,Normas!A:D,4,FALSE))</f>
      </c>
      <c r="E9079" s="2">
        <f>IF(ISBLANK(D9079),"",INT(YEARFRAC(D9079,'Vispārīga informācija'!$B$2)))</f>
      </c>
      <c r="F9079" s="2">
        <f>IFERROR(IF(ISBLANK($A9079),"",IF($A9079="Ūdeņraža jonu koncentrācija",VLOOKUP(Dati!$A9079,Normas!$A:$D,2,FALSE),VLOOKUP(Dati!$A9079,Normas!$A:$D,2,FALSE)*0.6)),"")</f>
      </c>
      <c r="G9079" s="2">
        <f>IFERROR(IF(ISBLANK($A9079),"",IF($A9079="Ūdeņraža jonu koncentrācija",VLOOKUP(Dati!$A9079,Normas!$A:$D,3,FALSE),VLOOKUP(Dati!$A9079,Normas!$A:$D,3,FALSE)*0.6)),"")</f>
      </c>
      <c r="H9079" s="2">
        <f>IFERROR(IF(ISBLANK($A9079),"",IF($A9079="Ūdeņraža jonu koncentrācija",VLOOKUP(Dati!$A9079,Normas!$A:$D,2,FALSE),VLOOKUP(Dati!$A9079,Normas!$A:$D,2,FALSE)*0.3)),"")</f>
      </c>
      <c r="I9079" s="2">
        <f>IFERROR(IF(ISBLANK($A9079),"",IF($A9079="Ūdeņraža jonu koncentrācija",VLOOKUP(Dati!$A9079,Normas!$A:$D,3,FALSE),VLOOKUP(Dati!$A9079,Normas!$A:$D,3,FALSE)*0.3)),"")</f>
      </c>
    </row>
    <row r="9080" spans="2:9" x14ac:dyDescent="0.2">
      <c r="B9080">
        <f>IF(ISBLANK(A9080),"",VLOOKUP(A9080,Normas!A:D,4,FALSE))</f>
      </c>
      <c r="E9080" s="2">
        <f>IF(ISBLANK(D9080),"",INT(YEARFRAC(D9080,'Vispārīga informācija'!$B$2)))</f>
      </c>
      <c r="F9080" s="2">
        <f>IFERROR(IF(ISBLANK($A9080),"",IF($A9080="Ūdeņraža jonu koncentrācija",VLOOKUP(Dati!$A9080,Normas!$A:$D,2,FALSE),VLOOKUP(Dati!$A9080,Normas!$A:$D,2,FALSE)*0.6)),"")</f>
      </c>
      <c r="G9080" s="2">
        <f>IFERROR(IF(ISBLANK($A9080),"",IF($A9080="Ūdeņraža jonu koncentrācija",VLOOKUP(Dati!$A9080,Normas!$A:$D,3,FALSE),VLOOKUP(Dati!$A9080,Normas!$A:$D,3,FALSE)*0.6)),"")</f>
      </c>
      <c r="H9080" s="2">
        <f>IFERROR(IF(ISBLANK($A9080),"",IF($A9080="Ūdeņraža jonu koncentrācija",VLOOKUP(Dati!$A9080,Normas!$A:$D,2,FALSE),VLOOKUP(Dati!$A9080,Normas!$A:$D,2,FALSE)*0.3)),"")</f>
      </c>
      <c r="I9080" s="2">
        <f>IFERROR(IF(ISBLANK($A9080),"",IF($A9080="Ūdeņraža jonu koncentrācija",VLOOKUP(Dati!$A9080,Normas!$A:$D,3,FALSE),VLOOKUP(Dati!$A9080,Normas!$A:$D,3,FALSE)*0.3)),"")</f>
      </c>
    </row>
    <row r="9081" spans="2:9" x14ac:dyDescent="0.2">
      <c r="B9081">
        <f>IF(ISBLANK(A9081),"",VLOOKUP(A9081,Normas!A:D,4,FALSE))</f>
      </c>
      <c r="E9081" s="2">
        <f>IF(ISBLANK(D9081),"",INT(YEARFRAC(D9081,'Vispārīga informācija'!$B$2)))</f>
      </c>
      <c r="F9081" s="2">
        <f>IFERROR(IF(ISBLANK($A9081),"",IF($A9081="Ūdeņraža jonu koncentrācija",VLOOKUP(Dati!$A9081,Normas!$A:$D,2,FALSE),VLOOKUP(Dati!$A9081,Normas!$A:$D,2,FALSE)*0.6)),"")</f>
      </c>
      <c r="G9081" s="2">
        <f>IFERROR(IF(ISBLANK($A9081),"",IF($A9081="Ūdeņraža jonu koncentrācija",VLOOKUP(Dati!$A9081,Normas!$A:$D,3,FALSE),VLOOKUP(Dati!$A9081,Normas!$A:$D,3,FALSE)*0.6)),"")</f>
      </c>
      <c r="H9081" s="2">
        <f>IFERROR(IF(ISBLANK($A9081),"",IF($A9081="Ūdeņraža jonu koncentrācija",VLOOKUP(Dati!$A9081,Normas!$A:$D,2,FALSE),VLOOKUP(Dati!$A9081,Normas!$A:$D,2,FALSE)*0.3)),"")</f>
      </c>
      <c r="I9081" s="2">
        <f>IFERROR(IF(ISBLANK($A9081),"",IF($A9081="Ūdeņraža jonu koncentrācija",VLOOKUP(Dati!$A9081,Normas!$A:$D,3,FALSE),VLOOKUP(Dati!$A9081,Normas!$A:$D,3,FALSE)*0.3)),"")</f>
      </c>
    </row>
    <row r="9082" spans="2:9" x14ac:dyDescent="0.2">
      <c r="B9082">
        <f>IF(ISBLANK(A9082),"",VLOOKUP(A9082,Normas!A:D,4,FALSE))</f>
      </c>
      <c r="E9082" s="2">
        <f>IF(ISBLANK(D9082),"",INT(YEARFRAC(D9082,'Vispārīga informācija'!$B$2)))</f>
      </c>
      <c r="F9082" s="2">
        <f>IFERROR(IF(ISBLANK($A9082),"",IF($A9082="Ūdeņraža jonu koncentrācija",VLOOKUP(Dati!$A9082,Normas!$A:$D,2,FALSE),VLOOKUP(Dati!$A9082,Normas!$A:$D,2,FALSE)*0.6)),"")</f>
      </c>
      <c r="G9082" s="2">
        <f>IFERROR(IF(ISBLANK($A9082),"",IF($A9082="Ūdeņraža jonu koncentrācija",VLOOKUP(Dati!$A9082,Normas!$A:$D,3,FALSE),VLOOKUP(Dati!$A9082,Normas!$A:$D,3,FALSE)*0.6)),"")</f>
      </c>
      <c r="H9082" s="2">
        <f>IFERROR(IF(ISBLANK($A9082),"",IF($A9082="Ūdeņraža jonu koncentrācija",VLOOKUP(Dati!$A9082,Normas!$A:$D,2,FALSE),VLOOKUP(Dati!$A9082,Normas!$A:$D,2,FALSE)*0.3)),"")</f>
      </c>
      <c r="I9082" s="2">
        <f>IFERROR(IF(ISBLANK($A9082),"",IF($A9082="Ūdeņraža jonu koncentrācija",VLOOKUP(Dati!$A9082,Normas!$A:$D,3,FALSE),VLOOKUP(Dati!$A9082,Normas!$A:$D,3,FALSE)*0.3)),"")</f>
      </c>
    </row>
    <row r="9083" spans="2:9" x14ac:dyDescent="0.2">
      <c r="B9083">
        <f>IF(ISBLANK(A9083),"",VLOOKUP(A9083,Normas!A:D,4,FALSE))</f>
      </c>
      <c r="E9083" s="2">
        <f>IF(ISBLANK(D9083),"",INT(YEARFRAC(D9083,'Vispārīga informācija'!$B$2)))</f>
      </c>
      <c r="F9083" s="2">
        <f>IFERROR(IF(ISBLANK($A9083),"",IF($A9083="Ūdeņraža jonu koncentrācija",VLOOKUP(Dati!$A9083,Normas!$A:$D,2,FALSE),VLOOKUP(Dati!$A9083,Normas!$A:$D,2,FALSE)*0.6)),"")</f>
      </c>
      <c r="G9083" s="2">
        <f>IFERROR(IF(ISBLANK($A9083),"",IF($A9083="Ūdeņraža jonu koncentrācija",VLOOKUP(Dati!$A9083,Normas!$A:$D,3,FALSE),VLOOKUP(Dati!$A9083,Normas!$A:$D,3,FALSE)*0.6)),"")</f>
      </c>
      <c r="H9083" s="2">
        <f>IFERROR(IF(ISBLANK($A9083),"",IF($A9083="Ūdeņraža jonu koncentrācija",VLOOKUP(Dati!$A9083,Normas!$A:$D,2,FALSE),VLOOKUP(Dati!$A9083,Normas!$A:$D,2,FALSE)*0.3)),"")</f>
      </c>
      <c r="I9083" s="2">
        <f>IFERROR(IF(ISBLANK($A9083),"",IF($A9083="Ūdeņraža jonu koncentrācija",VLOOKUP(Dati!$A9083,Normas!$A:$D,3,FALSE),VLOOKUP(Dati!$A9083,Normas!$A:$D,3,FALSE)*0.3)),"")</f>
      </c>
    </row>
    <row r="9084" spans="2:9" x14ac:dyDescent="0.2">
      <c r="B9084">
        <f>IF(ISBLANK(A9084),"",VLOOKUP(A9084,Normas!A:D,4,FALSE))</f>
      </c>
      <c r="E9084" s="2">
        <f>IF(ISBLANK(D9084),"",INT(YEARFRAC(D9084,'Vispārīga informācija'!$B$2)))</f>
      </c>
      <c r="F9084" s="2">
        <f>IFERROR(IF(ISBLANK($A9084),"",IF($A9084="Ūdeņraža jonu koncentrācija",VLOOKUP(Dati!$A9084,Normas!$A:$D,2,FALSE),VLOOKUP(Dati!$A9084,Normas!$A:$D,2,FALSE)*0.6)),"")</f>
      </c>
      <c r="G9084" s="2">
        <f>IFERROR(IF(ISBLANK($A9084),"",IF($A9084="Ūdeņraža jonu koncentrācija",VLOOKUP(Dati!$A9084,Normas!$A:$D,3,FALSE),VLOOKUP(Dati!$A9084,Normas!$A:$D,3,FALSE)*0.6)),"")</f>
      </c>
      <c r="H9084" s="2">
        <f>IFERROR(IF(ISBLANK($A9084),"",IF($A9084="Ūdeņraža jonu koncentrācija",VLOOKUP(Dati!$A9084,Normas!$A:$D,2,FALSE),VLOOKUP(Dati!$A9084,Normas!$A:$D,2,FALSE)*0.3)),"")</f>
      </c>
      <c r="I9084" s="2">
        <f>IFERROR(IF(ISBLANK($A9084),"",IF($A9084="Ūdeņraža jonu koncentrācija",VLOOKUP(Dati!$A9084,Normas!$A:$D,3,FALSE),VLOOKUP(Dati!$A9084,Normas!$A:$D,3,FALSE)*0.3)),"")</f>
      </c>
    </row>
    <row r="9085" spans="2:9" x14ac:dyDescent="0.2">
      <c r="B9085">
        <f>IF(ISBLANK(A9085),"",VLOOKUP(A9085,Normas!A:D,4,FALSE))</f>
      </c>
      <c r="E9085" s="2">
        <f>IF(ISBLANK(D9085),"",INT(YEARFRAC(D9085,'Vispārīga informācija'!$B$2)))</f>
      </c>
      <c r="F9085" s="2">
        <f>IFERROR(IF(ISBLANK($A9085),"",IF($A9085="Ūdeņraža jonu koncentrācija",VLOOKUP(Dati!$A9085,Normas!$A:$D,2,FALSE),VLOOKUP(Dati!$A9085,Normas!$A:$D,2,FALSE)*0.6)),"")</f>
      </c>
      <c r="G9085" s="2">
        <f>IFERROR(IF(ISBLANK($A9085),"",IF($A9085="Ūdeņraža jonu koncentrācija",VLOOKUP(Dati!$A9085,Normas!$A:$D,3,FALSE),VLOOKUP(Dati!$A9085,Normas!$A:$D,3,FALSE)*0.6)),"")</f>
      </c>
      <c r="H9085" s="2">
        <f>IFERROR(IF(ISBLANK($A9085),"",IF($A9085="Ūdeņraža jonu koncentrācija",VLOOKUP(Dati!$A9085,Normas!$A:$D,2,FALSE),VLOOKUP(Dati!$A9085,Normas!$A:$D,2,FALSE)*0.3)),"")</f>
      </c>
      <c r="I9085" s="2">
        <f>IFERROR(IF(ISBLANK($A9085),"",IF($A9085="Ūdeņraža jonu koncentrācija",VLOOKUP(Dati!$A9085,Normas!$A:$D,3,FALSE),VLOOKUP(Dati!$A9085,Normas!$A:$D,3,FALSE)*0.3)),"")</f>
      </c>
    </row>
    <row r="9086" spans="2:9" x14ac:dyDescent="0.2">
      <c r="B9086">
        <f>IF(ISBLANK(A9086),"",VLOOKUP(A9086,Normas!A:D,4,FALSE))</f>
      </c>
      <c r="E9086" s="2">
        <f>IF(ISBLANK(D9086),"",INT(YEARFRAC(D9086,'Vispārīga informācija'!$B$2)))</f>
      </c>
      <c r="F9086" s="2">
        <f>IFERROR(IF(ISBLANK($A9086),"",IF($A9086="Ūdeņraža jonu koncentrācija",VLOOKUP(Dati!$A9086,Normas!$A:$D,2,FALSE),VLOOKUP(Dati!$A9086,Normas!$A:$D,2,FALSE)*0.6)),"")</f>
      </c>
      <c r="G9086" s="2">
        <f>IFERROR(IF(ISBLANK($A9086),"",IF($A9086="Ūdeņraža jonu koncentrācija",VLOOKUP(Dati!$A9086,Normas!$A:$D,3,FALSE),VLOOKUP(Dati!$A9086,Normas!$A:$D,3,FALSE)*0.6)),"")</f>
      </c>
      <c r="H9086" s="2">
        <f>IFERROR(IF(ISBLANK($A9086),"",IF($A9086="Ūdeņraža jonu koncentrācija",VLOOKUP(Dati!$A9086,Normas!$A:$D,2,FALSE),VLOOKUP(Dati!$A9086,Normas!$A:$D,2,FALSE)*0.3)),"")</f>
      </c>
      <c r="I9086" s="2">
        <f>IFERROR(IF(ISBLANK($A9086),"",IF($A9086="Ūdeņraža jonu koncentrācija",VLOOKUP(Dati!$A9086,Normas!$A:$D,3,FALSE),VLOOKUP(Dati!$A9086,Normas!$A:$D,3,FALSE)*0.3)),"")</f>
      </c>
    </row>
    <row r="9087" spans="2:9" x14ac:dyDescent="0.2">
      <c r="B9087">
        <f>IF(ISBLANK(A9087),"",VLOOKUP(A9087,Normas!A:D,4,FALSE))</f>
      </c>
      <c r="E9087" s="2">
        <f>IF(ISBLANK(D9087),"",INT(YEARFRAC(D9087,'Vispārīga informācija'!$B$2)))</f>
      </c>
      <c r="F9087" s="2">
        <f>IFERROR(IF(ISBLANK($A9087),"",IF($A9087="Ūdeņraža jonu koncentrācija",VLOOKUP(Dati!$A9087,Normas!$A:$D,2,FALSE),VLOOKUP(Dati!$A9087,Normas!$A:$D,2,FALSE)*0.6)),"")</f>
      </c>
      <c r="G9087" s="2">
        <f>IFERROR(IF(ISBLANK($A9087),"",IF($A9087="Ūdeņraža jonu koncentrācija",VLOOKUP(Dati!$A9087,Normas!$A:$D,3,FALSE),VLOOKUP(Dati!$A9087,Normas!$A:$D,3,FALSE)*0.6)),"")</f>
      </c>
      <c r="H9087" s="2">
        <f>IFERROR(IF(ISBLANK($A9087),"",IF($A9087="Ūdeņraža jonu koncentrācija",VLOOKUP(Dati!$A9087,Normas!$A:$D,2,FALSE),VLOOKUP(Dati!$A9087,Normas!$A:$D,2,FALSE)*0.3)),"")</f>
      </c>
      <c r="I9087" s="2">
        <f>IFERROR(IF(ISBLANK($A9087),"",IF($A9087="Ūdeņraža jonu koncentrācija",VLOOKUP(Dati!$A9087,Normas!$A:$D,3,FALSE),VLOOKUP(Dati!$A9087,Normas!$A:$D,3,FALSE)*0.3)),"")</f>
      </c>
    </row>
    <row r="9088" spans="2:9" x14ac:dyDescent="0.2">
      <c r="B9088">
        <f>IF(ISBLANK(A9088),"",VLOOKUP(A9088,Normas!A:D,4,FALSE))</f>
      </c>
      <c r="E9088" s="2">
        <f>IF(ISBLANK(D9088),"",INT(YEARFRAC(D9088,'Vispārīga informācija'!$B$2)))</f>
      </c>
      <c r="F9088" s="2">
        <f>IFERROR(IF(ISBLANK($A9088),"",IF($A9088="Ūdeņraža jonu koncentrācija",VLOOKUP(Dati!$A9088,Normas!$A:$D,2,FALSE),VLOOKUP(Dati!$A9088,Normas!$A:$D,2,FALSE)*0.6)),"")</f>
      </c>
      <c r="G9088" s="2">
        <f>IFERROR(IF(ISBLANK($A9088),"",IF($A9088="Ūdeņraža jonu koncentrācija",VLOOKUP(Dati!$A9088,Normas!$A:$D,3,FALSE),VLOOKUP(Dati!$A9088,Normas!$A:$D,3,FALSE)*0.6)),"")</f>
      </c>
      <c r="H9088" s="2">
        <f>IFERROR(IF(ISBLANK($A9088),"",IF($A9088="Ūdeņraža jonu koncentrācija",VLOOKUP(Dati!$A9088,Normas!$A:$D,2,FALSE),VLOOKUP(Dati!$A9088,Normas!$A:$D,2,FALSE)*0.3)),"")</f>
      </c>
      <c r="I9088" s="2">
        <f>IFERROR(IF(ISBLANK($A9088),"",IF($A9088="Ūdeņraža jonu koncentrācija",VLOOKUP(Dati!$A9088,Normas!$A:$D,3,FALSE),VLOOKUP(Dati!$A9088,Normas!$A:$D,3,FALSE)*0.3)),"")</f>
      </c>
    </row>
    <row r="9089" spans="2:9" x14ac:dyDescent="0.2">
      <c r="B9089">
        <f>IF(ISBLANK(A9089),"",VLOOKUP(A9089,Normas!A:D,4,FALSE))</f>
      </c>
      <c r="E9089" s="2">
        <f>IF(ISBLANK(D9089),"",INT(YEARFRAC(D9089,'Vispārīga informācija'!$B$2)))</f>
      </c>
      <c r="F9089" s="2">
        <f>IFERROR(IF(ISBLANK($A9089),"",IF($A9089="Ūdeņraža jonu koncentrācija",VLOOKUP(Dati!$A9089,Normas!$A:$D,2,FALSE),VLOOKUP(Dati!$A9089,Normas!$A:$D,2,FALSE)*0.6)),"")</f>
      </c>
      <c r="G9089" s="2">
        <f>IFERROR(IF(ISBLANK($A9089),"",IF($A9089="Ūdeņraža jonu koncentrācija",VLOOKUP(Dati!$A9089,Normas!$A:$D,3,FALSE),VLOOKUP(Dati!$A9089,Normas!$A:$D,3,FALSE)*0.6)),"")</f>
      </c>
      <c r="H9089" s="2">
        <f>IFERROR(IF(ISBLANK($A9089),"",IF($A9089="Ūdeņraža jonu koncentrācija",VLOOKUP(Dati!$A9089,Normas!$A:$D,2,FALSE),VLOOKUP(Dati!$A9089,Normas!$A:$D,2,FALSE)*0.3)),"")</f>
      </c>
      <c r="I9089" s="2">
        <f>IFERROR(IF(ISBLANK($A9089),"",IF($A9089="Ūdeņraža jonu koncentrācija",VLOOKUP(Dati!$A9089,Normas!$A:$D,3,FALSE),VLOOKUP(Dati!$A9089,Normas!$A:$D,3,FALSE)*0.3)),"")</f>
      </c>
    </row>
    <row r="9090" spans="2:9" x14ac:dyDescent="0.2">
      <c r="B9090">
        <f>IF(ISBLANK(A9090),"",VLOOKUP(A9090,Normas!A:D,4,FALSE))</f>
      </c>
      <c r="E9090" s="2">
        <f>IF(ISBLANK(D9090),"",INT(YEARFRAC(D9090,'Vispārīga informācija'!$B$2)))</f>
      </c>
      <c r="F9090" s="2">
        <f>IFERROR(IF(ISBLANK($A9090),"",IF($A9090="Ūdeņraža jonu koncentrācija",VLOOKUP(Dati!$A9090,Normas!$A:$D,2,FALSE),VLOOKUP(Dati!$A9090,Normas!$A:$D,2,FALSE)*0.6)),"")</f>
      </c>
      <c r="G9090" s="2">
        <f>IFERROR(IF(ISBLANK($A9090),"",IF($A9090="Ūdeņraža jonu koncentrācija",VLOOKUP(Dati!$A9090,Normas!$A:$D,3,FALSE),VLOOKUP(Dati!$A9090,Normas!$A:$D,3,FALSE)*0.6)),"")</f>
      </c>
      <c r="H9090" s="2">
        <f>IFERROR(IF(ISBLANK($A9090),"",IF($A9090="Ūdeņraža jonu koncentrācija",VLOOKUP(Dati!$A9090,Normas!$A:$D,2,FALSE),VLOOKUP(Dati!$A9090,Normas!$A:$D,2,FALSE)*0.3)),"")</f>
      </c>
      <c r="I9090" s="2">
        <f>IFERROR(IF(ISBLANK($A9090),"",IF($A9090="Ūdeņraža jonu koncentrācija",VLOOKUP(Dati!$A9090,Normas!$A:$D,3,FALSE),VLOOKUP(Dati!$A9090,Normas!$A:$D,3,FALSE)*0.3)),"")</f>
      </c>
    </row>
    <row r="9091" spans="2:9" x14ac:dyDescent="0.2">
      <c r="B9091">
        <f>IF(ISBLANK(A9091),"",VLOOKUP(A9091,Normas!A:D,4,FALSE))</f>
      </c>
      <c r="E9091" s="2">
        <f>IF(ISBLANK(D9091),"",INT(YEARFRAC(D9091,'Vispārīga informācija'!$B$2)))</f>
      </c>
      <c r="F9091" s="2">
        <f>IFERROR(IF(ISBLANK($A9091),"",IF($A9091="Ūdeņraža jonu koncentrācija",VLOOKUP(Dati!$A9091,Normas!$A:$D,2,FALSE),VLOOKUP(Dati!$A9091,Normas!$A:$D,2,FALSE)*0.6)),"")</f>
      </c>
      <c r="G9091" s="2">
        <f>IFERROR(IF(ISBLANK($A9091),"",IF($A9091="Ūdeņraža jonu koncentrācija",VLOOKUP(Dati!$A9091,Normas!$A:$D,3,FALSE),VLOOKUP(Dati!$A9091,Normas!$A:$D,3,FALSE)*0.6)),"")</f>
      </c>
      <c r="H9091" s="2">
        <f>IFERROR(IF(ISBLANK($A9091),"",IF($A9091="Ūdeņraža jonu koncentrācija",VLOOKUP(Dati!$A9091,Normas!$A:$D,2,FALSE),VLOOKUP(Dati!$A9091,Normas!$A:$D,2,FALSE)*0.3)),"")</f>
      </c>
      <c r="I9091" s="2">
        <f>IFERROR(IF(ISBLANK($A9091),"",IF($A9091="Ūdeņraža jonu koncentrācija",VLOOKUP(Dati!$A9091,Normas!$A:$D,3,FALSE),VLOOKUP(Dati!$A9091,Normas!$A:$D,3,FALSE)*0.3)),"")</f>
      </c>
    </row>
    <row r="9092" spans="2:9" x14ac:dyDescent="0.2">
      <c r="B9092">
        <f>IF(ISBLANK(A9092),"",VLOOKUP(A9092,Normas!A:D,4,FALSE))</f>
      </c>
      <c r="E9092" s="2">
        <f>IF(ISBLANK(D9092),"",INT(YEARFRAC(D9092,'Vispārīga informācija'!$B$2)))</f>
      </c>
      <c r="F9092" s="2">
        <f>IFERROR(IF(ISBLANK($A9092),"",IF($A9092="Ūdeņraža jonu koncentrācija",VLOOKUP(Dati!$A9092,Normas!$A:$D,2,FALSE),VLOOKUP(Dati!$A9092,Normas!$A:$D,2,FALSE)*0.6)),"")</f>
      </c>
      <c r="G9092" s="2">
        <f>IFERROR(IF(ISBLANK($A9092),"",IF($A9092="Ūdeņraža jonu koncentrācija",VLOOKUP(Dati!$A9092,Normas!$A:$D,3,FALSE),VLOOKUP(Dati!$A9092,Normas!$A:$D,3,FALSE)*0.6)),"")</f>
      </c>
      <c r="H9092" s="2">
        <f>IFERROR(IF(ISBLANK($A9092),"",IF($A9092="Ūdeņraža jonu koncentrācija",VLOOKUP(Dati!$A9092,Normas!$A:$D,2,FALSE),VLOOKUP(Dati!$A9092,Normas!$A:$D,2,FALSE)*0.3)),"")</f>
      </c>
      <c r="I9092" s="2">
        <f>IFERROR(IF(ISBLANK($A9092),"",IF($A9092="Ūdeņraža jonu koncentrācija",VLOOKUP(Dati!$A9092,Normas!$A:$D,3,FALSE),VLOOKUP(Dati!$A9092,Normas!$A:$D,3,FALSE)*0.3)),"")</f>
      </c>
    </row>
    <row r="9093" spans="2:9" x14ac:dyDescent="0.2">
      <c r="B9093">
        <f>IF(ISBLANK(A9093),"",VLOOKUP(A9093,Normas!A:D,4,FALSE))</f>
      </c>
      <c r="E9093" s="2">
        <f>IF(ISBLANK(D9093),"",INT(YEARFRAC(D9093,'Vispārīga informācija'!$B$2)))</f>
      </c>
      <c r="F9093" s="2">
        <f>IFERROR(IF(ISBLANK($A9093),"",IF($A9093="Ūdeņraža jonu koncentrācija",VLOOKUP(Dati!$A9093,Normas!$A:$D,2,FALSE),VLOOKUP(Dati!$A9093,Normas!$A:$D,2,FALSE)*0.6)),"")</f>
      </c>
      <c r="G9093" s="2">
        <f>IFERROR(IF(ISBLANK($A9093),"",IF($A9093="Ūdeņraža jonu koncentrācija",VLOOKUP(Dati!$A9093,Normas!$A:$D,3,FALSE),VLOOKUP(Dati!$A9093,Normas!$A:$D,3,FALSE)*0.6)),"")</f>
      </c>
      <c r="H9093" s="2">
        <f>IFERROR(IF(ISBLANK($A9093),"",IF($A9093="Ūdeņraža jonu koncentrācija",VLOOKUP(Dati!$A9093,Normas!$A:$D,2,FALSE),VLOOKUP(Dati!$A9093,Normas!$A:$D,2,FALSE)*0.3)),"")</f>
      </c>
      <c r="I9093" s="2">
        <f>IFERROR(IF(ISBLANK($A9093),"",IF($A9093="Ūdeņraža jonu koncentrācija",VLOOKUP(Dati!$A9093,Normas!$A:$D,3,FALSE),VLOOKUP(Dati!$A9093,Normas!$A:$D,3,FALSE)*0.3)),"")</f>
      </c>
    </row>
    <row r="9094" spans="2:9" x14ac:dyDescent="0.2">
      <c r="B9094">
        <f>IF(ISBLANK(A9094),"",VLOOKUP(A9094,Normas!A:D,4,FALSE))</f>
      </c>
      <c r="E9094" s="2">
        <f>IF(ISBLANK(D9094),"",INT(YEARFRAC(D9094,'Vispārīga informācija'!$B$2)))</f>
      </c>
      <c r="F9094" s="2">
        <f>IFERROR(IF(ISBLANK($A9094),"",IF($A9094="Ūdeņraža jonu koncentrācija",VLOOKUP(Dati!$A9094,Normas!$A:$D,2,FALSE),VLOOKUP(Dati!$A9094,Normas!$A:$D,2,FALSE)*0.6)),"")</f>
      </c>
      <c r="G9094" s="2">
        <f>IFERROR(IF(ISBLANK($A9094),"",IF($A9094="Ūdeņraža jonu koncentrācija",VLOOKUP(Dati!$A9094,Normas!$A:$D,3,FALSE),VLOOKUP(Dati!$A9094,Normas!$A:$D,3,FALSE)*0.6)),"")</f>
      </c>
      <c r="H9094" s="2">
        <f>IFERROR(IF(ISBLANK($A9094),"",IF($A9094="Ūdeņraža jonu koncentrācija",VLOOKUP(Dati!$A9094,Normas!$A:$D,2,FALSE),VLOOKUP(Dati!$A9094,Normas!$A:$D,2,FALSE)*0.3)),"")</f>
      </c>
      <c r="I9094" s="2">
        <f>IFERROR(IF(ISBLANK($A9094),"",IF($A9094="Ūdeņraža jonu koncentrācija",VLOOKUP(Dati!$A9094,Normas!$A:$D,3,FALSE),VLOOKUP(Dati!$A9094,Normas!$A:$D,3,FALSE)*0.3)),"")</f>
      </c>
    </row>
    <row r="9095" spans="2:9" x14ac:dyDescent="0.2">
      <c r="B9095">
        <f>IF(ISBLANK(A9095),"",VLOOKUP(A9095,Normas!A:D,4,FALSE))</f>
      </c>
      <c r="E9095" s="2">
        <f>IF(ISBLANK(D9095),"",INT(YEARFRAC(D9095,'Vispārīga informācija'!$B$2)))</f>
      </c>
      <c r="F9095" s="2">
        <f>IFERROR(IF(ISBLANK($A9095),"",IF($A9095="Ūdeņraža jonu koncentrācija",VLOOKUP(Dati!$A9095,Normas!$A:$D,2,FALSE),VLOOKUP(Dati!$A9095,Normas!$A:$D,2,FALSE)*0.6)),"")</f>
      </c>
      <c r="G9095" s="2">
        <f>IFERROR(IF(ISBLANK($A9095),"",IF($A9095="Ūdeņraža jonu koncentrācija",VLOOKUP(Dati!$A9095,Normas!$A:$D,3,FALSE),VLOOKUP(Dati!$A9095,Normas!$A:$D,3,FALSE)*0.6)),"")</f>
      </c>
      <c r="H9095" s="2">
        <f>IFERROR(IF(ISBLANK($A9095),"",IF($A9095="Ūdeņraža jonu koncentrācija",VLOOKUP(Dati!$A9095,Normas!$A:$D,2,FALSE),VLOOKUP(Dati!$A9095,Normas!$A:$D,2,FALSE)*0.3)),"")</f>
      </c>
      <c r="I9095" s="2">
        <f>IFERROR(IF(ISBLANK($A9095),"",IF($A9095="Ūdeņraža jonu koncentrācija",VLOOKUP(Dati!$A9095,Normas!$A:$D,3,FALSE),VLOOKUP(Dati!$A9095,Normas!$A:$D,3,FALSE)*0.3)),"")</f>
      </c>
    </row>
    <row r="9096" spans="2:9" x14ac:dyDescent="0.2">
      <c r="B9096">
        <f>IF(ISBLANK(A9096),"",VLOOKUP(A9096,Normas!A:D,4,FALSE))</f>
      </c>
      <c r="E9096" s="2">
        <f>IF(ISBLANK(D9096),"",INT(YEARFRAC(D9096,'Vispārīga informācija'!$B$2)))</f>
      </c>
      <c r="F9096" s="2">
        <f>IFERROR(IF(ISBLANK($A9096),"",IF($A9096="Ūdeņraža jonu koncentrācija",VLOOKUP(Dati!$A9096,Normas!$A:$D,2,FALSE),VLOOKUP(Dati!$A9096,Normas!$A:$D,2,FALSE)*0.6)),"")</f>
      </c>
      <c r="G9096" s="2">
        <f>IFERROR(IF(ISBLANK($A9096),"",IF($A9096="Ūdeņraža jonu koncentrācija",VLOOKUP(Dati!$A9096,Normas!$A:$D,3,FALSE),VLOOKUP(Dati!$A9096,Normas!$A:$D,3,FALSE)*0.6)),"")</f>
      </c>
      <c r="H9096" s="2">
        <f>IFERROR(IF(ISBLANK($A9096),"",IF($A9096="Ūdeņraža jonu koncentrācija",VLOOKUP(Dati!$A9096,Normas!$A:$D,2,FALSE),VLOOKUP(Dati!$A9096,Normas!$A:$D,2,FALSE)*0.3)),"")</f>
      </c>
      <c r="I9096" s="2">
        <f>IFERROR(IF(ISBLANK($A9096),"",IF($A9096="Ūdeņraža jonu koncentrācija",VLOOKUP(Dati!$A9096,Normas!$A:$D,3,FALSE),VLOOKUP(Dati!$A9096,Normas!$A:$D,3,FALSE)*0.3)),"")</f>
      </c>
    </row>
    <row r="9097" spans="2:9" x14ac:dyDescent="0.2">
      <c r="B9097">
        <f>IF(ISBLANK(A9097),"",VLOOKUP(A9097,Normas!A:D,4,FALSE))</f>
      </c>
      <c r="E9097" s="2">
        <f>IF(ISBLANK(D9097),"",INT(YEARFRAC(D9097,'Vispārīga informācija'!$B$2)))</f>
      </c>
      <c r="F9097" s="2">
        <f>IFERROR(IF(ISBLANK($A9097),"",IF($A9097="Ūdeņraža jonu koncentrācija",VLOOKUP(Dati!$A9097,Normas!$A:$D,2,FALSE),VLOOKUP(Dati!$A9097,Normas!$A:$D,2,FALSE)*0.6)),"")</f>
      </c>
      <c r="G9097" s="2">
        <f>IFERROR(IF(ISBLANK($A9097),"",IF($A9097="Ūdeņraža jonu koncentrācija",VLOOKUP(Dati!$A9097,Normas!$A:$D,3,FALSE),VLOOKUP(Dati!$A9097,Normas!$A:$D,3,FALSE)*0.6)),"")</f>
      </c>
      <c r="H9097" s="2">
        <f>IFERROR(IF(ISBLANK($A9097),"",IF($A9097="Ūdeņraža jonu koncentrācija",VLOOKUP(Dati!$A9097,Normas!$A:$D,2,FALSE),VLOOKUP(Dati!$A9097,Normas!$A:$D,2,FALSE)*0.3)),"")</f>
      </c>
      <c r="I9097" s="2">
        <f>IFERROR(IF(ISBLANK($A9097),"",IF($A9097="Ūdeņraža jonu koncentrācija",VLOOKUP(Dati!$A9097,Normas!$A:$D,3,FALSE),VLOOKUP(Dati!$A9097,Normas!$A:$D,3,FALSE)*0.3)),"")</f>
      </c>
    </row>
    <row r="9098" spans="2:9" x14ac:dyDescent="0.2">
      <c r="B9098">
        <f>IF(ISBLANK(A9098),"",VLOOKUP(A9098,Normas!A:D,4,FALSE))</f>
      </c>
      <c r="E9098" s="2">
        <f>IF(ISBLANK(D9098),"",INT(YEARFRAC(D9098,'Vispārīga informācija'!$B$2)))</f>
      </c>
      <c r="F9098" s="2">
        <f>IFERROR(IF(ISBLANK($A9098),"",IF($A9098="Ūdeņraža jonu koncentrācija",VLOOKUP(Dati!$A9098,Normas!$A:$D,2,FALSE),VLOOKUP(Dati!$A9098,Normas!$A:$D,2,FALSE)*0.6)),"")</f>
      </c>
      <c r="G9098" s="2">
        <f>IFERROR(IF(ISBLANK($A9098),"",IF($A9098="Ūdeņraža jonu koncentrācija",VLOOKUP(Dati!$A9098,Normas!$A:$D,3,FALSE),VLOOKUP(Dati!$A9098,Normas!$A:$D,3,FALSE)*0.6)),"")</f>
      </c>
      <c r="H9098" s="2">
        <f>IFERROR(IF(ISBLANK($A9098),"",IF($A9098="Ūdeņraža jonu koncentrācija",VLOOKUP(Dati!$A9098,Normas!$A:$D,2,FALSE),VLOOKUP(Dati!$A9098,Normas!$A:$D,2,FALSE)*0.3)),"")</f>
      </c>
      <c r="I9098" s="2">
        <f>IFERROR(IF(ISBLANK($A9098),"",IF($A9098="Ūdeņraža jonu koncentrācija",VLOOKUP(Dati!$A9098,Normas!$A:$D,3,FALSE),VLOOKUP(Dati!$A9098,Normas!$A:$D,3,FALSE)*0.3)),"")</f>
      </c>
    </row>
    <row r="9099" spans="2:9" x14ac:dyDescent="0.2">
      <c r="B9099">
        <f>IF(ISBLANK(A9099),"",VLOOKUP(A9099,Normas!A:D,4,FALSE))</f>
      </c>
      <c r="E9099" s="2">
        <f>IF(ISBLANK(D9099),"",INT(YEARFRAC(D9099,'Vispārīga informācija'!$B$2)))</f>
      </c>
      <c r="F9099" s="2">
        <f>IFERROR(IF(ISBLANK($A9099),"",IF($A9099="Ūdeņraža jonu koncentrācija",VLOOKUP(Dati!$A9099,Normas!$A:$D,2,FALSE),VLOOKUP(Dati!$A9099,Normas!$A:$D,2,FALSE)*0.6)),"")</f>
      </c>
      <c r="G9099" s="2">
        <f>IFERROR(IF(ISBLANK($A9099),"",IF($A9099="Ūdeņraža jonu koncentrācija",VLOOKUP(Dati!$A9099,Normas!$A:$D,3,FALSE),VLOOKUP(Dati!$A9099,Normas!$A:$D,3,FALSE)*0.6)),"")</f>
      </c>
      <c r="H9099" s="2">
        <f>IFERROR(IF(ISBLANK($A9099),"",IF($A9099="Ūdeņraža jonu koncentrācija",VLOOKUP(Dati!$A9099,Normas!$A:$D,2,FALSE),VLOOKUP(Dati!$A9099,Normas!$A:$D,2,FALSE)*0.3)),"")</f>
      </c>
      <c r="I9099" s="2">
        <f>IFERROR(IF(ISBLANK($A9099),"",IF($A9099="Ūdeņraža jonu koncentrācija",VLOOKUP(Dati!$A9099,Normas!$A:$D,3,FALSE),VLOOKUP(Dati!$A9099,Normas!$A:$D,3,FALSE)*0.3)),"")</f>
      </c>
    </row>
    <row r="9100" spans="2:9" x14ac:dyDescent="0.2">
      <c r="B9100">
        <f>IF(ISBLANK(A9100),"",VLOOKUP(A9100,Normas!A:D,4,FALSE))</f>
      </c>
      <c r="E9100" s="2">
        <f>IF(ISBLANK(D9100),"",INT(YEARFRAC(D9100,'Vispārīga informācija'!$B$2)))</f>
      </c>
      <c r="F9100" s="2">
        <f>IFERROR(IF(ISBLANK($A9100),"",IF($A9100="Ūdeņraža jonu koncentrācija",VLOOKUP(Dati!$A9100,Normas!$A:$D,2,FALSE),VLOOKUP(Dati!$A9100,Normas!$A:$D,2,FALSE)*0.6)),"")</f>
      </c>
      <c r="G9100" s="2">
        <f>IFERROR(IF(ISBLANK($A9100),"",IF($A9100="Ūdeņraža jonu koncentrācija",VLOOKUP(Dati!$A9100,Normas!$A:$D,3,FALSE),VLOOKUP(Dati!$A9100,Normas!$A:$D,3,FALSE)*0.6)),"")</f>
      </c>
      <c r="H9100" s="2">
        <f>IFERROR(IF(ISBLANK($A9100),"",IF($A9100="Ūdeņraža jonu koncentrācija",VLOOKUP(Dati!$A9100,Normas!$A:$D,2,FALSE),VLOOKUP(Dati!$A9100,Normas!$A:$D,2,FALSE)*0.3)),"")</f>
      </c>
      <c r="I9100" s="2">
        <f>IFERROR(IF(ISBLANK($A9100),"",IF($A9100="Ūdeņraža jonu koncentrācija",VLOOKUP(Dati!$A9100,Normas!$A:$D,3,FALSE),VLOOKUP(Dati!$A9100,Normas!$A:$D,3,FALSE)*0.3)),"")</f>
      </c>
    </row>
    <row r="9101" spans="2:9" x14ac:dyDescent="0.2">
      <c r="B9101">
        <f>IF(ISBLANK(A9101),"",VLOOKUP(A9101,Normas!A:D,4,FALSE))</f>
      </c>
      <c r="E9101" s="2">
        <f>IF(ISBLANK(D9101),"",INT(YEARFRAC(D9101,'Vispārīga informācija'!$B$2)))</f>
      </c>
      <c r="F9101" s="2">
        <f>IFERROR(IF(ISBLANK($A9101),"",IF($A9101="Ūdeņraža jonu koncentrācija",VLOOKUP(Dati!$A9101,Normas!$A:$D,2,FALSE),VLOOKUP(Dati!$A9101,Normas!$A:$D,2,FALSE)*0.6)),"")</f>
      </c>
      <c r="G9101" s="2">
        <f>IFERROR(IF(ISBLANK($A9101),"",IF($A9101="Ūdeņraža jonu koncentrācija",VLOOKUP(Dati!$A9101,Normas!$A:$D,3,FALSE),VLOOKUP(Dati!$A9101,Normas!$A:$D,3,FALSE)*0.6)),"")</f>
      </c>
      <c r="H9101" s="2">
        <f>IFERROR(IF(ISBLANK($A9101),"",IF($A9101="Ūdeņraža jonu koncentrācija",VLOOKUP(Dati!$A9101,Normas!$A:$D,2,FALSE),VLOOKUP(Dati!$A9101,Normas!$A:$D,2,FALSE)*0.3)),"")</f>
      </c>
      <c r="I9101" s="2">
        <f>IFERROR(IF(ISBLANK($A9101),"",IF($A9101="Ūdeņraža jonu koncentrācija",VLOOKUP(Dati!$A9101,Normas!$A:$D,3,FALSE),VLOOKUP(Dati!$A9101,Normas!$A:$D,3,FALSE)*0.3)),"")</f>
      </c>
    </row>
    <row r="9102" spans="2:9" x14ac:dyDescent="0.2">
      <c r="B9102">
        <f>IF(ISBLANK(A9102),"",VLOOKUP(A9102,Normas!A:D,4,FALSE))</f>
      </c>
      <c r="E9102" s="2">
        <f>IF(ISBLANK(D9102),"",INT(YEARFRAC(D9102,'Vispārīga informācija'!$B$2)))</f>
      </c>
      <c r="F9102" s="2">
        <f>IFERROR(IF(ISBLANK($A9102),"",IF($A9102="Ūdeņraža jonu koncentrācija",VLOOKUP(Dati!$A9102,Normas!$A:$D,2,FALSE),VLOOKUP(Dati!$A9102,Normas!$A:$D,2,FALSE)*0.6)),"")</f>
      </c>
      <c r="G9102" s="2">
        <f>IFERROR(IF(ISBLANK($A9102),"",IF($A9102="Ūdeņraža jonu koncentrācija",VLOOKUP(Dati!$A9102,Normas!$A:$D,3,FALSE),VLOOKUP(Dati!$A9102,Normas!$A:$D,3,FALSE)*0.6)),"")</f>
      </c>
      <c r="H9102" s="2">
        <f>IFERROR(IF(ISBLANK($A9102),"",IF($A9102="Ūdeņraža jonu koncentrācija",VLOOKUP(Dati!$A9102,Normas!$A:$D,2,FALSE),VLOOKUP(Dati!$A9102,Normas!$A:$D,2,FALSE)*0.3)),"")</f>
      </c>
      <c r="I9102" s="2">
        <f>IFERROR(IF(ISBLANK($A9102),"",IF($A9102="Ūdeņraža jonu koncentrācija",VLOOKUP(Dati!$A9102,Normas!$A:$D,3,FALSE),VLOOKUP(Dati!$A9102,Normas!$A:$D,3,FALSE)*0.3)),"")</f>
      </c>
    </row>
    <row r="9103" spans="2:9" x14ac:dyDescent="0.2">
      <c r="B9103">
        <f>IF(ISBLANK(A9103),"",VLOOKUP(A9103,Normas!A:D,4,FALSE))</f>
      </c>
      <c r="E9103" s="2">
        <f>IF(ISBLANK(D9103),"",INT(YEARFRAC(D9103,'Vispārīga informācija'!$B$2)))</f>
      </c>
      <c r="F9103" s="2">
        <f>IFERROR(IF(ISBLANK($A9103),"",IF($A9103="Ūdeņraža jonu koncentrācija",VLOOKUP(Dati!$A9103,Normas!$A:$D,2,FALSE),VLOOKUP(Dati!$A9103,Normas!$A:$D,2,FALSE)*0.6)),"")</f>
      </c>
      <c r="G9103" s="2">
        <f>IFERROR(IF(ISBLANK($A9103),"",IF($A9103="Ūdeņraža jonu koncentrācija",VLOOKUP(Dati!$A9103,Normas!$A:$D,3,FALSE),VLOOKUP(Dati!$A9103,Normas!$A:$D,3,FALSE)*0.6)),"")</f>
      </c>
      <c r="H9103" s="2">
        <f>IFERROR(IF(ISBLANK($A9103),"",IF($A9103="Ūdeņraža jonu koncentrācija",VLOOKUP(Dati!$A9103,Normas!$A:$D,2,FALSE),VLOOKUP(Dati!$A9103,Normas!$A:$D,2,FALSE)*0.3)),"")</f>
      </c>
      <c r="I9103" s="2">
        <f>IFERROR(IF(ISBLANK($A9103),"",IF($A9103="Ūdeņraža jonu koncentrācija",VLOOKUP(Dati!$A9103,Normas!$A:$D,3,FALSE),VLOOKUP(Dati!$A9103,Normas!$A:$D,3,FALSE)*0.3)),"")</f>
      </c>
    </row>
    <row r="9104" spans="2:9" x14ac:dyDescent="0.2">
      <c r="B9104">
        <f>IF(ISBLANK(A9104),"",VLOOKUP(A9104,Normas!A:D,4,FALSE))</f>
      </c>
      <c r="E9104" s="2">
        <f>IF(ISBLANK(D9104),"",INT(YEARFRAC(D9104,'Vispārīga informācija'!$B$2)))</f>
      </c>
      <c r="F9104" s="2">
        <f>IFERROR(IF(ISBLANK($A9104),"",IF($A9104="Ūdeņraža jonu koncentrācija",VLOOKUP(Dati!$A9104,Normas!$A:$D,2,FALSE),VLOOKUP(Dati!$A9104,Normas!$A:$D,2,FALSE)*0.6)),"")</f>
      </c>
      <c r="G9104" s="2">
        <f>IFERROR(IF(ISBLANK($A9104),"",IF($A9104="Ūdeņraža jonu koncentrācija",VLOOKUP(Dati!$A9104,Normas!$A:$D,3,FALSE),VLOOKUP(Dati!$A9104,Normas!$A:$D,3,FALSE)*0.6)),"")</f>
      </c>
      <c r="H9104" s="2">
        <f>IFERROR(IF(ISBLANK($A9104),"",IF($A9104="Ūdeņraža jonu koncentrācija",VLOOKUP(Dati!$A9104,Normas!$A:$D,2,FALSE),VLOOKUP(Dati!$A9104,Normas!$A:$D,2,FALSE)*0.3)),"")</f>
      </c>
      <c r="I9104" s="2">
        <f>IFERROR(IF(ISBLANK($A9104),"",IF($A9104="Ūdeņraža jonu koncentrācija",VLOOKUP(Dati!$A9104,Normas!$A:$D,3,FALSE),VLOOKUP(Dati!$A9104,Normas!$A:$D,3,FALSE)*0.3)),"")</f>
      </c>
    </row>
    <row r="9105" spans="2:9" x14ac:dyDescent="0.2">
      <c r="B9105">
        <f>IF(ISBLANK(A9105),"",VLOOKUP(A9105,Normas!A:D,4,FALSE))</f>
      </c>
      <c r="E9105" s="2">
        <f>IF(ISBLANK(D9105),"",INT(YEARFRAC(D9105,'Vispārīga informācija'!$B$2)))</f>
      </c>
      <c r="F9105" s="2">
        <f>IFERROR(IF(ISBLANK($A9105),"",IF($A9105="Ūdeņraža jonu koncentrācija",VLOOKUP(Dati!$A9105,Normas!$A:$D,2,FALSE),VLOOKUP(Dati!$A9105,Normas!$A:$D,2,FALSE)*0.6)),"")</f>
      </c>
      <c r="G9105" s="2">
        <f>IFERROR(IF(ISBLANK($A9105),"",IF($A9105="Ūdeņraža jonu koncentrācija",VLOOKUP(Dati!$A9105,Normas!$A:$D,3,FALSE),VLOOKUP(Dati!$A9105,Normas!$A:$D,3,FALSE)*0.6)),"")</f>
      </c>
      <c r="H9105" s="2">
        <f>IFERROR(IF(ISBLANK($A9105),"",IF($A9105="Ūdeņraža jonu koncentrācija",VLOOKUP(Dati!$A9105,Normas!$A:$D,2,FALSE),VLOOKUP(Dati!$A9105,Normas!$A:$D,2,FALSE)*0.3)),"")</f>
      </c>
      <c r="I9105" s="2">
        <f>IFERROR(IF(ISBLANK($A9105),"",IF($A9105="Ūdeņraža jonu koncentrācija",VLOOKUP(Dati!$A9105,Normas!$A:$D,3,FALSE),VLOOKUP(Dati!$A9105,Normas!$A:$D,3,FALSE)*0.3)),"")</f>
      </c>
    </row>
    <row r="9106" spans="2:9" x14ac:dyDescent="0.2">
      <c r="B9106">
        <f>IF(ISBLANK(A9106),"",VLOOKUP(A9106,Normas!A:D,4,FALSE))</f>
      </c>
      <c r="E9106" s="2">
        <f>IF(ISBLANK(D9106),"",INT(YEARFRAC(D9106,'Vispārīga informācija'!$B$2)))</f>
      </c>
      <c r="F9106" s="2">
        <f>IFERROR(IF(ISBLANK($A9106),"",IF($A9106="Ūdeņraža jonu koncentrācija",VLOOKUP(Dati!$A9106,Normas!$A:$D,2,FALSE),VLOOKUP(Dati!$A9106,Normas!$A:$D,2,FALSE)*0.6)),"")</f>
      </c>
      <c r="G9106" s="2">
        <f>IFERROR(IF(ISBLANK($A9106),"",IF($A9106="Ūdeņraža jonu koncentrācija",VLOOKUP(Dati!$A9106,Normas!$A:$D,3,FALSE),VLOOKUP(Dati!$A9106,Normas!$A:$D,3,FALSE)*0.6)),"")</f>
      </c>
      <c r="H9106" s="2">
        <f>IFERROR(IF(ISBLANK($A9106),"",IF($A9106="Ūdeņraža jonu koncentrācija",VLOOKUP(Dati!$A9106,Normas!$A:$D,2,FALSE),VLOOKUP(Dati!$A9106,Normas!$A:$D,2,FALSE)*0.3)),"")</f>
      </c>
      <c r="I9106" s="2">
        <f>IFERROR(IF(ISBLANK($A9106),"",IF($A9106="Ūdeņraža jonu koncentrācija",VLOOKUP(Dati!$A9106,Normas!$A:$D,3,FALSE),VLOOKUP(Dati!$A9106,Normas!$A:$D,3,FALSE)*0.3)),"")</f>
      </c>
    </row>
    <row r="9107" spans="2:9" x14ac:dyDescent="0.2">
      <c r="B9107">
        <f>IF(ISBLANK(A9107),"",VLOOKUP(A9107,Normas!A:D,4,FALSE))</f>
      </c>
      <c r="E9107" s="2">
        <f>IF(ISBLANK(D9107),"",INT(YEARFRAC(D9107,'Vispārīga informācija'!$B$2)))</f>
      </c>
      <c r="F9107" s="2">
        <f>IFERROR(IF(ISBLANK($A9107),"",IF($A9107="Ūdeņraža jonu koncentrācija",VLOOKUP(Dati!$A9107,Normas!$A:$D,2,FALSE),VLOOKUP(Dati!$A9107,Normas!$A:$D,2,FALSE)*0.6)),"")</f>
      </c>
      <c r="G9107" s="2">
        <f>IFERROR(IF(ISBLANK($A9107),"",IF($A9107="Ūdeņraža jonu koncentrācija",VLOOKUP(Dati!$A9107,Normas!$A:$D,3,FALSE),VLOOKUP(Dati!$A9107,Normas!$A:$D,3,FALSE)*0.6)),"")</f>
      </c>
      <c r="H9107" s="2">
        <f>IFERROR(IF(ISBLANK($A9107),"",IF($A9107="Ūdeņraža jonu koncentrācija",VLOOKUP(Dati!$A9107,Normas!$A:$D,2,FALSE),VLOOKUP(Dati!$A9107,Normas!$A:$D,2,FALSE)*0.3)),"")</f>
      </c>
      <c r="I9107" s="2">
        <f>IFERROR(IF(ISBLANK($A9107),"",IF($A9107="Ūdeņraža jonu koncentrācija",VLOOKUP(Dati!$A9107,Normas!$A:$D,3,FALSE),VLOOKUP(Dati!$A9107,Normas!$A:$D,3,FALSE)*0.3)),"")</f>
      </c>
    </row>
    <row r="9108" spans="2:9" x14ac:dyDescent="0.2">
      <c r="B9108">
        <f>IF(ISBLANK(A9108),"",VLOOKUP(A9108,Normas!A:D,4,FALSE))</f>
      </c>
      <c r="E9108" s="2">
        <f>IF(ISBLANK(D9108),"",INT(YEARFRAC(D9108,'Vispārīga informācija'!$B$2)))</f>
      </c>
      <c r="F9108" s="2">
        <f>IFERROR(IF(ISBLANK($A9108),"",IF($A9108="Ūdeņraža jonu koncentrācija",VLOOKUP(Dati!$A9108,Normas!$A:$D,2,FALSE),VLOOKUP(Dati!$A9108,Normas!$A:$D,2,FALSE)*0.6)),"")</f>
      </c>
      <c r="G9108" s="2">
        <f>IFERROR(IF(ISBLANK($A9108),"",IF($A9108="Ūdeņraža jonu koncentrācija",VLOOKUP(Dati!$A9108,Normas!$A:$D,3,FALSE),VLOOKUP(Dati!$A9108,Normas!$A:$D,3,FALSE)*0.6)),"")</f>
      </c>
      <c r="H9108" s="2">
        <f>IFERROR(IF(ISBLANK($A9108),"",IF($A9108="Ūdeņraža jonu koncentrācija",VLOOKUP(Dati!$A9108,Normas!$A:$D,2,FALSE),VLOOKUP(Dati!$A9108,Normas!$A:$D,2,FALSE)*0.3)),"")</f>
      </c>
      <c r="I9108" s="2">
        <f>IFERROR(IF(ISBLANK($A9108),"",IF($A9108="Ūdeņraža jonu koncentrācija",VLOOKUP(Dati!$A9108,Normas!$A:$D,3,FALSE),VLOOKUP(Dati!$A9108,Normas!$A:$D,3,FALSE)*0.3)),"")</f>
      </c>
    </row>
    <row r="9109" spans="2:9" x14ac:dyDescent="0.2">
      <c r="B9109">
        <f>IF(ISBLANK(A9109),"",VLOOKUP(A9109,Normas!A:D,4,FALSE))</f>
      </c>
      <c r="E9109" s="2">
        <f>IF(ISBLANK(D9109),"",INT(YEARFRAC(D9109,'Vispārīga informācija'!$B$2)))</f>
      </c>
      <c r="F9109" s="2">
        <f>IFERROR(IF(ISBLANK($A9109),"",IF($A9109="Ūdeņraža jonu koncentrācija",VLOOKUP(Dati!$A9109,Normas!$A:$D,2,FALSE),VLOOKUP(Dati!$A9109,Normas!$A:$D,2,FALSE)*0.6)),"")</f>
      </c>
      <c r="G9109" s="2">
        <f>IFERROR(IF(ISBLANK($A9109),"",IF($A9109="Ūdeņraža jonu koncentrācija",VLOOKUP(Dati!$A9109,Normas!$A:$D,3,FALSE),VLOOKUP(Dati!$A9109,Normas!$A:$D,3,FALSE)*0.6)),"")</f>
      </c>
      <c r="H9109" s="2">
        <f>IFERROR(IF(ISBLANK($A9109),"",IF($A9109="Ūdeņraža jonu koncentrācija",VLOOKUP(Dati!$A9109,Normas!$A:$D,2,FALSE),VLOOKUP(Dati!$A9109,Normas!$A:$D,2,FALSE)*0.3)),"")</f>
      </c>
      <c r="I9109" s="2">
        <f>IFERROR(IF(ISBLANK($A9109),"",IF($A9109="Ūdeņraža jonu koncentrācija",VLOOKUP(Dati!$A9109,Normas!$A:$D,3,FALSE),VLOOKUP(Dati!$A9109,Normas!$A:$D,3,FALSE)*0.3)),"")</f>
      </c>
    </row>
    <row r="9110" spans="2:9" x14ac:dyDescent="0.2">
      <c r="B9110">
        <f>IF(ISBLANK(A9110),"",VLOOKUP(A9110,Normas!A:D,4,FALSE))</f>
      </c>
      <c r="E9110" s="2">
        <f>IF(ISBLANK(D9110),"",INT(YEARFRAC(D9110,'Vispārīga informācija'!$B$2)))</f>
      </c>
      <c r="F9110" s="2">
        <f>IFERROR(IF(ISBLANK($A9110),"",IF($A9110="Ūdeņraža jonu koncentrācija",VLOOKUP(Dati!$A9110,Normas!$A:$D,2,FALSE),VLOOKUP(Dati!$A9110,Normas!$A:$D,2,FALSE)*0.6)),"")</f>
      </c>
      <c r="G9110" s="2">
        <f>IFERROR(IF(ISBLANK($A9110),"",IF($A9110="Ūdeņraža jonu koncentrācija",VLOOKUP(Dati!$A9110,Normas!$A:$D,3,FALSE),VLOOKUP(Dati!$A9110,Normas!$A:$D,3,FALSE)*0.6)),"")</f>
      </c>
      <c r="H9110" s="2">
        <f>IFERROR(IF(ISBLANK($A9110),"",IF($A9110="Ūdeņraža jonu koncentrācija",VLOOKUP(Dati!$A9110,Normas!$A:$D,2,FALSE),VLOOKUP(Dati!$A9110,Normas!$A:$D,2,FALSE)*0.3)),"")</f>
      </c>
      <c r="I9110" s="2">
        <f>IFERROR(IF(ISBLANK($A9110),"",IF($A9110="Ūdeņraža jonu koncentrācija",VLOOKUP(Dati!$A9110,Normas!$A:$D,3,FALSE),VLOOKUP(Dati!$A9110,Normas!$A:$D,3,FALSE)*0.3)),"")</f>
      </c>
    </row>
    <row r="9111" spans="2:9" x14ac:dyDescent="0.2">
      <c r="B9111">
        <f>IF(ISBLANK(A9111),"",VLOOKUP(A9111,Normas!A:D,4,FALSE))</f>
      </c>
      <c r="E9111" s="2">
        <f>IF(ISBLANK(D9111),"",INT(YEARFRAC(D9111,'Vispārīga informācija'!$B$2)))</f>
      </c>
      <c r="F9111" s="2">
        <f>IFERROR(IF(ISBLANK($A9111),"",IF($A9111="Ūdeņraža jonu koncentrācija",VLOOKUP(Dati!$A9111,Normas!$A:$D,2,FALSE),VLOOKUP(Dati!$A9111,Normas!$A:$D,2,FALSE)*0.6)),"")</f>
      </c>
      <c r="G9111" s="2">
        <f>IFERROR(IF(ISBLANK($A9111),"",IF($A9111="Ūdeņraža jonu koncentrācija",VLOOKUP(Dati!$A9111,Normas!$A:$D,3,FALSE),VLOOKUP(Dati!$A9111,Normas!$A:$D,3,FALSE)*0.6)),"")</f>
      </c>
      <c r="H9111" s="2">
        <f>IFERROR(IF(ISBLANK($A9111),"",IF($A9111="Ūdeņraža jonu koncentrācija",VLOOKUP(Dati!$A9111,Normas!$A:$D,2,FALSE),VLOOKUP(Dati!$A9111,Normas!$A:$D,2,FALSE)*0.3)),"")</f>
      </c>
      <c r="I9111" s="2">
        <f>IFERROR(IF(ISBLANK($A9111),"",IF($A9111="Ūdeņraža jonu koncentrācija",VLOOKUP(Dati!$A9111,Normas!$A:$D,3,FALSE),VLOOKUP(Dati!$A9111,Normas!$A:$D,3,FALSE)*0.3)),"")</f>
      </c>
    </row>
    <row r="9112" spans="2:9" x14ac:dyDescent="0.2">
      <c r="B9112">
        <f>IF(ISBLANK(A9112),"",VLOOKUP(A9112,Normas!A:D,4,FALSE))</f>
      </c>
      <c r="E9112" s="2">
        <f>IF(ISBLANK(D9112),"",INT(YEARFRAC(D9112,'Vispārīga informācija'!$B$2)))</f>
      </c>
      <c r="F9112" s="2">
        <f>IFERROR(IF(ISBLANK($A9112),"",IF($A9112="Ūdeņraža jonu koncentrācija",VLOOKUP(Dati!$A9112,Normas!$A:$D,2,FALSE),VLOOKUP(Dati!$A9112,Normas!$A:$D,2,FALSE)*0.6)),"")</f>
      </c>
      <c r="G9112" s="2">
        <f>IFERROR(IF(ISBLANK($A9112),"",IF($A9112="Ūdeņraža jonu koncentrācija",VLOOKUP(Dati!$A9112,Normas!$A:$D,3,FALSE),VLOOKUP(Dati!$A9112,Normas!$A:$D,3,FALSE)*0.6)),"")</f>
      </c>
      <c r="H9112" s="2">
        <f>IFERROR(IF(ISBLANK($A9112),"",IF($A9112="Ūdeņraža jonu koncentrācija",VLOOKUP(Dati!$A9112,Normas!$A:$D,2,FALSE),VLOOKUP(Dati!$A9112,Normas!$A:$D,2,FALSE)*0.3)),"")</f>
      </c>
      <c r="I9112" s="2">
        <f>IFERROR(IF(ISBLANK($A9112),"",IF($A9112="Ūdeņraža jonu koncentrācija",VLOOKUP(Dati!$A9112,Normas!$A:$D,3,FALSE),VLOOKUP(Dati!$A9112,Normas!$A:$D,3,FALSE)*0.3)),"")</f>
      </c>
    </row>
    <row r="9113" spans="2:9" x14ac:dyDescent="0.2">
      <c r="B9113">
        <f>IF(ISBLANK(A9113),"",VLOOKUP(A9113,Normas!A:D,4,FALSE))</f>
      </c>
      <c r="E9113" s="2">
        <f>IF(ISBLANK(D9113),"",INT(YEARFRAC(D9113,'Vispārīga informācija'!$B$2)))</f>
      </c>
      <c r="F9113" s="2">
        <f>IFERROR(IF(ISBLANK($A9113),"",IF($A9113="Ūdeņraža jonu koncentrācija",VLOOKUP(Dati!$A9113,Normas!$A:$D,2,FALSE),VLOOKUP(Dati!$A9113,Normas!$A:$D,2,FALSE)*0.6)),"")</f>
      </c>
      <c r="G9113" s="2">
        <f>IFERROR(IF(ISBLANK($A9113),"",IF($A9113="Ūdeņraža jonu koncentrācija",VLOOKUP(Dati!$A9113,Normas!$A:$D,3,FALSE),VLOOKUP(Dati!$A9113,Normas!$A:$D,3,FALSE)*0.6)),"")</f>
      </c>
      <c r="H9113" s="2">
        <f>IFERROR(IF(ISBLANK($A9113),"",IF($A9113="Ūdeņraža jonu koncentrācija",VLOOKUP(Dati!$A9113,Normas!$A:$D,2,FALSE),VLOOKUP(Dati!$A9113,Normas!$A:$D,2,FALSE)*0.3)),"")</f>
      </c>
      <c r="I9113" s="2">
        <f>IFERROR(IF(ISBLANK($A9113),"",IF($A9113="Ūdeņraža jonu koncentrācija",VLOOKUP(Dati!$A9113,Normas!$A:$D,3,FALSE),VLOOKUP(Dati!$A9113,Normas!$A:$D,3,FALSE)*0.3)),"")</f>
      </c>
    </row>
    <row r="9114" spans="2:9" x14ac:dyDescent="0.2">
      <c r="B9114">
        <f>IF(ISBLANK(A9114),"",VLOOKUP(A9114,Normas!A:D,4,FALSE))</f>
      </c>
      <c r="E9114" s="2">
        <f>IF(ISBLANK(D9114),"",INT(YEARFRAC(D9114,'Vispārīga informācija'!$B$2)))</f>
      </c>
      <c r="F9114" s="2">
        <f>IFERROR(IF(ISBLANK($A9114),"",IF($A9114="Ūdeņraža jonu koncentrācija",VLOOKUP(Dati!$A9114,Normas!$A:$D,2,FALSE),VLOOKUP(Dati!$A9114,Normas!$A:$D,2,FALSE)*0.6)),"")</f>
      </c>
      <c r="G9114" s="2">
        <f>IFERROR(IF(ISBLANK($A9114),"",IF($A9114="Ūdeņraža jonu koncentrācija",VLOOKUP(Dati!$A9114,Normas!$A:$D,3,FALSE),VLOOKUP(Dati!$A9114,Normas!$A:$D,3,FALSE)*0.6)),"")</f>
      </c>
      <c r="H9114" s="2">
        <f>IFERROR(IF(ISBLANK($A9114),"",IF($A9114="Ūdeņraža jonu koncentrācija",VLOOKUP(Dati!$A9114,Normas!$A:$D,2,FALSE),VLOOKUP(Dati!$A9114,Normas!$A:$D,2,FALSE)*0.3)),"")</f>
      </c>
      <c r="I9114" s="2">
        <f>IFERROR(IF(ISBLANK($A9114),"",IF($A9114="Ūdeņraža jonu koncentrācija",VLOOKUP(Dati!$A9114,Normas!$A:$D,3,FALSE),VLOOKUP(Dati!$A9114,Normas!$A:$D,3,FALSE)*0.3)),"")</f>
      </c>
    </row>
    <row r="9115" spans="2:9" x14ac:dyDescent="0.2">
      <c r="B9115">
        <f>IF(ISBLANK(A9115),"",VLOOKUP(A9115,Normas!A:D,4,FALSE))</f>
      </c>
      <c r="E9115" s="2">
        <f>IF(ISBLANK(D9115),"",INT(YEARFRAC(D9115,'Vispārīga informācija'!$B$2)))</f>
      </c>
      <c r="F9115" s="2">
        <f>IFERROR(IF(ISBLANK($A9115),"",IF($A9115="Ūdeņraža jonu koncentrācija",VLOOKUP(Dati!$A9115,Normas!$A:$D,2,FALSE),VLOOKUP(Dati!$A9115,Normas!$A:$D,2,FALSE)*0.6)),"")</f>
      </c>
      <c r="G9115" s="2">
        <f>IFERROR(IF(ISBLANK($A9115),"",IF($A9115="Ūdeņraža jonu koncentrācija",VLOOKUP(Dati!$A9115,Normas!$A:$D,3,FALSE),VLOOKUP(Dati!$A9115,Normas!$A:$D,3,FALSE)*0.6)),"")</f>
      </c>
      <c r="H9115" s="2">
        <f>IFERROR(IF(ISBLANK($A9115),"",IF($A9115="Ūdeņraža jonu koncentrācija",VLOOKUP(Dati!$A9115,Normas!$A:$D,2,FALSE),VLOOKUP(Dati!$A9115,Normas!$A:$D,2,FALSE)*0.3)),"")</f>
      </c>
      <c r="I9115" s="2">
        <f>IFERROR(IF(ISBLANK($A9115),"",IF($A9115="Ūdeņraža jonu koncentrācija",VLOOKUP(Dati!$A9115,Normas!$A:$D,3,FALSE),VLOOKUP(Dati!$A9115,Normas!$A:$D,3,FALSE)*0.3)),"")</f>
      </c>
    </row>
    <row r="9116" spans="2:9" x14ac:dyDescent="0.2">
      <c r="B9116">
        <f>IF(ISBLANK(A9116),"",VLOOKUP(A9116,Normas!A:D,4,FALSE))</f>
      </c>
      <c r="E9116" s="2">
        <f>IF(ISBLANK(D9116),"",INT(YEARFRAC(D9116,'Vispārīga informācija'!$B$2)))</f>
      </c>
      <c r="F9116" s="2">
        <f>IFERROR(IF(ISBLANK($A9116),"",IF($A9116="Ūdeņraža jonu koncentrācija",VLOOKUP(Dati!$A9116,Normas!$A:$D,2,FALSE),VLOOKUP(Dati!$A9116,Normas!$A:$D,2,FALSE)*0.6)),"")</f>
      </c>
      <c r="G9116" s="2">
        <f>IFERROR(IF(ISBLANK($A9116),"",IF($A9116="Ūdeņraža jonu koncentrācija",VLOOKUP(Dati!$A9116,Normas!$A:$D,3,FALSE),VLOOKUP(Dati!$A9116,Normas!$A:$D,3,FALSE)*0.6)),"")</f>
      </c>
      <c r="H9116" s="2">
        <f>IFERROR(IF(ISBLANK($A9116),"",IF($A9116="Ūdeņraža jonu koncentrācija",VLOOKUP(Dati!$A9116,Normas!$A:$D,2,FALSE),VLOOKUP(Dati!$A9116,Normas!$A:$D,2,FALSE)*0.3)),"")</f>
      </c>
      <c r="I9116" s="2">
        <f>IFERROR(IF(ISBLANK($A9116),"",IF($A9116="Ūdeņraža jonu koncentrācija",VLOOKUP(Dati!$A9116,Normas!$A:$D,3,FALSE),VLOOKUP(Dati!$A9116,Normas!$A:$D,3,FALSE)*0.3)),"")</f>
      </c>
    </row>
    <row r="9117" spans="2:9" x14ac:dyDescent="0.2">
      <c r="B9117">
        <f>IF(ISBLANK(A9117),"",VLOOKUP(A9117,Normas!A:D,4,FALSE))</f>
      </c>
      <c r="E9117" s="2">
        <f>IF(ISBLANK(D9117),"",INT(YEARFRAC(D9117,'Vispārīga informācija'!$B$2)))</f>
      </c>
      <c r="F9117" s="2">
        <f>IFERROR(IF(ISBLANK($A9117),"",IF($A9117="Ūdeņraža jonu koncentrācija",VLOOKUP(Dati!$A9117,Normas!$A:$D,2,FALSE),VLOOKUP(Dati!$A9117,Normas!$A:$D,2,FALSE)*0.6)),"")</f>
      </c>
      <c r="G9117" s="2">
        <f>IFERROR(IF(ISBLANK($A9117),"",IF($A9117="Ūdeņraža jonu koncentrācija",VLOOKUP(Dati!$A9117,Normas!$A:$D,3,FALSE),VLOOKUP(Dati!$A9117,Normas!$A:$D,3,FALSE)*0.6)),"")</f>
      </c>
      <c r="H9117" s="2">
        <f>IFERROR(IF(ISBLANK($A9117),"",IF($A9117="Ūdeņraža jonu koncentrācija",VLOOKUP(Dati!$A9117,Normas!$A:$D,2,FALSE),VLOOKUP(Dati!$A9117,Normas!$A:$D,2,FALSE)*0.3)),"")</f>
      </c>
      <c r="I9117" s="2">
        <f>IFERROR(IF(ISBLANK($A9117),"",IF($A9117="Ūdeņraža jonu koncentrācija",VLOOKUP(Dati!$A9117,Normas!$A:$D,3,FALSE),VLOOKUP(Dati!$A9117,Normas!$A:$D,3,FALSE)*0.3)),"")</f>
      </c>
    </row>
    <row r="9118" spans="2:9" x14ac:dyDescent="0.2">
      <c r="B9118">
        <f>IF(ISBLANK(A9118),"",VLOOKUP(A9118,Normas!A:D,4,FALSE))</f>
      </c>
      <c r="E9118" s="2">
        <f>IF(ISBLANK(D9118),"",INT(YEARFRAC(D9118,'Vispārīga informācija'!$B$2)))</f>
      </c>
      <c r="F9118" s="2">
        <f>IFERROR(IF(ISBLANK($A9118),"",IF($A9118="Ūdeņraža jonu koncentrācija",VLOOKUP(Dati!$A9118,Normas!$A:$D,2,FALSE),VLOOKUP(Dati!$A9118,Normas!$A:$D,2,FALSE)*0.6)),"")</f>
      </c>
      <c r="G9118" s="2">
        <f>IFERROR(IF(ISBLANK($A9118),"",IF($A9118="Ūdeņraža jonu koncentrācija",VLOOKUP(Dati!$A9118,Normas!$A:$D,3,FALSE),VLOOKUP(Dati!$A9118,Normas!$A:$D,3,FALSE)*0.6)),"")</f>
      </c>
      <c r="H9118" s="2">
        <f>IFERROR(IF(ISBLANK($A9118),"",IF($A9118="Ūdeņraža jonu koncentrācija",VLOOKUP(Dati!$A9118,Normas!$A:$D,2,FALSE),VLOOKUP(Dati!$A9118,Normas!$A:$D,2,FALSE)*0.3)),"")</f>
      </c>
      <c r="I9118" s="2">
        <f>IFERROR(IF(ISBLANK($A9118),"",IF($A9118="Ūdeņraža jonu koncentrācija",VLOOKUP(Dati!$A9118,Normas!$A:$D,3,FALSE),VLOOKUP(Dati!$A9118,Normas!$A:$D,3,FALSE)*0.3)),"")</f>
      </c>
    </row>
    <row r="9119" spans="2:9" x14ac:dyDescent="0.2">
      <c r="B9119">
        <f>IF(ISBLANK(A9119),"",VLOOKUP(A9119,Normas!A:D,4,FALSE))</f>
      </c>
      <c r="E9119" s="2">
        <f>IF(ISBLANK(D9119),"",INT(YEARFRAC(D9119,'Vispārīga informācija'!$B$2)))</f>
      </c>
      <c r="F9119" s="2">
        <f>IFERROR(IF(ISBLANK($A9119),"",IF($A9119="Ūdeņraža jonu koncentrācija",VLOOKUP(Dati!$A9119,Normas!$A:$D,2,FALSE),VLOOKUP(Dati!$A9119,Normas!$A:$D,2,FALSE)*0.6)),"")</f>
      </c>
      <c r="G9119" s="2">
        <f>IFERROR(IF(ISBLANK($A9119),"",IF($A9119="Ūdeņraža jonu koncentrācija",VLOOKUP(Dati!$A9119,Normas!$A:$D,3,FALSE),VLOOKUP(Dati!$A9119,Normas!$A:$D,3,FALSE)*0.6)),"")</f>
      </c>
      <c r="H9119" s="2">
        <f>IFERROR(IF(ISBLANK($A9119),"",IF($A9119="Ūdeņraža jonu koncentrācija",VLOOKUP(Dati!$A9119,Normas!$A:$D,2,FALSE),VLOOKUP(Dati!$A9119,Normas!$A:$D,2,FALSE)*0.3)),"")</f>
      </c>
      <c r="I9119" s="2">
        <f>IFERROR(IF(ISBLANK($A9119),"",IF($A9119="Ūdeņraža jonu koncentrācija",VLOOKUP(Dati!$A9119,Normas!$A:$D,3,FALSE),VLOOKUP(Dati!$A9119,Normas!$A:$D,3,FALSE)*0.3)),"")</f>
      </c>
    </row>
    <row r="9120" spans="2:9" x14ac:dyDescent="0.2">
      <c r="B9120">
        <f>IF(ISBLANK(A9120),"",VLOOKUP(A9120,Normas!A:D,4,FALSE))</f>
      </c>
      <c r="E9120" s="2">
        <f>IF(ISBLANK(D9120),"",INT(YEARFRAC(D9120,'Vispārīga informācija'!$B$2)))</f>
      </c>
      <c r="F9120" s="2">
        <f>IFERROR(IF(ISBLANK($A9120),"",IF($A9120="Ūdeņraža jonu koncentrācija",VLOOKUP(Dati!$A9120,Normas!$A:$D,2,FALSE),VLOOKUP(Dati!$A9120,Normas!$A:$D,2,FALSE)*0.6)),"")</f>
      </c>
      <c r="G9120" s="2">
        <f>IFERROR(IF(ISBLANK($A9120),"",IF($A9120="Ūdeņraža jonu koncentrācija",VLOOKUP(Dati!$A9120,Normas!$A:$D,3,FALSE),VLOOKUP(Dati!$A9120,Normas!$A:$D,3,FALSE)*0.6)),"")</f>
      </c>
      <c r="H9120" s="2">
        <f>IFERROR(IF(ISBLANK($A9120),"",IF($A9120="Ūdeņraža jonu koncentrācija",VLOOKUP(Dati!$A9120,Normas!$A:$D,2,FALSE),VLOOKUP(Dati!$A9120,Normas!$A:$D,2,FALSE)*0.3)),"")</f>
      </c>
      <c r="I9120" s="2">
        <f>IFERROR(IF(ISBLANK($A9120),"",IF($A9120="Ūdeņraža jonu koncentrācija",VLOOKUP(Dati!$A9120,Normas!$A:$D,3,FALSE),VLOOKUP(Dati!$A9120,Normas!$A:$D,3,FALSE)*0.3)),"")</f>
      </c>
    </row>
    <row r="9121" spans="2:9" x14ac:dyDescent="0.2">
      <c r="B9121">
        <f>IF(ISBLANK(A9121),"",VLOOKUP(A9121,Normas!A:D,4,FALSE))</f>
      </c>
      <c r="E9121" s="2">
        <f>IF(ISBLANK(D9121),"",INT(YEARFRAC(D9121,'Vispārīga informācija'!$B$2)))</f>
      </c>
      <c r="F9121" s="2">
        <f>IFERROR(IF(ISBLANK($A9121),"",IF($A9121="Ūdeņraža jonu koncentrācija",VLOOKUP(Dati!$A9121,Normas!$A:$D,2,FALSE),VLOOKUP(Dati!$A9121,Normas!$A:$D,2,FALSE)*0.6)),"")</f>
      </c>
      <c r="G9121" s="2">
        <f>IFERROR(IF(ISBLANK($A9121),"",IF($A9121="Ūdeņraža jonu koncentrācija",VLOOKUP(Dati!$A9121,Normas!$A:$D,3,FALSE),VLOOKUP(Dati!$A9121,Normas!$A:$D,3,FALSE)*0.6)),"")</f>
      </c>
      <c r="H9121" s="2">
        <f>IFERROR(IF(ISBLANK($A9121),"",IF($A9121="Ūdeņraža jonu koncentrācija",VLOOKUP(Dati!$A9121,Normas!$A:$D,2,FALSE),VLOOKUP(Dati!$A9121,Normas!$A:$D,2,FALSE)*0.3)),"")</f>
      </c>
      <c r="I9121" s="2">
        <f>IFERROR(IF(ISBLANK($A9121),"",IF($A9121="Ūdeņraža jonu koncentrācija",VLOOKUP(Dati!$A9121,Normas!$A:$D,3,FALSE),VLOOKUP(Dati!$A9121,Normas!$A:$D,3,FALSE)*0.3)),"")</f>
      </c>
    </row>
    <row r="9122" spans="2:9" x14ac:dyDescent="0.2">
      <c r="B9122">
        <f>IF(ISBLANK(A9122),"",VLOOKUP(A9122,Normas!A:D,4,FALSE))</f>
      </c>
      <c r="E9122" s="2">
        <f>IF(ISBLANK(D9122),"",INT(YEARFRAC(D9122,'Vispārīga informācija'!$B$2)))</f>
      </c>
      <c r="F9122" s="2">
        <f>IFERROR(IF(ISBLANK($A9122),"",IF($A9122="Ūdeņraža jonu koncentrācija",VLOOKUP(Dati!$A9122,Normas!$A:$D,2,FALSE),VLOOKUP(Dati!$A9122,Normas!$A:$D,2,FALSE)*0.6)),"")</f>
      </c>
      <c r="G9122" s="2">
        <f>IFERROR(IF(ISBLANK($A9122),"",IF($A9122="Ūdeņraža jonu koncentrācija",VLOOKUP(Dati!$A9122,Normas!$A:$D,3,FALSE),VLOOKUP(Dati!$A9122,Normas!$A:$D,3,FALSE)*0.6)),"")</f>
      </c>
      <c r="H9122" s="2">
        <f>IFERROR(IF(ISBLANK($A9122),"",IF($A9122="Ūdeņraža jonu koncentrācija",VLOOKUP(Dati!$A9122,Normas!$A:$D,2,FALSE),VLOOKUP(Dati!$A9122,Normas!$A:$D,2,FALSE)*0.3)),"")</f>
      </c>
      <c r="I9122" s="2">
        <f>IFERROR(IF(ISBLANK($A9122),"",IF($A9122="Ūdeņraža jonu koncentrācija",VLOOKUP(Dati!$A9122,Normas!$A:$D,3,FALSE),VLOOKUP(Dati!$A9122,Normas!$A:$D,3,FALSE)*0.3)),"")</f>
      </c>
    </row>
    <row r="9123" spans="2:9" x14ac:dyDescent="0.2">
      <c r="B9123">
        <f>IF(ISBLANK(A9123),"",VLOOKUP(A9123,Normas!A:D,4,FALSE))</f>
      </c>
      <c r="E9123" s="2">
        <f>IF(ISBLANK(D9123),"",INT(YEARFRAC(D9123,'Vispārīga informācija'!$B$2)))</f>
      </c>
      <c r="F9123" s="2">
        <f>IFERROR(IF(ISBLANK($A9123),"",IF($A9123="Ūdeņraža jonu koncentrācija",VLOOKUP(Dati!$A9123,Normas!$A:$D,2,FALSE),VLOOKUP(Dati!$A9123,Normas!$A:$D,2,FALSE)*0.6)),"")</f>
      </c>
      <c r="G9123" s="2">
        <f>IFERROR(IF(ISBLANK($A9123),"",IF($A9123="Ūdeņraža jonu koncentrācija",VLOOKUP(Dati!$A9123,Normas!$A:$D,3,FALSE),VLOOKUP(Dati!$A9123,Normas!$A:$D,3,FALSE)*0.6)),"")</f>
      </c>
      <c r="H9123" s="2">
        <f>IFERROR(IF(ISBLANK($A9123),"",IF($A9123="Ūdeņraža jonu koncentrācija",VLOOKUP(Dati!$A9123,Normas!$A:$D,2,FALSE),VLOOKUP(Dati!$A9123,Normas!$A:$D,2,FALSE)*0.3)),"")</f>
      </c>
      <c r="I9123" s="2">
        <f>IFERROR(IF(ISBLANK($A9123),"",IF($A9123="Ūdeņraža jonu koncentrācija",VLOOKUP(Dati!$A9123,Normas!$A:$D,3,FALSE),VLOOKUP(Dati!$A9123,Normas!$A:$D,3,FALSE)*0.3)),"")</f>
      </c>
    </row>
    <row r="9124" spans="2:9" x14ac:dyDescent="0.2">
      <c r="B9124">
        <f>IF(ISBLANK(A9124),"",VLOOKUP(A9124,Normas!A:D,4,FALSE))</f>
      </c>
      <c r="E9124" s="2">
        <f>IF(ISBLANK(D9124),"",INT(YEARFRAC(D9124,'Vispārīga informācija'!$B$2)))</f>
      </c>
      <c r="F9124" s="2">
        <f>IFERROR(IF(ISBLANK($A9124),"",IF($A9124="Ūdeņraža jonu koncentrācija",VLOOKUP(Dati!$A9124,Normas!$A:$D,2,FALSE),VLOOKUP(Dati!$A9124,Normas!$A:$D,2,FALSE)*0.6)),"")</f>
      </c>
      <c r="G9124" s="2">
        <f>IFERROR(IF(ISBLANK($A9124),"",IF($A9124="Ūdeņraža jonu koncentrācija",VLOOKUP(Dati!$A9124,Normas!$A:$D,3,FALSE),VLOOKUP(Dati!$A9124,Normas!$A:$D,3,FALSE)*0.6)),"")</f>
      </c>
      <c r="H9124" s="2">
        <f>IFERROR(IF(ISBLANK($A9124),"",IF($A9124="Ūdeņraža jonu koncentrācija",VLOOKUP(Dati!$A9124,Normas!$A:$D,2,FALSE),VLOOKUP(Dati!$A9124,Normas!$A:$D,2,FALSE)*0.3)),"")</f>
      </c>
      <c r="I9124" s="2">
        <f>IFERROR(IF(ISBLANK($A9124),"",IF($A9124="Ūdeņraža jonu koncentrācija",VLOOKUP(Dati!$A9124,Normas!$A:$D,3,FALSE),VLOOKUP(Dati!$A9124,Normas!$A:$D,3,FALSE)*0.3)),"")</f>
      </c>
    </row>
    <row r="9125" spans="2:9" x14ac:dyDescent="0.2">
      <c r="B9125">
        <f>IF(ISBLANK(A9125),"",VLOOKUP(A9125,Normas!A:D,4,FALSE))</f>
      </c>
      <c r="E9125" s="2">
        <f>IF(ISBLANK(D9125),"",INT(YEARFRAC(D9125,'Vispārīga informācija'!$B$2)))</f>
      </c>
      <c r="F9125" s="2">
        <f>IFERROR(IF(ISBLANK($A9125),"",IF($A9125="Ūdeņraža jonu koncentrācija",VLOOKUP(Dati!$A9125,Normas!$A:$D,2,FALSE),VLOOKUP(Dati!$A9125,Normas!$A:$D,2,FALSE)*0.6)),"")</f>
      </c>
      <c r="G9125" s="2">
        <f>IFERROR(IF(ISBLANK($A9125),"",IF($A9125="Ūdeņraža jonu koncentrācija",VLOOKUP(Dati!$A9125,Normas!$A:$D,3,FALSE),VLOOKUP(Dati!$A9125,Normas!$A:$D,3,FALSE)*0.6)),"")</f>
      </c>
      <c r="H9125" s="2">
        <f>IFERROR(IF(ISBLANK($A9125),"",IF($A9125="Ūdeņraža jonu koncentrācija",VLOOKUP(Dati!$A9125,Normas!$A:$D,2,FALSE),VLOOKUP(Dati!$A9125,Normas!$A:$D,2,FALSE)*0.3)),"")</f>
      </c>
      <c r="I9125" s="2">
        <f>IFERROR(IF(ISBLANK($A9125),"",IF($A9125="Ūdeņraža jonu koncentrācija",VLOOKUP(Dati!$A9125,Normas!$A:$D,3,FALSE),VLOOKUP(Dati!$A9125,Normas!$A:$D,3,FALSE)*0.3)),"")</f>
      </c>
    </row>
    <row r="9126" spans="2:9" x14ac:dyDescent="0.2">
      <c r="B9126">
        <f>IF(ISBLANK(A9126),"",VLOOKUP(A9126,Normas!A:D,4,FALSE))</f>
      </c>
      <c r="E9126" s="2">
        <f>IF(ISBLANK(D9126),"",INT(YEARFRAC(D9126,'Vispārīga informācija'!$B$2)))</f>
      </c>
      <c r="F9126" s="2">
        <f>IFERROR(IF(ISBLANK($A9126),"",IF($A9126="Ūdeņraža jonu koncentrācija",VLOOKUP(Dati!$A9126,Normas!$A:$D,2,FALSE),VLOOKUP(Dati!$A9126,Normas!$A:$D,2,FALSE)*0.6)),"")</f>
      </c>
      <c r="G9126" s="2">
        <f>IFERROR(IF(ISBLANK($A9126),"",IF($A9126="Ūdeņraža jonu koncentrācija",VLOOKUP(Dati!$A9126,Normas!$A:$D,3,FALSE),VLOOKUP(Dati!$A9126,Normas!$A:$D,3,FALSE)*0.6)),"")</f>
      </c>
      <c r="H9126" s="2">
        <f>IFERROR(IF(ISBLANK($A9126),"",IF($A9126="Ūdeņraža jonu koncentrācija",VLOOKUP(Dati!$A9126,Normas!$A:$D,2,FALSE),VLOOKUP(Dati!$A9126,Normas!$A:$D,2,FALSE)*0.3)),"")</f>
      </c>
      <c r="I9126" s="2">
        <f>IFERROR(IF(ISBLANK($A9126),"",IF($A9126="Ūdeņraža jonu koncentrācija",VLOOKUP(Dati!$A9126,Normas!$A:$D,3,FALSE),VLOOKUP(Dati!$A9126,Normas!$A:$D,3,FALSE)*0.3)),"")</f>
      </c>
    </row>
    <row r="9127" spans="2:9" x14ac:dyDescent="0.2">
      <c r="B9127">
        <f>IF(ISBLANK(A9127),"",VLOOKUP(A9127,Normas!A:D,4,FALSE))</f>
      </c>
      <c r="E9127" s="2">
        <f>IF(ISBLANK(D9127),"",INT(YEARFRAC(D9127,'Vispārīga informācija'!$B$2)))</f>
      </c>
      <c r="F9127" s="2">
        <f>IFERROR(IF(ISBLANK($A9127),"",IF($A9127="Ūdeņraža jonu koncentrācija",VLOOKUP(Dati!$A9127,Normas!$A:$D,2,FALSE),VLOOKUP(Dati!$A9127,Normas!$A:$D,2,FALSE)*0.6)),"")</f>
      </c>
      <c r="G9127" s="2">
        <f>IFERROR(IF(ISBLANK($A9127),"",IF($A9127="Ūdeņraža jonu koncentrācija",VLOOKUP(Dati!$A9127,Normas!$A:$D,3,FALSE),VLOOKUP(Dati!$A9127,Normas!$A:$D,3,FALSE)*0.6)),"")</f>
      </c>
      <c r="H9127" s="2">
        <f>IFERROR(IF(ISBLANK($A9127),"",IF($A9127="Ūdeņraža jonu koncentrācija",VLOOKUP(Dati!$A9127,Normas!$A:$D,2,FALSE),VLOOKUP(Dati!$A9127,Normas!$A:$D,2,FALSE)*0.3)),"")</f>
      </c>
      <c r="I9127" s="2">
        <f>IFERROR(IF(ISBLANK($A9127),"",IF($A9127="Ūdeņraža jonu koncentrācija",VLOOKUP(Dati!$A9127,Normas!$A:$D,3,FALSE),VLOOKUP(Dati!$A9127,Normas!$A:$D,3,FALSE)*0.3)),"")</f>
      </c>
    </row>
    <row r="9128" spans="2:9" x14ac:dyDescent="0.2">
      <c r="B9128">
        <f>IF(ISBLANK(A9128),"",VLOOKUP(A9128,Normas!A:D,4,FALSE))</f>
      </c>
      <c r="E9128" s="2">
        <f>IF(ISBLANK(D9128),"",INT(YEARFRAC(D9128,'Vispārīga informācija'!$B$2)))</f>
      </c>
      <c r="F9128" s="2">
        <f>IFERROR(IF(ISBLANK($A9128),"",IF($A9128="Ūdeņraža jonu koncentrācija",VLOOKUP(Dati!$A9128,Normas!$A:$D,2,FALSE),VLOOKUP(Dati!$A9128,Normas!$A:$D,2,FALSE)*0.6)),"")</f>
      </c>
      <c r="G9128" s="2">
        <f>IFERROR(IF(ISBLANK($A9128),"",IF($A9128="Ūdeņraža jonu koncentrācija",VLOOKUP(Dati!$A9128,Normas!$A:$D,3,FALSE),VLOOKUP(Dati!$A9128,Normas!$A:$D,3,FALSE)*0.6)),"")</f>
      </c>
      <c r="H9128" s="2">
        <f>IFERROR(IF(ISBLANK($A9128),"",IF($A9128="Ūdeņraža jonu koncentrācija",VLOOKUP(Dati!$A9128,Normas!$A:$D,2,FALSE),VLOOKUP(Dati!$A9128,Normas!$A:$D,2,FALSE)*0.3)),"")</f>
      </c>
      <c r="I9128" s="2">
        <f>IFERROR(IF(ISBLANK($A9128),"",IF($A9128="Ūdeņraža jonu koncentrācija",VLOOKUP(Dati!$A9128,Normas!$A:$D,3,FALSE),VLOOKUP(Dati!$A9128,Normas!$A:$D,3,FALSE)*0.3)),"")</f>
      </c>
    </row>
    <row r="9129" spans="2:9" x14ac:dyDescent="0.2">
      <c r="B9129">
        <f>IF(ISBLANK(A9129),"",VLOOKUP(A9129,Normas!A:D,4,FALSE))</f>
      </c>
      <c r="E9129" s="2">
        <f>IF(ISBLANK(D9129),"",INT(YEARFRAC(D9129,'Vispārīga informācija'!$B$2)))</f>
      </c>
      <c r="F9129" s="2">
        <f>IFERROR(IF(ISBLANK($A9129),"",IF($A9129="Ūdeņraža jonu koncentrācija",VLOOKUP(Dati!$A9129,Normas!$A:$D,2,FALSE),VLOOKUP(Dati!$A9129,Normas!$A:$D,2,FALSE)*0.6)),"")</f>
      </c>
      <c r="G9129" s="2">
        <f>IFERROR(IF(ISBLANK($A9129),"",IF($A9129="Ūdeņraža jonu koncentrācija",VLOOKUP(Dati!$A9129,Normas!$A:$D,3,FALSE),VLOOKUP(Dati!$A9129,Normas!$A:$D,3,FALSE)*0.6)),"")</f>
      </c>
      <c r="H9129" s="2">
        <f>IFERROR(IF(ISBLANK($A9129),"",IF($A9129="Ūdeņraža jonu koncentrācija",VLOOKUP(Dati!$A9129,Normas!$A:$D,2,FALSE),VLOOKUP(Dati!$A9129,Normas!$A:$D,2,FALSE)*0.3)),"")</f>
      </c>
      <c r="I9129" s="2">
        <f>IFERROR(IF(ISBLANK($A9129),"",IF($A9129="Ūdeņraža jonu koncentrācija",VLOOKUP(Dati!$A9129,Normas!$A:$D,3,FALSE),VLOOKUP(Dati!$A9129,Normas!$A:$D,3,FALSE)*0.3)),"")</f>
      </c>
    </row>
    <row r="9130" spans="2:9" x14ac:dyDescent="0.2">
      <c r="B9130">
        <f>IF(ISBLANK(A9130),"",VLOOKUP(A9130,Normas!A:D,4,FALSE))</f>
      </c>
      <c r="E9130" s="2">
        <f>IF(ISBLANK(D9130),"",INT(YEARFRAC(D9130,'Vispārīga informācija'!$B$2)))</f>
      </c>
      <c r="F9130" s="2">
        <f>IFERROR(IF(ISBLANK($A9130),"",IF($A9130="Ūdeņraža jonu koncentrācija",VLOOKUP(Dati!$A9130,Normas!$A:$D,2,FALSE),VLOOKUP(Dati!$A9130,Normas!$A:$D,2,FALSE)*0.6)),"")</f>
      </c>
      <c r="G9130" s="2">
        <f>IFERROR(IF(ISBLANK($A9130),"",IF($A9130="Ūdeņraža jonu koncentrācija",VLOOKUP(Dati!$A9130,Normas!$A:$D,3,FALSE),VLOOKUP(Dati!$A9130,Normas!$A:$D,3,FALSE)*0.6)),"")</f>
      </c>
      <c r="H9130" s="2">
        <f>IFERROR(IF(ISBLANK($A9130),"",IF($A9130="Ūdeņraža jonu koncentrācija",VLOOKUP(Dati!$A9130,Normas!$A:$D,2,FALSE),VLOOKUP(Dati!$A9130,Normas!$A:$D,2,FALSE)*0.3)),"")</f>
      </c>
      <c r="I9130" s="2">
        <f>IFERROR(IF(ISBLANK($A9130),"",IF($A9130="Ūdeņraža jonu koncentrācija",VLOOKUP(Dati!$A9130,Normas!$A:$D,3,FALSE),VLOOKUP(Dati!$A9130,Normas!$A:$D,3,FALSE)*0.3)),"")</f>
      </c>
    </row>
    <row r="9131" spans="2:9" x14ac:dyDescent="0.2">
      <c r="B9131">
        <f>IF(ISBLANK(A9131),"",VLOOKUP(A9131,Normas!A:D,4,FALSE))</f>
      </c>
      <c r="E9131" s="2">
        <f>IF(ISBLANK(D9131),"",INT(YEARFRAC(D9131,'Vispārīga informācija'!$B$2)))</f>
      </c>
      <c r="F9131" s="2">
        <f>IFERROR(IF(ISBLANK($A9131),"",IF($A9131="Ūdeņraža jonu koncentrācija",VLOOKUP(Dati!$A9131,Normas!$A:$D,2,FALSE),VLOOKUP(Dati!$A9131,Normas!$A:$D,2,FALSE)*0.6)),"")</f>
      </c>
      <c r="G9131" s="2">
        <f>IFERROR(IF(ISBLANK($A9131),"",IF($A9131="Ūdeņraža jonu koncentrācija",VLOOKUP(Dati!$A9131,Normas!$A:$D,3,FALSE),VLOOKUP(Dati!$A9131,Normas!$A:$D,3,FALSE)*0.6)),"")</f>
      </c>
      <c r="H9131" s="2">
        <f>IFERROR(IF(ISBLANK($A9131),"",IF($A9131="Ūdeņraža jonu koncentrācija",VLOOKUP(Dati!$A9131,Normas!$A:$D,2,FALSE),VLOOKUP(Dati!$A9131,Normas!$A:$D,2,FALSE)*0.3)),"")</f>
      </c>
      <c r="I9131" s="2">
        <f>IFERROR(IF(ISBLANK($A9131),"",IF($A9131="Ūdeņraža jonu koncentrācija",VLOOKUP(Dati!$A9131,Normas!$A:$D,3,FALSE),VLOOKUP(Dati!$A9131,Normas!$A:$D,3,FALSE)*0.3)),"")</f>
      </c>
    </row>
    <row r="9132" spans="2:9" x14ac:dyDescent="0.2">
      <c r="B9132">
        <f>IF(ISBLANK(A9132),"",VLOOKUP(A9132,Normas!A:D,4,FALSE))</f>
      </c>
      <c r="E9132" s="2">
        <f>IF(ISBLANK(D9132),"",INT(YEARFRAC(D9132,'Vispārīga informācija'!$B$2)))</f>
      </c>
      <c r="F9132" s="2">
        <f>IFERROR(IF(ISBLANK($A9132),"",IF($A9132="Ūdeņraža jonu koncentrācija",VLOOKUP(Dati!$A9132,Normas!$A:$D,2,FALSE),VLOOKUP(Dati!$A9132,Normas!$A:$D,2,FALSE)*0.6)),"")</f>
      </c>
      <c r="G9132" s="2">
        <f>IFERROR(IF(ISBLANK($A9132),"",IF($A9132="Ūdeņraža jonu koncentrācija",VLOOKUP(Dati!$A9132,Normas!$A:$D,3,FALSE),VLOOKUP(Dati!$A9132,Normas!$A:$D,3,FALSE)*0.6)),"")</f>
      </c>
      <c r="H9132" s="2">
        <f>IFERROR(IF(ISBLANK($A9132),"",IF($A9132="Ūdeņraža jonu koncentrācija",VLOOKUP(Dati!$A9132,Normas!$A:$D,2,FALSE),VLOOKUP(Dati!$A9132,Normas!$A:$D,2,FALSE)*0.3)),"")</f>
      </c>
      <c r="I9132" s="2">
        <f>IFERROR(IF(ISBLANK($A9132),"",IF($A9132="Ūdeņraža jonu koncentrācija",VLOOKUP(Dati!$A9132,Normas!$A:$D,3,FALSE),VLOOKUP(Dati!$A9132,Normas!$A:$D,3,FALSE)*0.3)),"")</f>
      </c>
    </row>
    <row r="9133" spans="2:9" x14ac:dyDescent="0.2">
      <c r="B9133">
        <f>IF(ISBLANK(A9133),"",VLOOKUP(A9133,Normas!A:D,4,FALSE))</f>
      </c>
      <c r="E9133" s="2">
        <f>IF(ISBLANK(D9133),"",INT(YEARFRAC(D9133,'Vispārīga informācija'!$B$2)))</f>
      </c>
      <c r="F9133" s="2">
        <f>IFERROR(IF(ISBLANK($A9133),"",IF($A9133="Ūdeņraža jonu koncentrācija",VLOOKUP(Dati!$A9133,Normas!$A:$D,2,FALSE),VLOOKUP(Dati!$A9133,Normas!$A:$D,2,FALSE)*0.6)),"")</f>
      </c>
      <c r="G9133" s="2">
        <f>IFERROR(IF(ISBLANK($A9133),"",IF($A9133="Ūdeņraža jonu koncentrācija",VLOOKUP(Dati!$A9133,Normas!$A:$D,3,FALSE),VLOOKUP(Dati!$A9133,Normas!$A:$D,3,FALSE)*0.6)),"")</f>
      </c>
      <c r="H9133" s="2">
        <f>IFERROR(IF(ISBLANK($A9133),"",IF($A9133="Ūdeņraža jonu koncentrācija",VLOOKUP(Dati!$A9133,Normas!$A:$D,2,FALSE),VLOOKUP(Dati!$A9133,Normas!$A:$D,2,FALSE)*0.3)),"")</f>
      </c>
      <c r="I9133" s="2">
        <f>IFERROR(IF(ISBLANK($A9133),"",IF($A9133="Ūdeņraža jonu koncentrācija",VLOOKUP(Dati!$A9133,Normas!$A:$D,3,FALSE),VLOOKUP(Dati!$A9133,Normas!$A:$D,3,FALSE)*0.3)),"")</f>
      </c>
    </row>
    <row r="9134" spans="2:9" x14ac:dyDescent="0.2">
      <c r="B9134">
        <f>IF(ISBLANK(A9134),"",VLOOKUP(A9134,Normas!A:D,4,FALSE))</f>
      </c>
      <c r="E9134" s="2">
        <f>IF(ISBLANK(D9134),"",INT(YEARFRAC(D9134,'Vispārīga informācija'!$B$2)))</f>
      </c>
      <c r="F9134" s="2">
        <f>IFERROR(IF(ISBLANK($A9134),"",IF($A9134="Ūdeņraža jonu koncentrācija",VLOOKUP(Dati!$A9134,Normas!$A:$D,2,FALSE),VLOOKUP(Dati!$A9134,Normas!$A:$D,2,FALSE)*0.6)),"")</f>
      </c>
      <c r="G9134" s="2">
        <f>IFERROR(IF(ISBLANK($A9134),"",IF($A9134="Ūdeņraža jonu koncentrācija",VLOOKUP(Dati!$A9134,Normas!$A:$D,3,FALSE),VLOOKUP(Dati!$A9134,Normas!$A:$D,3,FALSE)*0.6)),"")</f>
      </c>
      <c r="H9134" s="2">
        <f>IFERROR(IF(ISBLANK($A9134),"",IF($A9134="Ūdeņraža jonu koncentrācija",VLOOKUP(Dati!$A9134,Normas!$A:$D,2,FALSE),VLOOKUP(Dati!$A9134,Normas!$A:$D,2,FALSE)*0.3)),"")</f>
      </c>
      <c r="I9134" s="2">
        <f>IFERROR(IF(ISBLANK($A9134),"",IF($A9134="Ūdeņraža jonu koncentrācija",VLOOKUP(Dati!$A9134,Normas!$A:$D,3,FALSE),VLOOKUP(Dati!$A9134,Normas!$A:$D,3,FALSE)*0.3)),"")</f>
      </c>
    </row>
    <row r="9135" spans="2:9" x14ac:dyDescent="0.2">
      <c r="B9135">
        <f>IF(ISBLANK(A9135),"",VLOOKUP(A9135,Normas!A:D,4,FALSE))</f>
      </c>
      <c r="E9135" s="2">
        <f>IF(ISBLANK(D9135),"",INT(YEARFRAC(D9135,'Vispārīga informācija'!$B$2)))</f>
      </c>
      <c r="F9135" s="2">
        <f>IFERROR(IF(ISBLANK($A9135),"",IF($A9135="Ūdeņraža jonu koncentrācija",VLOOKUP(Dati!$A9135,Normas!$A:$D,2,FALSE),VLOOKUP(Dati!$A9135,Normas!$A:$D,2,FALSE)*0.6)),"")</f>
      </c>
      <c r="G9135" s="2">
        <f>IFERROR(IF(ISBLANK($A9135),"",IF($A9135="Ūdeņraža jonu koncentrācija",VLOOKUP(Dati!$A9135,Normas!$A:$D,3,FALSE),VLOOKUP(Dati!$A9135,Normas!$A:$D,3,FALSE)*0.6)),"")</f>
      </c>
      <c r="H9135" s="2">
        <f>IFERROR(IF(ISBLANK($A9135),"",IF($A9135="Ūdeņraža jonu koncentrācija",VLOOKUP(Dati!$A9135,Normas!$A:$D,2,FALSE),VLOOKUP(Dati!$A9135,Normas!$A:$D,2,FALSE)*0.3)),"")</f>
      </c>
      <c r="I9135" s="2">
        <f>IFERROR(IF(ISBLANK($A9135),"",IF($A9135="Ūdeņraža jonu koncentrācija",VLOOKUP(Dati!$A9135,Normas!$A:$D,3,FALSE),VLOOKUP(Dati!$A9135,Normas!$A:$D,3,FALSE)*0.3)),"")</f>
      </c>
    </row>
    <row r="9136" spans="2:9" x14ac:dyDescent="0.2">
      <c r="B9136">
        <f>IF(ISBLANK(A9136),"",VLOOKUP(A9136,Normas!A:D,4,FALSE))</f>
      </c>
      <c r="E9136" s="2">
        <f>IF(ISBLANK(D9136),"",INT(YEARFRAC(D9136,'Vispārīga informācija'!$B$2)))</f>
      </c>
      <c r="F9136" s="2">
        <f>IFERROR(IF(ISBLANK($A9136),"",IF($A9136="Ūdeņraža jonu koncentrācija",VLOOKUP(Dati!$A9136,Normas!$A:$D,2,FALSE),VLOOKUP(Dati!$A9136,Normas!$A:$D,2,FALSE)*0.6)),"")</f>
      </c>
      <c r="G9136" s="2">
        <f>IFERROR(IF(ISBLANK($A9136),"",IF($A9136="Ūdeņraža jonu koncentrācija",VLOOKUP(Dati!$A9136,Normas!$A:$D,3,FALSE),VLOOKUP(Dati!$A9136,Normas!$A:$D,3,FALSE)*0.6)),"")</f>
      </c>
      <c r="H9136" s="2">
        <f>IFERROR(IF(ISBLANK($A9136),"",IF($A9136="Ūdeņraža jonu koncentrācija",VLOOKUP(Dati!$A9136,Normas!$A:$D,2,FALSE),VLOOKUP(Dati!$A9136,Normas!$A:$D,2,FALSE)*0.3)),"")</f>
      </c>
      <c r="I9136" s="2">
        <f>IFERROR(IF(ISBLANK($A9136),"",IF($A9136="Ūdeņraža jonu koncentrācija",VLOOKUP(Dati!$A9136,Normas!$A:$D,3,FALSE),VLOOKUP(Dati!$A9136,Normas!$A:$D,3,FALSE)*0.3)),"")</f>
      </c>
    </row>
    <row r="9137" spans="2:9" x14ac:dyDescent="0.2">
      <c r="B9137">
        <f>IF(ISBLANK(A9137),"",VLOOKUP(A9137,Normas!A:D,4,FALSE))</f>
      </c>
      <c r="E9137" s="2">
        <f>IF(ISBLANK(D9137),"",INT(YEARFRAC(D9137,'Vispārīga informācija'!$B$2)))</f>
      </c>
      <c r="F9137" s="2">
        <f>IFERROR(IF(ISBLANK($A9137),"",IF($A9137="Ūdeņraža jonu koncentrācija",VLOOKUP(Dati!$A9137,Normas!$A:$D,2,FALSE),VLOOKUP(Dati!$A9137,Normas!$A:$D,2,FALSE)*0.6)),"")</f>
      </c>
      <c r="G9137" s="2">
        <f>IFERROR(IF(ISBLANK($A9137),"",IF($A9137="Ūdeņraža jonu koncentrācija",VLOOKUP(Dati!$A9137,Normas!$A:$D,3,FALSE),VLOOKUP(Dati!$A9137,Normas!$A:$D,3,FALSE)*0.6)),"")</f>
      </c>
      <c r="H9137" s="2">
        <f>IFERROR(IF(ISBLANK($A9137),"",IF($A9137="Ūdeņraža jonu koncentrācija",VLOOKUP(Dati!$A9137,Normas!$A:$D,2,FALSE),VLOOKUP(Dati!$A9137,Normas!$A:$D,2,FALSE)*0.3)),"")</f>
      </c>
      <c r="I9137" s="2">
        <f>IFERROR(IF(ISBLANK($A9137),"",IF($A9137="Ūdeņraža jonu koncentrācija",VLOOKUP(Dati!$A9137,Normas!$A:$D,3,FALSE),VLOOKUP(Dati!$A9137,Normas!$A:$D,3,FALSE)*0.3)),"")</f>
      </c>
    </row>
    <row r="9138" spans="2:9" x14ac:dyDescent="0.2">
      <c r="B9138">
        <f>IF(ISBLANK(A9138),"",VLOOKUP(A9138,Normas!A:D,4,FALSE))</f>
      </c>
      <c r="E9138" s="2">
        <f>IF(ISBLANK(D9138),"",INT(YEARFRAC(D9138,'Vispārīga informācija'!$B$2)))</f>
      </c>
      <c r="F9138" s="2">
        <f>IFERROR(IF(ISBLANK($A9138),"",IF($A9138="Ūdeņraža jonu koncentrācija",VLOOKUP(Dati!$A9138,Normas!$A:$D,2,FALSE),VLOOKUP(Dati!$A9138,Normas!$A:$D,2,FALSE)*0.6)),"")</f>
      </c>
      <c r="G9138" s="2">
        <f>IFERROR(IF(ISBLANK($A9138),"",IF($A9138="Ūdeņraža jonu koncentrācija",VLOOKUP(Dati!$A9138,Normas!$A:$D,3,FALSE),VLOOKUP(Dati!$A9138,Normas!$A:$D,3,FALSE)*0.6)),"")</f>
      </c>
      <c r="H9138" s="2">
        <f>IFERROR(IF(ISBLANK($A9138),"",IF($A9138="Ūdeņraža jonu koncentrācija",VLOOKUP(Dati!$A9138,Normas!$A:$D,2,FALSE),VLOOKUP(Dati!$A9138,Normas!$A:$D,2,FALSE)*0.3)),"")</f>
      </c>
      <c r="I9138" s="2">
        <f>IFERROR(IF(ISBLANK($A9138),"",IF($A9138="Ūdeņraža jonu koncentrācija",VLOOKUP(Dati!$A9138,Normas!$A:$D,3,FALSE),VLOOKUP(Dati!$A9138,Normas!$A:$D,3,FALSE)*0.3)),"")</f>
      </c>
    </row>
    <row r="9139" spans="2:9" x14ac:dyDescent="0.2">
      <c r="B9139">
        <f>IF(ISBLANK(A9139),"",VLOOKUP(A9139,Normas!A:D,4,FALSE))</f>
      </c>
      <c r="E9139" s="2">
        <f>IF(ISBLANK(D9139),"",INT(YEARFRAC(D9139,'Vispārīga informācija'!$B$2)))</f>
      </c>
      <c r="F9139" s="2">
        <f>IFERROR(IF(ISBLANK($A9139),"",IF($A9139="Ūdeņraža jonu koncentrācija",VLOOKUP(Dati!$A9139,Normas!$A:$D,2,FALSE),VLOOKUP(Dati!$A9139,Normas!$A:$D,2,FALSE)*0.6)),"")</f>
      </c>
      <c r="G9139" s="2">
        <f>IFERROR(IF(ISBLANK($A9139),"",IF($A9139="Ūdeņraža jonu koncentrācija",VLOOKUP(Dati!$A9139,Normas!$A:$D,3,FALSE),VLOOKUP(Dati!$A9139,Normas!$A:$D,3,FALSE)*0.6)),"")</f>
      </c>
      <c r="H9139" s="2">
        <f>IFERROR(IF(ISBLANK($A9139),"",IF($A9139="Ūdeņraža jonu koncentrācija",VLOOKUP(Dati!$A9139,Normas!$A:$D,2,FALSE),VLOOKUP(Dati!$A9139,Normas!$A:$D,2,FALSE)*0.3)),"")</f>
      </c>
      <c r="I9139" s="2">
        <f>IFERROR(IF(ISBLANK($A9139),"",IF($A9139="Ūdeņraža jonu koncentrācija",VLOOKUP(Dati!$A9139,Normas!$A:$D,3,FALSE),VLOOKUP(Dati!$A9139,Normas!$A:$D,3,FALSE)*0.3)),"")</f>
      </c>
    </row>
    <row r="9140" spans="2:9" x14ac:dyDescent="0.2">
      <c r="B9140">
        <f>IF(ISBLANK(A9140),"",VLOOKUP(A9140,Normas!A:D,4,FALSE))</f>
      </c>
      <c r="E9140" s="2">
        <f>IF(ISBLANK(D9140),"",INT(YEARFRAC(D9140,'Vispārīga informācija'!$B$2)))</f>
      </c>
      <c r="F9140" s="2">
        <f>IFERROR(IF(ISBLANK($A9140),"",IF($A9140="Ūdeņraža jonu koncentrācija",VLOOKUP(Dati!$A9140,Normas!$A:$D,2,FALSE),VLOOKUP(Dati!$A9140,Normas!$A:$D,2,FALSE)*0.6)),"")</f>
      </c>
      <c r="G9140" s="2">
        <f>IFERROR(IF(ISBLANK($A9140),"",IF($A9140="Ūdeņraža jonu koncentrācija",VLOOKUP(Dati!$A9140,Normas!$A:$D,3,FALSE),VLOOKUP(Dati!$A9140,Normas!$A:$D,3,FALSE)*0.6)),"")</f>
      </c>
      <c r="H9140" s="2">
        <f>IFERROR(IF(ISBLANK($A9140),"",IF($A9140="Ūdeņraža jonu koncentrācija",VLOOKUP(Dati!$A9140,Normas!$A:$D,2,FALSE),VLOOKUP(Dati!$A9140,Normas!$A:$D,2,FALSE)*0.3)),"")</f>
      </c>
      <c r="I9140" s="2">
        <f>IFERROR(IF(ISBLANK($A9140),"",IF($A9140="Ūdeņraža jonu koncentrācija",VLOOKUP(Dati!$A9140,Normas!$A:$D,3,FALSE),VLOOKUP(Dati!$A9140,Normas!$A:$D,3,FALSE)*0.3)),"")</f>
      </c>
    </row>
    <row r="9141" spans="2:9" x14ac:dyDescent="0.2">
      <c r="B9141">
        <f>IF(ISBLANK(A9141),"",VLOOKUP(A9141,Normas!A:D,4,FALSE))</f>
      </c>
      <c r="E9141" s="2">
        <f>IF(ISBLANK(D9141),"",INT(YEARFRAC(D9141,'Vispārīga informācija'!$B$2)))</f>
      </c>
      <c r="F9141" s="2">
        <f>IFERROR(IF(ISBLANK($A9141),"",IF($A9141="Ūdeņraža jonu koncentrācija",VLOOKUP(Dati!$A9141,Normas!$A:$D,2,FALSE),VLOOKUP(Dati!$A9141,Normas!$A:$D,2,FALSE)*0.6)),"")</f>
      </c>
      <c r="G9141" s="2">
        <f>IFERROR(IF(ISBLANK($A9141),"",IF($A9141="Ūdeņraža jonu koncentrācija",VLOOKUP(Dati!$A9141,Normas!$A:$D,3,FALSE),VLOOKUP(Dati!$A9141,Normas!$A:$D,3,FALSE)*0.6)),"")</f>
      </c>
      <c r="H9141" s="2">
        <f>IFERROR(IF(ISBLANK($A9141),"",IF($A9141="Ūdeņraža jonu koncentrācija",VLOOKUP(Dati!$A9141,Normas!$A:$D,2,FALSE),VLOOKUP(Dati!$A9141,Normas!$A:$D,2,FALSE)*0.3)),"")</f>
      </c>
      <c r="I9141" s="2">
        <f>IFERROR(IF(ISBLANK($A9141),"",IF($A9141="Ūdeņraža jonu koncentrācija",VLOOKUP(Dati!$A9141,Normas!$A:$D,3,FALSE),VLOOKUP(Dati!$A9141,Normas!$A:$D,3,FALSE)*0.3)),"")</f>
      </c>
    </row>
    <row r="9142" spans="2:9" x14ac:dyDescent="0.2">
      <c r="B9142">
        <f>IF(ISBLANK(A9142),"",VLOOKUP(A9142,Normas!A:D,4,FALSE))</f>
      </c>
      <c r="E9142" s="2">
        <f>IF(ISBLANK(D9142),"",INT(YEARFRAC(D9142,'Vispārīga informācija'!$B$2)))</f>
      </c>
      <c r="F9142" s="2">
        <f>IFERROR(IF(ISBLANK($A9142),"",IF($A9142="Ūdeņraža jonu koncentrācija",VLOOKUP(Dati!$A9142,Normas!$A:$D,2,FALSE),VLOOKUP(Dati!$A9142,Normas!$A:$D,2,FALSE)*0.6)),"")</f>
      </c>
      <c r="G9142" s="2">
        <f>IFERROR(IF(ISBLANK($A9142),"",IF($A9142="Ūdeņraža jonu koncentrācija",VLOOKUP(Dati!$A9142,Normas!$A:$D,3,FALSE),VLOOKUP(Dati!$A9142,Normas!$A:$D,3,FALSE)*0.6)),"")</f>
      </c>
      <c r="H9142" s="2">
        <f>IFERROR(IF(ISBLANK($A9142),"",IF($A9142="Ūdeņraža jonu koncentrācija",VLOOKUP(Dati!$A9142,Normas!$A:$D,2,FALSE),VLOOKUP(Dati!$A9142,Normas!$A:$D,2,FALSE)*0.3)),"")</f>
      </c>
      <c r="I9142" s="2">
        <f>IFERROR(IF(ISBLANK($A9142),"",IF($A9142="Ūdeņraža jonu koncentrācija",VLOOKUP(Dati!$A9142,Normas!$A:$D,3,FALSE),VLOOKUP(Dati!$A9142,Normas!$A:$D,3,FALSE)*0.3)),"")</f>
      </c>
    </row>
    <row r="9143" spans="2:9" x14ac:dyDescent="0.2">
      <c r="B9143">
        <f>IF(ISBLANK(A9143),"",VLOOKUP(A9143,Normas!A:D,4,FALSE))</f>
      </c>
      <c r="E9143" s="2">
        <f>IF(ISBLANK(D9143),"",INT(YEARFRAC(D9143,'Vispārīga informācija'!$B$2)))</f>
      </c>
      <c r="F9143" s="2">
        <f>IFERROR(IF(ISBLANK($A9143),"",IF($A9143="Ūdeņraža jonu koncentrācija",VLOOKUP(Dati!$A9143,Normas!$A:$D,2,FALSE),VLOOKUP(Dati!$A9143,Normas!$A:$D,2,FALSE)*0.6)),"")</f>
      </c>
      <c r="G9143" s="2">
        <f>IFERROR(IF(ISBLANK($A9143),"",IF($A9143="Ūdeņraža jonu koncentrācija",VLOOKUP(Dati!$A9143,Normas!$A:$D,3,FALSE),VLOOKUP(Dati!$A9143,Normas!$A:$D,3,FALSE)*0.6)),"")</f>
      </c>
      <c r="H9143" s="2">
        <f>IFERROR(IF(ISBLANK($A9143),"",IF($A9143="Ūdeņraža jonu koncentrācija",VLOOKUP(Dati!$A9143,Normas!$A:$D,2,FALSE),VLOOKUP(Dati!$A9143,Normas!$A:$D,2,FALSE)*0.3)),"")</f>
      </c>
      <c r="I9143" s="2">
        <f>IFERROR(IF(ISBLANK($A9143),"",IF($A9143="Ūdeņraža jonu koncentrācija",VLOOKUP(Dati!$A9143,Normas!$A:$D,3,FALSE),VLOOKUP(Dati!$A9143,Normas!$A:$D,3,FALSE)*0.3)),"")</f>
      </c>
    </row>
    <row r="9144" spans="2:9" x14ac:dyDescent="0.2">
      <c r="B9144">
        <f>IF(ISBLANK(A9144),"",VLOOKUP(A9144,Normas!A:D,4,FALSE))</f>
      </c>
      <c r="E9144" s="2">
        <f>IF(ISBLANK(D9144),"",INT(YEARFRAC(D9144,'Vispārīga informācija'!$B$2)))</f>
      </c>
      <c r="F9144" s="2">
        <f>IFERROR(IF(ISBLANK($A9144),"",IF($A9144="Ūdeņraža jonu koncentrācija",VLOOKUP(Dati!$A9144,Normas!$A:$D,2,FALSE),VLOOKUP(Dati!$A9144,Normas!$A:$D,2,FALSE)*0.6)),"")</f>
      </c>
      <c r="G9144" s="2">
        <f>IFERROR(IF(ISBLANK($A9144),"",IF($A9144="Ūdeņraža jonu koncentrācija",VLOOKUP(Dati!$A9144,Normas!$A:$D,3,FALSE),VLOOKUP(Dati!$A9144,Normas!$A:$D,3,FALSE)*0.6)),"")</f>
      </c>
      <c r="H9144" s="2">
        <f>IFERROR(IF(ISBLANK($A9144),"",IF($A9144="Ūdeņraža jonu koncentrācija",VLOOKUP(Dati!$A9144,Normas!$A:$D,2,FALSE),VLOOKUP(Dati!$A9144,Normas!$A:$D,2,FALSE)*0.3)),"")</f>
      </c>
      <c r="I9144" s="2">
        <f>IFERROR(IF(ISBLANK($A9144),"",IF($A9144="Ūdeņraža jonu koncentrācija",VLOOKUP(Dati!$A9144,Normas!$A:$D,3,FALSE),VLOOKUP(Dati!$A9144,Normas!$A:$D,3,FALSE)*0.3)),"")</f>
      </c>
    </row>
    <row r="9145" spans="2:9" x14ac:dyDescent="0.2">
      <c r="B9145">
        <f>IF(ISBLANK(A9145),"",VLOOKUP(A9145,Normas!A:D,4,FALSE))</f>
      </c>
      <c r="E9145" s="2">
        <f>IF(ISBLANK(D9145),"",INT(YEARFRAC(D9145,'Vispārīga informācija'!$B$2)))</f>
      </c>
      <c r="F9145" s="2">
        <f>IFERROR(IF(ISBLANK($A9145),"",IF($A9145="Ūdeņraža jonu koncentrācija",VLOOKUP(Dati!$A9145,Normas!$A:$D,2,FALSE),VLOOKUP(Dati!$A9145,Normas!$A:$D,2,FALSE)*0.6)),"")</f>
      </c>
      <c r="G9145" s="2">
        <f>IFERROR(IF(ISBLANK($A9145),"",IF($A9145="Ūdeņraža jonu koncentrācija",VLOOKUP(Dati!$A9145,Normas!$A:$D,3,FALSE),VLOOKUP(Dati!$A9145,Normas!$A:$D,3,FALSE)*0.6)),"")</f>
      </c>
      <c r="H9145" s="2">
        <f>IFERROR(IF(ISBLANK($A9145),"",IF($A9145="Ūdeņraža jonu koncentrācija",VLOOKUP(Dati!$A9145,Normas!$A:$D,2,FALSE),VLOOKUP(Dati!$A9145,Normas!$A:$D,2,FALSE)*0.3)),"")</f>
      </c>
      <c r="I9145" s="2">
        <f>IFERROR(IF(ISBLANK($A9145),"",IF($A9145="Ūdeņraža jonu koncentrācija",VLOOKUP(Dati!$A9145,Normas!$A:$D,3,FALSE),VLOOKUP(Dati!$A9145,Normas!$A:$D,3,FALSE)*0.3)),"")</f>
      </c>
    </row>
    <row r="9146" spans="2:9" x14ac:dyDescent="0.2">
      <c r="B9146">
        <f>IF(ISBLANK(A9146),"",VLOOKUP(A9146,Normas!A:D,4,FALSE))</f>
      </c>
      <c r="E9146" s="2">
        <f>IF(ISBLANK(D9146),"",INT(YEARFRAC(D9146,'Vispārīga informācija'!$B$2)))</f>
      </c>
      <c r="F9146" s="2">
        <f>IFERROR(IF(ISBLANK($A9146),"",IF($A9146="Ūdeņraža jonu koncentrācija",VLOOKUP(Dati!$A9146,Normas!$A:$D,2,FALSE),VLOOKUP(Dati!$A9146,Normas!$A:$D,2,FALSE)*0.6)),"")</f>
      </c>
      <c r="G9146" s="2">
        <f>IFERROR(IF(ISBLANK($A9146),"",IF($A9146="Ūdeņraža jonu koncentrācija",VLOOKUP(Dati!$A9146,Normas!$A:$D,3,FALSE),VLOOKUP(Dati!$A9146,Normas!$A:$D,3,FALSE)*0.6)),"")</f>
      </c>
      <c r="H9146" s="2">
        <f>IFERROR(IF(ISBLANK($A9146),"",IF($A9146="Ūdeņraža jonu koncentrācija",VLOOKUP(Dati!$A9146,Normas!$A:$D,2,FALSE),VLOOKUP(Dati!$A9146,Normas!$A:$D,2,FALSE)*0.3)),"")</f>
      </c>
      <c r="I9146" s="2">
        <f>IFERROR(IF(ISBLANK($A9146),"",IF($A9146="Ūdeņraža jonu koncentrācija",VLOOKUP(Dati!$A9146,Normas!$A:$D,3,FALSE),VLOOKUP(Dati!$A9146,Normas!$A:$D,3,FALSE)*0.3)),"")</f>
      </c>
    </row>
    <row r="9147" spans="2:9" x14ac:dyDescent="0.2">
      <c r="B9147">
        <f>IF(ISBLANK(A9147),"",VLOOKUP(A9147,Normas!A:D,4,FALSE))</f>
      </c>
      <c r="E9147" s="2">
        <f>IF(ISBLANK(D9147),"",INT(YEARFRAC(D9147,'Vispārīga informācija'!$B$2)))</f>
      </c>
      <c r="F9147" s="2">
        <f>IFERROR(IF(ISBLANK($A9147),"",IF($A9147="Ūdeņraža jonu koncentrācija",VLOOKUP(Dati!$A9147,Normas!$A:$D,2,FALSE),VLOOKUP(Dati!$A9147,Normas!$A:$D,2,FALSE)*0.6)),"")</f>
      </c>
      <c r="G9147" s="2">
        <f>IFERROR(IF(ISBLANK($A9147),"",IF($A9147="Ūdeņraža jonu koncentrācija",VLOOKUP(Dati!$A9147,Normas!$A:$D,3,FALSE),VLOOKUP(Dati!$A9147,Normas!$A:$D,3,FALSE)*0.6)),"")</f>
      </c>
      <c r="H9147" s="2">
        <f>IFERROR(IF(ISBLANK($A9147),"",IF($A9147="Ūdeņraža jonu koncentrācija",VLOOKUP(Dati!$A9147,Normas!$A:$D,2,FALSE),VLOOKUP(Dati!$A9147,Normas!$A:$D,2,FALSE)*0.3)),"")</f>
      </c>
      <c r="I9147" s="2">
        <f>IFERROR(IF(ISBLANK($A9147),"",IF($A9147="Ūdeņraža jonu koncentrācija",VLOOKUP(Dati!$A9147,Normas!$A:$D,3,FALSE),VLOOKUP(Dati!$A9147,Normas!$A:$D,3,FALSE)*0.3)),"")</f>
      </c>
    </row>
    <row r="9148" spans="2:9" x14ac:dyDescent="0.2">
      <c r="B9148">
        <f>IF(ISBLANK(A9148),"",VLOOKUP(A9148,Normas!A:D,4,FALSE))</f>
      </c>
      <c r="E9148" s="2">
        <f>IF(ISBLANK(D9148),"",INT(YEARFRAC(D9148,'Vispārīga informācija'!$B$2)))</f>
      </c>
      <c r="F9148" s="2">
        <f>IFERROR(IF(ISBLANK($A9148),"",IF($A9148="Ūdeņraža jonu koncentrācija",VLOOKUP(Dati!$A9148,Normas!$A:$D,2,FALSE),VLOOKUP(Dati!$A9148,Normas!$A:$D,2,FALSE)*0.6)),"")</f>
      </c>
      <c r="G9148" s="2">
        <f>IFERROR(IF(ISBLANK($A9148),"",IF($A9148="Ūdeņraža jonu koncentrācija",VLOOKUP(Dati!$A9148,Normas!$A:$D,3,FALSE),VLOOKUP(Dati!$A9148,Normas!$A:$D,3,FALSE)*0.6)),"")</f>
      </c>
      <c r="H9148" s="2">
        <f>IFERROR(IF(ISBLANK($A9148),"",IF($A9148="Ūdeņraža jonu koncentrācija",VLOOKUP(Dati!$A9148,Normas!$A:$D,2,FALSE),VLOOKUP(Dati!$A9148,Normas!$A:$D,2,FALSE)*0.3)),"")</f>
      </c>
      <c r="I9148" s="2">
        <f>IFERROR(IF(ISBLANK($A9148),"",IF($A9148="Ūdeņraža jonu koncentrācija",VLOOKUP(Dati!$A9148,Normas!$A:$D,3,FALSE),VLOOKUP(Dati!$A9148,Normas!$A:$D,3,FALSE)*0.3)),"")</f>
      </c>
    </row>
    <row r="9149" spans="2:9" x14ac:dyDescent="0.2">
      <c r="B9149">
        <f>IF(ISBLANK(A9149),"",VLOOKUP(A9149,Normas!A:D,4,FALSE))</f>
      </c>
      <c r="E9149" s="2">
        <f>IF(ISBLANK(D9149),"",INT(YEARFRAC(D9149,'Vispārīga informācija'!$B$2)))</f>
      </c>
      <c r="F9149" s="2">
        <f>IFERROR(IF(ISBLANK($A9149),"",IF($A9149="Ūdeņraža jonu koncentrācija",VLOOKUP(Dati!$A9149,Normas!$A:$D,2,FALSE),VLOOKUP(Dati!$A9149,Normas!$A:$D,2,FALSE)*0.6)),"")</f>
      </c>
      <c r="G9149" s="2">
        <f>IFERROR(IF(ISBLANK($A9149),"",IF($A9149="Ūdeņraža jonu koncentrācija",VLOOKUP(Dati!$A9149,Normas!$A:$D,3,FALSE),VLOOKUP(Dati!$A9149,Normas!$A:$D,3,FALSE)*0.6)),"")</f>
      </c>
      <c r="H9149" s="2">
        <f>IFERROR(IF(ISBLANK($A9149),"",IF($A9149="Ūdeņraža jonu koncentrācija",VLOOKUP(Dati!$A9149,Normas!$A:$D,2,FALSE),VLOOKUP(Dati!$A9149,Normas!$A:$D,2,FALSE)*0.3)),"")</f>
      </c>
      <c r="I9149" s="2">
        <f>IFERROR(IF(ISBLANK($A9149),"",IF($A9149="Ūdeņraža jonu koncentrācija",VLOOKUP(Dati!$A9149,Normas!$A:$D,3,FALSE),VLOOKUP(Dati!$A9149,Normas!$A:$D,3,FALSE)*0.3)),"")</f>
      </c>
    </row>
    <row r="9150" spans="2:9" x14ac:dyDescent="0.2">
      <c r="B9150">
        <f>IF(ISBLANK(A9150),"",VLOOKUP(A9150,Normas!A:D,4,FALSE))</f>
      </c>
      <c r="E9150" s="2">
        <f>IF(ISBLANK(D9150),"",INT(YEARFRAC(D9150,'Vispārīga informācija'!$B$2)))</f>
      </c>
      <c r="F9150" s="2">
        <f>IFERROR(IF(ISBLANK($A9150),"",IF($A9150="Ūdeņraža jonu koncentrācija",VLOOKUP(Dati!$A9150,Normas!$A:$D,2,FALSE),VLOOKUP(Dati!$A9150,Normas!$A:$D,2,FALSE)*0.6)),"")</f>
      </c>
      <c r="G9150" s="2">
        <f>IFERROR(IF(ISBLANK($A9150),"",IF($A9150="Ūdeņraža jonu koncentrācija",VLOOKUP(Dati!$A9150,Normas!$A:$D,3,FALSE),VLOOKUP(Dati!$A9150,Normas!$A:$D,3,FALSE)*0.6)),"")</f>
      </c>
      <c r="H9150" s="2">
        <f>IFERROR(IF(ISBLANK($A9150),"",IF($A9150="Ūdeņraža jonu koncentrācija",VLOOKUP(Dati!$A9150,Normas!$A:$D,2,FALSE),VLOOKUP(Dati!$A9150,Normas!$A:$D,2,FALSE)*0.3)),"")</f>
      </c>
      <c r="I9150" s="2">
        <f>IFERROR(IF(ISBLANK($A9150),"",IF($A9150="Ūdeņraža jonu koncentrācija",VLOOKUP(Dati!$A9150,Normas!$A:$D,3,FALSE),VLOOKUP(Dati!$A9150,Normas!$A:$D,3,FALSE)*0.3)),"")</f>
      </c>
    </row>
    <row r="9151" spans="2:9" x14ac:dyDescent="0.2">
      <c r="B9151">
        <f>IF(ISBLANK(A9151),"",VLOOKUP(A9151,Normas!A:D,4,FALSE))</f>
      </c>
      <c r="E9151" s="2">
        <f>IF(ISBLANK(D9151),"",INT(YEARFRAC(D9151,'Vispārīga informācija'!$B$2)))</f>
      </c>
      <c r="F9151" s="2">
        <f>IFERROR(IF(ISBLANK($A9151),"",IF($A9151="Ūdeņraža jonu koncentrācija",VLOOKUP(Dati!$A9151,Normas!$A:$D,2,FALSE),VLOOKUP(Dati!$A9151,Normas!$A:$D,2,FALSE)*0.6)),"")</f>
      </c>
      <c r="G9151" s="2">
        <f>IFERROR(IF(ISBLANK($A9151),"",IF($A9151="Ūdeņraža jonu koncentrācija",VLOOKUP(Dati!$A9151,Normas!$A:$D,3,FALSE),VLOOKUP(Dati!$A9151,Normas!$A:$D,3,FALSE)*0.6)),"")</f>
      </c>
      <c r="H9151" s="2">
        <f>IFERROR(IF(ISBLANK($A9151),"",IF($A9151="Ūdeņraža jonu koncentrācija",VLOOKUP(Dati!$A9151,Normas!$A:$D,2,FALSE),VLOOKUP(Dati!$A9151,Normas!$A:$D,2,FALSE)*0.3)),"")</f>
      </c>
      <c r="I9151" s="2">
        <f>IFERROR(IF(ISBLANK($A9151),"",IF($A9151="Ūdeņraža jonu koncentrācija",VLOOKUP(Dati!$A9151,Normas!$A:$D,3,FALSE),VLOOKUP(Dati!$A9151,Normas!$A:$D,3,FALSE)*0.3)),"")</f>
      </c>
    </row>
    <row r="9152" spans="2:9" x14ac:dyDescent="0.2">
      <c r="B9152">
        <f>IF(ISBLANK(A9152),"",VLOOKUP(A9152,Normas!A:D,4,FALSE))</f>
      </c>
      <c r="E9152" s="2">
        <f>IF(ISBLANK(D9152),"",INT(YEARFRAC(D9152,'Vispārīga informācija'!$B$2)))</f>
      </c>
      <c r="F9152" s="2">
        <f>IFERROR(IF(ISBLANK($A9152),"",IF($A9152="Ūdeņraža jonu koncentrācija",VLOOKUP(Dati!$A9152,Normas!$A:$D,2,FALSE),VLOOKUP(Dati!$A9152,Normas!$A:$D,2,FALSE)*0.6)),"")</f>
      </c>
      <c r="G9152" s="2">
        <f>IFERROR(IF(ISBLANK($A9152),"",IF($A9152="Ūdeņraža jonu koncentrācija",VLOOKUP(Dati!$A9152,Normas!$A:$D,3,FALSE),VLOOKUP(Dati!$A9152,Normas!$A:$D,3,FALSE)*0.6)),"")</f>
      </c>
      <c r="H9152" s="2">
        <f>IFERROR(IF(ISBLANK($A9152),"",IF($A9152="Ūdeņraža jonu koncentrācija",VLOOKUP(Dati!$A9152,Normas!$A:$D,2,FALSE),VLOOKUP(Dati!$A9152,Normas!$A:$D,2,FALSE)*0.3)),"")</f>
      </c>
      <c r="I9152" s="2">
        <f>IFERROR(IF(ISBLANK($A9152),"",IF($A9152="Ūdeņraža jonu koncentrācija",VLOOKUP(Dati!$A9152,Normas!$A:$D,3,FALSE),VLOOKUP(Dati!$A9152,Normas!$A:$D,3,FALSE)*0.3)),"")</f>
      </c>
    </row>
    <row r="9153" spans="2:9" x14ac:dyDescent="0.2">
      <c r="B9153">
        <f>IF(ISBLANK(A9153),"",VLOOKUP(A9153,Normas!A:D,4,FALSE))</f>
      </c>
      <c r="E9153" s="2">
        <f>IF(ISBLANK(D9153),"",INT(YEARFRAC(D9153,'Vispārīga informācija'!$B$2)))</f>
      </c>
      <c r="F9153" s="2">
        <f>IFERROR(IF(ISBLANK($A9153),"",IF($A9153="Ūdeņraža jonu koncentrācija",VLOOKUP(Dati!$A9153,Normas!$A:$D,2,FALSE),VLOOKUP(Dati!$A9153,Normas!$A:$D,2,FALSE)*0.6)),"")</f>
      </c>
      <c r="G9153" s="2">
        <f>IFERROR(IF(ISBLANK($A9153),"",IF($A9153="Ūdeņraža jonu koncentrācija",VLOOKUP(Dati!$A9153,Normas!$A:$D,3,FALSE),VLOOKUP(Dati!$A9153,Normas!$A:$D,3,FALSE)*0.6)),"")</f>
      </c>
      <c r="H9153" s="2">
        <f>IFERROR(IF(ISBLANK($A9153),"",IF($A9153="Ūdeņraža jonu koncentrācija",VLOOKUP(Dati!$A9153,Normas!$A:$D,2,FALSE),VLOOKUP(Dati!$A9153,Normas!$A:$D,2,FALSE)*0.3)),"")</f>
      </c>
      <c r="I9153" s="2">
        <f>IFERROR(IF(ISBLANK($A9153),"",IF($A9153="Ūdeņraža jonu koncentrācija",VLOOKUP(Dati!$A9153,Normas!$A:$D,3,FALSE),VLOOKUP(Dati!$A9153,Normas!$A:$D,3,FALSE)*0.3)),"")</f>
      </c>
    </row>
    <row r="9154" spans="2:9" x14ac:dyDescent="0.2">
      <c r="B9154">
        <f>IF(ISBLANK(A9154),"",VLOOKUP(A9154,Normas!A:D,4,FALSE))</f>
      </c>
      <c r="E9154" s="2">
        <f>IF(ISBLANK(D9154),"",INT(YEARFRAC(D9154,'Vispārīga informācija'!$B$2)))</f>
      </c>
      <c r="F9154" s="2">
        <f>IFERROR(IF(ISBLANK($A9154),"",IF($A9154="Ūdeņraža jonu koncentrācija",VLOOKUP(Dati!$A9154,Normas!$A:$D,2,FALSE),VLOOKUP(Dati!$A9154,Normas!$A:$D,2,FALSE)*0.6)),"")</f>
      </c>
      <c r="G9154" s="2">
        <f>IFERROR(IF(ISBLANK($A9154),"",IF($A9154="Ūdeņraža jonu koncentrācija",VLOOKUP(Dati!$A9154,Normas!$A:$D,3,FALSE),VLOOKUP(Dati!$A9154,Normas!$A:$D,3,FALSE)*0.6)),"")</f>
      </c>
      <c r="H9154" s="2">
        <f>IFERROR(IF(ISBLANK($A9154),"",IF($A9154="Ūdeņraža jonu koncentrācija",VLOOKUP(Dati!$A9154,Normas!$A:$D,2,FALSE),VLOOKUP(Dati!$A9154,Normas!$A:$D,2,FALSE)*0.3)),"")</f>
      </c>
      <c r="I9154" s="2">
        <f>IFERROR(IF(ISBLANK($A9154),"",IF($A9154="Ūdeņraža jonu koncentrācija",VLOOKUP(Dati!$A9154,Normas!$A:$D,3,FALSE),VLOOKUP(Dati!$A9154,Normas!$A:$D,3,FALSE)*0.3)),"")</f>
      </c>
    </row>
    <row r="9155" spans="2:9" x14ac:dyDescent="0.2">
      <c r="B9155">
        <f>IF(ISBLANK(A9155),"",VLOOKUP(A9155,Normas!A:D,4,FALSE))</f>
      </c>
      <c r="E9155" s="2">
        <f>IF(ISBLANK(D9155),"",INT(YEARFRAC(D9155,'Vispārīga informācija'!$B$2)))</f>
      </c>
      <c r="F9155" s="2">
        <f>IFERROR(IF(ISBLANK($A9155),"",IF($A9155="Ūdeņraža jonu koncentrācija",VLOOKUP(Dati!$A9155,Normas!$A:$D,2,FALSE),VLOOKUP(Dati!$A9155,Normas!$A:$D,2,FALSE)*0.6)),"")</f>
      </c>
      <c r="G9155" s="2">
        <f>IFERROR(IF(ISBLANK($A9155),"",IF($A9155="Ūdeņraža jonu koncentrācija",VLOOKUP(Dati!$A9155,Normas!$A:$D,3,FALSE),VLOOKUP(Dati!$A9155,Normas!$A:$D,3,FALSE)*0.6)),"")</f>
      </c>
      <c r="H9155" s="2">
        <f>IFERROR(IF(ISBLANK($A9155),"",IF($A9155="Ūdeņraža jonu koncentrācija",VLOOKUP(Dati!$A9155,Normas!$A:$D,2,FALSE),VLOOKUP(Dati!$A9155,Normas!$A:$D,2,FALSE)*0.3)),"")</f>
      </c>
      <c r="I9155" s="2">
        <f>IFERROR(IF(ISBLANK($A9155),"",IF($A9155="Ūdeņraža jonu koncentrācija",VLOOKUP(Dati!$A9155,Normas!$A:$D,3,FALSE),VLOOKUP(Dati!$A9155,Normas!$A:$D,3,FALSE)*0.3)),"")</f>
      </c>
    </row>
    <row r="9156" spans="2:9" x14ac:dyDescent="0.2">
      <c r="B9156">
        <f>IF(ISBLANK(A9156),"",VLOOKUP(A9156,Normas!A:D,4,FALSE))</f>
      </c>
      <c r="E9156" s="2">
        <f>IF(ISBLANK(D9156),"",INT(YEARFRAC(D9156,'Vispārīga informācija'!$B$2)))</f>
      </c>
      <c r="F9156" s="2">
        <f>IFERROR(IF(ISBLANK($A9156),"",IF($A9156="Ūdeņraža jonu koncentrācija",VLOOKUP(Dati!$A9156,Normas!$A:$D,2,FALSE),VLOOKUP(Dati!$A9156,Normas!$A:$D,2,FALSE)*0.6)),"")</f>
      </c>
      <c r="G9156" s="2">
        <f>IFERROR(IF(ISBLANK($A9156),"",IF($A9156="Ūdeņraža jonu koncentrācija",VLOOKUP(Dati!$A9156,Normas!$A:$D,3,FALSE),VLOOKUP(Dati!$A9156,Normas!$A:$D,3,FALSE)*0.6)),"")</f>
      </c>
      <c r="H9156" s="2">
        <f>IFERROR(IF(ISBLANK($A9156),"",IF($A9156="Ūdeņraža jonu koncentrācija",VLOOKUP(Dati!$A9156,Normas!$A:$D,2,FALSE),VLOOKUP(Dati!$A9156,Normas!$A:$D,2,FALSE)*0.3)),"")</f>
      </c>
      <c r="I9156" s="2">
        <f>IFERROR(IF(ISBLANK($A9156),"",IF($A9156="Ūdeņraža jonu koncentrācija",VLOOKUP(Dati!$A9156,Normas!$A:$D,3,FALSE),VLOOKUP(Dati!$A9156,Normas!$A:$D,3,FALSE)*0.3)),"")</f>
      </c>
    </row>
    <row r="9157" spans="2:9" x14ac:dyDescent="0.2">
      <c r="B9157">
        <f>IF(ISBLANK(A9157),"",VLOOKUP(A9157,Normas!A:D,4,FALSE))</f>
      </c>
      <c r="E9157" s="2">
        <f>IF(ISBLANK(D9157),"",INT(YEARFRAC(D9157,'Vispārīga informācija'!$B$2)))</f>
      </c>
      <c r="F9157" s="2">
        <f>IFERROR(IF(ISBLANK($A9157),"",IF($A9157="Ūdeņraža jonu koncentrācija",VLOOKUP(Dati!$A9157,Normas!$A:$D,2,FALSE),VLOOKUP(Dati!$A9157,Normas!$A:$D,2,FALSE)*0.6)),"")</f>
      </c>
      <c r="G9157" s="2">
        <f>IFERROR(IF(ISBLANK($A9157),"",IF($A9157="Ūdeņraža jonu koncentrācija",VLOOKUP(Dati!$A9157,Normas!$A:$D,3,FALSE),VLOOKUP(Dati!$A9157,Normas!$A:$D,3,FALSE)*0.6)),"")</f>
      </c>
      <c r="H9157" s="2">
        <f>IFERROR(IF(ISBLANK($A9157),"",IF($A9157="Ūdeņraža jonu koncentrācija",VLOOKUP(Dati!$A9157,Normas!$A:$D,2,FALSE),VLOOKUP(Dati!$A9157,Normas!$A:$D,2,FALSE)*0.3)),"")</f>
      </c>
      <c r="I9157" s="2">
        <f>IFERROR(IF(ISBLANK($A9157),"",IF($A9157="Ūdeņraža jonu koncentrācija",VLOOKUP(Dati!$A9157,Normas!$A:$D,3,FALSE),VLOOKUP(Dati!$A9157,Normas!$A:$D,3,FALSE)*0.3)),"")</f>
      </c>
    </row>
    <row r="9158" spans="2:9" x14ac:dyDescent="0.2">
      <c r="B9158">
        <f>IF(ISBLANK(A9158),"",VLOOKUP(A9158,Normas!A:D,4,FALSE))</f>
      </c>
      <c r="E9158" s="2">
        <f>IF(ISBLANK(D9158),"",INT(YEARFRAC(D9158,'Vispārīga informācija'!$B$2)))</f>
      </c>
      <c r="F9158" s="2">
        <f>IFERROR(IF(ISBLANK($A9158),"",IF($A9158="Ūdeņraža jonu koncentrācija",VLOOKUP(Dati!$A9158,Normas!$A:$D,2,FALSE),VLOOKUP(Dati!$A9158,Normas!$A:$D,2,FALSE)*0.6)),"")</f>
      </c>
      <c r="G9158" s="2">
        <f>IFERROR(IF(ISBLANK($A9158),"",IF($A9158="Ūdeņraža jonu koncentrācija",VLOOKUP(Dati!$A9158,Normas!$A:$D,3,FALSE),VLOOKUP(Dati!$A9158,Normas!$A:$D,3,FALSE)*0.6)),"")</f>
      </c>
      <c r="H9158" s="2">
        <f>IFERROR(IF(ISBLANK($A9158),"",IF($A9158="Ūdeņraža jonu koncentrācija",VLOOKUP(Dati!$A9158,Normas!$A:$D,2,FALSE),VLOOKUP(Dati!$A9158,Normas!$A:$D,2,FALSE)*0.3)),"")</f>
      </c>
      <c r="I9158" s="2">
        <f>IFERROR(IF(ISBLANK($A9158),"",IF($A9158="Ūdeņraža jonu koncentrācija",VLOOKUP(Dati!$A9158,Normas!$A:$D,3,FALSE),VLOOKUP(Dati!$A9158,Normas!$A:$D,3,FALSE)*0.3)),"")</f>
      </c>
    </row>
    <row r="9159" spans="2:9" x14ac:dyDescent="0.2">
      <c r="B9159">
        <f>IF(ISBLANK(A9159),"",VLOOKUP(A9159,Normas!A:D,4,FALSE))</f>
      </c>
      <c r="E9159" s="2">
        <f>IF(ISBLANK(D9159),"",INT(YEARFRAC(D9159,'Vispārīga informācija'!$B$2)))</f>
      </c>
      <c r="F9159" s="2">
        <f>IFERROR(IF(ISBLANK($A9159),"",IF($A9159="Ūdeņraža jonu koncentrācija",VLOOKUP(Dati!$A9159,Normas!$A:$D,2,FALSE),VLOOKUP(Dati!$A9159,Normas!$A:$D,2,FALSE)*0.6)),"")</f>
      </c>
      <c r="G9159" s="2">
        <f>IFERROR(IF(ISBLANK($A9159),"",IF($A9159="Ūdeņraža jonu koncentrācija",VLOOKUP(Dati!$A9159,Normas!$A:$D,3,FALSE),VLOOKUP(Dati!$A9159,Normas!$A:$D,3,FALSE)*0.6)),"")</f>
      </c>
      <c r="H9159" s="2">
        <f>IFERROR(IF(ISBLANK($A9159),"",IF($A9159="Ūdeņraža jonu koncentrācija",VLOOKUP(Dati!$A9159,Normas!$A:$D,2,FALSE),VLOOKUP(Dati!$A9159,Normas!$A:$D,2,FALSE)*0.3)),"")</f>
      </c>
      <c r="I9159" s="2">
        <f>IFERROR(IF(ISBLANK($A9159),"",IF($A9159="Ūdeņraža jonu koncentrācija",VLOOKUP(Dati!$A9159,Normas!$A:$D,3,FALSE),VLOOKUP(Dati!$A9159,Normas!$A:$D,3,FALSE)*0.3)),"")</f>
      </c>
    </row>
    <row r="9160" spans="2:9" x14ac:dyDescent="0.2">
      <c r="B9160">
        <f>IF(ISBLANK(A9160),"",VLOOKUP(A9160,Normas!A:D,4,FALSE))</f>
      </c>
      <c r="E9160" s="2">
        <f>IF(ISBLANK(D9160),"",INT(YEARFRAC(D9160,'Vispārīga informācija'!$B$2)))</f>
      </c>
      <c r="F9160" s="2">
        <f>IFERROR(IF(ISBLANK($A9160),"",IF($A9160="Ūdeņraža jonu koncentrācija",VLOOKUP(Dati!$A9160,Normas!$A:$D,2,FALSE),VLOOKUP(Dati!$A9160,Normas!$A:$D,2,FALSE)*0.6)),"")</f>
      </c>
      <c r="G9160" s="2">
        <f>IFERROR(IF(ISBLANK($A9160),"",IF($A9160="Ūdeņraža jonu koncentrācija",VLOOKUP(Dati!$A9160,Normas!$A:$D,3,FALSE),VLOOKUP(Dati!$A9160,Normas!$A:$D,3,FALSE)*0.6)),"")</f>
      </c>
      <c r="H9160" s="2">
        <f>IFERROR(IF(ISBLANK($A9160),"",IF($A9160="Ūdeņraža jonu koncentrācija",VLOOKUP(Dati!$A9160,Normas!$A:$D,2,FALSE),VLOOKUP(Dati!$A9160,Normas!$A:$D,2,FALSE)*0.3)),"")</f>
      </c>
      <c r="I9160" s="2">
        <f>IFERROR(IF(ISBLANK($A9160),"",IF($A9160="Ūdeņraža jonu koncentrācija",VLOOKUP(Dati!$A9160,Normas!$A:$D,3,FALSE),VLOOKUP(Dati!$A9160,Normas!$A:$D,3,FALSE)*0.3)),"")</f>
      </c>
    </row>
    <row r="9161" spans="2:9" x14ac:dyDescent="0.2">
      <c r="B9161">
        <f>IF(ISBLANK(A9161),"",VLOOKUP(A9161,Normas!A:D,4,FALSE))</f>
      </c>
      <c r="E9161" s="2">
        <f>IF(ISBLANK(D9161),"",INT(YEARFRAC(D9161,'Vispārīga informācija'!$B$2)))</f>
      </c>
      <c r="F9161" s="2">
        <f>IFERROR(IF(ISBLANK($A9161),"",IF($A9161="Ūdeņraža jonu koncentrācija",VLOOKUP(Dati!$A9161,Normas!$A:$D,2,FALSE),VLOOKUP(Dati!$A9161,Normas!$A:$D,2,FALSE)*0.6)),"")</f>
      </c>
      <c r="G9161" s="2">
        <f>IFERROR(IF(ISBLANK($A9161),"",IF($A9161="Ūdeņraža jonu koncentrācija",VLOOKUP(Dati!$A9161,Normas!$A:$D,3,FALSE),VLOOKUP(Dati!$A9161,Normas!$A:$D,3,FALSE)*0.6)),"")</f>
      </c>
      <c r="H9161" s="2">
        <f>IFERROR(IF(ISBLANK($A9161),"",IF($A9161="Ūdeņraža jonu koncentrācija",VLOOKUP(Dati!$A9161,Normas!$A:$D,2,FALSE),VLOOKUP(Dati!$A9161,Normas!$A:$D,2,FALSE)*0.3)),"")</f>
      </c>
      <c r="I9161" s="2">
        <f>IFERROR(IF(ISBLANK($A9161),"",IF($A9161="Ūdeņraža jonu koncentrācija",VLOOKUP(Dati!$A9161,Normas!$A:$D,3,FALSE),VLOOKUP(Dati!$A9161,Normas!$A:$D,3,FALSE)*0.3)),"")</f>
      </c>
    </row>
    <row r="9162" spans="2:9" x14ac:dyDescent="0.2">
      <c r="B9162">
        <f>IF(ISBLANK(A9162),"",VLOOKUP(A9162,Normas!A:D,4,FALSE))</f>
      </c>
      <c r="E9162" s="2">
        <f>IF(ISBLANK(D9162),"",INT(YEARFRAC(D9162,'Vispārīga informācija'!$B$2)))</f>
      </c>
      <c r="F9162" s="2">
        <f>IFERROR(IF(ISBLANK($A9162),"",IF($A9162="Ūdeņraža jonu koncentrācija",VLOOKUP(Dati!$A9162,Normas!$A:$D,2,FALSE),VLOOKUP(Dati!$A9162,Normas!$A:$D,2,FALSE)*0.6)),"")</f>
      </c>
      <c r="G9162" s="2">
        <f>IFERROR(IF(ISBLANK($A9162),"",IF($A9162="Ūdeņraža jonu koncentrācija",VLOOKUP(Dati!$A9162,Normas!$A:$D,3,FALSE),VLOOKUP(Dati!$A9162,Normas!$A:$D,3,FALSE)*0.6)),"")</f>
      </c>
      <c r="H9162" s="2">
        <f>IFERROR(IF(ISBLANK($A9162),"",IF($A9162="Ūdeņraža jonu koncentrācija",VLOOKUP(Dati!$A9162,Normas!$A:$D,2,FALSE),VLOOKUP(Dati!$A9162,Normas!$A:$D,2,FALSE)*0.3)),"")</f>
      </c>
      <c r="I9162" s="2">
        <f>IFERROR(IF(ISBLANK($A9162),"",IF($A9162="Ūdeņraža jonu koncentrācija",VLOOKUP(Dati!$A9162,Normas!$A:$D,3,FALSE),VLOOKUP(Dati!$A9162,Normas!$A:$D,3,FALSE)*0.3)),"")</f>
      </c>
    </row>
    <row r="9163" spans="2:9" x14ac:dyDescent="0.2">
      <c r="B9163">
        <f>IF(ISBLANK(A9163),"",VLOOKUP(A9163,Normas!A:D,4,FALSE))</f>
      </c>
      <c r="E9163" s="2">
        <f>IF(ISBLANK(D9163),"",INT(YEARFRAC(D9163,'Vispārīga informācija'!$B$2)))</f>
      </c>
      <c r="F9163" s="2">
        <f>IFERROR(IF(ISBLANK($A9163),"",IF($A9163="Ūdeņraža jonu koncentrācija",VLOOKUP(Dati!$A9163,Normas!$A:$D,2,FALSE),VLOOKUP(Dati!$A9163,Normas!$A:$D,2,FALSE)*0.6)),"")</f>
      </c>
      <c r="G9163" s="2">
        <f>IFERROR(IF(ISBLANK($A9163),"",IF($A9163="Ūdeņraža jonu koncentrācija",VLOOKUP(Dati!$A9163,Normas!$A:$D,3,FALSE),VLOOKUP(Dati!$A9163,Normas!$A:$D,3,FALSE)*0.6)),"")</f>
      </c>
      <c r="H9163" s="2">
        <f>IFERROR(IF(ISBLANK($A9163),"",IF($A9163="Ūdeņraža jonu koncentrācija",VLOOKUP(Dati!$A9163,Normas!$A:$D,2,FALSE),VLOOKUP(Dati!$A9163,Normas!$A:$D,2,FALSE)*0.3)),"")</f>
      </c>
      <c r="I9163" s="2">
        <f>IFERROR(IF(ISBLANK($A9163),"",IF($A9163="Ūdeņraža jonu koncentrācija",VLOOKUP(Dati!$A9163,Normas!$A:$D,3,FALSE),VLOOKUP(Dati!$A9163,Normas!$A:$D,3,FALSE)*0.3)),"")</f>
      </c>
    </row>
    <row r="9164" spans="2:9" x14ac:dyDescent="0.2">
      <c r="B9164">
        <f>IF(ISBLANK(A9164),"",VLOOKUP(A9164,Normas!A:D,4,FALSE))</f>
      </c>
      <c r="E9164" s="2">
        <f>IF(ISBLANK(D9164),"",INT(YEARFRAC(D9164,'Vispārīga informācija'!$B$2)))</f>
      </c>
      <c r="F9164" s="2">
        <f>IFERROR(IF(ISBLANK($A9164),"",IF($A9164="Ūdeņraža jonu koncentrācija",VLOOKUP(Dati!$A9164,Normas!$A:$D,2,FALSE),VLOOKUP(Dati!$A9164,Normas!$A:$D,2,FALSE)*0.6)),"")</f>
      </c>
      <c r="G9164" s="2">
        <f>IFERROR(IF(ISBLANK($A9164),"",IF($A9164="Ūdeņraža jonu koncentrācija",VLOOKUP(Dati!$A9164,Normas!$A:$D,3,FALSE),VLOOKUP(Dati!$A9164,Normas!$A:$D,3,FALSE)*0.6)),"")</f>
      </c>
      <c r="H9164" s="2">
        <f>IFERROR(IF(ISBLANK($A9164),"",IF($A9164="Ūdeņraža jonu koncentrācija",VLOOKUP(Dati!$A9164,Normas!$A:$D,2,FALSE),VLOOKUP(Dati!$A9164,Normas!$A:$D,2,FALSE)*0.3)),"")</f>
      </c>
      <c r="I9164" s="2">
        <f>IFERROR(IF(ISBLANK($A9164),"",IF($A9164="Ūdeņraža jonu koncentrācija",VLOOKUP(Dati!$A9164,Normas!$A:$D,3,FALSE),VLOOKUP(Dati!$A9164,Normas!$A:$D,3,FALSE)*0.3)),"")</f>
      </c>
    </row>
    <row r="9165" spans="2:9" x14ac:dyDescent="0.2">
      <c r="B9165">
        <f>IF(ISBLANK(A9165),"",VLOOKUP(A9165,Normas!A:D,4,FALSE))</f>
      </c>
      <c r="E9165" s="2">
        <f>IF(ISBLANK(D9165),"",INT(YEARFRAC(D9165,'Vispārīga informācija'!$B$2)))</f>
      </c>
      <c r="F9165" s="2">
        <f>IFERROR(IF(ISBLANK($A9165),"",IF($A9165="Ūdeņraža jonu koncentrācija",VLOOKUP(Dati!$A9165,Normas!$A:$D,2,FALSE),VLOOKUP(Dati!$A9165,Normas!$A:$D,2,FALSE)*0.6)),"")</f>
      </c>
      <c r="G9165" s="2">
        <f>IFERROR(IF(ISBLANK($A9165),"",IF($A9165="Ūdeņraža jonu koncentrācija",VLOOKUP(Dati!$A9165,Normas!$A:$D,3,FALSE),VLOOKUP(Dati!$A9165,Normas!$A:$D,3,FALSE)*0.6)),"")</f>
      </c>
      <c r="H9165" s="2">
        <f>IFERROR(IF(ISBLANK($A9165),"",IF($A9165="Ūdeņraža jonu koncentrācija",VLOOKUP(Dati!$A9165,Normas!$A:$D,2,FALSE),VLOOKUP(Dati!$A9165,Normas!$A:$D,2,FALSE)*0.3)),"")</f>
      </c>
      <c r="I9165" s="2">
        <f>IFERROR(IF(ISBLANK($A9165),"",IF($A9165="Ūdeņraža jonu koncentrācija",VLOOKUP(Dati!$A9165,Normas!$A:$D,3,FALSE),VLOOKUP(Dati!$A9165,Normas!$A:$D,3,FALSE)*0.3)),"")</f>
      </c>
    </row>
    <row r="9166" spans="2:9" x14ac:dyDescent="0.2">
      <c r="B9166">
        <f>IF(ISBLANK(A9166),"",VLOOKUP(A9166,Normas!A:D,4,FALSE))</f>
      </c>
      <c r="E9166" s="2">
        <f>IF(ISBLANK(D9166),"",INT(YEARFRAC(D9166,'Vispārīga informācija'!$B$2)))</f>
      </c>
      <c r="F9166" s="2">
        <f>IFERROR(IF(ISBLANK($A9166),"",IF($A9166="Ūdeņraža jonu koncentrācija",VLOOKUP(Dati!$A9166,Normas!$A:$D,2,FALSE),VLOOKUP(Dati!$A9166,Normas!$A:$D,2,FALSE)*0.6)),"")</f>
      </c>
      <c r="G9166" s="2">
        <f>IFERROR(IF(ISBLANK($A9166),"",IF($A9166="Ūdeņraža jonu koncentrācija",VLOOKUP(Dati!$A9166,Normas!$A:$D,3,FALSE),VLOOKUP(Dati!$A9166,Normas!$A:$D,3,FALSE)*0.6)),"")</f>
      </c>
      <c r="H9166" s="2">
        <f>IFERROR(IF(ISBLANK($A9166),"",IF($A9166="Ūdeņraža jonu koncentrācija",VLOOKUP(Dati!$A9166,Normas!$A:$D,2,FALSE),VLOOKUP(Dati!$A9166,Normas!$A:$D,2,FALSE)*0.3)),"")</f>
      </c>
      <c r="I9166" s="2">
        <f>IFERROR(IF(ISBLANK($A9166),"",IF($A9166="Ūdeņraža jonu koncentrācija",VLOOKUP(Dati!$A9166,Normas!$A:$D,3,FALSE),VLOOKUP(Dati!$A9166,Normas!$A:$D,3,FALSE)*0.3)),"")</f>
      </c>
    </row>
    <row r="9167" spans="2:9" x14ac:dyDescent="0.2">
      <c r="B9167">
        <f>IF(ISBLANK(A9167),"",VLOOKUP(A9167,Normas!A:D,4,FALSE))</f>
      </c>
      <c r="E9167" s="2">
        <f>IF(ISBLANK(D9167),"",INT(YEARFRAC(D9167,'Vispārīga informācija'!$B$2)))</f>
      </c>
      <c r="F9167" s="2">
        <f>IFERROR(IF(ISBLANK($A9167),"",IF($A9167="Ūdeņraža jonu koncentrācija",VLOOKUP(Dati!$A9167,Normas!$A:$D,2,FALSE),VLOOKUP(Dati!$A9167,Normas!$A:$D,2,FALSE)*0.6)),"")</f>
      </c>
      <c r="G9167" s="2">
        <f>IFERROR(IF(ISBLANK($A9167),"",IF($A9167="Ūdeņraža jonu koncentrācija",VLOOKUP(Dati!$A9167,Normas!$A:$D,3,FALSE),VLOOKUP(Dati!$A9167,Normas!$A:$D,3,FALSE)*0.6)),"")</f>
      </c>
      <c r="H9167" s="2">
        <f>IFERROR(IF(ISBLANK($A9167),"",IF($A9167="Ūdeņraža jonu koncentrācija",VLOOKUP(Dati!$A9167,Normas!$A:$D,2,FALSE),VLOOKUP(Dati!$A9167,Normas!$A:$D,2,FALSE)*0.3)),"")</f>
      </c>
      <c r="I9167" s="2">
        <f>IFERROR(IF(ISBLANK($A9167),"",IF($A9167="Ūdeņraža jonu koncentrācija",VLOOKUP(Dati!$A9167,Normas!$A:$D,3,FALSE),VLOOKUP(Dati!$A9167,Normas!$A:$D,3,FALSE)*0.3)),"")</f>
      </c>
    </row>
    <row r="9168" spans="2:9" x14ac:dyDescent="0.2">
      <c r="B9168">
        <f>IF(ISBLANK(A9168),"",VLOOKUP(A9168,Normas!A:D,4,FALSE))</f>
      </c>
      <c r="E9168" s="2">
        <f>IF(ISBLANK(D9168),"",INT(YEARFRAC(D9168,'Vispārīga informācija'!$B$2)))</f>
      </c>
      <c r="F9168" s="2">
        <f>IFERROR(IF(ISBLANK($A9168),"",IF($A9168="Ūdeņraža jonu koncentrācija",VLOOKUP(Dati!$A9168,Normas!$A:$D,2,FALSE),VLOOKUP(Dati!$A9168,Normas!$A:$D,2,FALSE)*0.6)),"")</f>
      </c>
      <c r="G9168" s="2">
        <f>IFERROR(IF(ISBLANK($A9168),"",IF($A9168="Ūdeņraža jonu koncentrācija",VLOOKUP(Dati!$A9168,Normas!$A:$D,3,FALSE),VLOOKUP(Dati!$A9168,Normas!$A:$D,3,FALSE)*0.6)),"")</f>
      </c>
      <c r="H9168" s="2">
        <f>IFERROR(IF(ISBLANK($A9168),"",IF($A9168="Ūdeņraža jonu koncentrācija",VLOOKUP(Dati!$A9168,Normas!$A:$D,2,FALSE),VLOOKUP(Dati!$A9168,Normas!$A:$D,2,FALSE)*0.3)),"")</f>
      </c>
      <c r="I9168" s="2">
        <f>IFERROR(IF(ISBLANK($A9168),"",IF($A9168="Ūdeņraža jonu koncentrācija",VLOOKUP(Dati!$A9168,Normas!$A:$D,3,FALSE),VLOOKUP(Dati!$A9168,Normas!$A:$D,3,FALSE)*0.3)),"")</f>
      </c>
    </row>
    <row r="9169" spans="2:9" x14ac:dyDescent="0.2">
      <c r="B9169">
        <f>IF(ISBLANK(A9169),"",VLOOKUP(A9169,Normas!A:D,4,FALSE))</f>
      </c>
      <c r="E9169" s="2">
        <f>IF(ISBLANK(D9169),"",INT(YEARFRAC(D9169,'Vispārīga informācija'!$B$2)))</f>
      </c>
      <c r="F9169" s="2">
        <f>IFERROR(IF(ISBLANK($A9169),"",IF($A9169="Ūdeņraža jonu koncentrācija",VLOOKUP(Dati!$A9169,Normas!$A:$D,2,FALSE),VLOOKUP(Dati!$A9169,Normas!$A:$D,2,FALSE)*0.6)),"")</f>
      </c>
      <c r="G9169" s="2">
        <f>IFERROR(IF(ISBLANK($A9169),"",IF($A9169="Ūdeņraža jonu koncentrācija",VLOOKUP(Dati!$A9169,Normas!$A:$D,3,FALSE),VLOOKUP(Dati!$A9169,Normas!$A:$D,3,FALSE)*0.6)),"")</f>
      </c>
      <c r="H9169" s="2">
        <f>IFERROR(IF(ISBLANK($A9169),"",IF($A9169="Ūdeņraža jonu koncentrācija",VLOOKUP(Dati!$A9169,Normas!$A:$D,2,FALSE),VLOOKUP(Dati!$A9169,Normas!$A:$D,2,FALSE)*0.3)),"")</f>
      </c>
      <c r="I9169" s="2">
        <f>IFERROR(IF(ISBLANK($A9169),"",IF($A9169="Ūdeņraža jonu koncentrācija",VLOOKUP(Dati!$A9169,Normas!$A:$D,3,FALSE),VLOOKUP(Dati!$A9169,Normas!$A:$D,3,FALSE)*0.3)),"")</f>
      </c>
    </row>
    <row r="9170" spans="2:9" x14ac:dyDescent="0.2">
      <c r="B9170">
        <f>IF(ISBLANK(A9170),"",VLOOKUP(A9170,Normas!A:D,4,FALSE))</f>
      </c>
      <c r="E9170" s="2">
        <f>IF(ISBLANK(D9170),"",INT(YEARFRAC(D9170,'Vispārīga informācija'!$B$2)))</f>
      </c>
      <c r="F9170" s="2">
        <f>IFERROR(IF(ISBLANK($A9170),"",IF($A9170="Ūdeņraža jonu koncentrācija",VLOOKUP(Dati!$A9170,Normas!$A:$D,2,FALSE),VLOOKUP(Dati!$A9170,Normas!$A:$D,2,FALSE)*0.6)),"")</f>
      </c>
      <c r="G9170" s="2">
        <f>IFERROR(IF(ISBLANK($A9170),"",IF($A9170="Ūdeņraža jonu koncentrācija",VLOOKUP(Dati!$A9170,Normas!$A:$D,3,FALSE),VLOOKUP(Dati!$A9170,Normas!$A:$D,3,FALSE)*0.6)),"")</f>
      </c>
      <c r="H9170" s="2">
        <f>IFERROR(IF(ISBLANK($A9170),"",IF($A9170="Ūdeņraža jonu koncentrācija",VLOOKUP(Dati!$A9170,Normas!$A:$D,2,FALSE),VLOOKUP(Dati!$A9170,Normas!$A:$D,2,FALSE)*0.3)),"")</f>
      </c>
      <c r="I9170" s="2">
        <f>IFERROR(IF(ISBLANK($A9170),"",IF($A9170="Ūdeņraža jonu koncentrācija",VLOOKUP(Dati!$A9170,Normas!$A:$D,3,FALSE),VLOOKUP(Dati!$A9170,Normas!$A:$D,3,FALSE)*0.3)),"")</f>
      </c>
    </row>
    <row r="9171" spans="2:9" x14ac:dyDescent="0.2">
      <c r="B9171">
        <f>IF(ISBLANK(A9171),"",VLOOKUP(A9171,Normas!A:D,4,FALSE))</f>
      </c>
      <c r="E9171" s="2">
        <f>IF(ISBLANK(D9171),"",INT(YEARFRAC(D9171,'Vispārīga informācija'!$B$2)))</f>
      </c>
      <c r="F9171" s="2">
        <f>IFERROR(IF(ISBLANK($A9171),"",IF($A9171="Ūdeņraža jonu koncentrācija",VLOOKUP(Dati!$A9171,Normas!$A:$D,2,FALSE),VLOOKUP(Dati!$A9171,Normas!$A:$D,2,FALSE)*0.6)),"")</f>
      </c>
      <c r="G9171" s="2">
        <f>IFERROR(IF(ISBLANK($A9171),"",IF($A9171="Ūdeņraža jonu koncentrācija",VLOOKUP(Dati!$A9171,Normas!$A:$D,3,FALSE),VLOOKUP(Dati!$A9171,Normas!$A:$D,3,FALSE)*0.6)),"")</f>
      </c>
      <c r="H9171" s="2">
        <f>IFERROR(IF(ISBLANK($A9171),"",IF($A9171="Ūdeņraža jonu koncentrācija",VLOOKUP(Dati!$A9171,Normas!$A:$D,2,FALSE),VLOOKUP(Dati!$A9171,Normas!$A:$D,2,FALSE)*0.3)),"")</f>
      </c>
      <c r="I9171" s="2">
        <f>IFERROR(IF(ISBLANK($A9171),"",IF($A9171="Ūdeņraža jonu koncentrācija",VLOOKUP(Dati!$A9171,Normas!$A:$D,3,FALSE),VLOOKUP(Dati!$A9171,Normas!$A:$D,3,FALSE)*0.3)),"")</f>
      </c>
    </row>
    <row r="9172" spans="2:9" x14ac:dyDescent="0.2">
      <c r="B9172">
        <f>IF(ISBLANK(A9172),"",VLOOKUP(A9172,Normas!A:D,4,FALSE))</f>
      </c>
      <c r="E9172" s="2">
        <f>IF(ISBLANK(D9172),"",INT(YEARFRAC(D9172,'Vispārīga informācija'!$B$2)))</f>
      </c>
      <c r="F9172" s="2">
        <f>IFERROR(IF(ISBLANK($A9172),"",IF($A9172="Ūdeņraža jonu koncentrācija",VLOOKUP(Dati!$A9172,Normas!$A:$D,2,FALSE),VLOOKUP(Dati!$A9172,Normas!$A:$D,2,FALSE)*0.6)),"")</f>
      </c>
      <c r="G9172" s="2">
        <f>IFERROR(IF(ISBLANK($A9172),"",IF($A9172="Ūdeņraža jonu koncentrācija",VLOOKUP(Dati!$A9172,Normas!$A:$D,3,FALSE),VLOOKUP(Dati!$A9172,Normas!$A:$D,3,FALSE)*0.6)),"")</f>
      </c>
      <c r="H9172" s="2">
        <f>IFERROR(IF(ISBLANK($A9172),"",IF($A9172="Ūdeņraža jonu koncentrācija",VLOOKUP(Dati!$A9172,Normas!$A:$D,2,FALSE),VLOOKUP(Dati!$A9172,Normas!$A:$D,2,FALSE)*0.3)),"")</f>
      </c>
      <c r="I9172" s="2">
        <f>IFERROR(IF(ISBLANK($A9172),"",IF($A9172="Ūdeņraža jonu koncentrācija",VLOOKUP(Dati!$A9172,Normas!$A:$D,3,FALSE),VLOOKUP(Dati!$A9172,Normas!$A:$D,3,FALSE)*0.3)),"")</f>
      </c>
    </row>
    <row r="9173" spans="2:9" x14ac:dyDescent="0.2">
      <c r="B9173">
        <f>IF(ISBLANK(A9173),"",VLOOKUP(A9173,Normas!A:D,4,FALSE))</f>
      </c>
      <c r="E9173" s="2">
        <f>IF(ISBLANK(D9173),"",INT(YEARFRAC(D9173,'Vispārīga informācija'!$B$2)))</f>
      </c>
      <c r="F9173" s="2">
        <f>IFERROR(IF(ISBLANK($A9173),"",IF($A9173="Ūdeņraža jonu koncentrācija",VLOOKUP(Dati!$A9173,Normas!$A:$D,2,FALSE),VLOOKUP(Dati!$A9173,Normas!$A:$D,2,FALSE)*0.6)),"")</f>
      </c>
      <c r="G9173" s="2">
        <f>IFERROR(IF(ISBLANK($A9173),"",IF($A9173="Ūdeņraža jonu koncentrācija",VLOOKUP(Dati!$A9173,Normas!$A:$D,3,FALSE),VLOOKUP(Dati!$A9173,Normas!$A:$D,3,FALSE)*0.6)),"")</f>
      </c>
      <c r="H9173" s="2">
        <f>IFERROR(IF(ISBLANK($A9173),"",IF($A9173="Ūdeņraža jonu koncentrācija",VLOOKUP(Dati!$A9173,Normas!$A:$D,2,FALSE),VLOOKUP(Dati!$A9173,Normas!$A:$D,2,FALSE)*0.3)),"")</f>
      </c>
      <c r="I9173" s="2">
        <f>IFERROR(IF(ISBLANK($A9173),"",IF($A9173="Ūdeņraža jonu koncentrācija",VLOOKUP(Dati!$A9173,Normas!$A:$D,3,FALSE),VLOOKUP(Dati!$A9173,Normas!$A:$D,3,FALSE)*0.3)),"")</f>
      </c>
    </row>
    <row r="9174" spans="2:9" x14ac:dyDescent="0.2">
      <c r="B9174">
        <f>IF(ISBLANK(A9174),"",VLOOKUP(A9174,Normas!A:D,4,FALSE))</f>
      </c>
      <c r="E9174" s="2">
        <f>IF(ISBLANK(D9174),"",INT(YEARFRAC(D9174,'Vispārīga informācija'!$B$2)))</f>
      </c>
      <c r="F9174" s="2">
        <f>IFERROR(IF(ISBLANK($A9174),"",IF($A9174="Ūdeņraža jonu koncentrācija",VLOOKUP(Dati!$A9174,Normas!$A:$D,2,FALSE),VLOOKUP(Dati!$A9174,Normas!$A:$D,2,FALSE)*0.6)),"")</f>
      </c>
      <c r="G9174" s="2">
        <f>IFERROR(IF(ISBLANK($A9174),"",IF($A9174="Ūdeņraža jonu koncentrācija",VLOOKUP(Dati!$A9174,Normas!$A:$D,3,FALSE),VLOOKUP(Dati!$A9174,Normas!$A:$D,3,FALSE)*0.6)),"")</f>
      </c>
      <c r="H9174" s="2">
        <f>IFERROR(IF(ISBLANK($A9174),"",IF($A9174="Ūdeņraža jonu koncentrācija",VLOOKUP(Dati!$A9174,Normas!$A:$D,2,FALSE),VLOOKUP(Dati!$A9174,Normas!$A:$D,2,FALSE)*0.3)),"")</f>
      </c>
      <c r="I9174" s="2">
        <f>IFERROR(IF(ISBLANK($A9174),"",IF($A9174="Ūdeņraža jonu koncentrācija",VLOOKUP(Dati!$A9174,Normas!$A:$D,3,FALSE),VLOOKUP(Dati!$A9174,Normas!$A:$D,3,FALSE)*0.3)),"")</f>
      </c>
    </row>
    <row r="9175" spans="2:9" x14ac:dyDescent="0.2">
      <c r="B9175">
        <f>IF(ISBLANK(A9175),"",VLOOKUP(A9175,Normas!A:D,4,FALSE))</f>
      </c>
      <c r="E9175" s="2">
        <f>IF(ISBLANK(D9175),"",INT(YEARFRAC(D9175,'Vispārīga informācija'!$B$2)))</f>
      </c>
      <c r="F9175" s="2">
        <f>IFERROR(IF(ISBLANK($A9175),"",IF($A9175="Ūdeņraža jonu koncentrācija",VLOOKUP(Dati!$A9175,Normas!$A:$D,2,FALSE),VLOOKUP(Dati!$A9175,Normas!$A:$D,2,FALSE)*0.6)),"")</f>
      </c>
      <c r="G9175" s="2">
        <f>IFERROR(IF(ISBLANK($A9175),"",IF($A9175="Ūdeņraža jonu koncentrācija",VLOOKUP(Dati!$A9175,Normas!$A:$D,3,FALSE),VLOOKUP(Dati!$A9175,Normas!$A:$D,3,FALSE)*0.6)),"")</f>
      </c>
      <c r="H9175" s="2">
        <f>IFERROR(IF(ISBLANK($A9175),"",IF($A9175="Ūdeņraža jonu koncentrācija",VLOOKUP(Dati!$A9175,Normas!$A:$D,2,FALSE),VLOOKUP(Dati!$A9175,Normas!$A:$D,2,FALSE)*0.3)),"")</f>
      </c>
      <c r="I9175" s="2">
        <f>IFERROR(IF(ISBLANK($A9175),"",IF($A9175="Ūdeņraža jonu koncentrācija",VLOOKUP(Dati!$A9175,Normas!$A:$D,3,FALSE),VLOOKUP(Dati!$A9175,Normas!$A:$D,3,FALSE)*0.3)),"")</f>
      </c>
    </row>
    <row r="9176" spans="2:9" x14ac:dyDescent="0.2">
      <c r="B9176">
        <f>IF(ISBLANK(A9176),"",VLOOKUP(A9176,Normas!A:D,4,FALSE))</f>
      </c>
      <c r="E9176" s="2">
        <f>IF(ISBLANK(D9176),"",INT(YEARFRAC(D9176,'Vispārīga informācija'!$B$2)))</f>
      </c>
      <c r="F9176" s="2">
        <f>IFERROR(IF(ISBLANK($A9176),"",IF($A9176="Ūdeņraža jonu koncentrācija",VLOOKUP(Dati!$A9176,Normas!$A:$D,2,FALSE),VLOOKUP(Dati!$A9176,Normas!$A:$D,2,FALSE)*0.6)),"")</f>
      </c>
      <c r="G9176" s="2">
        <f>IFERROR(IF(ISBLANK($A9176),"",IF($A9176="Ūdeņraža jonu koncentrācija",VLOOKUP(Dati!$A9176,Normas!$A:$D,3,FALSE),VLOOKUP(Dati!$A9176,Normas!$A:$D,3,FALSE)*0.6)),"")</f>
      </c>
      <c r="H9176" s="2">
        <f>IFERROR(IF(ISBLANK($A9176),"",IF($A9176="Ūdeņraža jonu koncentrācija",VLOOKUP(Dati!$A9176,Normas!$A:$D,2,FALSE),VLOOKUP(Dati!$A9176,Normas!$A:$D,2,FALSE)*0.3)),"")</f>
      </c>
      <c r="I9176" s="2">
        <f>IFERROR(IF(ISBLANK($A9176),"",IF($A9176="Ūdeņraža jonu koncentrācija",VLOOKUP(Dati!$A9176,Normas!$A:$D,3,FALSE),VLOOKUP(Dati!$A9176,Normas!$A:$D,3,FALSE)*0.3)),"")</f>
      </c>
    </row>
    <row r="9177" spans="2:9" x14ac:dyDescent="0.2">
      <c r="B9177">
        <f>IF(ISBLANK(A9177),"",VLOOKUP(A9177,Normas!A:D,4,FALSE))</f>
      </c>
      <c r="E9177" s="2">
        <f>IF(ISBLANK(D9177),"",INT(YEARFRAC(D9177,'Vispārīga informācija'!$B$2)))</f>
      </c>
      <c r="F9177" s="2">
        <f>IFERROR(IF(ISBLANK($A9177),"",IF($A9177="Ūdeņraža jonu koncentrācija",VLOOKUP(Dati!$A9177,Normas!$A:$D,2,FALSE),VLOOKUP(Dati!$A9177,Normas!$A:$D,2,FALSE)*0.6)),"")</f>
      </c>
      <c r="G9177" s="2">
        <f>IFERROR(IF(ISBLANK($A9177),"",IF($A9177="Ūdeņraža jonu koncentrācija",VLOOKUP(Dati!$A9177,Normas!$A:$D,3,FALSE),VLOOKUP(Dati!$A9177,Normas!$A:$D,3,FALSE)*0.6)),"")</f>
      </c>
      <c r="H9177" s="2">
        <f>IFERROR(IF(ISBLANK($A9177),"",IF($A9177="Ūdeņraža jonu koncentrācija",VLOOKUP(Dati!$A9177,Normas!$A:$D,2,FALSE),VLOOKUP(Dati!$A9177,Normas!$A:$D,2,FALSE)*0.3)),"")</f>
      </c>
      <c r="I9177" s="2">
        <f>IFERROR(IF(ISBLANK($A9177),"",IF($A9177="Ūdeņraža jonu koncentrācija",VLOOKUP(Dati!$A9177,Normas!$A:$D,3,FALSE),VLOOKUP(Dati!$A9177,Normas!$A:$D,3,FALSE)*0.3)),"")</f>
      </c>
    </row>
    <row r="9178" spans="2:9" x14ac:dyDescent="0.2">
      <c r="B9178">
        <f>IF(ISBLANK(A9178),"",VLOOKUP(A9178,Normas!A:D,4,FALSE))</f>
      </c>
      <c r="E9178" s="2">
        <f>IF(ISBLANK(D9178),"",INT(YEARFRAC(D9178,'Vispārīga informācija'!$B$2)))</f>
      </c>
      <c r="F9178" s="2">
        <f>IFERROR(IF(ISBLANK($A9178),"",IF($A9178="Ūdeņraža jonu koncentrācija",VLOOKUP(Dati!$A9178,Normas!$A:$D,2,FALSE),VLOOKUP(Dati!$A9178,Normas!$A:$D,2,FALSE)*0.6)),"")</f>
      </c>
      <c r="G9178" s="2">
        <f>IFERROR(IF(ISBLANK($A9178),"",IF($A9178="Ūdeņraža jonu koncentrācija",VLOOKUP(Dati!$A9178,Normas!$A:$D,3,FALSE),VLOOKUP(Dati!$A9178,Normas!$A:$D,3,FALSE)*0.6)),"")</f>
      </c>
      <c r="H9178" s="2">
        <f>IFERROR(IF(ISBLANK($A9178),"",IF($A9178="Ūdeņraža jonu koncentrācija",VLOOKUP(Dati!$A9178,Normas!$A:$D,2,FALSE),VLOOKUP(Dati!$A9178,Normas!$A:$D,2,FALSE)*0.3)),"")</f>
      </c>
      <c r="I9178" s="2">
        <f>IFERROR(IF(ISBLANK($A9178),"",IF($A9178="Ūdeņraža jonu koncentrācija",VLOOKUP(Dati!$A9178,Normas!$A:$D,3,FALSE),VLOOKUP(Dati!$A9178,Normas!$A:$D,3,FALSE)*0.3)),"")</f>
      </c>
    </row>
    <row r="9179" spans="2:9" x14ac:dyDescent="0.2">
      <c r="B9179">
        <f>IF(ISBLANK(A9179),"",VLOOKUP(A9179,Normas!A:D,4,FALSE))</f>
      </c>
      <c r="E9179" s="2">
        <f>IF(ISBLANK(D9179),"",INT(YEARFRAC(D9179,'Vispārīga informācija'!$B$2)))</f>
      </c>
      <c r="F9179" s="2">
        <f>IFERROR(IF(ISBLANK($A9179),"",IF($A9179="Ūdeņraža jonu koncentrācija",VLOOKUP(Dati!$A9179,Normas!$A:$D,2,FALSE),VLOOKUP(Dati!$A9179,Normas!$A:$D,2,FALSE)*0.6)),"")</f>
      </c>
      <c r="G9179" s="2">
        <f>IFERROR(IF(ISBLANK($A9179),"",IF($A9179="Ūdeņraža jonu koncentrācija",VLOOKUP(Dati!$A9179,Normas!$A:$D,3,FALSE),VLOOKUP(Dati!$A9179,Normas!$A:$D,3,FALSE)*0.6)),"")</f>
      </c>
      <c r="H9179" s="2">
        <f>IFERROR(IF(ISBLANK($A9179),"",IF($A9179="Ūdeņraža jonu koncentrācija",VLOOKUP(Dati!$A9179,Normas!$A:$D,2,FALSE),VLOOKUP(Dati!$A9179,Normas!$A:$D,2,FALSE)*0.3)),"")</f>
      </c>
      <c r="I9179" s="2">
        <f>IFERROR(IF(ISBLANK($A9179),"",IF($A9179="Ūdeņraža jonu koncentrācija",VLOOKUP(Dati!$A9179,Normas!$A:$D,3,FALSE),VLOOKUP(Dati!$A9179,Normas!$A:$D,3,FALSE)*0.3)),"")</f>
      </c>
    </row>
    <row r="9180" spans="2:9" x14ac:dyDescent="0.2">
      <c r="B9180">
        <f>IF(ISBLANK(A9180),"",VLOOKUP(A9180,Normas!A:D,4,FALSE))</f>
      </c>
      <c r="E9180" s="2">
        <f>IF(ISBLANK(D9180),"",INT(YEARFRAC(D9180,'Vispārīga informācija'!$B$2)))</f>
      </c>
      <c r="F9180" s="2">
        <f>IFERROR(IF(ISBLANK($A9180),"",IF($A9180="Ūdeņraža jonu koncentrācija",VLOOKUP(Dati!$A9180,Normas!$A:$D,2,FALSE),VLOOKUP(Dati!$A9180,Normas!$A:$D,2,FALSE)*0.6)),"")</f>
      </c>
      <c r="G9180" s="2">
        <f>IFERROR(IF(ISBLANK($A9180),"",IF($A9180="Ūdeņraža jonu koncentrācija",VLOOKUP(Dati!$A9180,Normas!$A:$D,3,FALSE),VLOOKUP(Dati!$A9180,Normas!$A:$D,3,FALSE)*0.6)),"")</f>
      </c>
      <c r="H9180" s="2">
        <f>IFERROR(IF(ISBLANK($A9180),"",IF($A9180="Ūdeņraža jonu koncentrācija",VLOOKUP(Dati!$A9180,Normas!$A:$D,2,FALSE),VLOOKUP(Dati!$A9180,Normas!$A:$D,2,FALSE)*0.3)),"")</f>
      </c>
      <c r="I9180" s="2">
        <f>IFERROR(IF(ISBLANK($A9180),"",IF($A9180="Ūdeņraža jonu koncentrācija",VLOOKUP(Dati!$A9180,Normas!$A:$D,3,FALSE),VLOOKUP(Dati!$A9180,Normas!$A:$D,3,FALSE)*0.3)),"")</f>
      </c>
    </row>
    <row r="9181" spans="2:9" x14ac:dyDescent="0.2">
      <c r="B9181">
        <f>IF(ISBLANK(A9181),"",VLOOKUP(A9181,Normas!A:D,4,FALSE))</f>
      </c>
      <c r="E9181" s="2">
        <f>IF(ISBLANK(D9181),"",INT(YEARFRAC(D9181,'Vispārīga informācija'!$B$2)))</f>
      </c>
      <c r="F9181" s="2">
        <f>IFERROR(IF(ISBLANK($A9181),"",IF($A9181="Ūdeņraža jonu koncentrācija",VLOOKUP(Dati!$A9181,Normas!$A:$D,2,FALSE),VLOOKUP(Dati!$A9181,Normas!$A:$D,2,FALSE)*0.6)),"")</f>
      </c>
      <c r="G9181" s="2">
        <f>IFERROR(IF(ISBLANK($A9181),"",IF($A9181="Ūdeņraža jonu koncentrācija",VLOOKUP(Dati!$A9181,Normas!$A:$D,3,FALSE),VLOOKUP(Dati!$A9181,Normas!$A:$D,3,FALSE)*0.6)),"")</f>
      </c>
      <c r="H9181" s="2">
        <f>IFERROR(IF(ISBLANK($A9181),"",IF($A9181="Ūdeņraža jonu koncentrācija",VLOOKUP(Dati!$A9181,Normas!$A:$D,2,FALSE),VLOOKUP(Dati!$A9181,Normas!$A:$D,2,FALSE)*0.3)),"")</f>
      </c>
      <c r="I9181" s="2">
        <f>IFERROR(IF(ISBLANK($A9181),"",IF($A9181="Ūdeņraža jonu koncentrācija",VLOOKUP(Dati!$A9181,Normas!$A:$D,3,FALSE),VLOOKUP(Dati!$A9181,Normas!$A:$D,3,FALSE)*0.3)),"")</f>
      </c>
    </row>
    <row r="9182" spans="2:9" x14ac:dyDescent="0.2">
      <c r="B9182">
        <f>IF(ISBLANK(A9182),"",VLOOKUP(A9182,Normas!A:D,4,FALSE))</f>
      </c>
      <c r="E9182" s="2">
        <f>IF(ISBLANK(D9182),"",INT(YEARFRAC(D9182,'Vispārīga informācija'!$B$2)))</f>
      </c>
      <c r="F9182" s="2">
        <f>IFERROR(IF(ISBLANK($A9182),"",IF($A9182="Ūdeņraža jonu koncentrācija",VLOOKUP(Dati!$A9182,Normas!$A:$D,2,FALSE),VLOOKUP(Dati!$A9182,Normas!$A:$D,2,FALSE)*0.6)),"")</f>
      </c>
      <c r="G9182" s="2">
        <f>IFERROR(IF(ISBLANK($A9182),"",IF($A9182="Ūdeņraža jonu koncentrācija",VLOOKUP(Dati!$A9182,Normas!$A:$D,3,FALSE),VLOOKUP(Dati!$A9182,Normas!$A:$D,3,FALSE)*0.6)),"")</f>
      </c>
      <c r="H9182" s="2">
        <f>IFERROR(IF(ISBLANK($A9182),"",IF($A9182="Ūdeņraža jonu koncentrācija",VLOOKUP(Dati!$A9182,Normas!$A:$D,2,FALSE),VLOOKUP(Dati!$A9182,Normas!$A:$D,2,FALSE)*0.3)),"")</f>
      </c>
      <c r="I9182" s="2">
        <f>IFERROR(IF(ISBLANK($A9182),"",IF($A9182="Ūdeņraža jonu koncentrācija",VLOOKUP(Dati!$A9182,Normas!$A:$D,3,FALSE),VLOOKUP(Dati!$A9182,Normas!$A:$D,3,FALSE)*0.3)),"")</f>
      </c>
    </row>
    <row r="9183" spans="2:9" x14ac:dyDescent="0.2">
      <c r="B9183">
        <f>IF(ISBLANK(A9183),"",VLOOKUP(A9183,Normas!A:D,4,FALSE))</f>
      </c>
      <c r="E9183" s="2">
        <f>IF(ISBLANK(D9183),"",INT(YEARFRAC(D9183,'Vispārīga informācija'!$B$2)))</f>
      </c>
      <c r="F9183" s="2">
        <f>IFERROR(IF(ISBLANK($A9183),"",IF($A9183="Ūdeņraža jonu koncentrācija",VLOOKUP(Dati!$A9183,Normas!$A:$D,2,FALSE),VLOOKUP(Dati!$A9183,Normas!$A:$D,2,FALSE)*0.6)),"")</f>
      </c>
      <c r="G9183" s="2">
        <f>IFERROR(IF(ISBLANK($A9183),"",IF($A9183="Ūdeņraža jonu koncentrācija",VLOOKUP(Dati!$A9183,Normas!$A:$D,3,FALSE),VLOOKUP(Dati!$A9183,Normas!$A:$D,3,FALSE)*0.6)),"")</f>
      </c>
      <c r="H9183" s="2">
        <f>IFERROR(IF(ISBLANK($A9183),"",IF($A9183="Ūdeņraža jonu koncentrācija",VLOOKUP(Dati!$A9183,Normas!$A:$D,2,FALSE),VLOOKUP(Dati!$A9183,Normas!$A:$D,2,FALSE)*0.3)),"")</f>
      </c>
      <c r="I9183" s="2">
        <f>IFERROR(IF(ISBLANK($A9183),"",IF($A9183="Ūdeņraža jonu koncentrācija",VLOOKUP(Dati!$A9183,Normas!$A:$D,3,FALSE),VLOOKUP(Dati!$A9183,Normas!$A:$D,3,FALSE)*0.3)),"")</f>
      </c>
    </row>
    <row r="9184" spans="2:9" x14ac:dyDescent="0.2">
      <c r="B9184">
        <f>IF(ISBLANK(A9184),"",VLOOKUP(A9184,Normas!A:D,4,FALSE))</f>
      </c>
      <c r="E9184" s="2">
        <f>IF(ISBLANK(D9184),"",INT(YEARFRAC(D9184,'Vispārīga informācija'!$B$2)))</f>
      </c>
      <c r="F9184" s="2">
        <f>IFERROR(IF(ISBLANK($A9184),"",IF($A9184="Ūdeņraža jonu koncentrācija",VLOOKUP(Dati!$A9184,Normas!$A:$D,2,FALSE),VLOOKUP(Dati!$A9184,Normas!$A:$D,2,FALSE)*0.6)),"")</f>
      </c>
      <c r="G9184" s="2">
        <f>IFERROR(IF(ISBLANK($A9184),"",IF($A9184="Ūdeņraža jonu koncentrācija",VLOOKUP(Dati!$A9184,Normas!$A:$D,3,FALSE),VLOOKUP(Dati!$A9184,Normas!$A:$D,3,FALSE)*0.6)),"")</f>
      </c>
      <c r="H9184" s="2">
        <f>IFERROR(IF(ISBLANK($A9184),"",IF($A9184="Ūdeņraža jonu koncentrācija",VLOOKUP(Dati!$A9184,Normas!$A:$D,2,FALSE),VLOOKUP(Dati!$A9184,Normas!$A:$D,2,FALSE)*0.3)),"")</f>
      </c>
      <c r="I9184" s="2">
        <f>IFERROR(IF(ISBLANK($A9184),"",IF($A9184="Ūdeņraža jonu koncentrācija",VLOOKUP(Dati!$A9184,Normas!$A:$D,3,FALSE),VLOOKUP(Dati!$A9184,Normas!$A:$D,3,FALSE)*0.3)),"")</f>
      </c>
    </row>
    <row r="9185" spans="2:9" x14ac:dyDescent="0.2">
      <c r="B9185">
        <f>IF(ISBLANK(A9185),"",VLOOKUP(A9185,Normas!A:D,4,FALSE))</f>
      </c>
      <c r="E9185" s="2">
        <f>IF(ISBLANK(D9185),"",INT(YEARFRAC(D9185,'Vispārīga informācija'!$B$2)))</f>
      </c>
      <c r="F9185" s="2">
        <f>IFERROR(IF(ISBLANK($A9185),"",IF($A9185="Ūdeņraža jonu koncentrācija",VLOOKUP(Dati!$A9185,Normas!$A:$D,2,FALSE),VLOOKUP(Dati!$A9185,Normas!$A:$D,2,FALSE)*0.6)),"")</f>
      </c>
      <c r="G9185" s="2">
        <f>IFERROR(IF(ISBLANK($A9185),"",IF($A9185="Ūdeņraža jonu koncentrācija",VLOOKUP(Dati!$A9185,Normas!$A:$D,3,FALSE),VLOOKUP(Dati!$A9185,Normas!$A:$D,3,FALSE)*0.6)),"")</f>
      </c>
      <c r="H9185" s="2">
        <f>IFERROR(IF(ISBLANK($A9185),"",IF($A9185="Ūdeņraža jonu koncentrācija",VLOOKUP(Dati!$A9185,Normas!$A:$D,2,FALSE),VLOOKUP(Dati!$A9185,Normas!$A:$D,2,FALSE)*0.3)),"")</f>
      </c>
      <c r="I9185" s="2">
        <f>IFERROR(IF(ISBLANK($A9185),"",IF($A9185="Ūdeņraža jonu koncentrācija",VLOOKUP(Dati!$A9185,Normas!$A:$D,3,FALSE),VLOOKUP(Dati!$A9185,Normas!$A:$D,3,FALSE)*0.3)),"")</f>
      </c>
    </row>
    <row r="9186" spans="2:9" x14ac:dyDescent="0.2">
      <c r="B9186">
        <f>IF(ISBLANK(A9186),"",VLOOKUP(A9186,Normas!A:D,4,FALSE))</f>
      </c>
      <c r="E9186" s="2">
        <f>IF(ISBLANK(D9186),"",INT(YEARFRAC(D9186,'Vispārīga informācija'!$B$2)))</f>
      </c>
      <c r="F9186" s="2">
        <f>IFERROR(IF(ISBLANK($A9186),"",IF($A9186="Ūdeņraža jonu koncentrācija",VLOOKUP(Dati!$A9186,Normas!$A:$D,2,FALSE),VLOOKUP(Dati!$A9186,Normas!$A:$D,2,FALSE)*0.6)),"")</f>
      </c>
      <c r="G9186" s="2">
        <f>IFERROR(IF(ISBLANK($A9186),"",IF($A9186="Ūdeņraža jonu koncentrācija",VLOOKUP(Dati!$A9186,Normas!$A:$D,3,FALSE),VLOOKUP(Dati!$A9186,Normas!$A:$D,3,FALSE)*0.6)),"")</f>
      </c>
      <c r="H9186" s="2">
        <f>IFERROR(IF(ISBLANK($A9186),"",IF($A9186="Ūdeņraža jonu koncentrācija",VLOOKUP(Dati!$A9186,Normas!$A:$D,2,FALSE),VLOOKUP(Dati!$A9186,Normas!$A:$D,2,FALSE)*0.3)),"")</f>
      </c>
      <c r="I9186" s="2">
        <f>IFERROR(IF(ISBLANK($A9186),"",IF($A9186="Ūdeņraža jonu koncentrācija",VLOOKUP(Dati!$A9186,Normas!$A:$D,3,FALSE),VLOOKUP(Dati!$A9186,Normas!$A:$D,3,FALSE)*0.3)),"")</f>
      </c>
    </row>
    <row r="9187" spans="2:9" x14ac:dyDescent="0.2">
      <c r="B9187">
        <f>IF(ISBLANK(A9187),"",VLOOKUP(A9187,Normas!A:D,4,FALSE))</f>
      </c>
      <c r="E9187" s="2">
        <f>IF(ISBLANK(D9187),"",INT(YEARFRAC(D9187,'Vispārīga informācija'!$B$2)))</f>
      </c>
      <c r="F9187" s="2">
        <f>IFERROR(IF(ISBLANK($A9187),"",IF($A9187="Ūdeņraža jonu koncentrācija",VLOOKUP(Dati!$A9187,Normas!$A:$D,2,FALSE),VLOOKUP(Dati!$A9187,Normas!$A:$D,2,FALSE)*0.6)),"")</f>
      </c>
      <c r="G9187" s="2">
        <f>IFERROR(IF(ISBLANK($A9187),"",IF($A9187="Ūdeņraža jonu koncentrācija",VLOOKUP(Dati!$A9187,Normas!$A:$D,3,FALSE),VLOOKUP(Dati!$A9187,Normas!$A:$D,3,FALSE)*0.6)),"")</f>
      </c>
      <c r="H9187" s="2">
        <f>IFERROR(IF(ISBLANK($A9187),"",IF($A9187="Ūdeņraža jonu koncentrācija",VLOOKUP(Dati!$A9187,Normas!$A:$D,2,FALSE),VLOOKUP(Dati!$A9187,Normas!$A:$D,2,FALSE)*0.3)),"")</f>
      </c>
      <c r="I9187" s="2">
        <f>IFERROR(IF(ISBLANK($A9187),"",IF($A9187="Ūdeņraža jonu koncentrācija",VLOOKUP(Dati!$A9187,Normas!$A:$D,3,FALSE),VLOOKUP(Dati!$A9187,Normas!$A:$D,3,FALSE)*0.3)),"")</f>
      </c>
    </row>
    <row r="9188" spans="2:9" x14ac:dyDescent="0.2">
      <c r="B9188">
        <f>IF(ISBLANK(A9188),"",VLOOKUP(A9188,Normas!A:D,4,FALSE))</f>
      </c>
      <c r="E9188" s="2">
        <f>IF(ISBLANK(D9188),"",INT(YEARFRAC(D9188,'Vispārīga informācija'!$B$2)))</f>
      </c>
      <c r="F9188" s="2">
        <f>IFERROR(IF(ISBLANK($A9188),"",IF($A9188="Ūdeņraža jonu koncentrācija",VLOOKUP(Dati!$A9188,Normas!$A:$D,2,FALSE),VLOOKUP(Dati!$A9188,Normas!$A:$D,2,FALSE)*0.6)),"")</f>
      </c>
      <c r="G9188" s="2">
        <f>IFERROR(IF(ISBLANK($A9188),"",IF($A9188="Ūdeņraža jonu koncentrācija",VLOOKUP(Dati!$A9188,Normas!$A:$D,3,FALSE),VLOOKUP(Dati!$A9188,Normas!$A:$D,3,FALSE)*0.6)),"")</f>
      </c>
      <c r="H9188" s="2">
        <f>IFERROR(IF(ISBLANK($A9188),"",IF($A9188="Ūdeņraža jonu koncentrācija",VLOOKUP(Dati!$A9188,Normas!$A:$D,2,FALSE),VLOOKUP(Dati!$A9188,Normas!$A:$D,2,FALSE)*0.3)),"")</f>
      </c>
      <c r="I9188" s="2">
        <f>IFERROR(IF(ISBLANK($A9188),"",IF($A9188="Ūdeņraža jonu koncentrācija",VLOOKUP(Dati!$A9188,Normas!$A:$D,3,FALSE),VLOOKUP(Dati!$A9188,Normas!$A:$D,3,FALSE)*0.3)),"")</f>
      </c>
    </row>
    <row r="9189" spans="2:9" x14ac:dyDescent="0.2">
      <c r="B9189">
        <f>IF(ISBLANK(A9189),"",VLOOKUP(A9189,Normas!A:D,4,FALSE))</f>
      </c>
      <c r="E9189" s="2">
        <f>IF(ISBLANK(D9189),"",INT(YEARFRAC(D9189,'Vispārīga informācija'!$B$2)))</f>
      </c>
      <c r="F9189" s="2">
        <f>IFERROR(IF(ISBLANK($A9189),"",IF($A9189="Ūdeņraža jonu koncentrācija",VLOOKUP(Dati!$A9189,Normas!$A:$D,2,FALSE),VLOOKUP(Dati!$A9189,Normas!$A:$D,2,FALSE)*0.6)),"")</f>
      </c>
      <c r="G9189" s="2">
        <f>IFERROR(IF(ISBLANK($A9189),"",IF($A9189="Ūdeņraža jonu koncentrācija",VLOOKUP(Dati!$A9189,Normas!$A:$D,3,FALSE),VLOOKUP(Dati!$A9189,Normas!$A:$D,3,FALSE)*0.6)),"")</f>
      </c>
      <c r="H9189" s="2">
        <f>IFERROR(IF(ISBLANK($A9189),"",IF($A9189="Ūdeņraža jonu koncentrācija",VLOOKUP(Dati!$A9189,Normas!$A:$D,2,FALSE),VLOOKUP(Dati!$A9189,Normas!$A:$D,2,FALSE)*0.3)),"")</f>
      </c>
      <c r="I9189" s="2">
        <f>IFERROR(IF(ISBLANK($A9189),"",IF($A9189="Ūdeņraža jonu koncentrācija",VLOOKUP(Dati!$A9189,Normas!$A:$D,3,FALSE),VLOOKUP(Dati!$A9189,Normas!$A:$D,3,FALSE)*0.3)),"")</f>
      </c>
    </row>
    <row r="9190" spans="2:9" x14ac:dyDescent="0.2">
      <c r="B9190">
        <f>IF(ISBLANK(A9190),"",VLOOKUP(A9190,Normas!A:D,4,FALSE))</f>
      </c>
      <c r="E9190" s="2">
        <f>IF(ISBLANK(D9190),"",INT(YEARFRAC(D9190,'Vispārīga informācija'!$B$2)))</f>
      </c>
      <c r="F9190" s="2">
        <f>IFERROR(IF(ISBLANK($A9190),"",IF($A9190="Ūdeņraža jonu koncentrācija",VLOOKUP(Dati!$A9190,Normas!$A:$D,2,FALSE),VLOOKUP(Dati!$A9190,Normas!$A:$D,2,FALSE)*0.6)),"")</f>
      </c>
      <c r="G9190" s="2">
        <f>IFERROR(IF(ISBLANK($A9190),"",IF($A9190="Ūdeņraža jonu koncentrācija",VLOOKUP(Dati!$A9190,Normas!$A:$D,3,FALSE),VLOOKUP(Dati!$A9190,Normas!$A:$D,3,FALSE)*0.6)),"")</f>
      </c>
      <c r="H9190" s="2">
        <f>IFERROR(IF(ISBLANK($A9190),"",IF($A9190="Ūdeņraža jonu koncentrācija",VLOOKUP(Dati!$A9190,Normas!$A:$D,2,FALSE),VLOOKUP(Dati!$A9190,Normas!$A:$D,2,FALSE)*0.3)),"")</f>
      </c>
      <c r="I9190" s="2">
        <f>IFERROR(IF(ISBLANK($A9190),"",IF($A9190="Ūdeņraža jonu koncentrācija",VLOOKUP(Dati!$A9190,Normas!$A:$D,3,FALSE),VLOOKUP(Dati!$A9190,Normas!$A:$D,3,FALSE)*0.3)),"")</f>
      </c>
    </row>
    <row r="9191" spans="2:9" x14ac:dyDescent="0.2">
      <c r="B9191">
        <f>IF(ISBLANK(A9191),"",VLOOKUP(A9191,Normas!A:D,4,FALSE))</f>
      </c>
      <c r="E9191" s="2">
        <f>IF(ISBLANK(D9191),"",INT(YEARFRAC(D9191,'Vispārīga informācija'!$B$2)))</f>
      </c>
      <c r="F9191" s="2">
        <f>IFERROR(IF(ISBLANK($A9191),"",IF($A9191="Ūdeņraža jonu koncentrācija",VLOOKUP(Dati!$A9191,Normas!$A:$D,2,FALSE),VLOOKUP(Dati!$A9191,Normas!$A:$D,2,FALSE)*0.6)),"")</f>
      </c>
      <c r="G9191" s="2">
        <f>IFERROR(IF(ISBLANK($A9191),"",IF($A9191="Ūdeņraža jonu koncentrācija",VLOOKUP(Dati!$A9191,Normas!$A:$D,3,FALSE),VLOOKUP(Dati!$A9191,Normas!$A:$D,3,FALSE)*0.6)),"")</f>
      </c>
      <c r="H9191" s="2">
        <f>IFERROR(IF(ISBLANK($A9191),"",IF($A9191="Ūdeņraža jonu koncentrācija",VLOOKUP(Dati!$A9191,Normas!$A:$D,2,FALSE),VLOOKUP(Dati!$A9191,Normas!$A:$D,2,FALSE)*0.3)),"")</f>
      </c>
      <c r="I9191" s="2">
        <f>IFERROR(IF(ISBLANK($A9191),"",IF($A9191="Ūdeņraža jonu koncentrācija",VLOOKUP(Dati!$A9191,Normas!$A:$D,3,FALSE),VLOOKUP(Dati!$A9191,Normas!$A:$D,3,FALSE)*0.3)),"")</f>
      </c>
    </row>
    <row r="9192" spans="2:9" x14ac:dyDescent="0.2">
      <c r="B9192">
        <f>IF(ISBLANK(A9192),"",VLOOKUP(A9192,Normas!A:D,4,FALSE))</f>
      </c>
      <c r="E9192" s="2">
        <f>IF(ISBLANK(D9192),"",INT(YEARFRAC(D9192,'Vispārīga informācija'!$B$2)))</f>
      </c>
      <c r="F9192" s="2">
        <f>IFERROR(IF(ISBLANK($A9192),"",IF($A9192="Ūdeņraža jonu koncentrācija",VLOOKUP(Dati!$A9192,Normas!$A:$D,2,FALSE),VLOOKUP(Dati!$A9192,Normas!$A:$D,2,FALSE)*0.6)),"")</f>
      </c>
      <c r="G9192" s="2">
        <f>IFERROR(IF(ISBLANK($A9192),"",IF($A9192="Ūdeņraža jonu koncentrācija",VLOOKUP(Dati!$A9192,Normas!$A:$D,3,FALSE),VLOOKUP(Dati!$A9192,Normas!$A:$D,3,FALSE)*0.6)),"")</f>
      </c>
      <c r="H9192" s="2">
        <f>IFERROR(IF(ISBLANK($A9192),"",IF($A9192="Ūdeņraža jonu koncentrācija",VLOOKUP(Dati!$A9192,Normas!$A:$D,2,FALSE),VLOOKUP(Dati!$A9192,Normas!$A:$D,2,FALSE)*0.3)),"")</f>
      </c>
      <c r="I9192" s="2">
        <f>IFERROR(IF(ISBLANK($A9192),"",IF($A9192="Ūdeņraža jonu koncentrācija",VLOOKUP(Dati!$A9192,Normas!$A:$D,3,FALSE),VLOOKUP(Dati!$A9192,Normas!$A:$D,3,FALSE)*0.3)),"")</f>
      </c>
    </row>
    <row r="9193" spans="2:9" x14ac:dyDescent="0.2">
      <c r="B9193">
        <f>IF(ISBLANK(A9193),"",VLOOKUP(A9193,Normas!A:D,4,FALSE))</f>
      </c>
      <c r="E9193" s="2">
        <f>IF(ISBLANK(D9193),"",INT(YEARFRAC(D9193,'Vispārīga informācija'!$B$2)))</f>
      </c>
      <c r="F9193" s="2">
        <f>IFERROR(IF(ISBLANK($A9193),"",IF($A9193="Ūdeņraža jonu koncentrācija",VLOOKUP(Dati!$A9193,Normas!$A:$D,2,FALSE),VLOOKUP(Dati!$A9193,Normas!$A:$D,2,FALSE)*0.6)),"")</f>
      </c>
      <c r="G9193" s="2">
        <f>IFERROR(IF(ISBLANK($A9193),"",IF($A9193="Ūdeņraža jonu koncentrācija",VLOOKUP(Dati!$A9193,Normas!$A:$D,3,FALSE),VLOOKUP(Dati!$A9193,Normas!$A:$D,3,FALSE)*0.6)),"")</f>
      </c>
      <c r="H9193" s="2">
        <f>IFERROR(IF(ISBLANK($A9193),"",IF($A9193="Ūdeņraža jonu koncentrācija",VLOOKUP(Dati!$A9193,Normas!$A:$D,2,FALSE),VLOOKUP(Dati!$A9193,Normas!$A:$D,2,FALSE)*0.3)),"")</f>
      </c>
      <c r="I9193" s="2">
        <f>IFERROR(IF(ISBLANK($A9193),"",IF($A9193="Ūdeņraža jonu koncentrācija",VLOOKUP(Dati!$A9193,Normas!$A:$D,3,FALSE),VLOOKUP(Dati!$A9193,Normas!$A:$D,3,FALSE)*0.3)),"")</f>
      </c>
    </row>
    <row r="9194" spans="2:9" x14ac:dyDescent="0.2">
      <c r="B9194">
        <f>IF(ISBLANK(A9194),"",VLOOKUP(A9194,Normas!A:D,4,FALSE))</f>
      </c>
      <c r="E9194" s="2">
        <f>IF(ISBLANK(D9194),"",INT(YEARFRAC(D9194,'Vispārīga informācija'!$B$2)))</f>
      </c>
      <c r="F9194" s="2">
        <f>IFERROR(IF(ISBLANK($A9194),"",IF($A9194="Ūdeņraža jonu koncentrācija",VLOOKUP(Dati!$A9194,Normas!$A:$D,2,FALSE),VLOOKUP(Dati!$A9194,Normas!$A:$D,2,FALSE)*0.6)),"")</f>
      </c>
      <c r="G9194" s="2">
        <f>IFERROR(IF(ISBLANK($A9194),"",IF($A9194="Ūdeņraža jonu koncentrācija",VLOOKUP(Dati!$A9194,Normas!$A:$D,3,FALSE),VLOOKUP(Dati!$A9194,Normas!$A:$D,3,FALSE)*0.6)),"")</f>
      </c>
      <c r="H9194" s="2">
        <f>IFERROR(IF(ISBLANK($A9194),"",IF($A9194="Ūdeņraža jonu koncentrācija",VLOOKUP(Dati!$A9194,Normas!$A:$D,2,FALSE),VLOOKUP(Dati!$A9194,Normas!$A:$D,2,FALSE)*0.3)),"")</f>
      </c>
      <c r="I9194" s="2">
        <f>IFERROR(IF(ISBLANK($A9194),"",IF($A9194="Ūdeņraža jonu koncentrācija",VLOOKUP(Dati!$A9194,Normas!$A:$D,3,FALSE),VLOOKUP(Dati!$A9194,Normas!$A:$D,3,FALSE)*0.3)),"")</f>
      </c>
    </row>
    <row r="9195" spans="2:9" x14ac:dyDescent="0.2">
      <c r="B9195">
        <f>IF(ISBLANK(A9195),"",VLOOKUP(A9195,Normas!A:D,4,FALSE))</f>
      </c>
      <c r="E9195" s="2">
        <f>IF(ISBLANK(D9195),"",INT(YEARFRAC(D9195,'Vispārīga informācija'!$B$2)))</f>
      </c>
      <c r="F9195" s="2">
        <f>IFERROR(IF(ISBLANK($A9195),"",IF($A9195="Ūdeņraža jonu koncentrācija",VLOOKUP(Dati!$A9195,Normas!$A:$D,2,FALSE),VLOOKUP(Dati!$A9195,Normas!$A:$D,2,FALSE)*0.6)),"")</f>
      </c>
      <c r="G9195" s="2">
        <f>IFERROR(IF(ISBLANK($A9195),"",IF($A9195="Ūdeņraža jonu koncentrācija",VLOOKUP(Dati!$A9195,Normas!$A:$D,3,FALSE),VLOOKUP(Dati!$A9195,Normas!$A:$D,3,FALSE)*0.6)),"")</f>
      </c>
      <c r="H9195" s="2">
        <f>IFERROR(IF(ISBLANK($A9195),"",IF($A9195="Ūdeņraža jonu koncentrācija",VLOOKUP(Dati!$A9195,Normas!$A:$D,2,FALSE),VLOOKUP(Dati!$A9195,Normas!$A:$D,2,FALSE)*0.3)),"")</f>
      </c>
      <c r="I9195" s="2">
        <f>IFERROR(IF(ISBLANK($A9195),"",IF($A9195="Ūdeņraža jonu koncentrācija",VLOOKUP(Dati!$A9195,Normas!$A:$D,3,FALSE),VLOOKUP(Dati!$A9195,Normas!$A:$D,3,FALSE)*0.3)),"")</f>
      </c>
    </row>
    <row r="9196" spans="2:9" x14ac:dyDescent="0.2">
      <c r="B9196">
        <f>IF(ISBLANK(A9196),"",VLOOKUP(A9196,Normas!A:D,4,FALSE))</f>
      </c>
      <c r="E9196" s="2">
        <f>IF(ISBLANK(D9196),"",INT(YEARFRAC(D9196,'Vispārīga informācija'!$B$2)))</f>
      </c>
      <c r="F9196" s="2">
        <f>IFERROR(IF(ISBLANK($A9196),"",IF($A9196="Ūdeņraža jonu koncentrācija",VLOOKUP(Dati!$A9196,Normas!$A:$D,2,FALSE),VLOOKUP(Dati!$A9196,Normas!$A:$D,2,FALSE)*0.6)),"")</f>
      </c>
      <c r="G9196" s="2">
        <f>IFERROR(IF(ISBLANK($A9196),"",IF($A9196="Ūdeņraža jonu koncentrācija",VLOOKUP(Dati!$A9196,Normas!$A:$D,3,FALSE),VLOOKUP(Dati!$A9196,Normas!$A:$D,3,FALSE)*0.6)),"")</f>
      </c>
      <c r="H9196" s="2">
        <f>IFERROR(IF(ISBLANK($A9196),"",IF($A9196="Ūdeņraža jonu koncentrācija",VLOOKUP(Dati!$A9196,Normas!$A:$D,2,FALSE),VLOOKUP(Dati!$A9196,Normas!$A:$D,2,FALSE)*0.3)),"")</f>
      </c>
      <c r="I9196" s="2">
        <f>IFERROR(IF(ISBLANK($A9196),"",IF($A9196="Ūdeņraža jonu koncentrācija",VLOOKUP(Dati!$A9196,Normas!$A:$D,3,FALSE),VLOOKUP(Dati!$A9196,Normas!$A:$D,3,FALSE)*0.3)),"")</f>
      </c>
    </row>
    <row r="9197" spans="2:9" x14ac:dyDescent="0.2">
      <c r="B9197">
        <f>IF(ISBLANK(A9197),"",VLOOKUP(A9197,Normas!A:D,4,FALSE))</f>
      </c>
      <c r="E9197" s="2">
        <f>IF(ISBLANK(D9197),"",INT(YEARFRAC(D9197,'Vispārīga informācija'!$B$2)))</f>
      </c>
      <c r="F9197" s="2">
        <f>IFERROR(IF(ISBLANK($A9197),"",IF($A9197="Ūdeņraža jonu koncentrācija",VLOOKUP(Dati!$A9197,Normas!$A:$D,2,FALSE),VLOOKUP(Dati!$A9197,Normas!$A:$D,2,FALSE)*0.6)),"")</f>
      </c>
      <c r="G9197" s="2">
        <f>IFERROR(IF(ISBLANK($A9197),"",IF($A9197="Ūdeņraža jonu koncentrācija",VLOOKUP(Dati!$A9197,Normas!$A:$D,3,FALSE),VLOOKUP(Dati!$A9197,Normas!$A:$D,3,FALSE)*0.6)),"")</f>
      </c>
      <c r="H9197" s="2">
        <f>IFERROR(IF(ISBLANK($A9197),"",IF($A9197="Ūdeņraža jonu koncentrācija",VLOOKUP(Dati!$A9197,Normas!$A:$D,2,FALSE),VLOOKUP(Dati!$A9197,Normas!$A:$D,2,FALSE)*0.3)),"")</f>
      </c>
      <c r="I9197" s="2">
        <f>IFERROR(IF(ISBLANK($A9197),"",IF($A9197="Ūdeņraža jonu koncentrācija",VLOOKUP(Dati!$A9197,Normas!$A:$D,3,FALSE),VLOOKUP(Dati!$A9197,Normas!$A:$D,3,FALSE)*0.3)),"")</f>
      </c>
    </row>
    <row r="9198" spans="2:9" x14ac:dyDescent="0.2">
      <c r="B9198">
        <f>IF(ISBLANK(A9198),"",VLOOKUP(A9198,Normas!A:D,4,FALSE))</f>
      </c>
      <c r="E9198" s="2">
        <f>IF(ISBLANK(D9198),"",INT(YEARFRAC(D9198,'Vispārīga informācija'!$B$2)))</f>
      </c>
      <c r="F9198" s="2">
        <f>IFERROR(IF(ISBLANK($A9198),"",IF($A9198="Ūdeņraža jonu koncentrācija",VLOOKUP(Dati!$A9198,Normas!$A:$D,2,FALSE),VLOOKUP(Dati!$A9198,Normas!$A:$D,2,FALSE)*0.6)),"")</f>
      </c>
      <c r="G9198" s="2">
        <f>IFERROR(IF(ISBLANK($A9198),"",IF($A9198="Ūdeņraža jonu koncentrācija",VLOOKUP(Dati!$A9198,Normas!$A:$D,3,FALSE),VLOOKUP(Dati!$A9198,Normas!$A:$D,3,FALSE)*0.6)),"")</f>
      </c>
      <c r="H9198" s="2">
        <f>IFERROR(IF(ISBLANK($A9198),"",IF($A9198="Ūdeņraža jonu koncentrācija",VLOOKUP(Dati!$A9198,Normas!$A:$D,2,FALSE),VLOOKUP(Dati!$A9198,Normas!$A:$D,2,FALSE)*0.3)),"")</f>
      </c>
      <c r="I9198" s="2">
        <f>IFERROR(IF(ISBLANK($A9198),"",IF($A9198="Ūdeņraža jonu koncentrācija",VLOOKUP(Dati!$A9198,Normas!$A:$D,3,FALSE),VLOOKUP(Dati!$A9198,Normas!$A:$D,3,FALSE)*0.3)),"")</f>
      </c>
    </row>
    <row r="9199" spans="2:9" x14ac:dyDescent="0.2">
      <c r="B9199">
        <f>IF(ISBLANK(A9199),"",VLOOKUP(A9199,Normas!A:D,4,FALSE))</f>
      </c>
      <c r="E9199" s="2">
        <f>IF(ISBLANK(D9199),"",INT(YEARFRAC(D9199,'Vispārīga informācija'!$B$2)))</f>
      </c>
      <c r="F9199" s="2">
        <f>IFERROR(IF(ISBLANK($A9199),"",IF($A9199="Ūdeņraža jonu koncentrācija",VLOOKUP(Dati!$A9199,Normas!$A:$D,2,FALSE),VLOOKUP(Dati!$A9199,Normas!$A:$D,2,FALSE)*0.6)),"")</f>
      </c>
      <c r="G9199" s="2">
        <f>IFERROR(IF(ISBLANK($A9199),"",IF($A9199="Ūdeņraža jonu koncentrācija",VLOOKUP(Dati!$A9199,Normas!$A:$D,3,FALSE),VLOOKUP(Dati!$A9199,Normas!$A:$D,3,FALSE)*0.6)),"")</f>
      </c>
      <c r="H9199" s="2">
        <f>IFERROR(IF(ISBLANK($A9199),"",IF($A9199="Ūdeņraža jonu koncentrācija",VLOOKUP(Dati!$A9199,Normas!$A:$D,2,FALSE),VLOOKUP(Dati!$A9199,Normas!$A:$D,2,FALSE)*0.3)),"")</f>
      </c>
      <c r="I9199" s="2">
        <f>IFERROR(IF(ISBLANK($A9199),"",IF($A9199="Ūdeņraža jonu koncentrācija",VLOOKUP(Dati!$A9199,Normas!$A:$D,3,FALSE),VLOOKUP(Dati!$A9199,Normas!$A:$D,3,FALSE)*0.3)),"")</f>
      </c>
    </row>
    <row r="9200" spans="2:9" x14ac:dyDescent="0.2">
      <c r="B9200">
        <f>IF(ISBLANK(A9200),"",VLOOKUP(A9200,Normas!A:D,4,FALSE))</f>
      </c>
      <c r="E9200" s="2">
        <f>IF(ISBLANK(D9200),"",INT(YEARFRAC(D9200,'Vispārīga informācija'!$B$2)))</f>
      </c>
      <c r="F9200" s="2">
        <f>IFERROR(IF(ISBLANK($A9200),"",IF($A9200="Ūdeņraža jonu koncentrācija",VLOOKUP(Dati!$A9200,Normas!$A:$D,2,FALSE),VLOOKUP(Dati!$A9200,Normas!$A:$D,2,FALSE)*0.6)),"")</f>
      </c>
      <c r="G9200" s="2">
        <f>IFERROR(IF(ISBLANK($A9200),"",IF($A9200="Ūdeņraža jonu koncentrācija",VLOOKUP(Dati!$A9200,Normas!$A:$D,3,FALSE),VLOOKUP(Dati!$A9200,Normas!$A:$D,3,FALSE)*0.6)),"")</f>
      </c>
      <c r="H9200" s="2">
        <f>IFERROR(IF(ISBLANK($A9200),"",IF($A9200="Ūdeņraža jonu koncentrācija",VLOOKUP(Dati!$A9200,Normas!$A:$D,2,FALSE),VLOOKUP(Dati!$A9200,Normas!$A:$D,2,FALSE)*0.3)),"")</f>
      </c>
      <c r="I9200" s="2">
        <f>IFERROR(IF(ISBLANK($A9200),"",IF($A9200="Ūdeņraža jonu koncentrācija",VLOOKUP(Dati!$A9200,Normas!$A:$D,3,FALSE),VLOOKUP(Dati!$A9200,Normas!$A:$D,3,FALSE)*0.3)),"")</f>
      </c>
    </row>
    <row r="9201" spans="2:9" x14ac:dyDescent="0.2">
      <c r="B9201">
        <f>IF(ISBLANK(A9201),"",VLOOKUP(A9201,Normas!A:D,4,FALSE))</f>
      </c>
      <c r="E9201" s="2">
        <f>IF(ISBLANK(D9201),"",INT(YEARFRAC(D9201,'Vispārīga informācija'!$B$2)))</f>
      </c>
      <c r="F9201" s="2">
        <f>IFERROR(IF(ISBLANK($A9201),"",IF($A9201="Ūdeņraža jonu koncentrācija",VLOOKUP(Dati!$A9201,Normas!$A:$D,2,FALSE),VLOOKUP(Dati!$A9201,Normas!$A:$D,2,FALSE)*0.6)),"")</f>
      </c>
      <c r="G9201" s="2">
        <f>IFERROR(IF(ISBLANK($A9201),"",IF($A9201="Ūdeņraža jonu koncentrācija",VLOOKUP(Dati!$A9201,Normas!$A:$D,3,FALSE),VLOOKUP(Dati!$A9201,Normas!$A:$D,3,FALSE)*0.6)),"")</f>
      </c>
      <c r="H9201" s="2">
        <f>IFERROR(IF(ISBLANK($A9201),"",IF($A9201="Ūdeņraža jonu koncentrācija",VLOOKUP(Dati!$A9201,Normas!$A:$D,2,FALSE),VLOOKUP(Dati!$A9201,Normas!$A:$D,2,FALSE)*0.3)),"")</f>
      </c>
      <c r="I9201" s="2">
        <f>IFERROR(IF(ISBLANK($A9201),"",IF($A9201="Ūdeņraža jonu koncentrācija",VLOOKUP(Dati!$A9201,Normas!$A:$D,3,FALSE),VLOOKUP(Dati!$A9201,Normas!$A:$D,3,FALSE)*0.3)),"")</f>
      </c>
    </row>
    <row r="9202" spans="2:9" x14ac:dyDescent="0.2">
      <c r="B9202">
        <f>IF(ISBLANK(A9202),"",VLOOKUP(A9202,Normas!A:D,4,FALSE))</f>
      </c>
      <c r="E9202" s="2">
        <f>IF(ISBLANK(D9202),"",INT(YEARFRAC(D9202,'Vispārīga informācija'!$B$2)))</f>
      </c>
      <c r="F9202" s="2">
        <f>IFERROR(IF(ISBLANK($A9202),"",IF($A9202="Ūdeņraža jonu koncentrācija",VLOOKUP(Dati!$A9202,Normas!$A:$D,2,FALSE),VLOOKUP(Dati!$A9202,Normas!$A:$D,2,FALSE)*0.6)),"")</f>
      </c>
      <c r="G9202" s="2">
        <f>IFERROR(IF(ISBLANK($A9202),"",IF($A9202="Ūdeņraža jonu koncentrācija",VLOOKUP(Dati!$A9202,Normas!$A:$D,3,FALSE),VLOOKUP(Dati!$A9202,Normas!$A:$D,3,FALSE)*0.6)),"")</f>
      </c>
      <c r="H9202" s="2">
        <f>IFERROR(IF(ISBLANK($A9202),"",IF($A9202="Ūdeņraža jonu koncentrācija",VLOOKUP(Dati!$A9202,Normas!$A:$D,2,FALSE),VLOOKUP(Dati!$A9202,Normas!$A:$D,2,FALSE)*0.3)),"")</f>
      </c>
      <c r="I9202" s="2">
        <f>IFERROR(IF(ISBLANK($A9202),"",IF($A9202="Ūdeņraža jonu koncentrācija",VLOOKUP(Dati!$A9202,Normas!$A:$D,3,FALSE),VLOOKUP(Dati!$A9202,Normas!$A:$D,3,FALSE)*0.3)),"")</f>
      </c>
    </row>
    <row r="9203" spans="2:9" x14ac:dyDescent="0.2">
      <c r="B9203">
        <f>IF(ISBLANK(A9203),"",VLOOKUP(A9203,Normas!A:D,4,FALSE))</f>
      </c>
      <c r="E9203" s="2">
        <f>IF(ISBLANK(D9203),"",INT(YEARFRAC(D9203,'Vispārīga informācija'!$B$2)))</f>
      </c>
      <c r="F9203" s="2">
        <f>IFERROR(IF(ISBLANK($A9203),"",IF($A9203="Ūdeņraža jonu koncentrācija",VLOOKUP(Dati!$A9203,Normas!$A:$D,2,FALSE),VLOOKUP(Dati!$A9203,Normas!$A:$D,2,FALSE)*0.6)),"")</f>
      </c>
      <c r="G9203" s="2">
        <f>IFERROR(IF(ISBLANK($A9203),"",IF($A9203="Ūdeņraža jonu koncentrācija",VLOOKUP(Dati!$A9203,Normas!$A:$D,3,FALSE),VLOOKUP(Dati!$A9203,Normas!$A:$D,3,FALSE)*0.6)),"")</f>
      </c>
      <c r="H9203" s="2">
        <f>IFERROR(IF(ISBLANK($A9203),"",IF($A9203="Ūdeņraža jonu koncentrācija",VLOOKUP(Dati!$A9203,Normas!$A:$D,2,FALSE),VLOOKUP(Dati!$A9203,Normas!$A:$D,2,FALSE)*0.3)),"")</f>
      </c>
      <c r="I9203" s="2">
        <f>IFERROR(IF(ISBLANK($A9203),"",IF($A9203="Ūdeņraža jonu koncentrācija",VLOOKUP(Dati!$A9203,Normas!$A:$D,3,FALSE),VLOOKUP(Dati!$A9203,Normas!$A:$D,3,FALSE)*0.3)),"")</f>
      </c>
    </row>
    <row r="9204" spans="2:9" x14ac:dyDescent="0.2">
      <c r="B9204">
        <f>IF(ISBLANK(A9204),"",VLOOKUP(A9204,Normas!A:D,4,FALSE))</f>
      </c>
      <c r="E9204" s="2">
        <f>IF(ISBLANK(D9204),"",INT(YEARFRAC(D9204,'Vispārīga informācija'!$B$2)))</f>
      </c>
      <c r="F9204" s="2">
        <f>IFERROR(IF(ISBLANK($A9204),"",IF($A9204="Ūdeņraža jonu koncentrācija",VLOOKUP(Dati!$A9204,Normas!$A:$D,2,FALSE),VLOOKUP(Dati!$A9204,Normas!$A:$D,2,FALSE)*0.6)),"")</f>
      </c>
      <c r="G9204" s="2">
        <f>IFERROR(IF(ISBLANK($A9204),"",IF($A9204="Ūdeņraža jonu koncentrācija",VLOOKUP(Dati!$A9204,Normas!$A:$D,3,FALSE),VLOOKUP(Dati!$A9204,Normas!$A:$D,3,FALSE)*0.6)),"")</f>
      </c>
      <c r="H9204" s="2">
        <f>IFERROR(IF(ISBLANK($A9204),"",IF($A9204="Ūdeņraža jonu koncentrācija",VLOOKUP(Dati!$A9204,Normas!$A:$D,2,FALSE),VLOOKUP(Dati!$A9204,Normas!$A:$D,2,FALSE)*0.3)),"")</f>
      </c>
      <c r="I9204" s="2">
        <f>IFERROR(IF(ISBLANK($A9204),"",IF($A9204="Ūdeņraža jonu koncentrācija",VLOOKUP(Dati!$A9204,Normas!$A:$D,3,FALSE),VLOOKUP(Dati!$A9204,Normas!$A:$D,3,FALSE)*0.3)),"")</f>
      </c>
    </row>
    <row r="9205" spans="2:9" x14ac:dyDescent="0.2">
      <c r="B9205">
        <f>IF(ISBLANK(A9205),"",VLOOKUP(A9205,Normas!A:D,4,FALSE))</f>
      </c>
      <c r="E9205" s="2">
        <f>IF(ISBLANK(D9205),"",INT(YEARFRAC(D9205,'Vispārīga informācija'!$B$2)))</f>
      </c>
      <c r="F9205" s="2">
        <f>IFERROR(IF(ISBLANK($A9205),"",IF($A9205="Ūdeņraža jonu koncentrācija",VLOOKUP(Dati!$A9205,Normas!$A:$D,2,FALSE),VLOOKUP(Dati!$A9205,Normas!$A:$D,2,FALSE)*0.6)),"")</f>
      </c>
      <c r="G9205" s="2">
        <f>IFERROR(IF(ISBLANK($A9205),"",IF($A9205="Ūdeņraža jonu koncentrācija",VLOOKUP(Dati!$A9205,Normas!$A:$D,3,FALSE),VLOOKUP(Dati!$A9205,Normas!$A:$D,3,FALSE)*0.6)),"")</f>
      </c>
      <c r="H9205" s="2">
        <f>IFERROR(IF(ISBLANK($A9205),"",IF($A9205="Ūdeņraža jonu koncentrācija",VLOOKUP(Dati!$A9205,Normas!$A:$D,2,FALSE),VLOOKUP(Dati!$A9205,Normas!$A:$D,2,FALSE)*0.3)),"")</f>
      </c>
      <c r="I9205" s="2">
        <f>IFERROR(IF(ISBLANK($A9205),"",IF($A9205="Ūdeņraža jonu koncentrācija",VLOOKUP(Dati!$A9205,Normas!$A:$D,3,FALSE),VLOOKUP(Dati!$A9205,Normas!$A:$D,3,FALSE)*0.3)),"")</f>
      </c>
    </row>
    <row r="9206" spans="2:9" x14ac:dyDescent="0.2">
      <c r="B9206">
        <f>IF(ISBLANK(A9206),"",VLOOKUP(A9206,Normas!A:D,4,FALSE))</f>
      </c>
      <c r="E9206" s="2">
        <f>IF(ISBLANK(D9206),"",INT(YEARFRAC(D9206,'Vispārīga informācija'!$B$2)))</f>
      </c>
      <c r="F9206" s="2">
        <f>IFERROR(IF(ISBLANK($A9206),"",IF($A9206="Ūdeņraža jonu koncentrācija",VLOOKUP(Dati!$A9206,Normas!$A:$D,2,FALSE),VLOOKUP(Dati!$A9206,Normas!$A:$D,2,FALSE)*0.6)),"")</f>
      </c>
      <c r="G9206" s="2">
        <f>IFERROR(IF(ISBLANK($A9206),"",IF($A9206="Ūdeņraža jonu koncentrācija",VLOOKUP(Dati!$A9206,Normas!$A:$D,3,FALSE),VLOOKUP(Dati!$A9206,Normas!$A:$D,3,FALSE)*0.6)),"")</f>
      </c>
      <c r="H9206" s="2">
        <f>IFERROR(IF(ISBLANK($A9206),"",IF($A9206="Ūdeņraža jonu koncentrācija",VLOOKUP(Dati!$A9206,Normas!$A:$D,2,FALSE),VLOOKUP(Dati!$A9206,Normas!$A:$D,2,FALSE)*0.3)),"")</f>
      </c>
      <c r="I9206" s="2">
        <f>IFERROR(IF(ISBLANK($A9206),"",IF($A9206="Ūdeņraža jonu koncentrācija",VLOOKUP(Dati!$A9206,Normas!$A:$D,3,FALSE),VLOOKUP(Dati!$A9206,Normas!$A:$D,3,FALSE)*0.3)),"")</f>
      </c>
    </row>
    <row r="9207" spans="2:9" x14ac:dyDescent="0.2">
      <c r="B9207">
        <f>IF(ISBLANK(A9207),"",VLOOKUP(A9207,Normas!A:D,4,FALSE))</f>
      </c>
      <c r="E9207" s="2">
        <f>IF(ISBLANK(D9207),"",INT(YEARFRAC(D9207,'Vispārīga informācija'!$B$2)))</f>
      </c>
      <c r="F9207" s="2">
        <f>IFERROR(IF(ISBLANK($A9207),"",IF($A9207="Ūdeņraža jonu koncentrācija",VLOOKUP(Dati!$A9207,Normas!$A:$D,2,FALSE),VLOOKUP(Dati!$A9207,Normas!$A:$D,2,FALSE)*0.6)),"")</f>
      </c>
      <c r="G9207" s="2">
        <f>IFERROR(IF(ISBLANK($A9207),"",IF($A9207="Ūdeņraža jonu koncentrācija",VLOOKUP(Dati!$A9207,Normas!$A:$D,3,FALSE),VLOOKUP(Dati!$A9207,Normas!$A:$D,3,FALSE)*0.6)),"")</f>
      </c>
      <c r="H9207" s="2">
        <f>IFERROR(IF(ISBLANK($A9207),"",IF($A9207="Ūdeņraža jonu koncentrācija",VLOOKUP(Dati!$A9207,Normas!$A:$D,2,FALSE),VLOOKUP(Dati!$A9207,Normas!$A:$D,2,FALSE)*0.3)),"")</f>
      </c>
      <c r="I9207" s="2">
        <f>IFERROR(IF(ISBLANK($A9207),"",IF($A9207="Ūdeņraža jonu koncentrācija",VLOOKUP(Dati!$A9207,Normas!$A:$D,3,FALSE),VLOOKUP(Dati!$A9207,Normas!$A:$D,3,FALSE)*0.3)),"")</f>
      </c>
    </row>
    <row r="9208" spans="2:9" x14ac:dyDescent="0.2">
      <c r="B9208">
        <f>IF(ISBLANK(A9208),"",VLOOKUP(A9208,Normas!A:D,4,FALSE))</f>
      </c>
      <c r="E9208" s="2">
        <f>IF(ISBLANK(D9208),"",INT(YEARFRAC(D9208,'Vispārīga informācija'!$B$2)))</f>
      </c>
      <c r="F9208" s="2">
        <f>IFERROR(IF(ISBLANK($A9208),"",IF($A9208="Ūdeņraža jonu koncentrācija",VLOOKUP(Dati!$A9208,Normas!$A:$D,2,FALSE),VLOOKUP(Dati!$A9208,Normas!$A:$D,2,FALSE)*0.6)),"")</f>
      </c>
      <c r="G9208" s="2">
        <f>IFERROR(IF(ISBLANK($A9208),"",IF($A9208="Ūdeņraža jonu koncentrācija",VLOOKUP(Dati!$A9208,Normas!$A:$D,3,FALSE),VLOOKUP(Dati!$A9208,Normas!$A:$D,3,FALSE)*0.6)),"")</f>
      </c>
      <c r="H9208" s="2">
        <f>IFERROR(IF(ISBLANK($A9208),"",IF($A9208="Ūdeņraža jonu koncentrācija",VLOOKUP(Dati!$A9208,Normas!$A:$D,2,FALSE),VLOOKUP(Dati!$A9208,Normas!$A:$D,2,FALSE)*0.3)),"")</f>
      </c>
      <c r="I9208" s="2">
        <f>IFERROR(IF(ISBLANK($A9208),"",IF($A9208="Ūdeņraža jonu koncentrācija",VLOOKUP(Dati!$A9208,Normas!$A:$D,3,FALSE),VLOOKUP(Dati!$A9208,Normas!$A:$D,3,FALSE)*0.3)),"")</f>
      </c>
    </row>
    <row r="9209" spans="2:9" x14ac:dyDescent="0.2">
      <c r="B9209">
        <f>IF(ISBLANK(A9209),"",VLOOKUP(A9209,Normas!A:D,4,FALSE))</f>
      </c>
      <c r="E9209" s="2">
        <f>IF(ISBLANK(D9209),"",INT(YEARFRAC(D9209,'Vispārīga informācija'!$B$2)))</f>
      </c>
      <c r="F9209" s="2">
        <f>IFERROR(IF(ISBLANK($A9209),"",IF($A9209="Ūdeņraža jonu koncentrācija",VLOOKUP(Dati!$A9209,Normas!$A:$D,2,FALSE),VLOOKUP(Dati!$A9209,Normas!$A:$D,2,FALSE)*0.6)),"")</f>
      </c>
      <c r="G9209" s="2">
        <f>IFERROR(IF(ISBLANK($A9209),"",IF($A9209="Ūdeņraža jonu koncentrācija",VLOOKUP(Dati!$A9209,Normas!$A:$D,3,FALSE),VLOOKUP(Dati!$A9209,Normas!$A:$D,3,FALSE)*0.6)),"")</f>
      </c>
      <c r="H9209" s="2">
        <f>IFERROR(IF(ISBLANK($A9209),"",IF($A9209="Ūdeņraža jonu koncentrācija",VLOOKUP(Dati!$A9209,Normas!$A:$D,2,FALSE),VLOOKUP(Dati!$A9209,Normas!$A:$D,2,FALSE)*0.3)),"")</f>
      </c>
      <c r="I9209" s="2">
        <f>IFERROR(IF(ISBLANK($A9209),"",IF($A9209="Ūdeņraža jonu koncentrācija",VLOOKUP(Dati!$A9209,Normas!$A:$D,3,FALSE),VLOOKUP(Dati!$A9209,Normas!$A:$D,3,FALSE)*0.3)),"")</f>
      </c>
    </row>
    <row r="9210" spans="2:9" x14ac:dyDescent="0.2">
      <c r="B9210">
        <f>IF(ISBLANK(A9210),"",VLOOKUP(A9210,Normas!A:D,4,FALSE))</f>
      </c>
      <c r="E9210" s="2">
        <f>IF(ISBLANK(D9210),"",INT(YEARFRAC(D9210,'Vispārīga informācija'!$B$2)))</f>
      </c>
      <c r="F9210" s="2">
        <f>IFERROR(IF(ISBLANK($A9210),"",IF($A9210="Ūdeņraža jonu koncentrācija",VLOOKUP(Dati!$A9210,Normas!$A:$D,2,FALSE),VLOOKUP(Dati!$A9210,Normas!$A:$D,2,FALSE)*0.6)),"")</f>
      </c>
      <c r="G9210" s="2">
        <f>IFERROR(IF(ISBLANK($A9210),"",IF($A9210="Ūdeņraža jonu koncentrācija",VLOOKUP(Dati!$A9210,Normas!$A:$D,3,FALSE),VLOOKUP(Dati!$A9210,Normas!$A:$D,3,FALSE)*0.6)),"")</f>
      </c>
      <c r="H9210" s="2">
        <f>IFERROR(IF(ISBLANK($A9210),"",IF($A9210="Ūdeņraža jonu koncentrācija",VLOOKUP(Dati!$A9210,Normas!$A:$D,2,FALSE),VLOOKUP(Dati!$A9210,Normas!$A:$D,2,FALSE)*0.3)),"")</f>
      </c>
      <c r="I9210" s="2">
        <f>IFERROR(IF(ISBLANK($A9210),"",IF($A9210="Ūdeņraža jonu koncentrācija",VLOOKUP(Dati!$A9210,Normas!$A:$D,3,FALSE),VLOOKUP(Dati!$A9210,Normas!$A:$D,3,FALSE)*0.3)),"")</f>
      </c>
    </row>
    <row r="9211" spans="2:9" x14ac:dyDescent="0.2">
      <c r="B9211">
        <f>IF(ISBLANK(A9211),"",VLOOKUP(A9211,Normas!A:D,4,FALSE))</f>
      </c>
      <c r="E9211" s="2">
        <f>IF(ISBLANK(D9211),"",INT(YEARFRAC(D9211,'Vispārīga informācija'!$B$2)))</f>
      </c>
      <c r="F9211" s="2">
        <f>IFERROR(IF(ISBLANK($A9211),"",IF($A9211="Ūdeņraža jonu koncentrācija",VLOOKUP(Dati!$A9211,Normas!$A:$D,2,FALSE),VLOOKUP(Dati!$A9211,Normas!$A:$D,2,FALSE)*0.6)),"")</f>
      </c>
      <c r="G9211" s="2">
        <f>IFERROR(IF(ISBLANK($A9211),"",IF($A9211="Ūdeņraža jonu koncentrācija",VLOOKUP(Dati!$A9211,Normas!$A:$D,3,FALSE),VLOOKUP(Dati!$A9211,Normas!$A:$D,3,FALSE)*0.6)),"")</f>
      </c>
      <c r="H9211" s="2">
        <f>IFERROR(IF(ISBLANK($A9211),"",IF($A9211="Ūdeņraža jonu koncentrācija",VLOOKUP(Dati!$A9211,Normas!$A:$D,2,FALSE),VLOOKUP(Dati!$A9211,Normas!$A:$D,2,FALSE)*0.3)),"")</f>
      </c>
      <c r="I9211" s="2">
        <f>IFERROR(IF(ISBLANK($A9211),"",IF($A9211="Ūdeņraža jonu koncentrācija",VLOOKUP(Dati!$A9211,Normas!$A:$D,3,FALSE),VLOOKUP(Dati!$A9211,Normas!$A:$D,3,FALSE)*0.3)),"")</f>
      </c>
    </row>
    <row r="9212" spans="2:9" x14ac:dyDescent="0.2">
      <c r="B9212">
        <f>IF(ISBLANK(A9212),"",VLOOKUP(A9212,Normas!A:D,4,FALSE))</f>
      </c>
      <c r="E9212" s="2">
        <f>IF(ISBLANK(D9212),"",INT(YEARFRAC(D9212,'Vispārīga informācija'!$B$2)))</f>
      </c>
      <c r="F9212" s="2">
        <f>IFERROR(IF(ISBLANK($A9212),"",IF($A9212="Ūdeņraža jonu koncentrācija",VLOOKUP(Dati!$A9212,Normas!$A:$D,2,FALSE),VLOOKUP(Dati!$A9212,Normas!$A:$D,2,FALSE)*0.6)),"")</f>
      </c>
      <c r="G9212" s="2">
        <f>IFERROR(IF(ISBLANK($A9212),"",IF($A9212="Ūdeņraža jonu koncentrācija",VLOOKUP(Dati!$A9212,Normas!$A:$D,3,FALSE),VLOOKUP(Dati!$A9212,Normas!$A:$D,3,FALSE)*0.6)),"")</f>
      </c>
      <c r="H9212" s="2">
        <f>IFERROR(IF(ISBLANK($A9212),"",IF($A9212="Ūdeņraža jonu koncentrācija",VLOOKUP(Dati!$A9212,Normas!$A:$D,2,FALSE),VLOOKUP(Dati!$A9212,Normas!$A:$D,2,FALSE)*0.3)),"")</f>
      </c>
      <c r="I9212" s="2">
        <f>IFERROR(IF(ISBLANK($A9212),"",IF($A9212="Ūdeņraža jonu koncentrācija",VLOOKUP(Dati!$A9212,Normas!$A:$D,3,FALSE),VLOOKUP(Dati!$A9212,Normas!$A:$D,3,FALSE)*0.3)),"")</f>
      </c>
    </row>
    <row r="9213" spans="2:9" x14ac:dyDescent="0.2">
      <c r="B9213">
        <f>IF(ISBLANK(A9213),"",VLOOKUP(A9213,Normas!A:D,4,FALSE))</f>
      </c>
      <c r="E9213" s="2">
        <f>IF(ISBLANK(D9213),"",INT(YEARFRAC(D9213,'Vispārīga informācija'!$B$2)))</f>
      </c>
      <c r="F9213" s="2">
        <f>IFERROR(IF(ISBLANK($A9213),"",IF($A9213="Ūdeņraža jonu koncentrācija",VLOOKUP(Dati!$A9213,Normas!$A:$D,2,FALSE),VLOOKUP(Dati!$A9213,Normas!$A:$D,2,FALSE)*0.6)),"")</f>
      </c>
      <c r="G9213" s="2">
        <f>IFERROR(IF(ISBLANK($A9213),"",IF($A9213="Ūdeņraža jonu koncentrācija",VLOOKUP(Dati!$A9213,Normas!$A:$D,3,FALSE),VLOOKUP(Dati!$A9213,Normas!$A:$D,3,FALSE)*0.6)),"")</f>
      </c>
      <c r="H9213" s="2">
        <f>IFERROR(IF(ISBLANK($A9213),"",IF($A9213="Ūdeņraža jonu koncentrācija",VLOOKUP(Dati!$A9213,Normas!$A:$D,2,FALSE),VLOOKUP(Dati!$A9213,Normas!$A:$D,2,FALSE)*0.3)),"")</f>
      </c>
      <c r="I9213" s="2">
        <f>IFERROR(IF(ISBLANK($A9213),"",IF($A9213="Ūdeņraža jonu koncentrācija",VLOOKUP(Dati!$A9213,Normas!$A:$D,3,FALSE),VLOOKUP(Dati!$A9213,Normas!$A:$D,3,FALSE)*0.3)),"")</f>
      </c>
    </row>
    <row r="9214" spans="2:9" x14ac:dyDescent="0.2">
      <c r="B9214">
        <f>IF(ISBLANK(A9214),"",VLOOKUP(A9214,Normas!A:D,4,FALSE))</f>
      </c>
      <c r="E9214" s="2">
        <f>IF(ISBLANK(D9214),"",INT(YEARFRAC(D9214,'Vispārīga informācija'!$B$2)))</f>
      </c>
      <c r="F9214" s="2">
        <f>IFERROR(IF(ISBLANK($A9214),"",IF($A9214="Ūdeņraža jonu koncentrācija",VLOOKUP(Dati!$A9214,Normas!$A:$D,2,FALSE),VLOOKUP(Dati!$A9214,Normas!$A:$D,2,FALSE)*0.6)),"")</f>
      </c>
      <c r="G9214" s="2">
        <f>IFERROR(IF(ISBLANK($A9214),"",IF($A9214="Ūdeņraža jonu koncentrācija",VLOOKUP(Dati!$A9214,Normas!$A:$D,3,FALSE),VLOOKUP(Dati!$A9214,Normas!$A:$D,3,FALSE)*0.6)),"")</f>
      </c>
      <c r="H9214" s="2">
        <f>IFERROR(IF(ISBLANK($A9214),"",IF($A9214="Ūdeņraža jonu koncentrācija",VLOOKUP(Dati!$A9214,Normas!$A:$D,2,FALSE),VLOOKUP(Dati!$A9214,Normas!$A:$D,2,FALSE)*0.3)),"")</f>
      </c>
      <c r="I9214" s="2">
        <f>IFERROR(IF(ISBLANK($A9214),"",IF($A9214="Ūdeņraža jonu koncentrācija",VLOOKUP(Dati!$A9214,Normas!$A:$D,3,FALSE),VLOOKUP(Dati!$A9214,Normas!$A:$D,3,FALSE)*0.3)),"")</f>
      </c>
    </row>
    <row r="9215" spans="2:9" x14ac:dyDescent="0.2">
      <c r="B9215">
        <f>IF(ISBLANK(A9215),"",VLOOKUP(A9215,Normas!A:D,4,FALSE))</f>
      </c>
      <c r="E9215" s="2">
        <f>IF(ISBLANK(D9215),"",INT(YEARFRAC(D9215,'Vispārīga informācija'!$B$2)))</f>
      </c>
      <c r="F9215" s="2">
        <f>IFERROR(IF(ISBLANK($A9215),"",IF($A9215="Ūdeņraža jonu koncentrācija",VLOOKUP(Dati!$A9215,Normas!$A:$D,2,FALSE),VLOOKUP(Dati!$A9215,Normas!$A:$D,2,FALSE)*0.6)),"")</f>
      </c>
      <c r="G9215" s="2">
        <f>IFERROR(IF(ISBLANK($A9215),"",IF($A9215="Ūdeņraža jonu koncentrācija",VLOOKUP(Dati!$A9215,Normas!$A:$D,3,FALSE),VLOOKUP(Dati!$A9215,Normas!$A:$D,3,FALSE)*0.6)),"")</f>
      </c>
      <c r="H9215" s="2">
        <f>IFERROR(IF(ISBLANK($A9215),"",IF($A9215="Ūdeņraža jonu koncentrācija",VLOOKUP(Dati!$A9215,Normas!$A:$D,2,FALSE),VLOOKUP(Dati!$A9215,Normas!$A:$D,2,FALSE)*0.3)),"")</f>
      </c>
      <c r="I9215" s="2">
        <f>IFERROR(IF(ISBLANK($A9215),"",IF($A9215="Ūdeņraža jonu koncentrācija",VLOOKUP(Dati!$A9215,Normas!$A:$D,3,FALSE),VLOOKUP(Dati!$A9215,Normas!$A:$D,3,FALSE)*0.3)),"")</f>
      </c>
    </row>
    <row r="9216" spans="2:9" x14ac:dyDescent="0.2">
      <c r="B9216">
        <f>IF(ISBLANK(A9216),"",VLOOKUP(A9216,Normas!A:D,4,FALSE))</f>
      </c>
      <c r="E9216" s="2">
        <f>IF(ISBLANK(D9216),"",INT(YEARFRAC(D9216,'Vispārīga informācija'!$B$2)))</f>
      </c>
      <c r="F9216" s="2">
        <f>IFERROR(IF(ISBLANK($A9216),"",IF($A9216="Ūdeņraža jonu koncentrācija",VLOOKUP(Dati!$A9216,Normas!$A:$D,2,FALSE),VLOOKUP(Dati!$A9216,Normas!$A:$D,2,FALSE)*0.6)),"")</f>
      </c>
      <c r="G9216" s="2">
        <f>IFERROR(IF(ISBLANK($A9216),"",IF($A9216="Ūdeņraža jonu koncentrācija",VLOOKUP(Dati!$A9216,Normas!$A:$D,3,FALSE),VLOOKUP(Dati!$A9216,Normas!$A:$D,3,FALSE)*0.6)),"")</f>
      </c>
      <c r="H9216" s="2">
        <f>IFERROR(IF(ISBLANK($A9216),"",IF($A9216="Ūdeņraža jonu koncentrācija",VLOOKUP(Dati!$A9216,Normas!$A:$D,2,FALSE),VLOOKUP(Dati!$A9216,Normas!$A:$D,2,FALSE)*0.3)),"")</f>
      </c>
      <c r="I9216" s="2">
        <f>IFERROR(IF(ISBLANK($A9216),"",IF($A9216="Ūdeņraža jonu koncentrācija",VLOOKUP(Dati!$A9216,Normas!$A:$D,3,FALSE),VLOOKUP(Dati!$A9216,Normas!$A:$D,3,FALSE)*0.3)),"")</f>
      </c>
    </row>
    <row r="9217" spans="2:9" x14ac:dyDescent="0.2">
      <c r="B9217">
        <f>IF(ISBLANK(A9217),"",VLOOKUP(A9217,Normas!A:D,4,FALSE))</f>
      </c>
      <c r="E9217" s="2">
        <f>IF(ISBLANK(D9217),"",INT(YEARFRAC(D9217,'Vispārīga informācija'!$B$2)))</f>
      </c>
      <c r="F9217" s="2">
        <f>IFERROR(IF(ISBLANK($A9217),"",IF($A9217="Ūdeņraža jonu koncentrācija",VLOOKUP(Dati!$A9217,Normas!$A:$D,2,FALSE),VLOOKUP(Dati!$A9217,Normas!$A:$D,2,FALSE)*0.6)),"")</f>
      </c>
      <c r="G9217" s="2">
        <f>IFERROR(IF(ISBLANK($A9217),"",IF($A9217="Ūdeņraža jonu koncentrācija",VLOOKUP(Dati!$A9217,Normas!$A:$D,3,FALSE),VLOOKUP(Dati!$A9217,Normas!$A:$D,3,FALSE)*0.6)),"")</f>
      </c>
      <c r="H9217" s="2">
        <f>IFERROR(IF(ISBLANK($A9217),"",IF($A9217="Ūdeņraža jonu koncentrācija",VLOOKUP(Dati!$A9217,Normas!$A:$D,2,FALSE),VLOOKUP(Dati!$A9217,Normas!$A:$D,2,FALSE)*0.3)),"")</f>
      </c>
      <c r="I9217" s="2">
        <f>IFERROR(IF(ISBLANK($A9217),"",IF($A9217="Ūdeņraža jonu koncentrācija",VLOOKUP(Dati!$A9217,Normas!$A:$D,3,FALSE),VLOOKUP(Dati!$A9217,Normas!$A:$D,3,FALSE)*0.3)),"")</f>
      </c>
    </row>
    <row r="9218" spans="2:9" x14ac:dyDescent="0.2">
      <c r="B9218">
        <f>IF(ISBLANK(A9218),"",VLOOKUP(A9218,Normas!A:D,4,FALSE))</f>
      </c>
      <c r="E9218" s="2">
        <f>IF(ISBLANK(D9218),"",INT(YEARFRAC(D9218,'Vispārīga informācija'!$B$2)))</f>
      </c>
      <c r="F9218" s="2">
        <f>IFERROR(IF(ISBLANK($A9218),"",IF($A9218="Ūdeņraža jonu koncentrācija",VLOOKUP(Dati!$A9218,Normas!$A:$D,2,FALSE),VLOOKUP(Dati!$A9218,Normas!$A:$D,2,FALSE)*0.6)),"")</f>
      </c>
      <c r="G9218" s="2">
        <f>IFERROR(IF(ISBLANK($A9218),"",IF($A9218="Ūdeņraža jonu koncentrācija",VLOOKUP(Dati!$A9218,Normas!$A:$D,3,FALSE),VLOOKUP(Dati!$A9218,Normas!$A:$D,3,FALSE)*0.6)),"")</f>
      </c>
      <c r="H9218" s="2">
        <f>IFERROR(IF(ISBLANK($A9218),"",IF($A9218="Ūdeņraža jonu koncentrācija",VLOOKUP(Dati!$A9218,Normas!$A:$D,2,FALSE),VLOOKUP(Dati!$A9218,Normas!$A:$D,2,FALSE)*0.3)),"")</f>
      </c>
      <c r="I9218" s="2">
        <f>IFERROR(IF(ISBLANK($A9218),"",IF($A9218="Ūdeņraža jonu koncentrācija",VLOOKUP(Dati!$A9218,Normas!$A:$D,3,FALSE),VLOOKUP(Dati!$A9218,Normas!$A:$D,3,FALSE)*0.3)),"")</f>
      </c>
    </row>
    <row r="9219" spans="2:9" x14ac:dyDescent="0.2">
      <c r="B9219">
        <f>IF(ISBLANK(A9219),"",VLOOKUP(A9219,Normas!A:D,4,FALSE))</f>
      </c>
      <c r="E9219" s="2">
        <f>IF(ISBLANK(D9219),"",INT(YEARFRAC(D9219,'Vispārīga informācija'!$B$2)))</f>
      </c>
      <c r="F9219" s="2">
        <f>IFERROR(IF(ISBLANK($A9219),"",IF($A9219="Ūdeņraža jonu koncentrācija",VLOOKUP(Dati!$A9219,Normas!$A:$D,2,FALSE),VLOOKUP(Dati!$A9219,Normas!$A:$D,2,FALSE)*0.6)),"")</f>
      </c>
      <c r="G9219" s="2">
        <f>IFERROR(IF(ISBLANK($A9219),"",IF($A9219="Ūdeņraža jonu koncentrācija",VLOOKUP(Dati!$A9219,Normas!$A:$D,3,FALSE),VLOOKUP(Dati!$A9219,Normas!$A:$D,3,FALSE)*0.6)),"")</f>
      </c>
      <c r="H9219" s="2">
        <f>IFERROR(IF(ISBLANK($A9219),"",IF($A9219="Ūdeņraža jonu koncentrācija",VLOOKUP(Dati!$A9219,Normas!$A:$D,2,FALSE),VLOOKUP(Dati!$A9219,Normas!$A:$D,2,FALSE)*0.3)),"")</f>
      </c>
      <c r="I9219" s="2">
        <f>IFERROR(IF(ISBLANK($A9219),"",IF($A9219="Ūdeņraža jonu koncentrācija",VLOOKUP(Dati!$A9219,Normas!$A:$D,3,FALSE),VLOOKUP(Dati!$A9219,Normas!$A:$D,3,FALSE)*0.3)),"")</f>
      </c>
    </row>
    <row r="9220" spans="2:9" x14ac:dyDescent="0.2">
      <c r="B9220">
        <f>IF(ISBLANK(A9220),"",VLOOKUP(A9220,Normas!A:D,4,FALSE))</f>
      </c>
      <c r="E9220" s="2">
        <f>IF(ISBLANK(D9220),"",INT(YEARFRAC(D9220,'Vispārīga informācija'!$B$2)))</f>
      </c>
      <c r="F9220" s="2">
        <f>IFERROR(IF(ISBLANK($A9220),"",IF($A9220="Ūdeņraža jonu koncentrācija",VLOOKUP(Dati!$A9220,Normas!$A:$D,2,FALSE),VLOOKUP(Dati!$A9220,Normas!$A:$D,2,FALSE)*0.6)),"")</f>
      </c>
      <c r="G9220" s="2">
        <f>IFERROR(IF(ISBLANK($A9220),"",IF($A9220="Ūdeņraža jonu koncentrācija",VLOOKUP(Dati!$A9220,Normas!$A:$D,3,FALSE),VLOOKUP(Dati!$A9220,Normas!$A:$D,3,FALSE)*0.6)),"")</f>
      </c>
      <c r="H9220" s="2">
        <f>IFERROR(IF(ISBLANK($A9220),"",IF($A9220="Ūdeņraža jonu koncentrācija",VLOOKUP(Dati!$A9220,Normas!$A:$D,2,FALSE),VLOOKUP(Dati!$A9220,Normas!$A:$D,2,FALSE)*0.3)),"")</f>
      </c>
      <c r="I9220" s="2">
        <f>IFERROR(IF(ISBLANK($A9220),"",IF($A9220="Ūdeņraža jonu koncentrācija",VLOOKUP(Dati!$A9220,Normas!$A:$D,3,FALSE),VLOOKUP(Dati!$A9220,Normas!$A:$D,3,FALSE)*0.3)),"")</f>
      </c>
    </row>
    <row r="9221" spans="2:9" x14ac:dyDescent="0.2">
      <c r="B9221">
        <f>IF(ISBLANK(A9221),"",VLOOKUP(A9221,Normas!A:D,4,FALSE))</f>
      </c>
      <c r="E9221" s="2">
        <f>IF(ISBLANK(D9221),"",INT(YEARFRAC(D9221,'Vispārīga informācija'!$B$2)))</f>
      </c>
      <c r="F9221" s="2">
        <f>IFERROR(IF(ISBLANK($A9221),"",IF($A9221="Ūdeņraža jonu koncentrācija",VLOOKUP(Dati!$A9221,Normas!$A:$D,2,FALSE),VLOOKUP(Dati!$A9221,Normas!$A:$D,2,FALSE)*0.6)),"")</f>
      </c>
      <c r="G9221" s="2">
        <f>IFERROR(IF(ISBLANK($A9221),"",IF($A9221="Ūdeņraža jonu koncentrācija",VLOOKUP(Dati!$A9221,Normas!$A:$D,3,FALSE),VLOOKUP(Dati!$A9221,Normas!$A:$D,3,FALSE)*0.6)),"")</f>
      </c>
      <c r="H9221" s="2">
        <f>IFERROR(IF(ISBLANK($A9221),"",IF($A9221="Ūdeņraža jonu koncentrācija",VLOOKUP(Dati!$A9221,Normas!$A:$D,2,FALSE),VLOOKUP(Dati!$A9221,Normas!$A:$D,2,FALSE)*0.3)),"")</f>
      </c>
      <c r="I9221" s="2">
        <f>IFERROR(IF(ISBLANK($A9221),"",IF($A9221="Ūdeņraža jonu koncentrācija",VLOOKUP(Dati!$A9221,Normas!$A:$D,3,FALSE),VLOOKUP(Dati!$A9221,Normas!$A:$D,3,FALSE)*0.3)),"")</f>
      </c>
    </row>
    <row r="9222" spans="2:9" x14ac:dyDescent="0.2">
      <c r="B9222">
        <f>IF(ISBLANK(A9222),"",VLOOKUP(A9222,Normas!A:D,4,FALSE))</f>
      </c>
      <c r="E9222" s="2">
        <f>IF(ISBLANK(D9222),"",INT(YEARFRAC(D9222,'Vispārīga informācija'!$B$2)))</f>
      </c>
      <c r="F9222" s="2">
        <f>IFERROR(IF(ISBLANK($A9222),"",IF($A9222="Ūdeņraža jonu koncentrācija",VLOOKUP(Dati!$A9222,Normas!$A:$D,2,FALSE),VLOOKUP(Dati!$A9222,Normas!$A:$D,2,FALSE)*0.6)),"")</f>
      </c>
      <c r="G9222" s="2">
        <f>IFERROR(IF(ISBLANK($A9222),"",IF($A9222="Ūdeņraža jonu koncentrācija",VLOOKUP(Dati!$A9222,Normas!$A:$D,3,FALSE),VLOOKUP(Dati!$A9222,Normas!$A:$D,3,FALSE)*0.6)),"")</f>
      </c>
      <c r="H9222" s="2">
        <f>IFERROR(IF(ISBLANK($A9222),"",IF($A9222="Ūdeņraža jonu koncentrācija",VLOOKUP(Dati!$A9222,Normas!$A:$D,2,FALSE),VLOOKUP(Dati!$A9222,Normas!$A:$D,2,FALSE)*0.3)),"")</f>
      </c>
      <c r="I9222" s="2">
        <f>IFERROR(IF(ISBLANK($A9222),"",IF($A9222="Ūdeņraža jonu koncentrācija",VLOOKUP(Dati!$A9222,Normas!$A:$D,3,FALSE),VLOOKUP(Dati!$A9222,Normas!$A:$D,3,FALSE)*0.3)),"")</f>
      </c>
    </row>
    <row r="9223" spans="2:9" x14ac:dyDescent="0.2">
      <c r="B9223">
        <f>IF(ISBLANK(A9223),"",VLOOKUP(A9223,Normas!A:D,4,FALSE))</f>
      </c>
      <c r="E9223" s="2">
        <f>IF(ISBLANK(D9223),"",INT(YEARFRAC(D9223,'Vispārīga informācija'!$B$2)))</f>
      </c>
      <c r="F9223" s="2">
        <f>IFERROR(IF(ISBLANK($A9223),"",IF($A9223="Ūdeņraža jonu koncentrācija",VLOOKUP(Dati!$A9223,Normas!$A:$D,2,FALSE),VLOOKUP(Dati!$A9223,Normas!$A:$D,2,FALSE)*0.6)),"")</f>
      </c>
      <c r="G9223" s="2">
        <f>IFERROR(IF(ISBLANK($A9223),"",IF($A9223="Ūdeņraža jonu koncentrācija",VLOOKUP(Dati!$A9223,Normas!$A:$D,3,FALSE),VLOOKUP(Dati!$A9223,Normas!$A:$D,3,FALSE)*0.6)),"")</f>
      </c>
      <c r="H9223" s="2">
        <f>IFERROR(IF(ISBLANK($A9223),"",IF($A9223="Ūdeņraža jonu koncentrācija",VLOOKUP(Dati!$A9223,Normas!$A:$D,2,FALSE),VLOOKUP(Dati!$A9223,Normas!$A:$D,2,FALSE)*0.3)),"")</f>
      </c>
      <c r="I9223" s="2">
        <f>IFERROR(IF(ISBLANK($A9223),"",IF($A9223="Ūdeņraža jonu koncentrācija",VLOOKUP(Dati!$A9223,Normas!$A:$D,3,FALSE),VLOOKUP(Dati!$A9223,Normas!$A:$D,3,FALSE)*0.3)),"")</f>
      </c>
    </row>
    <row r="9224" spans="2:9" x14ac:dyDescent="0.2">
      <c r="B9224">
        <f>IF(ISBLANK(A9224),"",VLOOKUP(A9224,Normas!A:D,4,FALSE))</f>
      </c>
      <c r="E9224" s="2">
        <f>IF(ISBLANK(D9224),"",INT(YEARFRAC(D9224,'Vispārīga informācija'!$B$2)))</f>
      </c>
      <c r="F9224" s="2">
        <f>IFERROR(IF(ISBLANK($A9224),"",IF($A9224="Ūdeņraža jonu koncentrācija",VLOOKUP(Dati!$A9224,Normas!$A:$D,2,FALSE),VLOOKUP(Dati!$A9224,Normas!$A:$D,2,FALSE)*0.6)),"")</f>
      </c>
      <c r="G9224" s="2">
        <f>IFERROR(IF(ISBLANK($A9224),"",IF($A9224="Ūdeņraža jonu koncentrācija",VLOOKUP(Dati!$A9224,Normas!$A:$D,3,FALSE),VLOOKUP(Dati!$A9224,Normas!$A:$D,3,FALSE)*0.6)),"")</f>
      </c>
      <c r="H9224" s="2">
        <f>IFERROR(IF(ISBLANK($A9224),"",IF($A9224="Ūdeņraža jonu koncentrācija",VLOOKUP(Dati!$A9224,Normas!$A:$D,2,FALSE),VLOOKUP(Dati!$A9224,Normas!$A:$D,2,FALSE)*0.3)),"")</f>
      </c>
      <c r="I9224" s="2">
        <f>IFERROR(IF(ISBLANK($A9224),"",IF($A9224="Ūdeņraža jonu koncentrācija",VLOOKUP(Dati!$A9224,Normas!$A:$D,3,FALSE),VLOOKUP(Dati!$A9224,Normas!$A:$D,3,FALSE)*0.3)),"")</f>
      </c>
    </row>
    <row r="9225" spans="2:9" x14ac:dyDescent="0.2">
      <c r="B9225">
        <f>IF(ISBLANK(A9225),"",VLOOKUP(A9225,Normas!A:D,4,FALSE))</f>
      </c>
      <c r="E9225" s="2">
        <f>IF(ISBLANK(D9225),"",INT(YEARFRAC(D9225,'Vispārīga informācija'!$B$2)))</f>
      </c>
      <c r="F9225" s="2">
        <f>IFERROR(IF(ISBLANK($A9225),"",IF($A9225="Ūdeņraža jonu koncentrācija",VLOOKUP(Dati!$A9225,Normas!$A:$D,2,FALSE),VLOOKUP(Dati!$A9225,Normas!$A:$D,2,FALSE)*0.6)),"")</f>
      </c>
      <c r="G9225" s="2">
        <f>IFERROR(IF(ISBLANK($A9225),"",IF($A9225="Ūdeņraža jonu koncentrācija",VLOOKUP(Dati!$A9225,Normas!$A:$D,3,FALSE),VLOOKUP(Dati!$A9225,Normas!$A:$D,3,FALSE)*0.6)),"")</f>
      </c>
      <c r="H9225" s="2">
        <f>IFERROR(IF(ISBLANK($A9225),"",IF($A9225="Ūdeņraža jonu koncentrācija",VLOOKUP(Dati!$A9225,Normas!$A:$D,2,FALSE),VLOOKUP(Dati!$A9225,Normas!$A:$D,2,FALSE)*0.3)),"")</f>
      </c>
      <c r="I9225" s="2">
        <f>IFERROR(IF(ISBLANK($A9225),"",IF($A9225="Ūdeņraža jonu koncentrācija",VLOOKUP(Dati!$A9225,Normas!$A:$D,3,FALSE),VLOOKUP(Dati!$A9225,Normas!$A:$D,3,FALSE)*0.3)),"")</f>
      </c>
    </row>
    <row r="9226" spans="2:9" x14ac:dyDescent="0.2">
      <c r="B9226">
        <f>IF(ISBLANK(A9226),"",VLOOKUP(A9226,Normas!A:D,4,FALSE))</f>
      </c>
      <c r="E9226" s="2">
        <f>IF(ISBLANK(D9226),"",INT(YEARFRAC(D9226,'Vispārīga informācija'!$B$2)))</f>
      </c>
      <c r="F9226" s="2">
        <f>IFERROR(IF(ISBLANK($A9226),"",IF($A9226="Ūdeņraža jonu koncentrācija",VLOOKUP(Dati!$A9226,Normas!$A:$D,2,FALSE),VLOOKUP(Dati!$A9226,Normas!$A:$D,2,FALSE)*0.6)),"")</f>
      </c>
      <c r="G9226" s="2">
        <f>IFERROR(IF(ISBLANK($A9226),"",IF($A9226="Ūdeņraža jonu koncentrācija",VLOOKUP(Dati!$A9226,Normas!$A:$D,3,FALSE),VLOOKUP(Dati!$A9226,Normas!$A:$D,3,FALSE)*0.6)),"")</f>
      </c>
      <c r="H9226" s="2">
        <f>IFERROR(IF(ISBLANK($A9226),"",IF($A9226="Ūdeņraža jonu koncentrācija",VLOOKUP(Dati!$A9226,Normas!$A:$D,2,FALSE),VLOOKUP(Dati!$A9226,Normas!$A:$D,2,FALSE)*0.3)),"")</f>
      </c>
      <c r="I9226" s="2">
        <f>IFERROR(IF(ISBLANK($A9226),"",IF($A9226="Ūdeņraža jonu koncentrācija",VLOOKUP(Dati!$A9226,Normas!$A:$D,3,FALSE),VLOOKUP(Dati!$A9226,Normas!$A:$D,3,FALSE)*0.3)),"")</f>
      </c>
    </row>
    <row r="9227" spans="2:9" x14ac:dyDescent="0.2">
      <c r="B9227">
        <f>IF(ISBLANK(A9227),"",VLOOKUP(A9227,Normas!A:D,4,FALSE))</f>
      </c>
      <c r="E9227" s="2">
        <f>IF(ISBLANK(D9227),"",INT(YEARFRAC(D9227,'Vispārīga informācija'!$B$2)))</f>
      </c>
      <c r="F9227" s="2">
        <f>IFERROR(IF(ISBLANK($A9227),"",IF($A9227="Ūdeņraža jonu koncentrācija",VLOOKUP(Dati!$A9227,Normas!$A:$D,2,FALSE),VLOOKUP(Dati!$A9227,Normas!$A:$D,2,FALSE)*0.6)),"")</f>
      </c>
      <c r="G9227" s="2">
        <f>IFERROR(IF(ISBLANK($A9227),"",IF($A9227="Ūdeņraža jonu koncentrācija",VLOOKUP(Dati!$A9227,Normas!$A:$D,3,FALSE),VLOOKUP(Dati!$A9227,Normas!$A:$D,3,FALSE)*0.6)),"")</f>
      </c>
      <c r="H9227" s="2">
        <f>IFERROR(IF(ISBLANK($A9227),"",IF($A9227="Ūdeņraža jonu koncentrācija",VLOOKUP(Dati!$A9227,Normas!$A:$D,2,FALSE),VLOOKUP(Dati!$A9227,Normas!$A:$D,2,FALSE)*0.3)),"")</f>
      </c>
      <c r="I9227" s="2">
        <f>IFERROR(IF(ISBLANK($A9227),"",IF($A9227="Ūdeņraža jonu koncentrācija",VLOOKUP(Dati!$A9227,Normas!$A:$D,3,FALSE),VLOOKUP(Dati!$A9227,Normas!$A:$D,3,FALSE)*0.3)),"")</f>
      </c>
    </row>
    <row r="9228" spans="2:9" x14ac:dyDescent="0.2">
      <c r="B9228">
        <f>IF(ISBLANK(A9228),"",VLOOKUP(A9228,Normas!A:D,4,FALSE))</f>
      </c>
      <c r="E9228" s="2">
        <f>IF(ISBLANK(D9228),"",INT(YEARFRAC(D9228,'Vispārīga informācija'!$B$2)))</f>
      </c>
      <c r="F9228" s="2">
        <f>IFERROR(IF(ISBLANK($A9228),"",IF($A9228="Ūdeņraža jonu koncentrācija",VLOOKUP(Dati!$A9228,Normas!$A:$D,2,FALSE),VLOOKUP(Dati!$A9228,Normas!$A:$D,2,FALSE)*0.6)),"")</f>
      </c>
      <c r="G9228" s="2">
        <f>IFERROR(IF(ISBLANK($A9228),"",IF($A9228="Ūdeņraža jonu koncentrācija",VLOOKUP(Dati!$A9228,Normas!$A:$D,3,FALSE),VLOOKUP(Dati!$A9228,Normas!$A:$D,3,FALSE)*0.6)),"")</f>
      </c>
      <c r="H9228" s="2">
        <f>IFERROR(IF(ISBLANK($A9228),"",IF($A9228="Ūdeņraža jonu koncentrācija",VLOOKUP(Dati!$A9228,Normas!$A:$D,2,FALSE),VLOOKUP(Dati!$A9228,Normas!$A:$D,2,FALSE)*0.3)),"")</f>
      </c>
      <c r="I9228" s="2">
        <f>IFERROR(IF(ISBLANK($A9228),"",IF($A9228="Ūdeņraža jonu koncentrācija",VLOOKUP(Dati!$A9228,Normas!$A:$D,3,FALSE),VLOOKUP(Dati!$A9228,Normas!$A:$D,3,FALSE)*0.3)),"")</f>
      </c>
    </row>
    <row r="9229" spans="2:9" x14ac:dyDescent="0.2">
      <c r="B9229">
        <f>IF(ISBLANK(A9229),"",VLOOKUP(A9229,Normas!A:D,4,FALSE))</f>
      </c>
      <c r="E9229" s="2">
        <f>IF(ISBLANK(D9229),"",INT(YEARFRAC(D9229,'Vispārīga informācija'!$B$2)))</f>
      </c>
      <c r="F9229" s="2">
        <f>IFERROR(IF(ISBLANK($A9229),"",IF($A9229="Ūdeņraža jonu koncentrācija",VLOOKUP(Dati!$A9229,Normas!$A:$D,2,FALSE),VLOOKUP(Dati!$A9229,Normas!$A:$D,2,FALSE)*0.6)),"")</f>
      </c>
      <c r="G9229" s="2">
        <f>IFERROR(IF(ISBLANK($A9229),"",IF($A9229="Ūdeņraža jonu koncentrācija",VLOOKUP(Dati!$A9229,Normas!$A:$D,3,FALSE),VLOOKUP(Dati!$A9229,Normas!$A:$D,3,FALSE)*0.6)),"")</f>
      </c>
      <c r="H9229" s="2">
        <f>IFERROR(IF(ISBLANK($A9229),"",IF($A9229="Ūdeņraža jonu koncentrācija",VLOOKUP(Dati!$A9229,Normas!$A:$D,2,FALSE),VLOOKUP(Dati!$A9229,Normas!$A:$D,2,FALSE)*0.3)),"")</f>
      </c>
      <c r="I9229" s="2">
        <f>IFERROR(IF(ISBLANK($A9229),"",IF($A9229="Ūdeņraža jonu koncentrācija",VLOOKUP(Dati!$A9229,Normas!$A:$D,3,FALSE),VLOOKUP(Dati!$A9229,Normas!$A:$D,3,FALSE)*0.3)),"")</f>
      </c>
    </row>
    <row r="9230" spans="2:9" x14ac:dyDescent="0.2">
      <c r="B9230">
        <f>IF(ISBLANK(A9230),"",VLOOKUP(A9230,Normas!A:D,4,FALSE))</f>
      </c>
      <c r="E9230" s="2">
        <f>IF(ISBLANK(D9230),"",INT(YEARFRAC(D9230,'Vispārīga informācija'!$B$2)))</f>
      </c>
      <c r="F9230" s="2">
        <f>IFERROR(IF(ISBLANK($A9230),"",IF($A9230="Ūdeņraža jonu koncentrācija",VLOOKUP(Dati!$A9230,Normas!$A:$D,2,FALSE),VLOOKUP(Dati!$A9230,Normas!$A:$D,2,FALSE)*0.6)),"")</f>
      </c>
      <c r="G9230" s="2">
        <f>IFERROR(IF(ISBLANK($A9230),"",IF($A9230="Ūdeņraža jonu koncentrācija",VLOOKUP(Dati!$A9230,Normas!$A:$D,3,FALSE),VLOOKUP(Dati!$A9230,Normas!$A:$D,3,FALSE)*0.6)),"")</f>
      </c>
      <c r="H9230" s="2">
        <f>IFERROR(IF(ISBLANK($A9230),"",IF($A9230="Ūdeņraža jonu koncentrācija",VLOOKUP(Dati!$A9230,Normas!$A:$D,2,FALSE),VLOOKUP(Dati!$A9230,Normas!$A:$D,2,FALSE)*0.3)),"")</f>
      </c>
      <c r="I9230" s="2">
        <f>IFERROR(IF(ISBLANK($A9230),"",IF($A9230="Ūdeņraža jonu koncentrācija",VLOOKUP(Dati!$A9230,Normas!$A:$D,3,FALSE),VLOOKUP(Dati!$A9230,Normas!$A:$D,3,FALSE)*0.3)),"")</f>
      </c>
    </row>
    <row r="9231" spans="2:9" x14ac:dyDescent="0.2">
      <c r="B9231">
        <f>IF(ISBLANK(A9231),"",VLOOKUP(A9231,Normas!A:D,4,FALSE))</f>
      </c>
      <c r="E9231" s="2">
        <f>IF(ISBLANK(D9231),"",INT(YEARFRAC(D9231,'Vispārīga informācija'!$B$2)))</f>
      </c>
      <c r="F9231" s="2">
        <f>IFERROR(IF(ISBLANK($A9231),"",IF($A9231="Ūdeņraža jonu koncentrācija",VLOOKUP(Dati!$A9231,Normas!$A:$D,2,FALSE),VLOOKUP(Dati!$A9231,Normas!$A:$D,2,FALSE)*0.6)),"")</f>
      </c>
      <c r="G9231" s="2">
        <f>IFERROR(IF(ISBLANK($A9231),"",IF($A9231="Ūdeņraža jonu koncentrācija",VLOOKUP(Dati!$A9231,Normas!$A:$D,3,FALSE),VLOOKUP(Dati!$A9231,Normas!$A:$D,3,FALSE)*0.6)),"")</f>
      </c>
      <c r="H9231" s="2">
        <f>IFERROR(IF(ISBLANK($A9231),"",IF($A9231="Ūdeņraža jonu koncentrācija",VLOOKUP(Dati!$A9231,Normas!$A:$D,2,FALSE),VLOOKUP(Dati!$A9231,Normas!$A:$D,2,FALSE)*0.3)),"")</f>
      </c>
      <c r="I9231" s="2">
        <f>IFERROR(IF(ISBLANK($A9231),"",IF($A9231="Ūdeņraža jonu koncentrācija",VLOOKUP(Dati!$A9231,Normas!$A:$D,3,FALSE),VLOOKUP(Dati!$A9231,Normas!$A:$D,3,FALSE)*0.3)),"")</f>
      </c>
    </row>
    <row r="9232" spans="2:9" x14ac:dyDescent="0.2">
      <c r="B9232">
        <f>IF(ISBLANK(A9232),"",VLOOKUP(A9232,Normas!A:D,4,FALSE))</f>
      </c>
      <c r="E9232" s="2">
        <f>IF(ISBLANK(D9232),"",INT(YEARFRAC(D9232,'Vispārīga informācija'!$B$2)))</f>
      </c>
      <c r="F9232" s="2">
        <f>IFERROR(IF(ISBLANK($A9232),"",IF($A9232="Ūdeņraža jonu koncentrācija",VLOOKUP(Dati!$A9232,Normas!$A:$D,2,FALSE),VLOOKUP(Dati!$A9232,Normas!$A:$D,2,FALSE)*0.6)),"")</f>
      </c>
      <c r="G9232" s="2">
        <f>IFERROR(IF(ISBLANK($A9232),"",IF($A9232="Ūdeņraža jonu koncentrācija",VLOOKUP(Dati!$A9232,Normas!$A:$D,3,FALSE),VLOOKUP(Dati!$A9232,Normas!$A:$D,3,FALSE)*0.6)),"")</f>
      </c>
      <c r="H9232" s="2">
        <f>IFERROR(IF(ISBLANK($A9232),"",IF($A9232="Ūdeņraža jonu koncentrācija",VLOOKUP(Dati!$A9232,Normas!$A:$D,2,FALSE),VLOOKUP(Dati!$A9232,Normas!$A:$D,2,FALSE)*0.3)),"")</f>
      </c>
      <c r="I9232" s="2">
        <f>IFERROR(IF(ISBLANK($A9232),"",IF($A9232="Ūdeņraža jonu koncentrācija",VLOOKUP(Dati!$A9232,Normas!$A:$D,3,FALSE),VLOOKUP(Dati!$A9232,Normas!$A:$D,3,FALSE)*0.3)),"")</f>
      </c>
    </row>
    <row r="9233" spans="2:9" x14ac:dyDescent="0.2">
      <c r="B9233">
        <f>IF(ISBLANK(A9233),"",VLOOKUP(A9233,Normas!A:D,4,FALSE))</f>
      </c>
      <c r="E9233" s="2">
        <f>IF(ISBLANK(D9233),"",INT(YEARFRAC(D9233,'Vispārīga informācija'!$B$2)))</f>
      </c>
      <c r="F9233" s="2">
        <f>IFERROR(IF(ISBLANK($A9233),"",IF($A9233="Ūdeņraža jonu koncentrācija",VLOOKUP(Dati!$A9233,Normas!$A:$D,2,FALSE),VLOOKUP(Dati!$A9233,Normas!$A:$D,2,FALSE)*0.6)),"")</f>
      </c>
      <c r="G9233" s="2">
        <f>IFERROR(IF(ISBLANK($A9233),"",IF($A9233="Ūdeņraža jonu koncentrācija",VLOOKUP(Dati!$A9233,Normas!$A:$D,3,FALSE),VLOOKUP(Dati!$A9233,Normas!$A:$D,3,FALSE)*0.6)),"")</f>
      </c>
      <c r="H9233" s="2">
        <f>IFERROR(IF(ISBLANK($A9233),"",IF($A9233="Ūdeņraža jonu koncentrācija",VLOOKUP(Dati!$A9233,Normas!$A:$D,2,FALSE),VLOOKUP(Dati!$A9233,Normas!$A:$D,2,FALSE)*0.3)),"")</f>
      </c>
      <c r="I9233" s="2">
        <f>IFERROR(IF(ISBLANK($A9233),"",IF($A9233="Ūdeņraža jonu koncentrācija",VLOOKUP(Dati!$A9233,Normas!$A:$D,3,FALSE),VLOOKUP(Dati!$A9233,Normas!$A:$D,3,FALSE)*0.3)),"")</f>
      </c>
    </row>
    <row r="9234" spans="2:9" x14ac:dyDescent="0.2">
      <c r="B9234">
        <f>IF(ISBLANK(A9234),"",VLOOKUP(A9234,Normas!A:D,4,FALSE))</f>
      </c>
      <c r="E9234" s="2">
        <f>IF(ISBLANK(D9234),"",INT(YEARFRAC(D9234,'Vispārīga informācija'!$B$2)))</f>
      </c>
      <c r="F9234" s="2">
        <f>IFERROR(IF(ISBLANK($A9234),"",IF($A9234="Ūdeņraža jonu koncentrācija",VLOOKUP(Dati!$A9234,Normas!$A:$D,2,FALSE),VLOOKUP(Dati!$A9234,Normas!$A:$D,2,FALSE)*0.6)),"")</f>
      </c>
      <c r="G9234" s="2">
        <f>IFERROR(IF(ISBLANK($A9234),"",IF($A9234="Ūdeņraža jonu koncentrācija",VLOOKUP(Dati!$A9234,Normas!$A:$D,3,FALSE),VLOOKUP(Dati!$A9234,Normas!$A:$D,3,FALSE)*0.6)),"")</f>
      </c>
      <c r="H9234" s="2">
        <f>IFERROR(IF(ISBLANK($A9234),"",IF($A9234="Ūdeņraža jonu koncentrācija",VLOOKUP(Dati!$A9234,Normas!$A:$D,2,FALSE),VLOOKUP(Dati!$A9234,Normas!$A:$D,2,FALSE)*0.3)),"")</f>
      </c>
      <c r="I9234" s="2">
        <f>IFERROR(IF(ISBLANK($A9234),"",IF($A9234="Ūdeņraža jonu koncentrācija",VLOOKUP(Dati!$A9234,Normas!$A:$D,3,FALSE),VLOOKUP(Dati!$A9234,Normas!$A:$D,3,FALSE)*0.3)),"")</f>
      </c>
    </row>
    <row r="9235" spans="2:9" x14ac:dyDescent="0.2">
      <c r="B9235">
        <f>IF(ISBLANK(A9235),"",VLOOKUP(A9235,Normas!A:D,4,FALSE))</f>
      </c>
      <c r="E9235" s="2">
        <f>IF(ISBLANK(D9235),"",INT(YEARFRAC(D9235,'Vispārīga informācija'!$B$2)))</f>
      </c>
      <c r="F9235" s="2">
        <f>IFERROR(IF(ISBLANK($A9235),"",IF($A9235="Ūdeņraža jonu koncentrācija",VLOOKUP(Dati!$A9235,Normas!$A:$D,2,FALSE),VLOOKUP(Dati!$A9235,Normas!$A:$D,2,FALSE)*0.6)),"")</f>
      </c>
      <c r="G9235" s="2">
        <f>IFERROR(IF(ISBLANK($A9235),"",IF($A9235="Ūdeņraža jonu koncentrācija",VLOOKUP(Dati!$A9235,Normas!$A:$D,3,FALSE),VLOOKUP(Dati!$A9235,Normas!$A:$D,3,FALSE)*0.6)),"")</f>
      </c>
      <c r="H9235" s="2">
        <f>IFERROR(IF(ISBLANK($A9235),"",IF($A9235="Ūdeņraža jonu koncentrācija",VLOOKUP(Dati!$A9235,Normas!$A:$D,2,FALSE),VLOOKUP(Dati!$A9235,Normas!$A:$D,2,FALSE)*0.3)),"")</f>
      </c>
      <c r="I9235" s="2">
        <f>IFERROR(IF(ISBLANK($A9235),"",IF($A9235="Ūdeņraža jonu koncentrācija",VLOOKUP(Dati!$A9235,Normas!$A:$D,3,FALSE),VLOOKUP(Dati!$A9235,Normas!$A:$D,3,FALSE)*0.3)),"")</f>
      </c>
    </row>
    <row r="9236" spans="2:9" x14ac:dyDescent="0.2">
      <c r="B9236">
        <f>IF(ISBLANK(A9236),"",VLOOKUP(A9236,Normas!A:D,4,FALSE))</f>
      </c>
      <c r="E9236" s="2">
        <f>IF(ISBLANK(D9236),"",INT(YEARFRAC(D9236,'Vispārīga informācija'!$B$2)))</f>
      </c>
      <c r="F9236" s="2">
        <f>IFERROR(IF(ISBLANK($A9236),"",IF($A9236="Ūdeņraža jonu koncentrācija",VLOOKUP(Dati!$A9236,Normas!$A:$D,2,FALSE),VLOOKUP(Dati!$A9236,Normas!$A:$D,2,FALSE)*0.6)),"")</f>
      </c>
      <c r="G9236" s="2">
        <f>IFERROR(IF(ISBLANK($A9236),"",IF($A9236="Ūdeņraža jonu koncentrācija",VLOOKUP(Dati!$A9236,Normas!$A:$D,3,FALSE),VLOOKUP(Dati!$A9236,Normas!$A:$D,3,FALSE)*0.6)),"")</f>
      </c>
      <c r="H9236" s="2">
        <f>IFERROR(IF(ISBLANK($A9236),"",IF($A9236="Ūdeņraža jonu koncentrācija",VLOOKUP(Dati!$A9236,Normas!$A:$D,2,FALSE),VLOOKUP(Dati!$A9236,Normas!$A:$D,2,FALSE)*0.3)),"")</f>
      </c>
      <c r="I9236" s="2">
        <f>IFERROR(IF(ISBLANK($A9236),"",IF($A9236="Ūdeņraža jonu koncentrācija",VLOOKUP(Dati!$A9236,Normas!$A:$D,3,FALSE),VLOOKUP(Dati!$A9236,Normas!$A:$D,3,FALSE)*0.3)),"")</f>
      </c>
    </row>
    <row r="9237" spans="2:9" x14ac:dyDescent="0.2">
      <c r="B9237">
        <f>IF(ISBLANK(A9237),"",VLOOKUP(A9237,Normas!A:D,4,FALSE))</f>
      </c>
      <c r="E9237" s="2">
        <f>IF(ISBLANK(D9237),"",INT(YEARFRAC(D9237,'Vispārīga informācija'!$B$2)))</f>
      </c>
      <c r="F9237" s="2">
        <f>IFERROR(IF(ISBLANK($A9237),"",IF($A9237="Ūdeņraža jonu koncentrācija",VLOOKUP(Dati!$A9237,Normas!$A:$D,2,FALSE),VLOOKUP(Dati!$A9237,Normas!$A:$D,2,FALSE)*0.6)),"")</f>
      </c>
      <c r="G9237" s="2">
        <f>IFERROR(IF(ISBLANK($A9237),"",IF($A9237="Ūdeņraža jonu koncentrācija",VLOOKUP(Dati!$A9237,Normas!$A:$D,3,FALSE),VLOOKUP(Dati!$A9237,Normas!$A:$D,3,FALSE)*0.6)),"")</f>
      </c>
      <c r="H9237" s="2">
        <f>IFERROR(IF(ISBLANK($A9237),"",IF($A9237="Ūdeņraža jonu koncentrācija",VLOOKUP(Dati!$A9237,Normas!$A:$D,2,FALSE),VLOOKUP(Dati!$A9237,Normas!$A:$D,2,FALSE)*0.3)),"")</f>
      </c>
      <c r="I9237" s="2">
        <f>IFERROR(IF(ISBLANK($A9237),"",IF($A9237="Ūdeņraža jonu koncentrācija",VLOOKUP(Dati!$A9237,Normas!$A:$D,3,FALSE),VLOOKUP(Dati!$A9237,Normas!$A:$D,3,FALSE)*0.3)),"")</f>
      </c>
    </row>
    <row r="9238" spans="2:9" x14ac:dyDescent="0.2">
      <c r="B9238">
        <f>IF(ISBLANK(A9238),"",VLOOKUP(A9238,Normas!A:D,4,FALSE))</f>
      </c>
      <c r="E9238" s="2">
        <f>IF(ISBLANK(D9238),"",INT(YEARFRAC(D9238,'Vispārīga informācija'!$B$2)))</f>
      </c>
      <c r="F9238" s="2">
        <f>IFERROR(IF(ISBLANK($A9238),"",IF($A9238="Ūdeņraža jonu koncentrācija",VLOOKUP(Dati!$A9238,Normas!$A:$D,2,FALSE),VLOOKUP(Dati!$A9238,Normas!$A:$D,2,FALSE)*0.6)),"")</f>
      </c>
      <c r="G9238" s="2">
        <f>IFERROR(IF(ISBLANK($A9238),"",IF($A9238="Ūdeņraža jonu koncentrācija",VLOOKUP(Dati!$A9238,Normas!$A:$D,3,FALSE),VLOOKUP(Dati!$A9238,Normas!$A:$D,3,FALSE)*0.6)),"")</f>
      </c>
      <c r="H9238" s="2">
        <f>IFERROR(IF(ISBLANK($A9238),"",IF($A9238="Ūdeņraža jonu koncentrācija",VLOOKUP(Dati!$A9238,Normas!$A:$D,2,FALSE),VLOOKUP(Dati!$A9238,Normas!$A:$D,2,FALSE)*0.3)),"")</f>
      </c>
      <c r="I9238" s="2">
        <f>IFERROR(IF(ISBLANK($A9238),"",IF($A9238="Ūdeņraža jonu koncentrācija",VLOOKUP(Dati!$A9238,Normas!$A:$D,3,FALSE),VLOOKUP(Dati!$A9238,Normas!$A:$D,3,FALSE)*0.3)),"")</f>
      </c>
    </row>
    <row r="9239" spans="2:9" x14ac:dyDescent="0.2">
      <c r="B9239">
        <f>IF(ISBLANK(A9239),"",VLOOKUP(A9239,Normas!A:D,4,FALSE))</f>
      </c>
      <c r="E9239" s="2">
        <f>IF(ISBLANK(D9239),"",INT(YEARFRAC(D9239,'Vispārīga informācija'!$B$2)))</f>
      </c>
      <c r="F9239" s="2">
        <f>IFERROR(IF(ISBLANK($A9239),"",IF($A9239="Ūdeņraža jonu koncentrācija",VLOOKUP(Dati!$A9239,Normas!$A:$D,2,FALSE),VLOOKUP(Dati!$A9239,Normas!$A:$D,2,FALSE)*0.6)),"")</f>
      </c>
      <c r="G9239" s="2">
        <f>IFERROR(IF(ISBLANK($A9239),"",IF($A9239="Ūdeņraža jonu koncentrācija",VLOOKUP(Dati!$A9239,Normas!$A:$D,3,FALSE),VLOOKUP(Dati!$A9239,Normas!$A:$D,3,FALSE)*0.6)),"")</f>
      </c>
      <c r="H9239" s="2">
        <f>IFERROR(IF(ISBLANK($A9239),"",IF($A9239="Ūdeņraža jonu koncentrācija",VLOOKUP(Dati!$A9239,Normas!$A:$D,2,FALSE),VLOOKUP(Dati!$A9239,Normas!$A:$D,2,FALSE)*0.3)),"")</f>
      </c>
      <c r="I9239" s="2">
        <f>IFERROR(IF(ISBLANK($A9239),"",IF($A9239="Ūdeņraža jonu koncentrācija",VLOOKUP(Dati!$A9239,Normas!$A:$D,3,FALSE),VLOOKUP(Dati!$A9239,Normas!$A:$D,3,FALSE)*0.3)),"")</f>
      </c>
    </row>
    <row r="9240" spans="2:9" x14ac:dyDescent="0.2">
      <c r="B9240">
        <f>IF(ISBLANK(A9240),"",VLOOKUP(A9240,Normas!A:D,4,FALSE))</f>
      </c>
      <c r="E9240" s="2">
        <f>IF(ISBLANK(D9240),"",INT(YEARFRAC(D9240,'Vispārīga informācija'!$B$2)))</f>
      </c>
      <c r="F9240" s="2">
        <f>IFERROR(IF(ISBLANK($A9240),"",IF($A9240="Ūdeņraža jonu koncentrācija",VLOOKUP(Dati!$A9240,Normas!$A:$D,2,FALSE),VLOOKUP(Dati!$A9240,Normas!$A:$D,2,FALSE)*0.6)),"")</f>
      </c>
      <c r="G9240" s="2">
        <f>IFERROR(IF(ISBLANK($A9240),"",IF($A9240="Ūdeņraža jonu koncentrācija",VLOOKUP(Dati!$A9240,Normas!$A:$D,3,FALSE),VLOOKUP(Dati!$A9240,Normas!$A:$D,3,FALSE)*0.6)),"")</f>
      </c>
      <c r="H9240" s="2">
        <f>IFERROR(IF(ISBLANK($A9240),"",IF($A9240="Ūdeņraža jonu koncentrācija",VLOOKUP(Dati!$A9240,Normas!$A:$D,2,FALSE),VLOOKUP(Dati!$A9240,Normas!$A:$D,2,FALSE)*0.3)),"")</f>
      </c>
      <c r="I9240" s="2">
        <f>IFERROR(IF(ISBLANK($A9240),"",IF($A9240="Ūdeņraža jonu koncentrācija",VLOOKUP(Dati!$A9240,Normas!$A:$D,3,FALSE),VLOOKUP(Dati!$A9240,Normas!$A:$D,3,FALSE)*0.3)),"")</f>
      </c>
    </row>
    <row r="9241" spans="2:9" x14ac:dyDescent="0.2">
      <c r="B9241">
        <f>IF(ISBLANK(A9241),"",VLOOKUP(A9241,Normas!A:D,4,FALSE))</f>
      </c>
      <c r="E9241" s="2">
        <f>IF(ISBLANK(D9241),"",INT(YEARFRAC(D9241,'Vispārīga informācija'!$B$2)))</f>
      </c>
      <c r="F9241" s="2">
        <f>IFERROR(IF(ISBLANK($A9241),"",IF($A9241="Ūdeņraža jonu koncentrācija",VLOOKUP(Dati!$A9241,Normas!$A:$D,2,FALSE),VLOOKUP(Dati!$A9241,Normas!$A:$D,2,FALSE)*0.6)),"")</f>
      </c>
      <c r="G9241" s="2">
        <f>IFERROR(IF(ISBLANK($A9241),"",IF($A9241="Ūdeņraža jonu koncentrācija",VLOOKUP(Dati!$A9241,Normas!$A:$D,3,FALSE),VLOOKUP(Dati!$A9241,Normas!$A:$D,3,FALSE)*0.6)),"")</f>
      </c>
      <c r="H9241" s="2">
        <f>IFERROR(IF(ISBLANK($A9241),"",IF($A9241="Ūdeņraža jonu koncentrācija",VLOOKUP(Dati!$A9241,Normas!$A:$D,2,FALSE),VLOOKUP(Dati!$A9241,Normas!$A:$D,2,FALSE)*0.3)),"")</f>
      </c>
      <c r="I9241" s="2">
        <f>IFERROR(IF(ISBLANK($A9241),"",IF($A9241="Ūdeņraža jonu koncentrācija",VLOOKUP(Dati!$A9241,Normas!$A:$D,3,FALSE),VLOOKUP(Dati!$A9241,Normas!$A:$D,3,FALSE)*0.3)),"")</f>
      </c>
    </row>
    <row r="9242" spans="2:9" x14ac:dyDescent="0.2">
      <c r="B9242">
        <f>IF(ISBLANK(A9242),"",VLOOKUP(A9242,Normas!A:D,4,FALSE))</f>
      </c>
      <c r="E9242" s="2">
        <f>IF(ISBLANK(D9242),"",INT(YEARFRAC(D9242,'Vispārīga informācija'!$B$2)))</f>
      </c>
      <c r="F9242" s="2">
        <f>IFERROR(IF(ISBLANK($A9242),"",IF($A9242="Ūdeņraža jonu koncentrācija",VLOOKUP(Dati!$A9242,Normas!$A:$D,2,FALSE),VLOOKUP(Dati!$A9242,Normas!$A:$D,2,FALSE)*0.6)),"")</f>
      </c>
      <c r="G9242" s="2">
        <f>IFERROR(IF(ISBLANK($A9242),"",IF($A9242="Ūdeņraža jonu koncentrācija",VLOOKUP(Dati!$A9242,Normas!$A:$D,3,FALSE),VLOOKUP(Dati!$A9242,Normas!$A:$D,3,FALSE)*0.6)),"")</f>
      </c>
      <c r="H9242" s="2">
        <f>IFERROR(IF(ISBLANK($A9242),"",IF($A9242="Ūdeņraža jonu koncentrācija",VLOOKUP(Dati!$A9242,Normas!$A:$D,2,FALSE),VLOOKUP(Dati!$A9242,Normas!$A:$D,2,FALSE)*0.3)),"")</f>
      </c>
      <c r="I9242" s="2">
        <f>IFERROR(IF(ISBLANK($A9242),"",IF($A9242="Ūdeņraža jonu koncentrācija",VLOOKUP(Dati!$A9242,Normas!$A:$D,3,FALSE),VLOOKUP(Dati!$A9242,Normas!$A:$D,3,FALSE)*0.3)),"")</f>
      </c>
    </row>
    <row r="9243" spans="2:9" x14ac:dyDescent="0.2">
      <c r="B9243">
        <f>IF(ISBLANK(A9243),"",VLOOKUP(A9243,Normas!A:D,4,FALSE))</f>
      </c>
      <c r="E9243" s="2">
        <f>IF(ISBLANK(D9243),"",INT(YEARFRAC(D9243,'Vispārīga informācija'!$B$2)))</f>
      </c>
      <c r="F9243" s="2">
        <f>IFERROR(IF(ISBLANK($A9243),"",IF($A9243="Ūdeņraža jonu koncentrācija",VLOOKUP(Dati!$A9243,Normas!$A:$D,2,FALSE),VLOOKUP(Dati!$A9243,Normas!$A:$D,2,FALSE)*0.6)),"")</f>
      </c>
      <c r="G9243" s="2">
        <f>IFERROR(IF(ISBLANK($A9243),"",IF($A9243="Ūdeņraža jonu koncentrācija",VLOOKUP(Dati!$A9243,Normas!$A:$D,3,FALSE),VLOOKUP(Dati!$A9243,Normas!$A:$D,3,FALSE)*0.6)),"")</f>
      </c>
      <c r="H9243" s="2">
        <f>IFERROR(IF(ISBLANK($A9243),"",IF($A9243="Ūdeņraža jonu koncentrācija",VLOOKUP(Dati!$A9243,Normas!$A:$D,2,FALSE),VLOOKUP(Dati!$A9243,Normas!$A:$D,2,FALSE)*0.3)),"")</f>
      </c>
      <c r="I9243" s="2">
        <f>IFERROR(IF(ISBLANK($A9243),"",IF($A9243="Ūdeņraža jonu koncentrācija",VLOOKUP(Dati!$A9243,Normas!$A:$D,3,FALSE),VLOOKUP(Dati!$A9243,Normas!$A:$D,3,FALSE)*0.3)),"")</f>
      </c>
    </row>
    <row r="9244" spans="2:9" x14ac:dyDescent="0.2">
      <c r="B9244">
        <f>IF(ISBLANK(A9244),"",VLOOKUP(A9244,Normas!A:D,4,FALSE))</f>
      </c>
      <c r="E9244" s="2">
        <f>IF(ISBLANK(D9244),"",INT(YEARFRAC(D9244,'Vispārīga informācija'!$B$2)))</f>
      </c>
      <c r="F9244" s="2">
        <f>IFERROR(IF(ISBLANK($A9244),"",IF($A9244="Ūdeņraža jonu koncentrācija",VLOOKUP(Dati!$A9244,Normas!$A:$D,2,FALSE),VLOOKUP(Dati!$A9244,Normas!$A:$D,2,FALSE)*0.6)),"")</f>
      </c>
      <c r="G9244" s="2">
        <f>IFERROR(IF(ISBLANK($A9244),"",IF($A9244="Ūdeņraža jonu koncentrācija",VLOOKUP(Dati!$A9244,Normas!$A:$D,3,FALSE),VLOOKUP(Dati!$A9244,Normas!$A:$D,3,FALSE)*0.6)),"")</f>
      </c>
      <c r="H9244" s="2">
        <f>IFERROR(IF(ISBLANK($A9244),"",IF($A9244="Ūdeņraža jonu koncentrācija",VLOOKUP(Dati!$A9244,Normas!$A:$D,2,FALSE),VLOOKUP(Dati!$A9244,Normas!$A:$D,2,FALSE)*0.3)),"")</f>
      </c>
      <c r="I9244" s="2">
        <f>IFERROR(IF(ISBLANK($A9244),"",IF($A9244="Ūdeņraža jonu koncentrācija",VLOOKUP(Dati!$A9244,Normas!$A:$D,3,FALSE),VLOOKUP(Dati!$A9244,Normas!$A:$D,3,FALSE)*0.3)),"")</f>
      </c>
    </row>
    <row r="9245" spans="2:9" x14ac:dyDescent="0.2">
      <c r="B9245">
        <f>IF(ISBLANK(A9245),"",VLOOKUP(A9245,Normas!A:D,4,FALSE))</f>
      </c>
      <c r="E9245" s="2">
        <f>IF(ISBLANK(D9245),"",INT(YEARFRAC(D9245,'Vispārīga informācija'!$B$2)))</f>
      </c>
      <c r="F9245" s="2">
        <f>IFERROR(IF(ISBLANK($A9245),"",IF($A9245="Ūdeņraža jonu koncentrācija",VLOOKUP(Dati!$A9245,Normas!$A:$D,2,FALSE),VLOOKUP(Dati!$A9245,Normas!$A:$D,2,FALSE)*0.6)),"")</f>
      </c>
      <c r="G9245" s="2">
        <f>IFERROR(IF(ISBLANK($A9245),"",IF($A9245="Ūdeņraža jonu koncentrācija",VLOOKUP(Dati!$A9245,Normas!$A:$D,3,FALSE),VLOOKUP(Dati!$A9245,Normas!$A:$D,3,FALSE)*0.6)),"")</f>
      </c>
      <c r="H9245" s="2">
        <f>IFERROR(IF(ISBLANK($A9245),"",IF($A9245="Ūdeņraža jonu koncentrācija",VLOOKUP(Dati!$A9245,Normas!$A:$D,2,FALSE),VLOOKUP(Dati!$A9245,Normas!$A:$D,2,FALSE)*0.3)),"")</f>
      </c>
      <c r="I9245" s="2">
        <f>IFERROR(IF(ISBLANK($A9245),"",IF($A9245="Ūdeņraža jonu koncentrācija",VLOOKUP(Dati!$A9245,Normas!$A:$D,3,FALSE),VLOOKUP(Dati!$A9245,Normas!$A:$D,3,FALSE)*0.3)),"")</f>
      </c>
    </row>
    <row r="9246" spans="2:9" x14ac:dyDescent="0.2">
      <c r="B9246">
        <f>IF(ISBLANK(A9246),"",VLOOKUP(A9246,Normas!A:D,4,FALSE))</f>
      </c>
      <c r="E9246" s="2">
        <f>IF(ISBLANK(D9246),"",INT(YEARFRAC(D9246,'Vispārīga informācija'!$B$2)))</f>
      </c>
      <c r="F9246" s="2">
        <f>IFERROR(IF(ISBLANK($A9246),"",IF($A9246="Ūdeņraža jonu koncentrācija",VLOOKUP(Dati!$A9246,Normas!$A:$D,2,FALSE),VLOOKUP(Dati!$A9246,Normas!$A:$D,2,FALSE)*0.6)),"")</f>
      </c>
      <c r="G9246" s="2">
        <f>IFERROR(IF(ISBLANK($A9246),"",IF($A9246="Ūdeņraža jonu koncentrācija",VLOOKUP(Dati!$A9246,Normas!$A:$D,3,FALSE),VLOOKUP(Dati!$A9246,Normas!$A:$D,3,FALSE)*0.6)),"")</f>
      </c>
      <c r="H9246" s="2">
        <f>IFERROR(IF(ISBLANK($A9246),"",IF($A9246="Ūdeņraža jonu koncentrācija",VLOOKUP(Dati!$A9246,Normas!$A:$D,2,FALSE),VLOOKUP(Dati!$A9246,Normas!$A:$D,2,FALSE)*0.3)),"")</f>
      </c>
      <c r="I9246" s="2">
        <f>IFERROR(IF(ISBLANK($A9246),"",IF($A9246="Ūdeņraža jonu koncentrācija",VLOOKUP(Dati!$A9246,Normas!$A:$D,3,FALSE),VLOOKUP(Dati!$A9246,Normas!$A:$D,3,FALSE)*0.3)),"")</f>
      </c>
    </row>
    <row r="9247" spans="2:9" x14ac:dyDescent="0.2">
      <c r="B9247">
        <f>IF(ISBLANK(A9247),"",VLOOKUP(A9247,Normas!A:D,4,FALSE))</f>
      </c>
      <c r="E9247" s="2">
        <f>IF(ISBLANK(D9247),"",INT(YEARFRAC(D9247,'Vispārīga informācija'!$B$2)))</f>
      </c>
      <c r="F9247" s="2">
        <f>IFERROR(IF(ISBLANK($A9247),"",IF($A9247="Ūdeņraža jonu koncentrācija",VLOOKUP(Dati!$A9247,Normas!$A:$D,2,FALSE),VLOOKUP(Dati!$A9247,Normas!$A:$D,2,FALSE)*0.6)),"")</f>
      </c>
      <c r="G9247" s="2">
        <f>IFERROR(IF(ISBLANK($A9247),"",IF($A9247="Ūdeņraža jonu koncentrācija",VLOOKUP(Dati!$A9247,Normas!$A:$D,3,FALSE),VLOOKUP(Dati!$A9247,Normas!$A:$D,3,FALSE)*0.6)),"")</f>
      </c>
      <c r="H9247" s="2">
        <f>IFERROR(IF(ISBLANK($A9247),"",IF($A9247="Ūdeņraža jonu koncentrācija",VLOOKUP(Dati!$A9247,Normas!$A:$D,2,FALSE),VLOOKUP(Dati!$A9247,Normas!$A:$D,2,FALSE)*0.3)),"")</f>
      </c>
      <c r="I9247" s="2">
        <f>IFERROR(IF(ISBLANK($A9247),"",IF($A9247="Ūdeņraža jonu koncentrācija",VLOOKUP(Dati!$A9247,Normas!$A:$D,3,FALSE),VLOOKUP(Dati!$A9247,Normas!$A:$D,3,FALSE)*0.3)),"")</f>
      </c>
    </row>
    <row r="9248" spans="2:9" x14ac:dyDescent="0.2">
      <c r="B9248">
        <f>IF(ISBLANK(A9248),"",VLOOKUP(A9248,Normas!A:D,4,FALSE))</f>
      </c>
      <c r="E9248" s="2">
        <f>IF(ISBLANK(D9248),"",INT(YEARFRAC(D9248,'Vispārīga informācija'!$B$2)))</f>
      </c>
      <c r="F9248" s="2">
        <f>IFERROR(IF(ISBLANK($A9248),"",IF($A9248="Ūdeņraža jonu koncentrācija",VLOOKUP(Dati!$A9248,Normas!$A:$D,2,FALSE),VLOOKUP(Dati!$A9248,Normas!$A:$D,2,FALSE)*0.6)),"")</f>
      </c>
      <c r="G9248" s="2">
        <f>IFERROR(IF(ISBLANK($A9248),"",IF($A9248="Ūdeņraža jonu koncentrācija",VLOOKUP(Dati!$A9248,Normas!$A:$D,3,FALSE),VLOOKUP(Dati!$A9248,Normas!$A:$D,3,FALSE)*0.6)),"")</f>
      </c>
      <c r="H9248" s="2">
        <f>IFERROR(IF(ISBLANK($A9248),"",IF($A9248="Ūdeņraža jonu koncentrācija",VLOOKUP(Dati!$A9248,Normas!$A:$D,2,FALSE),VLOOKUP(Dati!$A9248,Normas!$A:$D,2,FALSE)*0.3)),"")</f>
      </c>
      <c r="I9248" s="2">
        <f>IFERROR(IF(ISBLANK($A9248),"",IF($A9248="Ūdeņraža jonu koncentrācija",VLOOKUP(Dati!$A9248,Normas!$A:$D,3,FALSE),VLOOKUP(Dati!$A9248,Normas!$A:$D,3,FALSE)*0.3)),"")</f>
      </c>
    </row>
    <row r="9249" spans="2:9" x14ac:dyDescent="0.2">
      <c r="B9249">
        <f>IF(ISBLANK(A9249),"",VLOOKUP(A9249,Normas!A:D,4,FALSE))</f>
      </c>
      <c r="E9249" s="2">
        <f>IF(ISBLANK(D9249),"",INT(YEARFRAC(D9249,'Vispārīga informācija'!$B$2)))</f>
      </c>
      <c r="F9249" s="2">
        <f>IFERROR(IF(ISBLANK($A9249),"",IF($A9249="Ūdeņraža jonu koncentrācija",VLOOKUP(Dati!$A9249,Normas!$A:$D,2,FALSE),VLOOKUP(Dati!$A9249,Normas!$A:$D,2,FALSE)*0.6)),"")</f>
      </c>
      <c r="G9249" s="2">
        <f>IFERROR(IF(ISBLANK($A9249),"",IF($A9249="Ūdeņraža jonu koncentrācija",VLOOKUP(Dati!$A9249,Normas!$A:$D,3,FALSE),VLOOKUP(Dati!$A9249,Normas!$A:$D,3,FALSE)*0.6)),"")</f>
      </c>
      <c r="H9249" s="2">
        <f>IFERROR(IF(ISBLANK($A9249),"",IF($A9249="Ūdeņraža jonu koncentrācija",VLOOKUP(Dati!$A9249,Normas!$A:$D,2,FALSE),VLOOKUP(Dati!$A9249,Normas!$A:$D,2,FALSE)*0.3)),"")</f>
      </c>
      <c r="I9249" s="2">
        <f>IFERROR(IF(ISBLANK($A9249),"",IF($A9249="Ūdeņraža jonu koncentrācija",VLOOKUP(Dati!$A9249,Normas!$A:$D,3,FALSE),VLOOKUP(Dati!$A9249,Normas!$A:$D,3,FALSE)*0.3)),"")</f>
      </c>
    </row>
    <row r="9250" spans="2:9" x14ac:dyDescent="0.2">
      <c r="B9250">
        <f>IF(ISBLANK(A9250),"",VLOOKUP(A9250,Normas!A:D,4,FALSE))</f>
      </c>
      <c r="E9250" s="2">
        <f>IF(ISBLANK(D9250),"",INT(YEARFRAC(D9250,'Vispārīga informācija'!$B$2)))</f>
      </c>
      <c r="F9250" s="2">
        <f>IFERROR(IF(ISBLANK($A9250),"",IF($A9250="Ūdeņraža jonu koncentrācija",VLOOKUP(Dati!$A9250,Normas!$A:$D,2,FALSE),VLOOKUP(Dati!$A9250,Normas!$A:$D,2,FALSE)*0.6)),"")</f>
      </c>
      <c r="G9250" s="2">
        <f>IFERROR(IF(ISBLANK($A9250),"",IF($A9250="Ūdeņraža jonu koncentrācija",VLOOKUP(Dati!$A9250,Normas!$A:$D,3,FALSE),VLOOKUP(Dati!$A9250,Normas!$A:$D,3,FALSE)*0.6)),"")</f>
      </c>
      <c r="H9250" s="2">
        <f>IFERROR(IF(ISBLANK($A9250),"",IF($A9250="Ūdeņraža jonu koncentrācija",VLOOKUP(Dati!$A9250,Normas!$A:$D,2,FALSE),VLOOKUP(Dati!$A9250,Normas!$A:$D,2,FALSE)*0.3)),"")</f>
      </c>
      <c r="I9250" s="2">
        <f>IFERROR(IF(ISBLANK($A9250),"",IF($A9250="Ūdeņraža jonu koncentrācija",VLOOKUP(Dati!$A9250,Normas!$A:$D,3,FALSE),VLOOKUP(Dati!$A9250,Normas!$A:$D,3,FALSE)*0.3)),"")</f>
      </c>
    </row>
    <row r="9251" spans="2:9" x14ac:dyDescent="0.2">
      <c r="B9251">
        <f>IF(ISBLANK(A9251),"",VLOOKUP(A9251,Normas!A:D,4,FALSE))</f>
      </c>
      <c r="E9251" s="2">
        <f>IF(ISBLANK(D9251),"",INT(YEARFRAC(D9251,'Vispārīga informācija'!$B$2)))</f>
      </c>
      <c r="F9251" s="2">
        <f>IFERROR(IF(ISBLANK($A9251),"",IF($A9251="Ūdeņraža jonu koncentrācija",VLOOKUP(Dati!$A9251,Normas!$A:$D,2,FALSE),VLOOKUP(Dati!$A9251,Normas!$A:$D,2,FALSE)*0.6)),"")</f>
      </c>
      <c r="G9251" s="2">
        <f>IFERROR(IF(ISBLANK($A9251),"",IF($A9251="Ūdeņraža jonu koncentrācija",VLOOKUP(Dati!$A9251,Normas!$A:$D,3,FALSE),VLOOKUP(Dati!$A9251,Normas!$A:$D,3,FALSE)*0.6)),"")</f>
      </c>
      <c r="H9251" s="2">
        <f>IFERROR(IF(ISBLANK($A9251),"",IF($A9251="Ūdeņraža jonu koncentrācija",VLOOKUP(Dati!$A9251,Normas!$A:$D,2,FALSE),VLOOKUP(Dati!$A9251,Normas!$A:$D,2,FALSE)*0.3)),"")</f>
      </c>
      <c r="I9251" s="2">
        <f>IFERROR(IF(ISBLANK($A9251),"",IF($A9251="Ūdeņraža jonu koncentrācija",VLOOKUP(Dati!$A9251,Normas!$A:$D,3,FALSE),VLOOKUP(Dati!$A9251,Normas!$A:$D,3,FALSE)*0.3)),"")</f>
      </c>
    </row>
    <row r="9252" spans="2:9" x14ac:dyDescent="0.2">
      <c r="B9252">
        <f>IF(ISBLANK(A9252),"",VLOOKUP(A9252,Normas!A:D,4,FALSE))</f>
      </c>
      <c r="E9252" s="2">
        <f>IF(ISBLANK(D9252),"",INT(YEARFRAC(D9252,'Vispārīga informācija'!$B$2)))</f>
      </c>
      <c r="F9252" s="2">
        <f>IFERROR(IF(ISBLANK($A9252),"",IF($A9252="Ūdeņraža jonu koncentrācija",VLOOKUP(Dati!$A9252,Normas!$A:$D,2,FALSE),VLOOKUP(Dati!$A9252,Normas!$A:$D,2,FALSE)*0.6)),"")</f>
      </c>
      <c r="G9252" s="2">
        <f>IFERROR(IF(ISBLANK($A9252),"",IF($A9252="Ūdeņraža jonu koncentrācija",VLOOKUP(Dati!$A9252,Normas!$A:$D,3,FALSE),VLOOKUP(Dati!$A9252,Normas!$A:$D,3,FALSE)*0.6)),"")</f>
      </c>
      <c r="H9252" s="2">
        <f>IFERROR(IF(ISBLANK($A9252),"",IF($A9252="Ūdeņraža jonu koncentrācija",VLOOKUP(Dati!$A9252,Normas!$A:$D,2,FALSE),VLOOKUP(Dati!$A9252,Normas!$A:$D,2,FALSE)*0.3)),"")</f>
      </c>
      <c r="I9252" s="2">
        <f>IFERROR(IF(ISBLANK($A9252),"",IF($A9252="Ūdeņraža jonu koncentrācija",VLOOKUP(Dati!$A9252,Normas!$A:$D,3,FALSE),VLOOKUP(Dati!$A9252,Normas!$A:$D,3,FALSE)*0.3)),"")</f>
      </c>
    </row>
    <row r="9253" spans="2:9" x14ac:dyDescent="0.2">
      <c r="B9253">
        <f>IF(ISBLANK(A9253),"",VLOOKUP(A9253,Normas!A:D,4,FALSE))</f>
      </c>
      <c r="E9253" s="2">
        <f>IF(ISBLANK(D9253),"",INT(YEARFRAC(D9253,'Vispārīga informācija'!$B$2)))</f>
      </c>
      <c r="F9253" s="2">
        <f>IFERROR(IF(ISBLANK($A9253),"",IF($A9253="Ūdeņraža jonu koncentrācija",VLOOKUP(Dati!$A9253,Normas!$A:$D,2,FALSE),VLOOKUP(Dati!$A9253,Normas!$A:$D,2,FALSE)*0.6)),"")</f>
      </c>
      <c r="G9253" s="2">
        <f>IFERROR(IF(ISBLANK($A9253),"",IF($A9253="Ūdeņraža jonu koncentrācija",VLOOKUP(Dati!$A9253,Normas!$A:$D,3,FALSE),VLOOKUP(Dati!$A9253,Normas!$A:$D,3,FALSE)*0.6)),"")</f>
      </c>
      <c r="H9253" s="2">
        <f>IFERROR(IF(ISBLANK($A9253),"",IF($A9253="Ūdeņraža jonu koncentrācija",VLOOKUP(Dati!$A9253,Normas!$A:$D,2,FALSE),VLOOKUP(Dati!$A9253,Normas!$A:$D,2,FALSE)*0.3)),"")</f>
      </c>
      <c r="I9253" s="2">
        <f>IFERROR(IF(ISBLANK($A9253),"",IF($A9253="Ūdeņraža jonu koncentrācija",VLOOKUP(Dati!$A9253,Normas!$A:$D,3,FALSE),VLOOKUP(Dati!$A9253,Normas!$A:$D,3,FALSE)*0.3)),"")</f>
      </c>
    </row>
    <row r="9254" spans="2:9" x14ac:dyDescent="0.2">
      <c r="B9254">
        <f>IF(ISBLANK(A9254),"",VLOOKUP(A9254,Normas!A:D,4,FALSE))</f>
      </c>
      <c r="E9254" s="2">
        <f>IF(ISBLANK(D9254),"",INT(YEARFRAC(D9254,'Vispārīga informācija'!$B$2)))</f>
      </c>
      <c r="F9254" s="2">
        <f>IFERROR(IF(ISBLANK($A9254),"",IF($A9254="Ūdeņraža jonu koncentrācija",VLOOKUP(Dati!$A9254,Normas!$A:$D,2,FALSE),VLOOKUP(Dati!$A9254,Normas!$A:$D,2,FALSE)*0.6)),"")</f>
      </c>
      <c r="G9254" s="2">
        <f>IFERROR(IF(ISBLANK($A9254),"",IF($A9254="Ūdeņraža jonu koncentrācija",VLOOKUP(Dati!$A9254,Normas!$A:$D,3,FALSE),VLOOKUP(Dati!$A9254,Normas!$A:$D,3,FALSE)*0.6)),"")</f>
      </c>
      <c r="H9254" s="2">
        <f>IFERROR(IF(ISBLANK($A9254),"",IF($A9254="Ūdeņraža jonu koncentrācija",VLOOKUP(Dati!$A9254,Normas!$A:$D,2,FALSE),VLOOKUP(Dati!$A9254,Normas!$A:$D,2,FALSE)*0.3)),"")</f>
      </c>
      <c r="I9254" s="2">
        <f>IFERROR(IF(ISBLANK($A9254),"",IF($A9254="Ūdeņraža jonu koncentrācija",VLOOKUP(Dati!$A9254,Normas!$A:$D,3,FALSE),VLOOKUP(Dati!$A9254,Normas!$A:$D,3,FALSE)*0.3)),"")</f>
      </c>
    </row>
    <row r="9255" spans="2:9" x14ac:dyDescent="0.2">
      <c r="B9255">
        <f>IF(ISBLANK(A9255),"",VLOOKUP(A9255,Normas!A:D,4,FALSE))</f>
      </c>
      <c r="E9255" s="2">
        <f>IF(ISBLANK(D9255),"",INT(YEARFRAC(D9255,'Vispārīga informācija'!$B$2)))</f>
      </c>
      <c r="F9255" s="2">
        <f>IFERROR(IF(ISBLANK($A9255),"",IF($A9255="Ūdeņraža jonu koncentrācija",VLOOKUP(Dati!$A9255,Normas!$A:$D,2,FALSE),VLOOKUP(Dati!$A9255,Normas!$A:$D,2,FALSE)*0.6)),"")</f>
      </c>
      <c r="G9255" s="2">
        <f>IFERROR(IF(ISBLANK($A9255),"",IF($A9255="Ūdeņraža jonu koncentrācija",VLOOKUP(Dati!$A9255,Normas!$A:$D,3,FALSE),VLOOKUP(Dati!$A9255,Normas!$A:$D,3,FALSE)*0.6)),"")</f>
      </c>
      <c r="H9255" s="2">
        <f>IFERROR(IF(ISBLANK($A9255),"",IF($A9255="Ūdeņraža jonu koncentrācija",VLOOKUP(Dati!$A9255,Normas!$A:$D,2,FALSE),VLOOKUP(Dati!$A9255,Normas!$A:$D,2,FALSE)*0.3)),"")</f>
      </c>
      <c r="I9255" s="2">
        <f>IFERROR(IF(ISBLANK($A9255),"",IF($A9255="Ūdeņraža jonu koncentrācija",VLOOKUP(Dati!$A9255,Normas!$A:$D,3,FALSE),VLOOKUP(Dati!$A9255,Normas!$A:$D,3,FALSE)*0.3)),"")</f>
      </c>
    </row>
    <row r="9256" spans="2:9" x14ac:dyDescent="0.2">
      <c r="B9256">
        <f>IF(ISBLANK(A9256),"",VLOOKUP(A9256,Normas!A:D,4,FALSE))</f>
      </c>
      <c r="E9256" s="2">
        <f>IF(ISBLANK(D9256),"",INT(YEARFRAC(D9256,'Vispārīga informācija'!$B$2)))</f>
      </c>
      <c r="F9256" s="2">
        <f>IFERROR(IF(ISBLANK($A9256),"",IF($A9256="Ūdeņraža jonu koncentrācija",VLOOKUP(Dati!$A9256,Normas!$A:$D,2,FALSE),VLOOKUP(Dati!$A9256,Normas!$A:$D,2,FALSE)*0.6)),"")</f>
      </c>
      <c r="G9256" s="2">
        <f>IFERROR(IF(ISBLANK($A9256),"",IF($A9256="Ūdeņraža jonu koncentrācija",VLOOKUP(Dati!$A9256,Normas!$A:$D,3,FALSE),VLOOKUP(Dati!$A9256,Normas!$A:$D,3,FALSE)*0.6)),"")</f>
      </c>
      <c r="H9256" s="2">
        <f>IFERROR(IF(ISBLANK($A9256),"",IF($A9256="Ūdeņraža jonu koncentrācija",VLOOKUP(Dati!$A9256,Normas!$A:$D,2,FALSE),VLOOKUP(Dati!$A9256,Normas!$A:$D,2,FALSE)*0.3)),"")</f>
      </c>
      <c r="I9256" s="2">
        <f>IFERROR(IF(ISBLANK($A9256),"",IF($A9256="Ūdeņraža jonu koncentrācija",VLOOKUP(Dati!$A9256,Normas!$A:$D,3,FALSE),VLOOKUP(Dati!$A9256,Normas!$A:$D,3,FALSE)*0.3)),"")</f>
      </c>
    </row>
    <row r="9257" spans="2:9" x14ac:dyDescent="0.2">
      <c r="B9257">
        <f>IF(ISBLANK(A9257),"",VLOOKUP(A9257,Normas!A:D,4,FALSE))</f>
      </c>
      <c r="E9257" s="2">
        <f>IF(ISBLANK(D9257),"",INT(YEARFRAC(D9257,'Vispārīga informācija'!$B$2)))</f>
      </c>
      <c r="F9257" s="2">
        <f>IFERROR(IF(ISBLANK($A9257),"",IF($A9257="Ūdeņraža jonu koncentrācija",VLOOKUP(Dati!$A9257,Normas!$A:$D,2,FALSE),VLOOKUP(Dati!$A9257,Normas!$A:$D,2,FALSE)*0.6)),"")</f>
      </c>
      <c r="G9257" s="2">
        <f>IFERROR(IF(ISBLANK($A9257),"",IF($A9257="Ūdeņraža jonu koncentrācija",VLOOKUP(Dati!$A9257,Normas!$A:$D,3,FALSE),VLOOKUP(Dati!$A9257,Normas!$A:$D,3,FALSE)*0.6)),"")</f>
      </c>
      <c r="H9257" s="2">
        <f>IFERROR(IF(ISBLANK($A9257),"",IF($A9257="Ūdeņraža jonu koncentrācija",VLOOKUP(Dati!$A9257,Normas!$A:$D,2,FALSE),VLOOKUP(Dati!$A9257,Normas!$A:$D,2,FALSE)*0.3)),"")</f>
      </c>
      <c r="I9257" s="2">
        <f>IFERROR(IF(ISBLANK($A9257),"",IF($A9257="Ūdeņraža jonu koncentrācija",VLOOKUP(Dati!$A9257,Normas!$A:$D,3,FALSE),VLOOKUP(Dati!$A9257,Normas!$A:$D,3,FALSE)*0.3)),"")</f>
      </c>
    </row>
    <row r="9258" spans="2:9" x14ac:dyDescent="0.2">
      <c r="B9258">
        <f>IF(ISBLANK(A9258),"",VLOOKUP(A9258,Normas!A:D,4,FALSE))</f>
      </c>
      <c r="E9258" s="2">
        <f>IF(ISBLANK(D9258),"",INT(YEARFRAC(D9258,'Vispārīga informācija'!$B$2)))</f>
      </c>
      <c r="F9258" s="2">
        <f>IFERROR(IF(ISBLANK($A9258),"",IF($A9258="Ūdeņraža jonu koncentrācija",VLOOKUP(Dati!$A9258,Normas!$A:$D,2,FALSE),VLOOKUP(Dati!$A9258,Normas!$A:$D,2,FALSE)*0.6)),"")</f>
      </c>
      <c r="G9258" s="2">
        <f>IFERROR(IF(ISBLANK($A9258),"",IF($A9258="Ūdeņraža jonu koncentrācija",VLOOKUP(Dati!$A9258,Normas!$A:$D,3,FALSE),VLOOKUP(Dati!$A9258,Normas!$A:$D,3,FALSE)*0.6)),"")</f>
      </c>
      <c r="H9258" s="2">
        <f>IFERROR(IF(ISBLANK($A9258),"",IF($A9258="Ūdeņraža jonu koncentrācija",VLOOKUP(Dati!$A9258,Normas!$A:$D,2,FALSE),VLOOKUP(Dati!$A9258,Normas!$A:$D,2,FALSE)*0.3)),"")</f>
      </c>
      <c r="I9258" s="2">
        <f>IFERROR(IF(ISBLANK($A9258),"",IF($A9258="Ūdeņraža jonu koncentrācija",VLOOKUP(Dati!$A9258,Normas!$A:$D,3,FALSE),VLOOKUP(Dati!$A9258,Normas!$A:$D,3,FALSE)*0.3)),"")</f>
      </c>
    </row>
    <row r="9259" spans="2:9" x14ac:dyDescent="0.2">
      <c r="B9259">
        <f>IF(ISBLANK(A9259),"",VLOOKUP(A9259,Normas!A:D,4,FALSE))</f>
      </c>
      <c r="E9259" s="2">
        <f>IF(ISBLANK(D9259),"",INT(YEARFRAC(D9259,'Vispārīga informācija'!$B$2)))</f>
      </c>
      <c r="F9259" s="2">
        <f>IFERROR(IF(ISBLANK($A9259),"",IF($A9259="Ūdeņraža jonu koncentrācija",VLOOKUP(Dati!$A9259,Normas!$A:$D,2,FALSE),VLOOKUP(Dati!$A9259,Normas!$A:$D,2,FALSE)*0.6)),"")</f>
      </c>
      <c r="G9259" s="2">
        <f>IFERROR(IF(ISBLANK($A9259),"",IF($A9259="Ūdeņraža jonu koncentrācija",VLOOKUP(Dati!$A9259,Normas!$A:$D,3,FALSE),VLOOKUP(Dati!$A9259,Normas!$A:$D,3,FALSE)*0.6)),"")</f>
      </c>
      <c r="H9259" s="2">
        <f>IFERROR(IF(ISBLANK($A9259),"",IF($A9259="Ūdeņraža jonu koncentrācija",VLOOKUP(Dati!$A9259,Normas!$A:$D,2,FALSE),VLOOKUP(Dati!$A9259,Normas!$A:$D,2,FALSE)*0.3)),"")</f>
      </c>
      <c r="I9259" s="2">
        <f>IFERROR(IF(ISBLANK($A9259),"",IF($A9259="Ūdeņraža jonu koncentrācija",VLOOKUP(Dati!$A9259,Normas!$A:$D,3,FALSE),VLOOKUP(Dati!$A9259,Normas!$A:$D,3,FALSE)*0.3)),"")</f>
      </c>
    </row>
    <row r="9260" spans="2:9" x14ac:dyDescent="0.2">
      <c r="B9260">
        <f>IF(ISBLANK(A9260),"",VLOOKUP(A9260,Normas!A:D,4,FALSE))</f>
      </c>
      <c r="E9260" s="2">
        <f>IF(ISBLANK(D9260),"",INT(YEARFRAC(D9260,'Vispārīga informācija'!$B$2)))</f>
      </c>
      <c r="F9260" s="2">
        <f>IFERROR(IF(ISBLANK($A9260),"",IF($A9260="Ūdeņraža jonu koncentrācija",VLOOKUP(Dati!$A9260,Normas!$A:$D,2,FALSE),VLOOKUP(Dati!$A9260,Normas!$A:$D,2,FALSE)*0.6)),"")</f>
      </c>
      <c r="G9260" s="2">
        <f>IFERROR(IF(ISBLANK($A9260),"",IF($A9260="Ūdeņraža jonu koncentrācija",VLOOKUP(Dati!$A9260,Normas!$A:$D,3,FALSE),VLOOKUP(Dati!$A9260,Normas!$A:$D,3,FALSE)*0.6)),"")</f>
      </c>
      <c r="H9260" s="2">
        <f>IFERROR(IF(ISBLANK($A9260),"",IF($A9260="Ūdeņraža jonu koncentrācija",VLOOKUP(Dati!$A9260,Normas!$A:$D,2,FALSE),VLOOKUP(Dati!$A9260,Normas!$A:$D,2,FALSE)*0.3)),"")</f>
      </c>
      <c r="I9260" s="2">
        <f>IFERROR(IF(ISBLANK($A9260),"",IF($A9260="Ūdeņraža jonu koncentrācija",VLOOKUP(Dati!$A9260,Normas!$A:$D,3,FALSE),VLOOKUP(Dati!$A9260,Normas!$A:$D,3,FALSE)*0.3)),"")</f>
      </c>
    </row>
    <row r="9261" spans="2:9" x14ac:dyDescent="0.2">
      <c r="B9261">
        <f>IF(ISBLANK(A9261),"",VLOOKUP(A9261,Normas!A:D,4,FALSE))</f>
      </c>
      <c r="E9261" s="2">
        <f>IF(ISBLANK(D9261),"",INT(YEARFRAC(D9261,'Vispārīga informācija'!$B$2)))</f>
      </c>
      <c r="F9261" s="2">
        <f>IFERROR(IF(ISBLANK($A9261),"",IF($A9261="Ūdeņraža jonu koncentrācija",VLOOKUP(Dati!$A9261,Normas!$A:$D,2,FALSE),VLOOKUP(Dati!$A9261,Normas!$A:$D,2,FALSE)*0.6)),"")</f>
      </c>
      <c r="G9261" s="2">
        <f>IFERROR(IF(ISBLANK($A9261),"",IF($A9261="Ūdeņraža jonu koncentrācija",VLOOKUP(Dati!$A9261,Normas!$A:$D,3,FALSE),VLOOKUP(Dati!$A9261,Normas!$A:$D,3,FALSE)*0.6)),"")</f>
      </c>
      <c r="H9261" s="2">
        <f>IFERROR(IF(ISBLANK($A9261),"",IF($A9261="Ūdeņraža jonu koncentrācija",VLOOKUP(Dati!$A9261,Normas!$A:$D,2,FALSE),VLOOKUP(Dati!$A9261,Normas!$A:$D,2,FALSE)*0.3)),"")</f>
      </c>
      <c r="I9261" s="2">
        <f>IFERROR(IF(ISBLANK($A9261),"",IF($A9261="Ūdeņraža jonu koncentrācija",VLOOKUP(Dati!$A9261,Normas!$A:$D,3,FALSE),VLOOKUP(Dati!$A9261,Normas!$A:$D,3,FALSE)*0.3)),"")</f>
      </c>
    </row>
    <row r="9262" spans="2:9" x14ac:dyDescent="0.2">
      <c r="B9262">
        <f>IF(ISBLANK(A9262),"",VLOOKUP(A9262,Normas!A:D,4,FALSE))</f>
      </c>
      <c r="E9262" s="2">
        <f>IF(ISBLANK(D9262),"",INT(YEARFRAC(D9262,'Vispārīga informācija'!$B$2)))</f>
      </c>
      <c r="F9262" s="2">
        <f>IFERROR(IF(ISBLANK($A9262),"",IF($A9262="Ūdeņraža jonu koncentrācija",VLOOKUP(Dati!$A9262,Normas!$A:$D,2,FALSE),VLOOKUP(Dati!$A9262,Normas!$A:$D,2,FALSE)*0.6)),"")</f>
      </c>
      <c r="G9262" s="2">
        <f>IFERROR(IF(ISBLANK($A9262),"",IF($A9262="Ūdeņraža jonu koncentrācija",VLOOKUP(Dati!$A9262,Normas!$A:$D,3,FALSE),VLOOKUP(Dati!$A9262,Normas!$A:$D,3,FALSE)*0.6)),"")</f>
      </c>
      <c r="H9262" s="2">
        <f>IFERROR(IF(ISBLANK($A9262),"",IF($A9262="Ūdeņraža jonu koncentrācija",VLOOKUP(Dati!$A9262,Normas!$A:$D,2,FALSE),VLOOKUP(Dati!$A9262,Normas!$A:$D,2,FALSE)*0.3)),"")</f>
      </c>
      <c r="I9262" s="2">
        <f>IFERROR(IF(ISBLANK($A9262),"",IF($A9262="Ūdeņraža jonu koncentrācija",VLOOKUP(Dati!$A9262,Normas!$A:$D,3,FALSE),VLOOKUP(Dati!$A9262,Normas!$A:$D,3,FALSE)*0.3)),"")</f>
      </c>
    </row>
    <row r="9263" spans="2:9" x14ac:dyDescent="0.2">
      <c r="B9263">
        <f>IF(ISBLANK(A9263),"",VLOOKUP(A9263,Normas!A:D,4,FALSE))</f>
      </c>
      <c r="E9263" s="2">
        <f>IF(ISBLANK(D9263),"",INT(YEARFRAC(D9263,'Vispārīga informācija'!$B$2)))</f>
      </c>
      <c r="F9263" s="2">
        <f>IFERROR(IF(ISBLANK($A9263),"",IF($A9263="Ūdeņraža jonu koncentrācija",VLOOKUP(Dati!$A9263,Normas!$A:$D,2,FALSE),VLOOKUP(Dati!$A9263,Normas!$A:$D,2,FALSE)*0.6)),"")</f>
      </c>
      <c r="G9263" s="2">
        <f>IFERROR(IF(ISBLANK($A9263),"",IF($A9263="Ūdeņraža jonu koncentrācija",VLOOKUP(Dati!$A9263,Normas!$A:$D,3,FALSE),VLOOKUP(Dati!$A9263,Normas!$A:$D,3,FALSE)*0.6)),"")</f>
      </c>
      <c r="H9263" s="2">
        <f>IFERROR(IF(ISBLANK($A9263),"",IF($A9263="Ūdeņraža jonu koncentrācija",VLOOKUP(Dati!$A9263,Normas!$A:$D,2,FALSE),VLOOKUP(Dati!$A9263,Normas!$A:$D,2,FALSE)*0.3)),"")</f>
      </c>
      <c r="I9263" s="2">
        <f>IFERROR(IF(ISBLANK($A9263),"",IF($A9263="Ūdeņraža jonu koncentrācija",VLOOKUP(Dati!$A9263,Normas!$A:$D,3,FALSE),VLOOKUP(Dati!$A9263,Normas!$A:$D,3,FALSE)*0.3)),"")</f>
      </c>
    </row>
    <row r="9264" spans="2:9" x14ac:dyDescent="0.2">
      <c r="B9264">
        <f>IF(ISBLANK(A9264),"",VLOOKUP(A9264,Normas!A:D,4,FALSE))</f>
      </c>
      <c r="E9264" s="2">
        <f>IF(ISBLANK(D9264),"",INT(YEARFRAC(D9264,'Vispārīga informācija'!$B$2)))</f>
      </c>
      <c r="F9264" s="2">
        <f>IFERROR(IF(ISBLANK($A9264),"",IF($A9264="Ūdeņraža jonu koncentrācija",VLOOKUP(Dati!$A9264,Normas!$A:$D,2,FALSE),VLOOKUP(Dati!$A9264,Normas!$A:$D,2,FALSE)*0.6)),"")</f>
      </c>
      <c r="G9264" s="2">
        <f>IFERROR(IF(ISBLANK($A9264),"",IF($A9264="Ūdeņraža jonu koncentrācija",VLOOKUP(Dati!$A9264,Normas!$A:$D,3,FALSE),VLOOKUP(Dati!$A9264,Normas!$A:$D,3,FALSE)*0.6)),"")</f>
      </c>
      <c r="H9264" s="2">
        <f>IFERROR(IF(ISBLANK($A9264),"",IF($A9264="Ūdeņraža jonu koncentrācija",VLOOKUP(Dati!$A9264,Normas!$A:$D,2,FALSE),VLOOKUP(Dati!$A9264,Normas!$A:$D,2,FALSE)*0.3)),"")</f>
      </c>
      <c r="I9264" s="2">
        <f>IFERROR(IF(ISBLANK($A9264),"",IF($A9264="Ūdeņraža jonu koncentrācija",VLOOKUP(Dati!$A9264,Normas!$A:$D,3,FALSE),VLOOKUP(Dati!$A9264,Normas!$A:$D,3,FALSE)*0.3)),"")</f>
      </c>
    </row>
    <row r="9265" spans="2:9" x14ac:dyDescent="0.2">
      <c r="B9265">
        <f>IF(ISBLANK(A9265),"",VLOOKUP(A9265,Normas!A:D,4,FALSE))</f>
      </c>
      <c r="E9265" s="2">
        <f>IF(ISBLANK(D9265),"",INT(YEARFRAC(D9265,'Vispārīga informācija'!$B$2)))</f>
      </c>
      <c r="F9265" s="2">
        <f>IFERROR(IF(ISBLANK($A9265),"",IF($A9265="Ūdeņraža jonu koncentrācija",VLOOKUP(Dati!$A9265,Normas!$A:$D,2,FALSE),VLOOKUP(Dati!$A9265,Normas!$A:$D,2,FALSE)*0.6)),"")</f>
      </c>
      <c r="G9265" s="2">
        <f>IFERROR(IF(ISBLANK($A9265),"",IF($A9265="Ūdeņraža jonu koncentrācija",VLOOKUP(Dati!$A9265,Normas!$A:$D,3,FALSE),VLOOKUP(Dati!$A9265,Normas!$A:$D,3,FALSE)*0.6)),"")</f>
      </c>
      <c r="H9265" s="2">
        <f>IFERROR(IF(ISBLANK($A9265),"",IF($A9265="Ūdeņraža jonu koncentrācija",VLOOKUP(Dati!$A9265,Normas!$A:$D,2,FALSE),VLOOKUP(Dati!$A9265,Normas!$A:$D,2,FALSE)*0.3)),"")</f>
      </c>
      <c r="I9265" s="2">
        <f>IFERROR(IF(ISBLANK($A9265),"",IF($A9265="Ūdeņraža jonu koncentrācija",VLOOKUP(Dati!$A9265,Normas!$A:$D,3,FALSE),VLOOKUP(Dati!$A9265,Normas!$A:$D,3,FALSE)*0.3)),"")</f>
      </c>
    </row>
    <row r="9266" spans="2:9" x14ac:dyDescent="0.2">
      <c r="B9266">
        <f>IF(ISBLANK(A9266),"",VLOOKUP(A9266,Normas!A:D,4,FALSE))</f>
      </c>
      <c r="E9266" s="2">
        <f>IF(ISBLANK(D9266),"",INT(YEARFRAC(D9266,'Vispārīga informācija'!$B$2)))</f>
      </c>
      <c r="F9266" s="2">
        <f>IFERROR(IF(ISBLANK($A9266),"",IF($A9266="Ūdeņraža jonu koncentrācija",VLOOKUP(Dati!$A9266,Normas!$A:$D,2,FALSE),VLOOKUP(Dati!$A9266,Normas!$A:$D,2,FALSE)*0.6)),"")</f>
      </c>
      <c r="G9266" s="2">
        <f>IFERROR(IF(ISBLANK($A9266),"",IF($A9266="Ūdeņraža jonu koncentrācija",VLOOKUP(Dati!$A9266,Normas!$A:$D,3,FALSE),VLOOKUP(Dati!$A9266,Normas!$A:$D,3,FALSE)*0.6)),"")</f>
      </c>
      <c r="H9266" s="2">
        <f>IFERROR(IF(ISBLANK($A9266),"",IF($A9266="Ūdeņraža jonu koncentrācija",VLOOKUP(Dati!$A9266,Normas!$A:$D,2,FALSE),VLOOKUP(Dati!$A9266,Normas!$A:$D,2,FALSE)*0.3)),"")</f>
      </c>
      <c r="I9266" s="2">
        <f>IFERROR(IF(ISBLANK($A9266),"",IF($A9266="Ūdeņraža jonu koncentrācija",VLOOKUP(Dati!$A9266,Normas!$A:$D,3,FALSE),VLOOKUP(Dati!$A9266,Normas!$A:$D,3,FALSE)*0.3)),"")</f>
      </c>
    </row>
    <row r="9267" spans="2:9" x14ac:dyDescent="0.2">
      <c r="B9267">
        <f>IF(ISBLANK(A9267),"",VLOOKUP(A9267,Normas!A:D,4,FALSE))</f>
      </c>
      <c r="E9267" s="2">
        <f>IF(ISBLANK(D9267),"",INT(YEARFRAC(D9267,'Vispārīga informācija'!$B$2)))</f>
      </c>
      <c r="F9267" s="2">
        <f>IFERROR(IF(ISBLANK($A9267),"",IF($A9267="Ūdeņraža jonu koncentrācija",VLOOKUP(Dati!$A9267,Normas!$A:$D,2,FALSE),VLOOKUP(Dati!$A9267,Normas!$A:$D,2,FALSE)*0.6)),"")</f>
      </c>
      <c r="G9267" s="2">
        <f>IFERROR(IF(ISBLANK($A9267),"",IF($A9267="Ūdeņraža jonu koncentrācija",VLOOKUP(Dati!$A9267,Normas!$A:$D,3,FALSE),VLOOKUP(Dati!$A9267,Normas!$A:$D,3,FALSE)*0.6)),"")</f>
      </c>
      <c r="H9267" s="2">
        <f>IFERROR(IF(ISBLANK($A9267),"",IF($A9267="Ūdeņraža jonu koncentrācija",VLOOKUP(Dati!$A9267,Normas!$A:$D,2,FALSE),VLOOKUP(Dati!$A9267,Normas!$A:$D,2,FALSE)*0.3)),"")</f>
      </c>
      <c r="I9267" s="2">
        <f>IFERROR(IF(ISBLANK($A9267),"",IF($A9267="Ūdeņraža jonu koncentrācija",VLOOKUP(Dati!$A9267,Normas!$A:$D,3,FALSE),VLOOKUP(Dati!$A9267,Normas!$A:$D,3,FALSE)*0.3)),"")</f>
      </c>
    </row>
    <row r="9268" spans="2:9" x14ac:dyDescent="0.2">
      <c r="B9268">
        <f>IF(ISBLANK(A9268),"",VLOOKUP(A9268,Normas!A:D,4,FALSE))</f>
      </c>
      <c r="E9268" s="2">
        <f>IF(ISBLANK(D9268),"",INT(YEARFRAC(D9268,'Vispārīga informācija'!$B$2)))</f>
      </c>
      <c r="F9268" s="2">
        <f>IFERROR(IF(ISBLANK($A9268),"",IF($A9268="Ūdeņraža jonu koncentrācija",VLOOKUP(Dati!$A9268,Normas!$A:$D,2,FALSE),VLOOKUP(Dati!$A9268,Normas!$A:$D,2,FALSE)*0.6)),"")</f>
      </c>
      <c r="G9268" s="2">
        <f>IFERROR(IF(ISBLANK($A9268),"",IF($A9268="Ūdeņraža jonu koncentrācija",VLOOKUP(Dati!$A9268,Normas!$A:$D,3,FALSE),VLOOKUP(Dati!$A9268,Normas!$A:$D,3,FALSE)*0.6)),"")</f>
      </c>
      <c r="H9268" s="2">
        <f>IFERROR(IF(ISBLANK($A9268),"",IF($A9268="Ūdeņraža jonu koncentrācija",VLOOKUP(Dati!$A9268,Normas!$A:$D,2,FALSE),VLOOKUP(Dati!$A9268,Normas!$A:$D,2,FALSE)*0.3)),"")</f>
      </c>
      <c r="I9268" s="2">
        <f>IFERROR(IF(ISBLANK($A9268),"",IF($A9268="Ūdeņraža jonu koncentrācija",VLOOKUP(Dati!$A9268,Normas!$A:$D,3,FALSE),VLOOKUP(Dati!$A9268,Normas!$A:$D,3,FALSE)*0.3)),"")</f>
      </c>
    </row>
    <row r="9269" spans="2:9" x14ac:dyDescent="0.2">
      <c r="B9269">
        <f>IF(ISBLANK(A9269),"",VLOOKUP(A9269,Normas!A:D,4,FALSE))</f>
      </c>
      <c r="E9269" s="2">
        <f>IF(ISBLANK(D9269),"",INT(YEARFRAC(D9269,'Vispārīga informācija'!$B$2)))</f>
      </c>
      <c r="F9269" s="2">
        <f>IFERROR(IF(ISBLANK($A9269),"",IF($A9269="Ūdeņraža jonu koncentrācija",VLOOKUP(Dati!$A9269,Normas!$A:$D,2,FALSE),VLOOKUP(Dati!$A9269,Normas!$A:$D,2,FALSE)*0.6)),"")</f>
      </c>
      <c r="G9269" s="2">
        <f>IFERROR(IF(ISBLANK($A9269),"",IF($A9269="Ūdeņraža jonu koncentrācija",VLOOKUP(Dati!$A9269,Normas!$A:$D,3,FALSE),VLOOKUP(Dati!$A9269,Normas!$A:$D,3,FALSE)*0.6)),"")</f>
      </c>
      <c r="H9269" s="2">
        <f>IFERROR(IF(ISBLANK($A9269),"",IF($A9269="Ūdeņraža jonu koncentrācija",VLOOKUP(Dati!$A9269,Normas!$A:$D,2,FALSE),VLOOKUP(Dati!$A9269,Normas!$A:$D,2,FALSE)*0.3)),"")</f>
      </c>
      <c r="I9269" s="2">
        <f>IFERROR(IF(ISBLANK($A9269),"",IF($A9269="Ūdeņraža jonu koncentrācija",VLOOKUP(Dati!$A9269,Normas!$A:$D,3,FALSE),VLOOKUP(Dati!$A9269,Normas!$A:$D,3,FALSE)*0.3)),"")</f>
      </c>
    </row>
    <row r="9270" spans="2:9" x14ac:dyDescent="0.2">
      <c r="B9270">
        <f>IF(ISBLANK(A9270),"",VLOOKUP(A9270,Normas!A:D,4,FALSE))</f>
      </c>
      <c r="E9270" s="2">
        <f>IF(ISBLANK(D9270),"",INT(YEARFRAC(D9270,'Vispārīga informācija'!$B$2)))</f>
      </c>
      <c r="F9270" s="2">
        <f>IFERROR(IF(ISBLANK($A9270),"",IF($A9270="Ūdeņraža jonu koncentrācija",VLOOKUP(Dati!$A9270,Normas!$A:$D,2,FALSE),VLOOKUP(Dati!$A9270,Normas!$A:$D,2,FALSE)*0.6)),"")</f>
      </c>
      <c r="G9270" s="2">
        <f>IFERROR(IF(ISBLANK($A9270),"",IF($A9270="Ūdeņraža jonu koncentrācija",VLOOKUP(Dati!$A9270,Normas!$A:$D,3,FALSE),VLOOKUP(Dati!$A9270,Normas!$A:$D,3,FALSE)*0.6)),"")</f>
      </c>
      <c r="H9270" s="2">
        <f>IFERROR(IF(ISBLANK($A9270),"",IF($A9270="Ūdeņraža jonu koncentrācija",VLOOKUP(Dati!$A9270,Normas!$A:$D,2,FALSE),VLOOKUP(Dati!$A9270,Normas!$A:$D,2,FALSE)*0.3)),"")</f>
      </c>
      <c r="I9270" s="2">
        <f>IFERROR(IF(ISBLANK($A9270),"",IF($A9270="Ūdeņraža jonu koncentrācija",VLOOKUP(Dati!$A9270,Normas!$A:$D,3,FALSE),VLOOKUP(Dati!$A9270,Normas!$A:$D,3,FALSE)*0.3)),"")</f>
      </c>
    </row>
    <row r="9271" spans="2:9" x14ac:dyDescent="0.2">
      <c r="B9271">
        <f>IF(ISBLANK(A9271),"",VLOOKUP(A9271,Normas!A:D,4,FALSE))</f>
      </c>
      <c r="E9271" s="2">
        <f>IF(ISBLANK(D9271),"",INT(YEARFRAC(D9271,'Vispārīga informācija'!$B$2)))</f>
      </c>
      <c r="F9271" s="2">
        <f>IFERROR(IF(ISBLANK($A9271),"",IF($A9271="Ūdeņraža jonu koncentrācija",VLOOKUP(Dati!$A9271,Normas!$A:$D,2,FALSE),VLOOKUP(Dati!$A9271,Normas!$A:$D,2,FALSE)*0.6)),"")</f>
      </c>
      <c r="G9271" s="2">
        <f>IFERROR(IF(ISBLANK($A9271),"",IF($A9271="Ūdeņraža jonu koncentrācija",VLOOKUP(Dati!$A9271,Normas!$A:$D,3,FALSE),VLOOKUP(Dati!$A9271,Normas!$A:$D,3,FALSE)*0.6)),"")</f>
      </c>
      <c r="H9271" s="2">
        <f>IFERROR(IF(ISBLANK($A9271),"",IF($A9271="Ūdeņraža jonu koncentrācija",VLOOKUP(Dati!$A9271,Normas!$A:$D,2,FALSE),VLOOKUP(Dati!$A9271,Normas!$A:$D,2,FALSE)*0.3)),"")</f>
      </c>
      <c r="I9271" s="2">
        <f>IFERROR(IF(ISBLANK($A9271),"",IF($A9271="Ūdeņraža jonu koncentrācija",VLOOKUP(Dati!$A9271,Normas!$A:$D,3,FALSE),VLOOKUP(Dati!$A9271,Normas!$A:$D,3,FALSE)*0.3)),"")</f>
      </c>
    </row>
    <row r="9272" spans="2:9" x14ac:dyDescent="0.2">
      <c r="B9272">
        <f>IF(ISBLANK(A9272),"",VLOOKUP(A9272,Normas!A:D,4,FALSE))</f>
      </c>
      <c r="E9272" s="2">
        <f>IF(ISBLANK(D9272),"",INT(YEARFRAC(D9272,'Vispārīga informācija'!$B$2)))</f>
      </c>
      <c r="F9272" s="2">
        <f>IFERROR(IF(ISBLANK($A9272),"",IF($A9272="Ūdeņraža jonu koncentrācija",VLOOKUP(Dati!$A9272,Normas!$A:$D,2,FALSE),VLOOKUP(Dati!$A9272,Normas!$A:$D,2,FALSE)*0.6)),"")</f>
      </c>
      <c r="G9272" s="2">
        <f>IFERROR(IF(ISBLANK($A9272),"",IF($A9272="Ūdeņraža jonu koncentrācija",VLOOKUP(Dati!$A9272,Normas!$A:$D,3,FALSE),VLOOKUP(Dati!$A9272,Normas!$A:$D,3,FALSE)*0.6)),"")</f>
      </c>
      <c r="H9272" s="2">
        <f>IFERROR(IF(ISBLANK($A9272),"",IF($A9272="Ūdeņraža jonu koncentrācija",VLOOKUP(Dati!$A9272,Normas!$A:$D,2,FALSE),VLOOKUP(Dati!$A9272,Normas!$A:$D,2,FALSE)*0.3)),"")</f>
      </c>
      <c r="I9272" s="2">
        <f>IFERROR(IF(ISBLANK($A9272),"",IF($A9272="Ūdeņraža jonu koncentrācija",VLOOKUP(Dati!$A9272,Normas!$A:$D,3,FALSE),VLOOKUP(Dati!$A9272,Normas!$A:$D,3,FALSE)*0.3)),"")</f>
      </c>
    </row>
    <row r="9273" spans="2:9" x14ac:dyDescent="0.2">
      <c r="B9273">
        <f>IF(ISBLANK(A9273),"",VLOOKUP(A9273,Normas!A:D,4,FALSE))</f>
      </c>
      <c r="E9273" s="2">
        <f>IF(ISBLANK(D9273),"",INT(YEARFRAC(D9273,'Vispārīga informācija'!$B$2)))</f>
      </c>
      <c r="F9273" s="2">
        <f>IFERROR(IF(ISBLANK($A9273),"",IF($A9273="Ūdeņraža jonu koncentrācija",VLOOKUP(Dati!$A9273,Normas!$A:$D,2,FALSE),VLOOKUP(Dati!$A9273,Normas!$A:$D,2,FALSE)*0.6)),"")</f>
      </c>
      <c r="G9273" s="2">
        <f>IFERROR(IF(ISBLANK($A9273),"",IF($A9273="Ūdeņraža jonu koncentrācija",VLOOKUP(Dati!$A9273,Normas!$A:$D,3,FALSE),VLOOKUP(Dati!$A9273,Normas!$A:$D,3,FALSE)*0.6)),"")</f>
      </c>
      <c r="H9273" s="2">
        <f>IFERROR(IF(ISBLANK($A9273),"",IF($A9273="Ūdeņraža jonu koncentrācija",VLOOKUP(Dati!$A9273,Normas!$A:$D,2,FALSE),VLOOKUP(Dati!$A9273,Normas!$A:$D,2,FALSE)*0.3)),"")</f>
      </c>
      <c r="I9273" s="2">
        <f>IFERROR(IF(ISBLANK($A9273),"",IF($A9273="Ūdeņraža jonu koncentrācija",VLOOKUP(Dati!$A9273,Normas!$A:$D,3,FALSE),VLOOKUP(Dati!$A9273,Normas!$A:$D,3,FALSE)*0.3)),"")</f>
      </c>
    </row>
    <row r="9274" spans="2:9" x14ac:dyDescent="0.2">
      <c r="B9274">
        <f>IF(ISBLANK(A9274),"",VLOOKUP(A9274,Normas!A:D,4,FALSE))</f>
      </c>
      <c r="E9274" s="2">
        <f>IF(ISBLANK(D9274),"",INT(YEARFRAC(D9274,'Vispārīga informācija'!$B$2)))</f>
      </c>
      <c r="F9274" s="2">
        <f>IFERROR(IF(ISBLANK($A9274),"",IF($A9274="Ūdeņraža jonu koncentrācija",VLOOKUP(Dati!$A9274,Normas!$A:$D,2,FALSE),VLOOKUP(Dati!$A9274,Normas!$A:$D,2,FALSE)*0.6)),"")</f>
      </c>
      <c r="G9274" s="2">
        <f>IFERROR(IF(ISBLANK($A9274),"",IF($A9274="Ūdeņraža jonu koncentrācija",VLOOKUP(Dati!$A9274,Normas!$A:$D,3,FALSE),VLOOKUP(Dati!$A9274,Normas!$A:$D,3,FALSE)*0.6)),"")</f>
      </c>
      <c r="H9274" s="2">
        <f>IFERROR(IF(ISBLANK($A9274),"",IF($A9274="Ūdeņraža jonu koncentrācija",VLOOKUP(Dati!$A9274,Normas!$A:$D,2,FALSE),VLOOKUP(Dati!$A9274,Normas!$A:$D,2,FALSE)*0.3)),"")</f>
      </c>
      <c r="I9274" s="2">
        <f>IFERROR(IF(ISBLANK($A9274),"",IF($A9274="Ūdeņraža jonu koncentrācija",VLOOKUP(Dati!$A9274,Normas!$A:$D,3,FALSE),VLOOKUP(Dati!$A9274,Normas!$A:$D,3,FALSE)*0.3)),"")</f>
      </c>
    </row>
    <row r="9275" spans="2:9" x14ac:dyDescent="0.2">
      <c r="B9275">
        <f>IF(ISBLANK(A9275),"",VLOOKUP(A9275,Normas!A:D,4,FALSE))</f>
      </c>
      <c r="E9275" s="2">
        <f>IF(ISBLANK(D9275),"",INT(YEARFRAC(D9275,'Vispārīga informācija'!$B$2)))</f>
      </c>
      <c r="F9275" s="2">
        <f>IFERROR(IF(ISBLANK($A9275),"",IF($A9275="Ūdeņraža jonu koncentrācija",VLOOKUP(Dati!$A9275,Normas!$A:$D,2,FALSE),VLOOKUP(Dati!$A9275,Normas!$A:$D,2,FALSE)*0.6)),"")</f>
      </c>
      <c r="G9275" s="2">
        <f>IFERROR(IF(ISBLANK($A9275),"",IF($A9275="Ūdeņraža jonu koncentrācija",VLOOKUP(Dati!$A9275,Normas!$A:$D,3,FALSE),VLOOKUP(Dati!$A9275,Normas!$A:$D,3,FALSE)*0.6)),"")</f>
      </c>
      <c r="H9275" s="2">
        <f>IFERROR(IF(ISBLANK($A9275),"",IF($A9275="Ūdeņraža jonu koncentrācija",VLOOKUP(Dati!$A9275,Normas!$A:$D,2,FALSE),VLOOKUP(Dati!$A9275,Normas!$A:$D,2,FALSE)*0.3)),"")</f>
      </c>
      <c r="I9275" s="2">
        <f>IFERROR(IF(ISBLANK($A9275),"",IF($A9275="Ūdeņraža jonu koncentrācija",VLOOKUP(Dati!$A9275,Normas!$A:$D,3,FALSE),VLOOKUP(Dati!$A9275,Normas!$A:$D,3,FALSE)*0.3)),"")</f>
      </c>
    </row>
    <row r="9276" spans="2:9" x14ac:dyDescent="0.2">
      <c r="B9276">
        <f>IF(ISBLANK(A9276),"",VLOOKUP(A9276,Normas!A:D,4,FALSE))</f>
      </c>
      <c r="E9276" s="2">
        <f>IF(ISBLANK(D9276),"",INT(YEARFRAC(D9276,'Vispārīga informācija'!$B$2)))</f>
      </c>
      <c r="F9276" s="2">
        <f>IFERROR(IF(ISBLANK($A9276),"",IF($A9276="Ūdeņraža jonu koncentrācija",VLOOKUP(Dati!$A9276,Normas!$A:$D,2,FALSE),VLOOKUP(Dati!$A9276,Normas!$A:$D,2,FALSE)*0.6)),"")</f>
      </c>
      <c r="G9276" s="2">
        <f>IFERROR(IF(ISBLANK($A9276),"",IF($A9276="Ūdeņraža jonu koncentrācija",VLOOKUP(Dati!$A9276,Normas!$A:$D,3,FALSE),VLOOKUP(Dati!$A9276,Normas!$A:$D,3,FALSE)*0.6)),"")</f>
      </c>
      <c r="H9276" s="2">
        <f>IFERROR(IF(ISBLANK($A9276),"",IF($A9276="Ūdeņraža jonu koncentrācija",VLOOKUP(Dati!$A9276,Normas!$A:$D,2,FALSE),VLOOKUP(Dati!$A9276,Normas!$A:$D,2,FALSE)*0.3)),"")</f>
      </c>
      <c r="I9276" s="2">
        <f>IFERROR(IF(ISBLANK($A9276),"",IF($A9276="Ūdeņraža jonu koncentrācija",VLOOKUP(Dati!$A9276,Normas!$A:$D,3,FALSE),VLOOKUP(Dati!$A9276,Normas!$A:$D,3,FALSE)*0.3)),"")</f>
      </c>
    </row>
    <row r="9277" spans="2:9" x14ac:dyDescent="0.2">
      <c r="B9277">
        <f>IF(ISBLANK(A9277),"",VLOOKUP(A9277,Normas!A:D,4,FALSE))</f>
      </c>
      <c r="E9277" s="2">
        <f>IF(ISBLANK(D9277),"",INT(YEARFRAC(D9277,'Vispārīga informācija'!$B$2)))</f>
      </c>
      <c r="F9277" s="2">
        <f>IFERROR(IF(ISBLANK($A9277),"",IF($A9277="Ūdeņraža jonu koncentrācija",VLOOKUP(Dati!$A9277,Normas!$A:$D,2,FALSE),VLOOKUP(Dati!$A9277,Normas!$A:$D,2,FALSE)*0.6)),"")</f>
      </c>
      <c r="G9277" s="2">
        <f>IFERROR(IF(ISBLANK($A9277),"",IF($A9277="Ūdeņraža jonu koncentrācija",VLOOKUP(Dati!$A9277,Normas!$A:$D,3,FALSE),VLOOKUP(Dati!$A9277,Normas!$A:$D,3,FALSE)*0.6)),"")</f>
      </c>
      <c r="H9277" s="2">
        <f>IFERROR(IF(ISBLANK($A9277),"",IF($A9277="Ūdeņraža jonu koncentrācija",VLOOKUP(Dati!$A9277,Normas!$A:$D,2,FALSE),VLOOKUP(Dati!$A9277,Normas!$A:$D,2,FALSE)*0.3)),"")</f>
      </c>
      <c r="I9277" s="2">
        <f>IFERROR(IF(ISBLANK($A9277),"",IF($A9277="Ūdeņraža jonu koncentrācija",VLOOKUP(Dati!$A9277,Normas!$A:$D,3,FALSE),VLOOKUP(Dati!$A9277,Normas!$A:$D,3,FALSE)*0.3)),"")</f>
      </c>
    </row>
    <row r="9278" spans="2:9" x14ac:dyDescent="0.2">
      <c r="B9278">
        <f>IF(ISBLANK(A9278),"",VLOOKUP(A9278,Normas!A:D,4,FALSE))</f>
      </c>
      <c r="E9278" s="2">
        <f>IF(ISBLANK(D9278),"",INT(YEARFRAC(D9278,'Vispārīga informācija'!$B$2)))</f>
      </c>
      <c r="F9278" s="2">
        <f>IFERROR(IF(ISBLANK($A9278),"",IF($A9278="Ūdeņraža jonu koncentrācija",VLOOKUP(Dati!$A9278,Normas!$A:$D,2,FALSE),VLOOKUP(Dati!$A9278,Normas!$A:$D,2,FALSE)*0.6)),"")</f>
      </c>
      <c r="G9278" s="2">
        <f>IFERROR(IF(ISBLANK($A9278),"",IF($A9278="Ūdeņraža jonu koncentrācija",VLOOKUP(Dati!$A9278,Normas!$A:$D,3,FALSE),VLOOKUP(Dati!$A9278,Normas!$A:$D,3,FALSE)*0.6)),"")</f>
      </c>
      <c r="H9278" s="2">
        <f>IFERROR(IF(ISBLANK($A9278),"",IF($A9278="Ūdeņraža jonu koncentrācija",VLOOKUP(Dati!$A9278,Normas!$A:$D,2,FALSE),VLOOKUP(Dati!$A9278,Normas!$A:$D,2,FALSE)*0.3)),"")</f>
      </c>
      <c r="I9278" s="2">
        <f>IFERROR(IF(ISBLANK($A9278),"",IF($A9278="Ūdeņraža jonu koncentrācija",VLOOKUP(Dati!$A9278,Normas!$A:$D,3,FALSE),VLOOKUP(Dati!$A9278,Normas!$A:$D,3,FALSE)*0.3)),"")</f>
      </c>
    </row>
    <row r="9279" spans="2:9" x14ac:dyDescent="0.2">
      <c r="B9279">
        <f>IF(ISBLANK(A9279),"",VLOOKUP(A9279,Normas!A:D,4,FALSE))</f>
      </c>
      <c r="E9279" s="2">
        <f>IF(ISBLANK(D9279),"",INT(YEARFRAC(D9279,'Vispārīga informācija'!$B$2)))</f>
      </c>
      <c r="F9279" s="2">
        <f>IFERROR(IF(ISBLANK($A9279),"",IF($A9279="Ūdeņraža jonu koncentrācija",VLOOKUP(Dati!$A9279,Normas!$A:$D,2,FALSE),VLOOKUP(Dati!$A9279,Normas!$A:$D,2,FALSE)*0.6)),"")</f>
      </c>
      <c r="G9279" s="2">
        <f>IFERROR(IF(ISBLANK($A9279),"",IF($A9279="Ūdeņraža jonu koncentrācija",VLOOKUP(Dati!$A9279,Normas!$A:$D,3,FALSE),VLOOKUP(Dati!$A9279,Normas!$A:$D,3,FALSE)*0.6)),"")</f>
      </c>
      <c r="H9279" s="2">
        <f>IFERROR(IF(ISBLANK($A9279),"",IF($A9279="Ūdeņraža jonu koncentrācija",VLOOKUP(Dati!$A9279,Normas!$A:$D,2,FALSE),VLOOKUP(Dati!$A9279,Normas!$A:$D,2,FALSE)*0.3)),"")</f>
      </c>
      <c r="I9279" s="2">
        <f>IFERROR(IF(ISBLANK($A9279),"",IF($A9279="Ūdeņraža jonu koncentrācija",VLOOKUP(Dati!$A9279,Normas!$A:$D,3,FALSE),VLOOKUP(Dati!$A9279,Normas!$A:$D,3,FALSE)*0.3)),"")</f>
      </c>
    </row>
    <row r="9280" spans="2:9" x14ac:dyDescent="0.2">
      <c r="B9280">
        <f>IF(ISBLANK(A9280),"",VLOOKUP(A9280,Normas!A:D,4,FALSE))</f>
      </c>
      <c r="E9280" s="2">
        <f>IF(ISBLANK(D9280),"",INT(YEARFRAC(D9280,'Vispārīga informācija'!$B$2)))</f>
      </c>
      <c r="F9280" s="2">
        <f>IFERROR(IF(ISBLANK($A9280),"",IF($A9280="Ūdeņraža jonu koncentrācija",VLOOKUP(Dati!$A9280,Normas!$A:$D,2,FALSE),VLOOKUP(Dati!$A9280,Normas!$A:$D,2,FALSE)*0.6)),"")</f>
      </c>
      <c r="G9280" s="2">
        <f>IFERROR(IF(ISBLANK($A9280),"",IF($A9280="Ūdeņraža jonu koncentrācija",VLOOKUP(Dati!$A9280,Normas!$A:$D,3,FALSE),VLOOKUP(Dati!$A9280,Normas!$A:$D,3,FALSE)*0.6)),"")</f>
      </c>
      <c r="H9280" s="2">
        <f>IFERROR(IF(ISBLANK($A9280),"",IF($A9280="Ūdeņraža jonu koncentrācija",VLOOKUP(Dati!$A9280,Normas!$A:$D,2,FALSE),VLOOKUP(Dati!$A9280,Normas!$A:$D,2,FALSE)*0.3)),"")</f>
      </c>
      <c r="I9280" s="2">
        <f>IFERROR(IF(ISBLANK($A9280),"",IF($A9280="Ūdeņraža jonu koncentrācija",VLOOKUP(Dati!$A9280,Normas!$A:$D,3,FALSE),VLOOKUP(Dati!$A9280,Normas!$A:$D,3,FALSE)*0.3)),"")</f>
      </c>
    </row>
    <row r="9281" spans="2:9" x14ac:dyDescent="0.2">
      <c r="B9281">
        <f>IF(ISBLANK(A9281),"",VLOOKUP(A9281,Normas!A:D,4,FALSE))</f>
      </c>
      <c r="E9281" s="2">
        <f>IF(ISBLANK(D9281),"",INT(YEARFRAC(D9281,'Vispārīga informācija'!$B$2)))</f>
      </c>
      <c r="F9281" s="2">
        <f>IFERROR(IF(ISBLANK($A9281),"",IF($A9281="Ūdeņraža jonu koncentrācija",VLOOKUP(Dati!$A9281,Normas!$A:$D,2,FALSE),VLOOKUP(Dati!$A9281,Normas!$A:$D,2,FALSE)*0.6)),"")</f>
      </c>
      <c r="G9281" s="2">
        <f>IFERROR(IF(ISBLANK($A9281),"",IF($A9281="Ūdeņraža jonu koncentrācija",VLOOKUP(Dati!$A9281,Normas!$A:$D,3,FALSE),VLOOKUP(Dati!$A9281,Normas!$A:$D,3,FALSE)*0.6)),"")</f>
      </c>
      <c r="H9281" s="2">
        <f>IFERROR(IF(ISBLANK($A9281),"",IF($A9281="Ūdeņraža jonu koncentrācija",VLOOKUP(Dati!$A9281,Normas!$A:$D,2,FALSE),VLOOKUP(Dati!$A9281,Normas!$A:$D,2,FALSE)*0.3)),"")</f>
      </c>
      <c r="I9281" s="2">
        <f>IFERROR(IF(ISBLANK($A9281),"",IF($A9281="Ūdeņraža jonu koncentrācija",VLOOKUP(Dati!$A9281,Normas!$A:$D,3,FALSE),VLOOKUP(Dati!$A9281,Normas!$A:$D,3,FALSE)*0.3)),"")</f>
      </c>
    </row>
    <row r="9282" spans="2:9" x14ac:dyDescent="0.2">
      <c r="B9282">
        <f>IF(ISBLANK(A9282),"",VLOOKUP(A9282,Normas!A:D,4,FALSE))</f>
      </c>
      <c r="E9282" s="2">
        <f>IF(ISBLANK(D9282),"",INT(YEARFRAC(D9282,'Vispārīga informācija'!$B$2)))</f>
      </c>
      <c r="F9282" s="2">
        <f>IFERROR(IF(ISBLANK($A9282),"",IF($A9282="Ūdeņraža jonu koncentrācija",VLOOKUP(Dati!$A9282,Normas!$A:$D,2,FALSE),VLOOKUP(Dati!$A9282,Normas!$A:$D,2,FALSE)*0.6)),"")</f>
      </c>
      <c r="G9282" s="2">
        <f>IFERROR(IF(ISBLANK($A9282),"",IF($A9282="Ūdeņraža jonu koncentrācija",VLOOKUP(Dati!$A9282,Normas!$A:$D,3,FALSE),VLOOKUP(Dati!$A9282,Normas!$A:$D,3,FALSE)*0.6)),"")</f>
      </c>
      <c r="H9282" s="2">
        <f>IFERROR(IF(ISBLANK($A9282),"",IF($A9282="Ūdeņraža jonu koncentrācija",VLOOKUP(Dati!$A9282,Normas!$A:$D,2,FALSE),VLOOKUP(Dati!$A9282,Normas!$A:$D,2,FALSE)*0.3)),"")</f>
      </c>
      <c r="I9282" s="2">
        <f>IFERROR(IF(ISBLANK($A9282),"",IF($A9282="Ūdeņraža jonu koncentrācija",VLOOKUP(Dati!$A9282,Normas!$A:$D,3,FALSE),VLOOKUP(Dati!$A9282,Normas!$A:$D,3,FALSE)*0.3)),"")</f>
      </c>
    </row>
    <row r="9283" spans="2:9" x14ac:dyDescent="0.2">
      <c r="B9283">
        <f>IF(ISBLANK(A9283),"",VLOOKUP(A9283,Normas!A:D,4,FALSE))</f>
      </c>
      <c r="E9283" s="2">
        <f>IF(ISBLANK(D9283),"",INT(YEARFRAC(D9283,'Vispārīga informācija'!$B$2)))</f>
      </c>
      <c r="F9283" s="2">
        <f>IFERROR(IF(ISBLANK($A9283),"",IF($A9283="Ūdeņraža jonu koncentrācija",VLOOKUP(Dati!$A9283,Normas!$A:$D,2,FALSE),VLOOKUP(Dati!$A9283,Normas!$A:$D,2,FALSE)*0.6)),"")</f>
      </c>
      <c r="G9283" s="2">
        <f>IFERROR(IF(ISBLANK($A9283),"",IF($A9283="Ūdeņraža jonu koncentrācija",VLOOKUP(Dati!$A9283,Normas!$A:$D,3,FALSE),VLOOKUP(Dati!$A9283,Normas!$A:$D,3,FALSE)*0.6)),"")</f>
      </c>
      <c r="H9283" s="2">
        <f>IFERROR(IF(ISBLANK($A9283),"",IF($A9283="Ūdeņraža jonu koncentrācija",VLOOKUP(Dati!$A9283,Normas!$A:$D,2,FALSE),VLOOKUP(Dati!$A9283,Normas!$A:$D,2,FALSE)*0.3)),"")</f>
      </c>
      <c r="I9283" s="2">
        <f>IFERROR(IF(ISBLANK($A9283),"",IF($A9283="Ūdeņraža jonu koncentrācija",VLOOKUP(Dati!$A9283,Normas!$A:$D,3,FALSE),VLOOKUP(Dati!$A9283,Normas!$A:$D,3,FALSE)*0.3)),"")</f>
      </c>
    </row>
    <row r="9284" spans="2:9" x14ac:dyDescent="0.2">
      <c r="B9284">
        <f>IF(ISBLANK(A9284),"",VLOOKUP(A9284,Normas!A:D,4,FALSE))</f>
      </c>
      <c r="E9284" s="2">
        <f>IF(ISBLANK(D9284),"",INT(YEARFRAC(D9284,'Vispārīga informācija'!$B$2)))</f>
      </c>
      <c r="F9284" s="2">
        <f>IFERROR(IF(ISBLANK($A9284),"",IF($A9284="Ūdeņraža jonu koncentrācija",VLOOKUP(Dati!$A9284,Normas!$A:$D,2,FALSE),VLOOKUP(Dati!$A9284,Normas!$A:$D,2,FALSE)*0.6)),"")</f>
      </c>
      <c r="G9284" s="2">
        <f>IFERROR(IF(ISBLANK($A9284),"",IF($A9284="Ūdeņraža jonu koncentrācija",VLOOKUP(Dati!$A9284,Normas!$A:$D,3,FALSE),VLOOKUP(Dati!$A9284,Normas!$A:$D,3,FALSE)*0.6)),"")</f>
      </c>
      <c r="H9284" s="2">
        <f>IFERROR(IF(ISBLANK($A9284),"",IF($A9284="Ūdeņraža jonu koncentrācija",VLOOKUP(Dati!$A9284,Normas!$A:$D,2,FALSE),VLOOKUP(Dati!$A9284,Normas!$A:$D,2,FALSE)*0.3)),"")</f>
      </c>
      <c r="I9284" s="2">
        <f>IFERROR(IF(ISBLANK($A9284),"",IF($A9284="Ūdeņraža jonu koncentrācija",VLOOKUP(Dati!$A9284,Normas!$A:$D,3,FALSE),VLOOKUP(Dati!$A9284,Normas!$A:$D,3,FALSE)*0.3)),"")</f>
      </c>
    </row>
    <row r="9285" spans="2:9" x14ac:dyDescent="0.2">
      <c r="B9285">
        <f>IF(ISBLANK(A9285),"",VLOOKUP(A9285,Normas!A:D,4,FALSE))</f>
      </c>
      <c r="E9285" s="2">
        <f>IF(ISBLANK(D9285),"",INT(YEARFRAC(D9285,'Vispārīga informācija'!$B$2)))</f>
      </c>
      <c r="F9285" s="2">
        <f>IFERROR(IF(ISBLANK($A9285),"",IF($A9285="Ūdeņraža jonu koncentrācija",VLOOKUP(Dati!$A9285,Normas!$A:$D,2,FALSE),VLOOKUP(Dati!$A9285,Normas!$A:$D,2,FALSE)*0.6)),"")</f>
      </c>
      <c r="G9285" s="2">
        <f>IFERROR(IF(ISBLANK($A9285),"",IF($A9285="Ūdeņraža jonu koncentrācija",VLOOKUP(Dati!$A9285,Normas!$A:$D,3,FALSE),VLOOKUP(Dati!$A9285,Normas!$A:$D,3,FALSE)*0.6)),"")</f>
      </c>
      <c r="H9285" s="2">
        <f>IFERROR(IF(ISBLANK($A9285),"",IF($A9285="Ūdeņraža jonu koncentrācija",VLOOKUP(Dati!$A9285,Normas!$A:$D,2,FALSE),VLOOKUP(Dati!$A9285,Normas!$A:$D,2,FALSE)*0.3)),"")</f>
      </c>
      <c r="I9285" s="2">
        <f>IFERROR(IF(ISBLANK($A9285),"",IF($A9285="Ūdeņraža jonu koncentrācija",VLOOKUP(Dati!$A9285,Normas!$A:$D,3,FALSE),VLOOKUP(Dati!$A9285,Normas!$A:$D,3,FALSE)*0.3)),"")</f>
      </c>
    </row>
    <row r="9286" spans="2:9" x14ac:dyDescent="0.2">
      <c r="B9286">
        <f>IF(ISBLANK(A9286),"",VLOOKUP(A9286,Normas!A:D,4,FALSE))</f>
      </c>
      <c r="E9286" s="2">
        <f>IF(ISBLANK(D9286),"",INT(YEARFRAC(D9286,'Vispārīga informācija'!$B$2)))</f>
      </c>
      <c r="F9286" s="2">
        <f>IFERROR(IF(ISBLANK($A9286),"",IF($A9286="Ūdeņraža jonu koncentrācija",VLOOKUP(Dati!$A9286,Normas!$A:$D,2,FALSE),VLOOKUP(Dati!$A9286,Normas!$A:$D,2,FALSE)*0.6)),"")</f>
      </c>
      <c r="G9286" s="2">
        <f>IFERROR(IF(ISBLANK($A9286),"",IF($A9286="Ūdeņraža jonu koncentrācija",VLOOKUP(Dati!$A9286,Normas!$A:$D,3,FALSE),VLOOKUP(Dati!$A9286,Normas!$A:$D,3,FALSE)*0.6)),"")</f>
      </c>
      <c r="H9286" s="2">
        <f>IFERROR(IF(ISBLANK($A9286),"",IF($A9286="Ūdeņraža jonu koncentrācija",VLOOKUP(Dati!$A9286,Normas!$A:$D,2,FALSE),VLOOKUP(Dati!$A9286,Normas!$A:$D,2,FALSE)*0.3)),"")</f>
      </c>
      <c r="I9286" s="2">
        <f>IFERROR(IF(ISBLANK($A9286),"",IF($A9286="Ūdeņraža jonu koncentrācija",VLOOKUP(Dati!$A9286,Normas!$A:$D,3,FALSE),VLOOKUP(Dati!$A9286,Normas!$A:$D,3,FALSE)*0.3)),"")</f>
      </c>
    </row>
    <row r="9287" spans="2:9" x14ac:dyDescent="0.2">
      <c r="B9287">
        <f>IF(ISBLANK(A9287),"",VLOOKUP(A9287,Normas!A:D,4,FALSE))</f>
      </c>
      <c r="E9287" s="2">
        <f>IF(ISBLANK(D9287),"",INT(YEARFRAC(D9287,'Vispārīga informācija'!$B$2)))</f>
      </c>
      <c r="F9287" s="2">
        <f>IFERROR(IF(ISBLANK($A9287),"",IF($A9287="Ūdeņraža jonu koncentrācija",VLOOKUP(Dati!$A9287,Normas!$A:$D,2,FALSE),VLOOKUP(Dati!$A9287,Normas!$A:$D,2,FALSE)*0.6)),"")</f>
      </c>
      <c r="G9287" s="2">
        <f>IFERROR(IF(ISBLANK($A9287),"",IF($A9287="Ūdeņraža jonu koncentrācija",VLOOKUP(Dati!$A9287,Normas!$A:$D,3,FALSE),VLOOKUP(Dati!$A9287,Normas!$A:$D,3,FALSE)*0.6)),"")</f>
      </c>
      <c r="H9287" s="2">
        <f>IFERROR(IF(ISBLANK($A9287),"",IF($A9287="Ūdeņraža jonu koncentrācija",VLOOKUP(Dati!$A9287,Normas!$A:$D,2,FALSE),VLOOKUP(Dati!$A9287,Normas!$A:$D,2,FALSE)*0.3)),"")</f>
      </c>
      <c r="I9287" s="2">
        <f>IFERROR(IF(ISBLANK($A9287),"",IF($A9287="Ūdeņraža jonu koncentrācija",VLOOKUP(Dati!$A9287,Normas!$A:$D,3,FALSE),VLOOKUP(Dati!$A9287,Normas!$A:$D,3,FALSE)*0.3)),"")</f>
      </c>
    </row>
    <row r="9288" spans="2:9" x14ac:dyDescent="0.2">
      <c r="B9288">
        <f>IF(ISBLANK(A9288),"",VLOOKUP(A9288,Normas!A:D,4,FALSE))</f>
      </c>
      <c r="E9288" s="2">
        <f>IF(ISBLANK(D9288),"",INT(YEARFRAC(D9288,'Vispārīga informācija'!$B$2)))</f>
      </c>
      <c r="F9288" s="2">
        <f>IFERROR(IF(ISBLANK($A9288),"",IF($A9288="Ūdeņraža jonu koncentrācija",VLOOKUP(Dati!$A9288,Normas!$A:$D,2,FALSE),VLOOKUP(Dati!$A9288,Normas!$A:$D,2,FALSE)*0.6)),"")</f>
      </c>
      <c r="G9288" s="2">
        <f>IFERROR(IF(ISBLANK($A9288),"",IF($A9288="Ūdeņraža jonu koncentrācija",VLOOKUP(Dati!$A9288,Normas!$A:$D,3,FALSE),VLOOKUP(Dati!$A9288,Normas!$A:$D,3,FALSE)*0.6)),"")</f>
      </c>
      <c r="H9288" s="2">
        <f>IFERROR(IF(ISBLANK($A9288),"",IF($A9288="Ūdeņraža jonu koncentrācija",VLOOKUP(Dati!$A9288,Normas!$A:$D,2,FALSE),VLOOKUP(Dati!$A9288,Normas!$A:$D,2,FALSE)*0.3)),"")</f>
      </c>
      <c r="I9288" s="2">
        <f>IFERROR(IF(ISBLANK($A9288),"",IF($A9288="Ūdeņraža jonu koncentrācija",VLOOKUP(Dati!$A9288,Normas!$A:$D,3,FALSE),VLOOKUP(Dati!$A9288,Normas!$A:$D,3,FALSE)*0.3)),"")</f>
      </c>
    </row>
    <row r="9289" spans="2:9" x14ac:dyDescent="0.2">
      <c r="B9289">
        <f>IF(ISBLANK(A9289),"",VLOOKUP(A9289,Normas!A:D,4,FALSE))</f>
      </c>
      <c r="E9289" s="2">
        <f>IF(ISBLANK(D9289),"",INT(YEARFRAC(D9289,'Vispārīga informācija'!$B$2)))</f>
      </c>
      <c r="F9289" s="2">
        <f>IFERROR(IF(ISBLANK($A9289),"",IF($A9289="Ūdeņraža jonu koncentrācija",VLOOKUP(Dati!$A9289,Normas!$A:$D,2,FALSE),VLOOKUP(Dati!$A9289,Normas!$A:$D,2,FALSE)*0.6)),"")</f>
      </c>
      <c r="G9289" s="2">
        <f>IFERROR(IF(ISBLANK($A9289),"",IF($A9289="Ūdeņraža jonu koncentrācija",VLOOKUP(Dati!$A9289,Normas!$A:$D,3,FALSE),VLOOKUP(Dati!$A9289,Normas!$A:$D,3,FALSE)*0.6)),"")</f>
      </c>
      <c r="H9289" s="2">
        <f>IFERROR(IF(ISBLANK($A9289),"",IF($A9289="Ūdeņraža jonu koncentrācija",VLOOKUP(Dati!$A9289,Normas!$A:$D,2,FALSE),VLOOKUP(Dati!$A9289,Normas!$A:$D,2,FALSE)*0.3)),"")</f>
      </c>
      <c r="I9289" s="2">
        <f>IFERROR(IF(ISBLANK($A9289),"",IF($A9289="Ūdeņraža jonu koncentrācija",VLOOKUP(Dati!$A9289,Normas!$A:$D,3,FALSE),VLOOKUP(Dati!$A9289,Normas!$A:$D,3,FALSE)*0.3)),"")</f>
      </c>
    </row>
    <row r="9290" spans="2:9" x14ac:dyDescent="0.2">
      <c r="B9290">
        <f>IF(ISBLANK(A9290),"",VLOOKUP(A9290,Normas!A:D,4,FALSE))</f>
      </c>
      <c r="E9290" s="2">
        <f>IF(ISBLANK(D9290),"",INT(YEARFRAC(D9290,'Vispārīga informācija'!$B$2)))</f>
      </c>
      <c r="F9290" s="2">
        <f>IFERROR(IF(ISBLANK($A9290),"",IF($A9290="Ūdeņraža jonu koncentrācija",VLOOKUP(Dati!$A9290,Normas!$A:$D,2,FALSE),VLOOKUP(Dati!$A9290,Normas!$A:$D,2,FALSE)*0.6)),"")</f>
      </c>
      <c r="G9290" s="2">
        <f>IFERROR(IF(ISBLANK($A9290),"",IF($A9290="Ūdeņraža jonu koncentrācija",VLOOKUP(Dati!$A9290,Normas!$A:$D,3,FALSE),VLOOKUP(Dati!$A9290,Normas!$A:$D,3,FALSE)*0.6)),"")</f>
      </c>
      <c r="H9290" s="2">
        <f>IFERROR(IF(ISBLANK($A9290),"",IF($A9290="Ūdeņraža jonu koncentrācija",VLOOKUP(Dati!$A9290,Normas!$A:$D,2,FALSE),VLOOKUP(Dati!$A9290,Normas!$A:$D,2,FALSE)*0.3)),"")</f>
      </c>
      <c r="I9290" s="2">
        <f>IFERROR(IF(ISBLANK($A9290),"",IF($A9290="Ūdeņraža jonu koncentrācija",VLOOKUP(Dati!$A9290,Normas!$A:$D,3,FALSE),VLOOKUP(Dati!$A9290,Normas!$A:$D,3,FALSE)*0.3)),"")</f>
      </c>
    </row>
    <row r="9291" spans="2:9" x14ac:dyDescent="0.2">
      <c r="B9291">
        <f>IF(ISBLANK(A9291),"",VLOOKUP(A9291,Normas!A:D,4,FALSE))</f>
      </c>
      <c r="E9291" s="2">
        <f>IF(ISBLANK(D9291),"",INT(YEARFRAC(D9291,'Vispārīga informācija'!$B$2)))</f>
      </c>
      <c r="F9291" s="2">
        <f>IFERROR(IF(ISBLANK($A9291),"",IF($A9291="Ūdeņraža jonu koncentrācija",VLOOKUP(Dati!$A9291,Normas!$A:$D,2,FALSE),VLOOKUP(Dati!$A9291,Normas!$A:$D,2,FALSE)*0.6)),"")</f>
      </c>
      <c r="G9291" s="2">
        <f>IFERROR(IF(ISBLANK($A9291),"",IF($A9291="Ūdeņraža jonu koncentrācija",VLOOKUP(Dati!$A9291,Normas!$A:$D,3,FALSE),VLOOKUP(Dati!$A9291,Normas!$A:$D,3,FALSE)*0.6)),"")</f>
      </c>
      <c r="H9291" s="2">
        <f>IFERROR(IF(ISBLANK($A9291),"",IF($A9291="Ūdeņraža jonu koncentrācija",VLOOKUP(Dati!$A9291,Normas!$A:$D,2,FALSE),VLOOKUP(Dati!$A9291,Normas!$A:$D,2,FALSE)*0.3)),"")</f>
      </c>
      <c r="I9291" s="2">
        <f>IFERROR(IF(ISBLANK($A9291),"",IF($A9291="Ūdeņraža jonu koncentrācija",VLOOKUP(Dati!$A9291,Normas!$A:$D,3,FALSE),VLOOKUP(Dati!$A9291,Normas!$A:$D,3,FALSE)*0.3)),"")</f>
      </c>
    </row>
    <row r="9292" spans="2:9" x14ac:dyDescent="0.2">
      <c r="B9292">
        <f>IF(ISBLANK(A9292),"",VLOOKUP(A9292,Normas!A:D,4,FALSE))</f>
      </c>
      <c r="E9292" s="2">
        <f>IF(ISBLANK(D9292),"",INT(YEARFRAC(D9292,'Vispārīga informācija'!$B$2)))</f>
      </c>
      <c r="F9292" s="2">
        <f>IFERROR(IF(ISBLANK($A9292),"",IF($A9292="Ūdeņraža jonu koncentrācija",VLOOKUP(Dati!$A9292,Normas!$A:$D,2,FALSE),VLOOKUP(Dati!$A9292,Normas!$A:$D,2,FALSE)*0.6)),"")</f>
      </c>
      <c r="G9292" s="2">
        <f>IFERROR(IF(ISBLANK($A9292),"",IF($A9292="Ūdeņraža jonu koncentrācija",VLOOKUP(Dati!$A9292,Normas!$A:$D,3,FALSE),VLOOKUP(Dati!$A9292,Normas!$A:$D,3,FALSE)*0.6)),"")</f>
      </c>
      <c r="H9292" s="2">
        <f>IFERROR(IF(ISBLANK($A9292),"",IF($A9292="Ūdeņraža jonu koncentrācija",VLOOKUP(Dati!$A9292,Normas!$A:$D,2,FALSE),VLOOKUP(Dati!$A9292,Normas!$A:$D,2,FALSE)*0.3)),"")</f>
      </c>
      <c r="I9292" s="2">
        <f>IFERROR(IF(ISBLANK($A9292),"",IF($A9292="Ūdeņraža jonu koncentrācija",VLOOKUP(Dati!$A9292,Normas!$A:$D,3,FALSE),VLOOKUP(Dati!$A9292,Normas!$A:$D,3,FALSE)*0.3)),"")</f>
      </c>
    </row>
    <row r="9293" spans="2:9" x14ac:dyDescent="0.2">
      <c r="B9293">
        <f>IF(ISBLANK(A9293),"",VLOOKUP(A9293,Normas!A:D,4,FALSE))</f>
      </c>
      <c r="E9293" s="2">
        <f>IF(ISBLANK(D9293),"",INT(YEARFRAC(D9293,'Vispārīga informācija'!$B$2)))</f>
      </c>
      <c r="F9293" s="2">
        <f>IFERROR(IF(ISBLANK($A9293),"",IF($A9293="Ūdeņraža jonu koncentrācija",VLOOKUP(Dati!$A9293,Normas!$A:$D,2,FALSE),VLOOKUP(Dati!$A9293,Normas!$A:$D,2,FALSE)*0.6)),"")</f>
      </c>
      <c r="G9293" s="2">
        <f>IFERROR(IF(ISBLANK($A9293),"",IF($A9293="Ūdeņraža jonu koncentrācija",VLOOKUP(Dati!$A9293,Normas!$A:$D,3,FALSE),VLOOKUP(Dati!$A9293,Normas!$A:$D,3,FALSE)*0.6)),"")</f>
      </c>
      <c r="H9293" s="2">
        <f>IFERROR(IF(ISBLANK($A9293),"",IF($A9293="Ūdeņraža jonu koncentrācija",VLOOKUP(Dati!$A9293,Normas!$A:$D,2,FALSE),VLOOKUP(Dati!$A9293,Normas!$A:$D,2,FALSE)*0.3)),"")</f>
      </c>
      <c r="I9293" s="2">
        <f>IFERROR(IF(ISBLANK($A9293),"",IF($A9293="Ūdeņraža jonu koncentrācija",VLOOKUP(Dati!$A9293,Normas!$A:$D,3,FALSE),VLOOKUP(Dati!$A9293,Normas!$A:$D,3,FALSE)*0.3)),"")</f>
      </c>
    </row>
    <row r="9294" spans="2:9" x14ac:dyDescent="0.2">
      <c r="B9294">
        <f>IF(ISBLANK(A9294),"",VLOOKUP(A9294,Normas!A:D,4,FALSE))</f>
      </c>
      <c r="E9294" s="2">
        <f>IF(ISBLANK(D9294),"",INT(YEARFRAC(D9294,'Vispārīga informācija'!$B$2)))</f>
      </c>
      <c r="F9294" s="2">
        <f>IFERROR(IF(ISBLANK($A9294),"",IF($A9294="Ūdeņraža jonu koncentrācija",VLOOKUP(Dati!$A9294,Normas!$A:$D,2,FALSE),VLOOKUP(Dati!$A9294,Normas!$A:$D,2,FALSE)*0.6)),"")</f>
      </c>
      <c r="G9294" s="2">
        <f>IFERROR(IF(ISBLANK($A9294),"",IF($A9294="Ūdeņraža jonu koncentrācija",VLOOKUP(Dati!$A9294,Normas!$A:$D,3,FALSE),VLOOKUP(Dati!$A9294,Normas!$A:$D,3,FALSE)*0.6)),"")</f>
      </c>
      <c r="H9294" s="2">
        <f>IFERROR(IF(ISBLANK($A9294),"",IF($A9294="Ūdeņraža jonu koncentrācija",VLOOKUP(Dati!$A9294,Normas!$A:$D,2,FALSE),VLOOKUP(Dati!$A9294,Normas!$A:$D,2,FALSE)*0.3)),"")</f>
      </c>
      <c r="I9294" s="2">
        <f>IFERROR(IF(ISBLANK($A9294),"",IF($A9294="Ūdeņraža jonu koncentrācija",VLOOKUP(Dati!$A9294,Normas!$A:$D,3,FALSE),VLOOKUP(Dati!$A9294,Normas!$A:$D,3,FALSE)*0.3)),"")</f>
      </c>
    </row>
    <row r="9295" spans="2:9" x14ac:dyDescent="0.2">
      <c r="B9295">
        <f>IF(ISBLANK(A9295),"",VLOOKUP(A9295,Normas!A:D,4,FALSE))</f>
      </c>
      <c r="E9295" s="2">
        <f>IF(ISBLANK(D9295),"",INT(YEARFRAC(D9295,'Vispārīga informācija'!$B$2)))</f>
      </c>
      <c r="F9295" s="2">
        <f>IFERROR(IF(ISBLANK($A9295),"",IF($A9295="Ūdeņraža jonu koncentrācija",VLOOKUP(Dati!$A9295,Normas!$A:$D,2,FALSE),VLOOKUP(Dati!$A9295,Normas!$A:$D,2,FALSE)*0.6)),"")</f>
      </c>
      <c r="G9295" s="2">
        <f>IFERROR(IF(ISBLANK($A9295),"",IF($A9295="Ūdeņraža jonu koncentrācija",VLOOKUP(Dati!$A9295,Normas!$A:$D,3,FALSE),VLOOKUP(Dati!$A9295,Normas!$A:$D,3,FALSE)*0.6)),"")</f>
      </c>
      <c r="H9295" s="2">
        <f>IFERROR(IF(ISBLANK($A9295),"",IF($A9295="Ūdeņraža jonu koncentrācija",VLOOKUP(Dati!$A9295,Normas!$A:$D,2,FALSE),VLOOKUP(Dati!$A9295,Normas!$A:$D,2,FALSE)*0.3)),"")</f>
      </c>
      <c r="I9295" s="2">
        <f>IFERROR(IF(ISBLANK($A9295),"",IF($A9295="Ūdeņraža jonu koncentrācija",VLOOKUP(Dati!$A9295,Normas!$A:$D,3,FALSE),VLOOKUP(Dati!$A9295,Normas!$A:$D,3,FALSE)*0.3)),"")</f>
      </c>
    </row>
    <row r="9296" spans="2:9" x14ac:dyDescent="0.2">
      <c r="B9296">
        <f>IF(ISBLANK(A9296),"",VLOOKUP(A9296,Normas!A:D,4,FALSE))</f>
      </c>
      <c r="E9296" s="2">
        <f>IF(ISBLANK(D9296),"",INT(YEARFRAC(D9296,'Vispārīga informācija'!$B$2)))</f>
      </c>
      <c r="F9296" s="2">
        <f>IFERROR(IF(ISBLANK($A9296),"",IF($A9296="Ūdeņraža jonu koncentrācija",VLOOKUP(Dati!$A9296,Normas!$A:$D,2,FALSE),VLOOKUP(Dati!$A9296,Normas!$A:$D,2,FALSE)*0.6)),"")</f>
      </c>
      <c r="G9296" s="2">
        <f>IFERROR(IF(ISBLANK($A9296),"",IF($A9296="Ūdeņraža jonu koncentrācija",VLOOKUP(Dati!$A9296,Normas!$A:$D,3,FALSE),VLOOKUP(Dati!$A9296,Normas!$A:$D,3,FALSE)*0.6)),"")</f>
      </c>
      <c r="H9296" s="2">
        <f>IFERROR(IF(ISBLANK($A9296),"",IF($A9296="Ūdeņraža jonu koncentrācija",VLOOKUP(Dati!$A9296,Normas!$A:$D,2,FALSE),VLOOKUP(Dati!$A9296,Normas!$A:$D,2,FALSE)*0.3)),"")</f>
      </c>
      <c r="I9296" s="2">
        <f>IFERROR(IF(ISBLANK($A9296),"",IF($A9296="Ūdeņraža jonu koncentrācija",VLOOKUP(Dati!$A9296,Normas!$A:$D,3,FALSE),VLOOKUP(Dati!$A9296,Normas!$A:$D,3,FALSE)*0.3)),"")</f>
      </c>
    </row>
    <row r="9297" spans="2:9" x14ac:dyDescent="0.2">
      <c r="B9297">
        <f>IF(ISBLANK(A9297),"",VLOOKUP(A9297,Normas!A:D,4,FALSE))</f>
      </c>
      <c r="E9297" s="2">
        <f>IF(ISBLANK(D9297),"",INT(YEARFRAC(D9297,'Vispārīga informācija'!$B$2)))</f>
      </c>
      <c r="F9297" s="2">
        <f>IFERROR(IF(ISBLANK($A9297),"",IF($A9297="Ūdeņraža jonu koncentrācija",VLOOKUP(Dati!$A9297,Normas!$A:$D,2,FALSE),VLOOKUP(Dati!$A9297,Normas!$A:$D,2,FALSE)*0.6)),"")</f>
      </c>
      <c r="G9297" s="2">
        <f>IFERROR(IF(ISBLANK($A9297),"",IF($A9297="Ūdeņraža jonu koncentrācija",VLOOKUP(Dati!$A9297,Normas!$A:$D,3,FALSE),VLOOKUP(Dati!$A9297,Normas!$A:$D,3,FALSE)*0.6)),"")</f>
      </c>
      <c r="H9297" s="2">
        <f>IFERROR(IF(ISBLANK($A9297),"",IF($A9297="Ūdeņraža jonu koncentrācija",VLOOKUP(Dati!$A9297,Normas!$A:$D,2,FALSE),VLOOKUP(Dati!$A9297,Normas!$A:$D,2,FALSE)*0.3)),"")</f>
      </c>
      <c r="I9297" s="2">
        <f>IFERROR(IF(ISBLANK($A9297),"",IF($A9297="Ūdeņraža jonu koncentrācija",VLOOKUP(Dati!$A9297,Normas!$A:$D,3,FALSE),VLOOKUP(Dati!$A9297,Normas!$A:$D,3,FALSE)*0.3)),"")</f>
      </c>
    </row>
    <row r="9298" spans="2:9" x14ac:dyDescent="0.2">
      <c r="B9298">
        <f>IF(ISBLANK(A9298),"",VLOOKUP(A9298,Normas!A:D,4,FALSE))</f>
      </c>
      <c r="E9298" s="2">
        <f>IF(ISBLANK(D9298),"",INT(YEARFRAC(D9298,'Vispārīga informācija'!$B$2)))</f>
      </c>
      <c r="F9298" s="2">
        <f>IFERROR(IF(ISBLANK($A9298),"",IF($A9298="Ūdeņraža jonu koncentrācija",VLOOKUP(Dati!$A9298,Normas!$A:$D,2,FALSE),VLOOKUP(Dati!$A9298,Normas!$A:$D,2,FALSE)*0.6)),"")</f>
      </c>
      <c r="G9298" s="2">
        <f>IFERROR(IF(ISBLANK($A9298),"",IF($A9298="Ūdeņraža jonu koncentrācija",VLOOKUP(Dati!$A9298,Normas!$A:$D,3,FALSE),VLOOKUP(Dati!$A9298,Normas!$A:$D,3,FALSE)*0.6)),"")</f>
      </c>
      <c r="H9298" s="2">
        <f>IFERROR(IF(ISBLANK($A9298),"",IF($A9298="Ūdeņraža jonu koncentrācija",VLOOKUP(Dati!$A9298,Normas!$A:$D,2,FALSE),VLOOKUP(Dati!$A9298,Normas!$A:$D,2,FALSE)*0.3)),"")</f>
      </c>
      <c r="I9298" s="2">
        <f>IFERROR(IF(ISBLANK($A9298),"",IF($A9298="Ūdeņraža jonu koncentrācija",VLOOKUP(Dati!$A9298,Normas!$A:$D,3,FALSE),VLOOKUP(Dati!$A9298,Normas!$A:$D,3,FALSE)*0.3)),"")</f>
      </c>
    </row>
    <row r="9299" spans="2:9" x14ac:dyDescent="0.2">
      <c r="B9299">
        <f>IF(ISBLANK(A9299),"",VLOOKUP(A9299,Normas!A:D,4,FALSE))</f>
      </c>
      <c r="E9299" s="2">
        <f>IF(ISBLANK(D9299),"",INT(YEARFRAC(D9299,'Vispārīga informācija'!$B$2)))</f>
      </c>
      <c r="F9299" s="2">
        <f>IFERROR(IF(ISBLANK($A9299),"",IF($A9299="Ūdeņraža jonu koncentrācija",VLOOKUP(Dati!$A9299,Normas!$A:$D,2,FALSE),VLOOKUP(Dati!$A9299,Normas!$A:$D,2,FALSE)*0.6)),"")</f>
      </c>
      <c r="G9299" s="2">
        <f>IFERROR(IF(ISBLANK($A9299),"",IF($A9299="Ūdeņraža jonu koncentrācija",VLOOKUP(Dati!$A9299,Normas!$A:$D,3,FALSE),VLOOKUP(Dati!$A9299,Normas!$A:$D,3,FALSE)*0.6)),"")</f>
      </c>
      <c r="H9299" s="2">
        <f>IFERROR(IF(ISBLANK($A9299),"",IF($A9299="Ūdeņraža jonu koncentrācija",VLOOKUP(Dati!$A9299,Normas!$A:$D,2,FALSE),VLOOKUP(Dati!$A9299,Normas!$A:$D,2,FALSE)*0.3)),"")</f>
      </c>
      <c r="I9299" s="2">
        <f>IFERROR(IF(ISBLANK($A9299),"",IF($A9299="Ūdeņraža jonu koncentrācija",VLOOKUP(Dati!$A9299,Normas!$A:$D,3,FALSE),VLOOKUP(Dati!$A9299,Normas!$A:$D,3,FALSE)*0.3)),"")</f>
      </c>
    </row>
    <row r="9300" spans="2:9" x14ac:dyDescent="0.2">
      <c r="B9300">
        <f>IF(ISBLANK(A9300),"",VLOOKUP(A9300,Normas!A:D,4,FALSE))</f>
      </c>
      <c r="E9300" s="2">
        <f>IF(ISBLANK(D9300),"",INT(YEARFRAC(D9300,'Vispārīga informācija'!$B$2)))</f>
      </c>
      <c r="F9300" s="2">
        <f>IFERROR(IF(ISBLANK($A9300),"",IF($A9300="Ūdeņraža jonu koncentrācija",VLOOKUP(Dati!$A9300,Normas!$A:$D,2,FALSE),VLOOKUP(Dati!$A9300,Normas!$A:$D,2,FALSE)*0.6)),"")</f>
      </c>
      <c r="G9300" s="2">
        <f>IFERROR(IF(ISBLANK($A9300),"",IF($A9300="Ūdeņraža jonu koncentrācija",VLOOKUP(Dati!$A9300,Normas!$A:$D,3,FALSE),VLOOKUP(Dati!$A9300,Normas!$A:$D,3,FALSE)*0.6)),"")</f>
      </c>
      <c r="H9300" s="2">
        <f>IFERROR(IF(ISBLANK($A9300),"",IF($A9300="Ūdeņraža jonu koncentrācija",VLOOKUP(Dati!$A9300,Normas!$A:$D,2,FALSE),VLOOKUP(Dati!$A9300,Normas!$A:$D,2,FALSE)*0.3)),"")</f>
      </c>
      <c r="I9300" s="2">
        <f>IFERROR(IF(ISBLANK($A9300),"",IF($A9300="Ūdeņraža jonu koncentrācija",VLOOKUP(Dati!$A9300,Normas!$A:$D,3,FALSE),VLOOKUP(Dati!$A9300,Normas!$A:$D,3,FALSE)*0.3)),"")</f>
      </c>
    </row>
    <row r="9301" spans="2:9" x14ac:dyDescent="0.2">
      <c r="B9301">
        <f>IF(ISBLANK(A9301),"",VLOOKUP(A9301,Normas!A:D,4,FALSE))</f>
      </c>
      <c r="E9301" s="2">
        <f>IF(ISBLANK(D9301),"",INT(YEARFRAC(D9301,'Vispārīga informācija'!$B$2)))</f>
      </c>
      <c r="F9301" s="2">
        <f>IFERROR(IF(ISBLANK($A9301),"",IF($A9301="Ūdeņraža jonu koncentrācija",VLOOKUP(Dati!$A9301,Normas!$A:$D,2,FALSE),VLOOKUP(Dati!$A9301,Normas!$A:$D,2,FALSE)*0.6)),"")</f>
      </c>
      <c r="G9301" s="2">
        <f>IFERROR(IF(ISBLANK($A9301),"",IF($A9301="Ūdeņraža jonu koncentrācija",VLOOKUP(Dati!$A9301,Normas!$A:$D,3,FALSE),VLOOKUP(Dati!$A9301,Normas!$A:$D,3,FALSE)*0.6)),"")</f>
      </c>
      <c r="H9301" s="2">
        <f>IFERROR(IF(ISBLANK($A9301),"",IF($A9301="Ūdeņraža jonu koncentrācija",VLOOKUP(Dati!$A9301,Normas!$A:$D,2,FALSE),VLOOKUP(Dati!$A9301,Normas!$A:$D,2,FALSE)*0.3)),"")</f>
      </c>
      <c r="I9301" s="2">
        <f>IFERROR(IF(ISBLANK($A9301),"",IF($A9301="Ūdeņraža jonu koncentrācija",VLOOKUP(Dati!$A9301,Normas!$A:$D,3,FALSE),VLOOKUP(Dati!$A9301,Normas!$A:$D,3,FALSE)*0.3)),"")</f>
      </c>
    </row>
    <row r="9302" spans="2:9" x14ac:dyDescent="0.2">
      <c r="B9302">
        <f>IF(ISBLANK(A9302),"",VLOOKUP(A9302,Normas!A:D,4,FALSE))</f>
      </c>
      <c r="E9302" s="2">
        <f>IF(ISBLANK(D9302),"",INT(YEARFRAC(D9302,'Vispārīga informācija'!$B$2)))</f>
      </c>
      <c r="F9302" s="2">
        <f>IFERROR(IF(ISBLANK($A9302),"",IF($A9302="Ūdeņraža jonu koncentrācija",VLOOKUP(Dati!$A9302,Normas!$A:$D,2,FALSE),VLOOKUP(Dati!$A9302,Normas!$A:$D,2,FALSE)*0.6)),"")</f>
      </c>
      <c r="G9302" s="2">
        <f>IFERROR(IF(ISBLANK($A9302),"",IF($A9302="Ūdeņraža jonu koncentrācija",VLOOKUP(Dati!$A9302,Normas!$A:$D,3,FALSE),VLOOKUP(Dati!$A9302,Normas!$A:$D,3,FALSE)*0.6)),"")</f>
      </c>
      <c r="H9302" s="2">
        <f>IFERROR(IF(ISBLANK($A9302),"",IF($A9302="Ūdeņraža jonu koncentrācija",VLOOKUP(Dati!$A9302,Normas!$A:$D,2,FALSE),VLOOKUP(Dati!$A9302,Normas!$A:$D,2,FALSE)*0.3)),"")</f>
      </c>
      <c r="I9302" s="2">
        <f>IFERROR(IF(ISBLANK($A9302),"",IF($A9302="Ūdeņraža jonu koncentrācija",VLOOKUP(Dati!$A9302,Normas!$A:$D,3,FALSE),VLOOKUP(Dati!$A9302,Normas!$A:$D,3,FALSE)*0.3)),"")</f>
      </c>
    </row>
    <row r="9303" spans="2:9" x14ac:dyDescent="0.2">
      <c r="B9303">
        <f>IF(ISBLANK(A9303),"",VLOOKUP(A9303,Normas!A:D,4,FALSE))</f>
      </c>
      <c r="E9303" s="2">
        <f>IF(ISBLANK(D9303),"",INT(YEARFRAC(D9303,'Vispārīga informācija'!$B$2)))</f>
      </c>
      <c r="F9303" s="2">
        <f>IFERROR(IF(ISBLANK($A9303),"",IF($A9303="Ūdeņraža jonu koncentrācija",VLOOKUP(Dati!$A9303,Normas!$A:$D,2,FALSE),VLOOKUP(Dati!$A9303,Normas!$A:$D,2,FALSE)*0.6)),"")</f>
      </c>
      <c r="G9303" s="2">
        <f>IFERROR(IF(ISBLANK($A9303),"",IF($A9303="Ūdeņraža jonu koncentrācija",VLOOKUP(Dati!$A9303,Normas!$A:$D,3,FALSE),VLOOKUP(Dati!$A9303,Normas!$A:$D,3,FALSE)*0.6)),"")</f>
      </c>
      <c r="H9303" s="2">
        <f>IFERROR(IF(ISBLANK($A9303),"",IF($A9303="Ūdeņraža jonu koncentrācija",VLOOKUP(Dati!$A9303,Normas!$A:$D,2,FALSE),VLOOKUP(Dati!$A9303,Normas!$A:$D,2,FALSE)*0.3)),"")</f>
      </c>
      <c r="I9303" s="2">
        <f>IFERROR(IF(ISBLANK($A9303),"",IF($A9303="Ūdeņraža jonu koncentrācija",VLOOKUP(Dati!$A9303,Normas!$A:$D,3,FALSE),VLOOKUP(Dati!$A9303,Normas!$A:$D,3,FALSE)*0.3)),"")</f>
      </c>
    </row>
    <row r="9304" spans="2:9" x14ac:dyDescent="0.2">
      <c r="B9304">
        <f>IF(ISBLANK(A9304),"",VLOOKUP(A9304,Normas!A:D,4,FALSE))</f>
      </c>
      <c r="E9304" s="2">
        <f>IF(ISBLANK(D9304),"",INT(YEARFRAC(D9304,'Vispārīga informācija'!$B$2)))</f>
      </c>
      <c r="F9304" s="2">
        <f>IFERROR(IF(ISBLANK($A9304),"",IF($A9304="Ūdeņraža jonu koncentrācija",VLOOKUP(Dati!$A9304,Normas!$A:$D,2,FALSE),VLOOKUP(Dati!$A9304,Normas!$A:$D,2,FALSE)*0.6)),"")</f>
      </c>
      <c r="G9304" s="2">
        <f>IFERROR(IF(ISBLANK($A9304),"",IF($A9304="Ūdeņraža jonu koncentrācija",VLOOKUP(Dati!$A9304,Normas!$A:$D,3,FALSE),VLOOKUP(Dati!$A9304,Normas!$A:$D,3,FALSE)*0.6)),"")</f>
      </c>
      <c r="H9304" s="2">
        <f>IFERROR(IF(ISBLANK($A9304),"",IF($A9304="Ūdeņraža jonu koncentrācija",VLOOKUP(Dati!$A9304,Normas!$A:$D,2,FALSE),VLOOKUP(Dati!$A9304,Normas!$A:$D,2,FALSE)*0.3)),"")</f>
      </c>
      <c r="I9304" s="2">
        <f>IFERROR(IF(ISBLANK($A9304),"",IF($A9304="Ūdeņraža jonu koncentrācija",VLOOKUP(Dati!$A9304,Normas!$A:$D,3,FALSE),VLOOKUP(Dati!$A9304,Normas!$A:$D,3,FALSE)*0.3)),"")</f>
      </c>
    </row>
    <row r="9305" spans="2:9" x14ac:dyDescent="0.2">
      <c r="B9305">
        <f>IF(ISBLANK(A9305),"",VLOOKUP(A9305,Normas!A:D,4,FALSE))</f>
      </c>
      <c r="E9305" s="2">
        <f>IF(ISBLANK(D9305),"",INT(YEARFRAC(D9305,'Vispārīga informācija'!$B$2)))</f>
      </c>
      <c r="F9305" s="2">
        <f>IFERROR(IF(ISBLANK($A9305),"",IF($A9305="Ūdeņraža jonu koncentrācija",VLOOKUP(Dati!$A9305,Normas!$A:$D,2,FALSE),VLOOKUP(Dati!$A9305,Normas!$A:$D,2,FALSE)*0.6)),"")</f>
      </c>
      <c r="G9305" s="2">
        <f>IFERROR(IF(ISBLANK($A9305),"",IF($A9305="Ūdeņraža jonu koncentrācija",VLOOKUP(Dati!$A9305,Normas!$A:$D,3,FALSE),VLOOKUP(Dati!$A9305,Normas!$A:$D,3,FALSE)*0.6)),"")</f>
      </c>
      <c r="H9305" s="2">
        <f>IFERROR(IF(ISBLANK($A9305),"",IF($A9305="Ūdeņraža jonu koncentrācija",VLOOKUP(Dati!$A9305,Normas!$A:$D,2,FALSE),VLOOKUP(Dati!$A9305,Normas!$A:$D,2,FALSE)*0.3)),"")</f>
      </c>
      <c r="I9305" s="2">
        <f>IFERROR(IF(ISBLANK($A9305),"",IF($A9305="Ūdeņraža jonu koncentrācija",VLOOKUP(Dati!$A9305,Normas!$A:$D,3,FALSE),VLOOKUP(Dati!$A9305,Normas!$A:$D,3,FALSE)*0.3)),"")</f>
      </c>
    </row>
    <row r="9306" spans="2:9" x14ac:dyDescent="0.2">
      <c r="B9306">
        <f>IF(ISBLANK(A9306),"",VLOOKUP(A9306,Normas!A:D,4,FALSE))</f>
      </c>
      <c r="E9306" s="2">
        <f>IF(ISBLANK(D9306),"",INT(YEARFRAC(D9306,'Vispārīga informācija'!$B$2)))</f>
      </c>
      <c r="F9306" s="2">
        <f>IFERROR(IF(ISBLANK($A9306),"",IF($A9306="Ūdeņraža jonu koncentrācija",VLOOKUP(Dati!$A9306,Normas!$A:$D,2,FALSE),VLOOKUP(Dati!$A9306,Normas!$A:$D,2,FALSE)*0.6)),"")</f>
      </c>
      <c r="G9306" s="2">
        <f>IFERROR(IF(ISBLANK($A9306),"",IF($A9306="Ūdeņraža jonu koncentrācija",VLOOKUP(Dati!$A9306,Normas!$A:$D,3,FALSE),VLOOKUP(Dati!$A9306,Normas!$A:$D,3,FALSE)*0.6)),"")</f>
      </c>
      <c r="H9306" s="2">
        <f>IFERROR(IF(ISBLANK($A9306),"",IF($A9306="Ūdeņraža jonu koncentrācija",VLOOKUP(Dati!$A9306,Normas!$A:$D,2,FALSE),VLOOKUP(Dati!$A9306,Normas!$A:$D,2,FALSE)*0.3)),"")</f>
      </c>
      <c r="I9306" s="2">
        <f>IFERROR(IF(ISBLANK($A9306),"",IF($A9306="Ūdeņraža jonu koncentrācija",VLOOKUP(Dati!$A9306,Normas!$A:$D,3,FALSE),VLOOKUP(Dati!$A9306,Normas!$A:$D,3,FALSE)*0.3)),"")</f>
      </c>
    </row>
    <row r="9307" spans="2:9" x14ac:dyDescent="0.2">
      <c r="B9307">
        <f>IF(ISBLANK(A9307),"",VLOOKUP(A9307,Normas!A:D,4,FALSE))</f>
      </c>
      <c r="E9307" s="2">
        <f>IF(ISBLANK(D9307),"",INT(YEARFRAC(D9307,'Vispārīga informācija'!$B$2)))</f>
      </c>
      <c r="F9307" s="2">
        <f>IFERROR(IF(ISBLANK($A9307),"",IF($A9307="Ūdeņraža jonu koncentrācija",VLOOKUP(Dati!$A9307,Normas!$A:$D,2,FALSE),VLOOKUP(Dati!$A9307,Normas!$A:$D,2,FALSE)*0.6)),"")</f>
      </c>
      <c r="G9307" s="2">
        <f>IFERROR(IF(ISBLANK($A9307),"",IF($A9307="Ūdeņraža jonu koncentrācija",VLOOKUP(Dati!$A9307,Normas!$A:$D,3,FALSE),VLOOKUP(Dati!$A9307,Normas!$A:$D,3,FALSE)*0.6)),"")</f>
      </c>
      <c r="H9307" s="2">
        <f>IFERROR(IF(ISBLANK($A9307),"",IF($A9307="Ūdeņraža jonu koncentrācija",VLOOKUP(Dati!$A9307,Normas!$A:$D,2,FALSE),VLOOKUP(Dati!$A9307,Normas!$A:$D,2,FALSE)*0.3)),"")</f>
      </c>
      <c r="I9307" s="2">
        <f>IFERROR(IF(ISBLANK($A9307),"",IF($A9307="Ūdeņraža jonu koncentrācija",VLOOKUP(Dati!$A9307,Normas!$A:$D,3,FALSE),VLOOKUP(Dati!$A9307,Normas!$A:$D,3,FALSE)*0.3)),"")</f>
      </c>
    </row>
    <row r="9308" spans="2:9" x14ac:dyDescent="0.2">
      <c r="B9308">
        <f>IF(ISBLANK(A9308),"",VLOOKUP(A9308,Normas!A:D,4,FALSE))</f>
      </c>
      <c r="E9308" s="2">
        <f>IF(ISBLANK(D9308),"",INT(YEARFRAC(D9308,'Vispārīga informācija'!$B$2)))</f>
      </c>
      <c r="F9308" s="2">
        <f>IFERROR(IF(ISBLANK($A9308),"",IF($A9308="Ūdeņraža jonu koncentrācija",VLOOKUP(Dati!$A9308,Normas!$A:$D,2,FALSE),VLOOKUP(Dati!$A9308,Normas!$A:$D,2,FALSE)*0.6)),"")</f>
      </c>
      <c r="G9308" s="2">
        <f>IFERROR(IF(ISBLANK($A9308),"",IF($A9308="Ūdeņraža jonu koncentrācija",VLOOKUP(Dati!$A9308,Normas!$A:$D,3,FALSE),VLOOKUP(Dati!$A9308,Normas!$A:$D,3,FALSE)*0.6)),"")</f>
      </c>
      <c r="H9308" s="2">
        <f>IFERROR(IF(ISBLANK($A9308),"",IF($A9308="Ūdeņraža jonu koncentrācija",VLOOKUP(Dati!$A9308,Normas!$A:$D,2,FALSE),VLOOKUP(Dati!$A9308,Normas!$A:$D,2,FALSE)*0.3)),"")</f>
      </c>
      <c r="I9308" s="2">
        <f>IFERROR(IF(ISBLANK($A9308),"",IF($A9308="Ūdeņraža jonu koncentrācija",VLOOKUP(Dati!$A9308,Normas!$A:$D,3,FALSE),VLOOKUP(Dati!$A9308,Normas!$A:$D,3,FALSE)*0.3)),"")</f>
      </c>
    </row>
    <row r="9309" spans="2:9" x14ac:dyDescent="0.2">
      <c r="B9309">
        <f>IF(ISBLANK(A9309),"",VLOOKUP(A9309,Normas!A:D,4,FALSE))</f>
      </c>
      <c r="E9309" s="2">
        <f>IF(ISBLANK(D9309),"",INT(YEARFRAC(D9309,'Vispārīga informācija'!$B$2)))</f>
      </c>
      <c r="F9309" s="2">
        <f>IFERROR(IF(ISBLANK($A9309),"",IF($A9309="Ūdeņraža jonu koncentrācija",VLOOKUP(Dati!$A9309,Normas!$A:$D,2,FALSE),VLOOKUP(Dati!$A9309,Normas!$A:$D,2,FALSE)*0.6)),"")</f>
      </c>
      <c r="G9309" s="2">
        <f>IFERROR(IF(ISBLANK($A9309),"",IF($A9309="Ūdeņraža jonu koncentrācija",VLOOKUP(Dati!$A9309,Normas!$A:$D,3,FALSE),VLOOKUP(Dati!$A9309,Normas!$A:$D,3,FALSE)*0.6)),"")</f>
      </c>
      <c r="H9309" s="2">
        <f>IFERROR(IF(ISBLANK($A9309),"",IF($A9309="Ūdeņraža jonu koncentrācija",VLOOKUP(Dati!$A9309,Normas!$A:$D,2,FALSE),VLOOKUP(Dati!$A9309,Normas!$A:$D,2,FALSE)*0.3)),"")</f>
      </c>
      <c r="I9309" s="2">
        <f>IFERROR(IF(ISBLANK($A9309),"",IF($A9309="Ūdeņraža jonu koncentrācija",VLOOKUP(Dati!$A9309,Normas!$A:$D,3,FALSE),VLOOKUP(Dati!$A9309,Normas!$A:$D,3,FALSE)*0.3)),"")</f>
      </c>
    </row>
    <row r="9310" spans="2:9" x14ac:dyDescent="0.2">
      <c r="B9310">
        <f>IF(ISBLANK(A9310),"",VLOOKUP(A9310,Normas!A:D,4,FALSE))</f>
      </c>
      <c r="E9310" s="2">
        <f>IF(ISBLANK(D9310),"",INT(YEARFRAC(D9310,'Vispārīga informācija'!$B$2)))</f>
      </c>
      <c r="F9310" s="2">
        <f>IFERROR(IF(ISBLANK($A9310),"",IF($A9310="Ūdeņraža jonu koncentrācija",VLOOKUP(Dati!$A9310,Normas!$A:$D,2,FALSE),VLOOKUP(Dati!$A9310,Normas!$A:$D,2,FALSE)*0.6)),"")</f>
      </c>
      <c r="G9310" s="2">
        <f>IFERROR(IF(ISBLANK($A9310),"",IF($A9310="Ūdeņraža jonu koncentrācija",VLOOKUP(Dati!$A9310,Normas!$A:$D,3,FALSE),VLOOKUP(Dati!$A9310,Normas!$A:$D,3,FALSE)*0.6)),"")</f>
      </c>
      <c r="H9310" s="2">
        <f>IFERROR(IF(ISBLANK($A9310),"",IF($A9310="Ūdeņraža jonu koncentrācija",VLOOKUP(Dati!$A9310,Normas!$A:$D,2,FALSE),VLOOKUP(Dati!$A9310,Normas!$A:$D,2,FALSE)*0.3)),"")</f>
      </c>
      <c r="I9310" s="2">
        <f>IFERROR(IF(ISBLANK($A9310),"",IF($A9310="Ūdeņraža jonu koncentrācija",VLOOKUP(Dati!$A9310,Normas!$A:$D,3,FALSE),VLOOKUP(Dati!$A9310,Normas!$A:$D,3,FALSE)*0.3)),"")</f>
      </c>
    </row>
    <row r="9311" spans="2:9" x14ac:dyDescent="0.2">
      <c r="B9311">
        <f>IF(ISBLANK(A9311),"",VLOOKUP(A9311,Normas!A:D,4,FALSE))</f>
      </c>
      <c r="E9311" s="2">
        <f>IF(ISBLANK(D9311),"",INT(YEARFRAC(D9311,'Vispārīga informācija'!$B$2)))</f>
      </c>
      <c r="F9311" s="2">
        <f>IFERROR(IF(ISBLANK($A9311),"",IF($A9311="Ūdeņraža jonu koncentrācija",VLOOKUP(Dati!$A9311,Normas!$A:$D,2,FALSE),VLOOKUP(Dati!$A9311,Normas!$A:$D,2,FALSE)*0.6)),"")</f>
      </c>
      <c r="G9311" s="2">
        <f>IFERROR(IF(ISBLANK($A9311),"",IF($A9311="Ūdeņraža jonu koncentrācija",VLOOKUP(Dati!$A9311,Normas!$A:$D,3,FALSE),VLOOKUP(Dati!$A9311,Normas!$A:$D,3,FALSE)*0.6)),"")</f>
      </c>
      <c r="H9311" s="2">
        <f>IFERROR(IF(ISBLANK($A9311),"",IF($A9311="Ūdeņraža jonu koncentrācija",VLOOKUP(Dati!$A9311,Normas!$A:$D,2,FALSE),VLOOKUP(Dati!$A9311,Normas!$A:$D,2,FALSE)*0.3)),"")</f>
      </c>
      <c r="I9311" s="2">
        <f>IFERROR(IF(ISBLANK($A9311),"",IF($A9311="Ūdeņraža jonu koncentrācija",VLOOKUP(Dati!$A9311,Normas!$A:$D,3,FALSE),VLOOKUP(Dati!$A9311,Normas!$A:$D,3,FALSE)*0.3)),"")</f>
      </c>
    </row>
    <row r="9312" spans="2:9" x14ac:dyDescent="0.2">
      <c r="B9312">
        <f>IF(ISBLANK(A9312),"",VLOOKUP(A9312,Normas!A:D,4,FALSE))</f>
      </c>
      <c r="E9312" s="2">
        <f>IF(ISBLANK(D9312),"",INT(YEARFRAC(D9312,'Vispārīga informācija'!$B$2)))</f>
      </c>
      <c r="F9312" s="2">
        <f>IFERROR(IF(ISBLANK($A9312),"",IF($A9312="Ūdeņraža jonu koncentrācija",VLOOKUP(Dati!$A9312,Normas!$A:$D,2,FALSE),VLOOKUP(Dati!$A9312,Normas!$A:$D,2,FALSE)*0.6)),"")</f>
      </c>
      <c r="G9312" s="2">
        <f>IFERROR(IF(ISBLANK($A9312),"",IF($A9312="Ūdeņraža jonu koncentrācija",VLOOKUP(Dati!$A9312,Normas!$A:$D,3,FALSE),VLOOKUP(Dati!$A9312,Normas!$A:$D,3,FALSE)*0.6)),"")</f>
      </c>
      <c r="H9312" s="2">
        <f>IFERROR(IF(ISBLANK($A9312),"",IF($A9312="Ūdeņraža jonu koncentrācija",VLOOKUP(Dati!$A9312,Normas!$A:$D,2,FALSE),VLOOKUP(Dati!$A9312,Normas!$A:$D,2,FALSE)*0.3)),"")</f>
      </c>
      <c r="I9312" s="2">
        <f>IFERROR(IF(ISBLANK($A9312),"",IF($A9312="Ūdeņraža jonu koncentrācija",VLOOKUP(Dati!$A9312,Normas!$A:$D,3,FALSE),VLOOKUP(Dati!$A9312,Normas!$A:$D,3,FALSE)*0.3)),"")</f>
      </c>
    </row>
    <row r="9313" spans="2:9" x14ac:dyDescent="0.2">
      <c r="B9313">
        <f>IF(ISBLANK(A9313),"",VLOOKUP(A9313,Normas!A:D,4,FALSE))</f>
      </c>
      <c r="E9313" s="2">
        <f>IF(ISBLANK(D9313),"",INT(YEARFRAC(D9313,'Vispārīga informācija'!$B$2)))</f>
      </c>
      <c r="F9313" s="2">
        <f>IFERROR(IF(ISBLANK($A9313),"",IF($A9313="Ūdeņraža jonu koncentrācija",VLOOKUP(Dati!$A9313,Normas!$A:$D,2,FALSE),VLOOKUP(Dati!$A9313,Normas!$A:$D,2,FALSE)*0.6)),"")</f>
      </c>
      <c r="G9313" s="2">
        <f>IFERROR(IF(ISBLANK($A9313),"",IF($A9313="Ūdeņraža jonu koncentrācija",VLOOKUP(Dati!$A9313,Normas!$A:$D,3,FALSE),VLOOKUP(Dati!$A9313,Normas!$A:$D,3,FALSE)*0.6)),"")</f>
      </c>
      <c r="H9313" s="2">
        <f>IFERROR(IF(ISBLANK($A9313),"",IF($A9313="Ūdeņraža jonu koncentrācija",VLOOKUP(Dati!$A9313,Normas!$A:$D,2,FALSE),VLOOKUP(Dati!$A9313,Normas!$A:$D,2,FALSE)*0.3)),"")</f>
      </c>
      <c r="I9313" s="2">
        <f>IFERROR(IF(ISBLANK($A9313),"",IF($A9313="Ūdeņraža jonu koncentrācija",VLOOKUP(Dati!$A9313,Normas!$A:$D,3,FALSE),VLOOKUP(Dati!$A9313,Normas!$A:$D,3,FALSE)*0.3)),"")</f>
      </c>
    </row>
    <row r="9314" spans="2:9" x14ac:dyDescent="0.2">
      <c r="B9314">
        <f>IF(ISBLANK(A9314),"",VLOOKUP(A9314,Normas!A:D,4,FALSE))</f>
      </c>
      <c r="E9314" s="2">
        <f>IF(ISBLANK(D9314),"",INT(YEARFRAC(D9314,'Vispārīga informācija'!$B$2)))</f>
      </c>
      <c r="F9314" s="2">
        <f>IFERROR(IF(ISBLANK($A9314),"",IF($A9314="Ūdeņraža jonu koncentrācija",VLOOKUP(Dati!$A9314,Normas!$A:$D,2,FALSE),VLOOKUP(Dati!$A9314,Normas!$A:$D,2,FALSE)*0.6)),"")</f>
      </c>
      <c r="G9314" s="2">
        <f>IFERROR(IF(ISBLANK($A9314),"",IF($A9314="Ūdeņraža jonu koncentrācija",VLOOKUP(Dati!$A9314,Normas!$A:$D,3,FALSE),VLOOKUP(Dati!$A9314,Normas!$A:$D,3,FALSE)*0.6)),"")</f>
      </c>
      <c r="H9314" s="2">
        <f>IFERROR(IF(ISBLANK($A9314),"",IF($A9314="Ūdeņraža jonu koncentrācija",VLOOKUP(Dati!$A9314,Normas!$A:$D,2,FALSE),VLOOKUP(Dati!$A9314,Normas!$A:$D,2,FALSE)*0.3)),"")</f>
      </c>
      <c r="I9314" s="2">
        <f>IFERROR(IF(ISBLANK($A9314),"",IF($A9314="Ūdeņraža jonu koncentrācija",VLOOKUP(Dati!$A9314,Normas!$A:$D,3,FALSE),VLOOKUP(Dati!$A9314,Normas!$A:$D,3,FALSE)*0.3)),"")</f>
      </c>
    </row>
    <row r="9315" spans="2:9" x14ac:dyDescent="0.2">
      <c r="B9315">
        <f>IF(ISBLANK(A9315),"",VLOOKUP(A9315,Normas!A:D,4,FALSE))</f>
      </c>
      <c r="E9315" s="2">
        <f>IF(ISBLANK(D9315),"",INT(YEARFRAC(D9315,'Vispārīga informācija'!$B$2)))</f>
      </c>
      <c r="F9315" s="2">
        <f>IFERROR(IF(ISBLANK($A9315),"",IF($A9315="Ūdeņraža jonu koncentrācija",VLOOKUP(Dati!$A9315,Normas!$A:$D,2,FALSE),VLOOKUP(Dati!$A9315,Normas!$A:$D,2,FALSE)*0.6)),"")</f>
      </c>
      <c r="G9315" s="2">
        <f>IFERROR(IF(ISBLANK($A9315),"",IF($A9315="Ūdeņraža jonu koncentrācija",VLOOKUP(Dati!$A9315,Normas!$A:$D,3,FALSE),VLOOKUP(Dati!$A9315,Normas!$A:$D,3,FALSE)*0.6)),"")</f>
      </c>
      <c r="H9315" s="2">
        <f>IFERROR(IF(ISBLANK($A9315),"",IF($A9315="Ūdeņraža jonu koncentrācija",VLOOKUP(Dati!$A9315,Normas!$A:$D,2,FALSE),VLOOKUP(Dati!$A9315,Normas!$A:$D,2,FALSE)*0.3)),"")</f>
      </c>
      <c r="I9315" s="2">
        <f>IFERROR(IF(ISBLANK($A9315),"",IF($A9315="Ūdeņraža jonu koncentrācija",VLOOKUP(Dati!$A9315,Normas!$A:$D,3,FALSE),VLOOKUP(Dati!$A9315,Normas!$A:$D,3,FALSE)*0.3)),"")</f>
      </c>
    </row>
    <row r="9316" spans="2:9" x14ac:dyDescent="0.2">
      <c r="B9316">
        <f>IF(ISBLANK(A9316),"",VLOOKUP(A9316,Normas!A:D,4,FALSE))</f>
      </c>
      <c r="E9316" s="2">
        <f>IF(ISBLANK(D9316),"",INT(YEARFRAC(D9316,'Vispārīga informācija'!$B$2)))</f>
      </c>
      <c r="F9316" s="2">
        <f>IFERROR(IF(ISBLANK($A9316),"",IF($A9316="Ūdeņraža jonu koncentrācija",VLOOKUP(Dati!$A9316,Normas!$A:$D,2,FALSE),VLOOKUP(Dati!$A9316,Normas!$A:$D,2,FALSE)*0.6)),"")</f>
      </c>
      <c r="G9316" s="2">
        <f>IFERROR(IF(ISBLANK($A9316),"",IF($A9316="Ūdeņraža jonu koncentrācija",VLOOKUP(Dati!$A9316,Normas!$A:$D,3,FALSE),VLOOKUP(Dati!$A9316,Normas!$A:$D,3,FALSE)*0.6)),"")</f>
      </c>
      <c r="H9316" s="2">
        <f>IFERROR(IF(ISBLANK($A9316),"",IF($A9316="Ūdeņraža jonu koncentrācija",VLOOKUP(Dati!$A9316,Normas!$A:$D,2,FALSE),VLOOKUP(Dati!$A9316,Normas!$A:$D,2,FALSE)*0.3)),"")</f>
      </c>
      <c r="I9316" s="2">
        <f>IFERROR(IF(ISBLANK($A9316),"",IF($A9316="Ūdeņraža jonu koncentrācija",VLOOKUP(Dati!$A9316,Normas!$A:$D,3,FALSE),VLOOKUP(Dati!$A9316,Normas!$A:$D,3,FALSE)*0.3)),"")</f>
      </c>
    </row>
    <row r="9317" spans="2:9" x14ac:dyDescent="0.2">
      <c r="B9317">
        <f>IF(ISBLANK(A9317),"",VLOOKUP(A9317,Normas!A:D,4,FALSE))</f>
      </c>
      <c r="E9317" s="2">
        <f>IF(ISBLANK(D9317),"",INT(YEARFRAC(D9317,'Vispārīga informācija'!$B$2)))</f>
      </c>
      <c r="F9317" s="2">
        <f>IFERROR(IF(ISBLANK($A9317),"",IF($A9317="Ūdeņraža jonu koncentrācija",VLOOKUP(Dati!$A9317,Normas!$A:$D,2,FALSE),VLOOKUP(Dati!$A9317,Normas!$A:$D,2,FALSE)*0.6)),"")</f>
      </c>
      <c r="G9317" s="2">
        <f>IFERROR(IF(ISBLANK($A9317),"",IF($A9317="Ūdeņraža jonu koncentrācija",VLOOKUP(Dati!$A9317,Normas!$A:$D,3,FALSE),VLOOKUP(Dati!$A9317,Normas!$A:$D,3,FALSE)*0.6)),"")</f>
      </c>
      <c r="H9317" s="2">
        <f>IFERROR(IF(ISBLANK($A9317),"",IF($A9317="Ūdeņraža jonu koncentrācija",VLOOKUP(Dati!$A9317,Normas!$A:$D,2,FALSE),VLOOKUP(Dati!$A9317,Normas!$A:$D,2,FALSE)*0.3)),"")</f>
      </c>
      <c r="I9317" s="2">
        <f>IFERROR(IF(ISBLANK($A9317),"",IF($A9317="Ūdeņraža jonu koncentrācija",VLOOKUP(Dati!$A9317,Normas!$A:$D,3,FALSE),VLOOKUP(Dati!$A9317,Normas!$A:$D,3,FALSE)*0.3)),"")</f>
      </c>
    </row>
    <row r="9318" spans="2:9" x14ac:dyDescent="0.2">
      <c r="B9318">
        <f>IF(ISBLANK(A9318),"",VLOOKUP(A9318,Normas!A:D,4,FALSE))</f>
      </c>
      <c r="E9318" s="2">
        <f>IF(ISBLANK(D9318),"",INT(YEARFRAC(D9318,'Vispārīga informācija'!$B$2)))</f>
      </c>
      <c r="F9318" s="2">
        <f>IFERROR(IF(ISBLANK($A9318),"",IF($A9318="Ūdeņraža jonu koncentrācija",VLOOKUP(Dati!$A9318,Normas!$A:$D,2,FALSE),VLOOKUP(Dati!$A9318,Normas!$A:$D,2,FALSE)*0.6)),"")</f>
      </c>
      <c r="G9318" s="2">
        <f>IFERROR(IF(ISBLANK($A9318),"",IF($A9318="Ūdeņraža jonu koncentrācija",VLOOKUP(Dati!$A9318,Normas!$A:$D,3,FALSE),VLOOKUP(Dati!$A9318,Normas!$A:$D,3,FALSE)*0.6)),"")</f>
      </c>
      <c r="H9318" s="2">
        <f>IFERROR(IF(ISBLANK($A9318),"",IF($A9318="Ūdeņraža jonu koncentrācija",VLOOKUP(Dati!$A9318,Normas!$A:$D,2,FALSE),VLOOKUP(Dati!$A9318,Normas!$A:$D,2,FALSE)*0.3)),"")</f>
      </c>
      <c r="I9318" s="2">
        <f>IFERROR(IF(ISBLANK($A9318),"",IF($A9318="Ūdeņraža jonu koncentrācija",VLOOKUP(Dati!$A9318,Normas!$A:$D,3,FALSE),VLOOKUP(Dati!$A9318,Normas!$A:$D,3,FALSE)*0.3)),"")</f>
      </c>
    </row>
    <row r="9319" spans="2:9" x14ac:dyDescent="0.2">
      <c r="B9319">
        <f>IF(ISBLANK(A9319),"",VLOOKUP(A9319,Normas!A:D,4,FALSE))</f>
      </c>
      <c r="E9319" s="2">
        <f>IF(ISBLANK(D9319),"",INT(YEARFRAC(D9319,'Vispārīga informācija'!$B$2)))</f>
      </c>
      <c r="F9319" s="2">
        <f>IFERROR(IF(ISBLANK($A9319),"",IF($A9319="Ūdeņraža jonu koncentrācija",VLOOKUP(Dati!$A9319,Normas!$A:$D,2,FALSE),VLOOKUP(Dati!$A9319,Normas!$A:$D,2,FALSE)*0.6)),"")</f>
      </c>
      <c r="G9319" s="2">
        <f>IFERROR(IF(ISBLANK($A9319),"",IF($A9319="Ūdeņraža jonu koncentrācija",VLOOKUP(Dati!$A9319,Normas!$A:$D,3,FALSE),VLOOKUP(Dati!$A9319,Normas!$A:$D,3,FALSE)*0.6)),"")</f>
      </c>
      <c r="H9319" s="2">
        <f>IFERROR(IF(ISBLANK($A9319),"",IF($A9319="Ūdeņraža jonu koncentrācija",VLOOKUP(Dati!$A9319,Normas!$A:$D,2,FALSE),VLOOKUP(Dati!$A9319,Normas!$A:$D,2,FALSE)*0.3)),"")</f>
      </c>
      <c r="I9319" s="2">
        <f>IFERROR(IF(ISBLANK($A9319),"",IF($A9319="Ūdeņraža jonu koncentrācija",VLOOKUP(Dati!$A9319,Normas!$A:$D,3,FALSE),VLOOKUP(Dati!$A9319,Normas!$A:$D,3,FALSE)*0.3)),"")</f>
      </c>
    </row>
    <row r="9320" spans="2:9" x14ac:dyDescent="0.2">
      <c r="B9320">
        <f>IF(ISBLANK(A9320),"",VLOOKUP(A9320,Normas!A:D,4,FALSE))</f>
      </c>
      <c r="E9320" s="2">
        <f>IF(ISBLANK(D9320),"",INT(YEARFRAC(D9320,'Vispārīga informācija'!$B$2)))</f>
      </c>
      <c r="F9320" s="2">
        <f>IFERROR(IF(ISBLANK($A9320),"",IF($A9320="Ūdeņraža jonu koncentrācija",VLOOKUP(Dati!$A9320,Normas!$A:$D,2,FALSE),VLOOKUP(Dati!$A9320,Normas!$A:$D,2,FALSE)*0.6)),"")</f>
      </c>
      <c r="G9320" s="2">
        <f>IFERROR(IF(ISBLANK($A9320),"",IF($A9320="Ūdeņraža jonu koncentrācija",VLOOKUP(Dati!$A9320,Normas!$A:$D,3,FALSE),VLOOKUP(Dati!$A9320,Normas!$A:$D,3,FALSE)*0.6)),"")</f>
      </c>
      <c r="H9320" s="2">
        <f>IFERROR(IF(ISBLANK($A9320),"",IF($A9320="Ūdeņraža jonu koncentrācija",VLOOKUP(Dati!$A9320,Normas!$A:$D,2,FALSE),VLOOKUP(Dati!$A9320,Normas!$A:$D,2,FALSE)*0.3)),"")</f>
      </c>
      <c r="I9320" s="2">
        <f>IFERROR(IF(ISBLANK($A9320),"",IF($A9320="Ūdeņraža jonu koncentrācija",VLOOKUP(Dati!$A9320,Normas!$A:$D,3,FALSE),VLOOKUP(Dati!$A9320,Normas!$A:$D,3,FALSE)*0.3)),"")</f>
      </c>
    </row>
    <row r="9321" spans="2:9" x14ac:dyDescent="0.2">
      <c r="B9321">
        <f>IF(ISBLANK(A9321),"",VLOOKUP(A9321,Normas!A:D,4,FALSE))</f>
      </c>
      <c r="E9321" s="2">
        <f>IF(ISBLANK(D9321),"",INT(YEARFRAC(D9321,'Vispārīga informācija'!$B$2)))</f>
      </c>
      <c r="F9321" s="2">
        <f>IFERROR(IF(ISBLANK($A9321),"",IF($A9321="Ūdeņraža jonu koncentrācija",VLOOKUP(Dati!$A9321,Normas!$A:$D,2,FALSE),VLOOKUP(Dati!$A9321,Normas!$A:$D,2,FALSE)*0.6)),"")</f>
      </c>
      <c r="G9321" s="2">
        <f>IFERROR(IF(ISBLANK($A9321),"",IF($A9321="Ūdeņraža jonu koncentrācija",VLOOKUP(Dati!$A9321,Normas!$A:$D,3,FALSE),VLOOKUP(Dati!$A9321,Normas!$A:$D,3,FALSE)*0.6)),"")</f>
      </c>
      <c r="H9321" s="2">
        <f>IFERROR(IF(ISBLANK($A9321),"",IF($A9321="Ūdeņraža jonu koncentrācija",VLOOKUP(Dati!$A9321,Normas!$A:$D,2,FALSE),VLOOKUP(Dati!$A9321,Normas!$A:$D,2,FALSE)*0.3)),"")</f>
      </c>
      <c r="I9321" s="2">
        <f>IFERROR(IF(ISBLANK($A9321),"",IF($A9321="Ūdeņraža jonu koncentrācija",VLOOKUP(Dati!$A9321,Normas!$A:$D,3,FALSE),VLOOKUP(Dati!$A9321,Normas!$A:$D,3,FALSE)*0.3)),"")</f>
      </c>
    </row>
    <row r="9322" spans="2:9" x14ac:dyDescent="0.2">
      <c r="B9322">
        <f>IF(ISBLANK(A9322),"",VLOOKUP(A9322,Normas!A:D,4,FALSE))</f>
      </c>
      <c r="E9322" s="2">
        <f>IF(ISBLANK(D9322),"",INT(YEARFRAC(D9322,'Vispārīga informācija'!$B$2)))</f>
      </c>
      <c r="F9322" s="2">
        <f>IFERROR(IF(ISBLANK($A9322),"",IF($A9322="Ūdeņraža jonu koncentrācija",VLOOKUP(Dati!$A9322,Normas!$A:$D,2,FALSE),VLOOKUP(Dati!$A9322,Normas!$A:$D,2,FALSE)*0.6)),"")</f>
      </c>
      <c r="G9322" s="2">
        <f>IFERROR(IF(ISBLANK($A9322),"",IF($A9322="Ūdeņraža jonu koncentrācija",VLOOKUP(Dati!$A9322,Normas!$A:$D,3,FALSE),VLOOKUP(Dati!$A9322,Normas!$A:$D,3,FALSE)*0.6)),"")</f>
      </c>
      <c r="H9322" s="2">
        <f>IFERROR(IF(ISBLANK($A9322),"",IF($A9322="Ūdeņraža jonu koncentrācija",VLOOKUP(Dati!$A9322,Normas!$A:$D,2,FALSE),VLOOKUP(Dati!$A9322,Normas!$A:$D,2,FALSE)*0.3)),"")</f>
      </c>
      <c r="I9322" s="2">
        <f>IFERROR(IF(ISBLANK($A9322),"",IF($A9322="Ūdeņraža jonu koncentrācija",VLOOKUP(Dati!$A9322,Normas!$A:$D,3,FALSE),VLOOKUP(Dati!$A9322,Normas!$A:$D,3,FALSE)*0.3)),"")</f>
      </c>
    </row>
    <row r="9323" spans="2:9" x14ac:dyDescent="0.2">
      <c r="B9323">
        <f>IF(ISBLANK(A9323),"",VLOOKUP(A9323,Normas!A:D,4,FALSE))</f>
      </c>
      <c r="E9323" s="2">
        <f>IF(ISBLANK(D9323),"",INT(YEARFRAC(D9323,'Vispārīga informācija'!$B$2)))</f>
      </c>
      <c r="F9323" s="2">
        <f>IFERROR(IF(ISBLANK($A9323),"",IF($A9323="Ūdeņraža jonu koncentrācija",VLOOKUP(Dati!$A9323,Normas!$A:$D,2,FALSE),VLOOKUP(Dati!$A9323,Normas!$A:$D,2,FALSE)*0.6)),"")</f>
      </c>
      <c r="G9323" s="2">
        <f>IFERROR(IF(ISBLANK($A9323),"",IF($A9323="Ūdeņraža jonu koncentrācija",VLOOKUP(Dati!$A9323,Normas!$A:$D,3,FALSE),VLOOKUP(Dati!$A9323,Normas!$A:$D,3,FALSE)*0.6)),"")</f>
      </c>
      <c r="H9323" s="2">
        <f>IFERROR(IF(ISBLANK($A9323),"",IF($A9323="Ūdeņraža jonu koncentrācija",VLOOKUP(Dati!$A9323,Normas!$A:$D,2,FALSE),VLOOKUP(Dati!$A9323,Normas!$A:$D,2,FALSE)*0.3)),"")</f>
      </c>
      <c r="I9323" s="2">
        <f>IFERROR(IF(ISBLANK($A9323),"",IF($A9323="Ūdeņraža jonu koncentrācija",VLOOKUP(Dati!$A9323,Normas!$A:$D,3,FALSE),VLOOKUP(Dati!$A9323,Normas!$A:$D,3,FALSE)*0.3)),"")</f>
      </c>
    </row>
    <row r="9324" spans="2:9" x14ac:dyDescent="0.2">
      <c r="B9324">
        <f>IF(ISBLANK(A9324),"",VLOOKUP(A9324,Normas!A:D,4,FALSE))</f>
      </c>
      <c r="E9324" s="2">
        <f>IF(ISBLANK(D9324),"",INT(YEARFRAC(D9324,'Vispārīga informācija'!$B$2)))</f>
      </c>
      <c r="F9324" s="2">
        <f>IFERROR(IF(ISBLANK($A9324),"",IF($A9324="Ūdeņraža jonu koncentrācija",VLOOKUP(Dati!$A9324,Normas!$A:$D,2,FALSE),VLOOKUP(Dati!$A9324,Normas!$A:$D,2,FALSE)*0.6)),"")</f>
      </c>
      <c r="G9324" s="2">
        <f>IFERROR(IF(ISBLANK($A9324),"",IF($A9324="Ūdeņraža jonu koncentrācija",VLOOKUP(Dati!$A9324,Normas!$A:$D,3,FALSE),VLOOKUP(Dati!$A9324,Normas!$A:$D,3,FALSE)*0.6)),"")</f>
      </c>
      <c r="H9324" s="2">
        <f>IFERROR(IF(ISBLANK($A9324),"",IF($A9324="Ūdeņraža jonu koncentrācija",VLOOKUP(Dati!$A9324,Normas!$A:$D,2,FALSE),VLOOKUP(Dati!$A9324,Normas!$A:$D,2,FALSE)*0.3)),"")</f>
      </c>
      <c r="I9324" s="2">
        <f>IFERROR(IF(ISBLANK($A9324),"",IF($A9324="Ūdeņraža jonu koncentrācija",VLOOKUP(Dati!$A9324,Normas!$A:$D,3,FALSE),VLOOKUP(Dati!$A9324,Normas!$A:$D,3,FALSE)*0.3)),"")</f>
      </c>
    </row>
    <row r="9325" spans="2:9" x14ac:dyDescent="0.2">
      <c r="B9325">
        <f>IF(ISBLANK(A9325),"",VLOOKUP(A9325,Normas!A:D,4,FALSE))</f>
      </c>
      <c r="E9325" s="2">
        <f>IF(ISBLANK(D9325),"",INT(YEARFRAC(D9325,'Vispārīga informācija'!$B$2)))</f>
      </c>
      <c r="F9325" s="2">
        <f>IFERROR(IF(ISBLANK($A9325),"",IF($A9325="Ūdeņraža jonu koncentrācija",VLOOKUP(Dati!$A9325,Normas!$A:$D,2,FALSE),VLOOKUP(Dati!$A9325,Normas!$A:$D,2,FALSE)*0.6)),"")</f>
      </c>
      <c r="G9325" s="2">
        <f>IFERROR(IF(ISBLANK($A9325),"",IF($A9325="Ūdeņraža jonu koncentrācija",VLOOKUP(Dati!$A9325,Normas!$A:$D,3,FALSE),VLOOKUP(Dati!$A9325,Normas!$A:$D,3,FALSE)*0.6)),"")</f>
      </c>
      <c r="H9325" s="2">
        <f>IFERROR(IF(ISBLANK($A9325),"",IF($A9325="Ūdeņraža jonu koncentrācija",VLOOKUP(Dati!$A9325,Normas!$A:$D,2,FALSE),VLOOKUP(Dati!$A9325,Normas!$A:$D,2,FALSE)*0.3)),"")</f>
      </c>
      <c r="I9325" s="2">
        <f>IFERROR(IF(ISBLANK($A9325),"",IF($A9325="Ūdeņraža jonu koncentrācija",VLOOKUP(Dati!$A9325,Normas!$A:$D,3,FALSE),VLOOKUP(Dati!$A9325,Normas!$A:$D,3,FALSE)*0.3)),"")</f>
      </c>
    </row>
    <row r="9326" spans="2:9" x14ac:dyDescent="0.2">
      <c r="B9326">
        <f>IF(ISBLANK(A9326),"",VLOOKUP(A9326,Normas!A:D,4,FALSE))</f>
      </c>
      <c r="E9326" s="2">
        <f>IF(ISBLANK(D9326),"",INT(YEARFRAC(D9326,'Vispārīga informācija'!$B$2)))</f>
      </c>
      <c r="F9326" s="2">
        <f>IFERROR(IF(ISBLANK($A9326),"",IF($A9326="Ūdeņraža jonu koncentrācija",VLOOKUP(Dati!$A9326,Normas!$A:$D,2,FALSE),VLOOKUP(Dati!$A9326,Normas!$A:$D,2,FALSE)*0.6)),"")</f>
      </c>
      <c r="G9326" s="2">
        <f>IFERROR(IF(ISBLANK($A9326),"",IF($A9326="Ūdeņraža jonu koncentrācija",VLOOKUP(Dati!$A9326,Normas!$A:$D,3,FALSE),VLOOKUP(Dati!$A9326,Normas!$A:$D,3,FALSE)*0.6)),"")</f>
      </c>
      <c r="H9326" s="2">
        <f>IFERROR(IF(ISBLANK($A9326),"",IF($A9326="Ūdeņraža jonu koncentrācija",VLOOKUP(Dati!$A9326,Normas!$A:$D,2,FALSE),VLOOKUP(Dati!$A9326,Normas!$A:$D,2,FALSE)*0.3)),"")</f>
      </c>
      <c r="I9326" s="2">
        <f>IFERROR(IF(ISBLANK($A9326),"",IF($A9326="Ūdeņraža jonu koncentrācija",VLOOKUP(Dati!$A9326,Normas!$A:$D,3,FALSE),VLOOKUP(Dati!$A9326,Normas!$A:$D,3,FALSE)*0.3)),"")</f>
      </c>
    </row>
    <row r="9327" spans="2:9" x14ac:dyDescent="0.2">
      <c r="B9327">
        <f>IF(ISBLANK(A9327),"",VLOOKUP(A9327,Normas!A:D,4,FALSE))</f>
      </c>
      <c r="E9327" s="2">
        <f>IF(ISBLANK(D9327),"",INT(YEARFRAC(D9327,'Vispārīga informācija'!$B$2)))</f>
      </c>
      <c r="F9327" s="2">
        <f>IFERROR(IF(ISBLANK($A9327),"",IF($A9327="Ūdeņraža jonu koncentrācija",VLOOKUP(Dati!$A9327,Normas!$A:$D,2,FALSE),VLOOKUP(Dati!$A9327,Normas!$A:$D,2,FALSE)*0.6)),"")</f>
      </c>
      <c r="G9327" s="2">
        <f>IFERROR(IF(ISBLANK($A9327),"",IF($A9327="Ūdeņraža jonu koncentrācija",VLOOKUP(Dati!$A9327,Normas!$A:$D,3,FALSE),VLOOKUP(Dati!$A9327,Normas!$A:$D,3,FALSE)*0.6)),"")</f>
      </c>
      <c r="H9327" s="2">
        <f>IFERROR(IF(ISBLANK($A9327),"",IF($A9327="Ūdeņraža jonu koncentrācija",VLOOKUP(Dati!$A9327,Normas!$A:$D,2,FALSE),VLOOKUP(Dati!$A9327,Normas!$A:$D,2,FALSE)*0.3)),"")</f>
      </c>
      <c r="I9327" s="2">
        <f>IFERROR(IF(ISBLANK($A9327),"",IF($A9327="Ūdeņraža jonu koncentrācija",VLOOKUP(Dati!$A9327,Normas!$A:$D,3,FALSE),VLOOKUP(Dati!$A9327,Normas!$A:$D,3,FALSE)*0.3)),"")</f>
      </c>
    </row>
    <row r="9328" spans="2:9" x14ac:dyDescent="0.2">
      <c r="B9328">
        <f>IF(ISBLANK(A9328),"",VLOOKUP(A9328,Normas!A:D,4,FALSE))</f>
      </c>
      <c r="E9328" s="2">
        <f>IF(ISBLANK(D9328),"",INT(YEARFRAC(D9328,'Vispārīga informācija'!$B$2)))</f>
      </c>
      <c r="F9328" s="2">
        <f>IFERROR(IF(ISBLANK($A9328),"",IF($A9328="Ūdeņraža jonu koncentrācija",VLOOKUP(Dati!$A9328,Normas!$A:$D,2,FALSE),VLOOKUP(Dati!$A9328,Normas!$A:$D,2,FALSE)*0.6)),"")</f>
      </c>
      <c r="G9328" s="2">
        <f>IFERROR(IF(ISBLANK($A9328),"",IF($A9328="Ūdeņraža jonu koncentrācija",VLOOKUP(Dati!$A9328,Normas!$A:$D,3,FALSE),VLOOKUP(Dati!$A9328,Normas!$A:$D,3,FALSE)*0.6)),"")</f>
      </c>
      <c r="H9328" s="2">
        <f>IFERROR(IF(ISBLANK($A9328),"",IF($A9328="Ūdeņraža jonu koncentrācija",VLOOKUP(Dati!$A9328,Normas!$A:$D,2,FALSE),VLOOKUP(Dati!$A9328,Normas!$A:$D,2,FALSE)*0.3)),"")</f>
      </c>
      <c r="I9328" s="2">
        <f>IFERROR(IF(ISBLANK($A9328),"",IF($A9328="Ūdeņraža jonu koncentrācija",VLOOKUP(Dati!$A9328,Normas!$A:$D,3,FALSE),VLOOKUP(Dati!$A9328,Normas!$A:$D,3,FALSE)*0.3)),"")</f>
      </c>
    </row>
    <row r="9329" spans="2:9" x14ac:dyDescent="0.2">
      <c r="B9329">
        <f>IF(ISBLANK(A9329),"",VLOOKUP(A9329,Normas!A:D,4,FALSE))</f>
      </c>
      <c r="E9329" s="2">
        <f>IF(ISBLANK(D9329),"",INT(YEARFRAC(D9329,'Vispārīga informācija'!$B$2)))</f>
      </c>
      <c r="F9329" s="2">
        <f>IFERROR(IF(ISBLANK($A9329),"",IF($A9329="Ūdeņraža jonu koncentrācija",VLOOKUP(Dati!$A9329,Normas!$A:$D,2,FALSE),VLOOKUP(Dati!$A9329,Normas!$A:$D,2,FALSE)*0.6)),"")</f>
      </c>
      <c r="G9329" s="2">
        <f>IFERROR(IF(ISBLANK($A9329),"",IF($A9329="Ūdeņraža jonu koncentrācija",VLOOKUP(Dati!$A9329,Normas!$A:$D,3,FALSE),VLOOKUP(Dati!$A9329,Normas!$A:$D,3,FALSE)*0.6)),"")</f>
      </c>
      <c r="H9329" s="2">
        <f>IFERROR(IF(ISBLANK($A9329),"",IF($A9329="Ūdeņraža jonu koncentrācija",VLOOKUP(Dati!$A9329,Normas!$A:$D,2,FALSE),VLOOKUP(Dati!$A9329,Normas!$A:$D,2,FALSE)*0.3)),"")</f>
      </c>
      <c r="I9329" s="2">
        <f>IFERROR(IF(ISBLANK($A9329),"",IF($A9329="Ūdeņraža jonu koncentrācija",VLOOKUP(Dati!$A9329,Normas!$A:$D,3,FALSE),VLOOKUP(Dati!$A9329,Normas!$A:$D,3,FALSE)*0.3)),"")</f>
      </c>
    </row>
    <row r="9330" spans="2:9" x14ac:dyDescent="0.2">
      <c r="B9330">
        <f>IF(ISBLANK(A9330),"",VLOOKUP(A9330,Normas!A:D,4,FALSE))</f>
      </c>
      <c r="E9330" s="2">
        <f>IF(ISBLANK(D9330),"",INT(YEARFRAC(D9330,'Vispārīga informācija'!$B$2)))</f>
      </c>
      <c r="F9330" s="2">
        <f>IFERROR(IF(ISBLANK($A9330),"",IF($A9330="Ūdeņraža jonu koncentrācija",VLOOKUP(Dati!$A9330,Normas!$A:$D,2,FALSE),VLOOKUP(Dati!$A9330,Normas!$A:$D,2,FALSE)*0.6)),"")</f>
      </c>
      <c r="G9330" s="2">
        <f>IFERROR(IF(ISBLANK($A9330),"",IF($A9330="Ūdeņraža jonu koncentrācija",VLOOKUP(Dati!$A9330,Normas!$A:$D,3,FALSE),VLOOKUP(Dati!$A9330,Normas!$A:$D,3,FALSE)*0.6)),"")</f>
      </c>
      <c r="H9330" s="2">
        <f>IFERROR(IF(ISBLANK($A9330),"",IF($A9330="Ūdeņraža jonu koncentrācija",VLOOKUP(Dati!$A9330,Normas!$A:$D,2,FALSE),VLOOKUP(Dati!$A9330,Normas!$A:$D,2,FALSE)*0.3)),"")</f>
      </c>
      <c r="I9330" s="2">
        <f>IFERROR(IF(ISBLANK($A9330),"",IF($A9330="Ūdeņraža jonu koncentrācija",VLOOKUP(Dati!$A9330,Normas!$A:$D,3,FALSE),VLOOKUP(Dati!$A9330,Normas!$A:$D,3,FALSE)*0.3)),"")</f>
      </c>
    </row>
    <row r="9331" spans="2:9" x14ac:dyDescent="0.2">
      <c r="B9331">
        <f>IF(ISBLANK(A9331),"",VLOOKUP(A9331,Normas!A:D,4,FALSE))</f>
      </c>
      <c r="E9331" s="2">
        <f>IF(ISBLANK(D9331),"",INT(YEARFRAC(D9331,'Vispārīga informācija'!$B$2)))</f>
      </c>
      <c r="F9331" s="2">
        <f>IFERROR(IF(ISBLANK($A9331),"",IF($A9331="Ūdeņraža jonu koncentrācija",VLOOKUP(Dati!$A9331,Normas!$A:$D,2,FALSE),VLOOKUP(Dati!$A9331,Normas!$A:$D,2,FALSE)*0.6)),"")</f>
      </c>
      <c r="G9331" s="2">
        <f>IFERROR(IF(ISBLANK($A9331),"",IF($A9331="Ūdeņraža jonu koncentrācija",VLOOKUP(Dati!$A9331,Normas!$A:$D,3,FALSE),VLOOKUP(Dati!$A9331,Normas!$A:$D,3,FALSE)*0.6)),"")</f>
      </c>
      <c r="H9331" s="2">
        <f>IFERROR(IF(ISBLANK($A9331),"",IF($A9331="Ūdeņraža jonu koncentrācija",VLOOKUP(Dati!$A9331,Normas!$A:$D,2,FALSE),VLOOKUP(Dati!$A9331,Normas!$A:$D,2,FALSE)*0.3)),"")</f>
      </c>
      <c r="I9331" s="2">
        <f>IFERROR(IF(ISBLANK($A9331),"",IF($A9331="Ūdeņraža jonu koncentrācija",VLOOKUP(Dati!$A9331,Normas!$A:$D,3,FALSE),VLOOKUP(Dati!$A9331,Normas!$A:$D,3,FALSE)*0.3)),"")</f>
      </c>
    </row>
    <row r="9332" spans="2:9" x14ac:dyDescent="0.2">
      <c r="B9332">
        <f>IF(ISBLANK(A9332),"",VLOOKUP(A9332,Normas!A:D,4,FALSE))</f>
      </c>
      <c r="E9332" s="2">
        <f>IF(ISBLANK(D9332),"",INT(YEARFRAC(D9332,'Vispārīga informācija'!$B$2)))</f>
      </c>
      <c r="F9332" s="2">
        <f>IFERROR(IF(ISBLANK($A9332),"",IF($A9332="Ūdeņraža jonu koncentrācija",VLOOKUP(Dati!$A9332,Normas!$A:$D,2,FALSE),VLOOKUP(Dati!$A9332,Normas!$A:$D,2,FALSE)*0.6)),"")</f>
      </c>
      <c r="G9332" s="2">
        <f>IFERROR(IF(ISBLANK($A9332),"",IF($A9332="Ūdeņraža jonu koncentrācija",VLOOKUP(Dati!$A9332,Normas!$A:$D,3,FALSE),VLOOKUP(Dati!$A9332,Normas!$A:$D,3,FALSE)*0.6)),"")</f>
      </c>
      <c r="H9332" s="2">
        <f>IFERROR(IF(ISBLANK($A9332),"",IF($A9332="Ūdeņraža jonu koncentrācija",VLOOKUP(Dati!$A9332,Normas!$A:$D,2,FALSE),VLOOKUP(Dati!$A9332,Normas!$A:$D,2,FALSE)*0.3)),"")</f>
      </c>
      <c r="I9332" s="2">
        <f>IFERROR(IF(ISBLANK($A9332),"",IF($A9332="Ūdeņraža jonu koncentrācija",VLOOKUP(Dati!$A9332,Normas!$A:$D,3,FALSE),VLOOKUP(Dati!$A9332,Normas!$A:$D,3,FALSE)*0.3)),"")</f>
      </c>
    </row>
    <row r="9333" spans="2:9" x14ac:dyDescent="0.2">
      <c r="B9333">
        <f>IF(ISBLANK(A9333),"",VLOOKUP(A9333,Normas!A:D,4,FALSE))</f>
      </c>
      <c r="E9333" s="2">
        <f>IF(ISBLANK(D9333),"",INT(YEARFRAC(D9333,'Vispārīga informācija'!$B$2)))</f>
      </c>
      <c r="F9333" s="2">
        <f>IFERROR(IF(ISBLANK($A9333),"",IF($A9333="Ūdeņraža jonu koncentrācija",VLOOKUP(Dati!$A9333,Normas!$A:$D,2,FALSE),VLOOKUP(Dati!$A9333,Normas!$A:$D,2,FALSE)*0.6)),"")</f>
      </c>
      <c r="G9333" s="2">
        <f>IFERROR(IF(ISBLANK($A9333),"",IF($A9333="Ūdeņraža jonu koncentrācija",VLOOKUP(Dati!$A9333,Normas!$A:$D,3,FALSE),VLOOKUP(Dati!$A9333,Normas!$A:$D,3,FALSE)*0.6)),"")</f>
      </c>
      <c r="H9333" s="2">
        <f>IFERROR(IF(ISBLANK($A9333),"",IF($A9333="Ūdeņraža jonu koncentrācija",VLOOKUP(Dati!$A9333,Normas!$A:$D,2,FALSE),VLOOKUP(Dati!$A9333,Normas!$A:$D,2,FALSE)*0.3)),"")</f>
      </c>
      <c r="I9333" s="2">
        <f>IFERROR(IF(ISBLANK($A9333),"",IF($A9333="Ūdeņraža jonu koncentrācija",VLOOKUP(Dati!$A9333,Normas!$A:$D,3,FALSE),VLOOKUP(Dati!$A9333,Normas!$A:$D,3,FALSE)*0.3)),"")</f>
      </c>
    </row>
    <row r="9334" spans="2:9" x14ac:dyDescent="0.2">
      <c r="B9334">
        <f>IF(ISBLANK(A9334),"",VLOOKUP(A9334,Normas!A:D,4,FALSE))</f>
      </c>
      <c r="E9334" s="2">
        <f>IF(ISBLANK(D9334),"",INT(YEARFRAC(D9334,'Vispārīga informācija'!$B$2)))</f>
      </c>
      <c r="F9334" s="2">
        <f>IFERROR(IF(ISBLANK($A9334),"",IF($A9334="Ūdeņraža jonu koncentrācija",VLOOKUP(Dati!$A9334,Normas!$A:$D,2,FALSE),VLOOKUP(Dati!$A9334,Normas!$A:$D,2,FALSE)*0.6)),"")</f>
      </c>
      <c r="G9334" s="2">
        <f>IFERROR(IF(ISBLANK($A9334),"",IF($A9334="Ūdeņraža jonu koncentrācija",VLOOKUP(Dati!$A9334,Normas!$A:$D,3,FALSE),VLOOKUP(Dati!$A9334,Normas!$A:$D,3,FALSE)*0.6)),"")</f>
      </c>
      <c r="H9334" s="2">
        <f>IFERROR(IF(ISBLANK($A9334),"",IF($A9334="Ūdeņraža jonu koncentrācija",VLOOKUP(Dati!$A9334,Normas!$A:$D,2,FALSE),VLOOKUP(Dati!$A9334,Normas!$A:$D,2,FALSE)*0.3)),"")</f>
      </c>
      <c r="I9334" s="2">
        <f>IFERROR(IF(ISBLANK($A9334),"",IF($A9334="Ūdeņraža jonu koncentrācija",VLOOKUP(Dati!$A9334,Normas!$A:$D,3,FALSE),VLOOKUP(Dati!$A9334,Normas!$A:$D,3,FALSE)*0.3)),"")</f>
      </c>
    </row>
    <row r="9335" spans="2:9" x14ac:dyDescent="0.2">
      <c r="B9335">
        <f>IF(ISBLANK(A9335),"",VLOOKUP(A9335,Normas!A:D,4,FALSE))</f>
      </c>
      <c r="E9335" s="2">
        <f>IF(ISBLANK(D9335),"",INT(YEARFRAC(D9335,'Vispārīga informācija'!$B$2)))</f>
      </c>
      <c r="F9335" s="2">
        <f>IFERROR(IF(ISBLANK($A9335),"",IF($A9335="Ūdeņraža jonu koncentrācija",VLOOKUP(Dati!$A9335,Normas!$A:$D,2,FALSE),VLOOKUP(Dati!$A9335,Normas!$A:$D,2,FALSE)*0.6)),"")</f>
      </c>
      <c r="G9335" s="2">
        <f>IFERROR(IF(ISBLANK($A9335),"",IF($A9335="Ūdeņraža jonu koncentrācija",VLOOKUP(Dati!$A9335,Normas!$A:$D,3,FALSE),VLOOKUP(Dati!$A9335,Normas!$A:$D,3,FALSE)*0.6)),"")</f>
      </c>
      <c r="H9335" s="2">
        <f>IFERROR(IF(ISBLANK($A9335),"",IF($A9335="Ūdeņraža jonu koncentrācija",VLOOKUP(Dati!$A9335,Normas!$A:$D,2,FALSE),VLOOKUP(Dati!$A9335,Normas!$A:$D,2,FALSE)*0.3)),"")</f>
      </c>
      <c r="I9335" s="2">
        <f>IFERROR(IF(ISBLANK($A9335),"",IF($A9335="Ūdeņraža jonu koncentrācija",VLOOKUP(Dati!$A9335,Normas!$A:$D,3,FALSE),VLOOKUP(Dati!$A9335,Normas!$A:$D,3,FALSE)*0.3)),"")</f>
      </c>
    </row>
    <row r="9336" spans="2:9" x14ac:dyDescent="0.2">
      <c r="B9336">
        <f>IF(ISBLANK(A9336),"",VLOOKUP(A9336,Normas!A:D,4,FALSE))</f>
      </c>
      <c r="E9336" s="2">
        <f>IF(ISBLANK(D9336),"",INT(YEARFRAC(D9336,'Vispārīga informācija'!$B$2)))</f>
      </c>
      <c r="F9336" s="2">
        <f>IFERROR(IF(ISBLANK($A9336),"",IF($A9336="Ūdeņraža jonu koncentrācija",VLOOKUP(Dati!$A9336,Normas!$A:$D,2,FALSE),VLOOKUP(Dati!$A9336,Normas!$A:$D,2,FALSE)*0.6)),"")</f>
      </c>
      <c r="G9336" s="2">
        <f>IFERROR(IF(ISBLANK($A9336),"",IF($A9336="Ūdeņraža jonu koncentrācija",VLOOKUP(Dati!$A9336,Normas!$A:$D,3,FALSE),VLOOKUP(Dati!$A9336,Normas!$A:$D,3,FALSE)*0.6)),"")</f>
      </c>
      <c r="H9336" s="2">
        <f>IFERROR(IF(ISBLANK($A9336),"",IF($A9336="Ūdeņraža jonu koncentrācija",VLOOKUP(Dati!$A9336,Normas!$A:$D,2,FALSE),VLOOKUP(Dati!$A9336,Normas!$A:$D,2,FALSE)*0.3)),"")</f>
      </c>
      <c r="I9336" s="2">
        <f>IFERROR(IF(ISBLANK($A9336),"",IF($A9336="Ūdeņraža jonu koncentrācija",VLOOKUP(Dati!$A9336,Normas!$A:$D,3,FALSE),VLOOKUP(Dati!$A9336,Normas!$A:$D,3,FALSE)*0.3)),"")</f>
      </c>
    </row>
    <row r="9337" spans="2:9" x14ac:dyDescent="0.2">
      <c r="B9337">
        <f>IF(ISBLANK(A9337),"",VLOOKUP(A9337,Normas!A:D,4,FALSE))</f>
      </c>
      <c r="E9337" s="2">
        <f>IF(ISBLANK(D9337),"",INT(YEARFRAC(D9337,'Vispārīga informācija'!$B$2)))</f>
      </c>
      <c r="F9337" s="2">
        <f>IFERROR(IF(ISBLANK($A9337),"",IF($A9337="Ūdeņraža jonu koncentrācija",VLOOKUP(Dati!$A9337,Normas!$A:$D,2,FALSE),VLOOKUP(Dati!$A9337,Normas!$A:$D,2,FALSE)*0.6)),"")</f>
      </c>
      <c r="G9337" s="2">
        <f>IFERROR(IF(ISBLANK($A9337),"",IF($A9337="Ūdeņraža jonu koncentrācija",VLOOKUP(Dati!$A9337,Normas!$A:$D,3,FALSE),VLOOKUP(Dati!$A9337,Normas!$A:$D,3,FALSE)*0.6)),"")</f>
      </c>
      <c r="H9337" s="2">
        <f>IFERROR(IF(ISBLANK($A9337),"",IF($A9337="Ūdeņraža jonu koncentrācija",VLOOKUP(Dati!$A9337,Normas!$A:$D,2,FALSE),VLOOKUP(Dati!$A9337,Normas!$A:$D,2,FALSE)*0.3)),"")</f>
      </c>
      <c r="I9337" s="2">
        <f>IFERROR(IF(ISBLANK($A9337),"",IF($A9337="Ūdeņraža jonu koncentrācija",VLOOKUP(Dati!$A9337,Normas!$A:$D,3,FALSE),VLOOKUP(Dati!$A9337,Normas!$A:$D,3,FALSE)*0.3)),"")</f>
      </c>
    </row>
    <row r="9338" spans="2:9" x14ac:dyDescent="0.2">
      <c r="B9338">
        <f>IF(ISBLANK(A9338),"",VLOOKUP(A9338,Normas!A:D,4,FALSE))</f>
      </c>
      <c r="E9338" s="2">
        <f>IF(ISBLANK(D9338),"",INT(YEARFRAC(D9338,'Vispārīga informācija'!$B$2)))</f>
      </c>
      <c r="F9338" s="2">
        <f>IFERROR(IF(ISBLANK($A9338),"",IF($A9338="Ūdeņraža jonu koncentrācija",VLOOKUP(Dati!$A9338,Normas!$A:$D,2,FALSE),VLOOKUP(Dati!$A9338,Normas!$A:$D,2,FALSE)*0.6)),"")</f>
      </c>
      <c r="G9338" s="2">
        <f>IFERROR(IF(ISBLANK($A9338),"",IF($A9338="Ūdeņraža jonu koncentrācija",VLOOKUP(Dati!$A9338,Normas!$A:$D,3,FALSE),VLOOKUP(Dati!$A9338,Normas!$A:$D,3,FALSE)*0.6)),"")</f>
      </c>
      <c r="H9338" s="2">
        <f>IFERROR(IF(ISBLANK($A9338),"",IF($A9338="Ūdeņraža jonu koncentrācija",VLOOKUP(Dati!$A9338,Normas!$A:$D,2,FALSE),VLOOKUP(Dati!$A9338,Normas!$A:$D,2,FALSE)*0.3)),"")</f>
      </c>
      <c r="I9338" s="2">
        <f>IFERROR(IF(ISBLANK($A9338),"",IF($A9338="Ūdeņraža jonu koncentrācija",VLOOKUP(Dati!$A9338,Normas!$A:$D,3,FALSE),VLOOKUP(Dati!$A9338,Normas!$A:$D,3,FALSE)*0.3)),"")</f>
      </c>
    </row>
    <row r="9339" spans="2:9" x14ac:dyDescent="0.2">
      <c r="B9339">
        <f>IF(ISBLANK(A9339),"",VLOOKUP(A9339,Normas!A:D,4,FALSE))</f>
      </c>
      <c r="E9339" s="2">
        <f>IF(ISBLANK(D9339),"",INT(YEARFRAC(D9339,'Vispārīga informācija'!$B$2)))</f>
      </c>
      <c r="F9339" s="2">
        <f>IFERROR(IF(ISBLANK($A9339),"",IF($A9339="Ūdeņraža jonu koncentrācija",VLOOKUP(Dati!$A9339,Normas!$A:$D,2,FALSE),VLOOKUP(Dati!$A9339,Normas!$A:$D,2,FALSE)*0.6)),"")</f>
      </c>
      <c r="G9339" s="2">
        <f>IFERROR(IF(ISBLANK($A9339),"",IF($A9339="Ūdeņraža jonu koncentrācija",VLOOKUP(Dati!$A9339,Normas!$A:$D,3,FALSE),VLOOKUP(Dati!$A9339,Normas!$A:$D,3,FALSE)*0.6)),"")</f>
      </c>
      <c r="H9339" s="2">
        <f>IFERROR(IF(ISBLANK($A9339),"",IF($A9339="Ūdeņraža jonu koncentrācija",VLOOKUP(Dati!$A9339,Normas!$A:$D,2,FALSE),VLOOKUP(Dati!$A9339,Normas!$A:$D,2,FALSE)*0.3)),"")</f>
      </c>
      <c r="I9339" s="2">
        <f>IFERROR(IF(ISBLANK($A9339),"",IF($A9339="Ūdeņraža jonu koncentrācija",VLOOKUP(Dati!$A9339,Normas!$A:$D,3,FALSE),VLOOKUP(Dati!$A9339,Normas!$A:$D,3,FALSE)*0.3)),"")</f>
      </c>
    </row>
    <row r="9340" spans="2:9" x14ac:dyDescent="0.2">
      <c r="B9340">
        <f>IF(ISBLANK(A9340),"",VLOOKUP(A9340,Normas!A:D,4,FALSE))</f>
      </c>
      <c r="E9340" s="2">
        <f>IF(ISBLANK(D9340),"",INT(YEARFRAC(D9340,'Vispārīga informācija'!$B$2)))</f>
      </c>
      <c r="F9340" s="2">
        <f>IFERROR(IF(ISBLANK($A9340),"",IF($A9340="Ūdeņraža jonu koncentrācija",VLOOKUP(Dati!$A9340,Normas!$A:$D,2,FALSE),VLOOKUP(Dati!$A9340,Normas!$A:$D,2,FALSE)*0.6)),"")</f>
      </c>
      <c r="G9340" s="2">
        <f>IFERROR(IF(ISBLANK($A9340),"",IF($A9340="Ūdeņraža jonu koncentrācija",VLOOKUP(Dati!$A9340,Normas!$A:$D,3,FALSE),VLOOKUP(Dati!$A9340,Normas!$A:$D,3,FALSE)*0.6)),"")</f>
      </c>
      <c r="H9340" s="2">
        <f>IFERROR(IF(ISBLANK($A9340),"",IF($A9340="Ūdeņraža jonu koncentrācija",VLOOKUP(Dati!$A9340,Normas!$A:$D,2,FALSE),VLOOKUP(Dati!$A9340,Normas!$A:$D,2,FALSE)*0.3)),"")</f>
      </c>
      <c r="I9340" s="2">
        <f>IFERROR(IF(ISBLANK($A9340),"",IF($A9340="Ūdeņraža jonu koncentrācija",VLOOKUP(Dati!$A9340,Normas!$A:$D,3,FALSE),VLOOKUP(Dati!$A9340,Normas!$A:$D,3,FALSE)*0.3)),"")</f>
      </c>
    </row>
    <row r="9341" spans="2:9" x14ac:dyDescent="0.2">
      <c r="B9341">
        <f>IF(ISBLANK(A9341),"",VLOOKUP(A9341,Normas!A:D,4,FALSE))</f>
      </c>
      <c r="E9341" s="2">
        <f>IF(ISBLANK(D9341),"",INT(YEARFRAC(D9341,'Vispārīga informācija'!$B$2)))</f>
      </c>
      <c r="F9341" s="2">
        <f>IFERROR(IF(ISBLANK($A9341),"",IF($A9341="Ūdeņraža jonu koncentrācija",VLOOKUP(Dati!$A9341,Normas!$A:$D,2,FALSE),VLOOKUP(Dati!$A9341,Normas!$A:$D,2,FALSE)*0.6)),"")</f>
      </c>
      <c r="G9341" s="2">
        <f>IFERROR(IF(ISBLANK($A9341),"",IF($A9341="Ūdeņraža jonu koncentrācija",VLOOKUP(Dati!$A9341,Normas!$A:$D,3,FALSE),VLOOKUP(Dati!$A9341,Normas!$A:$D,3,FALSE)*0.6)),"")</f>
      </c>
      <c r="H9341" s="2">
        <f>IFERROR(IF(ISBLANK($A9341),"",IF($A9341="Ūdeņraža jonu koncentrācija",VLOOKUP(Dati!$A9341,Normas!$A:$D,2,FALSE),VLOOKUP(Dati!$A9341,Normas!$A:$D,2,FALSE)*0.3)),"")</f>
      </c>
      <c r="I9341" s="2">
        <f>IFERROR(IF(ISBLANK($A9341),"",IF($A9341="Ūdeņraža jonu koncentrācija",VLOOKUP(Dati!$A9341,Normas!$A:$D,3,FALSE),VLOOKUP(Dati!$A9341,Normas!$A:$D,3,FALSE)*0.3)),"")</f>
      </c>
    </row>
    <row r="9342" spans="2:9" x14ac:dyDescent="0.2">
      <c r="B9342">
        <f>IF(ISBLANK(A9342),"",VLOOKUP(A9342,Normas!A:D,4,FALSE))</f>
      </c>
      <c r="E9342" s="2">
        <f>IF(ISBLANK(D9342),"",INT(YEARFRAC(D9342,'Vispārīga informācija'!$B$2)))</f>
      </c>
      <c r="F9342" s="2">
        <f>IFERROR(IF(ISBLANK($A9342),"",IF($A9342="Ūdeņraža jonu koncentrācija",VLOOKUP(Dati!$A9342,Normas!$A:$D,2,FALSE),VLOOKUP(Dati!$A9342,Normas!$A:$D,2,FALSE)*0.6)),"")</f>
      </c>
      <c r="G9342" s="2">
        <f>IFERROR(IF(ISBLANK($A9342),"",IF($A9342="Ūdeņraža jonu koncentrācija",VLOOKUP(Dati!$A9342,Normas!$A:$D,3,FALSE),VLOOKUP(Dati!$A9342,Normas!$A:$D,3,FALSE)*0.6)),"")</f>
      </c>
      <c r="H9342" s="2">
        <f>IFERROR(IF(ISBLANK($A9342),"",IF($A9342="Ūdeņraža jonu koncentrācija",VLOOKUP(Dati!$A9342,Normas!$A:$D,2,FALSE),VLOOKUP(Dati!$A9342,Normas!$A:$D,2,FALSE)*0.3)),"")</f>
      </c>
      <c r="I9342" s="2">
        <f>IFERROR(IF(ISBLANK($A9342),"",IF($A9342="Ūdeņraža jonu koncentrācija",VLOOKUP(Dati!$A9342,Normas!$A:$D,3,FALSE),VLOOKUP(Dati!$A9342,Normas!$A:$D,3,FALSE)*0.3)),"")</f>
      </c>
    </row>
    <row r="9343" spans="2:9" x14ac:dyDescent="0.2">
      <c r="B9343">
        <f>IF(ISBLANK(A9343),"",VLOOKUP(A9343,Normas!A:D,4,FALSE))</f>
      </c>
      <c r="E9343" s="2">
        <f>IF(ISBLANK(D9343),"",INT(YEARFRAC(D9343,'Vispārīga informācija'!$B$2)))</f>
      </c>
      <c r="F9343" s="2">
        <f>IFERROR(IF(ISBLANK($A9343),"",IF($A9343="Ūdeņraža jonu koncentrācija",VLOOKUP(Dati!$A9343,Normas!$A:$D,2,FALSE),VLOOKUP(Dati!$A9343,Normas!$A:$D,2,FALSE)*0.6)),"")</f>
      </c>
      <c r="G9343" s="2">
        <f>IFERROR(IF(ISBLANK($A9343),"",IF($A9343="Ūdeņraža jonu koncentrācija",VLOOKUP(Dati!$A9343,Normas!$A:$D,3,FALSE),VLOOKUP(Dati!$A9343,Normas!$A:$D,3,FALSE)*0.6)),"")</f>
      </c>
      <c r="H9343" s="2">
        <f>IFERROR(IF(ISBLANK($A9343),"",IF($A9343="Ūdeņraža jonu koncentrācija",VLOOKUP(Dati!$A9343,Normas!$A:$D,2,FALSE),VLOOKUP(Dati!$A9343,Normas!$A:$D,2,FALSE)*0.3)),"")</f>
      </c>
      <c r="I9343" s="2">
        <f>IFERROR(IF(ISBLANK($A9343),"",IF($A9343="Ūdeņraža jonu koncentrācija",VLOOKUP(Dati!$A9343,Normas!$A:$D,3,FALSE),VLOOKUP(Dati!$A9343,Normas!$A:$D,3,FALSE)*0.3)),"")</f>
      </c>
    </row>
    <row r="9344" spans="2:9" x14ac:dyDescent="0.2">
      <c r="B9344">
        <f>IF(ISBLANK(A9344),"",VLOOKUP(A9344,Normas!A:D,4,FALSE))</f>
      </c>
      <c r="E9344" s="2">
        <f>IF(ISBLANK(D9344),"",INT(YEARFRAC(D9344,'Vispārīga informācija'!$B$2)))</f>
      </c>
      <c r="F9344" s="2">
        <f>IFERROR(IF(ISBLANK($A9344),"",IF($A9344="Ūdeņraža jonu koncentrācija",VLOOKUP(Dati!$A9344,Normas!$A:$D,2,FALSE),VLOOKUP(Dati!$A9344,Normas!$A:$D,2,FALSE)*0.6)),"")</f>
      </c>
      <c r="G9344" s="2">
        <f>IFERROR(IF(ISBLANK($A9344),"",IF($A9344="Ūdeņraža jonu koncentrācija",VLOOKUP(Dati!$A9344,Normas!$A:$D,3,FALSE),VLOOKUP(Dati!$A9344,Normas!$A:$D,3,FALSE)*0.6)),"")</f>
      </c>
      <c r="H9344" s="2">
        <f>IFERROR(IF(ISBLANK($A9344),"",IF($A9344="Ūdeņraža jonu koncentrācija",VLOOKUP(Dati!$A9344,Normas!$A:$D,2,FALSE),VLOOKUP(Dati!$A9344,Normas!$A:$D,2,FALSE)*0.3)),"")</f>
      </c>
      <c r="I9344" s="2">
        <f>IFERROR(IF(ISBLANK($A9344),"",IF($A9344="Ūdeņraža jonu koncentrācija",VLOOKUP(Dati!$A9344,Normas!$A:$D,3,FALSE),VLOOKUP(Dati!$A9344,Normas!$A:$D,3,FALSE)*0.3)),"")</f>
      </c>
    </row>
    <row r="9345" spans="2:9" x14ac:dyDescent="0.2">
      <c r="B9345">
        <f>IF(ISBLANK(A9345),"",VLOOKUP(A9345,Normas!A:D,4,FALSE))</f>
      </c>
      <c r="E9345" s="2">
        <f>IF(ISBLANK(D9345),"",INT(YEARFRAC(D9345,'Vispārīga informācija'!$B$2)))</f>
      </c>
      <c r="F9345" s="2">
        <f>IFERROR(IF(ISBLANK($A9345),"",IF($A9345="Ūdeņraža jonu koncentrācija",VLOOKUP(Dati!$A9345,Normas!$A:$D,2,FALSE),VLOOKUP(Dati!$A9345,Normas!$A:$D,2,FALSE)*0.6)),"")</f>
      </c>
      <c r="G9345" s="2">
        <f>IFERROR(IF(ISBLANK($A9345),"",IF($A9345="Ūdeņraža jonu koncentrācija",VLOOKUP(Dati!$A9345,Normas!$A:$D,3,FALSE),VLOOKUP(Dati!$A9345,Normas!$A:$D,3,FALSE)*0.6)),"")</f>
      </c>
      <c r="H9345" s="2">
        <f>IFERROR(IF(ISBLANK($A9345),"",IF($A9345="Ūdeņraža jonu koncentrācija",VLOOKUP(Dati!$A9345,Normas!$A:$D,2,FALSE),VLOOKUP(Dati!$A9345,Normas!$A:$D,2,FALSE)*0.3)),"")</f>
      </c>
      <c r="I9345" s="2">
        <f>IFERROR(IF(ISBLANK($A9345),"",IF($A9345="Ūdeņraža jonu koncentrācija",VLOOKUP(Dati!$A9345,Normas!$A:$D,3,FALSE),VLOOKUP(Dati!$A9345,Normas!$A:$D,3,FALSE)*0.3)),"")</f>
      </c>
    </row>
    <row r="9346" spans="2:9" x14ac:dyDescent="0.2">
      <c r="B9346">
        <f>IF(ISBLANK(A9346),"",VLOOKUP(A9346,Normas!A:D,4,FALSE))</f>
      </c>
      <c r="E9346" s="2">
        <f>IF(ISBLANK(D9346),"",INT(YEARFRAC(D9346,'Vispārīga informācija'!$B$2)))</f>
      </c>
      <c r="F9346" s="2">
        <f>IFERROR(IF(ISBLANK($A9346),"",IF($A9346="Ūdeņraža jonu koncentrācija",VLOOKUP(Dati!$A9346,Normas!$A:$D,2,FALSE),VLOOKUP(Dati!$A9346,Normas!$A:$D,2,FALSE)*0.6)),"")</f>
      </c>
      <c r="G9346" s="2">
        <f>IFERROR(IF(ISBLANK($A9346),"",IF($A9346="Ūdeņraža jonu koncentrācija",VLOOKUP(Dati!$A9346,Normas!$A:$D,3,FALSE),VLOOKUP(Dati!$A9346,Normas!$A:$D,3,FALSE)*0.6)),"")</f>
      </c>
      <c r="H9346" s="2">
        <f>IFERROR(IF(ISBLANK($A9346),"",IF($A9346="Ūdeņraža jonu koncentrācija",VLOOKUP(Dati!$A9346,Normas!$A:$D,2,FALSE),VLOOKUP(Dati!$A9346,Normas!$A:$D,2,FALSE)*0.3)),"")</f>
      </c>
      <c r="I9346" s="2">
        <f>IFERROR(IF(ISBLANK($A9346),"",IF($A9346="Ūdeņraža jonu koncentrācija",VLOOKUP(Dati!$A9346,Normas!$A:$D,3,FALSE),VLOOKUP(Dati!$A9346,Normas!$A:$D,3,FALSE)*0.3)),"")</f>
      </c>
    </row>
    <row r="9347" spans="2:9" x14ac:dyDescent="0.2">
      <c r="B9347">
        <f>IF(ISBLANK(A9347),"",VLOOKUP(A9347,Normas!A:D,4,FALSE))</f>
      </c>
      <c r="E9347" s="2">
        <f>IF(ISBLANK(D9347),"",INT(YEARFRAC(D9347,'Vispārīga informācija'!$B$2)))</f>
      </c>
      <c r="F9347" s="2">
        <f>IFERROR(IF(ISBLANK($A9347),"",IF($A9347="Ūdeņraža jonu koncentrācija",VLOOKUP(Dati!$A9347,Normas!$A:$D,2,FALSE),VLOOKUP(Dati!$A9347,Normas!$A:$D,2,FALSE)*0.6)),"")</f>
      </c>
      <c r="G9347" s="2">
        <f>IFERROR(IF(ISBLANK($A9347),"",IF($A9347="Ūdeņraža jonu koncentrācija",VLOOKUP(Dati!$A9347,Normas!$A:$D,3,FALSE),VLOOKUP(Dati!$A9347,Normas!$A:$D,3,FALSE)*0.6)),"")</f>
      </c>
      <c r="H9347" s="2">
        <f>IFERROR(IF(ISBLANK($A9347),"",IF($A9347="Ūdeņraža jonu koncentrācija",VLOOKUP(Dati!$A9347,Normas!$A:$D,2,FALSE),VLOOKUP(Dati!$A9347,Normas!$A:$D,2,FALSE)*0.3)),"")</f>
      </c>
      <c r="I9347" s="2">
        <f>IFERROR(IF(ISBLANK($A9347),"",IF($A9347="Ūdeņraža jonu koncentrācija",VLOOKUP(Dati!$A9347,Normas!$A:$D,3,FALSE),VLOOKUP(Dati!$A9347,Normas!$A:$D,3,FALSE)*0.3)),"")</f>
      </c>
    </row>
    <row r="9348" spans="2:9" x14ac:dyDescent="0.2">
      <c r="B9348">
        <f>IF(ISBLANK(A9348),"",VLOOKUP(A9348,Normas!A:D,4,FALSE))</f>
      </c>
      <c r="E9348" s="2">
        <f>IF(ISBLANK(D9348),"",INT(YEARFRAC(D9348,'Vispārīga informācija'!$B$2)))</f>
      </c>
      <c r="F9348" s="2">
        <f>IFERROR(IF(ISBLANK($A9348),"",IF($A9348="Ūdeņraža jonu koncentrācija",VLOOKUP(Dati!$A9348,Normas!$A:$D,2,FALSE),VLOOKUP(Dati!$A9348,Normas!$A:$D,2,FALSE)*0.6)),"")</f>
      </c>
      <c r="G9348" s="2">
        <f>IFERROR(IF(ISBLANK($A9348),"",IF($A9348="Ūdeņraža jonu koncentrācija",VLOOKUP(Dati!$A9348,Normas!$A:$D,3,FALSE),VLOOKUP(Dati!$A9348,Normas!$A:$D,3,FALSE)*0.6)),"")</f>
      </c>
      <c r="H9348" s="2">
        <f>IFERROR(IF(ISBLANK($A9348),"",IF($A9348="Ūdeņraža jonu koncentrācija",VLOOKUP(Dati!$A9348,Normas!$A:$D,2,FALSE),VLOOKUP(Dati!$A9348,Normas!$A:$D,2,FALSE)*0.3)),"")</f>
      </c>
      <c r="I9348" s="2">
        <f>IFERROR(IF(ISBLANK($A9348),"",IF($A9348="Ūdeņraža jonu koncentrācija",VLOOKUP(Dati!$A9348,Normas!$A:$D,3,FALSE),VLOOKUP(Dati!$A9348,Normas!$A:$D,3,FALSE)*0.3)),"")</f>
      </c>
    </row>
    <row r="9349" spans="2:9" x14ac:dyDescent="0.2">
      <c r="B9349">
        <f>IF(ISBLANK(A9349),"",VLOOKUP(A9349,Normas!A:D,4,FALSE))</f>
      </c>
      <c r="E9349" s="2">
        <f>IF(ISBLANK(D9349),"",INT(YEARFRAC(D9349,'Vispārīga informācija'!$B$2)))</f>
      </c>
      <c r="F9349" s="2">
        <f>IFERROR(IF(ISBLANK($A9349),"",IF($A9349="Ūdeņraža jonu koncentrācija",VLOOKUP(Dati!$A9349,Normas!$A:$D,2,FALSE),VLOOKUP(Dati!$A9349,Normas!$A:$D,2,FALSE)*0.6)),"")</f>
      </c>
      <c r="G9349" s="2">
        <f>IFERROR(IF(ISBLANK($A9349),"",IF($A9349="Ūdeņraža jonu koncentrācija",VLOOKUP(Dati!$A9349,Normas!$A:$D,3,FALSE),VLOOKUP(Dati!$A9349,Normas!$A:$D,3,FALSE)*0.6)),"")</f>
      </c>
      <c r="H9349" s="2">
        <f>IFERROR(IF(ISBLANK($A9349),"",IF($A9349="Ūdeņraža jonu koncentrācija",VLOOKUP(Dati!$A9349,Normas!$A:$D,2,FALSE),VLOOKUP(Dati!$A9349,Normas!$A:$D,2,FALSE)*0.3)),"")</f>
      </c>
      <c r="I9349" s="2">
        <f>IFERROR(IF(ISBLANK($A9349),"",IF($A9349="Ūdeņraža jonu koncentrācija",VLOOKUP(Dati!$A9349,Normas!$A:$D,3,FALSE),VLOOKUP(Dati!$A9349,Normas!$A:$D,3,FALSE)*0.3)),"")</f>
      </c>
    </row>
    <row r="9350" spans="2:9" x14ac:dyDescent="0.2">
      <c r="B9350">
        <f>IF(ISBLANK(A9350),"",VLOOKUP(A9350,Normas!A:D,4,FALSE))</f>
      </c>
      <c r="E9350" s="2">
        <f>IF(ISBLANK(D9350),"",INT(YEARFRAC(D9350,'Vispārīga informācija'!$B$2)))</f>
      </c>
      <c r="F9350" s="2">
        <f>IFERROR(IF(ISBLANK($A9350),"",IF($A9350="Ūdeņraža jonu koncentrācija",VLOOKUP(Dati!$A9350,Normas!$A:$D,2,FALSE),VLOOKUP(Dati!$A9350,Normas!$A:$D,2,FALSE)*0.6)),"")</f>
      </c>
      <c r="G9350" s="2">
        <f>IFERROR(IF(ISBLANK($A9350),"",IF($A9350="Ūdeņraža jonu koncentrācija",VLOOKUP(Dati!$A9350,Normas!$A:$D,3,FALSE),VLOOKUP(Dati!$A9350,Normas!$A:$D,3,FALSE)*0.6)),"")</f>
      </c>
      <c r="H9350" s="2">
        <f>IFERROR(IF(ISBLANK($A9350),"",IF($A9350="Ūdeņraža jonu koncentrācija",VLOOKUP(Dati!$A9350,Normas!$A:$D,2,FALSE),VLOOKUP(Dati!$A9350,Normas!$A:$D,2,FALSE)*0.3)),"")</f>
      </c>
      <c r="I9350" s="2">
        <f>IFERROR(IF(ISBLANK($A9350),"",IF($A9350="Ūdeņraža jonu koncentrācija",VLOOKUP(Dati!$A9350,Normas!$A:$D,3,FALSE),VLOOKUP(Dati!$A9350,Normas!$A:$D,3,FALSE)*0.3)),"")</f>
      </c>
    </row>
    <row r="9351" spans="2:9" x14ac:dyDescent="0.2">
      <c r="B9351">
        <f>IF(ISBLANK(A9351),"",VLOOKUP(A9351,Normas!A:D,4,FALSE))</f>
      </c>
      <c r="E9351" s="2">
        <f>IF(ISBLANK(D9351),"",INT(YEARFRAC(D9351,'Vispārīga informācija'!$B$2)))</f>
      </c>
      <c r="F9351" s="2">
        <f>IFERROR(IF(ISBLANK($A9351),"",IF($A9351="Ūdeņraža jonu koncentrācija",VLOOKUP(Dati!$A9351,Normas!$A:$D,2,FALSE),VLOOKUP(Dati!$A9351,Normas!$A:$D,2,FALSE)*0.6)),"")</f>
      </c>
      <c r="G9351" s="2">
        <f>IFERROR(IF(ISBLANK($A9351),"",IF($A9351="Ūdeņraža jonu koncentrācija",VLOOKUP(Dati!$A9351,Normas!$A:$D,3,FALSE),VLOOKUP(Dati!$A9351,Normas!$A:$D,3,FALSE)*0.6)),"")</f>
      </c>
      <c r="H9351" s="2">
        <f>IFERROR(IF(ISBLANK($A9351),"",IF($A9351="Ūdeņraža jonu koncentrācija",VLOOKUP(Dati!$A9351,Normas!$A:$D,2,FALSE),VLOOKUP(Dati!$A9351,Normas!$A:$D,2,FALSE)*0.3)),"")</f>
      </c>
      <c r="I9351" s="2">
        <f>IFERROR(IF(ISBLANK($A9351),"",IF($A9351="Ūdeņraža jonu koncentrācija",VLOOKUP(Dati!$A9351,Normas!$A:$D,3,FALSE),VLOOKUP(Dati!$A9351,Normas!$A:$D,3,FALSE)*0.3)),"")</f>
      </c>
    </row>
    <row r="9352" spans="2:9" x14ac:dyDescent="0.2">
      <c r="B9352">
        <f>IF(ISBLANK(A9352),"",VLOOKUP(A9352,Normas!A:D,4,FALSE))</f>
      </c>
      <c r="E9352" s="2">
        <f>IF(ISBLANK(D9352),"",INT(YEARFRAC(D9352,'Vispārīga informācija'!$B$2)))</f>
      </c>
      <c r="F9352" s="2">
        <f>IFERROR(IF(ISBLANK($A9352),"",IF($A9352="Ūdeņraža jonu koncentrācija",VLOOKUP(Dati!$A9352,Normas!$A:$D,2,FALSE),VLOOKUP(Dati!$A9352,Normas!$A:$D,2,FALSE)*0.6)),"")</f>
      </c>
      <c r="G9352" s="2">
        <f>IFERROR(IF(ISBLANK($A9352),"",IF($A9352="Ūdeņraža jonu koncentrācija",VLOOKUP(Dati!$A9352,Normas!$A:$D,3,FALSE),VLOOKUP(Dati!$A9352,Normas!$A:$D,3,FALSE)*0.6)),"")</f>
      </c>
      <c r="H9352" s="2">
        <f>IFERROR(IF(ISBLANK($A9352),"",IF($A9352="Ūdeņraža jonu koncentrācija",VLOOKUP(Dati!$A9352,Normas!$A:$D,2,FALSE),VLOOKUP(Dati!$A9352,Normas!$A:$D,2,FALSE)*0.3)),"")</f>
      </c>
      <c r="I9352" s="2">
        <f>IFERROR(IF(ISBLANK($A9352),"",IF($A9352="Ūdeņraža jonu koncentrācija",VLOOKUP(Dati!$A9352,Normas!$A:$D,3,FALSE),VLOOKUP(Dati!$A9352,Normas!$A:$D,3,FALSE)*0.3)),"")</f>
      </c>
    </row>
    <row r="9353" spans="2:9" x14ac:dyDescent="0.2">
      <c r="B9353">
        <f>IF(ISBLANK(A9353),"",VLOOKUP(A9353,Normas!A:D,4,FALSE))</f>
      </c>
      <c r="E9353" s="2">
        <f>IF(ISBLANK(D9353),"",INT(YEARFRAC(D9353,'Vispārīga informācija'!$B$2)))</f>
      </c>
      <c r="F9353" s="2">
        <f>IFERROR(IF(ISBLANK($A9353),"",IF($A9353="Ūdeņraža jonu koncentrācija",VLOOKUP(Dati!$A9353,Normas!$A:$D,2,FALSE),VLOOKUP(Dati!$A9353,Normas!$A:$D,2,FALSE)*0.6)),"")</f>
      </c>
      <c r="G9353" s="2">
        <f>IFERROR(IF(ISBLANK($A9353),"",IF($A9353="Ūdeņraža jonu koncentrācija",VLOOKUP(Dati!$A9353,Normas!$A:$D,3,FALSE),VLOOKUP(Dati!$A9353,Normas!$A:$D,3,FALSE)*0.6)),"")</f>
      </c>
      <c r="H9353" s="2">
        <f>IFERROR(IF(ISBLANK($A9353),"",IF($A9353="Ūdeņraža jonu koncentrācija",VLOOKUP(Dati!$A9353,Normas!$A:$D,2,FALSE),VLOOKUP(Dati!$A9353,Normas!$A:$D,2,FALSE)*0.3)),"")</f>
      </c>
      <c r="I9353" s="2">
        <f>IFERROR(IF(ISBLANK($A9353),"",IF($A9353="Ūdeņraža jonu koncentrācija",VLOOKUP(Dati!$A9353,Normas!$A:$D,3,FALSE),VLOOKUP(Dati!$A9353,Normas!$A:$D,3,FALSE)*0.3)),"")</f>
      </c>
    </row>
    <row r="9354" spans="2:9" x14ac:dyDescent="0.2">
      <c r="B9354">
        <f>IF(ISBLANK(A9354),"",VLOOKUP(A9354,Normas!A:D,4,FALSE))</f>
      </c>
      <c r="E9354" s="2">
        <f>IF(ISBLANK(D9354),"",INT(YEARFRAC(D9354,'Vispārīga informācija'!$B$2)))</f>
      </c>
      <c r="F9354" s="2">
        <f>IFERROR(IF(ISBLANK($A9354),"",IF($A9354="Ūdeņraža jonu koncentrācija",VLOOKUP(Dati!$A9354,Normas!$A:$D,2,FALSE),VLOOKUP(Dati!$A9354,Normas!$A:$D,2,FALSE)*0.6)),"")</f>
      </c>
      <c r="G9354" s="2">
        <f>IFERROR(IF(ISBLANK($A9354),"",IF($A9354="Ūdeņraža jonu koncentrācija",VLOOKUP(Dati!$A9354,Normas!$A:$D,3,FALSE),VLOOKUP(Dati!$A9354,Normas!$A:$D,3,FALSE)*0.6)),"")</f>
      </c>
      <c r="H9354" s="2">
        <f>IFERROR(IF(ISBLANK($A9354),"",IF($A9354="Ūdeņraža jonu koncentrācija",VLOOKUP(Dati!$A9354,Normas!$A:$D,2,FALSE),VLOOKUP(Dati!$A9354,Normas!$A:$D,2,FALSE)*0.3)),"")</f>
      </c>
      <c r="I9354" s="2">
        <f>IFERROR(IF(ISBLANK($A9354),"",IF($A9354="Ūdeņraža jonu koncentrācija",VLOOKUP(Dati!$A9354,Normas!$A:$D,3,FALSE),VLOOKUP(Dati!$A9354,Normas!$A:$D,3,FALSE)*0.3)),"")</f>
      </c>
    </row>
    <row r="9355" spans="2:9" x14ac:dyDescent="0.2">
      <c r="B9355">
        <f>IF(ISBLANK(A9355),"",VLOOKUP(A9355,Normas!A:D,4,FALSE))</f>
      </c>
      <c r="E9355" s="2">
        <f>IF(ISBLANK(D9355),"",INT(YEARFRAC(D9355,'Vispārīga informācija'!$B$2)))</f>
      </c>
      <c r="F9355" s="2">
        <f>IFERROR(IF(ISBLANK($A9355),"",IF($A9355="Ūdeņraža jonu koncentrācija",VLOOKUP(Dati!$A9355,Normas!$A:$D,2,FALSE),VLOOKUP(Dati!$A9355,Normas!$A:$D,2,FALSE)*0.6)),"")</f>
      </c>
      <c r="G9355" s="2">
        <f>IFERROR(IF(ISBLANK($A9355),"",IF($A9355="Ūdeņraža jonu koncentrācija",VLOOKUP(Dati!$A9355,Normas!$A:$D,3,FALSE),VLOOKUP(Dati!$A9355,Normas!$A:$D,3,FALSE)*0.6)),"")</f>
      </c>
      <c r="H9355" s="2">
        <f>IFERROR(IF(ISBLANK($A9355),"",IF($A9355="Ūdeņraža jonu koncentrācija",VLOOKUP(Dati!$A9355,Normas!$A:$D,2,FALSE),VLOOKUP(Dati!$A9355,Normas!$A:$D,2,FALSE)*0.3)),"")</f>
      </c>
      <c r="I9355" s="2">
        <f>IFERROR(IF(ISBLANK($A9355),"",IF($A9355="Ūdeņraža jonu koncentrācija",VLOOKUP(Dati!$A9355,Normas!$A:$D,3,FALSE),VLOOKUP(Dati!$A9355,Normas!$A:$D,3,FALSE)*0.3)),"")</f>
      </c>
    </row>
    <row r="9356" spans="2:9" x14ac:dyDescent="0.2">
      <c r="B9356">
        <f>IF(ISBLANK(A9356),"",VLOOKUP(A9356,Normas!A:D,4,FALSE))</f>
      </c>
      <c r="E9356" s="2">
        <f>IF(ISBLANK(D9356),"",INT(YEARFRAC(D9356,'Vispārīga informācija'!$B$2)))</f>
      </c>
      <c r="F9356" s="2">
        <f>IFERROR(IF(ISBLANK($A9356),"",IF($A9356="Ūdeņraža jonu koncentrācija",VLOOKUP(Dati!$A9356,Normas!$A:$D,2,FALSE),VLOOKUP(Dati!$A9356,Normas!$A:$D,2,FALSE)*0.6)),"")</f>
      </c>
      <c r="G9356" s="2">
        <f>IFERROR(IF(ISBLANK($A9356),"",IF($A9356="Ūdeņraža jonu koncentrācija",VLOOKUP(Dati!$A9356,Normas!$A:$D,3,FALSE),VLOOKUP(Dati!$A9356,Normas!$A:$D,3,FALSE)*0.6)),"")</f>
      </c>
      <c r="H9356" s="2">
        <f>IFERROR(IF(ISBLANK($A9356),"",IF($A9356="Ūdeņraža jonu koncentrācija",VLOOKUP(Dati!$A9356,Normas!$A:$D,2,FALSE),VLOOKUP(Dati!$A9356,Normas!$A:$D,2,FALSE)*0.3)),"")</f>
      </c>
      <c r="I9356" s="2">
        <f>IFERROR(IF(ISBLANK($A9356),"",IF($A9356="Ūdeņraža jonu koncentrācija",VLOOKUP(Dati!$A9356,Normas!$A:$D,3,FALSE),VLOOKUP(Dati!$A9356,Normas!$A:$D,3,FALSE)*0.3)),"")</f>
      </c>
    </row>
    <row r="9357" spans="2:9" x14ac:dyDescent="0.2">
      <c r="B9357">
        <f>IF(ISBLANK(A9357),"",VLOOKUP(A9357,Normas!A:D,4,FALSE))</f>
      </c>
      <c r="E9357" s="2">
        <f>IF(ISBLANK(D9357),"",INT(YEARFRAC(D9357,'Vispārīga informācija'!$B$2)))</f>
      </c>
      <c r="F9357" s="2">
        <f>IFERROR(IF(ISBLANK($A9357),"",IF($A9357="Ūdeņraža jonu koncentrācija",VLOOKUP(Dati!$A9357,Normas!$A:$D,2,FALSE),VLOOKUP(Dati!$A9357,Normas!$A:$D,2,FALSE)*0.6)),"")</f>
      </c>
      <c r="G9357" s="2">
        <f>IFERROR(IF(ISBLANK($A9357),"",IF($A9357="Ūdeņraža jonu koncentrācija",VLOOKUP(Dati!$A9357,Normas!$A:$D,3,FALSE),VLOOKUP(Dati!$A9357,Normas!$A:$D,3,FALSE)*0.6)),"")</f>
      </c>
      <c r="H9357" s="2">
        <f>IFERROR(IF(ISBLANK($A9357),"",IF($A9357="Ūdeņraža jonu koncentrācija",VLOOKUP(Dati!$A9357,Normas!$A:$D,2,FALSE),VLOOKUP(Dati!$A9357,Normas!$A:$D,2,FALSE)*0.3)),"")</f>
      </c>
      <c r="I9357" s="2">
        <f>IFERROR(IF(ISBLANK($A9357),"",IF($A9357="Ūdeņraža jonu koncentrācija",VLOOKUP(Dati!$A9357,Normas!$A:$D,3,FALSE),VLOOKUP(Dati!$A9357,Normas!$A:$D,3,FALSE)*0.3)),"")</f>
      </c>
    </row>
    <row r="9358" spans="2:9" x14ac:dyDescent="0.2">
      <c r="B9358">
        <f>IF(ISBLANK(A9358),"",VLOOKUP(A9358,Normas!A:D,4,FALSE))</f>
      </c>
      <c r="E9358" s="2">
        <f>IF(ISBLANK(D9358),"",INT(YEARFRAC(D9358,'Vispārīga informācija'!$B$2)))</f>
      </c>
      <c r="F9358" s="2">
        <f>IFERROR(IF(ISBLANK($A9358),"",IF($A9358="Ūdeņraža jonu koncentrācija",VLOOKUP(Dati!$A9358,Normas!$A:$D,2,FALSE),VLOOKUP(Dati!$A9358,Normas!$A:$D,2,FALSE)*0.6)),"")</f>
      </c>
      <c r="G9358" s="2">
        <f>IFERROR(IF(ISBLANK($A9358),"",IF($A9358="Ūdeņraža jonu koncentrācija",VLOOKUP(Dati!$A9358,Normas!$A:$D,3,FALSE),VLOOKUP(Dati!$A9358,Normas!$A:$D,3,FALSE)*0.6)),"")</f>
      </c>
      <c r="H9358" s="2">
        <f>IFERROR(IF(ISBLANK($A9358),"",IF($A9358="Ūdeņraža jonu koncentrācija",VLOOKUP(Dati!$A9358,Normas!$A:$D,2,FALSE),VLOOKUP(Dati!$A9358,Normas!$A:$D,2,FALSE)*0.3)),"")</f>
      </c>
      <c r="I9358" s="2">
        <f>IFERROR(IF(ISBLANK($A9358),"",IF($A9358="Ūdeņraža jonu koncentrācija",VLOOKUP(Dati!$A9358,Normas!$A:$D,3,FALSE),VLOOKUP(Dati!$A9358,Normas!$A:$D,3,FALSE)*0.3)),"")</f>
      </c>
    </row>
    <row r="9359" spans="2:9" x14ac:dyDescent="0.2">
      <c r="B9359">
        <f>IF(ISBLANK(A9359),"",VLOOKUP(A9359,Normas!A:D,4,FALSE))</f>
      </c>
      <c r="E9359" s="2">
        <f>IF(ISBLANK(D9359),"",INT(YEARFRAC(D9359,'Vispārīga informācija'!$B$2)))</f>
      </c>
      <c r="F9359" s="2">
        <f>IFERROR(IF(ISBLANK($A9359),"",IF($A9359="Ūdeņraža jonu koncentrācija",VLOOKUP(Dati!$A9359,Normas!$A:$D,2,FALSE),VLOOKUP(Dati!$A9359,Normas!$A:$D,2,FALSE)*0.6)),"")</f>
      </c>
      <c r="G9359" s="2">
        <f>IFERROR(IF(ISBLANK($A9359),"",IF($A9359="Ūdeņraža jonu koncentrācija",VLOOKUP(Dati!$A9359,Normas!$A:$D,3,FALSE),VLOOKUP(Dati!$A9359,Normas!$A:$D,3,FALSE)*0.6)),"")</f>
      </c>
      <c r="H9359" s="2">
        <f>IFERROR(IF(ISBLANK($A9359),"",IF($A9359="Ūdeņraža jonu koncentrācija",VLOOKUP(Dati!$A9359,Normas!$A:$D,2,FALSE),VLOOKUP(Dati!$A9359,Normas!$A:$D,2,FALSE)*0.3)),"")</f>
      </c>
      <c r="I9359" s="2">
        <f>IFERROR(IF(ISBLANK($A9359),"",IF($A9359="Ūdeņraža jonu koncentrācija",VLOOKUP(Dati!$A9359,Normas!$A:$D,3,FALSE),VLOOKUP(Dati!$A9359,Normas!$A:$D,3,FALSE)*0.3)),"")</f>
      </c>
    </row>
    <row r="9360" spans="2:9" x14ac:dyDescent="0.2">
      <c r="B9360">
        <f>IF(ISBLANK(A9360),"",VLOOKUP(A9360,Normas!A:D,4,FALSE))</f>
      </c>
      <c r="E9360" s="2">
        <f>IF(ISBLANK(D9360),"",INT(YEARFRAC(D9360,'Vispārīga informācija'!$B$2)))</f>
      </c>
      <c r="F9360" s="2">
        <f>IFERROR(IF(ISBLANK($A9360),"",IF($A9360="Ūdeņraža jonu koncentrācija",VLOOKUP(Dati!$A9360,Normas!$A:$D,2,FALSE),VLOOKUP(Dati!$A9360,Normas!$A:$D,2,FALSE)*0.6)),"")</f>
      </c>
      <c r="G9360" s="2">
        <f>IFERROR(IF(ISBLANK($A9360),"",IF($A9360="Ūdeņraža jonu koncentrācija",VLOOKUP(Dati!$A9360,Normas!$A:$D,3,FALSE),VLOOKUP(Dati!$A9360,Normas!$A:$D,3,FALSE)*0.6)),"")</f>
      </c>
      <c r="H9360" s="2">
        <f>IFERROR(IF(ISBLANK($A9360),"",IF($A9360="Ūdeņraža jonu koncentrācija",VLOOKUP(Dati!$A9360,Normas!$A:$D,2,FALSE),VLOOKUP(Dati!$A9360,Normas!$A:$D,2,FALSE)*0.3)),"")</f>
      </c>
      <c r="I9360" s="2">
        <f>IFERROR(IF(ISBLANK($A9360),"",IF($A9360="Ūdeņraža jonu koncentrācija",VLOOKUP(Dati!$A9360,Normas!$A:$D,3,FALSE),VLOOKUP(Dati!$A9360,Normas!$A:$D,3,FALSE)*0.3)),"")</f>
      </c>
    </row>
    <row r="9361" spans="2:9" x14ac:dyDescent="0.2">
      <c r="B9361">
        <f>IF(ISBLANK(A9361),"",VLOOKUP(A9361,Normas!A:D,4,FALSE))</f>
      </c>
      <c r="E9361" s="2">
        <f>IF(ISBLANK(D9361),"",INT(YEARFRAC(D9361,'Vispārīga informācija'!$B$2)))</f>
      </c>
      <c r="F9361" s="2">
        <f>IFERROR(IF(ISBLANK($A9361),"",IF($A9361="Ūdeņraža jonu koncentrācija",VLOOKUP(Dati!$A9361,Normas!$A:$D,2,FALSE),VLOOKUP(Dati!$A9361,Normas!$A:$D,2,FALSE)*0.6)),"")</f>
      </c>
      <c r="G9361" s="2">
        <f>IFERROR(IF(ISBLANK($A9361),"",IF($A9361="Ūdeņraža jonu koncentrācija",VLOOKUP(Dati!$A9361,Normas!$A:$D,3,FALSE),VLOOKUP(Dati!$A9361,Normas!$A:$D,3,FALSE)*0.6)),"")</f>
      </c>
      <c r="H9361" s="2">
        <f>IFERROR(IF(ISBLANK($A9361),"",IF($A9361="Ūdeņraža jonu koncentrācija",VLOOKUP(Dati!$A9361,Normas!$A:$D,2,FALSE),VLOOKUP(Dati!$A9361,Normas!$A:$D,2,FALSE)*0.3)),"")</f>
      </c>
      <c r="I9361" s="2">
        <f>IFERROR(IF(ISBLANK($A9361),"",IF($A9361="Ūdeņraža jonu koncentrācija",VLOOKUP(Dati!$A9361,Normas!$A:$D,3,FALSE),VLOOKUP(Dati!$A9361,Normas!$A:$D,3,FALSE)*0.3)),"")</f>
      </c>
    </row>
    <row r="9362" spans="2:9" x14ac:dyDescent="0.2">
      <c r="B9362">
        <f>IF(ISBLANK(A9362),"",VLOOKUP(A9362,Normas!A:D,4,FALSE))</f>
      </c>
      <c r="E9362" s="2">
        <f>IF(ISBLANK(D9362),"",INT(YEARFRAC(D9362,'Vispārīga informācija'!$B$2)))</f>
      </c>
      <c r="F9362" s="2">
        <f>IFERROR(IF(ISBLANK($A9362),"",IF($A9362="Ūdeņraža jonu koncentrācija",VLOOKUP(Dati!$A9362,Normas!$A:$D,2,FALSE),VLOOKUP(Dati!$A9362,Normas!$A:$D,2,FALSE)*0.6)),"")</f>
      </c>
      <c r="G9362" s="2">
        <f>IFERROR(IF(ISBLANK($A9362),"",IF($A9362="Ūdeņraža jonu koncentrācija",VLOOKUP(Dati!$A9362,Normas!$A:$D,3,FALSE),VLOOKUP(Dati!$A9362,Normas!$A:$D,3,FALSE)*0.6)),"")</f>
      </c>
      <c r="H9362" s="2">
        <f>IFERROR(IF(ISBLANK($A9362),"",IF($A9362="Ūdeņraža jonu koncentrācija",VLOOKUP(Dati!$A9362,Normas!$A:$D,2,FALSE),VLOOKUP(Dati!$A9362,Normas!$A:$D,2,FALSE)*0.3)),"")</f>
      </c>
      <c r="I9362" s="2">
        <f>IFERROR(IF(ISBLANK($A9362),"",IF($A9362="Ūdeņraža jonu koncentrācija",VLOOKUP(Dati!$A9362,Normas!$A:$D,3,FALSE),VLOOKUP(Dati!$A9362,Normas!$A:$D,3,FALSE)*0.3)),"")</f>
      </c>
    </row>
    <row r="9363" spans="2:9" x14ac:dyDescent="0.2">
      <c r="B9363">
        <f>IF(ISBLANK(A9363),"",VLOOKUP(A9363,Normas!A:D,4,FALSE))</f>
      </c>
      <c r="E9363" s="2">
        <f>IF(ISBLANK(D9363),"",INT(YEARFRAC(D9363,'Vispārīga informācija'!$B$2)))</f>
      </c>
      <c r="F9363" s="2">
        <f>IFERROR(IF(ISBLANK($A9363),"",IF($A9363="Ūdeņraža jonu koncentrācija",VLOOKUP(Dati!$A9363,Normas!$A:$D,2,FALSE),VLOOKUP(Dati!$A9363,Normas!$A:$D,2,FALSE)*0.6)),"")</f>
      </c>
      <c r="G9363" s="2">
        <f>IFERROR(IF(ISBLANK($A9363),"",IF($A9363="Ūdeņraža jonu koncentrācija",VLOOKUP(Dati!$A9363,Normas!$A:$D,3,FALSE),VLOOKUP(Dati!$A9363,Normas!$A:$D,3,FALSE)*0.6)),"")</f>
      </c>
      <c r="H9363" s="2">
        <f>IFERROR(IF(ISBLANK($A9363),"",IF($A9363="Ūdeņraža jonu koncentrācija",VLOOKUP(Dati!$A9363,Normas!$A:$D,2,FALSE),VLOOKUP(Dati!$A9363,Normas!$A:$D,2,FALSE)*0.3)),"")</f>
      </c>
      <c r="I9363" s="2">
        <f>IFERROR(IF(ISBLANK($A9363),"",IF($A9363="Ūdeņraža jonu koncentrācija",VLOOKUP(Dati!$A9363,Normas!$A:$D,3,FALSE),VLOOKUP(Dati!$A9363,Normas!$A:$D,3,FALSE)*0.3)),"")</f>
      </c>
    </row>
    <row r="9364" spans="2:9" x14ac:dyDescent="0.2">
      <c r="B9364">
        <f>IF(ISBLANK(A9364),"",VLOOKUP(A9364,Normas!A:D,4,FALSE))</f>
      </c>
      <c r="E9364" s="2">
        <f>IF(ISBLANK(D9364),"",INT(YEARFRAC(D9364,'Vispārīga informācija'!$B$2)))</f>
      </c>
      <c r="F9364" s="2">
        <f>IFERROR(IF(ISBLANK($A9364),"",IF($A9364="Ūdeņraža jonu koncentrācija",VLOOKUP(Dati!$A9364,Normas!$A:$D,2,FALSE),VLOOKUP(Dati!$A9364,Normas!$A:$D,2,FALSE)*0.6)),"")</f>
      </c>
      <c r="G9364" s="2">
        <f>IFERROR(IF(ISBLANK($A9364),"",IF($A9364="Ūdeņraža jonu koncentrācija",VLOOKUP(Dati!$A9364,Normas!$A:$D,3,FALSE),VLOOKUP(Dati!$A9364,Normas!$A:$D,3,FALSE)*0.6)),"")</f>
      </c>
      <c r="H9364" s="2">
        <f>IFERROR(IF(ISBLANK($A9364),"",IF($A9364="Ūdeņraža jonu koncentrācija",VLOOKUP(Dati!$A9364,Normas!$A:$D,2,FALSE),VLOOKUP(Dati!$A9364,Normas!$A:$D,2,FALSE)*0.3)),"")</f>
      </c>
      <c r="I9364" s="2">
        <f>IFERROR(IF(ISBLANK($A9364),"",IF($A9364="Ūdeņraža jonu koncentrācija",VLOOKUP(Dati!$A9364,Normas!$A:$D,3,FALSE),VLOOKUP(Dati!$A9364,Normas!$A:$D,3,FALSE)*0.3)),"")</f>
      </c>
    </row>
    <row r="9365" spans="2:9" x14ac:dyDescent="0.2">
      <c r="B9365">
        <f>IF(ISBLANK(A9365),"",VLOOKUP(A9365,Normas!A:D,4,FALSE))</f>
      </c>
      <c r="E9365" s="2">
        <f>IF(ISBLANK(D9365),"",INT(YEARFRAC(D9365,'Vispārīga informācija'!$B$2)))</f>
      </c>
      <c r="F9365" s="2">
        <f>IFERROR(IF(ISBLANK($A9365),"",IF($A9365="Ūdeņraža jonu koncentrācija",VLOOKUP(Dati!$A9365,Normas!$A:$D,2,FALSE),VLOOKUP(Dati!$A9365,Normas!$A:$D,2,FALSE)*0.6)),"")</f>
      </c>
      <c r="G9365" s="2">
        <f>IFERROR(IF(ISBLANK($A9365),"",IF($A9365="Ūdeņraža jonu koncentrācija",VLOOKUP(Dati!$A9365,Normas!$A:$D,3,FALSE),VLOOKUP(Dati!$A9365,Normas!$A:$D,3,FALSE)*0.6)),"")</f>
      </c>
      <c r="H9365" s="2">
        <f>IFERROR(IF(ISBLANK($A9365),"",IF($A9365="Ūdeņraža jonu koncentrācija",VLOOKUP(Dati!$A9365,Normas!$A:$D,2,FALSE),VLOOKUP(Dati!$A9365,Normas!$A:$D,2,FALSE)*0.3)),"")</f>
      </c>
      <c r="I9365" s="2">
        <f>IFERROR(IF(ISBLANK($A9365),"",IF($A9365="Ūdeņraža jonu koncentrācija",VLOOKUP(Dati!$A9365,Normas!$A:$D,3,FALSE),VLOOKUP(Dati!$A9365,Normas!$A:$D,3,FALSE)*0.3)),"")</f>
      </c>
    </row>
    <row r="9366" spans="2:9" x14ac:dyDescent="0.2">
      <c r="B9366">
        <f>IF(ISBLANK(A9366),"",VLOOKUP(A9366,Normas!A:D,4,FALSE))</f>
      </c>
      <c r="E9366" s="2">
        <f>IF(ISBLANK(D9366),"",INT(YEARFRAC(D9366,'Vispārīga informācija'!$B$2)))</f>
      </c>
      <c r="F9366" s="2">
        <f>IFERROR(IF(ISBLANK($A9366),"",IF($A9366="Ūdeņraža jonu koncentrācija",VLOOKUP(Dati!$A9366,Normas!$A:$D,2,FALSE),VLOOKUP(Dati!$A9366,Normas!$A:$D,2,FALSE)*0.6)),"")</f>
      </c>
      <c r="G9366" s="2">
        <f>IFERROR(IF(ISBLANK($A9366),"",IF($A9366="Ūdeņraža jonu koncentrācija",VLOOKUP(Dati!$A9366,Normas!$A:$D,3,FALSE),VLOOKUP(Dati!$A9366,Normas!$A:$D,3,FALSE)*0.6)),"")</f>
      </c>
      <c r="H9366" s="2">
        <f>IFERROR(IF(ISBLANK($A9366),"",IF($A9366="Ūdeņraža jonu koncentrācija",VLOOKUP(Dati!$A9366,Normas!$A:$D,2,FALSE),VLOOKUP(Dati!$A9366,Normas!$A:$D,2,FALSE)*0.3)),"")</f>
      </c>
      <c r="I9366" s="2">
        <f>IFERROR(IF(ISBLANK($A9366),"",IF($A9366="Ūdeņraža jonu koncentrācija",VLOOKUP(Dati!$A9366,Normas!$A:$D,3,FALSE),VLOOKUP(Dati!$A9366,Normas!$A:$D,3,FALSE)*0.3)),"")</f>
      </c>
    </row>
    <row r="9367" spans="2:9" x14ac:dyDescent="0.2">
      <c r="B9367">
        <f>IF(ISBLANK(A9367),"",VLOOKUP(A9367,Normas!A:D,4,FALSE))</f>
      </c>
      <c r="E9367" s="2">
        <f>IF(ISBLANK(D9367),"",INT(YEARFRAC(D9367,'Vispārīga informācija'!$B$2)))</f>
      </c>
      <c r="F9367" s="2">
        <f>IFERROR(IF(ISBLANK($A9367),"",IF($A9367="Ūdeņraža jonu koncentrācija",VLOOKUP(Dati!$A9367,Normas!$A:$D,2,FALSE),VLOOKUP(Dati!$A9367,Normas!$A:$D,2,FALSE)*0.6)),"")</f>
      </c>
      <c r="G9367" s="2">
        <f>IFERROR(IF(ISBLANK($A9367),"",IF($A9367="Ūdeņraža jonu koncentrācija",VLOOKUP(Dati!$A9367,Normas!$A:$D,3,FALSE),VLOOKUP(Dati!$A9367,Normas!$A:$D,3,FALSE)*0.6)),"")</f>
      </c>
      <c r="H9367" s="2">
        <f>IFERROR(IF(ISBLANK($A9367),"",IF($A9367="Ūdeņraža jonu koncentrācija",VLOOKUP(Dati!$A9367,Normas!$A:$D,2,FALSE),VLOOKUP(Dati!$A9367,Normas!$A:$D,2,FALSE)*0.3)),"")</f>
      </c>
      <c r="I9367" s="2">
        <f>IFERROR(IF(ISBLANK($A9367),"",IF($A9367="Ūdeņraža jonu koncentrācija",VLOOKUP(Dati!$A9367,Normas!$A:$D,3,FALSE),VLOOKUP(Dati!$A9367,Normas!$A:$D,3,FALSE)*0.3)),"")</f>
      </c>
    </row>
    <row r="9368" spans="2:9" x14ac:dyDescent="0.2">
      <c r="B9368">
        <f>IF(ISBLANK(A9368),"",VLOOKUP(A9368,Normas!A:D,4,FALSE))</f>
      </c>
      <c r="E9368" s="2">
        <f>IF(ISBLANK(D9368),"",INT(YEARFRAC(D9368,'Vispārīga informācija'!$B$2)))</f>
      </c>
      <c r="F9368" s="2">
        <f>IFERROR(IF(ISBLANK($A9368),"",IF($A9368="Ūdeņraža jonu koncentrācija",VLOOKUP(Dati!$A9368,Normas!$A:$D,2,FALSE),VLOOKUP(Dati!$A9368,Normas!$A:$D,2,FALSE)*0.6)),"")</f>
      </c>
      <c r="G9368" s="2">
        <f>IFERROR(IF(ISBLANK($A9368),"",IF($A9368="Ūdeņraža jonu koncentrācija",VLOOKUP(Dati!$A9368,Normas!$A:$D,3,FALSE),VLOOKUP(Dati!$A9368,Normas!$A:$D,3,FALSE)*0.6)),"")</f>
      </c>
      <c r="H9368" s="2">
        <f>IFERROR(IF(ISBLANK($A9368),"",IF($A9368="Ūdeņraža jonu koncentrācija",VLOOKUP(Dati!$A9368,Normas!$A:$D,2,FALSE),VLOOKUP(Dati!$A9368,Normas!$A:$D,2,FALSE)*0.3)),"")</f>
      </c>
      <c r="I9368" s="2">
        <f>IFERROR(IF(ISBLANK($A9368),"",IF($A9368="Ūdeņraža jonu koncentrācija",VLOOKUP(Dati!$A9368,Normas!$A:$D,3,FALSE),VLOOKUP(Dati!$A9368,Normas!$A:$D,3,FALSE)*0.3)),"")</f>
      </c>
    </row>
    <row r="9369" spans="2:9" x14ac:dyDescent="0.2">
      <c r="B9369">
        <f>IF(ISBLANK(A9369),"",VLOOKUP(A9369,Normas!A:D,4,FALSE))</f>
      </c>
      <c r="E9369" s="2">
        <f>IF(ISBLANK(D9369),"",INT(YEARFRAC(D9369,'Vispārīga informācija'!$B$2)))</f>
      </c>
      <c r="F9369" s="2">
        <f>IFERROR(IF(ISBLANK($A9369),"",IF($A9369="Ūdeņraža jonu koncentrācija",VLOOKUP(Dati!$A9369,Normas!$A:$D,2,FALSE),VLOOKUP(Dati!$A9369,Normas!$A:$D,2,FALSE)*0.6)),"")</f>
      </c>
      <c r="G9369" s="2">
        <f>IFERROR(IF(ISBLANK($A9369),"",IF($A9369="Ūdeņraža jonu koncentrācija",VLOOKUP(Dati!$A9369,Normas!$A:$D,3,FALSE),VLOOKUP(Dati!$A9369,Normas!$A:$D,3,FALSE)*0.6)),"")</f>
      </c>
      <c r="H9369" s="2">
        <f>IFERROR(IF(ISBLANK($A9369),"",IF($A9369="Ūdeņraža jonu koncentrācija",VLOOKUP(Dati!$A9369,Normas!$A:$D,2,FALSE),VLOOKUP(Dati!$A9369,Normas!$A:$D,2,FALSE)*0.3)),"")</f>
      </c>
      <c r="I9369" s="2">
        <f>IFERROR(IF(ISBLANK($A9369),"",IF($A9369="Ūdeņraža jonu koncentrācija",VLOOKUP(Dati!$A9369,Normas!$A:$D,3,FALSE),VLOOKUP(Dati!$A9369,Normas!$A:$D,3,FALSE)*0.3)),"")</f>
      </c>
    </row>
    <row r="9370" spans="2:9" x14ac:dyDescent="0.2">
      <c r="B9370">
        <f>IF(ISBLANK(A9370),"",VLOOKUP(A9370,Normas!A:D,4,FALSE))</f>
      </c>
      <c r="E9370" s="2">
        <f>IF(ISBLANK(D9370),"",INT(YEARFRAC(D9370,'Vispārīga informācija'!$B$2)))</f>
      </c>
      <c r="F9370" s="2">
        <f>IFERROR(IF(ISBLANK($A9370),"",IF($A9370="Ūdeņraža jonu koncentrācija",VLOOKUP(Dati!$A9370,Normas!$A:$D,2,FALSE),VLOOKUP(Dati!$A9370,Normas!$A:$D,2,FALSE)*0.6)),"")</f>
      </c>
      <c r="G9370" s="2">
        <f>IFERROR(IF(ISBLANK($A9370),"",IF($A9370="Ūdeņraža jonu koncentrācija",VLOOKUP(Dati!$A9370,Normas!$A:$D,3,FALSE),VLOOKUP(Dati!$A9370,Normas!$A:$D,3,FALSE)*0.6)),"")</f>
      </c>
      <c r="H9370" s="2">
        <f>IFERROR(IF(ISBLANK($A9370),"",IF($A9370="Ūdeņraža jonu koncentrācija",VLOOKUP(Dati!$A9370,Normas!$A:$D,2,FALSE),VLOOKUP(Dati!$A9370,Normas!$A:$D,2,FALSE)*0.3)),"")</f>
      </c>
      <c r="I9370" s="2">
        <f>IFERROR(IF(ISBLANK($A9370),"",IF($A9370="Ūdeņraža jonu koncentrācija",VLOOKUP(Dati!$A9370,Normas!$A:$D,3,FALSE),VLOOKUP(Dati!$A9370,Normas!$A:$D,3,FALSE)*0.3)),"")</f>
      </c>
    </row>
    <row r="9371" spans="2:9" x14ac:dyDescent="0.2">
      <c r="B9371">
        <f>IF(ISBLANK(A9371),"",VLOOKUP(A9371,Normas!A:D,4,FALSE))</f>
      </c>
      <c r="E9371" s="2">
        <f>IF(ISBLANK(D9371),"",INT(YEARFRAC(D9371,'Vispārīga informācija'!$B$2)))</f>
      </c>
      <c r="F9371" s="2">
        <f>IFERROR(IF(ISBLANK($A9371),"",IF($A9371="Ūdeņraža jonu koncentrācija",VLOOKUP(Dati!$A9371,Normas!$A:$D,2,FALSE),VLOOKUP(Dati!$A9371,Normas!$A:$D,2,FALSE)*0.6)),"")</f>
      </c>
      <c r="G9371" s="2">
        <f>IFERROR(IF(ISBLANK($A9371),"",IF($A9371="Ūdeņraža jonu koncentrācija",VLOOKUP(Dati!$A9371,Normas!$A:$D,3,FALSE),VLOOKUP(Dati!$A9371,Normas!$A:$D,3,FALSE)*0.6)),"")</f>
      </c>
      <c r="H9371" s="2">
        <f>IFERROR(IF(ISBLANK($A9371),"",IF($A9371="Ūdeņraža jonu koncentrācija",VLOOKUP(Dati!$A9371,Normas!$A:$D,2,FALSE),VLOOKUP(Dati!$A9371,Normas!$A:$D,2,FALSE)*0.3)),"")</f>
      </c>
      <c r="I9371" s="2">
        <f>IFERROR(IF(ISBLANK($A9371),"",IF($A9371="Ūdeņraža jonu koncentrācija",VLOOKUP(Dati!$A9371,Normas!$A:$D,3,FALSE),VLOOKUP(Dati!$A9371,Normas!$A:$D,3,FALSE)*0.3)),"")</f>
      </c>
    </row>
    <row r="9372" spans="2:9" x14ac:dyDescent="0.2">
      <c r="B9372">
        <f>IF(ISBLANK(A9372),"",VLOOKUP(A9372,Normas!A:D,4,FALSE))</f>
      </c>
      <c r="E9372" s="2">
        <f>IF(ISBLANK(D9372),"",INT(YEARFRAC(D9372,'Vispārīga informācija'!$B$2)))</f>
      </c>
      <c r="F9372" s="2">
        <f>IFERROR(IF(ISBLANK($A9372),"",IF($A9372="Ūdeņraža jonu koncentrācija",VLOOKUP(Dati!$A9372,Normas!$A:$D,2,FALSE),VLOOKUP(Dati!$A9372,Normas!$A:$D,2,FALSE)*0.6)),"")</f>
      </c>
      <c r="G9372" s="2">
        <f>IFERROR(IF(ISBLANK($A9372),"",IF($A9372="Ūdeņraža jonu koncentrācija",VLOOKUP(Dati!$A9372,Normas!$A:$D,3,FALSE),VLOOKUP(Dati!$A9372,Normas!$A:$D,3,FALSE)*0.6)),"")</f>
      </c>
      <c r="H9372" s="2">
        <f>IFERROR(IF(ISBLANK($A9372),"",IF($A9372="Ūdeņraža jonu koncentrācija",VLOOKUP(Dati!$A9372,Normas!$A:$D,2,FALSE),VLOOKUP(Dati!$A9372,Normas!$A:$D,2,FALSE)*0.3)),"")</f>
      </c>
      <c r="I9372" s="2">
        <f>IFERROR(IF(ISBLANK($A9372),"",IF($A9372="Ūdeņraža jonu koncentrācija",VLOOKUP(Dati!$A9372,Normas!$A:$D,3,FALSE),VLOOKUP(Dati!$A9372,Normas!$A:$D,3,FALSE)*0.3)),"")</f>
      </c>
    </row>
    <row r="9373" spans="2:9" x14ac:dyDescent="0.2">
      <c r="B9373">
        <f>IF(ISBLANK(A9373),"",VLOOKUP(A9373,Normas!A:D,4,FALSE))</f>
      </c>
      <c r="E9373" s="2">
        <f>IF(ISBLANK(D9373),"",INT(YEARFRAC(D9373,'Vispārīga informācija'!$B$2)))</f>
      </c>
      <c r="F9373" s="2">
        <f>IFERROR(IF(ISBLANK($A9373),"",IF($A9373="Ūdeņraža jonu koncentrācija",VLOOKUP(Dati!$A9373,Normas!$A:$D,2,FALSE),VLOOKUP(Dati!$A9373,Normas!$A:$D,2,FALSE)*0.6)),"")</f>
      </c>
      <c r="G9373" s="2">
        <f>IFERROR(IF(ISBLANK($A9373),"",IF($A9373="Ūdeņraža jonu koncentrācija",VLOOKUP(Dati!$A9373,Normas!$A:$D,3,FALSE),VLOOKUP(Dati!$A9373,Normas!$A:$D,3,FALSE)*0.6)),"")</f>
      </c>
      <c r="H9373" s="2">
        <f>IFERROR(IF(ISBLANK($A9373),"",IF($A9373="Ūdeņraža jonu koncentrācija",VLOOKUP(Dati!$A9373,Normas!$A:$D,2,FALSE),VLOOKUP(Dati!$A9373,Normas!$A:$D,2,FALSE)*0.3)),"")</f>
      </c>
      <c r="I9373" s="2">
        <f>IFERROR(IF(ISBLANK($A9373),"",IF($A9373="Ūdeņraža jonu koncentrācija",VLOOKUP(Dati!$A9373,Normas!$A:$D,3,FALSE),VLOOKUP(Dati!$A9373,Normas!$A:$D,3,FALSE)*0.3)),"")</f>
      </c>
    </row>
    <row r="9374" spans="2:9" x14ac:dyDescent="0.2">
      <c r="B9374">
        <f>IF(ISBLANK(A9374),"",VLOOKUP(A9374,Normas!A:D,4,FALSE))</f>
      </c>
      <c r="E9374" s="2">
        <f>IF(ISBLANK(D9374),"",INT(YEARFRAC(D9374,'Vispārīga informācija'!$B$2)))</f>
      </c>
      <c r="F9374" s="2">
        <f>IFERROR(IF(ISBLANK($A9374),"",IF($A9374="Ūdeņraža jonu koncentrācija",VLOOKUP(Dati!$A9374,Normas!$A:$D,2,FALSE),VLOOKUP(Dati!$A9374,Normas!$A:$D,2,FALSE)*0.6)),"")</f>
      </c>
      <c r="G9374" s="2">
        <f>IFERROR(IF(ISBLANK($A9374),"",IF($A9374="Ūdeņraža jonu koncentrācija",VLOOKUP(Dati!$A9374,Normas!$A:$D,3,FALSE),VLOOKUP(Dati!$A9374,Normas!$A:$D,3,FALSE)*0.6)),"")</f>
      </c>
      <c r="H9374" s="2">
        <f>IFERROR(IF(ISBLANK($A9374),"",IF($A9374="Ūdeņraža jonu koncentrācija",VLOOKUP(Dati!$A9374,Normas!$A:$D,2,FALSE),VLOOKUP(Dati!$A9374,Normas!$A:$D,2,FALSE)*0.3)),"")</f>
      </c>
      <c r="I9374" s="2">
        <f>IFERROR(IF(ISBLANK($A9374),"",IF($A9374="Ūdeņraža jonu koncentrācija",VLOOKUP(Dati!$A9374,Normas!$A:$D,3,FALSE),VLOOKUP(Dati!$A9374,Normas!$A:$D,3,FALSE)*0.3)),"")</f>
      </c>
    </row>
    <row r="9375" spans="2:9" x14ac:dyDescent="0.2">
      <c r="B9375">
        <f>IF(ISBLANK(A9375),"",VLOOKUP(A9375,Normas!A:D,4,FALSE))</f>
      </c>
      <c r="E9375" s="2">
        <f>IF(ISBLANK(D9375),"",INT(YEARFRAC(D9375,'Vispārīga informācija'!$B$2)))</f>
      </c>
      <c r="F9375" s="2">
        <f>IFERROR(IF(ISBLANK($A9375),"",IF($A9375="Ūdeņraža jonu koncentrācija",VLOOKUP(Dati!$A9375,Normas!$A:$D,2,FALSE),VLOOKUP(Dati!$A9375,Normas!$A:$D,2,FALSE)*0.6)),"")</f>
      </c>
      <c r="G9375" s="2">
        <f>IFERROR(IF(ISBLANK($A9375),"",IF($A9375="Ūdeņraža jonu koncentrācija",VLOOKUP(Dati!$A9375,Normas!$A:$D,3,FALSE),VLOOKUP(Dati!$A9375,Normas!$A:$D,3,FALSE)*0.6)),"")</f>
      </c>
      <c r="H9375" s="2">
        <f>IFERROR(IF(ISBLANK($A9375),"",IF($A9375="Ūdeņraža jonu koncentrācija",VLOOKUP(Dati!$A9375,Normas!$A:$D,2,FALSE),VLOOKUP(Dati!$A9375,Normas!$A:$D,2,FALSE)*0.3)),"")</f>
      </c>
      <c r="I9375" s="2">
        <f>IFERROR(IF(ISBLANK($A9375),"",IF($A9375="Ūdeņraža jonu koncentrācija",VLOOKUP(Dati!$A9375,Normas!$A:$D,3,FALSE),VLOOKUP(Dati!$A9375,Normas!$A:$D,3,FALSE)*0.3)),"")</f>
      </c>
    </row>
    <row r="9376" spans="2:9" x14ac:dyDescent="0.2">
      <c r="B9376">
        <f>IF(ISBLANK(A9376),"",VLOOKUP(A9376,Normas!A:D,4,FALSE))</f>
      </c>
      <c r="E9376" s="2">
        <f>IF(ISBLANK(D9376),"",INT(YEARFRAC(D9376,'Vispārīga informācija'!$B$2)))</f>
      </c>
      <c r="F9376" s="2">
        <f>IFERROR(IF(ISBLANK($A9376),"",IF($A9376="Ūdeņraža jonu koncentrācija",VLOOKUP(Dati!$A9376,Normas!$A:$D,2,FALSE),VLOOKUP(Dati!$A9376,Normas!$A:$D,2,FALSE)*0.6)),"")</f>
      </c>
      <c r="G9376" s="2">
        <f>IFERROR(IF(ISBLANK($A9376),"",IF($A9376="Ūdeņraža jonu koncentrācija",VLOOKUP(Dati!$A9376,Normas!$A:$D,3,FALSE),VLOOKUP(Dati!$A9376,Normas!$A:$D,3,FALSE)*0.6)),"")</f>
      </c>
      <c r="H9376" s="2">
        <f>IFERROR(IF(ISBLANK($A9376),"",IF($A9376="Ūdeņraža jonu koncentrācija",VLOOKUP(Dati!$A9376,Normas!$A:$D,2,FALSE),VLOOKUP(Dati!$A9376,Normas!$A:$D,2,FALSE)*0.3)),"")</f>
      </c>
      <c r="I9376" s="2">
        <f>IFERROR(IF(ISBLANK($A9376),"",IF($A9376="Ūdeņraža jonu koncentrācija",VLOOKUP(Dati!$A9376,Normas!$A:$D,3,FALSE),VLOOKUP(Dati!$A9376,Normas!$A:$D,3,FALSE)*0.3)),"")</f>
      </c>
    </row>
    <row r="9377" spans="2:9" x14ac:dyDescent="0.2">
      <c r="B9377">
        <f>IF(ISBLANK(A9377),"",VLOOKUP(A9377,Normas!A:D,4,FALSE))</f>
      </c>
      <c r="E9377" s="2">
        <f>IF(ISBLANK(D9377),"",INT(YEARFRAC(D9377,'Vispārīga informācija'!$B$2)))</f>
      </c>
      <c r="F9377" s="2">
        <f>IFERROR(IF(ISBLANK($A9377),"",IF($A9377="Ūdeņraža jonu koncentrācija",VLOOKUP(Dati!$A9377,Normas!$A:$D,2,FALSE),VLOOKUP(Dati!$A9377,Normas!$A:$D,2,FALSE)*0.6)),"")</f>
      </c>
      <c r="G9377" s="2">
        <f>IFERROR(IF(ISBLANK($A9377),"",IF($A9377="Ūdeņraža jonu koncentrācija",VLOOKUP(Dati!$A9377,Normas!$A:$D,3,FALSE),VLOOKUP(Dati!$A9377,Normas!$A:$D,3,FALSE)*0.6)),"")</f>
      </c>
      <c r="H9377" s="2">
        <f>IFERROR(IF(ISBLANK($A9377),"",IF($A9377="Ūdeņraža jonu koncentrācija",VLOOKUP(Dati!$A9377,Normas!$A:$D,2,FALSE),VLOOKUP(Dati!$A9377,Normas!$A:$D,2,FALSE)*0.3)),"")</f>
      </c>
      <c r="I9377" s="2">
        <f>IFERROR(IF(ISBLANK($A9377),"",IF($A9377="Ūdeņraža jonu koncentrācija",VLOOKUP(Dati!$A9377,Normas!$A:$D,3,FALSE),VLOOKUP(Dati!$A9377,Normas!$A:$D,3,FALSE)*0.3)),"")</f>
      </c>
    </row>
    <row r="9378" spans="2:9" x14ac:dyDescent="0.2">
      <c r="B9378">
        <f>IF(ISBLANK(A9378),"",VLOOKUP(A9378,Normas!A:D,4,FALSE))</f>
      </c>
      <c r="E9378" s="2">
        <f>IF(ISBLANK(D9378),"",INT(YEARFRAC(D9378,'Vispārīga informācija'!$B$2)))</f>
      </c>
      <c r="F9378" s="2">
        <f>IFERROR(IF(ISBLANK($A9378),"",IF($A9378="Ūdeņraža jonu koncentrācija",VLOOKUP(Dati!$A9378,Normas!$A:$D,2,FALSE),VLOOKUP(Dati!$A9378,Normas!$A:$D,2,FALSE)*0.6)),"")</f>
      </c>
      <c r="G9378" s="2">
        <f>IFERROR(IF(ISBLANK($A9378),"",IF($A9378="Ūdeņraža jonu koncentrācija",VLOOKUP(Dati!$A9378,Normas!$A:$D,3,FALSE),VLOOKUP(Dati!$A9378,Normas!$A:$D,3,FALSE)*0.6)),"")</f>
      </c>
      <c r="H9378" s="2">
        <f>IFERROR(IF(ISBLANK($A9378),"",IF($A9378="Ūdeņraža jonu koncentrācija",VLOOKUP(Dati!$A9378,Normas!$A:$D,2,FALSE),VLOOKUP(Dati!$A9378,Normas!$A:$D,2,FALSE)*0.3)),"")</f>
      </c>
      <c r="I9378" s="2">
        <f>IFERROR(IF(ISBLANK($A9378),"",IF($A9378="Ūdeņraža jonu koncentrācija",VLOOKUP(Dati!$A9378,Normas!$A:$D,3,FALSE),VLOOKUP(Dati!$A9378,Normas!$A:$D,3,FALSE)*0.3)),"")</f>
      </c>
    </row>
    <row r="9379" spans="2:9" x14ac:dyDescent="0.2">
      <c r="B9379">
        <f>IF(ISBLANK(A9379),"",VLOOKUP(A9379,Normas!A:D,4,FALSE))</f>
      </c>
      <c r="E9379" s="2">
        <f>IF(ISBLANK(D9379),"",INT(YEARFRAC(D9379,'Vispārīga informācija'!$B$2)))</f>
      </c>
      <c r="F9379" s="2">
        <f>IFERROR(IF(ISBLANK($A9379),"",IF($A9379="Ūdeņraža jonu koncentrācija",VLOOKUP(Dati!$A9379,Normas!$A:$D,2,FALSE),VLOOKUP(Dati!$A9379,Normas!$A:$D,2,FALSE)*0.6)),"")</f>
      </c>
      <c r="G9379" s="2">
        <f>IFERROR(IF(ISBLANK($A9379),"",IF($A9379="Ūdeņraža jonu koncentrācija",VLOOKUP(Dati!$A9379,Normas!$A:$D,3,FALSE),VLOOKUP(Dati!$A9379,Normas!$A:$D,3,FALSE)*0.6)),"")</f>
      </c>
      <c r="H9379" s="2">
        <f>IFERROR(IF(ISBLANK($A9379),"",IF($A9379="Ūdeņraža jonu koncentrācija",VLOOKUP(Dati!$A9379,Normas!$A:$D,2,FALSE),VLOOKUP(Dati!$A9379,Normas!$A:$D,2,FALSE)*0.3)),"")</f>
      </c>
      <c r="I9379" s="2">
        <f>IFERROR(IF(ISBLANK($A9379),"",IF($A9379="Ūdeņraža jonu koncentrācija",VLOOKUP(Dati!$A9379,Normas!$A:$D,3,FALSE),VLOOKUP(Dati!$A9379,Normas!$A:$D,3,FALSE)*0.3)),"")</f>
      </c>
    </row>
    <row r="9380" spans="2:9" x14ac:dyDescent="0.2">
      <c r="B9380">
        <f>IF(ISBLANK(A9380),"",VLOOKUP(A9380,Normas!A:D,4,FALSE))</f>
      </c>
      <c r="E9380" s="2">
        <f>IF(ISBLANK(D9380),"",INT(YEARFRAC(D9380,'Vispārīga informācija'!$B$2)))</f>
      </c>
      <c r="F9380" s="2">
        <f>IFERROR(IF(ISBLANK($A9380),"",IF($A9380="Ūdeņraža jonu koncentrācija",VLOOKUP(Dati!$A9380,Normas!$A:$D,2,FALSE),VLOOKUP(Dati!$A9380,Normas!$A:$D,2,FALSE)*0.6)),"")</f>
      </c>
      <c r="G9380" s="2">
        <f>IFERROR(IF(ISBLANK($A9380),"",IF($A9380="Ūdeņraža jonu koncentrācija",VLOOKUP(Dati!$A9380,Normas!$A:$D,3,FALSE),VLOOKUP(Dati!$A9380,Normas!$A:$D,3,FALSE)*0.6)),"")</f>
      </c>
      <c r="H9380" s="2">
        <f>IFERROR(IF(ISBLANK($A9380),"",IF($A9380="Ūdeņraža jonu koncentrācija",VLOOKUP(Dati!$A9380,Normas!$A:$D,2,FALSE),VLOOKUP(Dati!$A9380,Normas!$A:$D,2,FALSE)*0.3)),"")</f>
      </c>
      <c r="I9380" s="2">
        <f>IFERROR(IF(ISBLANK($A9380),"",IF($A9380="Ūdeņraža jonu koncentrācija",VLOOKUP(Dati!$A9380,Normas!$A:$D,3,FALSE),VLOOKUP(Dati!$A9380,Normas!$A:$D,3,FALSE)*0.3)),"")</f>
      </c>
    </row>
    <row r="9381" spans="2:9" x14ac:dyDescent="0.2">
      <c r="B9381">
        <f>IF(ISBLANK(A9381),"",VLOOKUP(A9381,Normas!A:D,4,FALSE))</f>
      </c>
      <c r="E9381" s="2">
        <f>IF(ISBLANK(D9381),"",INT(YEARFRAC(D9381,'Vispārīga informācija'!$B$2)))</f>
      </c>
      <c r="F9381" s="2">
        <f>IFERROR(IF(ISBLANK($A9381),"",IF($A9381="Ūdeņraža jonu koncentrācija",VLOOKUP(Dati!$A9381,Normas!$A:$D,2,FALSE),VLOOKUP(Dati!$A9381,Normas!$A:$D,2,FALSE)*0.6)),"")</f>
      </c>
      <c r="G9381" s="2">
        <f>IFERROR(IF(ISBLANK($A9381),"",IF($A9381="Ūdeņraža jonu koncentrācija",VLOOKUP(Dati!$A9381,Normas!$A:$D,3,FALSE),VLOOKUP(Dati!$A9381,Normas!$A:$D,3,FALSE)*0.6)),"")</f>
      </c>
      <c r="H9381" s="2">
        <f>IFERROR(IF(ISBLANK($A9381),"",IF($A9381="Ūdeņraža jonu koncentrācija",VLOOKUP(Dati!$A9381,Normas!$A:$D,2,FALSE),VLOOKUP(Dati!$A9381,Normas!$A:$D,2,FALSE)*0.3)),"")</f>
      </c>
      <c r="I9381" s="2">
        <f>IFERROR(IF(ISBLANK($A9381),"",IF($A9381="Ūdeņraža jonu koncentrācija",VLOOKUP(Dati!$A9381,Normas!$A:$D,3,FALSE),VLOOKUP(Dati!$A9381,Normas!$A:$D,3,FALSE)*0.3)),"")</f>
      </c>
    </row>
    <row r="9382" spans="2:9" x14ac:dyDescent="0.2">
      <c r="B9382">
        <f>IF(ISBLANK(A9382),"",VLOOKUP(A9382,Normas!A:D,4,FALSE))</f>
      </c>
      <c r="E9382" s="2">
        <f>IF(ISBLANK(D9382),"",INT(YEARFRAC(D9382,'Vispārīga informācija'!$B$2)))</f>
      </c>
      <c r="F9382" s="2">
        <f>IFERROR(IF(ISBLANK($A9382),"",IF($A9382="Ūdeņraža jonu koncentrācija",VLOOKUP(Dati!$A9382,Normas!$A:$D,2,FALSE),VLOOKUP(Dati!$A9382,Normas!$A:$D,2,FALSE)*0.6)),"")</f>
      </c>
      <c r="G9382" s="2">
        <f>IFERROR(IF(ISBLANK($A9382),"",IF($A9382="Ūdeņraža jonu koncentrācija",VLOOKUP(Dati!$A9382,Normas!$A:$D,3,FALSE),VLOOKUP(Dati!$A9382,Normas!$A:$D,3,FALSE)*0.6)),"")</f>
      </c>
      <c r="H9382" s="2">
        <f>IFERROR(IF(ISBLANK($A9382),"",IF($A9382="Ūdeņraža jonu koncentrācija",VLOOKUP(Dati!$A9382,Normas!$A:$D,2,FALSE),VLOOKUP(Dati!$A9382,Normas!$A:$D,2,FALSE)*0.3)),"")</f>
      </c>
      <c r="I9382" s="2">
        <f>IFERROR(IF(ISBLANK($A9382),"",IF($A9382="Ūdeņraža jonu koncentrācija",VLOOKUP(Dati!$A9382,Normas!$A:$D,3,FALSE),VLOOKUP(Dati!$A9382,Normas!$A:$D,3,FALSE)*0.3)),"")</f>
      </c>
    </row>
    <row r="9383" spans="2:9" x14ac:dyDescent="0.2">
      <c r="B9383">
        <f>IF(ISBLANK(A9383),"",VLOOKUP(A9383,Normas!A:D,4,FALSE))</f>
      </c>
      <c r="E9383" s="2">
        <f>IF(ISBLANK(D9383),"",INT(YEARFRAC(D9383,'Vispārīga informācija'!$B$2)))</f>
      </c>
      <c r="F9383" s="2">
        <f>IFERROR(IF(ISBLANK($A9383),"",IF($A9383="Ūdeņraža jonu koncentrācija",VLOOKUP(Dati!$A9383,Normas!$A:$D,2,FALSE),VLOOKUP(Dati!$A9383,Normas!$A:$D,2,FALSE)*0.6)),"")</f>
      </c>
      <c r="G9383" s="2">
        <f>IFERROR(IF(ISBLANK($A9383),"",IF($A9383="Ūdeņraža jonu koncentrācija",VLOOKUP(Dati!$A9383,Normas!$A:$D,3,FALSE),VLOOKUP(Dati!$A9383,Normas!$A:$D,3,FALSE)*0.6)),"")</f>
      </c>
      <c r="H9383" s="2">
        <f>IFERROR(IF(ISBLANK($A9383),"",IF($A9383="Ūdeņraža jonu koncentrācija",VLOOKUP(Dati!$A9383,Normas!$A:$D,2,FALSE),VLOOKUP(Dati!$A9383,Normas!$A:$D,2,FALSE)*0.3)),"")</f>
      </c>
      <c r="I9383" s="2">
        <f>IFERROR(IF(ISBLANK($A9383),"",IF($A9383="Ūdeņraža jonu koncentrācija",VLOOKUP(Dati!$A9383,Normas!$A:$D,3,FALSE),VLOOKUP(Dati!$A9383,Normas!$A:$D,3,FALSE)*0.3)),"")</f>
      </c>
    </row>
    <row r="9384" spans="2:9" x14ac:dyDescent="0.2">
      <c r="B9384">
        <f>IF(ISBLANK(A9384),"",VLOOKUP(A9384,Normas!A:D,4,FALSE))</f>
      </c>
      <c r="E9384" s="2">
        <f>IF(ISBLANK(D9384),"",INT(YEARFRAC(D9384,'Vispārīga informācija'!$B$2)))</f>
      </c>
      <c r="F9384" s="2">
        <f>IFERROR(IF(ISBLANK($A9384),"",IF($A9384="Ūdeņraža jonu koncentrācija",VLOOKUP(Dati!$A9384,Normas!$A:$D,2,FALSE),VLOOKUP(Dati!$A9384,Normas!$A:$D,2,FALSE)*0.6)),"")</f>
      </c>
      <c r="G9384" s="2">
        <f>IFERROR(IF(ISBLANK($A9384),"",IF($A9384="Ūdeņraža jonu koncentrācija",VLOOKUP(Dati!$A9384,Normas!$A:$D,3,FALSE),VLOOKUP(Dati!$A9384,Normas!$A:$D,3,FALSE)*0.6)),"")</f>
      </c>
      <c r="H9384" s="2">
        <f>IFERROR(IF(ISBLANK($A9384),"",IF($A9384="Ūdeņraža jonu koncentrācija",VLOOKUP(Dati!$A9384,Normas!$A:$D,2,FALSE),VLOOKUP(Dati!$A9384,Normas!$A:$D,2,FALSE)*0.3)),"")</f>
      </c>
      <c r="I9384" s="2">
        <f>IFERROR(IF(ISBLANK($A9384),"",IF($A9384="Ūdeņraža jonu koncentrācija",VLOOKUP(Dati!$A9384,Normas!$A:$D,3,FALSE),VLOOKUP(Dati!$A9384,Normas!$A:$D,3,FALSE)*0.3)),"")</f>
      </c>
    </row>
    <row r="9385" spans="2:9" x14ac:dyDescent="0.2">
      <c r="B9385">
        <f>IF(ISBLANK(A9385),"",VLOOKUP(A9385,Normas!A:D,4,FALSE))</f>
      </c>
      <c r="E9385" s="2">
        <f>IF(ISBLANK(D9385),"",INT(YEARFRAC(D9385,'Vispārīga informācija'!$B$2)))</f>
      </c>
      <c r="F9385" s="2">
        <f>IFERROR(IF(ISBLANK($A9385),"",IF($A9385="Ūdeņraža jonu koncentrācija",VLOOKUP(Dati!$A9385,Normas!$A:$D,2,FALSE),VLOOKUP(Dati!$A9385,Normas!$A:$D,2,FALSE)*0.6)),"")</f>
      </c>
      <c r="G9385" s="2">
        <f>IFERROR(IF(ISBLANK($A9385),"",IF($A9385="Ūdeņraža jonu koncentrācija",VLOOKUP(Dati!$A9385,Normas!$A:$D,3,FALSE),VLOOKUP(Dati!$A9385,Normas!$A:$D,3,FALSE)*0.6)),"")</f>
      </c>
      <c r="H9385" s="2">
        <f>IFERROR(IF(ISBLANK($A9385),"",IF($A9385="Ūdeņraža jonu koncentrācija",VLOOKUP(Dati!$A9385,Normas!$A:$D,2,FALSE),VLOOKUP(Dati!$A9385,Normas!$A:$D,2,FALSE)*0.3)),"")</f>
      </c>
      <c r="I9385" s="2">
        <f>IFERROR(IF(ISBLANK($A9385),"",IF($A9385="Ūdeņraža jonu koncentrācija",VLOOKUP(Dati!$A9385,Normas!$A:$D,3,FALSE),VLOOKUP(Dati!$A9385,Normas!$A:$D,3,FALSE)*0.3)),"")</f>
      </c>
    </row>
    <row r="9386" spans="2:9" x14ac:dyDescent="0.2">
      <c r="B9386">
        <f>IF(ISBLANK(A9386),"",VLOOKUP(A9386,Normas!A:D,4,FALSE))</f>
      </c>
      <c r="E9386" s="2">
        <f>IF(ISBLANK(D9386),"",INT(YEARFRAC(D9386,'Vispārīga informācija'!$B$2)))</f>
      </c>
      <c r="F9386" s="2">
        <f>IFERROR(IF(ISBLANK($A9386),"",IF($A9386="Ūdeņraža jonu koncentrācija",VLOOKUP(Dati!$A9386,Normas!$A:$D,2,FALSE),VLOOKUP(Dati!$A9386,Normas!$A:$D,2,FALSE)*0.6)),"")</f>
      </c>
      <c r="G9386" s="2">
        <f>IFERROR(IF(ISBLANK($A9386),"",IF($A9386="Ūdeņraža jonu koncentrācija",VLOOKUP(Dati!$A9386,Normas!$A:$D,3,FALSE),VLOOKUP(Dati!$A9386,Normas!$A:$D,3,FALSE)*0.6)),"")</f>
      </c>
      <c r="H9386" s="2">
        <f>IFERROR(IF(ISBLANK($A9386),"",IF($A9386="Ūdeņraža jonu koncentrācija",VLOOKUP(Dati!$A9386,Normas!$A:$D,2,FALSE),VLOOKUP(Dati!$A9386,Normas!$A:$D,2,FALSE)*0.3)),"")</f>
      </c>
      <c r="I9386" s="2">
        <f>IFERROR(IF(ISBLANK($A9386),"",IF($A9386="Ūdeņraža jonu koncentrācija",VLOOKUP(Dati!$A9386,Normas!$A:$D,3,FALSE),VLOOKUP(Dati!$A9386,Normas!$A:$D,3,FALSE)*0.3)),"")</f>
      </c>
    </row>
    <row r="9387" spans="2:9" x14ac:dyDescent="0.2">
      <c r="B9387">
        <f>IF(ISBLANK(A9387),"",VLOOKUP(A9387,Normas!A:D,4,FALSE))</f>
      </c>
      <c r="E9387" s="2">
        <f>IF(ISBLANK(D9387),"",INT(YEARFRAC(D9387,'Vispārīga informācija'!$B$2)))</f>
      </c>
      <c r="F9387" s="2">
        <f>IFERROR(IF(ISBLANK($A9387),"",IF($A9387="Ūdeņraža jonu koncentrācija",VLOOKUP(Dati!$A9387,Normas!$A:$D,2,FALSE),VLOOKUP(Dati!$A9387,Normas!$A:$D,2,FALSE)*0.6)),"")</f>
      </c>
      <c r="G9387" s="2">
        <f>IFERROR(IF(ISBLANK($A9387),"",IF($A9387="Ūdeņraža jonu koncentrācija",VLOOKUP(Dati!$A9387,Normas!$A:$D,3,FALSE),VLOOKUP(Dati!$A9387,Normas!$A:$D,3,FALSE)*0.6)),"")</f>
      </c>
      <c r="H9387" s="2">
        <f>IFERROR(IF(ISBLANK($A9387),"",IF($A9387="Ūdeņraža jonu koncentrācija",VLOOKUP(Dati!$A9387,Normas!$A:$D,2,FALSE),VLOOKUP(Dati!$A9387,Normas!$A:$D,2,FALSE)*0.3)),"")</f>
      </c>
      <c r="I9387" s="2">
        <f>IFERROR(IF(ISBLANK($A9387),"",IF($A9387="Ūdeņraža jonu koncentrācija",VLOOKUP(Dati!$A9387,Normas!$A:$D,3,FALSE),VLOOKUP(Dati!$A9387,Normas!$A:$D,3,FALSE)*0.3)),"")</f>
      </c>
    </row>
    <row r="9388" spans="2:9" x14ac:dyDescent="0.2">
      <c r="B9388">
        <f>IF(ISBLANK(A9388),"",VLOOKUP(A9388,Normas!A:D,4,FALSE))</f>
      </c>
      <c r="E9388" s="2">
        <f>IF(ISBLANK(D9388),"",INT(YEARFRAC(D9388,'Vispārīga informācija'!$B$2)))</f>
      </c>
      <c r="F9388" s="2">
        <f>IFERROR(IF(ISBLANK($A9388),"",IF($A9388="Ūdeņraža jonu koncentrācija",VLOOKUP(Dati!$A9388,Normas!$A:$D,2,FALSE),VLOOKUP(Dati!$A9388,Normas!$A:$D,2,FALSE)*0.6)),"")</f>
      </c>
      <c r="G9388" s="2">
        <f>IFERROR(IF(ISBLANK($A9388),"",IF($A9388="Ūdeņraža jonu koncentrācija",VLOOKUP(Dati!$A9388,Normas!$A:$D,3,FALSE),VLOOKUP(Dati!$A9388,Normas!$A:$D,3,FALSE)*0.6)),"")</f>
      </c>
      <c r="H9388" s="2">
        <f>IFERROR(IF(ISBLANK($A9388),"",IF($A9388="Ūdeņraža jonu koncentrācija",VLOOKUP(Dati!$A9388,Normas!$A:$D,2,FALSE),VLOOKUP(Dati!$A9388,Normas!$A:$D,2,FALSE)*0.3)),"")</f>
      </c>
      <c r="I9388" s="2">
        <f>IFERROR(IF(ISBLANK($A9388),"",IF($A9388="Ūdeņraža jonu koncentrācija",VLOOKUP(Dati!$A9388,Normas!$A:$D,3,FALSE),VLOOKUP(Dati!$A9388,Normas!$A:$D,3,FALSE)*0.3)),"")</f>
      </c>
    </row>
    <row r="9389" spans="2:9" x14ac:dyDescent="0.2">
      <c r="B9389">
        <f>IF(ISBLANK(A9389),"",VLOOKUP(A9389,Normas!A:D,4,FALSE))</f>
      </c>
      <c r="E9389" s="2">
        <f>IF(ISBLANK(D9389),"",INT(YEARFRAC(D9389,'Vispārīga informācija'!$B$2)))</f>
      </c>
      <c r="F9389" s="2">
        <f>IFERROR(IF(ISBLANK($A9389),"",IF($A9389="Ūdeņraža jonu koncentrācija",VLOOKUP(Dati!$A9389,Normas!$A:$D,2,FALSE),VLOOKUP(Dati!$A9389,Normas!$A:$D,2,FALSE)*0.6)),"")</f>
      </c>
      <c r="G9389" s="2">
        <f>IFERROR(IF(ISBLANK($A9389),"",IF($A9389="Ūdeņraža jonu koncentrācija",VLOOKUP(Dati!$A9389,Normas!$A:$D,3,FALSE),VLOOKUP(Dati!$A9389,Normas!$A:$D,3,FALSE)*0.6)),"")</f>
      </c>
      <c r="H9389" s="2">
        <f>IFERROR(IF(ISBLANK($A9389),"",IF($A9389="Ūdeņraža jonu koncentrācija",VLOOKUP(Dati!$A9389,Normas!$A:$D,2,FALSE),VLOOKUP(Dati!$A9389,Normas!$A:$D,2,FALSE)*0.3)),"")</f>
      </c>
      <c r="I9389" s="2">
        <f>IFERROR(IF(ISBLANK($A9389),"",IF($A9389="Ūdeņraža jonu koncentrācija",VLOOKUP(Dati!$A9389,Normas!$A:$D,3,FALSE),VLOOKUP(Dati!$A9389,Normas!$A:$D,3,FALSE)*0.3)),"")</f>
      </c>
    </row>
    <row r="9390" spans="2:9" x14ac:dyDescent="0.2">
      <c r="B9390">
        <f>IF(ISBLANK(A9390),"",VLOOKUP(A9390,Normas!A:D,4,FALSE))</f>
      </c>
      <c r="E9390" s="2">
        <f>IF(ISBLANK(D9390),"",INT(YEARFRAC(D9390,'Vispārīga informācija'!$B$2)))</f>
      </c>
      <c r="F9390" s="2">
        <f>IFERROR(IF(ISBLANK($A9390),"",IF($A9390="Ūdeņraža jonu koncentrācija",VLOOKUP(Dati!$A9390,Normas!$A:$D,2,FALSE),VLOOKUP(Dati!$A9390,Normas!$A:$D,2,FALSE)*0.6)),"")</f>
      </c>
      <c r="G9390" s="2">
        <f>IFERROR(IF(ISBLANK($A9390),"",IF($A9390="Ūdeņraža jonu koncentrācija",VLOOKUP(Dati!$A9390,Normas!$A:$D,3,FALSE),VLOOKUP(Dati!$A9390,Normas!$A:$D,3,FALSE)*0.6)),"")</f>
      </c>
      <c r="H9390" s="2">
        <f>IFERROR(IF(ISBLANK($A9390),"",IF($A9390="Ūdeņraža jonu koncentrācija",VLOOKUP(Dati!$A9390,Normas!$A:$D,2,FALSE),VLOOKUP(Dati!$A9390,Normas!$A:$D,2,FALSE)*0.3)),"")</f>
      </c>
      <c r="I9390" s="2">
        <f>IFERROR(IF(ISBLANK($A9390),"",IF($A9390="Ūdeņraža jonu koncentrācija",VLOOKUP(Dati!$A9390,Normas!$A:$D,3,FALSE),VLOOKUP(Dati!$A9390,Normas!$A:$D,3,FALSE)*0.3)),"")</f>
      </c>
    </row>
    <row r="9391" spans="2:9" x14ac:dyDescent="0.2">
      <c r="B9391">
        <f>IF(ISBLANK(A9391),"",VLOOKUP(A9391,Normas!A:D,4,FALSE))</f>
      </c>
      <c r="E9391" s="2">
        <f>IF(ISBLANK(D9391),"",INT(YEARFRAC(D9391,'Vispārīga informācija'!$B$2)))</f>
      </c>
      <c r="F9391" s="2">
        <f>IFERROR(IF(ISBLANK($A9391),"",IF($A9391="Ūdeņraža jonu koncentrācija",VLOOKUP(Dati!$A9391,Normas!$A:$D,2,FALSE),VLOOKUP(Dati!$A9391,Normas!$A:$D,2,FALSE)*0.6)),"")</f>
      </c>
      <c r="G9391" s="2">
        <f>IFERROR(IF(ISBLANK($A9391),"",IF($A9391="Ūdeņraža jonu koncentrācija",VLOOKUP(Dati!$A9391,Normas!$A:$D,3,FALSE),VLOOKUP(Dati!$A9391,Normas!$A:$D,3,FALSE)*0.6)),"")</f>
      </c>
      <c r="H9391" s="2">
        <f>IFERROR(IF(ISBLANK($A9391),"",IF($A9391="Ūdeņraža jonu koncentrācija",VLOOKUP(Dati!$A9391,Normas!$A:$D,2,FALSE),VLOOKUP(Dati!$A9391,Normas!$A:$D,2,FALSE)*0.3)),"")</f>
      </c>
      <c r="I9391" s="2">
        <f>IFERROR(IF(ISBLANK($A9391),"",IF($A9391="Ūdeņraža jonu koncentrācija",VLOOKUP(Dati!$A9391,Normas!$A:$D,3,FALSE),VLOOKUP(Dati!$A9391,Normas!$A:$D,3,FALSE)*0.3)),"")</f>
      </c>
    </row>
    <row r="9392" spans="2:9" x14ac:dyDescent="0.2">
      <c r="B9392">
        <f>IF(ISBLANK(A9392),"",VLOOKUP(A9392,Normas!A:D,4,FALSE))</f>
      </c>
      <c r="E9392" s="2">
        <f>IF(ISBLANK(D9392),"",INT(YEARFRAC(D9392,'Vispārīga informācija'!$B$2)))</f>
      </c>
      <c r="F9392" s="2">
        <f>IFERROR(IF(ISBLANK($A9392),"",IF($A9392="Ūdeņraža jonu koncentrācija",VLOOKUP(Dati!$A9392,Normas!$A:$D,2,FALSE),VLOOKUP(Dati!$A9392,Normas!$A:$D,2,FALSE)*0.6)),"")</f>
      </c>
      <c r="G9392" s="2">
        <f>IFERROR(IF(ISBLANK($A9392),"",IF($A9392="Ūdeņraža jonu koncentrācija",VLOOKUP(Dati!$A9392,Normas!$A:$D,3,FALSE),VLOOKUP(Dati!$A9392,Normas!$A:$D,3,FALSE)*0.6)),"")</f>
      </c>
      <c r="H9392" s="2">
        <f>IFERROR(IF(ISBLANK($A9392),"",IF($A9392="Ūdeņraža jonu koncentrācija",VLOOKUP(Dati!$A9392,Normas!$A:$D,2,FALSE),VLOOKUP(Dati!$A9392,Normas!$A:$D,2,FALSE)*0.3)),"")</f>
      </c>
      <c r="I9392" s="2">
        <f>IFERROR(IF(ISBLANK($A9392),"",IF($A9392="Ūdeņraža jonu koncentrācija",VLOOKUP(Dati!$A9392,Normas!$A:$D,3,FALSE),VLOOKUP(Dati!$A9392,Normas!$A:$D,3,FALSE)*0.3)),"")</f>
      </c>
    </row>
    <row r="9393" spans="2:9" x14ac:dyDescent="0.2">
      <c r="B9393">
        <f>IF(ISBLANK(A9393),"",VLOOKUP(A9393,Normas!A:D,4,FALSE))</f>
      </c>
      <c r="E9393" s="2">
        <f>IF(ISBLANK(D9393),"",INT(YEARFRAC(D9393,'Vispārīga informācija'!$B$2)))</f>
      </c>
      <c r="F9393" s="2">
        <f>IFERROR(IF(ISBLANK($A9393),"",IF($A9393="Ūdeņraža jonu koncentrācija",VLOOKUP(Dati!$A9393,Normas!$A:$D,2,FALSE),VLOOKUP(Dati!$A9393,Normas!$A:$D,2,FALSE)*0.6)),"")</f>
      </c>
      <c r="G9393" s="2">
        <f>IFERROR(IF(ISBLANK($A9393),"",IF($A9393="Ūdeņraža jonu koncentrācija",VLOOKUP(Dati!$A9393,Normas!$A:$D,3,FALSE),VLOOKUP(Dati!$A9393,Normas!$A:$D,3,FALSE)*0.6)),"")</f>
      </c>
      <c r="H9393" s="2">
        <f>IFERROR(IF(ISBLANK($A9393),"",IF($A9393="Ūdeņraža jonu koncentrācija",VLOOKUP(Dati!$A9393,Normas!$A:$D,2,FALSE),VLOOKUP(Dati!$A9393,Normas!$A:$D,2,FALSE)*0.3)),"")</f>
      </c>
      <c r="I9393" s="2">
        <f>IFERROR(IF(ISBLANK($A9393),"",IF($A9393="Ūdeņraža jonu koncentrācija",VLOOKUP(Dati!$A9393,Normas!$A:$D,3,FALSE),VLOOKUP(Dati!$A9393,Normas!$A:$D,3,FALSE)*0.3)),"")</f>
      </c>
    </row>
    <row r="9394" spans="2:9" x14ac:dyDescent="0.2">
      <c r="B9394">
        <f>IF(ISBLANK(A9394),"",VLOOKUP(A9394,Normas!A:D,4,FALSE))</f>
      </c>
      <c r="E9394" s="2">
        <f>IF(ISBLANK(D9394),"",INT(YEARFRAC(D9394,'Vispārīga informācija'!$B$2)))</f>
      </c>
      <c r="F9394" s="2">
        <f>IFERROR(IF(ISBLANK($A9394),"",IF($A9394="Ūdeņraža jonu koncentrācija",VLOOKUP(Dati!$A9394,Normas!$A:$D,2,FALSE),VLOOKUP(Dati!$A9394,Normas!$A:$D,2,FALSE)*0.6)),"")</f>
      </c>
      <c r="G9394" s="2">
        <f>IFERROR(IF(ISBLANK($A9394),"",IF($A9394="Ūdeņraža jonu koncentrācija",VLOOKUP(Dati!$A9394,Normas!$A:$D,3,FALSE),VLOOKUP(Dati!$A9394,Normas!$A:$D,3,FALSE)*0.6)),"")</f>
      </c>
      <c r="H9394" s="2">
        <f>IFERROR(IF(ISBLANK($A9394),"",IF($A9394="Ūdeņraža jonu koncentrācija",VLOOKUP(Dati!$A9394,Normas!$A:$D,2,FALSE),VLOOKUP(Dati!$A9394,Normas!$A:$D,2,FALSE)*0.3)),"")</f>
      </c>
      <c r="I9394" s="2">
        <f>IFERROR(IF(ISBLANK($A9394),"",IF($A9394="Ūdeņraža jonu koncentrācija",VLOOKUP(Dati!$A9394,Normas!$A:$D,3,FALSE),VLOOKUP(Dati!$A9394,Normas!$A:$D,3,FALSE)*0.3)),"")</f>
      </c>
    </row>
    <row r="9395" spans="2:9" x14ac:dyDescent="0.2">
      <c r="B9395">
        <f>IF(ISBLANK(A9395),"",VLOOKUP(A9395,Normas!A:D,4,FALSE))</f>
      </c>
      <c r="E9395" s="2">
        <f>IF(ISBLANK(D9395),"",INT(YEARFRAC(D9395,'Vispārīga informācija'!$B$2)))</f>
      </c>
      <c r="F9395" s="2">
        <f>IFERROR(IF(ISBLANK($A9395),"",IF($A9395="Ūdeņraža jonu koncentrācija",VLOOKUP(Dati!$A9395,Normas!$A:$D,2,FALSE),VLOOKUP(Dati!$A9395,Normas!$A:$D,2,FALSE)*0.6)),"")</f>
      </c>
      <c r="G9395" s="2">
        <f>IFERROR(IF(ISBLANK($A9395),"",IF($A9395="Ūdeņraža jonu koncentrācija",VLOOKUP(Dati!$A9395,Normas!$A:$D,3,FALSE),VLOOKUP(Dati!$A9395,Normas!$A:$D,3,FALSE)*0.6)),"")</f>
      </c>
      <c r="H9395" s="2">
        <f>IFERROR(IF(ISBLANK($A9395),"",IF($A9395="Ūdeņraža jonu koncentrācija",VLOOKUP(Dati!$A9395,Normas!$A:$D,2,FALSE),VLOOKUP(Dati!$A9395,Normas!$A:$D,2,FALSE)*0.3)),"")</f>
      </c>
      <c r="I9395" s="2">
        <f>IFERROR(IF(ISBLANK($A9395),"",IF($A9395="Ūdeņraža jonu koncentrācija",VLOOKUP(Dati!$A9395,Normas!$A:$D,3,FALSE),VLOOKUP(Dati!$A9395,Normas!$A:$D,3,FALSE)*0.3)),"")</f>
      </c>
    </row>
    <row r="9396" spans="2:9" x14ac:dyDescent="0.2">
      <c r="B9396">
        <f>IF(ISBLANK(A9396),"",VLOOKUP(A9396,Normas!A:D,4,FALSE))</f>
      </c>
      <c r="E9396" s="2">
        <f>IF(ISBLANK(D9396),"",INT(YEARFRAC(D9396,'Vispārīga informācija'!$B$2)))</f>
      </c>
      <c r="F9396" s="2">
        <f>IFERROR(IF(ISBLANK($A9396),"",IF($A9396="Ūdeņraža jonu koncentrācija",VLOOKUP(Dati!$A9396,Normas!$A:$D,2,FALSE),VLOOKUP(Dati!$A9396,Normas!$A:$D,2,FALSE)*0.6)),"")</f>
      </c>
      <c r="G9396" s="2">
        <f>IFERROR(IF(ISBLANK($A9396),"",IF($A9396="Ūdeņraža jonu koncentrācija",VLOOKUP(Dati!$A9396,Normas!$A:$D,3,FALSE),VLOOKUP(Dati!$A9396,Normas!$A:$D,3,FALSE)*0.6)),"")</f>
      </c>
      <c r="H9396" s="2">
        <f>IFERROR(IF(ISBLANK($A9396),"",IF($A9396="Ūdeņraža jonu koncentrācija",VLOOKUP(Dati!$A9396,Normas!$A:$D,2,FALSE),VLOOKUP(Dati!$A9396,Normas!$A:$D,2,FALSE)*0.3)),"")</f>
      </c>
      <c r="I9396" s="2">
        <f>IFERROR(IF(ISBLANK($A9396),"",IF($A9396="Ūdeņraža jonu koncentrācija",VLOOKUP(Dati!$A9396,Normas!$A:$D,3,FALSE),VLOOKUP(Dati!$A9396,Normas!$A:$D,3,FALSE)*0.3)),"")</f>
      </c>
    </row>
    <row r="9397" spans="2:9" x14ac:dyDescent="0.2">
      <c r="B9397">
        <f>IF(ISBLANK(A9397),"",VLOOKUP(A9397,Normas!A:D,4,FALSE))</f>
      </c>
      <c r="E9397" s="2">
        <f>IF(ISBLANK(D9397),"",INT(YEARFRAC(D9397,'Vispārīga informācija'!$B$2)))</f>
      </c>
      <c r="F9397" s="2">
        <f>IFERROR(IF(ISBLANK($A9397),"",IF($A9397="Ūdeņraža jonu koncentrācija",VLOOKUP(Dati!$A9397,Normas!$A:$D,2,FALSE),VLOOKUP(Dati!$A9397,Normas!$A:$D,2,FALSE)*0.6)),"")</f>
      </c>
      <c r="G9397" s="2">
        <f>IFERROR(IF(ISBLANK($A9397),"",IF($A9397="Ūdeņraža jonu koncentrācija",VLOOKUP(Dati!$A9397,Normas!$A:$D,3,FALSE),VLOOKUP(Dati!$A9397,Normas!$A:$D,3,FALSE)*0.6)),"")</f>
      </c>
      <c r="H9397" s="2">
        <f>IFERROR(IF(ISBLANK($A9397),"",IF($A9397="Ūdeņraža jonu koncentrācija",VLOOKUP(Dati!$A9397,Normas!$A:$D,2,FALSE),VLOOKUP(Dati!$A9397,Normas!$A:$D,2,FALSE)*0.3)),"")</f>
      </c>
      <c r="I9397" s="2">
        <f>IFERROR(IF(ISBLANK($A9397),"",IF($A9397="Ūdeņraža jonu koncentrācija",VLOOKUP(Dati!$A9397,Normas!$A:$D,3,FALSE),VLOOKUP(Dati!$A9397,Normas!$A:$D,3,FALSE)*0.3)),"")</f>
      </c>
    </row>
    <row r="9398" spans="2:9" x14ac:dyDescent="0.2">
      <c r="B9398">
        <f>IF(ISBLANK(A9398),"",VLOOKUP(A9398,Normas!A:D,4,FALSE))</f>
      </c>
      <c r="E9398" s="2">
        <f>IF(ISBLANK(D9398),"",INT(YEARFRAC(D9398,'Vispārīga informācija'!$B$2)))</f>
      </c>
      <c r="F9398" s="2">
        <f>IFERROR(IF(ISBLANK($A9398),"",IF($A9398="Ūdeņraža jonu koncentrācija",VLOOKUP(Dati!$A9398,Normas!$A:$D,2,FALSE),VLOOKUP(Dati!$A9398,Normas!$A:$D,2,FALSE)*0.6)),"")</f>
      </c>
      <c r="G9398" s="2">
        <f>IFERROR(IF(ISBLANK($A9398),"",IF($A9398="Ūdeņraža jonu koncentrācija",VLOOKUP(Dati!$A9398,Normas!$A:$D,3,FALSE),VLOOKUP(Dati!$A9398,Normas!$A:$D,3,FALSE)*0.6)),"")</f>
      </c>
      <c r="H9398" s="2">
        <f>IFERROR(IF(ISBLANK($A9398),"",IF($A9398="Ūdeņraža jonu koncentrācija",VLOOKUP(Dati!$A9398,Normas!$A:$D,2,FALSE),VLOOKUP(Dati!$A9398,Normas!$A:$D,2,FALSE)*0.3)),"")</f>
      </c>
      <c r="I9398" s="2">
        <f>IFERROR(IF(ISBLANK($A9398),"",IF($A9398="Ūdeņraža jonu koncentrācija",VLOOKUP(Dati!$A9398,Normas!$A:$D,3,FALSE),VLOOKUP(Dati!$A9398,Normas!$A:$D,3,FALSE)*0.3)),"")</f>
      </c>
    </row>
    <row r="9399" spans="2:9" x14ac:dyDescent="0.2">
      <c r="B9399">
        <f>IF(ISBLANK(A9399),"",VLOOKUP(A9399,Normas!A:D,4,FALSE))</f>
      </c>
      <c r="E9399" s="2">
        <f>IF(ISBLANK(D9399),"",INT(YEARFRAC(D9399,'Vispārīga informācija'!$B$2)))</f>
      </c>
      <c r="F9399" s="2">
        <f>IFERROR(IF(ISBLANK($A9399),"",IF($A9399="Ūdeņraža jonu koncentrācija",VLOOKUP(Dati!$A9399,Normas!$A:$D,2,FALSE),VLOOKUP(Dati!$A9399,Normas!$A:$D,2,FALSE)*0.6)),"")</f>
      </c>
      <c r="G9399" s="2">
        <f>IFERROR(IF(ISBLANK($A9399),"",IF($A9399="Ūdeņraža jonu koncentrācija",VLOOKUP(Dati!$A9399,Normas!$A:$D,3,FALSE),VLOOKUP(Dati!$A9399,Normas!$A:$D,3,FALSE)*0.6)),"")</f>
      </c>
      <c r="H9399" s="2">
        <f>IFERROR(IF(ISBLANK($A9399),"",IF($A9399="Ūdeņraža jonu koncentrācija",VLOOKUP(Dati!$A9399,Normas!$A:$D,2,FALSE),VLOOKUP(Dati!$A9399,Normas!$A:$D,2,FALSE)*0.3)),"")</f>
      </c>
      <c r="I9399" s="2">
        <f>IFERROR(IF(ISBLANK($A9399),"",IF($A9399="Ūdeņraža jonu koncentrācija",VLOOKUP(Dati!$A9399,Normas!$A:$D,3,FALSE),VLOOKUP(Dati!$A9399,Normas!$A:$D,3,FALSE)*0.3)),"")</f>
      </c>
    </row>
    <row r="9400" spans="2:9" x14ac:dyDescent="0.2">
      <c r="B9400">
        <f>IF(ISBLANK(A9400),"",VLOOKUP(A9400,Normas!A:D,4,FALSE))</f>
      </c>
      <c r="E9400" s="2">
        <f>IF(ISBLANK(D9400),"",INT(YEARFRAC(D9400,'Vispārīga informācija'!$B$2)))</f>
      </c>
      <c r="F9400" s="2">
        <f>IFERROR(IF(ISBLANK($A9400),"",IF($A9400="Ūdeņraža jonu koncentrācija",VLOOKUP(Dati!$A9400,Normas!$A:$D,2,FALSE),VLOOKUP(Dati!$A9400,Normas!$A:$D,2,FALSE)*0.6)),"")</f>
      </c>
      <c r="G9400" s="2">
        <f>IFERROR(IF(ISBLANK($A9400),"",IF($A9400="Ūdeņraža jonu koncentrācija",VLOOKUP(Dati!$A9400,Normas!$A:$D,3,FALSE),VLOOKUP(Dati!$A9400,Normas!$A:$D,3,FALSE)*0.6)),"")</f>
      </c>
      <c r="H9400" s="2">
        <f>IFERROR(IF(ISBLANK($A9400),"",IF($A9400="Ūdeņraža jonu koncentrācija",VLOOKUP(Dati!$A9400,Normas!$A:$D,2,FALSE),VLOOKUP(Dati!$A9400,Normas!$A:$D,2,FALSE)*0.3)),"")</f>
      </c>
      <c r="I9400" s="2">
        <f>IFERROR(IF(ISBLANK($A9400),"",IF($A9400="Ūdeņraža jonu koncentrācija",VLOOKUP(Dati!$A9400,Normas!$A:$D,3,FALSE),VLOOKUP(Dati!$A9400,Normas!$A:$D,3,FALSE)*0.3)),"")</f>
      </c>
    </row>
    <row r="9401" spans="2:9" x14ac:dyDescent="0.2">
      <c r="B9401">
        <f>IF(ISBLANK(A9401),"",VLOOKUP(A9401,Normas!A:D,4,FALSE))</f>
      </c>
      <c r="E9401" s="2">
        <f>IF(ISBLANK(D9401),"",INT(YEARFRAC(D9401,'Vispārīga informācija'!$B$2)))</f>
      </c>
      <c r="F9401" s="2">
        <f>IFERROR(IF(ISBLANK($A9401),"",IF($A9401="Ūdeņraža jonu koncentrācija",VLOOKUP(Dati!$A9401,Normas!$A:$D,2,FALSE),VLOOKUP(Dati!$A9401,Normas!$A:$D,2,FALSE)*0.6)),"")</f>
      </c>
      <c r="G9401" s="2">
        <f>IFERROR(IF(ISBLANK($A9401),"",IF($A9401="Ūdeņraža jonu koncentrācija",VLOOKUP(Dati!$A9401,Normas!$A:$D,3,FALSE),VLOOKUP(Dati!$A9401,Normas!$A:$D,3,FALSE)*0.6)),"")</f>
      </c>
      <c r="H9401" s="2">
        <f>IFERROR(IF(ISBLANK($A9401),"",IF($A9401="Ūdeņraža jonu koncentrācija",VLOOKUP(Dati!$A9401,Normas!$A:$D,2,FALSE),VLOOKUP(Dati!$A9401,Normas!$A:$D,2,FALSE)*0.3)),"")</f>
      </c>
      <c r="I9401" s="2">
        <f>IFERROR(IF(ISBLANK($A9401),"",IF($A9401="Ūdeņraža jonu koncentrācija",VLOOKUP(Dati!$A9401,Normas!$A:$D,3,FALSE),VLOOKUP(Dati!$A9401,Normas!$A:$D,3,FALSE)*0.3)),"")</f>
      </c>
    </row>
    <row r="9402" spans="2:9" x14ac:dyDescent="0.2">
      <c r="B9402">
        <f>IF(ISBLANK(A9402),"",VLOOKUP(A9402,Normas!A:D,4,FALSE))</f>
      </c>
      <c r="E9402" s="2">
        <f>IF(ISBLANK(D9402),"",INT(YEARFRAC(D9402,'Vispārīga informācija'!$B$2)))</f>
      </c>
      <c r="F9402" s="2">
        <f>IFERROR(IF(ISBLANK($A9402),"",IF($A9402="Ūdeņraža jonu koncentrācija",VLOOKUP(Dati!$A9402,Normas!$A:$D,2,FALSE),VLOOKUP(Dati!$A9402,Normas!$A:$D,2,FALSE)*0.6)),"")</f>
      </c>
      <c r="G9402" s="2">
        <f>IFERROR(IF(ISBLANK($A9402),"",IF($A9402="Ūdeņraža jonu koncentrācija",VLOOKUP(Dati!$A9402,Normas!$A:$D,3,FALSE),VLOOKUP(Dati!$A9402,Normas!$A:$D,3,FALSE)*0.6)),"")</f>
      </c>
      <c r="H9402" s="2">
        <f>IFERROR(IF(ISBLANK($A9402),"",IF($A9402="Ūdeņraža jonu koncentrācija",VLOOKUP(Dati!$A9402,Normas!$A:$D,2,FALSE),VLOOKUP(Dati!$A9402,Normas!$A:$D,2,FALSE)*0.3)),"")</f>
      </c>
      <c r="I9402" s="2">
        <f>IFERROR(IF(ISBLANK($A9402),"",IF($A9402="Ūdeņraža jonu koncentrācija",VLOOKUP(Dati!$A9402,Normas!$A:$D,3,FALSE),VLOOKUP(Dati!$A9402,Normas!$A:$D,3,FALSE)*0.3)),"")</f>
      </c>
    </row>
    <row r="9403" spans="2:9" x14ac:dyDescent="0.2">
      <c r="B9403">
        <f>IF(ISBLANK(A9403),"",VLOOKUP(A9403,Normas!A:D,4,FALSE))</f>
      </c>
      <c r="E9403" s="2">
        <f>IF(ISBLANK(D9403),"",INT(YEARFRAC(D9403,'Vispārīga informācija'!$B$2)))</f>
      </c>
      <c r="F9403" s="2">
        <f>IFERROR(IF(ISBLANK($A9403),"",IF($A9403="Ūdeņraža jonu koncentrācija",VLOOKUP(Dati!$A9403,Normas!$A:$D,2,FALSE),VLOOKUP(Dati!$A9403,Normas!$A:$D,2,FALSE)*0.6)),"")</f>
      </c>
      <c r="G9403" s="2">
        <f>IFERROR(IF(ISBLANK($A9403),"",IF($A9403="Ūdeņraža jonu koncentrācija",VLOOKUP(Dati!$A9403,Normas!$A:$D,3,FALSE),VLOOKUP(Dati!$A9403,Normas!$A:$D,3,FALSE)*0.6)),"")</f>
      </c>
      <c r="H9403" s="2">
        <f>IFERROR(IF(ISBLANK($A9403),"",IF($A9403="Ūdeņraža jonu koncentrācija",VLOOKUP(Dati!$A9403,Normas!$A:$D,2,FALSE),VLOOKUP(Dati!$A9403,Normas!$A:$D,2,FALSE)*0.3)),"")</f>
      </c>
      <c r="I9403" s="2">
        <f>IFERROR(IF(ISBLANK($A9403),"",IF($A9403="Ūdeņraža jonu koncentrācija",VLOOKUP(Dati!$A9403,Normas!$A:$D,3,FALSE),VLOOKUP(Dati!$A9403,Normas!$A:$D,3,FALSE)*0.3)),"")</f>
      </c>
    </row>
    <row r="9404" spans="2:9" x14ac:dyDescent="0.2">
      <c r="B9404">
        <f>IF(ISBLANK(A9404),"",VLOOKUP(A9404,Normas!A:D,4,FALSE))</f>
      </c>
      <c r="E9404" s="2">
        <f>IF(ISBLANK(D9404),"",INT(YEARFRAC(D9404,'Vispārīga informācija'!$B$2)))</f>
      </c>
      <c r="F9404" s="2">
        <f>IFERROR(IF(ISBLANK($A9404),"",IF($A9404="Ūdeņraža jonu koncentrācija",VLOOKUP(Dati!$A9404,Normas!$A:$D,2,FALSE),VLOOKUP(Dati!$A9404,Normas!$A:$D,2,FALSE)*0.6)),"")</f>
      </c>
      <c r="G9404" s="2">
        <f>IFERROR(IF(ISBLANK($A9404),"",IF($A9404="Ūdeņraža jonu koncentrācija",VLOOKUP(Dati!$A9404,Normas!$A:$D,3,FALSE),VLOOKUP(Dati!$A9404,Normas!$A:$D,3,FALSE)*0.6)),"")</f>
      </c>
      <c r="H9404" s="2">
        <f>IFERROR(IF(ISBLANK($A9404),"",IF($A9404="Ūdeņraža jonu koncentrācija",VLOOKUP(Dati!$A9404,Normas!$A:$D,2,FALSE),VLOOKUP(Dati!$A9404,Normas!$A:$D,2,FALSE)*0.3)),"")</f>
      </c>
      <c r="I9404" s="2">
        <f>IFERROR(IF(ISBLANK($A9404),"",IF($A9404="Ūdeņraža jonu koncentrācija",VLOOKUP(Dati!$A9404,Normas!$A:$D,3,FALSE),VLOOKUP(Dati!$A9404,Normas!$A:$D,3,FALSE)*0.3)),"")</f>
      </c>
    </row>
    <row r="9405" spans="2:9" x14ac:dyDescent="0.2">
      <c r="B9405">
        <f>IF(ISBLANK(A9405),"",VLOOKUP(A9405,Normas!A:D,4,FALSE))</f>
      </c>
      <c r="E9405" s="2">
        <f>IF(ISBLANK(D9405),"",INT(YEARFRAC(D9405,'Vispārīga informācija'!$B$2)))</f>
      </c>
      <c r="F9405" s="2">
        <f>IFERROR(IF(ISBLANK($A9405),"",IF($A9405="Ūdeņraža jonu koncentrācija",VLOOKUP(Dati!$A9405,Normas!$A:$D,2,FALSE),VLOOKUP(Dati!$A9405,Normas!$A:$D,2,FALSE)*0.6)),"")</f>
      </c>
      <c r="G9405" s="2">
        <f>IFERROR(IF(ISBLANK($A9405),"",IF($A9405="Ūdeņraža jonu koncentrācija",VLOOKUP(Dati!$A9405,Normas!$A:$D,3,FALSE),VLOOKUP(Dati!$A9405,Normas!$A:$D,3,FALSE)*0.6)),"")</f>
      </c>
      <c r="H9405" s="2">
        <f>IFERROR(IF(ISBLANK($A9405),"",IF($A9405="Ūdeņraža jonu koncentrācija",VLOOKUP(Dati!$A9405,Normas!$A:$D,2,FALSE),VLOOKUP(Dati!$A9405,Normas!$A:$D,2,FALSE)*0.3)),"")</f>
      </c>
      <c r="I9405" s="2">
        <f>IFERROR(IF(ISBLANK($A9405),"",IF($A9405="Ūdeņraža jonu koncentrācija",VLOOKUP(Dati!$A9405,Normas!$A:$D,3,FALSE),VLOOKUP(Dati!$A9405,Normas!$A:$D,3,FALSE)*0.3)),"")</f>
      </c>
    </row>
    <row r="9406" spans="2:9" x14ac:dyDescent="0.2">
      <c r="B9406">
        <f>IF(ISBLANK(A9406),"",VLOOKUP(A9406,Normas!A:D,4,FALSE))</f>
      </c>
      <c r="E9406" s="2">
        <f>IF(ISBLANK(D9406),"",INT(YEARFRAC(D9406,'Vispārīga informācija'!$B$2)))</f>
      </c>
      <c r="F9406" s="2">
        <f>IFERROR(IF(ISBLANK($A9406),"",IF($A9406="Ūdeņraža jonu koncentrācija",VLOOKUP(Dati!$A9406,Normas!$A:$D,2,FALSE),VLOOKUP(Dati!$A9406,Normas!$A:$D,2,FALSE)*0.6)),"")</f>
      </c>
      <c r="G9406" s="2">
        <f>IFERROR(IF(ISBLANK($A9406),"",IF($A9406="Ūdeņraža jonu koncentrācija",VLOOKUP(Dati!$A9406,Normas!$A:$D,3,FALSE),VLOOKUP(Dati!$A9406,Normas!$A:$D,3,FALSE)*0.6)),"")</f>
      </c>
      <c r="H9406" s="2">
        <f>IFERROR(IF(ISBLANK($A9406),"",IF($A9406="Ūdeņraža jonu koncentrācija",VLOOKUP(Dati!$A9406,Normas!$A:$D,2,FALSE),VLOOKUP(Dati!$A9406,Normas!$A:$D,2,FALSE)*0.3)),"")</f>
      </c>
      <c r="I9406" s="2">
        <f>IFERROR(IF(ISBLANK($A9406),"",IF($A9406="Ūdeņraža jonu koncentrācija",VLOOKUP(Dati!$A9406,Normas!$A:$D,3,FALSE),VLOOKUP(Dati!$A9406,Normas!$A:$D,3,FALSE)*0.3)),"")</f>
      </c>
    </row>
    <row r="9407" spans="2:9" x14ac:dyDescent="0.2">
      <c r="B9407">
        <f>IF(ISBLANK(A9407),"",VLOOKUP(A9407,Normas!A:D,4,FALSE))</f>
      </c>
      <c r="E9407" s="2">
        <f>IF(ISBLANK(D9407),"",INT(YEARFRAC(D9407,'Vispārīga informācija'!$B$2)))</f>
      </c>
      <c r="F9407" s="2">
        <f>IFERROR(IF(ISBLANK($A9407),"",IF($A9407="Ūdeņraža jonu koncentrācija",VLOOKUP(Dati!$A9407,Normas!$A:$D,2,FALSE),VLOOKUP(Dati!$A9407,Normas!$A:$D,2,FALSE)*0.6)),"")</f>
      </c>
      <c r="G9407" s="2">
        <f>IFERROR(IF(ISBLANK($A9407),"",IF($A9407="Ūdeņraža jonu koncentrācija",VLOOKUP(Dati!$A9407,Normas!$A:$D,3,FALSE),VLOOKUP(Dati!$A9407,Normas!$A:$D,3,FALSE)*0.6)),"")</f>
      </c>
      <c r="H9407" s="2">
        <f>IFERROR(IF(ISBLANK($A9407),"",IF($A9407="Ūdeņraža jonu koncentrācija",VLOOKUP(Dati!$A9407,Normas!$A:$D,2,FALSE),VLOOKUP(Dati!$A9407,Normas!$A:$D,2,FALSE)*0.3)),"")</f>
      </c>
      <c r="I9407" s="2">
        <f>IFERROR(IF(ISBLANK($A9407),"",IF($A9407="Ūdeņraža jonu koncentrācija",VLOOKUP(Dati!$A9407,Normas!$A:$D,3,FALSE),VLOOKUP(Dati!$A9407,Normas!$A:$D,3,FALSE)*0.3)),"")</f>
      </c>
    </row>
    <row r="9408" spans="2:9" x14ac:dyDescent="0.2">
      <c r="B9408">
        <f>IF(ISBLANK(A9408),"",VLOOKUP(A9408,Normas!A:D,4,FALSE))</f>
      </c>
      <c r="E9408" s="2">
        <f>IF(ISBLANK(D9408),"",INT(YEARFRAC(D9408,'Vispārīga informācija'!$B$2)))</f>
      </c>
      <c r="F9408" s="2">
        <f>IFERROR(IF(ISBLANK($A9408),"",IF($A9408="Ūdeņraža jonu koncentrācija",VLOOKUP(Dati!$A9408,Normas!$A:$D,2,FALSE),VLOOKUP(Dati!$A9408,Normas!$A:$D,2,FALSE)*0.6)),"")</f>
      </c>
      <c r="G9408" s="2">
        <f>IFERROR(IF(ISBLANK($A9408),"",IF($A9408="Ūdeņraža jonu koncentrācija",VLOOKUP(Dati!$A9408,Normas!$A:$D,3,FALSE),VLOOKUP(Dati!$A9408,Normas!$A:$D,3,FALSE)*0.6)),"")</f>
      </c>
      <c r="H9408" s="2">
        <f>IFERROR(IF(ISBLANK($A9408),"",IF($A9408="Ūdeņraža jonu koncentrācija",VLOOKUP(Dati!$A9408,Normas!$A:$D,2,FALSE),VLOOKUP(Dati!$A9408,Normas!$A:$D,2,FALSE)*0.3)),"")</f>
      </c>
      <c r="I9408" s="2">
        <f>IFERROR(IF(ISBLANK($A9408),"",IF($A9408="Ūdeņraža jonu koncentrācija",VLOOKUP(Dati!$A9408,Normas!$A:$D,3,FALSE),VLOOKUP(Dati!$A9408,Normas!$A:$D,3,FALSE)*0.3)),"")</f>
      </c>
    </row>
    <row r="9409" spans="2:9" x14ac:dyDescent="0.2">
      <c r="B9409">
        <f>IF(ISBLANK(A9409),"",VLOOKUP(A9409,Normas!A:D,4,FALSE))</f>
      </c>
      <c r="E9409" s="2">
        <f>IF(ISBLANK(D9409),"",INT(YEARFRAC(D9409,'Vispārīga informācija'!$B$2)))</f>
      </c>
      <c r="F9409" s="2">
        <f>IFERROR(IF(ISBLANK($A9409),"",IF($A9409="Ūdeņraža jonu koncentrācija",VLOOKUP(Dati!$A9409,Normas!$A:$D,2,FALSE),VLOOKUP(Dati!$A9409,Normas!$A:$D,2,FALSE)*0.6)),"")</f>
      </c>
      <c r="G9409" s="2">
        <f>IFERROR(IF(ISBLANK($A9409),"",IF($A9409="Ūdeņraža jonu koncentrācija",VLOOKUP(Dati!$A9409,Normas!$A:$D,3,FALSE),VLOOKUP(Dati!$A9409,Normas!$A:$D,3,FALSE)*0.6)),"")</f>
      </c>
      <c r="H9409" s="2">
        <f>IFERROR(IF(ISBLANK($A9409),"",IF($A9409="Ūdeņraža jonu koncentrācija",VLOOKUP(Dati!$A9409,Normas!$A:$D,2,FALSE),VLOOKUP(Dati!$A9409,Normas!$A:$D,2,FALSE)*0.3)),"")</f>
      </c>
      <c r="I9409" s="2">
        <f>IFERROR(IF(ISBLANK($A9409),"",IF($A9409="Ūdeņraža jonu koncentrācija",VLOOKUP(Dati!$A9409,Normas!$A:$D,3,FALSE),VLOOKUP(Dati!$A9409,Normas!$A:$D,3,FALSE)*0.3)),"")</f>
      </c>
    </row>
    <row r="9410" spans="2:9" x14ac:dyDescent="0.2">
      <c r="B9410">
        <f>IF(ISBLANK(A9410),"",VLOOKUP(A9410,Normas!A:D,4,FALSE))</f>
      </c>
      <c r="E9410" s="2">
        <f>IF(ISBLANK(D9410),"",INT(YEARFRAC(D9410,'Vispārīga informācija'!$B$2)))</f>
      </c>
      <c r="F9410" s="2">
        <f>IFERROR(IF(ISBLANK($A9410),"",IF($A9410="Ūdeņraža jonu koncentrācija",VLOOKUP(Dati!$A9410,Normas!$A:$D,2,FALSE),VLOOKUP(Dati!$A9410,Normas!$A:$D,2,FALSE)*0.6)),"")</f>
      </c>
      <c r="G9410" s="2">
        <f>IFERROR(IF(ISBLANK($A9410),"",IF($A9410="Ūdeņraža jonu koncentrācija",VLOOKUP(Dati!$A9410,Normas!$A:$D,3,FALSE),VLOOKUP(Dati!$A9410,Normas!$A:$D,3,FALSE)*0.6)),"")</f>
      </c>
      <c r="H9410" s="2">
        <f>IFERROR(IF(ISBLANK($A9410),"",IF($A9410="Ūdeņraža jonu koncentrācija",VLOOKUP(Dati!$A9410,Normas!$A:$D,2,FALSE),VLOOKUP(Dati!$A9410,Normas!$A:$D,2,FALSE)*0.3)),"")</f>
      </c>
      <c r="I9410" s="2">
        <f>IFERROR(IF(ISBLANK($A9410),"",IF($A9410="Ūdeņraža jonu koncentrācija",VLOOKUP(Dati!$A9410,Normas!$A:$D,3,FALSE),VLOOKUP(Dati!$A9410,Normas!$A:$D,3,FALSE)*0.3)),"")</f>
      </c>
    </row>
    <row r="9411" spans="2:9" x14ac:dyDescent="0.2">
      <c r="B9411">
        <f>IF(ISBLANK(A9411),"",VLOOKUP(A9411,Normas!A:D,4,FALSE))</f>
      </c>
      <c r="E9411" s="2">
        <f>IF(ISBLANK(D9411),"",INT(YEARFRAC(D9411,'Vispārīga informācija'!$B$2)))</f>
      </c>
      <c r="F9411" s="2">
        <f>IFERROR(IF(ISBLANK($A9411),"",IF($A9411="Ūdeņraža jonu koncentrācija",VLOOKUP(Dati!$A9411,Normas!$A:$D,2,FALSE),VLOOKUP(Dati!$A9411,Normas!$A:$D,2,FALSE)*0.6)),"")</f>
      </c>
      <c r="G9411" s="2">
        <f>IFERROR(IF(ISBLANK($A9411),"",IF($A9411="Ūdeņraža jonu koncentrācija",VLOOKUP(Dati!$A9411,Normas!$A:$D,3,FALSE),VLOOKUP(Dati!$A9411,Normas!$A:$D,3,FALSE)*0.6)),"")</f>
      </c>
      <c r="H9411" s="2">
        <f>IFERROR(IF(ISBLANK($A9411),"",IF($A9411="Ūdeņraža jonu koncentrācija",VLOOKUP(Dati!$A9411,Normas!$A:$D,2,FALSE),VLOOKUP(Dati!$A9411,Normas!$A:$D,2,FALSE)*0.3)),"")</f>
      </c>
      <c r="I9411" s="2">
        <f>IFERROR(IF(ISBLANK($A9411),"",IF($A9411="Ūdeņraža jonu koncentrācija",VLOOKUP(Dati!$A9411,Normas!$A:$D,3,FALSE),VLOOKUP(Dati!$A9411,Normas!$A:$D,3,FALSE)*0.3)),"")</f>
      </c>
    </row>
    <row r="9412" spans="2:9" x14ac:dyDescent="0.2">
      <c r="B9412">
        <f>IF(ISBLANK(A9412),"",VLOOKUP(A9412,Normas!A:D,4,FALSE))</f>
      </c>
      <c r="E9412" s="2">
        <f>IF(ISBLANK(D9412),"",INT(YEARFRAC(D9412,'Vispārīga informācija'!$B$2)))</f>
      </c>
      <c r="F9412" s="2">
        <f>IFERROR(IF(ISBLANK($A9412),"",IF($A9412="Ūdeņraža jonu koncentrācija",VLOOKUP(Dati!$A9412,Normas!$A:$D,2,FALSE),VLOOKUP(Dati!$A9412,Normas!$A:$D,2,FALSE)*0.6)),"")</f>
      </c>
      <c r="G9412" s="2">
        <f>IFERROR(IF(ISBLANK($A9412),"",IF($A9412="Ūdeņraža jonu koncentrācija",VLOOKUP(Dati!$A9412,Normas!$A:$D,3,FALSE),VLOOKUP(Dati!$A9412,Normas!$A:$D,3,FALSE)*0.6)),"")</f>
      </c>
      <c r="H9412" s="2">
        <f>IFERROR(IF(ISBLANK($A9412),"",IF($A9412="Ūdeņraža jonu koncentrācija",VLOOKUP(Dati!$A9412,Normas!$A:$D,2,FALSE),VLOOKUP(Dati!$A9412,Normas!$A:$D,2,FALSE)*0.3)),"")</f>
      </c>
      <c r="I9412" s="2">
        <f>IFERROR(IF(ISBLANK($A9412),"",IF($A9412="Ūdeņraža jonu koncentrācija",VLOOKUP(Dati!$A9412,Normas!$A:$D,3,FALSE),VLOOKUP(Dati!$A9412,Normas!$A:$D,3,FALSE)*0.3)),"")</f>
      </c>
    </row>
    <row r="9413" spans="2:9" x14ac:dyDescent="0.2">
      <c r="B9413">
        <f>IF(ISBLANK(A9413),"",VLOOKUP(A9413,Normas!A:D,4,FALSE))</f>
      </c>
      <c r="E9413" s="2">
        <f>IF(ISBLANK(D9413),"",INT(YEARFRAC(D9413,'Vispārīga informācija'!$B$2)))</f>
      </c>
      <c r="F9413" s="2">
        <f>IFERROR(IF(ISBLANK($A9413),"",IF($A9413="Ūdeņraža jonu koncentrācija",VLOOKUP(Dati!$A9413,Normas!$A:$D,2,FALSE),VLOOKUP(Dati!$A9413,Normas!$A:$D,2,FALSE)*0.6)),"")</f>
      </c>
      <c r="G9413" s="2">
        <f>IFERROR(IF(ISBLANK($A9413),"",IF($A9413="Ūdeņraža jonu koncentrācija",VLOOKUP(Dati!$A9413,Normas!$A:$D,3,FALSE),VLOOKUP(Dati!$A9413,Normas!$A:$D,3,FALSE)*0.6)),"")</f>
      </c>
      <c r="H9413" s="2">
        <f>IFERROR(IF(ISBLANK($A9413),"",IF($A9413="Ūdeņraža jonu koncentrācija",VLOOKUP(Dati!$A9413,Normas!$A:$D,2,FALSE),VLOOKUP(Dati!$A9413,Normas!$A:$D,2,FALSE)*0.3)),"")</f>
      </c>
      <c r="I9413" s="2">
        <f>IFERROR(IF(ISBLANK($A9413),"",IF($A9413="Ūdeņraža jonu koncentrācija",VLOOKUP(Dati!$A9413,Normas!$A:$D,3,FALSE),VLOOKUP(Dati!$A9413,Normas!$A:$D,3,FALSE)*0.3)),"")</f>
      </c>
    </row>
    <row r="9414" spans="2:9" x14ac:dyDescent="0.2">
      <c r="B9414">
        <f>IF(ISBLANK(A9414),"",VLOOKUP(A9414,Normas!A:D,4,FALSE))</f>
      </c>
      <c r="E9414" s="2">
        <f>IF(ISBLANK(D9414),"",INT(YEARFRAC(D9414,'Vispārīga informācija'!$B$2)))</f>
      </c>
      <c r="F9414" s="2">
        <f>IFERROR(IF(ISBLANK($A9414),"",IF($A9414="Ūdeņraža jonu koncentrācija",VLOOKUP(Dati!$A9414,Normas!$A:$D,2,FALSE),VLOOKUP(Dati!$A9414,Normas!$A:$D,2,FALSE)*0.6)),"")</f>
      </c>
      <c r="G9414" s="2">
        <f>IFERROR(IF(ISBLANK($A9414),"",IF($A9414="Ūdeņraža jonu koncentrācija",VLOOKUP(Dati!$A9414,Normas!$A:$D,3,FALSE),VLOOKUP(Dati!$A9414,Normas!$A:$D,3,FALSE)*0.6)),"")</f>
      </c>
      <c r="H9414" s="2">
        <f>IFERROR(IF(ISBLANK($A9414),"",IF($A9414="Ūdeņraža jonu koncentrācija",VLOOKUP(Dati!$A9414,Normas!$A:$D,2,FALSE),VLOOKUP(Dati!$A9414,Normas!$A:$D,2,FALSE)*0.3)),"")</f>
      </c>
      <c r="I9414" s="2">
        <f>IFERROR(IF(ISBLANK($A9414),"",IF($A9414="Ūdeņraža jonu koncentrācija",VLOOKUP(Dati!$A9414,Normas!$A:$D,3,FALSE),VLOOKUP(Dati!$A9414,Normas!$A:$D,3,FALSE)*0.3)),"")</f>
      </c>
    </row>
    <row r="9415" spans="2:9" x14ac:dyDescent="0.2">
      <c r="B9415">
        <f>IF(ISBLANK(A9415),"",VLOOKUP(A9415,Normas!A:D,4,FALSE))</f>
      </c>
      <c r="E9415" s="2">
        <f>IF(ISBLANK(D9415),"",INT(YEARFRAC(D9415,'Vispārīga informācija'!$B$2)))</f>
      </c>
      <c r="F9415" s="2">
        <f>IFERROR(IF(ISBLANK($A9415),"",IF($A9415="Ūdeņraža jonu koncentrācija",VLOOKUP(Dati!$A9415,Normas!$A:$D,2,FALSE),VLOOKUP(Dati!$A9415,Normas!$A:$D,2,FALSE)*0.6)),"")</f>
      </c>
      <c r="G9415" s="2">
        <f>IFERROR(IF(ISBLANK($A9415),"",IF($A9415="Ūdeņraža jonu koncentrācija",VLOOKUP(Dati!$A9415,Normas!$A:$D,3,FALSE),VLOOKUP(Dati!$A9415,Normas!$A:$D,3,FALSE)*0.6)),"")</f>
      </c>
      <c r="H9415" s="2">
        <f>IFERROR(IF(ISBLANK($A9415),"",IF($A9415="Ūdeņraža jonu koncentrācija",VLOOKUP(Dati!$A9415,Normas!$A:$D,2,FALSE),VLOOKUP(Dati!$A9415,Normas!$A:$D,2,FALSE)*0.3)),"")</f>
      </c>
      <c r="I9415" s="2">
        <f>IFERROR(IF(ISBLANK($A9415),"",IF($A9415="Ūdeņraža jonu koncentrācija",VLOOKUP(Dati!$A9415,Normas!$A:$D,3,FALSE),VLOOKUP(Dati!$A9415,Normas!$A:$D,3,FALSE)*0.3)),"")</f>
      </c>
    </row>
    <row r="9416" spans="2:9" x14ac:dyDescent="0.2">
      <c r="B9416">
        <f>IF(ISBLANK(A9416),"",VLOOKUP(A9416,Normas!A:D,4,FALSE))</f>
      </c>
      <c r="E9416" s="2">
        <f>IF(ISBLANK(D9416),"",INT(YEARFRAC(D9416,'Vispārīga informācija'!$B$2)))</f>
      </c>
      <c r="F9416" s="2">
        <f>IFERROR(IF(ISBLANK($A9416),"",IF($A9416="Ūdeņraža jonu koncentrācija",VLOOKUP(Dati!$A9416,Normas!$A:$D,2,FALSE),VLOOKUP(Dati!$A9416,Normas!$A:$D,2,FALSE)*0.6)),"")</f>
      </c>
      <c r="G9416" s="2">
        <f>IFERROR(IF(ISBLANK($A9416),"",IF($A9416="Ūdeņraža jonu koncentrācija",VLOOKUP(Dati!$A9416,Normas!$A:$D,3,FALSE),VLOOKUP(Dati!$A9416,Normas!$A:$D,3,FALSE)*0.6)),"")</f>
      </c>
      <c r="H9416" s="2">
        <f>IFERROR(IF(ISBLANK($A9416),"",IF($A9416="Ūdeņraža jonu koncentrācija",VLOOKUP(Dati!$A9416,Normas!$A:$D,2,FALSE),VLOOKUP(Dati!$A9416,Normas!$A:$D,2,FALSE)*0.3)),"")</f>
      </c>
      <c r="I9416" s="2">
        <f>IFERROR(IF(ISBLANK($A9416),"",IF($A9416="Ūdeņraža jonu koncentrācija",VLOOKUP(Dati!$A9416,Normas!$A:$D,3,FALSE),VLOOKUP(Dati!$A9416,Normas!$A:$D,3,FALSE)*0.3)),"")</f>
      </c>
    </row>
    <row r="9417" spans="2:9" x14ac:dyDescent="0.2">
      <c r="B9417">
        <f>IF(ISBLANK(A9417),"",VLOOKUP(A9417,Normas!A:D,4,FALSE))</f>
      </c>
      <c r="E9417" s="2">
        <f>IF(ISBLANK(D9417),"",INT(YEARFRAC(D9417,'Vispārīga informācija'!$B$2)))</f>
      </c>
      <c r="F9417" s="2">
        <f>IFERROR(IF(ISBLANK($A9417),"",IF($A9417="Ūdeņraža jonu koncentrācija",VLOOKUP(Dati!$A9417,Normas!$A:$D,2,FALSE),VLOOKUP(Dati!$A9417,Normas!$A:$D,2,FALSE)*0.6)),"")</f>
      </c>
      <c r="G9417" s="2">
        <f>IFERROR(IF(ISBLANK($A9417),"",IF($A9417="Ūdeņraža jonu koncentrācija",VLOOKUP(Dati!$A9417,Normas!$A:$D,3,FALSE),VLOOKUP(Dati!$A9417,Normas!$A:$D,3,FALSE)*0.6)),"")</f>
      </c>
      <c r="H9417" s="2">
        <f>IFERROR(IF(ISBLANK($A9417),"",IF($A9417="Ūdeņraža jonu koncentrācija",VLOOKUP(Dati!$A9417,Normas!$A:$D,2,FALSE),VLOOKUP(Dati!$A9417,Normas!$A:$D,2,FALSE)*0.3)),"")</f>
      </c>
      <c r="I9417" s="2">
        <f>IFERROR(IF(ISBLANK($A9417),"",IF($A9417="Ūdeņraža jonu koncentrācija",VLOOKUP(Dati!$A9417,Normas!$A:$D,3,FALSE),VLOOKUP(Dati!$A9417,Normas!$A:$D,3,FALSE)*0.3)),"")</f>
      </c>
    </row>
    <row r="9418" spans="2:9" x14ac:dyDescent="0.2">
      <c r="B9418">
        <f>IF(ISBLANK(A9418),"",VLOOKUP(A9418,Normas!A:D,4,FALSE))</f>
      </c>
      <c r="E9418" s="2">
        <f>IF(ISBLANK(D9418),"",INT(YEARFRAC(D9418,'Vispārīga informācija'!$B$2)))</f>
      </c>
      <c r="F9418" s="2">
        <f>IFERROR(IF(ISBLANK($A9418),"",IF($A9418="Ūdeņraža jonu koncentrācija",VLOOKUP(Dati!$A9418,Normas!$A:$D,2,FALSE),VLOOKUP(Dati!$A9418,Normas!$A:$D,2,FALSE)*0.6)),"")</f>
      </c>
      <c r="G9418" s="2">
        <f>IFERROR(IF(ISBLANK($A9418),"",IF($A9418="Ūdeņraža jonu koncentrācija",VLOOKUP(Dati!$A9418,Normas!$A:$D,3,FALSE),VLOOKUP(Dati!$A9418,Normas!$A:$D,3,FALSE)*0.6)),"")</f>
      </c>
      <c r="H9418" s="2">
        <f>IFERROR(IF(ISBLANK($A9418),"",IF($A9418="Ūdeņraža jonu koncentrācija",VLOOKUP(Dati!$A9418,Normas!$A:$D,2,FALSE),VLOOKUP(Dati!$A9418,Normas!$A:$D,2,FALSE)*0.3)),"")</f>
      </c>
      <c r="I9418" s="2">
        <f>IFERROR(IF(ISBLANK($A9418),"",IF($A9418="Ūdeņraža jonu koncentrācija",VLOOKUP(Dati!$A9418,Normas!$A:$D,3,FALSE),VLOOKUP(Dati!$A9418,Normas!$A:$D,3,FALSE)*0.3)),"")</f>
      </c>
    </row>
    <row r="9419" spans="2:9" x14ac:dyDescent="0.2">
      <c r="B9419">
        <f>IF(ISBLANK(A9419),"",VLOOKUP(A9419,Normas!A:D,4,FALSE))</f>
      </c>
      <c r="E9419" s="2">
        <f>IF(ISBLANK(D9419),"",INT(YEARFRAC(D9419,'Vispārīga informācija'!$B$2)))</f>
      </c>
      <c r="F9419" s="2">
        <f>IFERROR(IF(ISBLANK($A9419),"",IF($A9419="Ūdeņraža jonu koncentrācija",VLOOKUP(Dati!$A9419,Normas!$A:$D,2,FALSE),VLOOKUP(Dati!$A9419,Normas!$A:$D,2,FALSE)*0.6)),"")</f>
      </c>
      <c r="G9419" s="2">
        <f>IFERROR(IF(ISBLANK($A9419),"",IF($A9419="Ūdeņraža jonu koncentrācija",VLOOKUP(Dati!$A9419,Normas!$A:$D,3,FALSE),VLOOKUP(Dati!$A9419,Normas!$A:$D,3,FALSE)*0.6)),"")</f>
      </c>
      <c r="H9419" s="2">
        <f>IFERROR(IF(ISBLANK($A9419),"",IF($A9419="Ūdeņraža jonu koncentrācija",VLOOKUP(Dati!$A9419,Normas!$A:$D,2,FALSE),VLOOKUP(Dati!$A9419,Normas!$A:$D,2,FALSE)*0.3)),"")</f>
      </c>
      <c r="I9419" s="2">
        <f>IFERROR(IF(ISBLANK($A9419),"",IF($A9419="Ūdeņraža jonu koncentrācija",VLOOKUP(Dati!$A9419,Normas!$A:$D,3,FALSE),VLOOKUP(Dati!$A9419,Normas!$A:$D,3,FALSE)*0.3)),"")</f>
      </c>
    </row>
    <row r="9420" spans="2:9" x14ac:dyDescent="0.2">
      <c r="B9420">
        <f>IF(ISBLANK(A9420),"",VLOOKUP(A9420,Normas!A:D,4,FALSE))</f>
      </c>
      <c r="E9420" s="2">
        <f>IF(ISBLANK(D9420),"",INT(YEARFRAC(D9420,'Vispārīga informācija'!$B$2)))</f>
      </c>
      <c r="F9420" s="2">
        <f>IFERROR(IF(ISBLANK($A9420),"",IF($A9420="Ūdeņraža jonu koncentrācija",VLOOKUP(Dati!$A9420,Normas!$A:$D,2,FALSE),VLOOKUP(Dati!$A9420,Normas!$A:$D,2,FALSE)*0.6)),"")</f>
      </c>
      <c r="G9420" s="2">
        <f>IFERROR(IF(ISBLANK($A9420),"",IF($A9420="Ūdeņraža jonu koncentrācija",VLOOKUP(Dati!$A9420,Normas!$A:$D,3,FALSE),VLOOKUP(Dati!$A9420,Normas!$A:$D,3,FALSE)*0.6)),"")</f>
      </c>
      <c r="H9420" s="2">
        <f>IFERROR(IF(ISBLANK($A9420),"",IF($A9420="Ūdeņraža jonu koncentrācija",VLOOKUP(Dati!$A9420,Normas!$A:$D,2,FALSE),VLOOKUP(Dati!$A9420,Normas!$A:$D,2,FALSE)*0.3)),"")</f>
      </c>
      <c r="I9420" s="2">
        <f>IFERROR(IF(ISBLANK($A9420),"",IF($A9420="Ūdeņraža jonu koncentrācija",VLOOKUP(Dati!$A9420,Normas!$A:$D,3,FALSE),VLOOKUP(Dati!$A9420,Normas!$A:$D,3,FALSE)*0.3)),"")</f>
      </c>
    </row>
    <row r="9421" spans="2:9" x14ac:dyDescent="0.2">
      <c r="B9421">
        <f>IF(ISBLANK(A9421),"",VLOOKUP(A9421,Normas!A:D,4,FALSE))</f>
      </c>
      <c r="E9421" s="2">
        <f>IF(ISBLANK(D9421),"",INT(YEARFRAC(D9421,'Vispārīga informācija'!$B$2)))</f>
      </c>
      <c r="F9421" s="2">
        <f>IFERROR(IF(ISBLANK($A9421),"",IF($A9421="Ūdeņraža jonu koncentrācija",VLOOKUP(Dati!$A9421,Normas!$A:$D,2,FALSE),VLOOKUP(Dati!$A9421,Normas!$A:$D,2,FALSE)*0.6)),"")</f>
      </c>
      <c r="G9421" s="2">
        <f>IFERROR(IF(ISBLANK($A9421),"",IF($A9421="Ūdeņraža jonu koncentrācija",VLOOKUP(Dati!$A9421,Normas!$A:$D,3,FALSE),VLOOKUP(Dati!$A9421,Normas!$A:$D,3,FALSE)*0.6)),"")</f>
      </c>
      <c r="H9421" s="2">
        <f>IFERROR(IF(ISBLANK($A9421),"",IF($A9421="Ūdeņraža jonu koncentrācija",VLOOKUP(Dati!$A9421,Normas!$A:$D,2,FALSE),VLOOKUP(Dati!$A9421,Normas!$A:$D,2,FALSE)*0.3)),"")</f>
      </c>
      <c r="I9421" s="2">
        <f>IFERROR(IF(ISBLANK($A9421),"",IF($A9421="Ūdeņraža jonu koncentrācija",VLOOKUP(Dati!$A9421,Normas!$A:$D,3,FALSE),VLOOKUP(Dati!$A9421,Normas!$A:$D,3,FALSE)*0.3)),"")</f>
      </c>
    </row>
    <row r="9422" spans="2:9" x14ac:dyDescent="0.2">
      <c r="B9422">
        <f>IF(ISBLANK(A9422),"",VLOOKUP(A9422,Normas!A:D,4,FALSE))</f>
      </c>
      <c r="E9422" s="2">
        <f>IF(ISBLANK(D9422),"",INT(YEARFRAC(D9422,'Vispārīga informācija'!$B$2)))</f>
      </c>
      <c r="F9422" s="2">
        <f>IFERROR(IF(ISBLANK($A9422),"",IF($A9422="Ūdeņraža jonu koncentrācija",VLOOKUP(Dati!$A9422,Normas!$A:$D,2,FALSE),VLOOKUP(Dati!$A9422,Normas!$A:$D,2,FALSE)*0.6)),"")</f>
      </c>
      <c r="G9422" s="2">
        <f>IFERROR(IF(ISBLANK($A9422),"",IF($A9422="Ūdeņraža jonu koncentrācija",VLOOKUP(Dati!$A9422,Normas!$A:$D,3,FALSE),VLOOKUP(Dati!$A9422,Normas!$A:$D,3,FALSE)*0.6)),"")</f>
      </c>
      <c r="H9422" s="2">
        <f>IFERROR(IF(ISBLANK($A9422),"",IF($A9422="Ūdeņraža jonu koncentrācija",VLOOKUP(Dati!$A9422,Normas!$A:$D,2,FALSE),VLOOKUP(Dati!$A9422,Normas!$A:$D,2,FALSE)*0.3)),"")</f>
      </c>
      <c r="I9422" s="2">
        <f>IFERROR(IF(ISBLANK($A9422),"",IF($A9422="Ūdeņraža jonu koncentrācija",VLOOKUP(Dati!$A9422,Normas!$A:$D,3,FALSE),VLOOKUP(Dati!$A9422,Normas!$A:$D,3,FALSE)*0.3)),"")</f>
      </c>
    </row>
    <row r="9423" spans="2:9" x14ac:dyDescent="0.2">
      <c r="B9423">
        <f>IF(ISBLANK(A9423),"",VLOOKUP(A9423,Normas!A:D,4,FALSE))</f>
      </c>
      <c r="E9423" s="2">
        <f>IF(ISBLANK(D9423),"",INT(YEARFRAC(D9423,'Vispārīga informācija'!$B$2)))</f>
      </c>
      <c r="F9423" s="2">
        <f>IFERROR(IF(ISBLANK($A9423),"",IF($A9423="Ūdeņraža jonu koncentrācija",VLOOKUP(Dati!$A9423,Normas!$A:$D,2,FALSE),VLOOKUP(Dati!$A9423,Normas!$A:$D,2,FALSE)*0.6)),"")</f>
      </c>
      <c r="G9423" s="2">
        <f>IFERROR(IF(ISBLANK($A9423),"",IF($A9423="Ūdeņraža jonu koncentrācija",VLOOKUP(Dati!$A9423,Normas!$A:$D,3,FALSE),VLOOKUP(Dati!$A9423,Normas!$A:$D,3,FALSE)*0.6)),"")</f>
      </c>
      <c r="H9423" s="2">
        <f>IFERROR(IF(ISBLANK($A9423),"",IF($A9423="Ūdeņraža jonu koncentrācija",VLOOKUP(Dati!$A9423,Normas!$A:$D,2,FALSE),VLOOKUP(Dati!$A9423,Normas!$A:$D,2,FALSE)*0.3)),"")</f>
      </c>
      <c r="I9423" s="2">
        <f>IFERROR(IF(ISBLANK($A9423),"",IF($A9423="Ūdeņraža jonu koncentrācija",VLOOKUP(Dati!$A9423,Normas!$A:$D,3,FALSE),VLOOKUP(Dati!$A9423,Normas!$A:$D,3,FALSE)*0.3)),"")</f>
      </c>
    </row>
    <row r="9424" spans="2:9" x14ac:dyDescent="0.2">
      <c r="B9424">
        <f>IF(ISBLANK(A9424),"",VLOOKUP(A9424,Normas!A:D,4,FALSE))</f>
      </c>
      <c r="E9424" s="2">
        <f>IF(ISBLANK(D9424),"",INT(YEARFRAC(D9424,'Vispārīga informācija'!$B$2)))</f>
      </c>
      <c r="F9424" s="2">
        <f>IFERROR(IF(ISBLANK($A9424),"",IF($A9424="Ūdeņraža jonu koncentrācija",VLOOKUP(Dati!$A9424,Normas!$A:$D,2,FALSE),VLOOKUP(Dati!$A9424,Normas!$A:$D,2,FALSE)*0.6)),"")</f>
      </c>
      <c r="G9424" s="2">
        <f>IFERROR(IF(ISBLANK($A9424),"",IF($A9424="Ūdeņraža jonu koncentrācija",VLOOKUP(Dati!$A9424,Normas!$A:$D,3,FALSE),VLOOKUP(Dati!$A9424,Normas!$A:$D,3,FALSE)*0.6)),"")</f>
      </c>
      <c r="H9424" s="2">
        <f>IFERROR(IF(ISBLANK($A9424),"",IF($A9424="Ūdeņraža jonu koncentrācija",VLOOKUP(Dati!$A9424,Normas!$A:$D,2,FALSE),VLOOKUP(Dati!$A9424,Normas!$A:$D,2,FALSE)*0.3)),"")</f>
      </c>
      <c r="I9424" s="2">
        <f>IFERROR(IF(ISBLANK($A9424),"",IF($A9424="Ūdeņraža jonu koncentrācija",VLOOKUP(Dati!$A9424,Normas!$A:$D,3,FALSE),VLOOKUP(Dati!$A9424,Normas!$A:$D,3,FALSE)*0.3)),"")</f>
      </c>
    </row>
    <row r="9425" spans="2:9" x14ac:dyDescent="0.2">
      <c r="B9425">
        <f>IF(ISBLANK(A9425),"",VLOOKUP(A9425,Normas!A:D,4,FALSE))</f>
      </c>
      <c r="E9425" s="2">
        <f>IF(ISBLANK(D9425),"",INT(YEARFRAC(D9425,'Vispārīga informācija'!$B$2)))</f>
      </c>
      <c r="F9425" s="2">
        <f>IFERROR(IF(ISBLANK($A9425),"",IF($A9425="Ūdeņraža jonu koncentrācija",VLOOKUP(Dati!$A9425,Normas!$A:$D,2,FALSE),VLOOKUP(Dati!$A9425,Normas!$A:$D,2,FALSE)*0.6)),"")</f>
      </c>
      <c r="G9425" s="2">
        <f>IFERROR(IF(ISBLANK($A9425),"",IF($A9425="Ūdeņraža jonu koncentrācija",VLOOKUP(Dati!$A9425,Normas!$A:$D,3,FALSE),VLOOKUP(Dati!$A9425,Normas!$A:$D,3,FALSE)*0.6)),"")</f>
      </c>
      <c r="H9425" s="2">
        <f>IFERROR(IF(ISBLANK($A9425),"",IF($A9425="Ūdeņraža jonu koncentrācija",VLOOKUP(Dati!$A9425,Normas!$A:$D,2,FALSE),VLOOKUP(Dati!$A9425,Normas!$A:$D,2,FALSE)*0.3)),"")</f>
      </c>
      <c r="I9425" s="2">
        <f>IFERROR(IF(ISBLANK($A9425),"",IF($A9425="Ūdeņraža jonu koncentrācija",VLOOKUP(Dati!$A9425,Normas!$A:$D,3,FALSE),VLOOKUP(Dati!$A9425,Normas!$A:$D,3,FALSE)*0.3)),"")</f>
      </c>
    </row>
    <row r="9426" spans="2:9" x14ac:dyDescent="0.2">
      <c r="B9426">
        <f>IF(ISBLANK(A9426),"",VLOOKUP(A9426,Normas!A:D,4,FALSE))</f>
      </c>
      <c r="E9426" s="2">
        <f>IF(ISBLANK(D9426),"",INT(YEARFRAC(D9426,'Vispārīga informācija'!$B$2)))</f>
      </c>
      <c r="F9426" s="2">
        <f>IFERROR(IF(ISBLANK($A9426),"",IF($A9426="Ūdeņraža jonu koncentrācija",VLOOKUP(Dati!$A9426,Normas!$A:$D,2,FALSE),VLOOKUP(Dati!$A9426,Normas!$A:$D,2,FALSE)*0.6)),"")</f>
      </c>
      <c r="G9426" s="2">
        <f>IFERROR(IF(ISBLANK($A9426),"",IF($A9426="Ūdeņraža jonu koncentrācija",VLOOKUP(Dati!$A9426,Normas!$A:$D,3,FALSE),VLOOKUP(Dati!$A9426,Normas!$A:$D,3,FALSE)*0.6)),"")</f>
      </c>
      <c r="H9426" s="2">
        <f>IFERROR(IF(ISBLANK($A9426),"",IF($A9426="Ūdeņraža jonu koncentrācija",VLOOKUP(Dati!$A9426,Normas!$A:$D,2,FALSE),VLOOKUP(Dati!$A9426,Normas!$A:$D,2,FALSE)*0.3)),"")</f>
      </c>
      <c r="I9426" s="2">
        <f>IFERROR(IF(ISBLANK($A9426),"",IF($A9426="Ūdeņraža jonu koncentrācija",VLOOKUP(Dati!$A9426,Normas!$A:$D,3,FALSE),VLOOKUP(Dati!$A9426,Normas!$A:$D,3,FALSE)*0.3)),"")</f>
      </c>
    </row>
    <row r="9427" spans="2:9" x14ac:dyDescent="0.2">
      <c r="B9427">
        <f>IF(ISBLANK(A9427),"",VLOOKUP(A9427,Normas!A:D,4,FALSE))</f>
      </c>
      <c r="E9427" s="2">
        <f>IF(ISBLANK(D9427),"",INT(YEARFRAC(D9427,'Vispārīga informācija'!$B$2)))</f>
      </c>
      <c r="F9427" s="2">
        <f>IFERROR(IF(ISBLANK($A9427),"",IF($A9427="Ūdeņraža jonu koncentrācija",VLOOKUP(Dati!$A9427,Normas!$A:$D,2,FALSE),VLOOKUP(Dati!$A9427,Normas!$A:$D,2,FALSE)*0.6)),"")</f>
      </c>
      <c r="G9427" s="2">
        <f>IFERROR(IF(ISBLANK($A9427),"",IF($A9427="Ūdeņraža jonu koncentrācija",VLOOKUP(Dati!$A9427,Normas!$A:$D,3,FALSE),VLOOKUP(Dati!$A9427,Normas!$A:$D,3,FALSE)*0.6)),"")</f>
      </c>
      <c r="H9427" s="2">
        <f>IFERROR(IF(ISBLANK($A9427),"",IF($A9427="Ūdeņraža jonu koncentrācija",VLOOKUP(Dati!$A9427,Normas!$A:$D,2,FALSE),VLOOKUP(Dati!$A9427,Normas!$A:$D,2,FALSE)*0.3)),"")</f>
      </c>
      <c r="I9427" s="2">
        <f>IFERROR(IF(ISBLANK($A9427),"",IF($A9427="Ūdeņraža jonu koncentrācija",VLOOKUP(Dati!$A9427,Normas!$A:$D,3,FALSE),VLOOKUP(Dati!$A9427,Normas!$A:$D,3,FALSE)*0.3)),"")</f>
      </c>
    </row>
    <row r="9428" spans="2:9" x14ac:dyDescent="0.2">
      <c r="B9428">
        <f>IF(ISBLANK(A9428),"",VLOOKUP(A9428,Normas!A:D,4,FALSE))</f>
      </c>
      <c r="E9428" s="2">
        <f>IF(ISBLANK(D9428),"",INT(YEARFRAC(D9428,'Vispārīga informācija'!$B$2)))</f>
      </c>
      <c r="F9428" s="2">
        <f>IFERROR(IF(ISBLANK($A9428),"",IF($A9428="Ūdeņraža jonu koncentrācija",VLOOKUP(Dati!$A9428,Normas!$A:$D,2,FALSE),VLOOKUP(Dati!$A9428,Normas!$A:$D,2,FALSE)*0.6)),"")</f>
      </c>
      <c r="G9428" s="2">
        <f>IFERROR(IF(ISBLANK($A9428),"",IF($A9428="Ūdeņraža jonu koncentrācija",VLOOKUP(Dati!$A9428,Normas!$A:$D,3,FALSE),VLOOKUP(Dati!$A9428,Normas!$A:$D,3,FALSE)*0.6)),"")</f>
      </c>
      <c r="H9428" s="2">
        <f>IFERROR(IF(ISBLANK($A9428),"",IF($A9428="Ūdeņraža jonu koncentrācija",VLOOKUP(Dati!$A9428,Normas!$A:$D,2,FALSE),VLOOKUP(Dati!$A9428,Normas!$A:$D,2,FALSE)*0.3)),"")</f>
      </c>
      <c r="I9428" s="2">
        <f>IFERROR(IF(ISBLANK($A9428),"",IF($A9428="Ūdeņraža jonu koncentrācija",VLOOKUP(Dati!$A9428,Normas!$A:$D,3,FALSE),VLOOKUP(Dati!$A9428,Normas!$A:$D,3,FALSE)*0.3)),"")</f>
      </c>
    </row>
    <row r="9429" spans="2:9" x14ac:dyDescent="0.2">
      <c r="B9429">
        <f>IF(ISBLANK(A9429),"",VLOOKUP(A9429,Normas!A:D,4,FALSE))</f>
      </c>
      <c r="E9429" s="2">
        <f>IF(ISBLANK(D9429),"",INT(YEARFRAC(D9429,'Vispārīga informācija'!$B$2)))</f>
      </c>
      <c r="F9429" s="2">
        <f>IFERROR(IF(ISBLANK($A9429),"",IF($A9429="Ūdeņraža jonu koncentrācija",VLOOKUP(Dati!$A9429,Normas!$A:$D,2,FALSE),VLOOKUP(Dati!$A9429,Normas!$A:$D,2,FALSE)*0.6)),"")</f>
      </c>
      <c r="G9429" s="2">
        <f>IFERROR(IF(ISBLANK($A9429),"",IF($A9429="Ūdeņraža jonu koncentrācija",VLOOKUP(Dati!$A9429,Normas!$A:$D,3,FALSE),VLOOKUP(Dati!$A9429,Normas!$A:$D,3,FALSE)*0.6)),"")</f>
      </c>
      <c r="H9429" s="2">
        <f>IFERROR(IF(ISBLANK($A9429),"",IF($A9429="Ūdeņraža jonu koncentrācija",VLOOKUP(Dati!$A9429,Normas!$A:$D,2,FALSE),VLOOKUP(Dati!$A9429,Normas!$A:$D,2,FALSE)*0.3)),"")</f>
      </c>
      <c r="I9429" s="2">
        <f>IFERROR(IF(ISBLANK($A9429),"",IF($A9429="Ūdeņraža jonu koncentrācija",VLOOKUP(Dati!$A9429,Normas!$A:$D,3,FALSE),VLOOKUP(Dati!$A9429,Normas!$A:$D,3,FALSE)*0.3)),"")</f>
      </c>
    </row>
    <row r="9430" spans="2:9" x14ac:dyDescent="0.2">
      <c r="B9430">
        <f>IF(ISBLANK(A9430),"",VLOOKUP(A9430,Normas!A:D,4,FALSE))</f>
      </c>
      <c r="E9430" s="2">
        <f>IF(ISBLANK(D9430),"",INT(YEARFRAC(D9430,'Vispārīga informācija'!$B$2)))</f>
      </c>
      <c r="F9430" s="2">
        <f>IFERROR(IF(ISBLANK($A9430),"",IF($A9430="Ūdeņraža jonu koncentrācija",VLOOKUP(Dati!$A9430,Normas!$A:$D,2,FALSE),VLOOKUP(Dati!$A9430,Normas!$A:$D,2,FALSE)*0.6)),"")</f>
      </c>
      <c r="G9430" s="2">
        <f>IFERROR(IF(ISBLANK($A9430),"",IF($A9430="Ūdeņraža jonu koncentrācija",VLOOKUP(Dati!$A9430,Normas!$A:$D,3,FALSE),VLOOKUP(Dati!$A9430,Normas!$A:$D,3,FALSE)*0.6)),"")</f>
      </c>
      <c r="H9430" s="2">
        <f>IFERROR(IF(ISBLANK($A9430),"",IF($A9430="Ūdeņraža jonu koncentrācija",VLOOKUP(Dati!$A9430,Normas!$A:$D,2,FALSE),VLOOKUP(Dati!$A9430,Normas!$A:$D,2,FALSE)*0.3)),"")</f>
      </c>
      <c r="I9430" s="2">
        <f>IFERROR(IF(ISBLANK($A9430),"",IF($A9430="Ūdeņraža jonu koncentrācija",VLOOKUP(Dati!$A9430,Normas!$A:$D,3,FALSE),VLOOKUP(Dati!$A9430,Normas!$A:$D,3,FALSE)*0.3)),"")</f>
      </c>
    </row>
    <row r="9431" spans="2:9" x14ac:dyDescent="0.2">
      <c r="B9431">
        <f>IF(ISBLANK(A9431),"",VLOOKUP(A9431,Normas!A:D,4,FALSE))</f>
      </c>
      <c r="E9431" s="2">
        <f>IF(ISBLANK(D9431),"",INT(YEARFRAC(D9431,'Vispārīga informācija'!$B$2)))</f>
      </c>
      <c r="F9431" s="2">
        <f>IFERROR(IF(ISBLANK($A9431),"",IF($A9431="Ūdeņraža jonu koncentrācija",VLOOKUP(Dati!$A9431,Normas!$A:$D,2,FALSE),VLOOKUP(Dati!$A9431,Normas!$A:$D,2,FALSE)*0.6)),"")</f>
      </c>
      <c r="G9431" s="2">
        <f>IFERROR(IF(ISBLANK($A9431),"",IF($A9431="Ūdeņraža jonu koncentrācija",VLOOKUP(Dati!$A9431,Normas!$A:$D,3,FALSE),VLOOKUP(Dati!$A9431,Normas!$A:$D,3,FALSE)*0.6)),"")</f>
      </c>
      <c r="H9431" s="2">
        <f>IFERROR(IF(ISBLANK($A9431),"",IF($A9431="Ūdeņraža jonu koncentrācija",VLOOKUP(Dati!$A9431,Normas!$A:$D,2,FALSE),VLOOKUP(Dati!$A9431,Normas!$A:$D,2,FALSE)*0.3)),"")</f>
      </c>
      <c r="I9431" s="2">
        <f>IFERROR(IF(ISBLANK($A9431),"",IF($A9431="Ūdeņraža jonu koncentrācija",VLOOKUP(Dati!$A9431,Normas!$A:$D,3,FALSE),VLOOKUP(Dati!$A9431,Normas!$A:$D,3,FALSE)*0.3)),"")</f>
      </c>
    </row>
    <row r="9432" spans="2:9" x14ac:dyDescent="0.2">
      <c r="B9432">
        <f>IF(ISBLANK(A9432),"",VLOOKUP(A9432,Normas!A:D,4,FALSE))</f>
      </c>
      <c r="E9432" s="2">
        <f>IF(ISBLANK(D9432),"",INT(YEARFRAC(D9432,'Vispārīga informācija'!$B$2)))</f>
      </c>
      <c r="F9432" s="2">
        <f>IFERROR(IF(ISBLANK($A9432),"",IF($A9432="Ūdeņraža jonu koncentrācija",VLOOKUP(Dati!$A9432,Normas!$A:$D,2,FALSE),VLOOKUP(Dati!$A9432,Normas!$A:$D,2,FALSE)*0.6)),"")</f>
      </c>
      <c r="G9432" s="2">
        <f>IFERROR(IF(ISBLANK($A9432),"",IF($A9432="Ūdeņraža jonu koncentrācija",VLOOKUP(Dati!$A9432,Normas!$A:$D,3,FALSE),VLOOKUP(Dati!$A9432,Normas!$A:$D,3,FALSE)*0.6)),"")</f>
      </c>
      <c r="H9432" s="2">
        <f>IFERROR(IF(ISBLANK($A9432),"",IF($A9432="Ūdeņraža jonu koncentrācija",VLOOKUP(Dati!$A9432,Normas!$A:$D,2,FALSE),VLOOKUP(Dati!$A9432,Normas!$A:$D,2,FALSE)*0.3)),"")</f>
      </c>
      <c r="I9432" s="2">
        <f>IFERROR(IF(ISBLANK($A9432),"",IF($A9432="Ūdeņraža jonu koncentrācija",VLOOKUP(Dati!$A9432,Normas!$A:$D,3,FALSE),VLOOKUP(Dati!$A9432,Normas!$A:$D,3,FALSE)*0.3)),"")</f>
      </c>
    </row>
    <row r="9433" spans="2:9" x14ac:dyDescent="0.2">
      <c r="B9433">
        <f>IF(ISBLANK(A9433),"",VLOOKUP(A9433,Normas!A:D,4,FALSE))</f>
      </c>
      <c r="E9433" s="2">
        <f>IF(ISBLANK(D9433),"",INT(YEARFRAC(D9433,'Vispārīga informācija'!$B$2)))</f>
      </c>
      <c r="F9433" s="2">
        <f>IFERROR(IF(ISBLANK($A9433),"",IF($A9433="Ūdeņraža jonu koncentrācija",VLOOKUP(Dati!$A9433,Normas!$A:$D,2,FALSE),VLOOKUP(Dati!$A9433,Normas!$A:$D,2,FALSE)*0.6)),"")</f>
      </c>
      <c r="G9433" s="2">
        <f>IFERROR(IF(ISBLANK($A9433),"",IF($A9433="Ūdeņraža jonu koncentrācija",VLOOKUP(Dati!$A9433,Normas!$A:$D,3,FALSE),VLOOKUP(Dati!$A9433,Normas!$A:$D,3,FALSE)*0.6)),"")</f>
      </c>
      <c r="H9433" s="2">
        <f>IFERROR(IF(ISBLANK($A9433),"",IF($A9433="Ūdeņraža jonu koncentrācija",VLOOKUP(Dati!$A9433,Normas!$A:$D,2,FALSE),VLOOKUP(Dati!$A9433,Normas!$A:$D,2,FALSE)*0.3)),"")</f>
      </c>
      <c r="I9433" s="2">
        <f>IFERROR(IF(ISBLANK($A9433),"",IF($A9433="Ūdeņraža jonu koncentrācija",VLOOKUP(Dati!$A9433,Normas!$A:$D,3,FALSE),VLOOKUP(Dati!$A9433,Normas!$A:$D,3,FALSE)*0.3)),"")</f>
      </c>
    </row>
    <row r="9434" spans="2:9" x14ac:dyDescent="0.2">
      <c r="B9434">
        <f>IF(ISBLANK(A9434),"",VLOOKUP(A9434,Normas!A:D,4,FALSE))</f>
      </c>
      <c r="E9434" s="2">
        <f>IF(ISBLANK(D9434),"",INT(YEARFRAC(D9434,'Vispārīga informācija'!$B$2)))</f>
      </c>
      <c r="F9434" s="2">
        <f>IFERROR(IF(ISBLANK($A9434),"",IF($A9434="Ūdeņraža jonu koncentrācija",VLOOKUP(Dati!$A9434,Normas!$A:$D,2,FALSE),VLOOKUP(Dati!$A9434,Normas!$A:$D,2,FALSE)*0.6)),"")</f>
      </c>
      <c r="G9434" s="2">
        <f>IFERROR(IF(ISBLANK($A9434),"",IF($A9434="Ūdeņraža jonu koncentrācija",VLOOKUP(Dati!$A9434,Normas!$A:$D,3,FALSE),VLOOKUP(Dati!$A9434,Normas!$A:$D,3,FALSE)*0.6)),"")</f>
      </c>
      <c r="H9434" s="2">
        <f>IFERROR(IF(ISBLANK($A9434),"",IF($A9434="Ūdeņraža jonu koncentrācija",VLOOKUP(Dati!$A9434,Normas!$A:$D,2,FALSE),VLOOKUP(Dati!$A9434,Normas!$A:$D,2,FALSE)*0.3)),"")</f>
      </c>
      <c r="I9434" s="2">
        <f>IFERROR(IF(ISBLANK($A9434),"",IF($A9434="Ūdeņraža jonu koncentrācija",VLOOKUP(Dati!$A9434,Normas!$A:$D,3,FALSE),VLOOKUP(Dati!$A9434,Normas!$A:$D,3,FALSE)*0.3)),"")</f>
      </c>
    </row>
    <row r="9435" spans="2:9" x14ac:dyDescent="0.2">
      <c r="B9435">
        <f>IF(ISBLANK(A9435),"",VLOOKUP(A9435,Normas!A:D,4,FALSE))</f>
      </c>
      <c r="E9435" s="2">
        <f>IF(ISBLANK(D9435),"",INT(YEARFRAC(D9435,'Vispārīga informācija'!$B$2)))</f>
      </c>
      <c r="F9435" s="2">
        <f>IFERROR(IF(ISBLANK($A9435),"",IF($A9435="Ūdeņraža jonu koncentrācija",VLOOKUP(Dati!$A9435,Normas!$A:$D,2,FALSE),VLOOKUP(Dati!$A9435,Normas!$A:$D,2,FALSE)*0.6)),"")</f>
      </c>
      <c r="G9435" s="2">
        <f>IFERROR(IF(ISBLANK($A9435),"",IF($A9435="Ūdeņraža jonu koncentrācija",VLOOKUP(Dati!$A9435,Normas!$A:$D,3,FALSE),VLOOKUP(Dati!$A9435,Normas!$A:$D,3,FALSE)*0.6)),"")</f>
      </c>
      <c r="H9435" s="2">
        <f>IFERROR(IF(ISBLANK($A9435),"",IF($A9435="Ūdeņraža jonu koncentrācija",VLOOKUP(Dati!$A9435,Normas!$A:$D,2,FALSE),VLOOKUP(Dati!$A9435,Normas!$A:$D,2,FALSE)*0.3)),"")</f>
      </c>
      <c r="I9435" s="2">
        <f>IFERROR(IF(ISBLANK($A9435),"",IF($A9435="Ūdeņraža jonu koncentrācija",VLOOKUP(Dati!$A9435,Normas!$A:$D,3,FALSE),VLOOKUP(Dati!$A9435,Normas!$A:$D,3,FALSE)*0.3)),"")</f>
      </c>
    </row>
    <row r="9436" spans="2:9" x14ac:dyDescent="0.2">
      <c r="B9436">
        <f>IF(ISBLANK(A9436),"",VLOOKUP(A9436,Normas!A:D,4,FALSE))</f>
      </c>
      <c r="E9436" s="2">
        <f>IF(ISBLANK(D9436),"",INT(YEARFRAC(D9436,'Vispārīga informācija'!$B$2)))</f>
      </c>
      <c r="F9436" s="2">
        <f>IFERROR(IF(ISBLANK($A9436),"",IF($A9436="Ūdeņraža jonu koncentrācija",VLOOKUP(Dati!$A9436,Normas!$A:$D,2,FALSE),VLOOKUP(Dati!$A9436,Normas!$A:$D,2,FALSE)*0.6)),"")</f>
      </c>
      <c r="G9436" s="2">
        <f>IFERROR(IF(ISBLANK($A9436),"",IF($A9436="Ūdeņraža jonu koncentrācija",VLOOKUP(Dati!$A9436,Normas!$A:$D,3,FALSE),VLOOKUP(Dati!$A9436,Normas!$A:$D,3,FALSE)*0.6)),"")</f>
      </c>
      <c r="H9436" s="2">
        <f>IFERROR(IF(ISBLANK($A9436),"",IF($A9436="Ūdeņraža jonu koncentrācija",VLOOKUP(Dati!$A9436,Normas!$A:$D,2,FALSE),VLOOKUP(Dati!$A9436,Normas!$A:$D,2,FALSE)*0.3)),"")</f>
      </c>
      <c r="I9436" s="2">
        <f>IFERROR(IF(ISBLANK($A9436),"",IF($A9436="Ūdeņraža jonu koncentrācija",VLOOKUP(Dati!$A9436,Normas!$A:$D,3,FALSE),VLOOKUP(Dati!$A9436,Normas!$A:$D,3,FALSE)*0.3)),"")</f>
      </c>
    </row>
    <row r="9437" spans="2:9" x14ac:dyDescent="0.2">
      <c r="B9437">
        <f>IF(ISBLANK(A9437),"",VLOOKUP(A9437,Normas!A:D,4,FALSE))</f>
      </c>
      <c r="E9437" s="2">
        <f>IF(ISBLANK(D9437),"",INT(YEARFRAC(D9437,'Vispārīga informācija'!$B$2)))</f>
      </c>
      <c r="F9437" s="2">
        <f>IFERROR(IF(ISBLANK($A9437),"",IF($A9437="Ūdeņraža jonu koncentrācija",VLOOKUP(Dati!$A9437,Normas!$A:$D,2,FALSE),VLOOKUP(Dati!$A9437,Normas!$A:$D,2,FALSE)*0.6)),"")</f>
      </c>
      <c r="G9437" s="2">
        <f>IFERROR(IF(ISBLANK($A9437),"",IF($A9437="Ūdeņraža jonu koncentrācija",VLOOKUP(Dati!$A9437,Normas!$A:$D,3,FALSE),VLOOKUP(Dati!$A9437,Normas!$A:$D,3,FALSE)*0.6)),"")</f>
      </c>
      <c r="H9437" s="2">
        <f>IFERROR(IF(ISBLANK($A9437),"",IF($A9437="Ūdeņraža jonu koncentrācija",VLOOKUP(Dati!$A9437,Normas!$A:$D,2,FALSE),VLOOKUP(Dati!$A9437,Normas!$A:$D,2,FALSE)*0.3)),"")</f>
      </c>
      <c r="I9437" s="2">
        <f>IFERROR(IF(ISBLANK($A9437),"",IF($A9437="Ūdeņraža jonu koncentrācija",VLOOKUP(Dati!$A9437,Normas!$A:$D,3,FALSE),VLOOKUP(Dati!$A9437,Normas!$A:$D,3,FALSE)*0.3)),"")</f>
      </c>
    </row>
    <row r="9438" spans="2:9" x14ac:dyDescent="0.2">
      <c r="B9438">
        <f>IF(ISBLANK(A9438),"",VLOOKUP(A9438,Normas!A:D,4,FALSE))</f>
      </c>
      <c r="E9438" s="2">
        <f>IF(ISBLANK(D9438),"",INT(YEARFRAC(D9438,'Vispārīga informācija'!$B$2)))</f>
      </c>
      <c r="F9438" s="2">
        <f>IFERROR(IF(ISBLANK($A9438),"",IF($A9438="Ūdeņraža jonu koncentrācija",VLOOKUP(Dati!$A9438,Normas!$A:$D,2,FALSE),VLOOKUP(Dati!$A9438,Normas!$A:$D,2,FALSE)*0.6)),"")</f>
      </c>
      <c r="G9438" s="2">
        <f>IFERROR(IF(ISBLANK($A9438),"",IF($A9438="Ūdeņraža jonu koncentrācija",VLOOKUP(Dati!$A9438,Normas!$A:$D,3,FALSE),VLOOKUP(Dati!$A9438,Normas!$A:$D,3,FALSE)*0.6)),"")</f>
      </c>
      <c r="H9438" s="2">
        <f>IFERROR(IF(ISBLANK($A9438),"",IF($A9438="Ūdeņraža jonu koncentrācija",VLOOKUP(Dati!$A9438,Normas!$A:$D,2,FALSE),VLOOKUP(Dati!$A9438,Normas!$A:$D,2,FALSE)*0.3)),"")</f>
      </c>
      <c r="I9438" s="2">
        <f>IFERROR(IF(ISBLANK($A9438),"",IF($A9438="Ūdeņraža jonu koncentrācija",VLOOKUP(Dati!$A9438,Normas!$A:$D,3,FALSE),VLOOKUP(Dati!$A9438,Normas!$A:$D,3,FALSE)*0.3)),"")</f>
      </c>
    </row>
    <row r="9439" spans="2:9" x14ac:dyDescent="0.2">
      <c r="B9439">
        <f>IF(ISBLANK(A9439),"",VLOOKUP(A9439,Normas!A:D,4,FALSE))</f>
      </c>
      <c r="E9439" s="2">
        <f>IF(ISBLANK(D9439),"",INT(YEARFRAC(D9439,'Vispārīga informācija'!$B$2)))</f>
      </c>
      <c r="F9439" s="2">
        <f>IFERROR(IF(ISBLANK($A9439),"",IF($A9439="Ūdeņraža jonu koncentrācija",VLOOKUP(Dati!$A9439,Normas!$A:$D,2,FALSE),VLOOKUP(Dati!$A9439,Normas!$A:$D,2,FALSE)*0.6)),"")</f>
      </c>
      <c r="G9439" s="2">
        <f>IFERROR(IF(ISBLANK($A9439),"",IF($A9439="Ūdeņraža jonu koncentrācija",VLOOKUP(Dati!$A9439,Normas!$A:$D,3,FALSE),VLOOKUP(Dati!$A9439,Normas!$A:$D,3,FALSE)*0.6)),"")</f>
      </c>
      <c r="H9439" s="2">
        <f>IFERROR(IF(ISBLANK($A9439),"",IF($A9439="Ūdeņraža jonu koncentrācija",VLOOKUP(Dati!$A9439,Normas!$A:$D,2,FALSE),VLOOKUP(Dati!$A9439,Normas!$A:$D,2,FALSE)*0.3)),"")</f>
      </c>
      <c r="I9439" s="2">
        <f>IFERROR(IF(ISBLANK($A9439),"",IF($A9439="Ūdeņraža jonu koncentrācija",VLOOKUP(Dati!$A9439,Normas!$A:$D,3,FALSE),VLOOKUP(Dati!$A9439,Normas!$A:$D,3,FALSE)*0.3)),"")</f>
      </c>
    </row>
    <row r="9440" spans="2:9" x14ac:dyDescent="0.2">
      <c r="B9440">
        <f>IF(ISBLANK(A9440),"",VLOOKUP(A9440,Normas!A:D,4,FALSE))</f>
      </c>
      <c r="E9440" s="2">
        <f>IF(ISBLANK(D9440),"",INT(YEARFRAC(D9440,'Vispārīga informācija'!$B$2)))</f>
      </c>
      <c r="F9440" s="2">
        <f>IFERROR(IF(ISBLANK($A9440),"",IF($A9440="Ūdeņraža jonu koncentrācija",VLOOKUP(Dati!$A9440,Normas!$A:$D,2,FALSE),VLOOKUP(Dati!$A9440,Normas!$A:$D,2,FALSE)*0.6)),"")</f>
      </c>
      <c r="G9440" s="2">
        <f>IFERROR(IF(ISBLANK($A9440),"",IF($A9440="Ūdeņraža jonu koncentrācija",VLOOKUP(Dati!$A9440,Normas!$A:$D,3,FALSE),VLOOKUP(Dati!$A9440,Normas!$A:$D,3,FALSE)*0.6)),"")</f>
      </c>
      <c r="H9440" s="2">
        <f>IFERROR(IF(ISBLANK($A9440),"",IF($A9440="Ūdeņraža jonu koncentrācija",VLOOKUP(Dati!$A9440,Normas!$A:$D,2,FALSE),VLOOKUP(Dati!$A9440,Normas!$A:$D,2,FALSE)*0.3)),"")</f>
      </c>
      <c r="I9440" s="2">
        <f>IFERROR(IF(ISBLANK($A9440),"",IF($A9440="Ūdeņraža jonu koncentrācija",VLOOKUP(Dati!$A9440,Normas!$A:$D,3,FALSE),VLOOKUP(Dati!$A9440,Normas!$A:$D,3,FALSE)*0.3)),"")</f>
      </c>
    </row>
    <row r="9441" spans="2:9" x14ac:dyDescent="0.2">
      <c r="B9441">
        <f>IF(ISBLANK(A9441),"",VLOOKUP(A9441,Normas!A:D,4,FALSE))</f>
      </c>
      <c r="E9441" s="2">
        <f>IF(ISBLANK(D9441),"",INT(YEARFRAC(D9441,'Vispārīga informācija'!$B$2)))</f>
      </c>
      <c r="F9441" s="2">
        <f>IFERROR(IF(ISBLANK($A9441),"",IF($A9441="Ūdeņraža jonu koncentrācija",VLOOKUP(Dati!$A9441,Normas!$A:$D,2,FALSE),VLOOKUP(Dati!$A9441,Normas!$A:$D,2,FALSE)*0.6)),"")</f>
      </c>
      <c r="G9441" s="2">
        <f>IFERROR(IF(ISBLANK($A9441),"",IF($A9441="Ūdeņraža jonu koncentrācija",VLOOKUP(Dati!$A9441,Normas!$A:$D,3,FALSE),VLOOKUP(Dati!$A9441,Normas!$A:$D,3,FALSE)*0.6)),"")</f>
      </c>
      <c r="H9441" s="2">
        <f>IFERROR(IF(ISBLANK($A9441),"",IF($A9441="Ūdeņraža jonu koncentrācija",VLOOKUP(Dati!$A9441,Normas!$A:$D,2,FALSE),VLOOKUP(Dati!$A9441,Normas!$A:$D,2,FALSE)*0.3)),"")</f>
      </c>
      <c r="I9441" s="2">
        <f>IFERROR(IF(ISBLANK($A9441),"",IF($A9441="Ūdeņraža jonu koncentrācija",VLOOKUP(Dati!$A9441,Normas!$A:$D,3,FALSE),VLOOKUP(Dati!$A9441,Normas!$A:$D,3,FALSE)*0.3)),"")</f>
      </c>
    </row>
    <row r="9442" spans="2:9" x14ac:dyDescent="0.2">
      <c r="B9442">
        <f>IF(ISBLANK(A9442),"",VLOOKUP(A9442,Normas!A:D,4,FALSE))</f>
      </c>
      <c r="E9442" s="2">
        <f>IF(ISBLANK(D9442),"",INT(YEARFRAC(D9442,'Vispārīga informācija'!$B$2)))</f>
      </c>
      <c r="F9442" s="2">
        <f>IFERROR(IF(ISBLANK($A9442),"",IF($A9442="Ūdeņraža jonu koncentrācija",VLOOKUP(Dati!$A9442,Normas!$A:$D,2,FALSE),VLOOKUP(Dati!$A9442,Normas!$A:$D,2,FALSE)*0.6)),"")</f>
      </c>
      <c r="G9442" s="2">
        <f>IFERROR(IF(ISBLANK($A9442),"",IF($A9442="Ūdeņraža jonu koncentrācija",VLOOKUP(Dati!$A9442,Normas!$A:$D,3,FALSE),VLOOKUP(Dati!$A9442,Normas!$A:$D,3,FALSE)*0.6)),"")</f>
      </c>
      <c r="H9442" s="2">
        <f>IFERROR(IF(ISBLANK($A9442),"",IF($A9442="Ūdeņraža jonu koncentrācija",VLOOKUP(Dati!$A9442,Normas!$A:$D,2,FALSE),VLOOKUP(Dati!$A9442,Normas!$A:$D,2,FALSE)*0.3)),"")</f>
      </c>
      <c r="I9442" s="2">
        <f>IFERROR(IF(ISBLANK($A9442),"",IF($A9442="Ūdeņraža jonu koncentrācija",VLOOKUP(Dati!$A9442,Normas!$A:$D,3,FALSE),VLOOKUP(Dati!$A9442,Normas!$A:$D,3,FALSE)*0.3)),"")</f>
      </c>
    </row>
    <row r="9443" spans="2:9" x14ac:dyDescent="0.2">
      <c r="B9443">
        <f>IF(ISBLANK(A9443),"",VLOOKUP(A9443,Normas!A:D,4,FALSE))</f>
      </c>
      <c r="E9443" s="2">
        <f>IF(ISBLANK(D9443),"",INT(YEARFRAC(D9443,'Vispārīga informācija'!$B$2)))</f>
      </c>
      <c r="F9443" s="2">
        <f>IFERROR(IF(ISBLANK($A9443),"",IF($A9443="Ūdeņraža jonu koncentrācija",VLOOKUP(Dati!$A9443,Normas!$A:$D,2,FALSE),VLOOKUP(Dati!$A9443,Normas!$A:$D,2,FALSE)*0.6)),"")</f>
      </c>
      <c r="G9443" s="2">
        <f>IFERROR(IF(ISBLANK($A9443),"",IF($A9443="Ūdeņraža jonu koncentrācija",VLOOKUP(Dati!$A9443,Normas!$A:$D,3,FALSE),VLOOKUP(Dati!$A9443,Normas!$A:$D,3,FALSE)*0.6)),"")</f>
      </c>
      <c r="H9443" s="2">
        <f>IFERROR(IF(ISBLANK($A9443),"",IF($A9443="Ūdeņraža jonu koncentrācija",VLOOKUP(Dati!$A9443,Normas!$A:$D,2,FALSE),VLOOKUP(Dati!$A9443,Normas!$A:$D,2,FALSE)*0.3)),"")</f>
      </c>
      <c r="I9443" s="2">
        <f>IFERROR(IF(ISBLANK($A9443),"",IF($A9443="Ūdeņraža jonu koncentrācija",VLOOKUP(Dati!$A9443,Normas!$A:$D,3,FALSE),VLOOKUP(Dati!$A9443,Normas!$A:$D,3,FALSE)*0.3)),"")</f>
      </c>
    </row>
    <row r="9444" spans="2:9" x14ac:dyDescent="0.2">
      <c r="B9444">
        <f>IF(ISBLANK(A9444),"",VLOOKUP(A9444,Normas!A:D,4,FALSE))</f>
      </c>
      <c r="E9444" s="2">
        <f>IF(ISBLANK(D9444),"",INT(YEARFRAC(D9444,'Vispārīga informācija'!$B$2)))</f>
      </c>
      <c r="F9444" s="2">
        <f>IFERROR(IF(ISBLANK($A9444),"",IF($A9444="Ūdeņraža jonu koncentrācija",VLOOKUP(Dati!$A9444,Normas!$A:$D,2,FALSE),VLOOKUP(Dati!$A9444,Normas!$A:$D,2,FALSE)*0.6)),"")</f>
      </c>
      <c r="G9444" s="2">
        <f>IFERROR(IF(ISBLANK($A9444),"",IF($A9444="Ūdeņraža jonu koncentrācija",VLOOKUP(Dati!$A9444,Normas!$A:$D,3,FALSE),VLOOKUP(Dati!$A9444,Normas!$A:$D,3,FALSE)*0.6)),"")</f>
      </c>
      <c r="H9444" s="2">
        <f>IFERROR(IF(ISBLANK($A9444),"",IF($A9444="Ūdeņraža jonu koncentrācija",VLOOKUP(Dati!$A9444,Normas!$A:$D,2,FALSE),VLOOKUP(Dati!$A9444,Normas!$A:$D,2,FALSE)*0.3)),"")</f>
      </c>
      <c r="I9444" s="2">
        <f>IFERROR(IF(ISBLANK($A9444),"",IF($A9444="Ūdeņraža jonu koncentrācija",VLOOKUP(Dati!$A9444,Normas!$A:$D,3,FALSE),VLOOKUP(Dati!$A9444,Normas!$A:$D,3,FALSE)*0.3)),"")</f>
      </c>
    </row>
    <row r="9445" spans="2:9" x14ac:dyDescent="0.2">
      <c r="B9445">
        <f>IF(ISBLANK(A9445),"",VLOOKUP(A9445,Normas!A:D,4,FALSE))</f>
      </c>
      <c r="E9445" s="2">
        <f>IF(ISBLANK(D9445),"",INT(YEARFRAC(D9445,'Vispārīga informācija'!$B$2)))</f>
      </c>
      <c r="F9445" s="2">
        <f>IFERROR(IF(ISBLANK($A9445),"",IF($A9445="Ūdeņraža jonu koncentrācija",VLOOKUP(Dati!$A9445,Normas!$A:$D,2,FALSE),VLOOKUP(Dati!$A9445,Normas!$A:$D,2,FALSE)*0.6)),"")</f>
      </c>
      <c r="G9445" s="2">
        <f>IFERROR(IF(ISBLANK($A9445),"",IF($A9445="Ūdeņraža jonu koncentrācija",VLOOKUP(Dati!$A9445,Normas!$A:$D,3,FALSE),VLOOKUP(Dati!$A9445,Normas!$A:$D,3,FALSE)*0.6)),"")</f>
      </c>
      <c r="H9445" s="2">
        <f>IFERROR(IF(ISBLANK($A9445),"",IF($A9445="Ūdeņraža jonu koncentrācija",VLOOKUP(Dati!$A9445,Normas!$A:$D,2,FALSE),VLOOKUP(Dati!$A9445,Normas!$A:$D,2,FALSE)*0.3)),"")</f>
      </c>
      <c r="I9445" s="2">
        <f>IFERROR(IF(ISBLANK($A9445),"",IF($A9445="Ūdeņraža jonu koncentrācija",VLOOKUP(Dati!$A9445,Normas!$A:$D,3,FALSE),VLOOKUP(Dati!$A9445,Normas!$A:$D,3,FALSE)*0.3)),"")</f>
      </c>
    </row>
    <row r="9446" spans="2:9" x14ac:dyDescent="0.2">
      <c r="B9446">
        <f>IF(ISBLANK(A9446),"",VLOOKUP(A9446,Normas!A:D,4,FALSE))</f>
      </c>
      <c r="E9446" s="2">
        <f>IF(ISBLANK(D9446),"",INT(YEARFRAC(D9446,'Vispārīga informācija'!$B$2)))</f>
      </c>
      <c r="F9446" s="2">
        <f>IFERROR(IF(ISBLANK($A9446),"",IF($A9446="Ūdeņraža jonu koncentrācija",VLOOKUP(Dati!$A9446,Normas!$A:$D,2,FALSE),VLOOKUP(Dati!$A9446,Normas!$A:$D,2,FALSE)*0.6)),"")</f>
      </c>
      <c r="G9446" s="2">
        <f>IFERROR(IF(ISBLANK($A9446),"",IF($A9446="Ūdeņraža jonu koncentrācija",VLOOKUP(Dati!$A9446,Normas!$A:$D,3,FALSE),VLOOKUP(Dati!$A9446,Normas!$A:$D,3,FALSE)*0.6)),"")</f>
      </c>
      <c r="H9446" s="2">
        <f>IFERROR(IF(ISBLANK($A9446),"",IF($A9446="Ūdeņraža jonu koncentrācija",VLOOKUP(Dati!$A9446,Normas!$A:$D,2,FALSE),VLOOKUP(Dati!$A9446,Normas!$A:$D,2,FALSE)*0.3)),"")</f>
      </c>
      <c r="I9446" s="2">
        <f>IFERROR(IF(ISBLANK($A9446),"",IF($A9446="Ūdeņraža jonu koncentrācija",VLOOKUP(Dati!$A9446,Normas!$A:$D,3,FALSE),VLOOKUP(Dati!$A9446,Normas!$A:$D,3,FALSE)*0.3)),"")</f>
      </c>
    </row>
    <row r="9447" spans="2:9" x14ac:dyDescent="0.2">
      <c r="B9447">
        <f>IF(ISBLANK(A9447),"",VLOOKUP(A9447,Normas!A:D,4,FALSE))</f>
      </c>
      <c r="E9447" s="2">
        <f>IF(ISBLANK(D9447),"",INT(YEARFRAC(D9447,'Vispārīga informācija'!$B$2)))</f>
      </c>
      <c r="F9447" s="2">
        <f>IFERROR(IF(ISBLANK($A9447),"",IF($A9447="Ūdeņraža jonu koncentrācija",VLOOKUP(Dati!$A9447,Normas!$A:$D,2,FALSE),VLOOKUP(Dati!$A9447,Normas!$A:$D,2,FALSE)*0.6)),"")</f>
      </c>
      <c r="G9447" s="2">
        <f>IFERROR(IF(ISBLANK($A9447),"",IF($A9447="Ūdeņraža jonu koncentrācija",VLOOKUP(Dati!$A9447,Normas!$A:$D,3,FALSE),VLOOKUP(Dati!$A9447,Normas!$A:$D,3,FALSE)*0.6)),"")</f>
      </c>
      <c r="H9447" s="2">
        <f>IFERROR(IF(ISBLANK($A9447),"",IF($A9447="Ūdeņraža jonu koncentrācija",VLOOKUP(Dati!$A9447,Normas!$A:$D,2,FALSE),VLOOKUP(Dati!$A9447,Normas!$A:$D,2,FALSE)*0.3)),"")</f>
      </c>
      <c r="I9447" s="2">
        <f>IFERROR(IF(ISBLANK($A9447),"",IF($A9447="Ūdeņraža jonu koncentrācija",VLOOKUP(Dati!$A9447,Normas!$A:$D,3,FALSE),VLOOKUP(Dati!$A9447,Normas!$A:$D,3,FALSE)*0.3)),"")</f>
      </c>
    </row>
    <row r="9448" spans="2:9" x14ac:dyDescent="0.2">
      <c r="B9448">
        <f>IF(ISBLANK(A9448),"",VLOOKUP(A9448,Normas!A:D,4,FALSE))</f>
      </c>
      <c r="E9448" s="2">
        <f>IF(ISBLANK(D9448),"",INT(YEARFRAC(D9448,'Vispārīga informācija'!$B$2)))</f>
      </c>
      <c r="F9448" s="2">
        <f>IFERROR(IF(ISBLANK($A9448),"",IF($A9448="Ūdeņraža jonu koncentrācija",VLOOKUP(Dati!$A9448,Normas!$A:$D,2,FALSE),VLOOKUP(Dati!$A9448,Normas!$A:$D,2,FALSE)*0.6)),"")</f>
      </c>
      <c r="G9448" s="2">
        <f>IFERROR(IF(ISBLANK($A9448),"",IF($A9448="Ūdeņraža jonu koncentrācija",VLOOKUP(Dati!$A9448,Normas!$A:$D,3,FALSE),VLOOKUP(Dati!$A9448,Normas!$A:$D,3,FALSE)*0.6)),"")</f>
      </c>
      <c r="H9448" s="2">
        <f>IFERROR(IF(ISBLANK($A9448),"",IF($A9448="Ūdeņraža jonu koncentrācija",VLOOKUP(Dati!$A9448,Normas!$A:$D,2,FALSE),VLOOKUP(Dati!$A9448,Normas!$A:$D,2,FALSE)*0.3)),"")</f>
      </c>
      <c r="I9448" s="2">
        <f>IFERROR(IF(ISBLANK($A9448),"",IF($A9448="Ūdeņraža jonu koncentrācija",VLOOKUP(Dati!$A9448,Normas!$A:$D,3,FALSE),VLOOKUP(Dati!$A9448,Normas!$A:$D,3,FALSE)*0.3)),"")</f>
      </c>
    </row>
    <row r="9449" spans="2:9" x14ac:dyDescent="0.2">
      <c r="B9449">
        <f>IF(ISBLANK(A9449),"",VLOOKUP(A9449,Normas!A:D,4,FALSE))</f>
      </c>
      <c r="E9449" s="2">
        <f>IF(ISBLANK(D9449),"",INT(YEARFRAC(D9449,'Vispārīga informācija'!$B$2)))</f>
      </c>
      <c r="F9449" s="2">
        <f>IFERROR(IF(ISBLANK($A9449),"",IF($A9449="Ūdeņraža jonu koncentrācija",VLOOKUP(Dati!$A9449,Normas!$A:$D,2,FALSE),VLOOKUP(Dati!$A9449,Normas!$A:$D,2,FALSE)*0.6)),"")</f>
      </c>
      <c r="G9449" s="2">
        <f>IFERROR(IF(ISBLANK($A9449),"",IF($A9449="Ūdeņraža jonu koncentrācija",VLOOKUP(Dati!$A9449,Normas!$A:$D,3,FALSE),VLOOKUP(Dati!$A9449,Normas!$A:$D,3,FALSE)*0.6)),"")</f>
      </c>
      <c r="H9449" s="2">
        <f>IFERROR(IF(ISBLANK($A9449),"",IF($A9449="Ūdeņraža jonu koncentrācija",VLOOKUP(Dati!$A9449,Normas!$A:$D,2,FALSE),VLOOKUP(Dati!$A9449,Normas!$A:$D,2,FALSE)*0.3)),"")</f>
      </c>
      <c r="I9449" s="2">
        <f>IFERROR(IF(ISBLANK($A9449),"",IF($A9449="Ūdeņraža jonu koncentrācija",VLOOKUP(Dati!$A9449,Normas!$A:$D,3,FALSE),VLOOKUP(Dati!$A9449,Normas!$A:$D,3,FALSE)*0.3)),"")</f>
      </c>
    </row>
    <row r="9450" spans="2:9" x14ac:dyDescent="0.2">
      <c r="B9450">
        <f>IF(ISBLANK(A9450),"",VLOOKUP(A9450,Normas!A:D,4,FALSE))</f>
      </c>
      <c r="E9450" s="2">
        <f>IF(ISBLANK(D9450),"",INT(YEARFRAC(D9450,'Vispārīga informācija'!$B$2)))</f>
      </c>
      <c r="F9450" s="2">
        <f>IFERROR(IF(ISBLANK($A9450),"",IF($A9450="Ūdeņraža jonu koncentrācija",VLOOKUP(Dati!$A9450,Normas!$A:$D,2,FALSE),VLOOKUP(Dati!$A9450,Normas!$A:$D,2,FALSE)*0.6)),"")</f>
      </c>
      <c r="G9450" s="2">
        <f>IFERROR(IF(ISBLANK($A9450),"",IF($A9450="Ūdeņraža jonu koncentrācija",VLOOKUP(Dati!$A9450,Normas!$A:$D,3,FALSE),VLOOKUP(Dati!$A9450,Normas!$A:$D,3,FALSE)*0.6)),"")</f>
      </c>
      <c r="H9450" s="2">
        <f>IFERROR(IF(ISBLANK($A9450),"",IF($A9450="Ūdeņraža jonu koncentrācija",VLOOKUP(Dati!$A9450,Normas!$A:$D,2,FALSE),VLOOKUP(Dati!$A9450,Normas!$A:$D,2,FALSE)*0.3)),"")</f>
      </c>
      <c r="I9450" s="2">
        <f>IFERROR(IF(ISBLANK($A9450),"",IF($A9450="Ūdeņraža jonu koncentrācija",VLOOKUP(Dati!$A9450,Normas!$A:$D,3,FALSE),VLOOKUP(Dati!$A9450,Normas!$A:$D,3,FALSE)*0.3)),"")</f>
      </c>
    </row>
    <row r="9451" spans="2:9" x14ac:dyDescent="0.2">
      <c r="B9451">
        <f>IF(ISBLANK(A9451),"",VLOOKUP(A9451,Normas!A:D,4,FALSE))</f>
      </c>
      <c r="E9451" s="2">
        <f>IF(ISBLANK(D9451),"",INT(YEARFRAC(D9451,'Vispārīga informācija'!$B$2)))</f>
      </c>
      <c r="F9451" s="2">
        <f>IFERROR(IF(ISBLANK($A9451),"",IF($A9451="Ūdeņraža jonu koncentrācija",VLOOKUP(Dati!$A9451,Normas!$A:$D,2,FALSE),VLOOKUP(Dati!$A9451,Normas!$A:$D,2,FALSE)*0.6)),"")</f>
      </c>
      <c r="G9451" s="2">
        <f>IFERROR(IF(ISBLANK($A9451),"",IF($A9451="Ūdeņraža jonu koncentrācija",VLOOKUP(Dati!$A9451,Normas!$A:$D,3,FALSE),VLOOKUP(Dati!$A9451,Normas!$A:$D,3,FALSE)*0.6)),"")</f>
      </c>
      <c r="H9451" s="2">
        <f>IFERROR(IF(ISBLANK($A9451),"",IF($A9451="Ūdeņraža jonu koncentrācija",VLOOKUP(Dati!$A9451,Normas!$A:$D,2,FALSE),VLOOKUP(Dati!$A9451,Normas!$A:$D,2,FALSE)*0.3)),"")</f>
      </c>
      <c r="I9451" s="2">
        <f>IFERROR(IF(ISBLANK($A9451),"",IF($A9451="Ūdeņraža jonu koncentrācija",VLOOKUP(Dati!$A9451,Normas!$A:$D,3,FALSE),VLOOKUP(Dati!$A9451,Normas!$A:$D,3,FALSE)*0.3)),"")</f>
      </c>
    </row>
    <row r="9452" spans="2:9" x14ac:dyDescent="0.2">
      <c r="B9452">
        <f>IF(ISBLANK(A9452),"",VLOOKUP(A9452,Normas!A:D,4,FALSE))</f>
      </c>
      <c r="E9452" s="2">
        <f>IF(ISBLANK(D9452),"",INT(YEARFRAC(D9452,'Vispārīga informācija'!$B$2)))</f>
      </c>
      <c r="F9452" s="2">
        <f>IFERROR(IF(ISBLANK($A9452),"",IF($A9452="Ūdeņraža jonu koncentrācija",VLOOKUP(Dati!$A9452,Normas!$A:$D,2,FALSE),VLOOKUP(Dati!$A9452,Normas!$A:$D,2,FALSE)*0.6)),"")</f>
      </c>
      <c r="G9452" s="2">
        <f>IFERROR(IF(ISBLANK($A9452),"",IF($A9452="Ūdeņraža jonu koncentrācija",VLOOKUP(Dati!$A9452,Normas!$A:$D,3,FALSE),VLOOKUP(Dati!$A9452,Normas!$A:$D,3,FALSE)*0.6)),"")</f>
      </c>
      <c r="H9452" s="2">
        <f>IFERROR(IF(ISBLANK($A9452),"",IF($A9452="Ūdeņraža jonu koncentrācija",VLOOKUP(Dati!$A9452,Normas!$A:$D,2,FALSE),VLOOKUP(Dati!$A9452,Normas!$A:$D,2,FALSE)*0.3)),"")</f>
      </c>
      <c r="I9452" s="2">
        <f>IFERROR(IF(ISBLANK($A9452),"",IF($A9452="Ūdeņraža jonu koncentrācija",VLOOKUP(Dati!$A9452,Normas!$A:$D,3,FALSE),VLOOKUP(Dati!$A9452,Normas!$A:$D,3,FALSE)*0.3)),"")</f>
      </c>
    </row>
    <row r="9453" spans="2:9" x14ac:dyDescent="0.2">
      <c r="B9453">
        <f>IF(ISBLANK(A9453),"",VLOOKUP(A9453,Normas!A:D,4,FALSE))</f>
      </c>
      <c r="E9453" s="2">
        <f>IF(ISBLANK(D9453),"",INT(YEARFRAC(D9453,'Vispārīga informācija'!$B$2)))</f>
      </c>
      <c r="F9453" s="2">
        <f>IFERROR(IF(ISBLANK($A9453),"",IF($A9453="Ūdeņraža jonu koncentrācija",VLOOKUP(Dati!$A9453,Normas!$A:$D,2,FALSE),VLOOKUP(Dati!$A9453,Normas!$A:$D,2,FALSE)*0.6)),"")</f>
      </c>
      <c r="G9453" s="2">
        <f>IFERROR(IF(ISBLANK($A9453),"",IF($A9453="Ūdeņraža jonu koncentrācija",VLOOKUP(Dati!$A9453,Normas!$A:$D,3,FALSE),VLOOKUP(Dati!$A9453,Normas!$A:$D,3,FALSE)*0.6)),"")</f>
      </c>
      <c r="H9453" s="2">
        <f>IFERROR(IF(ISBLANK($A9453),"",IF($A9453="Ūdeņraža jonu koncentrācija",VLOOKUP(Dati!$A9453,Normas!$A:$D,2,FALSE),VLOOKUP(Dati!$A9453,Normas!$A:$D,2,FALSE)*0.3)),"")</f>
      </c>
      <c r="I9453" s="2">
        <f>IFERROR(IF(ISBLANK($A9453),"",IF($A9453="Ūdeņraža jonu koncentrācija",VLOOKUP(Dati!$A9453,Normas!$A:$D,3,FALSE),VLOOKUP(Dati!$A9453,Normas!$A:$D,3,FALSE)*0.3)),"")</f>
      </c>
    </row>
    <row r="9454" spans="2:9" x14ac:dyDescent="0.2">
      <c r="B9454">
        <f>IF(ISBLANK(A9454),"",VLOOKUP(A9454,Normas!A:D,4,FALSE))</f>
      </c>
      <c r="E9454" s="2">
        <f>IF(ISBLANK(D9454),"",INT(YEARFRAC(D9454,'Vispārīga informācija'!$B$2)))</f>
      </c>
      <c r="F9454" s="2">
        <f>IFERROR(IF(ISBLANK($A9454),"",IF($A9454="Ūdeņraža jonu koncentrācija",VLOOKUP(Dati!$A9454,Normas!$A:$D,2,FALSE),VLOOKUP(Dati!$A9454,Normas!$A:$D,2,FALSE)*0.6)),"")</f>
      </c>
      <c r="G9454" s="2">
        <f>IFERROR(IF(ISBLANK($A9454),"",IF($A9454="Ūdeņraža jonu koncentrācija",VLOOKUP(Dati!$A9454,Normas!$A:$D,3,FALSE),VLOOKUP(Dati!$A9454,Normas!$A:$D,3,FALSE)*0.6)),"")</f>
      </c>
      <c r="H9454" s="2">
        <f>IFERROR(IF(ISBLANK($A9454),"",IF($A9454="Ūdeņraža jonu koncentrācija",VLOOKUP(Dati!$A9454,Normas!$A:$D,2,FALSE),VLOOKUP(Dati!$A9454,Normas!$A:$D,2,FALSE)*0.3)),"")</f>
      </c>
      <c r="I9454" s="2">
        <f>IFERROR(IF(ISBLANK($A9454),"",IF($A9454="Ūdeņraža jonu koncentrācija",VLOOKUP(Dati!$A9454,Normas!$A:$D,3,FALSE),VLOOKUP(Dati!$A9454,Normas!$A:$D,3,FALSE)*0.3)),"")</f>
      </c>
    </row>
    <row r="9455" spans="2:9" x14ac:dyDescent="0.2">
      <c r="B9455">
        <f>IF(ISBLANK(A9455),"",VLOOKUP(A9455,Normas!A:D,4,FALSE))</f>
      </c>
      <c r="E9455" s="2">
        <f>IF(ISBLANK(D9455),"",INT(YEARFRAC(D9455,'Vispārīga informācija'!$B$2)))</f>
      </c>
      <c r="F9455" s="2">
        <f>IFERROR(IF(ISBLANK($A9455),"",IF($A9455="Ūdeņraža jonu koncentrācija",VLOOKUP(Dati!$A9455,Normas!$A:$D,2,FALSE),VLOOKUP(Dati!$A9455,Normas!$A:$D,2,FALSE)*0.6)),"")</f>
      </c>
      <c r="G9455" s="2">
        <f>IFERROR(IF(ISBLANK($A9455),"",IF($A9455="Ūdeņraža jonu koncentrācija",VLOOKUP(Dati!$A9455,Normas!$A:$D,3,FALSE),VLOOKUP(Dati!$A9455,Normas!$A:$D,3,FALSE)*0.6)),"")</f>
      </c>
      <c r="H9455" s="2">
        <f>IFERROR(IF(ISBLANK($A9455),"",IF($A9455="Ūdeņraža jonu koncentrācija",VLOOKUP(Dati!$A9455,Normas!$A:$D,2,FALSE),VLOOKUP(Dati!$A9455,Normas!$A:$D,2,FALSE)*0.3)),"")</f>
      </c>
      <c r="I9455" s="2">
        <f>IFERROR(IF(ISBLANK($A9455),"",IF($A9455="Ūdeņraža jonu koncentrācija",VLOOKUP(Dati!$A9455,Normas!$A:$D,3,FALSE),VLOOKUP(Dati!$A9455,Normas!$A:$D,3,FALSE)*0.3)),"")</f>
      </c>
    </row>
    <row r="9456" spans="2:9" x14ac:dyDescent="0.2">
      <c r="B9456">
        <f>IF(ISBLANK(A9456),"",VLOOKUP(A9456,Normas!A:D,4,FALSE))</f>
      </c>
      <c r="E9456" s="2">
        <f>IF(ISBLANK(D9456),"",INT(YEARFRAC(D9456,'Vispārīga informācija'!$B$2)))</f>
      </c>
      <c r="F9456" s="2">
        <f>IFERROR(IF(ISBLANK($A9456),"",IF($A9456="Ūdeņraža jonu koncentrācija",VLOOKUP(Dati!$A9456,Normas!$A:$D,2,FALSE),VLOOKUP(Dati!$A9456,Normas!$A:$D,2,FALSE)*0.6)),"")</f>
      </c>
      <c r="G9456" s="2">
        <f>IFERROR(IF(ISBLANK($A9456),"",IF($A9456="Ūdeņraža jonu koncentrācija",VLOOKUP(Dati!$A9456,Normas!$A:$D,3,FALSE),VLOOKUP(Dati!$A9456,Normas!$A:$D,3,FALSE)*0.6)),"")</f>
      </c>
      <c r="H9456" s="2">
        <f>IFERROR(IF(ISBLANK($A9456),"",IF($A9456="Ūdeņraža jonu koncentrācija",VLOOKUP(Dati!$A9456,Normas!$A:$D,2,FALSE),VLOOKUP(Dati!$A9456,Normas!$A:$D,2,FALSE)*0.3)),"")</f>
      </c>
      <c r="I9456" s="2">
        <f>IFERROR(IF(ISBLANK($A9456),"",IF($A9456="Ūdeņraža jonu koncentrācija",VLOOKUP(Dati!$A9456,Normas!$A:$D,3,FALSE),VLOOKUP(Dati!$A9456,Normas!$A:$D,3,FALSE)*0.3)),"")</f>
      </c>
    </row>
    <row r="9457" spans="2:9" x14ac:dyDescent="0.2">
      <c r="B9457">
        <f>IF(ISBLANK(A9457),"",VLOOKUP(A9457,Normas!A:D,4,FALSE))</f>
      </c>
      <c r="E9457" s="2">
        <f>IF(ISBLANK(D9457),"",INT(YEARFRAC(D9457,'Vispārīga informācija'!$B$2)))</f>
      </c>
      <c r="F9457" s="2">
        <f>IFERROR(IF(ISBLANK($A9457),"",IF($A9457="Ūdeņraža jonu koncentrācija",VLOOKUP(Dati!$A9457,Normas!$A:$D,2,FALSE),VLOOKUP(Dati!$A9457,Normas!$A:$D,2,FALSE)*0.6)),"")</f>
      </c>
      <c r="G9457" s="2">
        <f>IFERROR(IF(ISBLANK($A9457),"",IF($A9457="Ūdeņraža jonu koncentrācija",VLOOKUP(Dati!$A9457,Normas!$A:$D,3,FALSE),VLOOKUP(Dati!$A9457,Normas!$A:$D,3,FALSE)*0.6)),"")</f>
      </c>
      <c r="H9457" s="2">
        <f>IFERROR(IF(ISBLANK($A9457),"",IF($A9457="Ūdeņraža jonu koncentrācija",VLOOKUP(Dati!$A9457,Normas!$A:$D,2,FALSE),VLOOKUP(Dati!$A9457,Normas!$A:$D,2,FALSE)*0.3)),"")</f>
      </c>
      <c r="I9457" s="2">
        <f>IFERROR(IF(ISBLANK($A9457),"",IF($A9457="Ūdeņraža jonu koncentrācija",VLOOKUP(Dati!$A9457,Normas!$A:$D,3,FALSE),VLOOKUP(Dati!$A9457,Normas!$A:$D,3,FALSE)*0.3)),"")</f>
      </c>
    </row>
    <row r="9458" spans="2:9" x14ac:dyDescent="0.2">
      <c r="B9458">
        <f>IF(ISBLANK(A9458),"",VLOOKUP(A9458,Normas!A:D,4,FALSE))</f>
      </c>
      <c r="E9458" s="2">
        <f>IF(ISBLANK(D9458),"",INT(YEARFRAC(D9458,'Vispārīga informācija'!$B$2)))</f>
      </c>
      <c r="F9458" s="2">
        <f>IFERROR(IF(ISBLANK($A9458),"",IF($A9458="Ūdeņraža jonu koncentrācija",VLOOKUP(Dati!$A9458,Normas!$A:$D,2,FALSE),VLOOKUP(Dati!$A9458,Normas!$A:$D,2,FALSE)*0.6)),"")</f>
      </c>
      <c r="G9458" s="2">
        <f>IFERROR(IF(ISBLANK($A9458),"",IF($A9458="Ūdeņraža jonu koncentrācija",VLOOKUP(Dati!$A9458,Normas!$A:$D,3,FALSE),VLOOKUP(Dati!$A9458,Normas!$A:$D,3,FALSE)*0.6)),"")</f>
      </c>
      <c r="H9458" s="2">
        <f>IFERROR(IF(ISBLANK($A9458),"",IF($A9458="Ūdeņraža jonu koncentrācija",VLOOKUP(Dati!$A9458,Normas!$A:$D,2,FALSE),VLOOKUP(Dati!$A9458,Normas!$A:$D,2,FALSE)*0.3)),"")</f>
      </c>
      <c r="I9458" s="2">
        <f>IFERROR(IF(ISBLANK($A9458),"",IF($A9458="Ūdeņraža jonu koncentrācija",VLOOKUP(Dati!$A9458,Normas!$A:$D,3,FALSE),VLOOKUP(Dati!$A9458,Normas!$A:$D,3,FALSE)*0.3)),"")</f>
      </c>
    </row>
    <row r="9459" spans="2:9" x14ac:dyDescent="0.2">
      <c r="B9459">
        <f>IF(ISBLANK(A9459),"",VLOOKUP(A9459,Normas!A:D,4,FALSE))</f>
      </c>
      <c r="E9459" s="2">
        <f>IF(ISBLANK(D9459),"",INT(YEARFRAC(D9459,'Vispārīga informācija'!$B$2)))</f>
      </c>
      <c r="F9459" s="2">
        <f>IFERROR(IF(ISBLANK($A9459),"",IF($A9459="Ūdeņraža jonu koncentrācija",VLOOKUP(Dati!$A9459,Normas!$A:$D,2,FALSE),VLOOKUP(Dati!$A9459,Normas!$A:$D,2,FALSE)*0.6)),"")</f>
      </c>
      <c r="G9459" s="2">
        <f>IFERROR(IF(ISBLANK($A9459),"",IF($A9459="Ūdeņraža jonu koncentrācija",VLOOKUP(Dati!$A9459,Normas!$A:$D,3,FALSE),VLOOKUP(Dati!$A9459,Normas!$A:$D,3,FALSE)*0.6)),"")</f>
      </c>
      <c r="H9459" s="2">
        <f>IFERROR(IF(ISBLANK($A9459),"",IF($A9459="Ūdeņraža jonu koncentrācija",VLOOKUP(Dati!$A9459,Normas!$A:$D,2,FALSE),VLOOKUP(Dati!$A9459,Normas!$A:$D,2,FALSE)*0.3)),"")</f>
      </c>
      <c r="I9459" s="2">
        <f>IFERROR(IF(ISBLANK($A9459),"",IF($A9459="Ūdeņraža jonu koncentrācija",VLOOKUP(Dati!$A9459,Normas!$A:$D,3,FALSE),VLOOKUP(Dati!$A9459,Normas!$A:$D,3,FALSE)*0.3)),"")</f>
      </c>
    </row>
    <row r="9460" spans="2:9" x14ac:dyDescent="0.2">
      <c r="B9460">
        <f>IF(ISBLANK(A9460),"",VLOOKUP(A9460,Normas!A:D,4,FALSE))</f>
      </c>
      <c r="E9460" s="2">
        <f>IF(ISBLANK(D9460),"",INT(YEARFRAC(D9460,'Vispārīga informācija'!$B$2)))</f>
      </c>
      <c r="F9460" s="2">
        <f>IFERROR(IF(ISBLANK($A9460),"",IF($A9460="Ūdeņraža jonu koncentrācija",VLOOKUP(Dati!$A9460,Normas!$A:$D,2,FALSE),VLOOKUP(Dati!$A9460,Normas!$A:$D,2,FALSE)*0.6)),"")</f>
      </c>
      <c r="G9460" s="2">
        <f>IFERROR(IF(ISBLANK($A9460),"",IF($A9460="Ūdeņraža jonu koncentrācija",VLOOKUP(Dati!$A9460,Normas!$A:$D,3,FALSE),VLOOKUP(Dati!$A9460,Normas!$A:$D,3,FALSE)*0.6)),"")</f>
      </c>
      <c r="H9460" s="2">
        <f>IFERROR(IF(ISBLANK($A9460),"",IF($A9460="Ūdeņraža jonu koncentrācija",VLOOKUP(Dati!$A9460,Normas!$A:$D,2,FALSE),VLOOKUP(Dati!$A9460,Normas!$A:$D,2,FALSE)*0.3)),"")</f>
      </c>
      <c r="I9460" s="2">
        <f>IFERROR(IF(ISBLANK($A9460),"",IF($A9460="Ūdeņraža jonu koncentrācija",VLOOKUP(Dati!$A9460,Normas!$A:$D,3,FALSE),VLOOKUP(Dati!$A9460,Normas!$A:$D,3,FALSE)*0.3)),"")</f>
      </c>
    </row>
    <row r="9461" spans="2:9" x14ac:dyDescent="0.2">
      <c r="B9461">
        <f>IF(ISBLANK(A9461),"",VLOOKUP(A9461,Normas!A:D,4,FALSE))</f>
      </c>
      <c r="E9461" s="2">
        <f>IF(ISBLANK(D9461),"",INT(YEARFRAC(D9461,'Vispārīga informācija'!$B$2)))</f>
      </c>
      <c r="F9461" s="2">
        <f>IFERROR(IF(ISBLANK($A9461),"",IF($A9461="Ūdeņraža jonu koncentrācija",VLOOKUP(Dati!$A9461,Normas!$A:$D,2,FALSE),VLOOKUP(Dati!$A9461,Normas!$A:$D,2,FALSE)*0.6)),"")</f>
      </c>
      <c r="G9461" s="2">
        <f>IFERROR(IF(ISBLANK($A9461),"",IF($A9461="Ūdeņraža jonu koncentrācija",VLOOKUP(Dati!$A9461,Normas!$A:$D,3,FALSE),VLOOKUP(Dati!$A9461,Normas!$A:$D,3,FALSE)*0.6)),"")</f>
      </c>
      <c r="H9461" s="2">
        <f>IFERROR(IF(ISBLANK($A9461),"",IF($A9461="Ūdeņraža jonu koncentrācija",VLOOKUP(Dati!$A9461,Normas!$A:$D,2,FALSE),VLOOKUP(Dati!$A9461,Normas!$A:$D,2,FALSE)*0.3)),"")</f>
      </c>
      <c r="I9461" s="2">
        <f>IFERROR(IF(ISBLANK($A9461),"",IF($A9461="Ūdeņraža jonu koncentrācija",VLOOKUP(Dati!$A9461,Normas!$A:$D,3,FALSE),VLOOKUP(Dati!$A9461,Normas!$A:$D,3,FALSE)*0.3)),"")</f>
      </c>
    </row>
    <row r="9462" spans="2:9" x14ac:dyDescent="0.2">
      <c r="B9462">
        <f>IF(ISBLANK(A9462),"",VLOOKUP(A9462,Normas!A:D,4,FALSE))</f>
      </c>
      <c r="E9462" s="2">
        <f>IF(ISBLANK(D9462),"",INT(YEARFRAC(D9462,'Vispārīga informācija'!$B$2)))</f>
      </c>
      <c r="F9462" s="2">
        <f>IFERROR(IF(ISBLANK($A9462),"",IF($A9462="Ūdeņraža jonu koncentrācija",VLOOKUP(Dati!$A9462,Normas!$A:$D,2,FALSE),VLOOKUP(Dati!$A9462,Normas!$A:$D,2,FALSE)*0.6)),"")</f>
      </c>
      <c r="G9462" s="2">
        <f>IFERROR(IF(ISBLANK($A9462),"",IF($A9462="Ūdeņraža jonu koncentrācija",VLOOKUP(Dati!$A9462,Normas!$A:$D,3,FALSE),VLOOKUP(Dati!$A9462,Normas!$A:$D,3,FALSE)*0.6)),"")</f>
      </c>
      <c r="H9462" s="2">
        <f>IFERROR(IF(ISBLANK($A9462),"",IF($A9462="Ūdeņraža jonu koncentrācija",VLOOKUP(Dati!$A9462,Normas!$A:$D,2,FALSE),VLOOKUP(Dati!$A9462,Normas!$A:$D,2,FALSE)*0.3)),"")</f>
      </c>
      <c r="I9462" s="2">
        <f>IFERROR(IF(ISBLANK($A9462),"",IF($A9462="Ūdeņraža jonu koncentrācija",VLOOKUP(Dati!$A9462,Normas!$A:$D,3,FALSE),VLOOKUP(Dati!$A9462,Normas!$A:$D,3,FALSE)*0.3)),"")</f>
      </c>
    </row>
    <row r="9463" spans="2:9" x14ac:dyDescent="0.2">
      <c r="B9463">
        <f>IF(ISBLANK(A9463),"",VLOOKUP(A9463,Normas!A:D,4,FALSE))</f>
      </c>
      <c r="E9463" s="2">
        <f>IF(ISBLANK(D9463),"",INT(YEARFRAC(D9463,'Vispārīga informācija'!$B$2)))</f>
      </c>
      <c r="F9463" s="2">
        <f>IFERROR(IF(ISBLANK($A9463),"",IF($A9463="Ūdeņraža jonu koncentrācija",VLOOKUP(Dati!$A9463,Normas!$A:$D,2,FALSE),VLOOKUP(Dati!$A9463,Normas!$A:$D,2,FALSE)*0.6)),"")</f>
      </c>
      <c r="G9463" s="2">
        <f>IFERROR(IF(ISBLANK($A9463),"",IF($A9463="Ūdeņraža jonu koncentrācija",VLOOKUP(Dati!$A9463,Normas!$A:$D,3,FALSE),VLOOKUP(Dati!$A9463,Normas!$A:$D,3,FALSE)*0.6)),"")</f>
      </c>
      <c r="H9463" s="2">
        <f>IFERROR(IF(ISBLANK($A9463),"",IF($A9463="Ūdeņraža jonu koncentrācija",VLOOKUP(Dati!$A9463,Normas!$A:$D,2,FALSE),VLOOKUP(Dati!$A9463,Normas!$A:$D,2,FALSE)*0.3)),"")</f>
      </c>
      <c r="I9463" s="2">
        <f>IFERROR(IF(ISBLANK($A9463),"",IF($A9463="Ūdeņraža jonu koncentrācija",VLOOKUP(Dati!$A9463,Normas!$A:$D,3,FALSE),VLOOKUP(Dati!$A9463,Normas!$A:$D,3,FALSE)*0.3)),"")</f>
      </c>
    </row>
    <row r="9464" spans="2:9" x14ac:dyDescent="0.2">
      <c r="B9464">
        <f>IF(ISBLANK(A9464),"",VLOOKUP(A9464,Normas!A:D,4,FALSE))</f>
      </c>
      <c r="E9464" s="2">
        <f>IF(ISBLANK(D9464),"",INT(YEARFRAC(D9464,'Vispārīga informācija'!$B$2)))</f>
      </c>
      <c r="F9464" s="2">
        <f>IFERROR(IF(ISBLANK($A9464),"",IF($A9464="Ūdeņraža jonu koncentrācija",VLOOKUP(Dati!$A9464,Normas!$A:$D,2,FALSE),VLOOKUP(Dati!$A9464,Normas!$A:$D,2,FALSE)*0.6)),"")</f>
      </c>
      <c r="G9464" s="2">
        <f>IFERROR(IF(ISBLANK($A9464),"",IF($A9464="Ūdeņraža jonu koncentrācija",VLOOKUP(Dati!$A9464,Normas!$A:$D,3,FALSE),VLOOKUP(Dati!$A9464,Normas!$A:$D,3,FALSE)*0.6)),"")</f>
      </c>
      <c r="H9464" s="2">
        <f>IFERROR(IF(ISBLANK($A9464),"",IF($A9464="Ūdeņraža jonu koncentrācija",VLOOKUP(Dati!$A9464,Normas!$A:$D,2,FALSE),VLOOKUP(Dati!$A9464,Normas!$A:$D,2,FALSE)*0.3)),"")</f>
      </c>
      <c r="I9464" s="2">
        <f>IFERROR(IF(ISBLANK($A9464),"",IF($A9464="Ūdeņraža jonu koncentrācija",VLOOKUP(Dati!$A9464,Normas!$A:$D,3,FALSE),VLOOKUP(Dati!$A9464,Normas!$A:$D,3,FALSE)*0.3)),"")</f>
      </c>
    </row>
    <row r="9465" spans="2:9" x14ac:dyDescent="0.2">
      <c r="B9465">
        <f>IF(ISBLANK(A9465),"",VLOOKUP(A9465,Normas!A:D,4,FALSE))</f>
      </c>
      <c r="E9465" s="2">
        <f>IF(ISBLANK(D9465),"",INT(YEARFRAC(D9465,'Vispārīga informācija'!$B$2)))</f>
      </c>
      <c r="F9465" s="2">
        <f>IFERROR(IF(ISBLANK($A9465),"",IF($A9465="Ūdeņraža jonu koncentrācija",VLOOKUP(Dati!$A9465,Normas!$A:$D,2,FALSE),VLOOKUP(Dati!$A9465,Normas!$A:$D,2,FALSE)*0.6)),"")</f>
      </c>
      <c r="G9465" s="2">
        <f>IFERROR(IF(ISBLANK($A9465),"",IF($A9465="Ūdeņraža jonu koncentrācija",VLOOKUP(Dati!$A9465,Normas!$A:$D,3,FALSE),VLOOKUP(Dati!$A9465,Normas!$A:$D,3,FALSE)*0.6)),"")</f>
      </c>
      <c r="H9465" s="2">
        <f>IFERROR(IF(ISBLANK($A9465),"",IF($A9465="Ūdeņraža jonu koncentrācija",VLOOKUP(Dati!$A9465,Normas!$A:$D,2,FALSE),VLOOKUP(Dati!$A9465,Normas!$A:$D,2,FALSE)*0.3)),"")</f>
      </c>
      <c r="I9465" s="2">
        <f>IFERROR(IF(ISBLANK($A9465),"",IF($A9465="Ūdeņraža jonu koncentrācija",VLOOKUP(Dati!$A9465,Normas!$A:$D,3,FALSE),VLOOKUP(Dati!$A9465,Normas!$A:$D,3,FALSE)*0.3)),"")</f>
      </c>
    </row>
    <row r="9466" spans="2:9" x14ac:dyDescent="0.2">
      <c r="B9466">
        <f>IF(ISBLANK(A9466),"",VLOOKUP(A9466,Normas!A:D,4,FALSE))</f>
      </c>
      <c r="E9466" s="2">
        <f>IF(ISBLANK(D9466),"",INT(YEARFRAC(D9466,'Vispārīga informācija'!$B$2)))</f>
      </c>
      <c r="F9466" s="2">
        <f>IFERROR(IF(ISBLANK($A9466),"",IF($A9466="Ūdeņraža jonu koncentrācija",VLOOKUP(Dati!$A9466,Normas!$A:$D,2,FALSE),VLOOKUP(Dati!$A9466,Normas!$A:$D,2,FALSE)*0.6)),"")</f>
      </c>
      <c r="G9466" s="2">
        <f>IFERROR(IF(ISBLANK($A9466),"",IF($A9466="Ūdeņraža jonu koncentrācija",VLOOKUP(Dati!$A9466,Normas!$A:$D,3,FALSE),VLOOKUP(Dati!$A9466,Normas!$A:$D,3,FALSE)*0.6)),"")</f>
      </c>
      <c r="H9466" s="2">
        <f>IFERROR(IF(ISBLANK($A9466),"",IF($A9466="Ūdeņraža jonu koncentrācija",VLOOKUP(Dati!$A9466,Normas!$A:$D,2,FALSE),VLOOKUP(Dati!$A9466,Normas!$A:$D,2,FALSE)*0.3)),"")</f>
      </c>
      <c r="I9466" s="2">
        <f>IFERROR(IF(ISBLANK($A9466),"",IF($A9466="Ūdeņraža jonu koncentrācija",VLOOKUP(Dati!$A9466,Normas!$A:$D,3,FALSE),VLOOKUP(Dati!$A9466,Normas!$A:$D,3,FALSE)*0.3)),"")</f>
      </c>
    </row>
    <row r="9467" spans="2:9" x14ac:dyDescent="0.2">
      <c r="B9467">
        <f>IF(ISBLANK(A9467),"",VLOOKUP(A9467,Normas!A:D,4,FALSE))</f>
      </c>
      <c r="E9467" s="2">
        <f>IF(ISBLANK(D9467),"",INT(YEARFRAC(D9467,'Vispārīga informācija'!$B$2)))</f>
      </c>
      <c r="F9467" s="2">
        <f>IFERROR(IF(ISBLANK($A9467),"",IF($A9467="Ūdeņraža jonu koncentrācija",VLOOKUP(Dati!$A9467,Normas!$A:$D,2,FALSE),VLOOKUP(Dati!$A9467,Normas!$A:$D,2,FALSE)*0.6)),"")</f>
      </c>
      <c r="G9467" s="2">
        <f>IFERROR(IF(ISBLANK($A9467),"",IF($A9467="Ūdeņraža jonu koncentrācija",VLOOKUP(Dati!$A9467,Normas!$A:$D,3,FALSE),VLOOKUP(Dati!$A9467,Normas!$A:$D,3,FALSE)*0.6)),"")</f>
      </c>
      <c r="H9467" s="2">
        <f>IFERROR(IF(ISBLANK($A9467),"",IF($A9467="Ūdeņraža jonu koncentrācija",VLOOKUP(Dati!$A9467,Normas!$A:$D,2,FALSE),VLOOKUP(Dati!$A9467,Normas!$A:$D,2,FALSE)*0.3)),"")</f>
      </c>
      <c r="I9467" s="2">
        <f>IFERROR(IF(ISBLANK($A9467),"",IF($A9467="Ūdeņraža jonu koncentrācija",VLOOKUP(Dati!$A9467,Normas!$A:$D,3,FALSE),VLOOKUP(Dati!$A9467,Normas!$A:$D,3,FALSE)*0.3)),"")</f>
      </c>
    </row>
    <row r="9468" spans="2:9" x14ac:dyDescent="0.2">
      <c r="B9468">
        <f>IF(ISBLANK(A9468),"",VLOOKUP(A9468,Normas!A:D,4,FALSE))</f>
      </c>
      <c r="E9468" s="2">
        <f>IF(ISBLANK(D9468),"",INT(YEARFRAC(D9468,'Vispārīga informācija'!$B$2)))</f>
      </c>
      <c r="F9468" s="2">
        <f>IFERROR(IF(ISBLANK($A9468),"",IF($A9468="Ūdeņraža jonu koncentrācija",VLOOKUP(Dati!$A9468,Normas!$A:$D,2,FALSE),VLOOKUP(Dati!$A9468,Normas!$A:$D,2,FALSE)*0.6)),"")</f>
      </c>
      <c r="G9468" s="2">
        <f>IFERROR(IF(ISBLANK($A9468),"",IF($A9468="Ūdeņraža jonu koncentrācija",VLOOKUP(Dati!$A9468,Normas!$A:$D,3,FALSE),VLOOKUP(Dati!$A9468,Normas!$A:$D,3,FALSE)*0.6)),"")</f>
      </c>
      <c r="H9468" s="2">
        <f>IFERROR(IF(ISBLANK($A9468),"",IF($A9468="Ūdeņraža jonu koncentrācija",VLOOKUP(Dati!$A9468,Normas!$A:$D,2,FALSE),VLOOKUP(Dati!$A9468,Normas!$A:$D,2,FALSE)*0.3)),"")</f>
      </c>
      <c r="I9468" s="2">
        <f>IFERROR(IF(ISBLANK($A9468),"",IF($A9468="Ūdeņraža jonu koncentrācija",VLOOKUP(Dati!$A9468,Normas!$A:$D,3,FALSE),VLOOKUP(Dati!$A9468,Normas!$A:$D,3,FALSE)*0.3)),"")</f>
      </c>
    </row>
    <row r="9469" spans="2:9" x14ac:dyDescent="0.2">
      <c r="B9469">
        <f>IF(ISBLANK(A9469),"",VLOOKUP(A9469,Normas!A:D,4,FALSE))</f>
      </c>
      <c r="E9469" s="2">
        <f>IF(ISBLANK(D9469),"",INT(YEARFRAC(D9469,'Vispārīga informācija'!$B$2)))</f>
      </c>
      <c r="F9469" s="2">
        <f>IFERROR(IF(ISBLANK($A9469),"",IF($A9469="Ūdeņraža jonu koncentrācija",VLOOKUP(Dati!$A9469,Normas!$A:$D,2,FALSE),VLOOKUP(Dati!$A9469,Normas!$A:$D,2,FALSE)*0.6)),"")</f>
      </c>
      <c r="G9469" s="2">
        <f>IFERROR(IF(ISBLANK($A9469),"",IF($A9469="Ūdeņraža jonu koncentrācija",VLOOKUP(Dati!$A9469,Normas!$A:$D,3,FALSE),VLOOKUP(Dati!$A9469,Normas!$A:$D,3,FALSE)*0.6)),"")</f>
      </c>
      <c r="H9469" s="2">
        <f>IFERROR(IF(ISBLANK($A9469),"",IF($A9469="Ūdeņraža jonu koncentrācija",VLOOKUP(Dati!$A9469,Normas!$A:$D,2,FALSE),VLOOKUP(Dati!$A9469,Normas!$A:$D,2,FALSE)*0.3)),"")</f>
      </c>
      <c r="I9469" s="2">
        <f>IFERROR(IF(ISBLANK($A9469),"",IF($A9469="Ūdeņraža jonu koncentrācija",VLOOKUP(Dati!$A9469,Normas!$A:$D,3,FALSE),VLOOKUP(Dati!$A9469,Normas!$A:$D,3,FALSE)*0.3)),"")</f>
      </c>
    </row>
    <row r="9470" spans="2:9" x14ac:dyDescent="0.2">
      <c r="B9470">
        <f>IF(ISBLANK(A9470),"",VLOOKUP(A9470,Normas!A:D,4,FALSE))</f>
      </c>
      <c r="E9470" s="2">
        <f>IF(ISBLANK(D9470),"",INT(YEARFRAC(D9470,'Vispārīga informācija'!$B$2)))</f>
      </c>
      <c r="F9470" s="2">
        <f>IFERROR(IF(ISBLANK($A9470),"",IF($A9470="Ūdeņraža jonu koncentrācija",VLOOKUP(Dati!$A9470,Normas!$A:$D,2,FALSE),VLOOKUP(Dati!$A9470,Normas!$A:$D,2,FALSE)*0.6)),"")</f>
      </c>
      <c r="G9470" s="2">
        <f>IFERROR(IF(ISBLANK($A9470),"",IF($A9470="Ūdeņraža jonu koncentrācija",VLOOKUP(Dati!$A9470,Normas!$A:$D,3,FALSE),VLOOKUP(Dati!$A9470,Normas!$A:$D,3,FALSE)*0.6)),"")</f>
      </c>
      <c r="H9470" s="2">
        <f>IFERROR(IF(ISBLANK($A9470),"",IF($A9470="Ūdeņraža jonu koncentrācija",VLOOKUP(Dati!$A9470,Normas!$A:$D,2,FALSE),VLOOKUP(Dati!$A9470,Normas!$A:$D,2,FALSE)*0.3)),"")</f>
      </c>
      <c r="I9470" s="2">
        <f>IFERROR(IF(ISBLANK($A9470),"",IF($A9470="Ūdeņraža jonu koncentrācija",VLOOKUP(Dati!$A9470,Normas!$A:$D,3,FALSE),VLOOKUP(Dati!$A9470,Normas!$A:$D,3,FALSE)*0.3)),"")</f>
      </c>
    </row>
    <row r="9471" spans="2:9" x14ac:dyDescent="0.2">
      <c r="B9471">
        <f>IF(ISBLANK(A9471),"",VLOOKUP(A9471,Normas!A:D,4,FALSE))</f>
      </c>
      <c r="E9471" s="2">
        <f>IF(ISBLANK(D9471),"",INT(YEARFRAC(D9471,'Vispārīga informācija'!$B$2)))</f>
      </c>
      <c r="F9471" s="2">
        <f>IFERROR(IF(ISBLANK($A9471),"",IF($A9471="Ūdeņraža jonu koncentrācija",VLOOKUP(Dati!$A9471,Normas!$A:$D,2,FALSE),VLOOKUP(Dati!$A9471,Normas!$A:$D,2,FALSE)*0.6)),"")</f>
      </c>
      <c r="G9471" s="2">
        <f>IFERROR(IF(ISBLANK($A9471),"",IF($A9471="Ūdeņraža jonu koncentrācija",VLOOKUP(Dati!$A9471,Normas!$A:$D,3,FALSE),VLOOKUP(Dati!$A9471,Normas!$A:$D,3,FALSE)*0.6)),"")</f>
      </c>
      <c r="H9471" s="2">
        <f>IFERROR(IF(ISBLANK($A9471),"",IF($A9471="Ūdeņraža jonu koncentrācija",VLOOKUP(Dati!$A9471,Normas!$A:$D,2,FALSE),VLOOKUP(Dati!$A9471,Normas!$A:$D,2,FALSE)*0.3)),"")</f>
      </c>
      <c r="I9471" s="2">
        <f>IFERROR(IF(ISBLANK($A9471),"",IF($A9471="Ūdeņraža jonu koncentrācija",VLOOKUP(Dati!$A9471,Normas!$A:$D,3,FALSE),VLOOKUP(Dati!$A9471,Normas!$A:$D,3,FALSE)*0.3)),"")</f>
      </c>
    </row>
    <row r="9472" spans="2:9" x14ac:dyDescent="0.2">
      <c r="B9472">
        <f>IF(ISBLANK(A9472),"",VLOOKUP(A9472,Normas!A:D,4,FALSE))</f>
      </c>
      <c r="E9472" s="2">
        <f>IF(ISBLANK(D9472),"",INT(YEARFRAC(D9472,'Vispārīga informācija'!$B$2)))</f>
      </c>
      <c r="F9472" s="2">
        <f>IFERROR(IF(ISBLANK($A9472),"",IF($A9472="Ūdeņraža jonu koncentrācija",VLOOKUP(Dati!$A9472,Normas!$A:$D,2,FALSE),VLOOKUP(Dati!$A9472,Normas!$A:$D,2,FALSE)*0.6)),"")</f>
      </c>
      <c r="G9472" s="2">
        <f>IFERROR(IF(ISBLANK($A9472),"",IF($A9472="Ūdeņraža jonu koncentrācija",VLOOKUP(Dati!$A9472,Normas!$A:$D,3,FALSE),VLOOKUP(Dati!$A9472,Normas!$A:$D,3,FALSE)*0.6)),"")</f>
      </c>
      <c r="H9472" s="2">
        <f>IFERROR(IF(ISBLANK($A9472),"",IF($A9472="Ūdeņraža jonu koncentrācija",VLOOKUP(Dati!$A9472,Normas!$A:$D,2,FALSE),VLOOKUP(Dati!$A9472,Normas!$A:$D,2,FALSE)*0.3)),"")</f>
      </c>
      <c r="I9472" s="2">
        <f>IFERROR(IF(ISBLANK($A9472),"",IF($A9472="Ūdeņraža jonu koncentrācija",VLOOKUP(Dati!$A9472,Normas!$A:$D,3,FALSE),VLOOKUP(Dati!$A9472,Normas!$A:$D,3,FALSE)*0.3)),"")</f>
      </c>
    </row>
    <row r="9473" spans="2:9" x14ac:dyDescent="0.2">
      <c r="B9473">
        <f>IF(ISBLANK(A9473),"",VLOOKUP(A9473,Normas!A:D,4,FALSE))</f>
      </c>
      <c r="E9473" s="2">
        <f>IF(ISBLANK(D9473),"",INT(YEARFRAC(D9473,'Vispārīga informācija'!$B$2)))</f>
      </c>
      <c r="F9473" s="2">
        <f>IFERROR(IF(ISBLANK($A9473),"",IF($A9473="Ūdeņraža jonu koncentrācija",VLOOKUP(Dati!$A9473,Normas!$A:$D,2,FALSE),VLOOKUP(Dati!$A9473,Normas!$A:$D,2,FALSE)*0.6)),"")</f>
      </c>
      <c r="G9473" s="2">
        <f>IFERROR(IF(ISBLANK($A9473),"",IF($A9473="Ūdeņraža jonu koncentrācija",VLOOKUP(Dati!$A9473,Normas!$A:$D,3,FALSE),VLOOKUP(Dati!$A9473,Normas!$A:$D,3,FALSE)*0.6)),"")</f>
      </c>
      <c r="H9473" s="2">
        <f>IFERROR(IF(ISBLANK($A9473),"",IF($A9473="Ūdeņraža jonu koncentrācija",VLOOKUP(Dati!$A9473,Normas!$A:$D,2,FALSE),VLOOKUP(Dati!$A9473,Normas!$A:$D,2,FALSE)*0.3)),"")</f>
      </c>
      <c r="I9473" s="2">
        <f>IFERROR(IF(ISBLANK($A9473),"",IF($A9473="Ūdeņraža jonu koncentrācija",VLOOKUP(Dati!$A9473,Normas!$A:$D,3,FALSE),VLOOKUP(Dati!$A9473,Normas!$A:$D,3,FALSE)*0.3)),"")</f>
      </c>
    </row>
    <row r="9474" spans="2:9" x14ac:dyDescent="0.2">
      <c r="B9474">
        <f>IF(ISBLANK(A9474),"",VLOOKUP(A9474,Normas!A:D,4,FALSE))</f>
      </c>
      <c r="E9474" s="2">
        <f>IF(ISBLANK(D9474),"",INT(YEARFRAC(D9474,'Vispārīga informācija'!$B$2)))</f>
      </c>
      <c r="F9474" s="2">
        <f>IFERROR(IF(ISBLANK($A9474),"",IF($A9474="Ūdeņraža jonu koncentrācija",VLOOKUP(Dati!$A9474,Normas!$A:$D,2,FALSE),VLOOKUP(Dati!$A9474,Normas!$A:$D,2,FALSE)*0.6)),"")</f>
      </c>
      <c r="G9474" s="2">
        <f>IFERROR(IF(ISBLANK($A9474),"",IF($A9474="Ūdeņraža jonu koncentrācija",VLOOKUP(Dati!$A9474,Normas!$A:$D,3,FALSE),VLOOKUP(Dati!$A9474,Normas!$A:$D,3,FALSE)*0.6)),"")</f>
      </c>
      <c r="H9474" s="2">
        <f>IFERROR(IF(ISBLANK($A9474),"",IF($A9474="Ūdeņraža jonu koncentrācija",VLOOKUP(Dati!$A9474,Normas!$A:$D,2,FALSE),VLOOKUP(Dati!$A9474,Normas!$A:$D,2,FALSE)*0.3)),"")</f>
      </c>
      <c r="I9474" s="2">
        <f>IFERROR(IF(ISBLANK($A9474),"",IF($A9474="Ūdeņraža jonu koncentrācija",VLOOKUP(Dati!$A9474,Normas!$A:$D,3,FALSE),VLOOKUP(Dati!$A9474,Normas!$A:$D,3,FALSE)*0.3)),"")</f>
      </c>
    </row>
    <row r="9475" spans="2:9" x14ac:dyDescent="0.2">
      <c r="B9475">
        <f>IF(ISBLANK(A9475),"",VLOOKUP(A9475,Normas!A:D,4,FALSE))</f>
      </c>
      <c r="E9475" s="2">
        <f>IF(ISBLANK(D9475),"",INT(YEARFRAC(D9475,'Vispārīga informācija'!$B$2)))</f>
      </c>
      <c r="F9475" s="2">
        <f>IFERROR(IF(ISBLANK($A9475),"",IF($A9475="Ūdeņraža jonu koncentrācija",VLOOKUP(Dati!$A9475,Normas!$A:$D,2,FALSE),VLOOKUP(Dati!$A9475,Normas!$A:$D,2,FALSE)*0.6)),"")</f>
      </c>
      <c r="G9475" s="2">
        <f>IFERROR(IF(ISBLANK($A9475),"",IF($A9475="Ūdeņraža jonu koncentrācija",VLOOKUP(Dati!$A9475,Normas!$A:$D,3,FALSE),VLOOKUP(Dati!$A9475,Normas!$A:$D,3,FALSE)*0.6)),"")</f>
      </c>
      <c r="H9475" s="2">
        <f>IFERROR(IF(ISBLANK($A9475),"",IF($A9475="Ūdeņraža jonu koncentrācija",VLOOKUP(Dati!$A9475,Normas!$A:$D,2,FALSE),VLOOKUP(Dati!$A9475,Normas!$A:$D,2,FALSE)*0.3)),"")</f>
      </c>
      <c r="I9475" s="2">
        <f>IFERROR(IF(ISBLANK($A9475),"",IF($A9475="Ūdeņraža jonu koncentrācija",VLOOKUP(Dati!$A9475,Normas!$A:$D,3,FALSE),VLOOKUP(Dati!$A9475,Normas!$A:$D,3,FALSE)*0.3)),"")</f>
      </c>
    </row>
    <row r="9476" spans="2:9" x14ac:dyDescent="0.2">
      <c r="B9476">
        <f>IF(ISBLANK(A9476),"",VLOOKUP(A9476,Normas!A:D,4,FALSE))</f>
      </c>
      <c r="E9476" s="2">
        <f>IF(ISBLANK(D9476),"",INT(YEARFRAC(D9476,'Vispārīga informācija'!$B$2)))</f>
      </c>
      <c r="F9476" s="2">
        <f>IFERROR(IF(ISBLANK($A9476),"",IF($A9476="Ūdeņraža jonu koncentrācija",VLOOKUP(Dati!$A9476,Normas!$A:$D,2,FALSE),VLOOKUP(Dati!$A9476,Normas!$A:$D,2,FALSE)*0.6)),"")</f>
      </c>
      <c r="G9476" s="2">
        <f>IFERROR(IF(ISBLANK($A9476),"",IF($A9476="Ūdeņraža jonu koncentrācija",VLOOKUP(Dati!$A9476,Normas!$A:$D,3,FALSE),VLOOKUP(Dati!$A9476,Normas!$A:$D,3,FALSE)*0.6)),"")</f>
      </c>
      <c r="H9476" s="2">
        <f>IFERROR(IF(ISBLANK($A9476),"",IF($A9476="Ūdeņraža jonu koncentrācija",VLOOKUP(Dati!$A9476,Normas!$A:$D,2,FALSE),VLOOKUP(Dati!$A9476,Normas!$A:$D,2,FALSE)*0.3)),"")</f>
      </c>
      <c r="I9476" s="2">
        <f>IFERROR(IF(ISBLANK($A9476),"",IF($A9476="Ūdeņraža jonu koncentrācija",VLOOKUP(Dati!$A9476,Normas!$A:$D,3,FALSE),VLOOKUP(Dati!$A9476,Normas!$A:$D,3,FALSE)*0.3)),"")</f>
      </c>
    </row>
    <row r="9477" spans="2:9" x14ac:dyDescent="0.2">
      <c r="B9477">
        <f>IF(ISBLANK(A9477),"",VLOOKUP(A9477,Normas!A:D,4,FALSE))</f>
      </c>
      <c r="E9477" s="2">
        <f>IF(ISBLANK(D9477),"",INT(YEARFRAC(D9477,'Vispārīga informācija'!$B$2)))</f>
      </c>
      <c r="F9477" s="2">
        <f>IFERROR(IF(ISBLANK($A9477),"",IF($A9477="Ūdeņraža jonu koncentrācija",VLOOKUP(Dati!$A9477,Normas!$A:$D,2,FALSE),VLOOKUP(Dati!$A9477,Normas!$A:$D,2,FALSE)*0.6)),"")</f>
      </c>
      <c r="G9477" s="2">
        <f>IFERROR(IF(ISBLANK($A9477),"",IF($A9477="Ūdeņraža jonu koncentrācija",VLOOKUP(Dati!$A9477,Normas!$A:$D,3,FALSE),VLOOKUP(Dati!$A9477,Normas!$A:$D,3,FALSE)*0.6)),"")</f>
      </c>
      <c r="H9477" s="2">
        <f>IFERROR(IF(ISBLANK($A9477),"",IF($A9477="Ūdeņraža jonu koncentrācija",VLOOKUP(Dati!$A9477,Normas!$A:$D,2,FALSE),VLOOKUP(Dati!$A9477,Normas!$A:$D,2,FALSE)*0.3)),"")</f>
      </c>
      <c r="I9477" s="2">
        <f>IFERROR(IF(ISBLANK($A9477),"",IF($A9477="Ūdeņraža jonu koncentrācija",VLOOKUP(Dati!$A9477,Normas!$A:$D,3,FALSE),VLOOKUP(Dati!$A9477,Normas!$A:$D,3,FALSE)*0.3)),"")</f>
      </c>
    </row>
    <row r="9478" spans="2:9" x14ac:dyDescent="0.2">
      <c r="B9478">
        <f>IF(ISBLANK(A9478),"",VLOOKUP(A9478,Normas!A:D,4,FALSE))</f>
      </c>
      <c r="E9478" s="2">
        <f>IF(ISBLANK(D9478),"",INT(YEARFRAC(D9478,'Vispārīga informācija'!$B$2)))</f>
      </c>
      <c r="F9478" s="2">
        <f>IFERROR(IF(ISBLANK($A9478),"",IF($A9478="Ūdeņraža jonu koncentrācija",VLOOKUP(Dati!$A9478,Normas!$A:$D,2,FALSE),VLOOKUP(Dati!$A9478,Normas!$A:$D,2,FALSE)*0.6)),"")</f>
      </c>
      <c r="G9478" s="2">
        <f>IFERROR(IF(ISBLANK($A9478),"",IF($A9478="Ūdeņraža jonu koncentrācija",VLOOKUP(Dati!$A9478,Normas!$A:$D,3,FALSE),VLOOKUP(Dati!$A9478,Normas!$A:$D,3,FALSE)*0.6)),"")</f>
      </c>
      <c r="H9478" s="2">
        <f>IFERROR(IF(ISBLANK($A9478),"",IF($A9478="Ūdeņraža jonu koncentrācija",VLOOKUP(Dati!$A9478,Normas!$A:$D,2,FALSE),VLOOKUP(Dati!$A9478,Normas!$A:$D,2,FALSE)*0.3)),"")</f>
      </c>
      <c r="I9478" s="2">
        <f>IFERROR(IF(ISBLANK($A9478),"",IF($A9478="Ūdeņraža jonu koncentrācija",VLOOKUP(Dati!$A9478,Normas!$A:$D,3,FALSE),VLOOKUP(Dati!$A9478,Normas!$A:$D,3,FALSE)*0.3)),"")</f>
      </c>
    </row>
    <row r="9479" spans="2:9" x14ac:dyDescent="0.2">
      <c r="B9479">
        <f>IF(ISBLANK(A9479),"",VLOOKUP(A9479,Normas!A:D,4,FALSE))</f>
      </c>
      <c r="E9479" s="2">
        <f>IF(ISBLANK(D9479),"",INT(YEARFRAC(D9479,'Vispārīga informācija'!$B$2)))</f>
      </c>
      <c r="F9479" s="2">
        <f>IFERROR(IF(ISBLANK($A9479),"",IF($A9479="Ūdeņraža jonu koncentrācija",VLOOKUP(Dati!$A9479,Normas!$A:$D,2,FALSE),VLOOKUP(Dati!$A9479,Normas!$A:$D,2,FALSE)*0.6)),"")</f>
      </c>
      <c r="G9479" s="2">
        <f>IFERROR(IF(ISBLANK($A9479),"",IF($A9479="Ūdeņraža jonu koncentrācija",VLOOKUP(Dati!$A9479,Normas!$A:$D,3,FALSE),VLOOKUP(Dati!$A9479,Normas!$A:$D,3,FALSE)*0.6)),"")</f>
      </c>
      <c r="H9479" s="2">
        <f>IFERROR(IF(ISBLANK($A9479),"",IF($A9479="Ūdeņraža jonu koncentrācija",VLOOKUP(Dati!$A9479,Normas!$A:$D,2,FALSE),VLOOKUP(Dati!$A9479,Normas!$A:$D,2,FALSE)*0.3)),"")</f>
      </c>
      <c r="I9479" s="2">
        <f>IFERROR(IF(ISBLANK($A9479),"",IF($A9479="Ūdeņraža jonu koncentrācija",VLOOKUP(Dati!$A9479,Normas!$A:$D,3,FALSE),VLOOKUP(Dati!$A9479,Normas!$A:$D,3,FALSE)*0.3)),"")</f>
      </c>
    </row>
    <row r="9480" spans="2:9" x14ac:dyDescent="0.2">
      <c r="B9480">
        <f>IF(ISBLANK(A9480),"",VLOOKUP(A9480,Normas!A:D,4,FALSE))</f>
      </c>
      <c r="E9480" s="2">
        <f>IF(ISBLANK(D9480),"",INT(YEARFRAC(D9480,'Vispārīga informācija'!$B$2)))</f>
      </c>
      <c r="F9480" s="2">
        <f>IFERROR(IF(ISBLANK($A9480),"",IF($A9480="Ūdeņraža jonu koncentrācija",VLOOKUP(Dati!$A9480,Normas!$A:$D,2,FALSE),VLOOKUP(Dati!$A9480,Normas!$A:$D,2,FALSE)*0.6)),"")</f>
      </c>
      <c r="G9480" s="2">
        <f>IFERROR(IF(ISBLANK($A9480),"",IF($A9480="Ūdeņraža jonu koncentrācija",VLOOKUP(Dati!$A9480,Normas!$A:$D,3,FALSE),VLOOKUP(Dati!$A9480,Normas!$A:$D,3,FALSE)*0.6)),"")</f>
      </c>
      <c r="H9480" s="2">
        <f>IFERROR(IF(ISBLANK($A9480),"",IF($A9480="Ūdeņraža jonu koncentrācija",VLOOKUP(Dati!$A9480,Normas!$A:$D,2,FALSE),VLOOKUP(Dati!$A9480,Normas!$A:$D,2,FALSE)*0.3)),"")</f>
      </c>
      <c r="I9480" s="2">
        <f>IFERROR(IF(ISBLANK($A9480),"",IF($A9480="Ūdeņraža jonu koncentrācija",VLOOKUP(Dati!$A9480,Normas!$A:$D,3,FALSE),VLOOKUP(Dati!$A9480,Normas!$A:$D,3,FALSE)*0.3)),"")</f>
      </c>
    </row>
    <row r="9481" spans="2:9" x14ac:dyDescent="0.2">
      <c r="B9481">
        <f>IF(ISBLANK(A9481),"",VLOOKUP(A9481,Normas!A:D,4,FALSE))</f>
      </c>
      <c r="E9481" s="2">
        <f>IF(ISBLANK(D9481),"",INT(YEARFRAC(D9481,'Vispārīga informācija'!$B$2)))</f>
      </c>
      <c r="F9481" s="2">
        <f>IFERROR(IF(ISBLANK($A9481),"",IF($A9481="Ūdeņraža jonu koncentrācija",VLOOKUP(Dati!$A9481,Normas!$A:$D,2,FALSE),VLOOKUP(Dati!$A9481,Normas!$A:$D,2,FALSE)*0.6)),"")</f>
      </c>
      <c r="G9481" s="2">
        <f>IFERROR(IF(ISBLANK($A9481),"",IF($A9481="Ūdeņraža jonu koncentrācija",VLOOKUP(Dati!$A9481,Normas!$A:$D,3,FALSE),VLOOKUP(Dati!$A9481,Normas!$A:$D,3,FALSE)*0.6)),"")</f>
      </c>
      <c r="H9481" s="2">
        <f>IFERROR(IF(ISBLANK($A9481),"",IF($A9481="Ūdeņraža jonu koncentrācija",VLOOKUP(Dati!$A9481,Normas!$A:$D,2,FALSE),VLOOKUP(Dati!$A9481,Normas!$A:$D,2,FALSE)*0.3)),"")</f>
      </c>
      <c r="I9481" s="2">
        <f>IFERROR(IF(ISBLANK($A9481),"",IF($A9481="Ūdeņraža jonu koncentrācija",VLOOKUP(Dati!$A9481,Normas!$A:$D,3,FALSE),VLOOKUP(Dati!$A9481,Normas!$A:$D,3,FALSE)*0.3)),"")</f>
      </c>
    </row>
    <row r="9482" spans="2:9" x14ac:dyDescent="0.2">
      <c r="B9482">
        <f>IF(ISBLANK(A9482),"",VLOOKUP(A9482,Normas!A:D,4,FALSE))</f>
      </c>
      <c r="E9482" s="2">
        <f>IF(ISBLANK(D9482),"",INT(YEARFRAC(D9482,'Vispārīga informācija'!$B$2)))</f>
      </c>
      <c r="F9482" s="2">
        <f>IFERROR(IF(ISBLANK($A9482),"",IF($A9482="Ūdeņraža jonu koncentrācija",VLOOKUP(Dati!$A9482,Normas!$A:$D,2,FALSE),VLOOKUP(Dati!$A9482,Normas!$A:$D,2,FALSE)*0.6)),"")</f>
      </c>
      <c r="G9482" s="2">
        <f>IFERROR(IF(ISBLANK($A9482),"",IF($A9482="Ūdeņraža jonu koncentrācija",VLOOKUP(Dati!$A9482,Normas!$A:$D,3,FALSE),VLOOKUP(Dati!$A9482,Normas!$A:$D,3,FALSE)*0.6)),"")</f>
      </c>
      <c r="H9482" s="2">
        <f>IFERROR(IF(ISBLANK($A9482),"",IF($A9482="Ūdeņraža jonu koncentrācija",VLOOKUP(Dati!$A9482,Normas!$A:$D,2,FALSE),VLOOKUP(Dati!$A9482,Normas!$A:$D,2,FALSE)*0.3)),"")</f>
      </c>
      <c r="I9482" s="2">
        <f>IFERROR(IF(ISBLANK($A9482),"",IF($A9482="Ūdeņraža jonu koncentrācija",VLOOKUP(Dati!$A9482,Normas!$A:$D,3,FALSE),VLOOKUP(Dati!$A9482,Normas!$A:$D,3,FALSE)*0.3)),"")</f>
      </c>
    </row>
    <row r="9483" spans="2:9" x14ac:dyDescent="0.2">
      <c r="B9483">
        <f>IF(ISBLANK(A9483),"",VLOOKUP(A9483,Normas!A:D,4,FALSE))</f>
      </c>
      <c r="E9483" s="2">
        <f>IF(ISBLANK(D9483),"",INT(YEARFRAC(D9483,'Vispārīga informācija'!$B$2)))</f>
      </c>
      <c r="F9483" s="2">
        <f>IFERROR(IF(ISBLANK($A9483),"",IF($A9483="Ūdeņraža jonu koncentrācija",VLOOKUP(Dati!$A9483,Normas!$A:$D,2,FALSE),VLOOKUP(Dati!$A9483,Normas!$A:$D,2,FALSE)*0.6)),"")</f>
      </c>
      <c r="G9483" s="2">
        <f>IFERROR(IF(ISBLANK($A9483),"",IF($A9483="Ūdeņraža jonu koncentrācija",VLOOKUP(Dati!$A9483,Normas!$A:$D,3,FALSE),VLOOKUP(Dati!$A9483,Normas!$A:$D,3,FALSE)*0.6)),"")</f>
      </c>
      <c r="H9483" s="2">
        <f>IFERROR(IF(ISBLANK($A9483),"",IF($A9483="Ūdeņraža jonu koncentrācija",VLOOKUP(Dati!$A9483,Normas!$A:$D,2,FALSE),VLOOKUP(Dati!$A9483,Normas!$A:$D,2,FALSE)*0.3)),"")</f>
      </c>
      <c r="I9483" s="2">
        <f>IFERROR(IF(ISBLANK($A9483),"",IF($A9483="Ūdeņraža jonu koncentrācija",VLOOKUP(Dati!$A9483,Normas!$A:$D,3,FALSE),VLOOKUP(Dati!$A9483,Normas!$A:$D,3,FALSE)*0.3)),"")</f>
      </c>
    </row>
    <row r="9484" spans="2:9" x14ac:dyDescent="0.2">
      <c r="B9484">
        <f>IF(ISBLANK(A9484),"",VLOOKUP(A9484,Normas!A:D,4,FALSE))</f>
      </c>
      <c r="E9484" s="2">
        <f>IF(ISBLANK(D9484),"",INT(YEARFRAC(D9484,'Vispārīga informācija'!$B$2)))</f>
      </c>
      <c r="F9484" s="2">
        <f>IFERROR(IF(ISBLANK($A9484),"",IF($A9484="Ūdeņraža jonu koncentrācija",VLOOKUP(Dati!$A9484,Normas!$A:$D,2,FALSE),VLOOKUP(Dati!$A9484,Normas!$A:$D,2,FALSE)*0.6)),"")</f>
      </c>
      <c r="G9484" s="2">
        <f>IFERROR(IF(ISBLANK($A9484),"",IF($A9484="Ūdeņraža jonu koncentrācija",VLOOKUP(Dati!$A9484,Normas!$A:$D,3,FALSE),VLOOKUP(Dati!$A9484,Normas!$A:$D,3,FALSE)*0.6)),"")</f>
      </c>
      <c r="H9484" s="2">
        <f>IFERROR(IF(ISBLANK($A9484),"",IF($A9484="Ūdeņraža jonu koncentrācija",VLOOKUP(Dati!$A9484,Normas!$A:$D,2,FALSE),VLOOKUP(Dati!$A9484,Normas!$A:$D,2,FALSE)*0.3)),"")</f>
      </c>
      <c r="I9484" s="2">
        <f>IFERROR(IF(ISBLANK($A9484),"",IF($A9484="Ūdeņraža jonu koncentrācija",VLOOKUP(Dati!$A9484,Normas!$A:$D,3,FALSE),VLOOKUP(Dati!$A9484,Normas!$A:$D,3,FALSE)*0.3)),"")</f>
      </c>
    </row>
    <row r="9485" spans="2:9" x14ac:dyDescent="0.2">
      <c r="B9485">
        <f>IF(ISBLANK(A9485),"",VLOOKUP(A9485,Normas!A:D,4,FALSE))</f>
      </c>
      <c r="E9485" s="2">
        <f>IF(ISBLANK(D9485),"",INT(YEARFRAC(D9485,'Vispārīga informācija'!$B$2)))</f>
      </c>
      <c r="F9485" s="2">
        <f>IFERROR(IF(ISBLANK($A9485),"",IF($A9485="Ūdeņraža jonu koncentrācija",VLOOKUP(Dati!$A9485,Normas!$A:$D,2,FALSE),VLOOKUP(Dati!$A9485,Normas!$A:$D,2,FALSE)*0.6)),"")</f>
      </c>
      <c r="G9485" s="2">
        <f>IFERROR(IF(ISBLANK($A9485),"",IF($A9485="Ūdeņraža jonu koncentrācija",VLOOKUP(Dati!$A9485,Normas!$A:$D,3,FALSE),VLOOKUP(Dati!$A9485,Normas!$A:$D,3,FALSE)*0.6)),"")</f>
      </c>
      <c r="H9485" s="2">
        <f>IFERROR(IF(ISBLANK($A9485),"",IF($A9485="Ūdeņraža jonu koncentrācija",VLOOKUP(Dati!$A9485,Normas!$A:$D,2,FALSE),VLOOKUP(Dati!$A9485,Normas!$A:$D,2,FALSE)*0.3)),"")</f>
      </c>
      <c r="I9485" s="2">
        <f>IFERROR(IF(ISBLANK($A9485),"",IF($A9485="Ūdeņraža jonu koncentrācija",VLOOKUP(Dati!$A9485,Normas!$A:$D,3,FALSE),VLOOKUP(Dati!$A9485,Normas!$A:$D,3,FALSE)*0.3)),"")</f>
      </c>
    </row>
    <row r="9486" spans="2:9" x14ac:dyDescent="0.2">
      <c r="B9486">
        <f>IF(ISBLANK(A9486),"",VLOOKUP(A9486,Normas!A:D,4,FALSE))</f>
      </c>
      <c r="E9486" s="2">
        <f>IF(ISBLANK(D9486),"",INT(YEARFRAC(D9486,'Vispārīga informācija'!$B$2)))</f>
      </c>
      <c r="F9486" s="2">
        <f>IFERROR(IF(ISBLANK($A9486),"",IF($A9486="Ūdeņraža jonu koncentrācija",VLOOKUP(Dati!$A9486,Normas!$A:$D,2,FALSE),VLOOKUP(Dati!$A9486,Normas!$A:$D,2,FALSE)*0.6)),"")</f>
      </c>
      <c r="G9486" s="2">
        <f>IFERROR(IF(ISBLANK($A9486),"",IF($A9486="Ūdeņraža jonu koncentrācija",VLOOKUP(Dati!$A9486,Normas!$A:$D,3,FALSE),VLOOKUP(Dati!$A9486,Normas!$A:$D,3,FALSE)*0.6)),"")</f>
      </c>
      <c r="H9486" s="2">
        <f>IFERROR(IF(ISBLANK($A9486),"",IF($A9486="Ūdeņraža jonu koncentrācija",VLOOKUP(Dati!$A9486,Normas!$A:$D,2,FALSE),VLOOKUP(Dati!$A9486,Normas!$A:$D,2,FALSE)*0.3)),"")</f>
      </c>
      <c r="I9486" s="2">
        <f>IFERROR(IF(ISBLANK($A9486),"",IF($A9486="Ūdeņraža jonu koncentrācija",VLOOKUP(Dati!$A9486,Normas!$A:$D,3,FALSE),VLOOKUP(Dati!$A9486,Normas!$A:$D,3,FALSE)*0.3)),"")</f>
      </c>
    </row>
    <row r="9487" spans="2:9" x14ac:dyDescent="0.2">
      <c r="B9487">
        <f>IF(ISBLANK(A9487),"",VLOOKUP(A9487,Normas!A:D,4,FALSE))</f>
      </c>
      <c r="E9487" s="2">
        <f>IF(ISBLANK(D9487),"",INT(YEARFRAC(D9487,'Vispārīga informācija'!$B$2)))</f>
      </c>
      <c r="F9487" s="2">
        <f>IFERROR(IF(ISBLANK($A9487),"",IF($A9487="Ūdeņraža jonu koncentrācija",VLOOKUP(Dati!$A9487,Normas!$A:$D,2,FALSE),VLOOKUP(Dati!$A9487,Normas!$A:$D,2,FALSE)*0.6)),"")</f>
      </c>
      <c r="G9487" s="2">
        <f>IFERROR(IF(ISBLANK($A9487),"",IF($A9487="Ūdeņraža jonu koncentrācija",VLOOKUP(Dati!$A9487,Normas!$A:$D,3,FALSE),VLOOKUP(Dati!$A9487,Normas!$A:$D,3,FALSE)*0.6)),"")</f>
      </c>
      <c r="H9487" s="2">
        <f>IFERROR(IF(ISBLANK($A9487),"",IF($A9487="Ūdeņraža jonu koncentrācija",VLOOKUP(Dati!$A9487,Normas!$A:$D,2,FALSE),VLOOKUP(Dati!$A9487,Normas!$A:$D,2,FALSE)*0.3)),"")</f>
      </c>
      <c r="I9487" s="2">
        <f>IFERROR(IF(ISBLANK($A9487),"",IF($A9487="Ūdeņraža jonu koncentrācija",VLOOKUP(Dati!$A9487,Normas!$A:$D,3,FALSE),VLOOKUP(Dati!$A9487,Normas!$A:$D,3,FALSE)*0.3)),"")</f>
      </c>
    </row>
    <row r="9488" spans="2:9" x14ac:dyDescent="0.2">
      <c r="B9488">
        <f>IF(ISBLANK(A9488),"",VLOOKUP(A9488,Normas!A:D,4,FALSE))</f>
      </c>
      <c r="E9488" s="2">
        <f>IF(ISBLANK(D9488),"",INT(YEARFRAC(D9488,'Vispārīga informācija'!$B$2)))</f>
      </c>
      <c r="F9488" s="2">
        <f>IFERROR(IF(ISBLANK($A9488),"",IF($A9488="Ūdeņraža jonu koncentrācija",VLOOKUP(Dati!$A9488,Normas!$A:$D,2,FALSE),VLOOKUP(Dati!$A9488,Normas!$A:$D,2,FALSE)*0.6)),"")</f>
      </c>
      <c r="G9488" s="2">
        <f>IFERROR(IF(ISBLANK($A9488),"",IF($A9488="Ūdeņraža jonu koncentrācija",VLOOKUP(Dati!$A9488,Normas!$A:$D,3,FALSE),VLOOKUP(Dati!$A9488,Normas!$A:$D,3,FALSE)*0.6)),"")</f>
      </c>
      <c r="H9488" s="2">
        <f>IFERROR(IF(ISBLANK($A9488),"",IF($A9488="Ūdeņraža jonu koncentrācija",VLOOKUP(Dati!$A9488,Normas!$A:$D,2,FALSE),VLOOKUP(Dati!$A9488,Normas!$A:$D,2,FALSE)*0.3)),"")</f>
      </c>
      <c r="I9488" s="2">
        <f>IFERROR(IF(ISBLANK($A9488),"",IF($A9488="Ūdeņraža jonu koncentrācija",VLOOKUP(Dati!$A9488,Normas!$A:$D,3,FALSE),VLOOKUP(Dati!$A9488,Normas!$A:$D,3,FALSE)*0.3)),"")</f>
      </c>
    </row>
    <row r="9489" spans="2:9" x14ac:dyDescent="0.2">
      <c r="B9489">
        <f>IF(ISBLANK(A9489),"",VLOOKUP(A9489,Normas!A:D,4,FALSE))</f>
      </c>
      <c r="E9489" s="2">
        <f>IF(ISBLANK(D9489),"",INT(YEARFRAC(D9489,'Vispārīga informācija'!$B$2)))</f>
      </c>
      <c r="F9489" s="2">
        <f>IFERROR(IF(ISBLANK($A9489),"",IF($A9489="Ūdeņraža jonu koncentrācija",VLOOKUP(Dati!$A9489,Normas!$A:$D,2,FALSE),VLOOKUP(Dati!$A9489,Normas!$A:$D,2,FALSE)*0.6)),"")</f>
      </c>
      <c r="G9489" s="2">
        <f>IFERROR(IF(ISBLANK($A9489),"",IF($A9489="Ūdeņraža jonu koncentrācija",VLOOKUP(Dati!$A9489,Normas!$A:$D,3,FALSE),VLOOKUP(Dati!$A9489,Normas!$A:$D,3,FALSE)*0.6)),"")</f>
      </c>
      <c r="H9489" s="2">
        <f>IFERROR(IF(ISBLANK($A9489),"",IF($A9489="Ūdeņraža jonu koncentrācija",VLOOKUP(Dati!$A9489,Normas!$A:$D,2,FALSE),VLOOKUP(Dati!$A9489,Normas!$A:$D,2,FALSE)*0.3)),"")</f>
      </c>
      <c r="I9489" s="2">
        <f>IFERROR(IF(ISBLANK($A9489),"",IF($A9489="Ūdeņraža jonu koncentrācija",VLOOKUP(Dati!$A9489,Normas!$A:$D,3,FALSE),VLOOKUP(Dati!$A9489,Normas!$A:$D,3,FALSE)*0.3)),"")</f>
      </c>
    </row>
    <row r="9490" spans="2:9" x14ac:dyDescent="0.2">
      <c r="B9490">
        <f>IF(ISBLANK(A9490),"",VLOOKUP(A9490,Normas!A:D,4,FALSE))</f>
      </c>
      <c r="E9490" s="2">
        <f>IF(ISBLANK(D9490),"",INT(YEARFRAC(D9490,'Vispārīga informācija'!$B$2)))</f>
      </c>
      <c r="F9490" s="2">
        <f>IFERROR(IF(ISBLANK($A9490),"",IF($A9490="Ūdeņraža jonu koncentrācija",VLOOKUP(Dati!$A9490,Normas!$A:$D,2,FALSE),VLOOKUP(Dati!$A9490,Normas!$A:$D,2,FALSE)*0.6)),"")</f>
      </c>
      <c r="G9490" s="2">
        <f>IFERROR(IF(ISBLANK($A9490),"",IF($A9490="Ūdeņraža jonu koncentrācija",VLOOKUP(Dati!$A9490,Normas!$A:$D,3,FALSE),VLOOKUP(Dati!$A9490,Normas!$A:$D,3,FALSE)*0.6)),"")</f>
      </c>
      <c r="H9490" s="2">
        <f>IFERROR(IF(ISBLANK($A9490),"",IF($A9490="Ūdeņraža jonu koncentrācija",VLOOKUP(Dati!$A9490,Normas!$A:$D,2,FALSE),VLOOKUP(Dati!$A9490,Normas!$A:$D,2,FALSE)*0.3)),"")</f>
      </c>
      <c r="I9490" s="2">
        <f>IFERROR(IF(ISBLANK($A9490),"",IF($A9490="Ūdeņraža jonu koncentrācija",VLOOKUP(Dati!$A9490,Normas!$A:$D,3,FALSE),VLOOKUP(Dati!$A9490,Normas!$A:$D,3,FALSE)*0.3)),"")</f>
      </c>
    </row>
    <row r="9491" spans="2:9" x14ac:dyDescent="0.2">
      <c r="B9491">
        <f>IF(ISBLANK(A9491),"",VLOOKUP(A9491,Normas!A:D,4,FALSE))</f>
      </c>
      <c r="E9491" s="2">
        <f>IF(ISBLANK(D9491),"",INT(YEARFRAC(D9491,'Vispārīga informācija'!$B$2)))</f>
      </c>
      <c r="F9491" s="2">
        <f>IFERROR(IF(ISBLANK($A9491),"",IF($A9491="Ūdeņraža jonu koncentrācija",VLOOKUP(Dati!$A9491,Normas!$A:$D,2,FALSE),VLOOKUP(Dati!$A9491,Normas!$A:$D,2,FALSE)*0.6)),"")</f>
      </c>
      <c r="G9491" s="2">
        <f>IFERROR(IF(ISBLANK($A9491),"",IF($A9491="Ūdeņraža jonu koncentrācija",VLOOKUP(Dati!$A9491,Normas!$A:$D,3,FALSE),VLOOKUP(Dati!$A9491,Normas!$A:$D,3,FALSE)*0.6)),"")</f>
      </c>
      <c r="H9491" s="2">
        <f>IFERROR(IF(ISBLANK($A9491),"",IF($A9491="Ūdeņraža jonu koncentrācija",VLOOKUP(Dati!$A9491,Normas!$A:$D,2,FALSE),VLOOKUP(Dati!$A9491,Normas!$A:$D,2,FALSE)*0.3)),"")</f>
      </c>
      <c r="I9491" s="2">
        <f>IFERROR(IF(ISBLANK($A9491),"",IF($A9491="Ūdeņraža jonu koncentrācija",VLOOKUP(Dati!$A9491,Normas!$A:$D,3,FALSE),VLOOKUP(Dati!$A9491,Normas!$A:$D,3,FALSE)*0.3)),"")</f>
      </c>
    </row>
    <row r="9492" spans="2:9" x14ac:dyDescent="0.2">
      <c r="B9492">
        <f>IF(ISBLANK(A9492),"",VLOOKUP(A9492,Normas!A:D,4,FALSE))</f>
      </c>
      <c r="E9492" s="2">
        <f>IF(ISBLANK(D9492),"",INT(YEARFRAC(D9492,'Vispārīga informācija'!$B$2)))</f>
      </c>
      <c r="F9492" s="2">
        <f>IFERROR(IF(ISBLANK($A9492),"",IF($A9492="Ūdeņraža jonu koncentrācija",VLOOKUP(Dati!$A9492,Normas!$A:$D,2,FALSE),VLOOKUP(Dati!$A9492,Normas!$A:$D,2,FALSE)*0.6)),"")</f>
      </c>
      <c r="G9492" s="2">
        <f>IFERROR(IF(ISBLANK($A9492),"",IF($A9492="Ūdeņraža jonu koncentrācija",VLOOKUP(Dati!$A9492,Normas!$A:$D,3,FALSE),VLOOKUP(Dati!$A9492,Normas!$A:$D,3,FALSE)*0.6)),"")</f>
      </c>
      <c r="H9492" s="2">
        <f>IFERROR(IF(ISBLANK($A9492),"",IF($A9492="Ūdeņraža jonu koncentrācija",VLOOKUP(Dati!$A9492,Normas!$A:$D,2,FALSE),VLOOKUP(Dati!$A9492,Normas!$A:$D,2,FALSE)*0.3)),"")</f>
      </c>
      <c r="I9492" s="2">
        <f>IFERROR(IF(ISBLANK($A9492),"",IF($A9492="Ūdeņraža jonu koncentrācija",VLOOKUP(Dati!$A9492,Normas!$A:$D,3,FALSE),VLOOKUP(Dati!$A9492,Normas!$A:$D,3,FALSE)*0.3)),"")</f>
      </c>
    </row>
    <row r="9493" spans="2:9" x14ac:dyDescent="0.2">
      <c r="B9493">
        <f>IF(ISBLANK(A9493),"",VLOOKUP(A9493,Normas!A:D,4,FALSE))</f>
      </c>
      <c r="E9493" s="2">
        <f>IF(ISBLANK(D9493),"",INT(YEARFRAC(D9493,'Vispārīga informācija'!$B$2)))</f>
      </c>
      <c r="F9493" s="2">
        <f>IFERROR(IF(ISBLANK($A9493),"",IF($A9493="Ūdeņraža jonu koncentrācija",VLOOKUP(Dati!$A9493,Normas!$A:$D,2,FALSE),VLOOKUP(Dati!$A9493,Normas!$A:$D,2,FALSE)*0.6)),"")</f>
      </c>
      <c r="G9493" s="2">
        <f>IFERROR(IF(ISBLANK($A9493),"",IF($A9493="Ūdeņraža jonu koncentrācija",VLOOKUP(Dati!$A9493,Normas!$A:$D,3,FALSE),VLOOKUP(Dati!$A9493,Normas!$A:$D,3,FALSE)*0.6)),"")</f>
      </c>
      <c r="H9493" s="2">
        <f>IFERROR(IF(ISBLANK($A9493),"",IF($A9493="Ūdeņraža jonu koncentrācija",VLOOKUP(Dati!$A9493,Normas!$A:$D,2,FALSE),VLOOKUP(Dati!$A9493,Normas!$A:$D,2,FALSE)*0.3)),"")</f>
      </c>
      <c r="I9493" s="2">
        <f>IFERROR(IF(ISBLANK($A9493),"",IF($A9493="Ūdeņraža jonu koncentrācija",VLOOKUP(Dati!$A9493,Normas!$A:$D,3,FALSE),VLOOKUP(Dati!$A9493,Normas!$A:$D,3,FALSE)*0.3)),"")</f>
      </c>
    </row>
    <row r="9494" spans="2:9" x14ac:dyDescent="0.2">
      <c r="B9494">
        <f>IF(ISBLANK(A9494),"",VLOOKUP(A9494,Normas!A:D,4,FALSE))</f>
      </c>
      <c r="E9494" s="2">
        <f>IF(ISBLANK(D9494),"",INT(YEARFRAC(D9494,'Vispārīga informācija'!$B$2)))</f>
      </c>
      <c r="F9494" s="2">
        <f>IFERROR(IF(ISBLANK($A9494),"",IF($A9494="Ūdeņraža jonu koncentrācija",VLOOKUP(Dati!$A9494,Normas!$A:$D,2,FALSE),VLOOKUP(Dati!$A9494,Normas!$A:$D,2,FALSE)*0.6)),"")</f>
      </c>
      <c r="G9494" s="2">
        <f>IFERROR(IF(ISBLANK($A9494),"",IF($A9494="Ūdeņraža jonu koncentrācija",VLOOKUP(Dati!$A9494,Normas!$A:$D,3,FALSE),VLOOKUP(Dati!$A9494,Normas!$A:$D,3,FALSE)*0.6)),"")</f>
      </c>
      <c r="H9494" s="2">
        <f>IFERROR(IF(ISBLANK($A9494),"",IF($A9494="Ūdeņraža jonu koncentrācija",VLOOKUP(Dati!$A9494,Normas!$A:$D,2,FALSE),VLOOKUP(Dati!$A9494,Normas!$A:$D,2,FALSE)*0.3)),"")</f>
      </c>
      <c r="I9494" s="2">
        <f>IFERROR(IF(ISBLANK($A9494),"",IF($A9494="Ūdeņraža jonu koncentrācija",VLOOKUP(Dati!$A9494,Normas!$A:$D,3,FALSE),VLOOKUP(Dati!$A9494,Normas!$A:$D,3,FALSE)*0.3)),"")</f>
      </c>
    </row>
    <row r="9495" spans="2:9" x14ac:dyDescent="0.2">
      <c r="B9495">
        <f>IF(ISBLANK(A9495),"",VLOOKUP(A9495,Normas!A:D,4,FALSE))</f>
      </c>
      <c r="E9495" s="2">
        <f>IF(ISBLANK(D9495),"",INT(YEARFRAC(D9495,'Vispārīga informācija'!$B$2)))</f>
      </c>
      <c r="F9495" s="2">
        <f>IFERROR(IF(ISBLANK($A9495),"",IF($A9495="Ūdeņraža jonu koncentrācija",VLOOKUP(Dati!$A9495,Normas!$A:$D,2,FALSE),VLOOKUP(Dati!$A9495,Normas!$A:$D,2,FALSE)*0.6)),"")</f>
      </c>
      <c r="G9495" s="2">
        <f>IFERROR(IF(ISBLANK($A9495),"",IF($A9495="Ūdeņraža jonu koncentrācija",VLOOKUP(Dati!$A9495,Normas!$A:$D,3,FALSE),VLOOKUP(Dati!$A9495,Normas!$A:$D,3,FALSE)*0.6)),"")</f>
      </c>
      <c r="H9495" s="2">
        <f>IFERROR(IF(ISBLANK($A9495),"",IF($A9495="Ūdeņraža jonu koncentrācija",VLOOKUP(Dati!$A9495,Normas!$A:$D,2,FALSE),VLOOKUP(Dati!$A9495,Normas!$A:$D,2,FALSE)*0.3)),"")</f>
      </c>
      <c r="I9495" s="2">
        <f>IFERROR(IF(ISBLANK($A9495),"",IF($A9495="Ūdeņraža jonu koncentrācija",VLOOKUP(Dati!$A9495,Normas!$A:$D,3,FALSE),VLOOKUP(Dati!$A9495,Normas!$A:$D,3,FALSE)*0.3)),"")</f>
      </c>
    </row>
    <row r="9496" spans="2:9" x14ac:dyDescent="0.2">
      <c r="B9496">
        <f>IF(ISBLANK(A9496),"",VLOOKUP(A9496,Normas!A:D,4,FALSE))</f>
      </c>
      <c r="E9496" s="2">
        <f>IF(ISBLANK(D9496),"",INT(YEARFRAC(D9496,'Vispārīga informācija'!$B$2)))</f>
      </c>
      <c r="F9496" s="2">
        <f>IFERROR(IF(ISBLANK($A9496),"",IF($A9496="Ūdeņraža jonu koncentrācija",VLOOKUP(Dati!$A9496,Normas!$A:$D,2,FALSE),VLOOKUP(Dati!$A9496,Normas!$A:$D,2,FALSE)*0.6)),"")</f>
      </c>
      <c r="G9496" s="2">
        <f>IFERROR(IF(ISBLANK($A9496),"",IF($A9496="Ūdeņraža jonu koncentrācija",VLOOKUP(Dati!$A9496,Normas!$A:$D,3,FALSE),VLOOKUP(Dati!$A9496,Normas!$A:$D,3,FALSE)*0.6)),"")</f>
      </c>
      <c r="H9496" s="2">
        <f>IFERROR(IF(ISBLANK($A9496),"",IF($A9496="Ūdeņraža jonu koncentrācija",VLOOKUP(Dati!$A9496,Normas!$A:$D,2,FALSE),VLOOKUP(Dati!$A9496,Normas!$A:$D,2,FALSE)*0.3)),"")</f>
      </c>
      <c r="I9496" s="2">
        <f>IFERROR(IF(ISBLANK($A9496),"",IF($A9496="Ūdeņraža jonu koncentrācija",VLOOKUP(Dati!$A9496,Normas!$A:$D,3,FALSE),VLOOKUP(Dati!$A9496,Normas!$A:$D,3,FALSE)*0.3)),"")</f>
      </c>
    </row>
    <row r="9497" spans="2:9" x14ac:dyDescent="0.2">
      <c r="B9497">
        <f>IF(ISBLANK(A9497),"",VLOOKUP(A9497,Normas!A:D,4,FALSE))</f>
      </c>
      <c r="E9497" s="2">
        <f>IF(ISBLANK(D9497),"",INT(YEARFRAC(D9497,'Vispārīga informācija'!$B$2)))</f>
      </c>
      <c r="F9497" s="2">
        <f>IFERROR(IF(ISBLANK($A9497),"",IF($A9497="Ūdeņraža jonu koncentrācija",VLOOKUP(Dati!$A9497,Normas!$A:$D,2,FALSE),VLOOKUP(Dati!$A9497,Normas!$A:$D,2,FALSE)*0.6)),"")</f>
      </c>
      <c r="G9497" s="2">
        <f>IFERROR(IF(ISBLANK($A9497),"",IF($A9497="Ūdeņraža jonu koncentrācija",VLOOKUP(Dati!$A9497,Normas!$A:$D,3,FALSE),VLOOKUP(Dati!$A9497,Normas!$A:$D,3,FALSE)*0.6)),"")</f>
      </c>
      <c r="H9497" s="2">
        <f>IFERROR(IF(ISBLANK($A9497),"",IF($A9497="Ūdeņraža jonu koncentrācija",VLOOKUP(Dati!$A9497,Normas!$A:$D,2,FALSE),VLOOKUP(Dati!$A9497,Normas!$A:$D,2,FALSE)*0.3)),"")</f>
      </c>
      <c r="I9497" s="2">
        <f>IFERROR(IF(ISBLANK($A9497),"",IF($A9497="Ūdeņraža jonu koncentrācija",VLOOKUP(Dati!$A9497,Normas!$A:$D,3,FALSE),VLOOKUP(Dati!$A9497,Normas!$A:$D,3,FALSE)*0.3)),"")</f>
      </c>
    </row>
    <row r="9498" spans="2:9" x14ac:dyDescent="0.2">
      <c r="B9498">
        <f>IF(ISBLANK(A9498),"",VLOOKUP(A9498,Normas!A:D,4,FALSE))</f>
      </c>
      <c r="E9498" s="2">
        <f>IF(ISBLANK(D9498),"",INT(YEARFRAC(D9498,'Vispārīga informācija'!$B$2)))</f>
      </c>
      <c r="F9498" s="2">
        <f>IFERROR(IF(ISBLANK($A9498),"",IF($A9498="Ūdeņraža jonu koncentrācija",VLOOKUP(Dati!$A9498,Normas!$A:$D,2,FALSE),VLOOKUP(Dati!$A9498,Normas!$A:$D,2,FALSE)*0.6)),"")</f>
      </c>
      <c r="G9498" s="2">
        <f>IFERROR(IF(ISBLANK($A9498),"",IF($A9498="Ūdeņraža jonu koncentrācija",VLOOKUP(Dati!$A9498,Normas!$A:$D,3,FALSE),VLOOKUP(Dati!$A9498,Normas!$A:$D,3,FALSE)*0.6)),"")</f>
      </c>
      <c r="H9498" s="2">
        <f>IFERROR(IF(ISBLANK($A9498),"",IF($A9498="Ūdeņraža jonu koncentrācija",VLOOKUP(Dati!$A9498,Normas!$A:$D,2,FALSE),VLOOKUP(Dati!$A9498,Normas!$A:$D,2,FALSE)*0.3)),"")</f>
      </c>
      <c r="I9498" s="2">
        <f>IFERROR(IF(ISBLANK($A9498),"",IF($A9498="Ūdeņraža jonu koncentrācija",VLOOKUP(Dati!$A9498,Normas!$A:$D,3,FALSE),VLOOKUP(Dati!$A9498,Normas!$A:$D,3,FALSE)*0.3)),"")</f>
      </c>
    </row>
    <row r="9499" spans="2:9" x14ac:dyDescent="0.2">
      <c r="B9499">
        <f>IF(ISBLANK(A9499),"",VLOOKUP(A9499,Normas!A:D,4,FALSE))</f>
      </c>
      <c r="E9499" s="2">
        <f>IF(ISBLANK(D9499),"",INT(YEARFRAC(D9499,'Vispārīga informācija'!$B$2)))</f>
      </c>
      <c r="F9499" s="2">
        <f>IFERROR(IF(ISBLANK($A9499),"",IF($A9499="Ūdeņraža jonu koncentrācija",VLOOKUP(Dati!$A9499,Normas!$A:$D,2,FALSE),VLOOKUP(Dati!$A9499,Normas!$A:$D,2,FALSE)*0.6)),"")</f>
      </c>
      <c r="G9499" s="2">
        <f>IFERROR(IF(ISBLANK($A9499),"",IF($A9499="Ūdeņraža jonu koncentrācija",VLOOKUP(Dati!$A9499,Normas!$A:$D,3,FALSE),VLOOKUP(Dati!$A9499,Normas!$A:$D,3,FALSE)*0.6)),"")</f>
      </c>
      <c r="H9499" s="2">
        <f>IFERROR(IF(ISBLANK($A9499),"",IF($A9499="Ūdeņraža jonu koncentrācija",VLOOKUP(Dati!$A9499,Normas!$A:$D,2,FALSE),VLOOKUP(Dati!$A9499,Normas!$A:$D,2,FALSE)*0.3)),"")</f>
      </c>
      <c r="I9499" s="2">
        <f>IFERROR(IF(ISBLANK($A9499),"",IF($A9499="Ūdeņraža jonu koncentrācija",VLOOKUP(Dati!$A9499,Normas!$A:$D,3,FALSE),VLOOKUP(Dati!$A9499,Normas!$A:$D,3,FALSE)*0.3)),"")</f>
      </c>
    </row>
    <row r="9500" spans="2:9" x14ac:dyDescent="0.2">
      <c r="B9500">
        <f>IF(ISBLANK(A9500),"",VLOOKUP(A9500,Normas!A:D,4,FALSE))</f>
      </c>
      <c r="E9500" s="2">
        <f>IF(ISBLANK(D9500),"",INT(YEARFRAC(D9500,'Vispārīga informācija'!$B$2)))</f>
      </c>
      <c r="F9500" s="2">
        <f>IFERROR(IF(ISBLANK($A9500),"",IF($A9500="Ūdeņraža jonu koncentrācija",VLOOKUP(Dati!$A9500,Normas!$A:$D,2,FALSE),VLOOKUP(Dati!$A9500,Normas!$A:$D,2,FALSE)*0.6)),"")</f>
      </c>
      <c r="G9500" s="2">
        <f>IFERROR(IF(ISBLANK($A9500),"",IF($A9500="Ūdeņraža jonu koncentrācija",VLOOKUP(Dati!$A9500,Normas!$A:$D,3,FALSE),VLOOKUP(Dati!$A9500,Normas!$A:$D,3,FALSE)*0.6)),"")</f>
      </c>
      <c r="H9500" s="2">
        <f>IFERROR(IF(ISBLANK($A9500),"",IF($A9500="Ūdeņraža jonu koncentrācija",VLOOKUP(Dati!$A9500,Normas!$A:$D,2,FALSE),VLOOKUP(Dati!$A9500,Normas!$A:$D,2,FALSE)*0.3)),"")</f>
      </c>
      <c r="I9500" s="2">
        <f>IFERROR(IF(ISBLANK($A9500),"",IF($A9500="Ūdeņraža jonu koncentrācija",VLOOKUP(Dati!$A9500,Normas!$A:$D,3,FALSE),VLOOKUP(Dati!$A9500,Normas!$A:$D,3,FALSE)*0.3)),"")</f>
      </c>
    </row>
    <row r="9501" spans="2:9" x14ac:dyDescent="0.2">
      <c r="B9501">
        <f>IF(ISBLANK(A9501),"",VLOOKUP(A9501,Normas!A:D,4,FALSE))</f>
      </c>
      <c r="E9501" s="2">
        <f>IF(ISBLANK(D9501),"",INT(YEARFRAC(D9501,'Vispārīga informācija'!$B$2)))</f>
      </c>
      <c r="F9501" s="2">
        <f>IFERROR(IF(ISBLANK($A9501),"",IF($A9501="Ūdeņraža jonu koncentrācija",VLOOKUP(Dati!$A9501,Normas!$A:$D,2,FALSE),VLOOKUP(Dati!$A9501,Normas!$A:$D,2,FALSE)*0.6)),"")</f>
      </c>
      <c r="G9501" s="2">
        <f>IFERROR(IF(ISBLANK($A9501),"",IF($A9501="Ūdeņraža jonu koncentrācija",VLOOKUP(Dati!$A9501,Normas!$A:$D,3,FALSE),VLOOKUP(Dati!$A9501,Normas!$A:$D,3,FALSE)*0.6)),"")</f>
      </c>
      <c r="H9501" s="2">
        <f>IFERROR(IF(ISBLANK($A9501),"",IF($A9501="Ūdeņraža jonu koncentrācija",VLOOKUP(Dati!$A9501,Normas!$A:$D,2,FALSE),VLOOKUP(Dati!$A9501,Normas!$A:$D,2,FALSE)*0.3)),"")</f>
      </c>
      <c r="I9501" s="2">
        <f>IFERROR(IF(ISBLANK($A9501),"",IF($A9501="Ūdeņraža jonu koncentrācija",VLOOKUP(Dati!$A9501,Normas!$A:$D,3,FALSE),VLOOKUP(Dati!$A9501,Normas!$A:$D,3,FALSE)*0.3)),"")</f>
      </c>
    </row>
    <row r="9502" spans="2:9" x14ac:dyDescent="0.2">
      <c r="B9502">
        <f>IF(ISBLANK(A9502),"",VLOOKUP(A9502,Normas!A:D,4,FALSE))</f>
      </c>
      <c r="E9502" s="2">
        <f>IF(ISBLANK(D9502),"",INT(YEARFRAC(D9502,'Vispārīga informācija'!$B$2)))</f>
      </c>
      <c r="F9502" s="2">
        <f>IFERROR(IF(ISBLANK($A9502),"",IF($A9502="Ūdeņraža jonu koncentrācija",VLOOKUP(Dati!$A9502,Normas!$A:$D,2,FALSE),VLOOKUP(Dati!$A9502,Normas!$A:$D,2,FALSE)*0.6)),"")</f>
      </c>
      <c r="G9502" s="2">
        <f>IFERROR(IF(ISBLANK($A9502),"",IF($A9502="Ūdeņraža jonu koncentrācija",VLOOKUP(Dati!$A9502,Normas!$A:$D,3,FALSE),VLOOKUP(Dati!$A9502,Normas!$A:$D,3,FALSE)*0.6)),"")</f>
      </c>
      <c r="H9502" s="2">
        <f>IFERROR(IF(ISBLANK($A9502),"",IF($A9502="Ūdeņraža jonu koncentrācija",VLOOKUP(Dati!$A9502,Normas!$A:$D,2,FALSE),VLOOKUP(Dati!$A9502,Normas!$A:$D,2,FALSE)*0.3)),"")</f>
      </c>
      <c r="I9502" s="2">
        <f>IFERROR(IF(ISBLANK($A9502),"",IF($A9502="Ūdeņraža jonu koncentrācija",VLOOKUP(Dati!$A9502,Normas!$A:$D,3,FALSE),VLOOKUP(Dati!$A9502,Normas!$A:$D,3,FALSE)*0.3)),"")</f>
      </c>
    </row>
    <row r="9503" spans="2:9" x14ac:dyDescent="0.2">
      <c r="B9503">
        <f>IF(ISBLANK(A9503),"",VLOOKUP(A9503,Normas!A:D,4,FALSE))</f>
      </c>
      <c r="E9503" s="2">
        <f>IF(ISBLANK(D9503),"",INT(YEARFRAC(D9503,'Vispārīga informācija'!$B$2)))</f>
      </c>
      <c r="F9503" s="2">
        <f>IFERROR(IF(ISBLANK($A9503),"",IF($A9503="Ūdeņraža jonu koncentrācija",VLOOKUP(Dati!$A9503,Normas!$A:$D,2,FALSE),VLOOKUP(Dati!$A9503,Normas!$A:$D,2,FALSE)*0.6)),"")</f>
      </c>
      <c r="G9503" s="2">
        <f>IFERROR(IF(ISBLANK($A9503),"",IF($A9503="Ūdeņraža jonu koncentrācija",VLOOKUP(Dati!$A9503,Normas!$A:$D,3,FALSE),VLOOKUP(Dati!$A9503,Normas!$A:$D,3,FALSE)*0.6)),"")</f>
      </c>
      <c r="H9503" s="2">
        <f>IFERROR(IF(ISBLANK($A9503),"",IF($A9503="Ūdeņraža jonu koncentrācija",VLOOKUP(Dati!$A9503,Normas!$A:$D,2,FALSE),VLOOKUP(Dati!$A9503,Normas!$A:$D,2,FALSE)*0.3)),"")</f>
      </c>
      <c r="I9503" s="2">
        <f>IFERROR(IF(ISBLANK($A9503),"",IF($A9503="Ūdeņraža jonu koncentrācija",VLOOKUP(Dati!$A9503,Normas!$A:$D,3,FALSE),VLOOKUP(Dati!$A9503,Normas!$A:$D,3,FALSE)*0.3)),"")</f>
      </c>
    </row>
    <row r="9504" spans="2:9" x14ac:dyDescent="0.2">
      <c r="B9504">
        <f>IF(ISBLANK(A9504),"",VLOOKUP(A9504,Normas!A:D,4,FALSE))</f>
      </c>
      <c r="E9504" s="2">
        <f>IF(ISBLANK(D9504),"",INT(YEARFRAC(D9504,'Vispārīga informācija'!$B$2)))</f>
      </c>
      <c r="F9504" s="2">
        <f>IFERROR(IF(ISBLANK($A9504),"",IF($A9504="Ūdeņraža jonu koncentrācija",VLOOKUP(Dati!$A9504,Normas!$A:$D,2,FALSE),VLOOKUP(Dati!$A9504,Normas!$A:$D,2,FALSE)*0.6)),"")</f>
      </c>
      <c r="G9504" s="2">
        <f>IFERROR(IF(ISBLANK($A9504),"",IF($A9504="Ūdeņraža jonu koncentrācija",VLOOKUP(Dati!$A9504,Normas!$A:$D,3,FALSE),VLOOKUP(Dati!$A9504,Normas!$A:$D,3,FALSE)*0.6)),"")</f>
      </c>
      <c r="H9504" s="2">
        <f>IFERROR(IF(ISBLANK($A9504),"",IF($A9504="Ūdeņraža jonu koncentrācija",VLOOKUP(Dati!$A9504,Normas!$A:$D,2,FALSE),VLOOKUP(Dati!$A9504,Normas!$A:$D,2,FALSE)*0.3)),"")</f>
      </c>
      <c r="I9504" s="2">
        <f>IFERROR(IF(ISBLANK($A9504),"",IF($A9504="Ūdeņraža jonu koncentrācija",VLOOKUP(Dati!$A9504,Normas!$A:$D,3,FALSE),VLOOKUP(Dati!$A9504,Normas!$A:$D,3,FALSE)*0.3)),"")</f>
      </c>
    </row>
    <row r="9505" spans="2:9" x14ac:dyDescent="0.2">
      <c r="B9505">
        <f>IF(ISBLANK(A9505),"",VLOOKUP(A9505,Normas!A:D,4,FALSE))</f>
      </c>
      <c r="E9505" s="2">
        <f>IF(ISBLANK(D9505),"",INT(YEARFRAC(D9505,'Vispārīga informācija'!$B$2)))</f>
      </c>
      <c r="F9505" s="2">
        <f>IFERROR(IF(ISBLANK($A9505),"",IF($A9505="Ūdeņraža jonu koncentrācija",VLOOKUP(Dati!$A9505,Normas!$A:$D,2,FALSE),VLOOKUP(Dati!$A9505,Normas!$A:$D,2,FALSE)*0.6)),"")</f>
      </c>
      <c r="G9505" s="2">
        <f>IFERROR(IF(ISBLANK($A9505),"",IF($A9505="Ūdeņraža jonu koncentrācija",VLOOKUP(Dati!$A9505,Normas!$A:$D,3,FALSE),VLOOKUP(Dati!$A9505,Normas!$A:$D,3,FALSE)*0.6)),"")</f>
      </c>
      <c r="H9505" s="2">
        <f>IFERROR(IF(ISBLANK($A9505),"",IF($A9505="Ūdeņraža jonu koncentrācija",VLOOKUP(Dati!$A9505,Normas!$A:$D,2,FALSE),VLOOKUP(Dati!$A9505,Normas!$A:$D,2,FALSE)*0.3)),"")</f>
      </c>
      <c r="I9505" s="2">
        <f>IFERROR(IF(ISBLANK($A9505),"",IF($A9505="Ūdeņraža jonu koncentrācija",VLOOKUP(Dati!$A9505,Normas!$A:$D,3,FALSE),VLOOKUP(Dati!$A9505,Normas!$A:$D,3,FALSE)*0.3)),"")</f>
      </c>
    </row>
    <row r="9506" spans="2:9" x14ac:dyDescent="0.2">
      <c r="B9506">
        <f>IF(ISBLANK(A9506),"",VLOOKUP(A9506,Normas!A:D,4,FALSE))</f>
      </c>
      <c r="E9506" s="2">
        <f>IF(ISBLANK(D9506),"",INT(YEARFRAC(D9506,'Vispārīga informācija'!$B$2)))</f>
      </c>
      <c r="F9506" s="2">
        <f>IFERROR(IF(ISBLANK($A9506),"",IF($A9506="Ūdeņraža jonu koncentrācija",VLOOKUP(Dati!$A9506,Normas!$A:$D,2,FALSE),VLOOKUP(Dati!$A9506,Normas!$A:$D,2,FALSE)*0.6)),"")</f>
      </c>
      <c r="G9506" s="2">
        <f>IFERROR(IF(ISBLANK($A9506),"",IF($A9506="Ūdeņraža jonu koncentrācija",VLOOKUP(Dati!$A9506,Normas!$A:$D,3,FALSE),VLOOKUP(Dati!$A9506,Normas!$A:$D,3,FALSE)*0.6)),"")</f>
      </c>
      <c r="H9506" s="2">
        <f>IFERROR(IF(ISBLANK($A9506),"",IF($A9506="Ūdeņraža jonu koncentrācija",VLOOKUP(Dati!$A9506,Normas!$A:$D,2,FALSE),VLOOKUP(Dati!$A9506,Normas!$A:$D,2,FALSE)*0.3)),"")</f>
      </c>
      <c r="I9506" s="2">
        <f>IFERROR(IF(ISBLANK($A9506),"",IF($A9506="Ūdeņraža jonu koncentrācija",VLOOKUP(Dati!$A9506,Normas!$A:$D,3,FALSE),VLOOKUP(Dati!$A9506,Normas!$A:$D,3,FALSE)*0.3)),"")</f>
      </c>
    </row>
    <row r="9507" spans="2:9" x14ac:dyDescent="0.2">
      <c r="B9507">
        <f>IF(ISBLANK(A9507),"",VLOOKUP(A9507,Normas!A:D,4,FALSE))</f>
      </c>
      <c r="E9507" s="2">
        <f>IF(ISBLANK(D9507),"",INT(YEARFRAC(D9507,'Vispārīga informācija'!$B$2)))</f>
      </c>
      <c r="F9507" s="2">
        <f>IFERROR(IF(ISBLANK($A9507),"",IF($A9507="Ūdeņraža jonu koncentrācija",VLOOKUP(Dati!$A9507,Normas!$A:$D,2,FALSE),VLOOKUP(Dati!$A9507,Normas!$A:$D,2,FALSE)*0.6)),"")</f>
      </c>
      <c r="G9507" s="2">
        <f>IFERROR(IF(ISBLANK($A9507),"",IF($A9507="Ūdeņraža jonu koncentrācija",VLOOKUP(Dati!$A9507,Normas!$A:$D,3,FALSE),VLOOKUP(Dati!$A9507,Normas!$A:$D,3,FALSE)*0.6)),"")</f>
      </c>
      <c r="H9507" s="2">
        <f>IFERROR(IF(ISBLANK($A9507),"",IF($A9507="Ūdeņraža jonu koncentrācija",VLOOKUP(Dati!$A9507,Normas!$A:$D,2,FALSE),VLOOKUP(Dati!$A9507,Normas!$A:$D,2,FALSE)*0.3)),"")</f>
      </c>
      <c r="I9507" s="2">
        <f>IFERROR(IF(ISBLANK($A9507),"",IF($A9507="Ūdeņraža jonu koncentrācija",VLOOKUP(Dati!$A9507,Normas!$A:$D,3,FALSE),VLOOKUP(Dati!$A9507,Normas!$A:$D,3,FALSE)*0.3)),"")</f>
      </c>
    </row>
    <row r="9508" spans="2:9" x14ac:dyDescent="0.2">
      <c r="B9508">
        <f>IF(ISBLANK(A9508),"",VLOOKUP(A9508,Normas!A:D,4,FALSE))</f>
      </c>
      <c r="E9508" s="2">
        <f>IF(ISBLANK(D9508),"",INT(YEARFRAC(D9508,'Vispārīga informācija'!$B$2)))</f>
      </c>
      <c r="F9508" s="2">
        <f>IFERROR(IF(ISBLANK($A9508),"",IF($A9508="Ūdeņraža jonu koncentrācija",VLOOKUP(Dati!$A9508,Normas!$A:$D,2,FALSE),VLOOKUP(Dati!$A9508,Normas!$A:$D,2,FALSE)*0.6)),"")</f>
      </c>
      <c r="G9508" s="2">
        <f>IFERROR(IF(ISBLANK($A9508),"",IF($A9508="Ūdeņraža jonu koncentrācija",VLOOKUP(Dati!$A9508,Normas!$A:$D,3,FALSE),VLOOKUP(Dati!$A9508,Normas!$A:$D,3,FALSE)*0.6)),"")</f>
      </c>
      <c r="H9508" s="2">
        <f>IFERROR(IF(ISBLANK($A9508),"",IF($A9508="Ūdeņraža jonu koncentrācija",VLOOKUP(Dati!$A9508,Normas!$A:$D,2,FALSE),VLOOKUP(Dati!$A9508,Normas!$A:$D,2,FALSE)*0.3)),"")</f>
      </c>
      <c r="I9508" s="2">
        <f>IFERROR(IF(ISBLANK($A9508),"",IF($A9508="Ūdeņraža jonu koncentrācija",VLOOKUP(Dati!$A9508,Normas!$A:$D,3,FALSE),VLOOKUP(Dati!$A9508,Normas!$A:$D,3,FALSE)*0.3)),"")</f>
      </c>
    </row>
    <row r="9509" spans="2:9" x14ac:dyDescent="0.2">
      <c r="B9509">
        <f>IF(ISBLANK(A9509),"",VLOOKUP(A9509,Normas!A:D,4,FALSE))</f>
      </c>
      <c r="E9509" s="2">
        <f>IF(ISBLANK(D9509),"",INT(YEARFRAC(D9509,'Vispārīga informācija'!$B$2)))</f>
      </c>
      <c r="F9509" s="2">
        <f>IFERROR(IF(ISBLANK($A9509),"",IF($A9509="Ūdeņraža jonu koncentrācija",VLOOKUP(Dati!$A9509,Normas!$A:$D,2,FALSE),VLOOKUP(Dati!$A9509,Normas!$A:$D,2,FALSE)*0.6)),"")</f>
      </c>
      <c r="G9509" s="2">
        <f>IFERROR(IF(ISBLANK($A9509),"",IF($A9509="Ūdeņraža jonu koncentrācija",VLOOKUP(Dati!$A9509,Normas!$A:$D,3,FALSE),VLOOKUP(Dati!$A9509,Normas!$A:$D,3,FALSE)*0.6)),"")</f>
      </c>
      <c r="H9509" s="2">
        <f>IFERROR(IF(ISBLANK($A9509),"",IF($A9509="Ūdeņraža jonu koncentrācija",VLOOKUP(Dati!$A9509,Normas!$A:$D,2,FALSE),VLOOKUP(Dati!$A9509,Normas!$A:$D,2,FALSE)*0.3)),"")</f>
      </c>
      <c r="I9509" s="2">
        <f>IFERROR(IF(ISBLANK($A9509),"",IF($A9509="Ūdeņraža jonu koncentrācija",VLOOKUP(Dati!$A9509,Normas!$A:$D,3,FALSE),VLOOKUP(Dati!$A9509,Normas!$A:$D,3,FALSE)*0.3)),"")</f>
      </c>
    </row>
    <row r="9510" spans="2:9" x14ac:dyDescent="0.2">
      <c r="B9510">
        <f>IF(ISBLANK(A9510),"",VLOOKUP(A9510,Normas!A:D,4,FALSE))</f>
      </c>
      <c r="E9510" s="2">
        <f>IF(ISBLANK(D9510),"",INT(YEARFRAC(D9510,'Vispārīga informācija'!$B$2)))</f>
      </c>
      <c r="F9510" s="2">
        <f>IFERROR(IF(ISBLANK($A9510),"",IF($A9510="Ūdeņraža jonu koncentrācija",VLOOKUP(Dati!$A9510,Normas!$A:$D,2,FALSE),VLOOKUP(Dati!$A9510,Normas!$A:$D,2,FALSE)*0.6)),"")</f>
      </c>
      <c r="G9510" s="2">
        <f>IFERROR(IF(ISBLANK($A9510),"",IF($A9510="Ūdeņraža jonu koncentrācija",VLOOKUP(Dati!$A9510,Normas!$A:$D,3,FALSE),VLOOKUP(Dati!$A9510,Normas!$A:$D,3,FALSE)*0.6)),"")</f>
      </c>
      <c r="H9510" s="2">
        <f>IFERROR(IF(ISBLANK($A9510),"",IF($A9510="Ūdeņraža jonu koncentrācija",VLOOKUP(Dati!$A9510,Normas!$A:$D,2,FALSE),VLOOKUP(Dati!$A9510,Normas!$A:$D,2,FALSE)*0.3)),"")</f>
      </c>
      <c r="I9510" s="2">
        <f>IFERROR(IF(ISBLANK($A9510),"",IF($A9510="Ūdeņraža jonu koncentrācija",VLOOKUP(Dati!$A9510,Normas!$A:$D,3,FALSE),VLOOKUP(Dati!$A9510,Normas!$A:$D,3,FALSE)*0.3)),"")</f>
      </c>
    </row>
    <row r="9511" spans="2:9" x14ac:dyDescent="0.2">
      <c r="B9511">
        <f>IF(ISBLANK(A9511),"",VLOOKUP(A9511,Normas!A:D,4,FALSE))</f>
      </c>
      <c r="E9511" s="2">
        <f>IF(ISBLANK(D9511),"",INT(YEARFRAC(D9511,'Vispārīga informācija'!$B$2)))</f>
      </c>
      <c r="F9511" s="2">
        <f>IFERROR(IF(ISBLANK($A9511),"",IF($A9511="Ūdeņraža jonu koncentrācija",VLOOKUP(Dati!$A9511,Normas!$A:$D,2,FALSE),VLOOKUP(Dati!$A9511,Normas!$A:$D,2,FALSE)*0.6)),"")</f>
      </c>
      <c r="G9511" s="2">
        <f>IFERROR(IF(ISBLANK($A9511),"",IF($A9511="Ūdeņraža jonu koncentrācija",VLOOKUP(Dati!$A9511,Normas!$A:$D,3,FALSE),VLOOKUP(Dati!$A9511,Normas!$A:$D,3,FALSE)*0.6)),"")</f>
      </c>
      <c r="H9511" s="2">
        <f>IFERROR(IF(ISBLANK($A9511),"",IF($A9511="Ūdeņraža jonu koncentrācija",VLOOKUP(Dati!$A9511,Normas!$A:$D,2,FALSE),VLOOKUP(Dati!$A9511,Normas!$A:$D,2,FALSE)*0.3)),"")</f>
      </c>
      <c r="I9511" s="2">
        <f>IFERROR(IF(ISBLANK($A9511),"",IF($A9511="Ūdeņraža jonu koncentrācija",VLOOKUP(Dati!$A9511,Normas!$A:$D,3,FALSE),VLOOKUP(Dati!$A9511,Normas!$A:$D,3,FALSE)*0.3)),"")</f>
      </c>
    </row>
    <row r="9512" spans="2:9" x14ac:dyDescent="0.2">
      <c r="B9512">
        <f>IF(ISBLANK(A9512),"",VLOOKUP(A9512,Normas!A:D,4,FALSE))</f>
      </c>
      <c r="E9512" s="2">
        <f>IF(ISBLANK(D9512),"",INT(YEARFRAC(D9512,'Vispārīga informācija'!$B$2)))</f>
      </c>
      <c r="F9512" s="2">
        <f>IFERROR(IF(ISBLANK($A9512),"",IF($A9512="Ūdeņraža jonu koncentrācija",VLOOKUP(Dati!$A9512,Normas!$A:$D,2,FALSE),VLOOKUP(Dati!$A9512,Normas!$A:$D,2,FALSE)*0.6)),"")</f>
      </c>
      <c r="G9512" s="2">
        <f>IFERROR(IF(ISBLANK($A9512),"",IF($A9512="Ūdeņraža jonu koncentrācija",VLOOKUP(Dati!$A9512,Normas!$A:$D,3,FALSE),VLOOKUP(Dati!$A9512,Normas!$A:$D,3,FALSE)*0.6)),"")</f>
      </c>
      <c r="H9512" s="2">
        <f>IFERROR(IF(ISBLANK($A9512),"",IF($A9512="Ūdeņraža jonu koncentrācija",VLOOKUP(Dati!$A9512,Normas!$A:$D,2,FALSE),VLOOKUP(Dati!$A9512,Normas!$A:$D,2,FALSE)*0.3)),"")</f>
      </c>
      <c r="I9512" s="2">
        <f>IFERROR(IF(ISBLANK($A9512),"",IF($A9512="Ūdeņraža jonu koncentrācija",VLOOKUP(Dati!$A9512,Normas!$A:$D,3,FALSE),VLOOKUP(Dati!$A9512,Normas!$A:$D,3,FALSE)*0.3)),"")</f>
      </c>
    </row>
    <row r="9513" spans="2:9" x14ac:dyDescent="0.2">
      <c r="B9513">
        <f>IF(ISBLANK(A9513),"",VLOOKUP(A9513,Normas!A:D,4,FALSE))</f>
      </c>
      <c r="E9513" s="2">
        <f>IF(ISBLANK(D9513),"",INT(YEARFRAC(D9513,'Vispārīga informācija'!$B$2)))</f>
      </c>
      <c r="F9513" s="2">
        <f>IFERROR(IF(ISBLANK($A9513),"",IF($A9513="Ūdeņraža jonu koncentrācija",VLOOKUP(Dati!$A9513,Normas!$A:$D,2,FALSE),VLOOKUP(Dati!$A9513,Normas!$A:$D,2,FALSE)*0.6)),"")</f>
      </c>
      <c r="G9513" s="2">
        <f>IFERROR(IF(ISBLANK($A9513),"",IF($A9513="Ūdeņraža jonu koncentrācija",VLOOKUP(Dati!$A9513,Normas!$A:$D,3,FALSE),VLOOKUP(Dati!$A9513,Normas!$A:$D,3,FALSE)*0.6)),"")</f>
      </c>
      <c r="H9513" s="2">
        <f>IFERROR(IF(ISBLANK($A9513),"",IF($A9513="Ūdeņraža jonu koncentrācija",VLOOKUP(Dati!$A9513,Normas!$A:$D,2,FALSE),VLOOKUP(Dati!$A9513,Normas!$A:$D,2,FALSE)*0.3)),"")</f>
      </c>
      <c r="I9513" s="2">
        <f>IFERROR(IF(ISBLANK($A9513),"",IF($A9513="Ūdeņraža jonu koncentrācija",VLOOKUP(Dati!$A9513,Normas!$A:$D,3,FALSE),VLOOKUP(Dati!$A9513,Normas!$A:$D,3,FALSE)*0.3)),"")</f>
      </c>
    </row>
    <row r="9514" spans="2:9" x14ac:dyDescent="0.2">
      <c r="B9514">
        <f>IF(ISBLANK(A9514),"",VLOOKUP(A9514,Normas!A:D,4,FALSE))</f>
      </c>
      <c r="E9514" s="2">
        <f>IF(ISBLANK(D9514),"",INT(YEARFRAC(D9514,'Vispārīga informācija'!$B$2)))</f>
      </c>
      <c r="F9514" s="2">
        <f>IFERROR(IF(ISBLANK($A9514),"",IF($A9514="Ūdeņraža jonu koncentrācija",VLOOKUP(Dati!$A9514,Normas!$A:$D,2,FALSE),VLOOKUP(Dati!$A9514,Normas!$A:$D,2,FALSE)*0.6)),"")</f>
      </c>
      <c r="G9514" s="2">
        <f>IFERROR(IF(ISBLANK($A9514),"",IF($A9514="Ūdeņraža jonu koncentrācija",VLOOKUP(Dati!$A9514,Normas!$A:$D,3,FALSE),VLOOKUP(Dati!$A9514,Normas!$A:$D,3,FALSE)*0.6)),"")</f>
      </c>
      <c r="H9514" s="2">
        <f>IFERROR(IF(ISBLANK($A9514),"",IF($A9514="Ūdeņraža jonu koncentrācija",VLOOKUP(Dati!$A9514,Normas!$A:$D,2,FALSE),VLOOKUP(Dati!$A9514,Normas!$A:$D,2,FALSE)*0.3)),"")</f>
      </c>
      <c r="I9514" s="2">
        <f>IFERROR(IF(ISBLANK($A9514),"",IF($A9514="Ūdeņraža jonu koncentrācija",VLOOKUP(Dati!$A9514,Normas!$A:$D,3,FALSE),VLOOKUP(Dati!$A9514,Normas!$A:$D,3,FALSE)*0.3)),"")</f>
      </c>
    </row>
    <row r="9515" spans="2:9" x14ac:dyDescent="0.2">
      <c r="B9515">
        <f>IF(ISBLANK(A9515),"",VLOOKUP(A9515,Normas!A:D,4,FALSE))</f>
      </c>
      <c r="E9515" s="2">
        <f>IF(ISBLANK(D9515),"",INT(YEARFRAC(D9515,'Vispārīga informācija'!$B$2)))</f>
      </c>
      <c r="F9515" s="2">
        <f>IFERROR(IF(ISBLANK($A9515),"",IF($A9515="Ūdeņraža jonu koncentrācija",VLOOKUP(Dati!$A9515,Normas!$A:$D,2,FALSE),VLOOKUP(Dati!$A9515,Normas!$A:$D,2,FALSE)*0.6)),"")</f>
      </c>
      <c r="G9515" s="2">
        <f>IFERROR(IF(ISBLANK($A9515),"",IF($A9515="Ūdeņraža jonu koncentrācija",VLOOKUP(Dati!$A9515,Normas!$A:$D,3,FALSE),VLOOKUP(Dati!$A9515,Normas!$A:$D,3,FALSE)*0.6)),"")</f>
      </c>
      <c r="H9515" s="2">
        <f>IFERROR(IF(ISBLANK($A9515),"",IF($A9515="Ūdeņraža jonu koncentrācija",VLOOKUP(Dati!$A9515,Normas!$A:$D,2,FALSE),VLOOKUP(Dati!$A9515,Normas!$A:$D,2,FALSE)*0.3)),"")</f>
      </c>
      <c r="I9515" s="2">
        <f>IFERROR(IF(ISBLANK($A9515),"",IF($A9515="Ūdeņraža jonu koncentrācija",VLOOKUP(Dati!$A9515,Normas!$A:$D,3,FALSE),VLOOKUP(Dati!$A9515,Normas!$A:$D,3,FALSE)*0.3)),"")</f>
      </c>
    </row>
    <row r="9516" spans="2:9" x14ac:dyDescent="0.2">
      <c r="B9516">
        <f>IF(ISBLANK(A9516),"",VLOOKUP(A9516,Normas!A:D,4,FALSE))</f>
      </c>
      <c r="E9516" s="2">
        <f>IF(ISBLANK(D9516),"",INT(YEARFRAC(D9516,'Vispārīga informācija'!$B$2)))</f>
      </c>
      <c r="F9516" s="2">
        <f>IFERROR(IF(ISBLANK($A9516),"",IF($A9516="Ūdeņraža jonu koncentrācija",VLOOKUP(Dati!$A9516,Normas!$A:$D,2,FALSE),VLOOKUP(Dati!$A9516,Normas!$A:$D,2,FALSE)*0.6)),"")</f>
      </c>
      <c r="G9516" s="2">
        <f>IFERROR(IF(ISBLANK($A9516),"",IF($A9516="Ūdeņraža jonu koncentrācija",VLOOKUP(Dati!$A9516,Normas!$A:$D,3,FALSE),VLOOKUP(Dati!$A9516,Normas!$A:$D,3,FALSE)*0.6)),"")</f>
      </c>
      <c r="H9516" s="2">
        <f>IFERROR(IF(ISBLANK($A9516),"",IF($A9516="Ūdeņraža jonu koncentrācija",VLOOKUP(Dati!$A9516,Normas!$A:$D,2,FALSE),VLOOKUP(Dati!$A9516,Normas!$A:$D,2,FALSE)*0.3)),"")</f>
      </c>
      <c r="I9516" s="2">
        <f>IFERROR(IF(ISBLANK($A9516),"",IF($A9516="Ūdeņraža jonu koncentrācija",VLOOKUP(Dati!$A9516,Normas!$A:$D,3,FALSE),VLOOKUP(Dati!$A9516,Normas!$A:$D,3,FALSE)*0.3)),"")</f>
      </c>
    </row>
    <row r="9517" spans="2:9" x14ac:dyDescent="0.2">
      <c r="B9517">
        <f>IF(ISBLANK(A9517),"",VLOOKUP(A9517,Normas!A:D,4,FALSE))</f>
      </c>
      <c r="E9517" s="2">
        <f>IF(ISBLANK(D9517),"",INT(YEARFRAC(D9517,'Vispārīga informācija'!$B$2)))</f>
      </c>
      <c r="F9517" s="2">
        <f>IFERROR(IF(ISBLANK($A9517),"",IF($A9517="Ūdeņraža jonu koncentrācija",VLOOKUP(Dati!$A9517,Normas!$A:$D,2,FALSE),VLOOKUP(Dati!$A9517,Normas!$A:$D,2,FALSE)*0.6)),"")</f>
      </c>
      <c r="G9517" s="2">
        <f>IFERROR(IF(ISBLANK($A9517),"",IF($A9517="Ūdeņraža jonu koncentrācija",VLOOKUP(Dati!$A9517,Normas!$A:$D,3,FALSE),VLOOKUP(Dati!$A9517,Normas!$A:$D,3,FALSE)*0.6)),"")</f>
      </c>
      <c r="H9517" s="2">
        <f>IFERROR(IF(ISBLANK($A9517),"",IF($A9517="Ūdeņraža jonu koncentrācija",VLOOKUP(Dati!$A9517,Normas!$A:$D,2,FALSE),VLOOKUP(Dati!$A9517,Normas!$A:$D,2,FALSE)*0.3)),"")</f>
      </c>
      <c r="I9517" s="2">
        <f>IFERROR(IF(ISBLANK($A9517),"",IF($A9517="Ūdeņraža jonu koncentrācija",VLOOKUP(Dati!$A9517,Normas!$A:$D,3,FALSE),VLOOKUP(Dati!$A9517,Normas!$A:$D,3,FALSE)*0.3)),"")</f>
      </c>
    </row>
    <row r="9518" spans="2:9" x14ac:dyDescent="0.2">
      <c r="B9518">
        <f>IF(ISBLANK(A9518),"",VLOOKUP(A9518,Normas!A:D,4,FALSE))</f>
      </c>
      <c r="E9518" s="2">
        <f>IF(ISBLANK(D9518),"",INT(YEARFRAC(D9518,'Vispārīga informācija'!$B$2)))</f>
      </c>
      <c r="F9518" s="2">
        <f>IFERROR(IF(ISBLANK($A9518),"",IF($A9518="Ūdeņraža jonu koncentrācija",VLOOKUP(Dati!$A9518,Normas!$A:$D,2,FALSE),VLOOKUP(Dati!$A9518,Normas!$A:$D,2,FALSE)*0.6)),"")</f>
      </c>
      <c r="G9518" s="2">
        <f>IFERROR(IF(ISBLANK($A9518),"",IF($A9518="Ūdeņraža jonu koncentrācija",VLOOKUP(Dati!$A9518,Normas!$A:$D,3,FALSE),VLOOKUP(Dati!$A9518,Normas!$A:$D,3,FALSE)*0.6)),"")</f>
      </c>
      <c r="H9518" s="2">
        <f>IFERROR(IF(ISBLANK($A9518),"",IF($A9518="Ūdeņraža jonu koncentrācija",VLOOKUP(Dati!$A9518,Normas!$A:$D,2,FALSE),VLOOKUP(Dati!$A9518,Normas!$A:$D,2,FALSE)*0.3)),"")</f>
      </c>
      <c r="I9518" s="2">
        <f>IFERROR(IF(ISBLANK($A9518),"",IF($A9518="Ūdeņraža jonu koncentrācija",VLOOKUP(Dati!$A9518,Normas!$A:$D,3,FALSE),VLOOKUP(Dati!$A9518,Normas!$A:$D,3,FALSE)*0.3)),"")</f>
      </c>
    </row>
    <row r="9519" spans="2:9" x14ac:dyDescent="0.2">
      <c r="B9519">
        <f>IF(ISBLANK(A9519),"",VLOOKUP(A9519,Normas!A:D,4,FALSE))</f>
      </c>
      <c r="E9519" s="2">
        <f>IF(ISBLANK(D9519),"",INT(YEARFRAC(D9519,'Vispārīga informācija'!$B$2)))</f>
      </c>
      <c r="F9519" s="2">
        <f>IFERROR(IF(ISBLANK($A9519),"",IF($A9519="Ūdeņraža jonu koncentrācija",VLOOKUP(Dati!$A9519,Normas!$A:$D,2,FALSE),VLOOKUP(Dati!$A9519,Normas!$A:$D,2,FALSE)*0.6)),"")</f>
      </c>
      <c r="G9519" s="2">
        <f>IFERROR(IF(ISBLANK($A9519),"",IF($A9519="Ūdeņraža jonu koncentrācija",VLOOKUP(Dati!$A9519,Normas!$A:$D,3,FALSE),VLOOKUP(Dati!$A9519,Normas!$A:$D,3,FALSE)*0.6)),"")</f>
      </c>
      <c r="H9519" s="2">
        <f>IFERROR(IF(ISBLANK($A9519),"",IF($A9519="Ūdeņraža jonu koncentrācija",VLOOKUP(Dati!$A9519,Normas!$A:$D,2,FALSE),VLOOKUP(Dati!$A9519,Normas!$A:$D,2,FALSE)*0.3)),"")</f>
      </c>
      <c r="I9519" s="2">
        <f>IFERROR(IF(ISBLANK($A9519),"",IF($A9519="Ūdeņraža jonu koncentrācija",VLOOKUP(Dati!$A9519,Normas!$A:$D,3,FALSE),VLOOKUP(Dati!$A9519,Normas!$A:$D,3,FALSE)*0.3)),"")</f>
      </c>
    </row>
    <row r="9520" spans="2:9" x14ac:dyDescent="0.2">
      <c r="B9520">
        <f>IF(ISBLANK(A9520),"",VLOOKUP(A9520,Normas!A:D,4,FALSE))</f>
      </c>
      <c r="E9520" s="2">
        <f>IF(ISBLANK(D9520),"",INT(YEARFRAC(D9520,'Vispārīga informācija'!$B$2)))</f>
      </c>
      <c r="F9520" s="2">
        <f>IFERROR(IF(ISBLANK($A9520),"",IF($A9520="Ūdeņraža jonu koncentrācija",VLOOKUP(Dati!$A9520,Normas!$A:$D,2,FALSE),VLOOKUP(Dati!$A9520,Normas!$A:$D,2,FALSE)*0.6)),"")</f>
      </c>
      <c r="G9520" s="2">
        <f>IFERROR(IF(ISBLANK($A9520),"",IF($A9520="Ūdeņraža jonu koncentrācija",VLOOKUP(Dati!$A9520,Normas!$A:$D,3,FALSE),VLOOKUP(Dati!$A9520,Normas!$A:$D,3,FALSE)*0.6)),"")</f>
      </c>
      <c r="H9520" s="2">
        <f>IFERROR(IF(ISBLANK($A9520),"",IF($A9520="Ūdeņraža jonu koncentrācija",VLOOKUP(Dati!$A9520,Normas!$A:$D,2,FALSE),VLOOKUP(Dati!$A9520,Normas!$A:$D,2,FALSE)*0.3)),"")</f>
      </c>
      <c r="I9520" s="2">
        <f>IFERROR(IF(ISBLANK($A9520),"",IF($A9520="Ūdeņraža jonu koncentrācija",VLOOKUP(Dati!$A9520,Normas!$A:$D,3,FALSE),VLOOKUP(Dati!$A9520,Normas!$A:$D,3,FALSE)*0.3)),"")</f>
      </c>
    </row>
    <row r="9521" spans="2:9" x14ac:dyDescent="0.2">
      <c r="B9521">
        <f>IF(ISBLANK(A9521),"",VLOOKUP(A9521,Normas!A:D,4,FALSE))</f>
      </c>
      <c r="E9521" s="2">
        <f>IF(ISBLANK(D9521),"",INT(YEARFRAC(D9521,'Vispārīga informācija'!$B$2)))</f>
      </c>
      <c r="F9521" s="2">
        <f>IFERROR(IF(ISBLANK($A9521),"",IF($A9521="Ūdeņraža jonu koncentrācija",VLOOKUP(Dati!$A9521,Normas!$A:$D,2,FALSE),VLOOKUP(Dati!$A9521,Normas!$A:$D,2,FALSE)*0.6)),"")</f>
      </c>
      <c r="G9521" s="2">
        <f>IFERROR(IF(ISBLANK($A9521),"",IF($A9521="Ūdeņraža jonu koncentrācija",VLOOKUP(Dati!$A9521,Normas!$A:$D,3,FALSE),VLOOKUP(Dati!$A9521,Normas!$A:$D,3,FALSE)*0.6)),"")</f>
      </c>
      <c r="H9521" s="2">
        <f>IFERROR(IF(ISBLANK($A9521),"",IF($A9521="Ūdeņraža jonu koncentrācija",VLOOKUP(Dati!$A9521,Normas!$A:$D,2,FALSE),VLOOKUP(Dati!$A9521,Normas!$A:$D,2,FALSE)*0.3)),"")</f>
      </c>
      <c r="I9521" s="2">
        <f>IFERROR(IF(ISBLANK($A9521),"",IF($A9521="Ūdeņraža jonu koncentrācija",VLOOKUP(Dati!$A9521,Normas!$A:$D,3,FALSE),VLOOKUP(Dati!$A9521,Normas!$A:$D,3,FALSE)*0.3)),"")</f>
      </c>
    </row>
    <row r="9522" spans="2:9" x14ac:dyDescent="0.2">
      <c r="B9522">
        <f>IF(ISBLANK(A9522),"",VLOOKUP(A9522,Normas!A:D,4,FALSE))</f>
      </c>
      <c r="E9522" s="2">
        <f>IF(ISBLANK(D9522),"",INT(YEARFRAC(D9522,'Vispārīga informācija'!$B$2)))</f>
      </c>
      <c r="F9522" s="2">
        <f>IFERROR(IF(ISBLANK($A9522),"",IF($A9522="Ūdeņraža jonu koncentrācija",VLOOKUP(Dati!$A9522,Normas!$A:$D,2,FALSE),VLOOKUP(Dati!$A9522,Normas!$A:$D,2,FALSE)*0.6)),"")</f>
      </c>
      <c r="G9522" s="2">
        <f>IFERROR(IF(ISBLANK($A9522),"",IF($A9522="Ūdeņraža jonu koncentrācija",VLOOKUP(Dati!$A9522,Normas!$A:$D,3,FALSE),VLOOKUP(Dati!$A9522,Normas!$A:$D,3,FALSE)*0.6)),"")</f>
      </c>
      <c r="H9522" s="2">
        <f>IFERROR(IF(ISBLANK($A9522),"",IF($A9522="Ūdeņraža jonu koncentrācija",VLOOKUP(Dati!$A9522,Normas!$A:$D,2,FALSE),VLOOKUP(Dati!$A9522,Normas!$A:$D,2,FALSE)*0.3)),"")</f>
      </c>
      <c r="I9522" s="2">
        <f>IFERROR(IF(ISBLANK($A9522),"",IF($A9522="Ūdeņraža jonu koncentrācija",VLOOKUP(Dati!$A9522,Normas!$A:$D,3,FALSE),VLOOKUP(Dati!$A9522,Normas!$A:$D,3,FALSE)*0.3)),"")</f>
      </c>
    </row>
    <row r="9523" spans="2:9" x14ac:dyDescent="0.2">
      <c r="B9523">
        <f>IF(ISBLANK(A9523),"",VLOOKUP(A9523,Normas!A:D,4,FALSE))</f>
      </c>
      <c r="E9523" s="2">
        <f>IF(ISBLANK(D9523),"",INT(YEARFRAC(D9523,'Vispārīga informācija'!$B$2)))</f>
      </c>
      <c r="F9523" s="2">
        <f>IFERROR(IF(ISBLANK($A9523),"",IF($A9523="Ūdeņraža jonu koncentrācija",VLOOKUP(Dati!$A9523,Normas!$A:$D,2,FALSE),VLOOKUP(Dati!$A9523,Normas!$A:$D,2,FALSE)*0.6)),"")</f>
      </c>
      <c r="G9523" s="2">
        <f>IFERROR(IF(ISBLANK($A9523),"",IF($A9523="Ūdeņraža jonu koncentrācija",VLOOKUP(Dati!$A9523,Normas!$A:$D,3,FALSE),VLOOKUP(Dati!$A9523,Normas!$A:$D,3,FALSE)*0.6)),"")</f>
      </c>
      <c r="H9523" s="2">
        <f>IFERROR(IF(ISBLANK($A9523),"",IF($A9523="Ūdeņraža jonu koncentrācija",VLOOKUP(Dati!$A9523,Normas!$A:$D,2,FALSE),VLOOKUP(Dati!$A9523,Normas!$A:$D,2,FALSE)*0.3)),"")</f>
      </c>
      <c r="I9523" s="2">
        <f>IFERROR(IF(ISBLANK($A9523),"",IF($A9523="Ūdeņraža jonu koncentrācija",VLOOKUP(Dati!$A9523,Normas!$A:$D,3,FALSE),VLOOKUP(Dati!$A9523,Normas!$A:$D,3,FALSE)*0.3)),"")</f>
      </c>
    </row>
    <row r="9524" spans="2:9" x14ac:dyDescent="0.2">
      <c r="B9524">
        <f>IF(ISBLANK(A9524),"",VLOOKUP(A9524,Normas!A:D,4,FALSE))</f>
      </c>
      <c r="E9524" s="2">
        <f>IF(ISBLANK(D9524),"",INT(YEARFRAC(D9524,'Vispārīga informācija'!$B$2)))</f>
      </c>
      <c r="F9524" s="2">
        <f>IFERROR(IF(ISBLANK($A9524),"",IF($A9524="Ūdeņraža jonu koncentrācija",VLOOKUP(Dati!$A9524,Normas!$A:$D,2,FALSE),VLOOKUP(Dati!$A9524,Normas!$A:$D,2,FALSE)*0.6)),"")</f>
      </c>
      <c r="G9524" s="2">
        <f>IFERROR(IF(ISBLANK($A9524),"",IF($A9524="Ūdeņraža jonu koncentrācija",VLOOKUP(Dati!$A9524,Normas!$A:$D,3,FALSE),VLOOKUP(Dati!$A9524,Normas!$A:$D,3,FALSE)*0.6)),"")</f>
      </c>
      <c r="H9524" s="2">
        <f>IFERROR(IF(ISBLANK($A9524),"",IF($A9524="Ūdeņraža jonu koncentrācija",VLOOKUP(Dati!$A9524,Normas!$A:$D,2,FALSE),VLOOKUP(Dati!$A9524,Normas!$A:$D,2,FALSE)*0.3)),"")</f>
      </c>
      <c r="I9524" s="2">
        <f>IFERROR(IF(ISBLANK($A9524),"",IF($A9524="Ūdeņraža jonu koncentrācija",VLOOKUP(Dati!$A9524,Normas!$A:$D,3,FALSE),VLOOKUP(Dati!$A9524,Normas!$A:$D,3,FALSE)*0.3)),"")</f>
      </c>
    </row>
    <row r="9525" spans="2:9" x14ac:dyDescent="0.2">
      <c r="B9525">
        <f>IF(ISBLANK(A9525),"",VLOOKUP(A9525,Normas!A:D,4,FALSE))</f>
      </c>
      <c r="E9525" s="2">
        <f>IF(ISBLANK(D9525),"",INT(YEARFRAC(D9525,'Vispārīga informācija'!$B$2)))</f>
      </c>
      <c r="F9525" s="2">
        <f>IFERROR(IF(ISBLANK($A9525),"",IF($A9525="Ūdeņraža jonu koncentrācija",VLOOKUP(Dati!$A9525,Normas!$A:$D,2,FALSE),VLOOKUP(Dati!$A9525,Normas!$A:$D,2,FALSE)*0.6)),"")</f>
      </c>
      <c r="G9525" s="2">
        <f>IFERROR(IF(ISBLANK($A9525),"",IF($A9525="Ūdeņraža jonu koncentrācija",VLOOKUP(Dati!$A9525,Normas!$A:$D,3,FALSE),VLOOKUP(Dati!$A9525,Normas!$A:$D,3,FALSE)*0.6)),"")</f>
      </c>
      <c r="H9525" s="2">
        <f>IFERROR(IF(ISBLANK($A9525),"",IF($A9525="Ūdeņraža jonu koncentrācija",VLOOKUP(Dati!$A9525,Normas!$A:$D,2,FALSE),VLOOKUP(Dati!$A9525,Normas!$A:$D,2,FALSE)*0.3)),"")</f>
      </c>
      <c r="I9525" s="2">
        <f>IFERROR(IF(ISBLANK($A9525),"",IF($A9525="Ūdeņraža jonu koncentrācija",VLOOKUP(Dati!$A9525,Normas!$A:$D,3,FALSE),VLOOKUP(Dati!$A9525,Normas!$A:$D,3,FALSE)*0.3)),"")</f>
      </c>
    </row>
    <row r="9526" spans="2:9" x14ac:dyDescent="0.2">
      <c r="B9526">
        <f>IF(ISBLANK(A9526),"",VLOOKUP(A9526,Normas!A:D,4,FALSE))</f>
      </c>
      <c r="E9526" s="2">
        <f>IF(ISBLANK(D9526),"",INT(YEARFRAC(D9526,'Vispārīga informācija'!$B$2)))</f>
      </c>
      <c r="F9526" s="2">
        <f>IFERROR(IF(ISBLANK($A9526),"",IF($A9526="Ūdeņraža jonu koncentrācija",VLOOKUP(Dati!$A9526,Normas!$A:$D,2,FALSE),VLOOKUP(Dati!$A9526,Normas!$A:$D,2,FALSE)*0.6)),"")</f>
      </c>
      <c r="G9526" s="2">
        <f>IFERROR(IF(ISBLANK($A9526),"",IF($A9526="Ūdeņraža jonu koncentrācija",VLOOKUP(Dati!$A9526,Normas!$A:$D,3,FALSE),VLOOKUP(Dati!$A9526,Normas!$A:$D,3,FALSE)*0.6)),"")</f>
      </c>
      <c r="H9526" s="2">
        <f>IFERROR(IF(ISBLANK($A9526),"",IF($A9526="Ūdeņraža jonu koncentrācija",VLOOKUP(Dati!$A9526,Normas!$A:$D,2,FALSE),VLOOKUP(Dati!$A9526,Normas!$A:$D,2,FALSE)*0.3)),"")</f>
      </c>
      <c r="I9526" s="2">
        <f>IFERROR(IF(ISBLANK($A9526),"",IF($A9526="Ūdeņraža jonu koncentrācija",VLOOKUP(Dati!$A9526,Normas!$A:$D,3,FALSE),VLOOKUP(Dati!$A9526,Normas!$A:$D,3,FALSE)*0.3)),"")</f>
      </c>
    </row>
    <row r="9527" spans="2:9" x14ac:dyDescent="0.2">
      <c r="B9527">
        <f>IF(ISBLANK(A9527),"",VLOOKUP(A9527,Normas!A:D,4,FALSE))</f>
      </c>
      <c r="E9527" s="2">
        <f>IF(ISBLANK(D9527),"",INT(YEARFRAC(D9527,'Vispārīga informācija'!$B$2)))</f>
      </c>
      <c r="F9527" s="2">
        <f>IFERROR(IF(ISBLANK($A9527),"",IF($A9527="Ūdeņraža jonu koncentrācija",VLOOKUP(Dati!$A9527,Normas!$A:$D,2,FALSE),VLOOKUP(Dati!$A9527,Normas!$A:$D,2,FALSE)*0.6)),"")</f>
      </c>
      <c r="G9527" s="2">
        <f>IFERROR(IF(ISBLANK($A9527),"",IF($A9527="Ūdeņraža jonu koncentrācija",VLOOKUP(Dati!$A9527,Normas!$A:$D,3,FALSE),VLOOKUP(Dati!$A9527,Normas!$A:$D,3,FALSE)*0.6)),"")</f>
      </c>
      <c r="H9527" s="2">
        <f>IFERROR(IF(ISBLANK($A9527),"",IF($A9527="Ūdeņraža jonu koncentrācija",VLOOKUP(Dati!$A9527,Normas!$A:$D,2,FALSE),VLOOKUP(Dati!$A9527,Normas!$A:$D,2,FALSE)*0.3)),"")</f>
      </c>
      <c r="I9527" s="2">
        <f>IFERROR(IF(ISBLANK($A9527),"",IF($A9527="Ūdeņraža jonu koncentrācija",VLOOKUP(Dati!$A9527,Normas!$A:$D,3,FALSE),VLOOKUP(Dati!$A9527,Normas!$A:$D,3,FALSE)*0.3)),"")</f>
      </c>
    </row>
    <row r="9528" spans="2:9" x14ac:dyDescent="0.2">
      <c r="B9528">
        <f>IF(ISBLANK(A9528),"",VLOOKUP(A9528,Normas!A:D,4,FALSE))</f>
      </c>
      <c r="E9528" s="2">
        <f>IF(ISBLANK(D9528),"",INT(YEARFRAC(D9528,'Vispārīga informācija'!$B$2)))</f>
      </c>
      <c r="F9528" s="2">
        <f>IFERROR(IF(ISBLANK($A9528),"",IF($A9528="Ūdeņraža jonu koncentrācija",VLOOKUP(Dati!$A9528,Normas!$A:$D,2,FALSE),VLOOKUP(Dati!$A9528,Normas!$A:$D,2,FALSE)*0.6)),"")</f>
      </c>
      <c r="G9528" s="2">
        <f>IFERROR(IF(ISBLANK($A9528),"",IF($A9528="Ūdeņraža jonu koncentrācija",VLOOKUP(Dati!$A9528,Normas!$A:$D,3,FALSE),VLOOKUP(Dati!$A9528,Normas!$A:$D,3,FALSE)*0.6)),"")</f>
      </c>
      <c r="H9528" s="2">
        <f>IFERROR(IF(ISBLANK($A9528),"",IF($A9528="Ūdeņraža jonu koncentrācija",VLOOKUP(Dati!$A9528,Normas!$A:$D,2,FALSE),VLOOKUP(Dati!$A9528,Normas!$A:$D,2,FALSE)*0.3)),"")</f>
      </c>
      <c r="I9528" s="2">
        <f>IFERROR(IF(ISBLANK($A9528),"",IF($A9528="Ūdeņraža jonu koncentrācija",VLOOKUP(Dati!$A9528,Normas!$A:$D,3,FALSE),VLOOKUP(Dati!$A9528,Normas!$A:$D,3,FALSE)*0.3)),"")</f>
      </c>
    </row>
    <row r="9529" spans="2:9" x14ac:dyDescent="0.2">
      <c r="B9529">
        <f>IF(ISBLANK(A9529),"",VLOOKUP(A9529,Normas!A:D,4,FALSE))</f>
      </c>
      <c r="E9529" s="2">
        <f>IF(ISBLANK(D9529),"",INT(YEARFRAC(D9529,'Vispārīga informācija'!$B$2)))</f>
      </c>
      <c r="F9529" s="2">
        <f>IFERROR(IF(ISBLANK($A9529),"",IF($A9529="Ūdeņraža jonu koncentrācija",VLOOKUP(Dati!$A9529,Normas!$A:$D,2,FALSE),VLOOKUP(Dati!$A9529,Normas!$A:$D,2,FALSE)*0.6)),"")</f>
      </c>
      <c r="G9529" s="2">
        <f>IFERROR(IF(ISBLANK($A9529),"",IF($A9529="Ūdeņraža jonu koncentrācija",VLOOKUP(Dati!$A9529,Normas!$A:$D,3,FALSE),VLOOKUP(Dati!$A9529,Normas!$A:$D,3,FALSE)*0.6)),"")</f>
      </c>
      <c r="H9529" s="2">
        <f>IFERROR(IF(ISBLANK($A9529),"",IF($A9529="Ūdeņraža jonu koncentrācija",VLOOKUP(Dati!$A9529,Normas!$A:$D,2,FALSE),VLOOKUP(Dati!$A9529,Normas!$A:$D,2,FALSE)*0.3)),"")</f>
      </c>
      <c r="I9529" s="2">
        <f>IFERROR(IF(ISBLANK($A9529),"",IF($A9529="Ūdeņraža jonu koncentrācija",VLOOKUP(Dati!$A9529,Normas!$A:$D,3,FALSE),VLOOKUP(Dati!$A9529,Normas!$A:$D,3,FALSE)*0.3)),"")</f>
      </c>
    </row>
    <row r="9530" spans="2:9" x14ac:dyDescent="0.2">
      <c r="B9530">
        <f>IF(ISBLANK(A9530),"",VLOOKUP(A9530,Normas!A:D,4,FALSE))</f>
      </c>
      <c r="E9530" s="2">
        <f>IF(ISBLANK(D9530),"",INT(YEARFRAC(D9530,'Vispārīga informācija'!$B$2)))</f>
      </c>
      <c r="F9530" s="2">
        <f>IFERROR(IF(ISBLANK($A9530),"",IF($A9530="Ūdeņraža jonu koncentrācija",VLOOKUP(Dati!$A9530,Normas!$A:$D,2,FALSE),VLOOKUP(Dati!$A9530,Normas!$A:$D,2,FALSE)*0.6)),"")</f>
      </c>
      <c r="G9530" s="2">
        <f>IFERROR(IF(ISBLANK($A9530),"",IF($A9530="Ūdeņraža jonu koncentrācija",VLOOKUP(Dati!$A9530,Normas!$A:$D,3,FALSE),VLOOKUP(Dati!$A9530,Normas!$A:$D,3,FALSE)*0.6)),"")</f>
      </c>
      <c r="H9530" s="2">
        <f>IFERROR(IF(ISBLANK($A9530),"",IF($A9530="Ūdeņraža jonu koncentrācija",VLOOKUP(Dati!$A9530,Normas!$A:$D,2,FALSE),VLOOKUP(Dati!$A9530,Normas!$A:$D,2,FALSE)*0.3)),"")</f>
      </c>
      <c r="I9530" s="2">
        <f>IFERROR(IF(ISBLANK($A9530),"",IF($A9530="Ūdeņraža jonu koncentrācija",VLOOKUP(Dati!$A9530,Normas!$A:$D,3,FALSE),VLOOKUP(Dati!$A9530,Normas!$A:$D,3,FALSE)*0.3)),"")</f>
      </c>
    </row>
    <row r="9531" spans="2:9" x14ac:dyDescent="0.2">
      <c r="B9531">
        <f>IF(ISBLANK(A9531),"",VLOOKUP(A9531,Normas!A:D,4,FALSE))</f>
      </c>
      <c r="E9531" s="2">
        <f>IF(ISBLANK(D9531),"",INT(YEARFRAC(D9531,'Vispārīga informācija'!$B$2)))</f>
      </c>
      <c r="F9531" s="2">
        <f>IFERROR(IF(ISBLANK($A9531),"",IF($A9531="Ūdeņraža jonu koncentrācija",VLOOKUP(Dati!$A9531,Normas!$A:$D,2,FALSE),VLOOKUP(Dati!$A9531,Normas!$A:$D,2,FALSE)*0.6)),"")</f>
      </c>
      <c r="G9531" s="2">
        <f>IFERROR(IF(ISBLANK($A9531),"",IF($A9531="Ūdeņraža jonu koncentrācija",VLOOKUP(Dati!$A9531,Normas!$A:$D,3,FALSE),VLOOKUP(Dati!$A9531,Normas!$A:$D,3,FALSE)*0.6)),"")</f>
      </c>
      <c r="H9531" s="2">
        <f>IFERROR(IF(ISBLANK($A9531),"",IF($A9531="Ūdeņraža jonu koncentrācija",VLOOKUP(Dati!$A9531,Normas!$A:$D,2,FALSE),VLOOKUP(Dati!$A9531,Normas!$A:$D,2,FALSE)*0.3)),"")</f>
      </c>
      <c r="I9531" s="2">
        <f>IFERROR(IF(ISBLANK($A9531),"",IF($A9531="Ūdeņraža jonu koncentrācija",VLOOKUP(Dati!$A9531,Normas!$A:$D,3,FALSE),VLOOKUP(Dati!$A9531,Normas!$A:$D,3,FALSE)*0.3)),"")</f>
      </c>
    </row>
    <row r="9532" spans="2:9" x14ac:dyDescent="0.2">
      <c r="B9532">
        <f>IF(ISBLANK(A9532),"",VLOOKUP(A9532,Normas!A:D,4,FALSE))</f>
      </c>
      <c r="E9532" s="2">
        <f>IF(ISBLANK(D9532),"",INT(YEARFRAC(D9532,'Vispārīga informācija'!$B$2)))</f>
      </c>
      <c r="F9532" s="2">
        <f>IFERROR(IF(ISBLANK($A9532),"",IF($A9532="Ūdeņraža jonu koncentrācija",VLOOKUP(Dati!$A9532,Normas!$A:$D,2,FALSE),VLOOKUP(Dati!$A9532,Normas!$A:$D,2,FALSE)*0.6)),"")</f>
      </c>
      <c r="G9532" s="2">
        <f>IFERROR(IF(ISBLANK($A9532),"",IF($A9532="Ūdeņraža jonu koncentrācija",VLOOKUP(Dati!$A9532,Normas!$A:$D,3,FALSE),VLOOKUP(Dati!$A9532,Normas!$A:$D,3,FALSE)*0.6)),"")</f>
      </c>
      <c r="H9532" s="2">
        <f>IFERROR(IF(ISBLANK($A9532),"",IF($A9532="Ūdeņraža jonu koncentrācija",VLOOKUP(Dati!$A9532,Normas!$A:$D,2,FALSE),VLOOKUP(Dati!$A9532,Normas!$A:$D,2,FALSE)*0.3)),"")</f>
      </c>
      <c r="I9532" s="2">
        <f>IFERROR(IF(ISBLANK($A9532),"",IF($A9532="Ūdeņraža jonu koncentrācija",VLOOKUP(Dati!$A9532,Normas!$A:$D,3,FALSE),VLOOKUP(Dati!$A9532,Normas!$A:$D,3,FALSE)*0.3)),"")</f>
      </c>
    </row>
    <row r="9533" spans="2:9" x14ac:dyDescent="0.2">
      <c r="B9533">
        <f>IF(ISBLANK(A9533),"",VLOOKUP(A9533,Normas!A:D,4,FALSE))</f>
      </c>
      <c r="E9533" s="2">
        <f>IF(ISBLANK(D9533),"",INT(YEARFRAC(D9533,'Vispārīga informācija'!$B$2)))</f>
      </c>
      <c r="F9533" s="2">
        <f>IFERROR(IF(ISBLANK($A9533),"",IF($A9533="Ūdeņraža jonu koncentrācija",VLOOKUP(Dati!$A9533,Normas!$A:$D,2,FALSE),VLOOKUP(Dati!$A9533,Normas!$A:$D,2,FALSE)*0.6)),"")</f>
      </c>
      <c r="G9533" s="2">
        <f>IFERROR(IF(ISBLANK($A9533),"",IF($A9533="Ūdeņraža jonu koncentrācija",VLOOKUP(Dati!$A9533,Normas!$A:$D,3,FALSE),VLOOKUP(Dati!$A9533,Normas!$A:$D,3,FALSE)*0.6)),"")</f>
      </c>
      <c r="H9533" s="2">
        <f>IFERROR(IF(ISBLANK($A9533),"",IF($A9533="Ūdeņraža jonu koncentrācija",VLOOKUP(Dati!$A9533,Normas!$A:$D,2,FALSE),VLOOKUP(Dati!$A9533,Normas!$A:$D,2,FALSE)*0.3)),"")</f>
      </c>
      <c r="I9533" s="2">
        <f>IFERROR(IF(ISBLANK($A9533),"",IF($A9533="Ūdeņraža jonu koncentrācija",VLOOKUP(Dati!$A9533,Normas!$A:$D,3,FALSE),VLOOKUP(Dati!$A9533,Normas!$A:$D,3,FALSE)*0.3)),"")</f>
      </c>
    </row>
    <row r="9534" spans="2:9" x14ac:dyDescent="0.2">
      <c r="B9534">
        <f>IF(ISBLANK(A9534),"",VLOOKUP(A9534,Normas!A:D,4,FALSE))</f>
      </c>
      <c r="E9534" s="2">
        <f>IF(ISBLANK(D9534),"",INT(YEARFRAC(D9534,'Vispārīga informācija'!$B$2)))</f>
      </c>
      <c r="F9534" s="2">
        <f>IFERROR(IF(ISBLANK($A9534),"",IF($A9534="Ūdeņraža jonu koncentrācija",VLOOKUP(Dati!$A9534,Normas!$A:$D,2,FALSE),VLOOKUP(Dati!$A9534,Normas!$A:$D,2,FALSE)*0.6)),"")</f>
      </c>
      <c r="G9534" s="2">
        <f>IFERROR(IF(ISBLANK($A9534),"",IF($A9534="Ūdeņraža jonu koncentrācija",VLOOKUP(Dati!$A9534,Normas!$A:$D,3,FALSE),VLOOKUP(Dati!$A9534,Normas!$A:$D,3,FALSE)*0.6)),"")</f>
      </c>
      <c r="H9534" s="2">
        <f>IFERROR(IF(ISBLANK($A9534),"",IF($A9534="Ūdeņraža jonu koncentrācija",VLOOKUP(Dati!$A9534,Normas!$A:$D,2,FALSE),VLOOKUP(Dati!$A9534,Normas!$A:$D,2,FALSE)*0.3)),"")</f>
      </c>
      <c r="I9534" s="2">
        <f>IFERROR(IF(ISBLANK($A9534),"",IF($A9534="Ūdeņraža jonu koncentrācija",VLOOKUP(Dati!$A9534,Normas!$A:$D,3,FALSE),VLOOKUP(Dati!$A9534,Normas!$A:$D,3,FALSE)*0.3)),"")</f>
      </c>
    </row>
    <row r="9535" spans="2:9" x14ac:dyDescent="0.2">
      <c r="B9535">
        <f>IF(ISBLANK(A9535),"",VLOOKUP(A9535,Normas!A:D,4,FALSE))</f>
      </c>
      <c r="E9535" s="2">
        <f>IF(ISBLANK(D9535),"",INT(YEARFRAC(D9535,'Vispārīga informācija'!$B$2)))</f>
      </c>
      <c r="F9535" s="2">
        <f>IFERROR(IF(ISBLANK($A9535),"",IF($A9535="Ūdeņraža jonu koncentrācija",VLOOKUP(Dati!$A9535,Normas!$A:$D,2,FALSE),VLOOKUP(Dati!$A9535,Normas!$A:$D,2,FALSE)*0.6)),"")</f>
      </c>
      <c r="G9535" s="2">
        <f>IFERROR(IF(ISBLANK($A9535),"",IF($A9535="Ūdeņraža jonu koncentrācija",VLOOKUP(Dati!$A9535,Normas!$A:$D,3,FALSE),VLOOKUP(Dati!$A9535,Normas!$A:$D,3,FALSE)*0.6)),"")</f>
      </c>
      <c r="H9535" s="2">
        <f>IFERROR(IF(ISBLANK($A9535),"",IF($A9535="Ūdeņraža jonu koncentrācija",VLOOKUP(Dati!$A9535,Normas!$A:$D,2,FALSE),VLOOKUP(Dati!$A9535,Normas!$A:$D,2,FALSE)*0.3)),"")</f>
      </c>
      <c r="I9535" s="2">
        <f>IFERROR(IF(ISBLANK($A9535),"",IF($A9535="Ūdeņraža jonu koncentrācija",VLOOKUP(Dati!$A9535,Normas!$A:$D,3,FALSE),VLOOKUP(Dati!$A9535,Normas!$A:$D,3,FALSE)*0.3)),"")</f>
      </c>
    </row>
    <row r="9536" spans="2:9" x14ac:dyDescent="0.2">
      <c r="B9536">
        <f>IF(ISBLANK(A9536),"",VLOOKUP(A9536,Normas!A:D,4,FALSE))</f>
      </c>
      <c r="E9536" s="2">
        <f>IF(ISBLANK(D9536),"",INT(YEARFRAC(D9536,'Vispārīga informācija'!$B$2)))</f>
      </c>
      <c r="F9536" s="2">
        <f>IFERROR(IF(ISBLANK($A9536),"",IF($A9536="Ūdeņraža jonu koncentrācija",VLOOKUP(Dati!$A9536,Normas!$A:$D,2,FALSE),VLOOKUP(Dati!$A9536,Normas!$A:$D,2,FALSE)*0.6)),"")</f>
      </c>
      <c r="G9536" s="2">
        <f>IFERROR(IF(ISBLANK($A9536),"",IF($A9536="Ūdeņraža jonu koncentrācija",VLOOKUP(Dati!$A9536,Normas!$A:$D,3,FALSE),VLOOKUP(Dati!$A9536,Normas!$A:$D,3,FALSE)*0.6)),"")</f>
      </c>
      <c r="H9536" s="2">
        <f>IFERROR(IF(ISBLANK($A9536),"",IF($A9536="Ūdeņraža jonu koncentrācija",VLOOKUP(Dati!$A9536,Normas!$A:$D,2,FALSE),VLOOKUP(Dati!$A9536,Normas!$A:$D,2,FALSE)*0.3)),"")</f>
      </c>
      <c r="I9536" s="2">
        <f>IFERROR(IF(ISBLANK($A9536),"",IF($A9536="Ūdeņraža jonu koncentrācija",VLOOKUP(Dati!$A9536,Normas!$A:$D,3,FALSE),VLOOKUP(Dati!$A9536,Normas!$A:$D,3,FALSE)*0.3)),"")</f>
      </c>
    </row>
    <row r="9537" spans="2:9" x14ac:dyDescent="0.2">
      <c r="B9537">
        <f>IF(ISBLANK(A9537),"",VLOOKUP(A9537,Normas!A:D,4,FALSE))</f>
      </c>
      <c r="E9537" s="2">
        <f>IF(ISBLANK(D9537),"",INT(YEARFRAC(D9537,'Vispārīga informācija'!$B$2)))</f>
      </c>
      <c r="F9537" s="2">
        <f>IFERROR(IF(ISBLANK($A9537),"",IF($A9537="Ūdeņraža jonu koncentrācija",VLOOKUP(Dati!$A9537,Normas!$A:$D,2,FALSE),VLOOKUP(Dati!$A9537,Normas!$A:$D,2,FALSE)*0.6)),"")</f>
      </c>
      <c r="G9537" s="2">
        <f>IFERROR(IF(ISBLANK($A9537),"",IF($A9537="Ūdeņraža jonu koncentrācija",VLOOKUP(Dati!$A9537,Normas!$A:$D,3,FALSE),VLOOKUP(Dati!$A9537,Normas!$A:$D,3,FALSE)*0.6)),"")</f>
      </c>
      <c r="H9537" s="2">
        <f>IFERROR(IF(ISBLANK($A9537),"",IF($A9537="Ūdeņraža jonu koncentrācija",VLOOKUP(Dati!$A9537,Normas!$A:$D,2,FALSE),VLOOKUP(Dati!$A9537,Normas!$A:$D,2,FALSE)*0.3)),"")</f>
      </c>
      <c r="I9537" s="2">
        <f>IFERROR(IF(ISBLANK($A9537),"",IF($A9537="Ūdeņraža jonu koncentrācija",VLOOKUP(Dati!$A9537,Normas!$A:$D,3,FALSE),VLOOKUP(Dati!$A9537,Normas!$A:$D,3,FALSE)*0.3)),"")</f>
      </c>
    </row>
    <row r="9538" spans="2:9" x14ac:dyDescent="0.2">
      <c r="B9538">
        <f>IF(ISBLANK(A9538),"",VLOOKUP(A9538,Normas!A:D,4,FALSE))</f>
      </c>
      <c r="E9538" s="2">
        <f>IF(ISBLANK(D9538),"",INT(YEARFRAC(D9538,'Vispārīga informācija'!$B$2)))</f>
      </c>
      <c r="F9538" s="2">
        <f>IFERROR(IF(ISBLANK($A9538),"",IF($A9538="Ūdeņraža jonu koncentrācija",VLOOKUP(Dati!$A9538,Normas!$A:$D,2,FALSE),VLOOKUP(Dati!$A9538,Normas!$A:$D,2,FALSE)*0.6)),"")</f>
      </c>
      <c r="G9538" s="2">
        <f>IFERROR(IF(ISBLANK($A9538),"",IF($A9538="Ūdeņraža jonu koncentrācija",VLOOKUP(Dati!$A9538,Normas!$A:$D,3,FALSE),VLOOKUP(Dati!$A9538,Normas!$A:$D,3,FALSE)*0.6)),"")</f>
      </c>
      <c r="H9538" s="2">
        <f>IFERROR(IF(ISBLANK($A9538),"",IF($A9538="Ūdeņraža jonu koncentrācija",VLOOKUP(Dati!$A9538,Normas!$A:$D,2,FALSE),VLOOKUP(Dati!$A9538,Normas!$A:$D,2,FALSE)*0.3)),"")</f>
      </c>
      <c r="I9538" s="2">
        <f>IFERROR(IF(ISBLANK($A9538),"",IF($A9538="Ūdeņraža jonu koncentrācija",VLOOKUP(Dati!$A9538,Normas!$A:$D,3,FALSE),VLOOKUP(Dati!$A9538,Normas!$A:$D,3,FALSE)*0.3)),"")</f>
      </c>
    </row>
    <row r="9539" spans="2:9" x14ac:dyDescent="0.2">
      <c r="B9539">
        <f>IF(ISBLANK(A9539),"",VLOOKUP(A9539,Normas!A:D,4,FALSE))</f>
      </c>
      <c r="E9539" s="2">
        <f>IF(ISBLANK(D9539),"",INT(YEARFRAC(D9539,'Vispārīga informācija'!$B$2)))</f>
      </c>
      <c r="F9539" s="2">
        <f>IFERROR(IF(ISBLANK($A9539),"",IF($A9539="Ūdeņraža jonu koncentrācija",VLOOKUP(Dati!$A9539,Normas!$A:$D,2,FALSE),VLOOKUP(Dati!$A9539,Normas!$A:$D,2,FALSE)*0.6)),"")</f>
      </c>
      <c r="G9539" s="2">
        <f>IFERROR(IF(ISBLANK($A9539),"",IF($A9539="Ūdeņraža jonu koncentrācija",VLOOKUP(Dati!$A9539,Normas!$A:$D,3,FALSE),VLOOKUP(Dati!$A9539,Normas!$A:$D,3,FALSE)*0.6)),"")</f>
      </c>
      <c r="H9539" s="2">
        <f>IFERROR(IF(ISBLANK($A9539),"",IF($A9539="Ūdeņraža jonu koncentrācija",VLOOKUP(Dati!$A9539,Normas!$A:$D,2,FALSE),VLOOKUP(Dati!$A9539,Normas!$A:$D,2,FALSE)*0.3)),"")</f>
      </c>
      <c r="I9539" s="2">
        <f>IFERROR(IF(ISBLANK($A9539),"",IF($A9539="Ūdeņraža jonu koncentrācija",VLOOKUP(Dati!$A9539,Normas!$A:$D,3,FALSE),VLOOKUP(Dati!$A9539,Normas!$A:$D,3,FALSE)*0.3)),"")</f>
      </c>
    </row>
    <row r="9540" spans="2:9" x14ac:dyDescent="0.2">
      <c r="B9540">
        <f>IF(ISBLANK(A9540),"",VLOOKUP(A9540,Normas!A:D,4,FALSE))</f>
      </c>
      <c r="E9540" s="2">
        <f>IF(ISBLANK(D9540),"",INT(YEARFRAC(D9540,'Vispārīga informācija'!$B$2)))</f>
      </c>
      <c r="F9540" s="2">
        <f>IFERROR(IF(ISBLANK($A9540),"",IF($A9540="Ūdeņraža jonu koncentrācija",VLOOKUP(Dati!$A9540,Normas!$A:$D,2,FALSE),VLOOKUP(Dati!$A9540,Normas!$A:$D,2,FALSE)*0.6)),"")</f>
      </c>
      <c r="G9540" s="2">
        <f>IFERROR(IF(ISBLANK($A9540),"",IF($A9540="Ūdeņraža jonu koncentrācija",VLOOKUP(Dati!$A9540,Normas!$A:$D,3,FALSE),VLOOKUP(Dati!$A9540,Normas!$A:$D,3,FALSE)*0.6)),"")</f>
      </c>
      <c r="H9540" s="2">
        <f>IFERROR(IF(ISBLANK($A9540),"",IF($A9540="Ūdeņraža jonu koncentrācija",VLOOKUP(Dati!$A9540,Normas!$A:$D,2,FALSE),VLOOKUP(Dati!$A9540,Normas!$A:$D,2,FALSE)*0.3)),"")</f>
      </c>
      <c r="I9540" s="2">
        <f>IFERROR(IF(ISBLANK($A9540),"",IF($A9540="Ūdeņraža jonu koncentrācija",VLOOKUP(Dati!$A9540,Normas!$A:$D,3,FALSE),VLOOKUP(Dati!$A9540,Normas!$A:$D,3,FALSE)*0.3)),"")</f>
      </c>
    </row>
    <row r="9541" spans="2:9" x14ac:dyDescent="0.2">
      <c r="B9541">
        <f>IF(ISBLANK(A9541),"",VLOOKUP(A9541,Normas!A:D,4,FALSE))</f>
      </c>
      <c r="E9541" s="2">
        <f>IF(ISBLANK(D9541),"",INT(YEARFRAC(D9541,'Vispārīga informācija'!$B$2)))</f>
      </c>
      <c r="F9541" s="2">
        <f>IFERROR(IF(ISBLANK($A9541),"",IF($A9541="Ūdeņraža jonu koncentrācija",VLOOKUP(Dati!$A9541,Normas!$A:$D,2,FALSE),VLOOKUP(Dati!$A9541,Normas!$A:$D,2,FALSE)*0.6)),"")</f>
      </c>
      <c r="G9541" s="2">
        <f>IFERROR(IF(ISBLANK($A9541),"",IF($A9541="Ūdeņraža jonu koncentrācija",VLOOKUP(Dati!$A9541,Normas!$A:$D,3,FALSE),VLOOKUP(Dati!$A9541,Normas!$A:$D,3,FALSE)*0.6)),"")</f>
      </c>
      <c r="H9541" s="2">
        <f>IFERROR(IF(ISBLANK($A9541),"",IF($A9541="Ūdeņraža jonu koncentrācija",VLOOKUP(Dati!$A9541,Normas!$A:$D,2,FALSE),VLOOKUP(Dati!$A9541,Normas!$A:$D,2,FALSE)*0.3)),"")</f>
      </c>
      <c r="I9541" s="2">
        <f>IFERROR(IF(ISBLANK($A9541),"",IF($A9541="Ūdeņraža jonu koncentrācija",VLOOKUP(Dati!$A9541,Normas!$A:$D,3,FALSE),VLOOKUP(Dati!$A9541,Normas!$A:$D,3,FALSE)*0.3)),"")</f>
      </c>
    </row>
    <row r="9542" spans="2:9" x14ac:dyDescent="0.2">
      <c r="B9542">
        <f>IF(ISBLANK(A9542),"",VLOOKUP(A9542,Normas!A:D,4,FALSE))</f>
      </c>
      <c r="E9542" s="2">
        <f>IF(ISBLANK(D9542),"",INT(YEARFRAC(D9542,'Vispārīga informācija'!$B$2)))</f>
      </c>
      <c r="F9542" s="2">
        <f>IFERROR(IF(ISBLANK($A9542),"",IF($A9542="Ūdeņraža jonu koncentrācija",VLOOKUP(Dati!$A9542,Normas!$A:$D,2,FALSE),VLOOKUP(Dati!$A9542,Normas!$A:$D,2,FALSE)*0.6)),"")</f>
      </c>
      <c r="G9542" s="2">
        <f>IFERROR(IF(ISBLANK($A9542),"",IF($A9542="Ūdeņraža jonu koncentrācija",VLOOKUP(Dati!$A9542,Normas!$A:$D,3,FALSE),VLOOKUP(Dati!$A9542,Normas!$A:$D,3,FALSE)*0.6)),"")</f>
      </c>
      <c r="H9542" s="2">
        <f>IFERROR(IF(ISBLANK($A9542),"",IF($A9542="Ūdeņraža jonu koncentrācija",VLOOKUP(Dati!$A9542,Normas!$A:$D,2,FALSE),VLOOKUP(Dati!$A9542,Normas!$A:$D,2,FALSE)*0.3)),"")</f>
      </c>
      <c r="I9542" s="2">
        <f>IFERROR(IF(ISBLANK($A9542),"",IF($A9542="Ūdeņraža jonu koncentrācija",VLOOKUP(Dati!$A9542,Normas!$A:$D,3,FALSE),VLOOKUP(Dati!$A9542,Normas!$A:$D,3,FALSE)*0.3)),"")</f>
      </c>
    </row>
    <row r="9543" spans="2:9" x14ac:dyDescent="0.2">
      <c r="B9543">
        <f>IF(ISBLANK(A9543),"",VLOOKUP(A9543,Normas!A:D,4,FALSE))</f>
      </c>
      <c r="E9543" s="2">
        <f>IF(ISBLANK(D9543),"",INT(YEARFRAC(D9543,'Vispārīga informācija'!$B$2)))</f>
      </c>
      <c r="F9543" s="2">
        <f>IFERROR(IF(ISBLANK($A9543),"",IF($A9543="Ūdeņraža jonu koncentrācija",VLOOKUP(Dati!$A9543,Normas!$A:$D,2,FALSE),VLOOKUP(Dati!$A9543,Normas!$A:$D,2,FALSE)*0.6)),"")</f>
      </c>
      <c r="G9543" s="2">
        <f>IFERROR(IF(ISBLANK($A9543),"",IF($A9543="Ūdeņraža jonu koncentrācija",VLOOKUP(Dati!$A9543,Normas!$A:$D,3,FALSE),VLOOKUP(Dati!$A9543,Normas!$A:$D,3,FALSE)*0.6)),"")</f>
      </c>
      <c r="H9543" s="2">
        <f>IFERROR(IF(ISBLANK($A9543),"",IF($A9543="Ūdeņraža jonu koncentrācija",VLOOKUP(Dati!$A9543,Normas!$A:$D,2,FALSE),VLOOKUP(Dati!$A9543,Normas!$A:$D,2,FALSE)*0.3)),"")</f>
      </c>
      <c r="I9543" s="2">
        <f>IFERROR(IF(ISBLANK($A9543),"",IF($A9543="Ūdeņraža jonu koncentrācija",VLOOKUP(Dati!$A9543,Normas!$A:$D,3,FALSE),VLOOKUP(Dati!$A9543,Normas!$A:$D,3,FALSE)*0.3)),"")</f>
      </c>
    </row>
    <row r="9544" spans="2:9" x14ac:dyDescent="0.2">
      <c r="B9544">
        <f>IF(ISBLANK(A9544),"",VLOOKUP(A9544,Normas!A:D,4,FALSE))</f>
      </c>
      <c r="E9544" s="2">
        <f>IF(ISBLANK(D9544),"",INT(YEARFRAC(D9544,'Vispārīga informācija'!$B$2)))</f>
      </c>
      <c r="F9544" s="2">
        <f>IFERROR(IF(ISBLANK($A9544),"",IF($A9544="Ūdeņraža jonu koncentrācija",VLOOKUP(Dati!$A9544,Normas!$A:$D,2,FALSE),VLOOKUP(Dati!$A9544,Normas!$A:$D,2,FALSE)*0.6)),"")</f>
      </c>
      <c r="G9544" s="2">
        <f>IFERROR(IF(ISBLANK($A9544),"",IF($A9544="Ūdeņraža jonu koncentrācija",VLOOKUP(Dati!$A9544,Normas!$A:$D,3,FALSE),VLOOKUP(Dati!$A9544,Normas!$A:$D,3,FALSE)*0.6)),"")</f>
      </c>
      <c r="H9544" s="2">
        <f>IFERROR(IF(ISBLANK($A9544),"",IF($A9544="Ūdeņraža jonu koncentrācija",VLOOKUP(Dati!$A9544,Normas!$A:$D,2,FALSE),VLOOKUP(Dati!$A9544,Normas!$A:$D,2,FALSE)*0.3)),"")</f>
      </c>
      <c r="I9544" s="2">
        <f>IFERROR(IF(ISBLANK($A9544),"",IF($A9544="Ūdeņraža jonu koncentrācija",VLOOKUP(Dati!$A9544,Normas!$A:$D,3,FALSE),VLOOKUP(Dati!$A9544,Normas!$A:$D,3,FALSE)*0.3)),"")</f>
      </c>
    </row>
    <row r="9545" spans="2:9" x14ac:dyDescent="0.2">
      <c r="B9545">
        <f>IF(ISBLANK(A9545),"",VLOOKUP(A9545,Normas!A:D,4,FALSE))</f>
      </c>
      <c r="E9545" s="2">
        <f>IF(ISBLANK(D9545),"",INT(YEARFRAC(D9545,'Vispārīga informācija'!$B$2)))</f>
      </c>
      <c r="F9545" s="2">
        <f>IFERROR(IF(ISBLANK($A9545),"",IF($A9545="Ūdeņraža jonu koncentrācija",VLOOKUP(Dati!$A9545,Normas!$A:$D,2,FALSE),VLOOKUP(Dati!$A9545,Normas!$A:$D,2,FALSE)*0.6)),"")</f>
      </c>
      <c r="G9545" s="2">
        <f>IFERROR(IF(ISBLANK($A9545),"",IF($A9545="Ūdeņraža jonu koncentrācija",VLOOKUP(Dati!$A9545,Normas!$A:$D,3,FALSE),VLOOKUP(Dati!$A9545,Normas!$A:$D,3,FALSE)*0.6)),"")</f>
      </c>
      <c r="H9545" s="2">
        <f>IFERROR(IF(ISBLANK($A9545),"",IF($A9545="Ūdeņraža jonu koncentrācija",VLOOKUP(Dati!$A9545,Normas!$A:$D,2,FALSE),VLOOKUP(Dati!$A9545,Normas!$A:$D,2,FALSE)*0.3)),"")</f>
      </c>
      <c r="I9545" s="2">
        <f>IFERROR(IF(ISBLANK($A9545),"",IF($A9545="Ūdeņraža jonu koncentrācija",VLOOKUP(Dati!$A9545,Normas!$A:$D,3,FALSE),VLOOKUP(Dati!$A9545,Normas!$A:$D,3,FALSE)*0.3)),"")</f>
      </c>
    </row>
    <row r="9546" spans="2:9" x14ac:dyDescent="0.2">
      <c r="B9546">
        <f>IF(ISBLANK(A9546),"",VLOOKUP(A9546,Normas!A:D,4,FALSE))</f>
      </c>
      <c r="E9546" s="2">
        <f>IF(ISBLANK(D9546),"",INT(YEARFRAC(D9546,'Vispārīga informācija'!$B$2)))</f>
      </c>
      <c r="F9546" s="2">
        <f>IFERROR(IF(ISBLANK($A9546),"",IF($A9546="Ūdeņraža jonu koncentrācija",VLOOKUP(Dati!$A9546,Normas!$A:$D,2,FALSE),VLOOKUP(Dati!$A9546,Normas!$A:$D,2,FALSE)*0.6)),"")</f>
      </c>
      <c r="G9546" s="2">
        <f>IFERROR(IF(ISBLANK($A9546),"",IF($A9546="Ūdeņraža jonu koncentrācija",VLOOKUP(Dati!$A9546,Normas!$A:$D,3,FALSE),VLOOKUP(Dati!$A9546,Normas!$A:$D,3,FALSE)*0.6)),"")</f>
      </c>
      <c r="H9546" s="2">
        <f>IFERROR(IF(ISBLANK($A9546),"",IF($A9546="Ūdeņraža jonu koncentrācija",VLOOKUP(Dati!$A9546,Normas!$A:$D,2,FALSE),VLOOKUP(Dati!$A9546,Normas!$A:$D,2,FALSE)*0.3)),"")</f>
      </c>
      <c r="I9546" s="2">
        <f>IFERROR(IF(ISBLANK($A9546),"",IF($A9546="Ūdeņraža jonu koncentrācija",VLOOKUP(Dati!$A9546,Normas!$A:$D,3,FALSE),VLOOKUP(Dati!$A9546,Normas!$A:$D,3,FALSE)*0.3)),"")</f>
      </c>
    </row>
    <row r="9547" spans="2:9" x14ac:dyDescent="0.2">
      <c r="B9547">
        <f>IF(ISBLANK(A9547),"",VLOOKUP(A9547,Normas!A:D,4,FALSE))</f>
      </c>
      <c r="E9547" s="2">
        <f>IF(ISBLANK(D9547),"",INT(YEARFRAC(D9547,'Vispārīga informācija'!$B$2)))</f>
      </c>
      <c r="F9547" s="2">
        <f>IFERROR(IF(ISBLANK($A9547),"",IF($A9547="Ūdeņraža jonu koncentrācija",VLOOKUP(Dati!$A9547,Normas!$A:$D,2,FALSE),VLOOKUP(Dati!$A9547,Normas!$A:$D,2,FALSE)*0.6)),"")</f>
      </c>
      <c r="G9547" s="2">
        <f>IFERROR(IF(ISBLANK($A9547),"",IF($A9547="Ūdeņraža jonu koncentrācija",VLOOKUP(Dati!$A9547,Normas!$A:$D,3,FALSE),VLOOKUP(Dati!$A9547,Normas!$A:$D,3,FALSE)*0.6)),"")</f>
      </c>
      <c r="H9547" s="2">
        <f>IFERROR(IF(ISBLANK($A9547),"",IF($A9547="Ūdeņraža jonu koncentrācija",VLOOKUP(Dati!$A9547,Normas!$A:$D,2,FALSE),VLOOKUP(Dati!$A9547,Normas!$A:$D,2,FALSE)*0.3)),"")</f>
      </c>
      <c r="I9547" s="2">
        <f>IFERROR(IF(ISBLANK($A9547),"",IF($A9547="Ūdeņraža jonu koncentrācija",VLOOKUP(Dati!$A9547,Normas!$A:$D,3,FALSE),VLOOKUP(Dati!$A9547,Normas!$A:$D,3,FALSE)*0.3)),"")</f>
      </c>
    </row>
    <row r="9548" spans="2:9" x14ac:dyDescent="0.2">
      <c r="B9548">
        <f>IF(ISBLANK(A9548),"",VLOOKUP(A9548,Normas!A:D,4,FALSE))</f>
      </c>
      <c r="E9548" s="2">
        <f>IF(ISBLANK(D9548),"",INT(YEARFRAC(D9548,'Vispārīga informācija'!$B$2)))</f>
      </c>
      <c r="F9548" s="2">
        <f>IFERROR(IF(ISBLANK($A9548),"",IF($A9548="Ūdeņraža jonu koncentrācija",VLOOKUP(Dati!$A9548,Normas!$A:$D,2,FALSE),VLOOKUP(Dati!$A9548,Normas!$A:$D,2,FALSE)*0.6)),"")</f>
      </c>
      <c r="G9548" s="2">
        <f>IFERROR(IF(ISBLANK($A9548),"",IF($A9548="Ūdeņraža jonu koncentrācija",VLOOKUP(Dati!$A9548,Normas!$A:$D,3,FALSE),VLOOKUP(Dati!$A9548,Normas!$A:$D,3,FALSE)*0.6)),"")</f>
      </c>
      <c r="H9548" s="2">
        <f>IFERROR(IF(ISBLANK($A9548),"",IF($A9548="Ūdeņraža jonu koncentrācija",VLOOKUP(Dati!$A9548,Normas!$A:$D,2,FALSE),VLOOKUP(Dati!$A9548,Normas!$A:$D,2,FALSE)*0.3)),"")</f>
      </c>
      <c r="I9548" s="2">
        <f>IFERROR(IF(ISBLANK($A9548),"",IF($A9548="Ūdeņraža jonu koncentrācija",VLOOKUP(Dati!$A9548,Normas!$A:$D,3,FALSE),VLOOKUP(Dati!$A9548,Normas!$A:$D,3,FALSE)*0.3)),"")</f>
      </c>
    </row>
    <row r="9549" spans="2:9" x14ac:dyDescent="0.2">
      <c r="B9549">
        <f>IF(ISBLANK(A9549),"",VLOOKUP(A9549,Normas!A:D,4,FALSE))</f>
      </c>
      <c r="E9549" s="2">
        <f>IF(ISBLANK(D9549),"",INT(YEARFRAC(D9549,'Vispārīga informācija'!$B$2)))</f>
      </c>
      <c r="F9549" s="2">
        <f>IFERROR(IF(ISBLANK($A9549),"",IF($A9549="Ūdeņraža jonu koncentrācija",VLOOKUP(Dati!$A9549,Normas!$A:$D,2,FALSE),VLOOKUP(Dati!$A9549,Normas!$A:$D,2,FALSE)*0.6)),"")</f>
      </c>
      <c r="G9549" s="2">
        <f>IFERROR(IF(ISBLANK($A9549),"",IF($A9549="Ūdeņraža jonu koncentrācija",VLOOKUP(Dati!$A9549,Normas!$A:$D,3,FALSE),VLOOKUP(Dati!$A9549,Normas!$A:$D,3,FALSE)*0.6)),"")</f>
      </c>
      <c r="H9549" s="2">
        <f>IFERROR(IF(ISBLANK($A9549),"",IF($A9549="Ūdeņraža jonu koncentrācija",VLOOKUP(Dati!$A9549,Normas!$A:$D,2,FALSE),VLOOKUP(Dati!$A9549,Normas!$A:$D,2,FALSE)*0.3)),"")</f>
      </c>
      <c r="I9549" s="2">
        <f>IFERROR(IF(ISBLANK($A9549),"",IF($A9549="Ūdeņraža jonu koncentrācija",VLOOKUP(Dati!$A9549,Normas!$A:$D,3,FALSE),VLOOKUP(Dati!$A9549,Normas!$A:$D,3,FALSE)*0.3)),"")</f>
      </c>
    </row>
    <row r="9550" spans="2:9" x14ac:dyDescent="0.2">
      <c r="B9550">
        <f>IF(ISBLANK(A9550),"",VLOOKUP(A9550,Normas!A:D,4,FALSE))</f>
      </c>
      <c r="E9550" s="2">
        <f>IF(ISBLANK(D9550),"",INT(YEARFRAC(D9550,'Vispārīga informācija'!$B$2)))</f>
      </c>
      <c r="F9550" s="2">
        <f>IFERROR(IF(ISBLANK($A9550),"",IF($A9550="Ūdeņraža jonu koncentrācija",VLOOKUP(Dati!$A9550,Normas!$A:$D,2,FALSE),VLOOKUP(Dati!$A9550,Normas!$A:$D,2,FALSE)*0.6)),"")</f>
      </c>
      <c r="G9550" s="2">
        <f>IFERROR(IF(ISBLANK($A9550),"",IF($A9550="Ūdeņraža jonu koncentrācija",VLOOKUP(Dati!$A9550,Normas!$A:$D,3,FALSE),VLOOKUP(Dati!$A9550,Normas!$A:$D,3,FALSE)*0.6)),"")</f>
      </c>
      <c r="H9550" s="2">
        <f>IFERROR(IF(ISBLANK($A9550),"",IF($A9550="Ūdeņraža jonu koncentrācija",VLOOKUP(Dati!$A9550,Normas!$A:$D,2,FALSE),VLOOKUP(Dati!$A9550,Normas!$A:$D,2,FALSE)*0.3)),"")</f>
      </c>
      <c r="I9550" s="2">
        <f>IFERROR(IF(ISBLANK($A9550),"",IF($A9550="Ūdeņraža jonu koncentrācija",VLOOKUP(Dati!$A9550,Normas!$A:$D,3,FALSE),VLOOKUP(Dati!$A9550,Normas!$A:$D,3,FALSE)*0.3)),"")</f>
      </c>
    </row>
    <row r="9551" spans="2:9" x14ac:dyDescent="0.2">
      <c r="B9551">
        <f>IF(ISBLANK(A9551),"",VLOOKUP(A9551,Normas!A:D,4,FALSE))</f>
      </c>
      <c r="E9551" s="2">
        <f>IF(ISBLANK(D9551),"",INT(YEARFRAC(D9551,'Vispārīga informācija'!$B$2)))</f>
      </c>
      <c r="F9551" s="2">
        <f>IFERROR(IF(ISBLANK($A9551),"",IF($A9551="Ūdeņraža jonu koncentrācija",VLOOKUP(Dati!$A9551,Normas!$A:$D,2,FALSE),VLOOKUP(Dati!$A9551,Normas!$A:$D,2,FALSE)*0.6)),"")</f>
      </c>
      <c r="G9551" s="2">
        <f>IFERROR(IF(ISBLANK($A9551),"",IF($A9551="Ūdeņraža jonu koncentrācija",VLOOKUP(Dati!$A9551,Normas!$A:$D,3,FALSE),VLOOKUP(Dati!$A9551,Normas!$A:$D,3,FALSE)*0.6)),"")</f>
      </c>
      <c r="H9551" s="2">
        <f>IFERROR(IF(ISBLANK($A9551),"",IF($A9551="Ūdeņraža jonu koncentrācija",VLOOKUP(Dati!$A9551,Normas!$A:$D,2,FALSE),VLOOKUP(Dati!$A9551,Normas!$A:$D,2,FALSE)*0.3)),"")</f>
      </c>
      <c r="I9551" s="2">
        <f>IFERROR(IF(ISBLANK($A9551),"",IF($A9551="Ūdeņraža jonu koncentrācija",VLOOKUP(Dati!$A9551,Normas!$A:$D,3,FALSE),VLOOKUP(Dati!$A9551,Normas!$A:$D,3,FALSE)*0.3)),"")</f>
      </c>
    </row>
    <row r="9552" spans="2:9" x14ac:dyDescent="0.2">
      <c r="B9552">
        <f>IF(ISBLANK(A9552),"",VLOOKUP(A9552,Normas!A:D,4,FALSE))</f>
      </c>
      <c r="E9552" s="2">
        <f>IF(ISBLANK(D9552),"",INT(YEARFRAC(D9552,'Vispārīga informācija'!$B$2)))</f>
      </c>
      <c r="F9552" s="2">
        <f>IFERROR(IF(ISBLANK($A9552),"",IF($A9552="Ūdeņraža jonu koncentrācija",VLOOKUP(Dati!$A9552,Normas!$A:$D,2,FALSE),VLOOKUP(Dati!$A9552,Normas!$A:$D,2,FALSE)*0.6)),"")</f>
      </c>
      <c r="G9552" s="2">
        <f>IFERROR(IF(ISBLANK($A9552),"",IF($A9552="Ūdeņraža jonu koncentrācija",VLOOKUP(Dati!$A9552,Normas!$A:$D,3,FALSE),VLOOKUP(Dati!$A9552,Normas!$A:$D,3,FALSE)*0.6)),"")</f>
      </c>
      <c r="H9552" s="2">
        <f>IFERROR(IF(ISBLANK($A9552),"",IF($A9552="Ūdeņraža jonu koncentrācija",VLOOKUP(Dati!$A9552,Normas!$A:$D,2,FALSE),VLOOKUP(Dati!$A9552,Normas!$A:$D,2,FALSE)*0.3)),"")</f>
      </c>
      <c r="I9552" s="2">
        <f>IFERROR(IF(ISBLANK($A9552),"",IF($A9552="Ūdeņraža jonu koncentrācija",VLOOKUP(Dati!$A9552,Normas!$A:$D,3,FALSE),VLOOKUP(Dati!$A9552,Normas!$A:$D,3,FALSE)*0.3)),"")</f>
      </c>
    </row>
    <row r="9553" spans="2:9" x14ac:dyDescent="0.2">
      <c r="B9553">
        <f>IF(ISBLANK(A9553),"",VLOOKUP(A9553,Normas!A:D,4,FALSE))</f>
      </c>
      <c r="E9553" s="2">
        <f>IF(ISBLANK(D9553),"",INT(YEARFRAC(D9553,'Vispārīga informācija'!$B$2)))</f>
      </c>
      <c r="F9553" s="2">
        <f>IFERROR(IF(ISBLANK($A9553),"",IF($A9553="Ūdeņraža jonu koncentrācija",VLOOKUP(Dati!$A9553,Normas!$A:$D,2,FALSE),VLOOKUP(Dati!$A9553,Normas!$A:$D,2,FALSE)*0.6)),"")</f>
      </c>
      <c r="G9553" s="2">
        <f>IFERROR(IF(ISBLANK($A9553),"",IF($A9553="Ūdeņraža jonu koncentrācija",VLOOKUP(Dati!$A9553,Normas!$A:$D,3,FALSE),VLOOKUP(Dati!$A9553,Normas!$A:$D,3,FALSE)*0.6)),"")</f>
      </c>
      <c r="H9553" s="2">
        <f>IFERROR(IF(ISBLANK($A9553),"",IF($A9553="Ūdeņraža jonu koncentrācija",VLOOKUP(Dati!$A9553,Normas!$A:$D,2,FALSE),VLOOKUP(Dati!$A9553,Normas!$A:$D,2,FALSE)*0.3)),"")</f>
      </c>
      <c r="I9553" s="2">
        <f>IFERROR(IF(ISBLANK($A9553),"",IF($A9553="Ūdeņraža jonu koncentrācija",VLOOKUP(Dati!$A9553,Normas!$A:$D,3,FALSE),VLOOKUP(Dati!$A9553,Normas!$A:$D,3,FALSE)*0.3)),"")</f>
      </c>
    </row>
    <row r="9554" spans="2:9" x14ac:dyDescent="0.2">
      <c r="B9554">
        <f>IF(ISBLANK(A9554),"",VLOOKUP(A9554,Normas!A:D,4,FALSE))</f>
      </c>
      <c r="E9554" s="2">
        <f>IF(ISBLANK(D9554),"",INT(YEARFRAC(D9554,'Vispārīga informācija'!$B$2)))</f>
      </c>
      <c r="F9554" s="2">
        <f>IFERROR(IF(ISBLANK($A9554),"",IF($A9554="Ūdeņraža jonu koncentrācija",VLOOKUP(Dati!$A9554,Normas!$A:$D,2,FALSE),VLOOKUP(Dati!$A9554,Normas!$A:$D,2,FALSE)*0.6)),"")</f>
      </c>
      <c r="G9554" s="2">
        <f>IFERROR(IF(ISBLANK($A9554),"",IF($A9554="Ūdeņraža jonu koncentrācija",VLOOKUP(Dati!$A9554,Normas!$A:$D,3,FALSE),VLOOKUP(Dati!$A9554,Normas!$A:$D,3,FALSE)*0.6)),"")</f>
      </c>
      <c r="H9554" s="2">
        <f>IFERROR(IF(ISBLANK($A9554),"",IF($A9554="Ūdeņraža jonu koncentrācija",VLOOKUP(Dati!$A9554,Normas!$A:$D,2,FALSE),VLOOKUP(Dati!$A9554,Normas!$A:$D,2,FALSE)*0.3)),"")</f>
      </c>
      <c r="I9554" s="2">
        <f>IFERROR(IF(ISBLANK($A9554),"",IF($A9554="Ūdeņraža jonu koncentrācija",VLOOKUP(Dati!$A9554,Normas!$A:$D,3,FALSE),VLOOKUP(Dati!$A9554,Normas!$A:$D,3,FALSE)*0.3)),"")</f>
      </c>
    </row>
    <row r="9555" spans="2:9" x14ac:dyDescent="0.2">
      <c r="B9555">
        <f>IF(ISBLANK(A9555),"",VLOOKUP(A9555,Normas!A:D,4,FALSE))</f>
      </c>
      <c r="E9555" s="2">
        <f>IF(ISBLANK(D9555),"",INT(YEARFRAC(D9555,'Vispārīga informācija'!$B$2)))</f>
      </c>
      <c r="F9555" s="2">
        <f>IFERROR(IF(ISBLANK($A9555),"",IF($A9555="Ūdeņraža jonu koncentrācija",VLOOKUP(Dati!$A9555,Normas!$A:$D,2,FALSE),VLOOKUP(Dati!$A9555,Normas!$A:$D,2,FALSE)*0.6)),"")</f>
      </c>
      <c r="G9555" s="2">
        <f>IFERROR(IF(ISBLANK($A9555),"",IF($A9555="Ūdeņraža jonu koncentrācija",VLOOKUP(Dati!$A9555,Normas!$A:$D,3,FALSE),VLOOKUP(Dati!$A9555,Normas!$A:$D,3,FALSE)*0.6)),"")</f>
      </c>
      <c r="H9555" s="2">
        <f>IFERROR(IF(ISBLANK($A9555),"",IF($A9555="Ūdeņraža jonu koncentrācija",VLOOKUP(Dati!$A9555,Normas!$A:$D,2,FALSE),VLOOKUP(Dati!$A9555,Normas!$A:$D,2,FALSE)*0.3)),"")</f>
      </c>
      <c r="I9555" s="2">
        <f>IFERROR(IF(ISBLANK($A9555),"",IF($A9555="Ūdeņraža jonu koncentrācija",VLOOKUP(Dati!$A9555,Normas!$A:$D,3,FALSE),VLOOKUP(Dati!$A9555,Normas!$A:$D,3,FALSE)*0.3)),"")</f>
      </c>
    </row>
    <row r="9556" spans="2:9" x14ac:dyDescent="0.2">
      <c r="B9556">
        <f>IF(ISBLANK(A9556),"",VLOOKUP(A9556,Normas!A:D,4,FALSE))</f>
      </c>
      <c r="E9556" s="2">
        <f>IF(ISBLANK(D9556),"",INT(YEARFRAC(D9556,'Vispārīga informācija'!$B$2)))</f>
      </c>
      <c r="F9556" s="2">
        <f>IFERROR(IF(ISBLANK($A9556),"",IF($A9556="Ūdeņraža jonu koncentrācija",VLOOKUP(Dati!$A9556,Normas!$A:$D,2,FALSE),VLOOKUP(Dati!$A9556,Normas!$A:$D,2,FALSE)*0.6)),"")</f>
      </c>
      <c r="G9556" s="2">
        <f>IFERROR(IF(ISBLANK($A9556),"",IF($A9556="Ūdeņraža jonu koncentrācija",VLOOKUP(Dati!$A9556,Normas!$A:$D,3,FALSE),VLOOKUP(Dati!$A9556,Normas!$A:$D,3,FALSE)*0.6)),"")</f>
      </c>
      <c r="H9556" s="2">
        <f>IFERROR(IF(ISBLANK($A9556),"",IF($A9556="Ūdeņraža jonu koncentrācija",VLOOKUP(Dati!$A9556,Normas!$A:$D,2,FALSE),VLOOKUP(Dati!$A9556,Normas!$A:$D,2,FALSE)*0.3)),"")</f>
      </c>
      <c r="I9556" s="2">
        <f>IFERROR(IF(ISBLANK($A9556),"",IF($A9556="Ūdeņraža jonu koncentrācija",VLOOKUP(Dati!$A9556,Normas!$A:$D,3,FALSE),VLOOKUP(Dati!$A9556,Normas!$A:$D,3,FALSE)*0.3)),"")</f>
      </c>
    </row>
    <row r="9557" spans="2:9" x14ac:dyDescent="0.2">
      <c r="B9557">
        <f>IF(ISBLANK(A9557),"",VLOOKUP(A9557,Normas!A:D,4,FALSE))</f>
      </c>
      <c r="E9557" s="2">
        <f>IF(ISBLANK(D9557),"",INT(YEARFRAC(D9557,'Vispārīga informācija'!$B$2)))</f>
      </c>
      <c r="F9557" s="2">
        <f>IFERROR(IF(ISBLANK($A9557),"",IF($A9557="Ūdeņraža jonu koncentrācija",VLOOKUP(Dati!$A9557,Normas!$A:$D,2,FALSE),VLOOKUP(Dati!$A9557,Normas!$A:$D,2,FALSE)*0.6)),"")</f>
      </c>
      <c r="G9557" s="2">
        <f>IFERROR(IF(ISBLANK($A9557),"",IF($A9557="Ūdeņraža jonu koncentrācija",VLOOKUP(Dati!$A9557,Normas!$A:$D,3,FALSE),VLOOKUP(Dati!$A9557,Normas!$A:$D,3,FALSE)*0.6)),"")</f>
      </c>
      <c r="H9557" s="2">
        <f>IFERROR(IF(ISBLANK($A9557),"",IF($A9557="Ūdeņraža jonu koncentrācija",VLOOKUP(Dati!$A9557,Normas!$A:$D,2,FALSE),VLOOKUP(Dati!$A9557,Normas!$A:$D,2,FALSE)*0.3)),"")</f>
      </c>
      <c r="I9557" s="2">
        <f>IFERROR(IF(ISBLANK($A9557),"",IF($A9557="Ūdeņraža jonu koncentrācija",VLOOKUP(Dati!$A9557,Normas!$A:$D,3,FALSE),VLOOKUP(Dati!$A9557,Normas!$A:$D,3,FALSE)*0.3)),"")</f>
      </c>
    </row>
    <row r="9558" spans="2:9" x14ac:dyDescent="0.2">
      <c r="B9558">
        <f>IF(ISBLANK(A9558),"",VLOOKUP(A9558,Normas!A:D,4,FALSE))</f>
      </c>
      <c r="E9558" s="2">
        <f>IF(ISBLANK(D9558),"",INT(YEARFRAC(D9558,'Vispārīga informācija'!$B$2)))</f>
      </c>
      <c r="F9558" s="2">
        <f>IFERROR(IF(ISBLANK($A9558),"",IF($A9558="Ūdeņraža jonu koncentrācija",VLOOKUP(Dati!$A9558,Normas!$A:$D,2,FALSE),VLOOKUP(Dati!$A9558,Normas!$A:$D,2,FALSE)*0.6)),"")</f>
      </c>
      <c r="G9558" s="2">
        <f>IFERROR(IF(ISBLANK($A9558),"",IF($A9558="Ūdeņraža jonu koncentrācija",VLOOKUP(Dati!$A9558,Normas!$A:$D,3,FALSE),VLOOKUP(Dati!$A9558,Normas!$A:$D,3,FALSE)*0.6)),"")</f>
      </c>
      <c r="H9558" s="2">
        <f>IFERROR(IF(ISBLANK($A9558),"",IF($A9558="Ūdeņraža jonu koncentrācija",VLOOKUP(Dati!$A9558,Normas!$A:$D,2,FALSE),VLOOKUP(Dati!$A9558,Normas!$A:$D,2,FALSE)*0.3)),"")</f>
      </c>
      <c r="I9558" s="2">
        <f>IFERROR(IF(ISBLANK($A9558),"",IF($A9558="Ūdeņraža jonu koncentrācija",VLOOKUP(Dati!$A9558,Normas!$A:$D,3,FALSE),VLOOKUP(Dati!$A9558,Normas!$A:$D,3,FALSE)*0.3)),"")</f>
      </c>
    </row>
    <row r="9559" spans="2:9" x14ac:dyDescent="0.2">
      <c r="B9559">
        <f>IF(ISBLANK(A9559),"",VLOOKUP(A9559,Normas!A:D,4,FALSE))</f>
      </c>
      <c r="E9559" s="2">
        <f>IF(ISBLANK(D9559),"",INT(YEARFRAC(D9559,'Vispārīga informācija'!$B$2)))</f>
      </c>
      <c r="F9559" s="2">
        <f>IFERROR(IF(ISBLANK($A9559),"",IF($A9559="Ūdeņraža jonu koncentrācija",VLOOKUP(Dati!$A9559,Normas!$A:$D,2,FALSE),VLOOKUP(Dati!$A9559,Normas!$A:$D,2,FALSE)*0.6)),"")</f>
      </c>
      <c r="G9559" s="2">
        <f>IFERROR(IF(ISBLANK($A9559),"",IF($A9559="Ūdeņraža jonu koncentrācija",VLOOKUP(Dati!$A9559,Normas!$A:$D,3,FALSE),VLOOKUP(Dati!$A9559,Normas!$A:$D,3,FALSE)*0.6)),"")</f>
      </c>
      <c r="H9559" s="2">
        <f>IFERROR(IF(ISBLANK($A9559),"",IF($A9559="Ūdeņraža jonu koncentrācija",VLOOKUP(Dati!$A9559,Normas!$A:$D,2,FALSE),VLOOKUP(Dati!$A9559,Normas!$A:$D,2,FALSE)*0.3)),"")</f>
      </c>
      <c r="I9559" s="2">
        <f>IFERROR(IF(ISBLANK($A9559),"",IF($A9559="Ūdeņraža jonu koncentrācija",VLOOKUP(Dati!$A9559,Normas!$A:$D,3,FALSE),VLOOKUP(Dati!$A9559,Normas!$A:$D,3,FALSE)*0.3)),"")</f>
      </c>
    </row>
    <row r="9560" spans="2:9" x14ac:dyDescent="0.2">
      <c r="B9560">
        <f>IF(ISBLANK(A9560),"",VLOOKUP(A9560,Normas!A:D,4,FALSE))</f>
      </c>
      <c r="E9560" s="2">
        <f>IF(ISBLANK(D9560),"",INT(YEARFRAC(D9560,'Vispārīga informācija'!$B$2)))</f>
      </c>
      <c r="F9560" s="2">
        <f>IFERROR(IF(ISBLANK($A9560),"",IF($A9560="Ūdeņraža jonu koncentrācija",VLOOKUP(Dati!$A9560,Normas!$A:$D,2,FALSE),VLOOKUP(Dati!$A9560,Normas!$A:$D,2,FALSE)*0.6)),"")</f>
      </c>
      <c r="G9560" s="2">
        <f>IFERROR(IF(ISBLANK($A9560),"",IF($A9560="Ūdeņraža jonu koncentrācija",VLOOKUP(Dati!$A9560,Normas!$A:$D,3,FALSE),VLOOKUP(Dati!$A9560,Normas!$A:$D,3,FALSE)*0.6)),"")</f>
      </c>
      <c r="H9560" s="2">
        <f>IFERROR(IF(ISBLANK($A9560),"",IF($A9560="Ūdeņraža jonu koncentrācija",VLOOKUP(Dati!$A9560,Normas!$A:$D,2,FALSE),VLOOKUP(Dati!$A9560,Normas!$A:$D,2,FALSE)*0.3)),"")</f>
      </c>
      <c r="I9560" s="2">
        <f>IFERROR(IF(ISBLANK($A9560),"",IF($A9560="Ūdeņraža jonu koncentrācija",VLOOKUP(Dati!$A9560,Normas!$A:$D,3,FALSE),VLOOKUP(Dati!$A9560,Normas!$A:$D,3,FALSE)*0.3)),"")</f>
      </c>
    </row>
    <row r="9561" spans="2:9" x14ac:dyDescent="0.2">
      <c r="B9561">
        <f>IF(ISBLANK(A9561),"",VLOOKUP(A9561,Normas!A:D,4,FALSE))</f>
      </c>
      <c r="E9561" s="2">
        <f>IF(ISBLANK(D9561),"",INT(YEARFRAC(D9561,'Vispārīga informācija'!$B$2)))</f>
      </c>
      <c r="F9561" s="2">
        <f>IFERROR(IF(ISBLANK($A9561),"",IF($A9561="Ūdeņraža jonu koncentrācija",VLOOKUP(Dati!$A9561,Normas!$A:$D,2,FALSE),VLOOKUP(Dati!$A9561,Normas!$A:$D,2,FALSE)*0.6)),"")</f>
      </c>
      <c r="G9561" s="2">
        <f>IFERROR(IF(ISBLANK($A9561),"",IF($A9561="Ūdeņraža jonu koncentrācija",VLOOKUP(Dati!$A9561,Normas!$A:$D,3,FALSE),VLOOKUP(Dati!$A9561,Normas!$A:$D,3,FALSE)*0.6)),"")</f>
      </c>
      <c r="H9561" s="2">
        <f>IFERROR(IF(ISBLANK($A9561),"",IF($A9561="Ūdeņraža jonu koncentrācija",VLOOKUP(Dati!$A9561,Normas!$A:$D,2,FALSE),VLOOKUP(Dati!$A9561,Normas!$A:$D,2,FALSE)*0.3)),"")</f>
      </c>
      <c r="I9561" s="2">
        <f>IFERROR(IF(ISBLANK($A9561),"",IF($A9561="Ūdeņraža jonu koncentrācija",VLOOKUP(Dati!$A9561,Normas!$A:$D,3,FALSE),VLOOKUP(Dati!$A9561,Normas!$A:$D,3,FALSE)*0.3)),"")</f>
      </c>
    </row>
    <row r="9562" spans="2:9" x14ac:dyDescent="0.2">
      <c r="B9562">
        <f>IF(ISBLANK(A9562),"",VLOOKUP(A9562,Normas!A:D,4,FALSE))</f>
      </c>
      <c r="E9562" s="2">
        <f>IF(ISBLANK(D9562),"",INT(YEARFRAC(D9562,'Vispārīga informācija'!$B$2)))</f>
      </c>
      <c r="F9562" s="2">
        <f>IFERROR(IF(ISBLANK($A9562),"",IF($A9562="Ūdeņraža jonu koncentrācija",VLOOKUP(Dati!$A9562,Normas!$A:$D,2,FALSE),VLOOKUP(Dati!$A9562,Normas!$A:$D,2,FALSE)*0.6)),"")</f>
      </c>
      <c r="G9562" s="2">
        <f>IFERROR(IF(ISBLANK($A9562),"",IF($A9562="Ūdeņraža jonu koncentrācija",VLOOKUP(Dati!$A9562,Normas!$A:$D,3,FALSE),VLOOKUP(Dati!$A9562,Normas!$A:$D,3,FALSE)*0.6)),"")</f>
      </c>
      <c r="H9562" s="2">
        <f>IFERROR(IF(ISBLANK($A9562),"",IF($A9562="Ūdeņraža jonu koncentrācija",VLOOKUP(Dati!$A9562,Normas!$A:$D,2,FALSE),VLOOKUP(Dati!$A9562,Normas!$A:$D,2,FALSE)*0.3)),"")</f>
      </c>
      <c r="I9562" s="2">
        <f>IFERROR(IF(ISBLANK($A9562),"",IF($A9562="Ūdeņraža jonu koncentrācija",VLOOKUP(Dati!$A9562,Normas!$A:$D,3,FALSE),VLOOKUP(Dati!$A9562,Normas!$A:$D,3,FALSE)*0.3)),"")</f>
      </c>
    </row>
    <row r="9563" spans="2:9" x14ac:dyDescent="0.2">
      <c r="B9563">
        <f>IF(ISBLANK(A9563),"",VLOOKUP(A9563,Normas!A:D,4,FALSE))</f>
      </c>
      <c r="E9563" s="2">
        <f>IF(ISBLANK(D9563),"",INT(YEARFRAC(D9563,'Vispārīga informācija'!$B$2)))</f>
      </c>
      <c r="F9563" s="2">
        <f>IFERROR(IF(ISBLANK($A9563),"",IF($A9563="Ūdeņraža jonu koncentrācija",VLOOKUP(Dati!$A9563,Normas!$A:$D,2,FALSE),VLOOKUP(Dati!$A9563,Normas!$A:$D,2,FALSE)*0.6)),"")</f>
      </c>
      <c r="G9563" s="2">
        <f>IFERROR(IF(ISBLANK($A9563),"",IF($A9563="Ūdeņraža jonu koncentrācija",VLOOKUP(Dati!$A9563,Normas!$A:$D,3,FALSE),VLOOKUP(Dati!$A9563,Normas!$A:$D,3,FALSE)*0.6)),"")</f>
      </c>
      <c r="H9563" s="2">
        <f>IFERROR(IF(ISBLANK($A9563),"",IF($A9563="Ūdeņraža jonu koncentrācija",VLOOKUP(Dati!$A9563,Normas!$A:$D,2,FALSE),VLOOKUP(Dati!$A9563,Normas!$A:$D,2,FALSE)*0.3)),"")</f>
      </c>
      <c r="I9563" s="2">
        <f>IFERROR(IF(ISBLANK($A9563),"",IF($A9563="Ūdeņraža jonu koncentrācija",VLOOKUP(Dati!$A9563,Normas!$A:$D,3,FALSE),VLOOKUP(Dati!$A9563,Normas!$A:$D,3,FALSE)*0.3)),"")</f>
      </c>
    </row>
    <row r="9564" spans="2:9" x14ac:dyDescent="0.2">
      <c r="B9564">
        <f>IF(ISBLANK(A9564),"",VLOOKUP(A9564,Normas!A:D,4,FALSE))</f>
      </c>
      <c r="E9564" s="2">
        <f>IF(ISBLANK(D9564),"",INT(YEARFRAC(D9564,'Vispārīga informācija'!$B$2)))</f>
      </c>
      <c r="F9564" s="2">
        <f>IFERROR(IF(ISBLANK($A9564),"",IF($A9564="Ūdeņraža jonu koncentrācija",VLOOKUP(Dati!$A9564,Normas!$A:$D,2,FALSE),VLOOKUP(Dati!$A9564,Normas!$A:$D,2,FALSE)*0.6)),"")</f>
      </c>
      <c r="G9564" s="2">
        <f>IFERROR(IF(ISBLANK($A9564),"",IF($A9564="Ūdeņraža jonu koncentrācija",VLOOKUP(Dati!$A9564,Normas!$A:$D,3,FALSE),VLOOKUP(Dati!$A9564,Normas!$A:$D,3,FALSE)*0.6)),"")</f>
      </c>
      <c r="H9564" s="2">
        <f>IFERROR(IF(ISBLANK($A9564),"",IF($A9564="Ūdeņraža jonu koncentrācija",VLOOKUP(Dati!$A9564,Normas!$A:$D,2,FALSE),VLOOKUP(Dati!$A9564,Normas!$A:$D,2,FALSE)*0.3)),"")</f>
      </c>
      <c r="I9564" s="2">
        <f>IFERROR(IF(ISBLANK($A9564),"",IF($A9564="Ūdeņraža jonu koncentrācija",VLOOKUP(Dati!$A9564,Normas!$A:$D,3,FALSE),VLOOKUP(Dati!$A9564,Normas!$A:$D,3,FALSE)*0.3)),"")</f>
      </c>
    </row>
    <row r="9565" spans="2:9" x14ac:dyDescent="0.2">
      <c r="B9565">
        <f>IF(ISBLANK(A9565),"",VLOOKUP(A9565,Normas!A:D,4,FALSE))</f>
      </c>
      <c r="E9565" s="2">
        <f>IF(ISBLANK(D9565),"",INT(YEARFRAC(D9565,'Vispārīga informācija'!$B$2)))</f>
      </c>
      <c r="F9565" s="2">
        <f>IFERROR(IF(ISBLANK($A9565),"",IF($A9565="Ūdeņraža jonu koncentrācija",VLOOKUP(Dati!$A9565,Normas!$A:$D,2,FALSE),VLOOKUP(Dati!$A9565,Normas!$A:$D,2,FALSE)*0.6)),"")</f>
      </c>
      <c r="G9565" s="2">
        <f>IFERROR(IF(ISBLANK($A9565),"",IF($A9565="Ūdeņraža jonu koncentrācija",VLOOKUP(Dati!$A9565,Normas!$A:$D,3,FALSE),VLOOKUP(Dati!$A9565,Normas!$A:$D,3,FALSE)*0.6)),"")</f>
      </c>
      <c r="H9565" s="2">
        <f>IFERROR(IF(ISBLANK($A9565),"",IF($A9565="Ūdeņraža jonu koncentrācija",VLOOKUP(Dati!$A9565,Normas!$A:$D,2,FALSE),VLOOKUP(Dati!$A9565,Normas!$A:$D,2,FALSE)*0.3)),"")</f>
      </c>
      <c r="I9565" s="2">
        <f>IFERROR(IF(ISBLANK($A9565),"",IF($A9565="Ūdeņraža jonu koncentrācija",VLOOKUP(Dati!$A9565,Normas!$A:$D,3,FALSE),VLOOKUP(Dati!$A9565,Normas!$A:$D,3,FALSE)*0.3)),"")</f>
      </c>
    </row>
    <row r="9566" spans="2:9" x14ac:dyDescent="0.2">
      <c r="B9566">
        <f>IF(ISBLANK(A9566),"",VLOOKUP(A9566,Normas!A:D,4,FALSE))</f>
      </c>
      <c r="E9566" s="2">
        <f>IF(ISBLANK(D9566),"",INT(YEARFRAC(D9566,'Vispārīga informācija'!$B$2)))</f>
      </c>
      <c r="F9566" s="2">
        <f>IFERROR(IF(ISBLANK($A9566),"",IF($A9566="Ūdeņraža jonu koncentrācija",VLOOKUP(Dati!$A9566,Normas!$A:$D,2,FALSE),VLOOKUP(Dati!$A9566,Normas!$A:$D,2,FALSE)*0.6)),"")</f>
      </c>
      <c r="G9566" s="2">
        <f>IFERROR(IF(ISBLANK($A9566),"",IF($A9566="Ūdeņraža jonu koncentrācija",VLOOKUP(Dati!$A9566,Normas!$A:$D,3,FALSE),VLOOKUP(Dati!$A9566,Normas!$A:$D,3,FALSE)*0.6)),"")</f>
      </c>
      <c r="H9566" s="2">
        <f>IFERROR(IF(ISBLANK($A9566),"",IF($A9566="Ūdeņraža jonu koncentrācija",VLOOKUP(Dati!$A9566,Normas!$A:$D,2,FALSE),VLOOKUP(Dati!$A9566,Normas!$A:$D,2,FALSE)*0.3)),"")</f>
      </c>
      <c r="I9566" s="2">
        <f>IFERROR(IF(ISBLANK($A9566),"",IF($A9566="Ūdeņraža jonu koncentrācija",VLOOKUP(Dati!$A9566,Normas!$A:$D,3,FALSE),VLOOKUP(Dati!$A9566,Normas!$A:$D,3,FALSE)*0.3)),"")</f>
      </c>
    </row>
    <row r="9567" spans="2:9" x14ac:dyDescent="0.2">
      <c r="B9567">
        <f>IF(ISBLANK(A9567),"",VLOOKUP(A9567,Normas!A:D,4,FALSE))</f>
      </c>
      <c r="E9567" s="2">
        <f>IF(ISBLANK(D9567),"",INT(YEARFRAC(D9567,'Vispārīga informācija'!$B$2)))</f>
      </c>
      <c r="F9567" s="2">
        <f>IFERROR(IF(ISBLANK($A9567),"",IF($A9567="Ūdeņraža jonu koncentrācija",VLOOKUP(Dati!$A9567,Normas!$A:$D,2,FALSE),VLOOKUP(Dati!$A9567,Normas!$A:$D,2,FALSE)*0.6)),"")</f>
      </c>
      <c r="G9567" s="2">
        <f>IFERROR(IF(ISBLANK($A9567),"",IF($A9567="Ūdeņraža jonu koncentrācija",VLOOKUP(Dati!$A9567,Normas!$A:$D,3,FALSE),VLOOKUP(Dati!$A9567,Normas!$A:$D,3,FALSE)*0.6)),"")</f>
      </c>
      <c r="H9567" s="2">
        <f>IFERROR(IF(ISBLANK($A9567),"",IF($A9567="Ūdeņraža jonu koncentrācija",VLOOKUP(Dati!$A9567,Normas!$A:$D,2,FALSE),VLOOKUP(Dati!$A9567,Normas!$A:$D,2,FALSE)*0.3)),"")</f>
      </c>
      <c r="I9567" s="2">
        <f>IFERROR(IF(ISBLANK($A9567),"",IF($A9567="Ūdeņraža jonu koncentrācija",VLOOKUP(Dati!$A9567,Normas!$A:$D,3,FALSE),VLOOKUP(Dati!$A9567,Normas!$A:$D,3,FALSE)*0.3)),"")</f>
      </c>
    </row>
    <row r="9568" spans="2:9" x14ac:dyDescent="0.2">
      <c r="B9568">
        <f>IF(ISBLANK(A9568),"",VLOOKUP(A9568,Normas!A:D,4,FALSE))</f>
      </c>
      <c r="E9568" s="2">
        <f>IF(ISBLANK(D9568),"",INT(YEARFRAC(D9568,'Vispārīga informācija'!$B$2)))</f>
      </c>
      <c r="F9568" s="2">
        <f>IFERROR(IF(ISBLANK($A9568),"",IF($A9568="Ūdeņraža jonu koncentrācija",VLOOKUP(Dati!$A9568,Normas!$A:$D,2,FALSE),VLOOKUP(Dati!$A9568,Normas!$A:$D,2,FALSE)*0.6)),"")</f>
      </c>
      <c r="G9568" s="2">
        <f>IFERROR(IF(ISBLANK($A9568),"",IF($A9568="Ūdeņraža jonu koncentrācija",VLOOKUP(Dati!$A9568,Normas!$A:$D,3,FALSE),VLOOKUP(Dati!$A9568,Normas!$A:$D,3,FALSE)*0.6)),"")</f>
      </c>
      <c r="H9568" s="2">
        <f>IFERROR(IF(ISBLANK($A9568),"",IF($A9568="Ūdeņraža jonu koncentrācija",VLOOKUP(Dati!$A9568,Normas!$A:$D,2,FALSE),VLOOKUP(Dati!$A9568,Normas!$A:$D,2,FALSE)*0.3)),"")</f>
      </c>
      <c r="I9568" s="2">
        <f>IFERROR(IF(ISBLANK($A9568),"",IF($A9568="Ūdeņraža jonu koncentrācija",VLOOKUP(Dati!$A9568,Normas!$A:$D,3,FALSE),VLOOKUP(Dati!$A9568,Normas!$A:$D,3,FALSE)*0.3)),"")</f>
      </c>
    </row>
    <row r="9569" spans="2:9" x14ac:dyDescent="0.2">
      <c r="B9569">
        <f>IF(ISBLANK(A9569),"",VLOOKUP(A9569,Normas!A:D,4,FALSE))</f>
      </c>
      <c r="E9569" s="2">
        <f>IF(ISBLANK(D9569),"",INT(YEARFRAC(D9569,'Vispārīga informācija'!$B$2)))</f>
      </c>
      <c r="F9569" s="2">
        <f>IFERROR(IF(ISBLANK($A9569),"",IF($A9569="Ūdeņraža jonu koncentrācija",VLOOKUP(Dati!$A9569,Normas!$A:$D,2,FALSE),VLOOKUP(Dati!$A9569,Normas!$A:$D,2,FALSE)*0.6)),"")</f>
      </c>
      <c r="G9569" s="2">
        <f>IFERROR(IF(ISBLANK($A9569),"",IF($A9569="Ūdeņraža jonu koncentrācija",VLOOKUP(Dati!$A9569,Normas!$A:$D,3,FALSE),VLOOKUP(Dati!$A9569,Normas!$A:$D,3,FALSE)*0.6)),"")</f>
      </c>
      <c r="H9569" s="2">
        <f>IFERROR(IF(ISBLANK($A9569),"",IF($A9569="Ūdeņraža jonu koncentrācija",VLOOKUP(Dati!$A9569,Normas!$A:$D,2,FALSE),VLOOKUP(Dati!$A9569,Normas!$A:$D,2,FALSE)*0.3)),"")</f>
      </c>
      <c r="I9569" s="2">
        <f>IFERROR(IF(ISBLANK($A9569),"",IF($A9569="Ūdeņraža jonu koncentrācija",VLOOKUP(Dati!$A9569,Normas!$A:$D,3,FALSE),VLOOKUP(Dati!$A9569,Normas!$A:$D,3,FALSE)*0.3)),"")</f>
      </c>
    </row>
    <row r="9570" spans="2:9" x14ac:dyDescent="0.2">
      <c r="B9570">
        <f>IF(ISBLANK(A9570),"",VLOOKUP(A9570,Normas!A:D,4,FALSE))</f>
      </c>
      <c r="E9570" s="2">
        <f>IF(ISBLANK(D9570),"",INT(YEARFRAC(D9570,'Vispārīga informācija'!$B$2)))</f>
      </c>
      <c r="F9570" s="2">
        <f>IFERROR(IF(ISBLANK($A9570),"",IF($A9570="Ūdeņraža jonu koncentrācija",VLOOKUP(Dati!$A9570,Normas!$A:$D,2,FALSE),VLOOKUP(Dati!$A9570,Normas!$A:$D,2,FALSE)*0.6)),"")</f>
      </c>
      <c r="G9570" s="2">
        <f>IFERROR(IF(ISBLANK($A9570),"",IF($A9570="Ūdeņraža jonu koncentrācija",VLOOKUP(Dati!$A9570,Normas!$A:$D,3,FALSE),VLOOKUP(Dati!$A9570,Normas!$A:$D,3,FALSE)*0.6)),"")</f>
      </c>
      <c r="H9570" s="2">
        <f>IFERROR(IF(ISBLANK($A9570),"",IF($A9570="Ūdeņraža jonu koncentrācija",VLOOKUP(Dati!$A9570,Normas!$A:$D,2,FALSE),VLOOKUP(Dati!$A9570,Normas!$A:$D,2,FALSE)*0.3)),"")</f>
      </c>
      <c r="I9570" s="2">
        <f>IFERROR(IF(ISBLANK($A9570),"",IF($A9570="Ūdeņraža jonu koncentrācija",VLOOKUP(Dati!$A9570,Normas!$A:$D,3,FALSE),VLOOKUP(Dati!$A9570,Normas!$A:$D,3,FALSE)*0.3)),"")</f>
      </c>
    </row>
    <row r="9571" spans="2:9" x14ac:dyDescent="0.2">
      <c r="B9571">
        <f>IF(ISBLANK(A9571),"",VLOOKUP(A9571,Normas!A:D,4,FALSE))</f>
      </c>
      <c r="E9571" s="2">
        <f>IF(ISBLANK(D9571),"",INT(YEARFRAC(D9571,'Vispārīga informācija'!$B$2)))</f>
      </c>
      <c r="F9571" s="2">
        <f>IFERROR(IF(ISBLANK($A9571),"",IF($A9571="Ūdeņraža jonu koncentrācija",VLOOKUP(Dati!$A9571,Normas!$A:$D,2,FALSE),VLOOKUP(Dati!$A9571,Normas!$A:$D,2,FALSE)*0.6)),"")</f>
      </c>
      <c r="G9571" s="2">
        <f>IFERROR(IF(ISBLANK($A9571),"",IF($A9571="Ūdeņraža jonu koncentrācija",VLOOKUP(Dati!$A9571,Normas!$A:$D,3,FALSE),VLOOKUP(Dati!$A9571,Normas!$A:$D,3,FALSE)*0.6)),"")</f>
      </c>
      <c r="H9571" s="2">
        <f>IFERROR(IF(ISBLANK($A9571),"",IF($A9571="Ūdeņraža jonu koncentrācija",VLOOKUP(Dati!$A9571,Normas!$A:$D,2,FALSE),VLOOKUP(Dati!$A9571,Normas!$A:$D,2,FALSE)*0.3)),"")</f>
      </c>
      <c r="I9571" s="2">
        <f>IFERROR(IF(ISBLANK($A9571),"",IF($A9571="Ūdeņraža jonu koncentrācija",VLOOKUP(Dati!$A9571,Normas!$A:$D,3,FALSE),VLOOKUP(Dati!$A9571,Normas!$A:$D,3,FALSE)*0.3)),"")</f>
      </c>
    </row>
    <row r="9572" spans="2:9" x14ac:dyDescent="0.2">
      <c r="B9572">
        <f>IF(ISBLANK(A9572),"",VLOOKUP(A9572,Normas!A:D,4,FALSE))</f>
      </c>
      <c r="E9572" s="2">
        <f>IF(ISBLANK(D9572),"",INT(YEARFRAC(D9572,'Vispārīga informācija'!$B$2)))</f>
      </c>
      <c r="F9572" s="2">
        <f>IFERROR(IF(ISBLANK($A9572),"",IF($A9572="Ūdeņraža jonu koncentrācija",VLOOKUP(Dati!$A9572,Normas!$A:$D,2,FALSE),VLOOKUP(Dati!$A9572,Normas!$A:$D,2,FALSE)*0.6)),"")</f>
      </c>
      <c r="G9572" s="2">
        <f>IFERROR(IF(ISBLANK($A9572),"",IF($A9572="Ūdeņraža jonu koncentrācija",VLOOKUP(Dati!$A9572,Normas!$A:$D,3,FALSE),VLOOKUP(Dati!$A9572,Normas!$A:$D,3,FALSE)*0.6)),"")</f>
      </c>
      <c r="H9572" s="2">
        <f>IFERROR(IF(ISBLANK($A9572),"",IF($A9572="Ūdeņraža jonu koncentrācija",VLOOKUP(Dati!$A9572,Normas!$A:$D,2,FALSE),VLOOKUP(Dati!$A9572,Normas!$A:$D,2,FALSE)*0.3)),"")</f>
      </c>
      <c r="I9572" s="2">
        <f>IFERROR(IF(ISBLANK($A9572),"",IF($A9572="Ūdeņraža jonu koncentrācija",VLOOKUP(Dati!$A9572,Normas!$A:$D,3,FALSE),VLOOKUP(Dati!$A9572,Normas!$A:$D,3,FALSE)*0.3)),"")</f>
      </c>
    </row>
    <row r="9573" spans="2:9" x14ac:dyDescent="0.2">
      <c r="B9573">
        <f>IF(ISBLANK(A9573),"",VLOOKUP(A9573,Normas!A:D,4,FALSE))</f>
      </c>
      <c r="E9573" s="2">
        <f>IF(ISBLANK(D9573),"",INT(YEARFRAC(D9573,'Vispārīga informācija'!$B$2)))</f>
      </c>
      <c r="F9573" s="2">
        <f>IFERROR(IF(ISBLANK($A9573),"",IF($A9573="Ūdeņraža jonu koncentrācija",VLOOKUP(Dati!$A9573,Normas!$A:$D,2,FALSE),VLOOKUP(Dati!$A9573,Normas!$A:$D,2,FALSE)*0.6)),"")</f>
      </c>
      <c r="G9573" s="2">
        <f>IFERROR(IF(ISBLANK($A9573),"",IF($A9573="Ūdeņraža jonu koncentrācija",VLOOKUP(Dati!$A9573,Normas!$A:$D,3,FALSE),VLOOKUP(Dati!$A9573,Normas!$A:$D,3,FALSE)*0.6)),"")</f>
      </c>
      <c r="H9573" s="2">
        <f>IFERROR(IF(ISBLANK($A9573),"",IF($A9573="Ūdeņraža jonu koncentrācija",VLOOKUP(Dati!$A9573,Normas!$A:$D,2,FALSE),VLOOKUP(Dati!$A9573,Normas!$A:$D,2,FALSE)*0.3)),"")</f>
      </c>
      <c r="I9573" s="2">
        <f>IFERROR(IF(ISBLANK($A9573),"",IF($A9573="Ūdeņraža jonu koncentrācija",VLOOKUP(Dati!$A9573,Normas!$A:$D,3,FALSE),VLOOKUP(Dati!$A9573,Normas!$A:$D,3,FALSE)*0.3)),"")</f>
      </c>
    </row>
    <row r="9574" spans="2:9" x14ac:dyDescent="0.2">
      <c r="B9574">
        <f>IF(ISBLANK(A9574),"",VLOOKUP(A9574,Normas!A:D,4,FALSE))</f>
      </c>
      <c r="E9574" s="2">
        <f>IF(ISBLANK(D9574),"",INT(YEARFRAC(D9574,'Vispārīga informācija'!$B$2)))</f>
      </c>
      <c r="F9574" s="2">
        <f>IFERROR(IF(ISBLANK($A9574),"",IF($A9574="Ūdeņraža jonu koncentrācija",VLOOKUP(Dati!$A9574,Normas!$A:$D,2,FALSE),VLOOKUP(Dati!$A9574,Normas!$A:$D,2,FALSE)*0.6)),"")</f>
      </c>
      <c r="G9574" s="2">
        <f>IFERROR(IF(ISBLANK($A9574),"",IF($A9574="Ūdeņraža jonu koncentrācija",VLOOKUP(Dati!$A9574,Normas!$A:$D,3,FALSE),VLOOKUP(Dati!$A9574,Normas!$A:$D,3,FALSE)*0.6)),"")</f>
      </c>
      <c r="H9574" s="2">
        <f>IFERROR(IF(ISBLANK($A9574),"",IF($A9574="Ūdeņraža jonu koncentrācija",VLOOKUP(Dati!$A9574,Normas!$A:$D,2,FALSE),VLOOKUP(Dati!$A9574,Normas!$A:$D,2,FALSE)*0.3)),"")</f>
      </c>
      <c r="I9574" s="2">
        <f>IFERROR(IF(ISBLANK($A9574),"",IF($A9574="Ūdeņraža jonu koncentrācija",VLOOKUP(Dati!$A9574,Normas!$A:$D,3,FALSE),VLOOKUP(Dati!$A9574,Normas!$A:$D,3,FALSE)*0.3)),"")</f>
      </c>
    </row>
    <row r="9575" spans="2:9" x14ac:dyDescent="0.2">
      <c r="B9575">
        <f>IF(ISBLANK(A9575),"",VLOOKUP(A9575,Normas!A:D,4,FALSE))</f>
      </c>
      <c r="E9575" s="2">
        <f>IF(ISBLANK(D9575),"",INT(YEARFRAC(D9575,'Vispārīga informācija'!$B$2)))</f>
      </c>
      <c r="F9575" s="2">
        <f>IFERROR(IF(ISBLANK($A9575),"",IF($A9575="Ūdeņraža jonu koncentrācija",VLOOKUP(Dati!$A9575,Normas!$A:$D,2,FALSE),VLOOKUP(Dati!$A9575,Normas!$A:$D,2,FALSE)*0.6)),"")</f>
      </c>
      <c r="G9575" s="2">
        <f>IFERROR(IF(ISBLANK($A9575),"",IF($A9575="Ūdeņraža jonu koncentrācija",VLOOKUP(Dati!$A9575,Normas!$A:$D,3,FALSE),VLOOKUP(Dati!$A9575,Normas!$A:$D,3,FALSE)*0.6)),"")</f>
      </c>
      <c r="H9575" s="2">
        <f>IFERROR(IF(ISBLANK($A9575),"",IF($A9575="Ūdeņraža jonu koncentrācija",VLOOKUP(Dati!$A9575,Normas!$A:$D,2,FALSE),VLOOKUP(Dati!$A9575,Normas!$A:$D,2,FALSE)*0.3)),"")</f>
      </c>
      <c r="I9575" s="2">
        <f>IFERROR(IF(ISBLANK($A9575),"",IF($A9575="Ūdeņraža jonu koncentrācija",VLOOKUP(Dati!$A9575,Normas!$A:$D,3,FALSE),VLOOKUP(Dati!$A9575,Normas!$A:$D,3,FALSE)*0.3)),"")</f>
      </c>
    </row>
    <row r="9576" spans="2:9" x14ac:dyDescent="0.2">
      <c r="B9576">
        <f>IF(ISBLANK(A9576),"",VLOOKUP(A9576,Normas!A:D,4,FALSE))</f>
      </c>
      <c r="E9576" s="2">
        <f>IF(ISBLANK(D9576),"",INT(YEARFRAC(D9576,'Vispārīga informācija'!$B$2)))</f>
      </c>
      <c r="F9576" s="2">
        <f>IFERROR(IF(ISBLANK($A9576),"",IF($A9576="Ūdeņraža jonu koncentrācija",VLOOKUP(Dati!$A9576,Normas!$A:$D,2,FALSE),VLOOKUP(Dati!$A9576,Normas!$A:$D,2,FALSE)*0.6)),"")</f>
      </c>
      <c r="G9576" s="2">
        <f>IFERROR(IF(ISBLANK($A9576),"",IF($A9576="Ūdeņraža jonu koncentrācija",VLOOKUP(Dati!$A9576,Normas!$A:$D,3,FALSE),VLOOKUP(Dati!$A9576,Normas!$A:$D,3,FALSE)*0.6)),"")</f>
      </c>
      <c r="H9576" s="2">
        <f>IFERROR(IF(ISBLANK($A9576),"",IF($A9576="Ūdeņraža jonu koncentrācija",VLOOKUP(Dati!$A9576,Normas!$A:$D,2,FALSE),VLOOKUP(Dati!$A9576,Normas!$A:$D,2,FALSE)*0.3)),"")</f>
      </c>
      <c r="I9576" s="2">
        <f>IFERROR(IF(ISBLANK($A9576),"",IF($A9576="Ūdeņraža jonu koncentrācija",VLOOKUP(Dati!$A9576,Normas!$A:$D,3,FALSE),VLOOKUP(Dati!$A9576,Normas!$A:$D,3,FALSE)*0.3)),"")</f>
      </c>
    </row>
    <row r="9577" spans="2:9" x14ac:dyDescent="0.2">
      <c r="B9577">
        <f>IF(ISBLANK(A9577),"",VLOOKUP(A9577,Normas!A:D,4,FALSE))</f>
      </c>
      <c r="E9577" s="2">
        <f>IF(ISBLANK(D9577),"",INT(YEARFRAC(D9577,'Vispārīga informācija'!$B$2)))</f>
      </c>
      <c r="F9577" s="2">
        <f>IFERROR(IF(ISBLANK($A9577),"",IF($A9577="Ūdeņraža jonu koncentrācija",VLOOKUP(Dati!$A9577,Normas!$A:$D,2,FALSE),VLOOKUP(Dati!$A9577,Normas!$A:$D,2,FALSE)*0.6)),"")</f>
      </c>
      <c r="G9577" s="2">
        <f>IFERROR(IF(ISBLANK($A9577),"",IF($A9577="Ūdeņraža jonu koncentrācija",VLOOKUP(Dati!$A9577,Normas!$A:$D,3,FALSE),VLOOKUP(Dati!$A9577,Normas!$A:$D,3,FALSE)*0.6)),"")</f>
      </c>
      <c r="H9577" s="2">
        <f>IFERROR(IF(ISBLANK($A9577),"",IF($A9577="Ūdeņraža jonu koncentrācija",VLOOKUP(Dati!$A9577,Normas!$A:$D,2,FALSE),VLOOKUP(Dati!$A9577,Normas!$A:$D,2,FALSE)*0.3)),"")</f>
      </c>
      <c r="I9577" s="2">
        <f>IFERROR(IF(ISBLANK($A9577),"",IF($A9577="Ūdeņraža jonu koncentrācija",VLOOKUP(Dati!$A9577,Normas!$A:$D,3,FALSE),VLOOKUP(Dati!$A9577,Normas!$A:$D,3,FALSE)*0.3)),"")</f>
      </c>
    </row>
    <row r="9578" spans="2:9" x14ac:dyDescent="0.2">
      <c r="B9578">
        <f>IF(ISBLANK(A9578),"",VLOOKUP(A9578,Normas!A:D,4,FALSE))</f>
      </c>
      <c r="E9578" s="2">
        <f>IF(ISBLANK(D9578),"",INT(YEARFRAC(D9578,'Vispārīga informācija'!$B$2)))</f>
      </c>
      <c r="F9578" s="2">
        <f>IFERROR(IF(ISBLANK($A9578),"",IF($A9578="Ūdeņraža jonu koncentrācija",VLOOKUP(Dati!$A9578,Normas!$A:$D,2,FALSE),VLOOKUP(Dati!$A9578,Normas!$A:$D,2,FALSE)*0.6)),"")</f>
      </c>
      <c r="G9578" s="2">
        <f>IFERROR(IF(ISBLANK($A9578),"",IF($A9578="Ūdeņraža jonu koncentrācija",VLOOKUP(Dati!$A9578,Normas!$A:$D,3,FALSE),VLOOKUP(Dati!$A9578,Normas!$A:$D,3,FALSE)*0.6)),"")</f>
      </c>
      <c r="H9578" s="2">
        <f>IFERROR(IF(ISBLANK($A9578),"",IF($A9578="Ūdeņraža jonu koncentrācija",VLOOKUP(Dati!$A9578,Normas!$A:$D,2,FALSE),VLOOKUP(Dati!$A9578,Normas!$A:$D,2,FALSE)*0.3)),"")</f>
      </c>
      <c r="I9578" s="2">
        <f>IFERROR(IF(ISBLANK($A9578),"",IF($A9578="Ūdeņraža jonu koncentrācija",VLOOKUP(Dati!$A9578,Normas!$A:$D,3,FALSE),VLOOKUP(Dati!$A9578,Normas!$A:$D,3,FALSE)*0.3)),"")</f>
      </c>
    </row>
    <row r="9579" spans="2:9" x14ac:dyDescent="0.2">
      <c r="B9579">
        <f>IF(ISBLANK(A9579),"",VLOOKUP(A9579,Normas!A:D,4,FALSE))</f>
      </c>
      <c r="E9579" s="2">
        <f>IF(ISBLANK(D9579),"",INT(YEARFRAC(D9579,'Vispārīga informācija'!$B$2)))</f>
      </c>
      <c r="F9579" s="2">
        <f>IFERROR(IF(ISBLANK($A9579),"",IF($A9579="Ūdeņraža jonu koncentrācija",VLOOKUP(Dati!$A9579,Normas!$A:$D,2,FALSE),VLOOKUP(Dati!$A9579,Normas!$A:$D,2,FALSE)*0.6)),"")</f>
      </c>
      <c r="G9579" s="2">
        <f>IFERROR(IF(ISBLANK($A9579),"",IF($A9579="Ūdeņraža jonu koncentrācija",VLOOKUP(Dati!$A9579,Normas!$A:$D,3,FALSE),VLOOKUP(Dati!$A9579,Normas!$A:$D,3,FALSE)*0.6)),"")</f>
      </c>
      <c r="H9579" s="2">
        <f>IFERROR(IF(ISBLANK($A9579),"",IF($A9579="Ūdeņraža jonu koncentrācija",VLOOKUP(Dati!$A9579,Normas!$A:$D,2,FALSE),VLOOKUP(Dati!$A9579,Normas!$A:$D,2,FALSE)*0.3)),"")</f>
      </c>
      <c r="I9579" s="2">
        <f>IFERROR(IF(ISBLANK($A9579),"",IF($A9579="Ūdeņraža jonu koncentrācija",VLOOKUP(Dati!$A9579,Normas!$A:$D,3,FALSE),VLOOKUP(Dati!$A9579,Normas!$A:$D,3,FALSE)*0.3)),"")</f>
      </c>
    </row>
    <row r="9580" spans="2:9" x14ac:dyDescent="0.2">
      <c r="B9580">
        <f>IF(ISBLANK(A9580),"",VLOOKUP(A9580,Normas!A:D,4,FALSE))</f>
      </c>
      <c r="E9580" s="2">
        <f>IF(ISBLANK(D9580),"",INT(YEARFRAC(D9580,'Vispārīga informācija'!$B$2)))</f>
      </c>
      <c r="F9580" s="2">
        <f>IFERROR(IF(ISBLANK($A9580),"",IF($A9580="Ūdeņraža jonu koncentrācija",VLOOKUP(Dati!$A9580,Normas!$A:$D,2,FALSE),VLOOKUP(Dati!$A9580,Normas!$A:$D,2,FALSE)*0.6)),"")</f>
      </c>
      <c r="G9580" s="2">
        <f>IFERROR(IF(ISBLANK($A9580),"",IF($A9580="Ūdeņraža jonu koncentrācija",VLOOKUP(Dati!$A9580,Normas!$A:$D,3,FALSE),VLOOKUP(Dati!$A9580,Normas!$A:$D,3,FALSE)*0.6)),"")</f>
      </c>
      <c r="H9580" s="2">
        <f>IFERROR(IF(ISBLANK($A9580),"",IF($A9580="Ūdeņraža jonu koncentrācija",VLOOKUP(Dati!$A9580,Normas!$A:$D,2,FALSE),VLOOKUP(Dati!$A9580,Normas!$A:$D,2,FALSE)*0.3)),"")</f>
      </c>
      <c r="I9580" s="2">
        <f>IFERROR(IF(ISBLANK($A9580),"",IF($A9580="Ūdeņraža jonu koncentrācija",VLOOKUP(Dati!$A9580,Normas!$A:$D,3,FALSE),VLOOKUP(Dati!$A9580,Normas!$A:$D,3,FALSE)*0.3)),"")</f>
      </c>
    </row>
    <row r="9581" spans="2:9" x14ac:dyDescent="0.2">
      <c r="B9581">
        <f>IF(ISBLANK(A9581),"",VLOOKUP(A9581,Normas!A:D,4,FALSE))</f>
      </c>
      <c r="E9581" s="2">
        <f>IF(ISBLANK(D9581),"",INT(YEARFRAC(D9581,'Vispārīga informācija'!$B$2)))</f>
      </c>
      <c r="F9581" s="2">
        <f>IFERROR(IF(ISBLANK($A9581),"",IF($A9581="Ūdeņraža jonu koncentrācija",VLOOKUP(Dati!$A9581,Normas!$A:$D,2,FALSE),VLOOKUP(Dati!$A9581,Normas!$A:$D,2,FALSE)*0.6)),"")</f>
      </c>
      <c r="G9581" s="2">
        <f>IFERROR(IF(ISBLANK($A9581),"",IF($A9581="Ūdeņraža jonu koncentrācija",VLOOKUP(Dati!$A9581,Normas!$A:$D,3,FALSE),VLOOKUP(Dati!$A9581,Normas!$A:$D,3,FALSE)*0.6)),"")</f>
      </c>
      <c r="H9581" s="2">
        <f>IFERROR(IF(ISBLANK($A9581),"",IF($A9581="Ūdeņraža jonu koncentrācija",VLOOKUP(Dati!$A9581,Normas!$A:$D,2,FALSE),VLOOKUP(Dati!$A9581,Normas!$A:$D,2,FALSE)*0.3)),"")</f>
      </c>
      <c r="I9581" s="2">
        <f>IFERROR(IF(ISBLANK($A9581),"",IF($A9581="Ūdeņraža jonu koncentrācija",VLOOKUP(Dati!$A9581,Normas!$A:$D,3,FALSE),VLOOKUP(Dati!$A9581,Normas!$A:$D,3,FALSE)*0.3)),"")</f>
      </c>
    </row>
    <row r="9582" spans="2:9" x14ac:dyDescent="0.2">
      <c r="B9582">
        <f>IF(ISBLANK(A9582),"",VLOOKUP(A9582,Normas!A:D,4,FALSE))</f>
      </c>
      <c r="E9582" s="2">
        <f>IF(ISBLANK(D9582),"",INT(YEARFRAC(D9582,'Vispārīga informācija'!$B$2)))</f>
      </c>
      <c r="F9582" s="2">
        <f>IFERROR(IF(ISBLANK($A9582),"",IF($A9582="Ūdeņraža jonu koncentrācija",VLOOKUP(Dati!$A9582,Normas!$A:$D,2,FALSE),VLOOKUP(Dati!$A9582,Normas!$A:$D,2,FALSE)*0.6)),"")</f>
      </c>
      <c r="G9582" s="2">
        <f>IFERROR(IF(ISBLANK($A9582),"",IF($A9582="Ūdeņraža jonu koncentrācija",VLOOKUP(Dati!$A9582,Normas!$A:$D,3,FALSE),VLOOKUP(Dati!$A9582,Normas!$A:$D,3,FALSE)*0.6)),"")</f>
      </c>
      <c r="H9582" s="2">
        <f>IFERROR(IF(ISBLANK($A9582),"",IF($A9582="Ūdeņraža jonu koncentrācija",VLOOKUP(Dati!$A9582,Normas!$A:$D,2,FALSE),VLOOKUP(Dati!$A9582,Normas!$A:$D,2,FALSE)*0.3)),"")</f>
      </c>
      <c r="I9582" s="2">
        <f>IFERROR(IF(ISBLANK($A9582),"",IF($A9582="Ūdeņraža jonu koncentrācija",VLOOKUP(Dati!$A9582,Normas!$A:$D,3,FALSE),VLOOKUP(Dati!$A9582,Normas!$A:$D,3,FALSE)*0.3)),"")</f>
      </c>
    </row>
    <row r="9583" spans="2:9" x14ac:dyDescent="0.2">
      <c r="B9583">
        <f>IF(ISBLANK(A9583),"",VLOOKUP(A9583,Normas!A:D,4,FALSE))</f>
      </c>
      <c r="E9583" s="2">
        <f>IF(ISBLANK(D9583),"",INT(YEARFRAC(D9583,'Vispārīga informācija'!$B$2)))</f>
      </c>
      <c r="F9583" s="2">
        <f>IFERROR(IF(ISBLANK($A9583),"",IF($A9583="Ūdeņraža jonu koncentrācija",VLOOKUP(Dati!$A9583,Normas!$A:$D,2,FALSE),VLOOKUP(Dati!$A9583,Normas!$A:$D,2,FALSE)*0.6)),"")</f>
      </c>
      <c r="G9583" s="2">
        <f>IFERROR(IF(ISBLANK($A9583),"",IF($A9583="Ūdeņraža jonu koncentrācija",VLOOKUP(Dati!$A9583,Normas!$A:$D,3,FALSE),VLOOKUP(Dati!$A9583,Normas!$A:$D,3,FALSE)*0.6)),"")</f>
      </c>
      <c r="H9583" s="2">
        <f>IFERROR(IF(ISBLANK($A9583),"",IF($A9583="Ūdeņraža jonu koncentrācija",VLOOKUP(Dati!$A9583,Normas!$A:$D,2,FALSE),VLOOKUP(Dati!$A9583,Normas!$A:$D,2,FALSE)*0.3)),"")</f>
      </c>
      <c r="I9583" s="2">
        <f>IFERROR(IF(ISBLANK($A9583),"",IF($A9583="Ūdeņraža jonu koncentrācija",VLOOKUP(Dati!$A9583,Normas!$A:$D,3,FALSE),VLOOKUP(Dati!$A9583,Normas!$A:$D,3,FALSE)*0.3)),"")</f>
      </c>
    </row>
    <row r="9584" spans="2:9" x14ac:dyDescent="0.2">
      <c r="B9584">
        <f>IF(ISBLANK(A9584),"",VLOOKUP(A9584,Normas!A:D,4,FALSE))</f>
      </c>
      <c r="E9584" s="2">
        <f>IF(ISBLANK(D9584),"",INT(YEARFRAC(D9584,'Vispārīga informācija'!$B$2)))</f>
      </c>
      <c r="F9584" s="2">
        <f>IFERROR(IF(ISBLANK($A9584),"",IF($A9584="Ūdeņraža jonu koncentrācija",VLOOKUP(Dati!$A9584,Normas!$A:$D,2,FALSE),VLOOKUP(Dati!$A9584,Normas!$A:$D,2,FALSE)*0.6)),"")</f>
      </c>
      <c r="G9584" s="2">
        <f>IFERROR(IF(ISBLANK($A9584),"",IF($A9584="Ūdeņraža jonu koncentrācija",VLOOKUP(Dati!$A9584,Normas!$A:$D,3,FALSE),VLOOKUP(Dati!$A9584,Normas!$A:$D,3,FALSE)*0.6)),"")</f>
      </c>
      <c r="H9584" s="2">
        <f>IFERROR(IF(ISBLANK($A9584),"",IF($A9584="Ūdeņraža jonu koncentrācija",VLOOKUP(Dati!$A9584,Normas!$A:$D,2,FALSE),VLOOKUP(Dati!$A9584,Normas!$A:$D,2,FALSE)*0.3)),"")</f>
      </c>
      <c r="I9584" s="2">
        <f>IFERROR(IF(ISBLANK($A9584),"",IF($A9584="Ūdeņraža jonu koncentrācija",VLOOKUP(Dati!$A9584,Normas!$A:$D,3,FALSE),VLOOKUP(Dati!$A9584,Normas!$A:$D,3,FALSE)*0.3)),"")</f>
      </c>
    </row>
    <row r="9585" spans="2:9" x14ac:dyDescent="0.2">
      <c r="B9585">
        <f>IF(ISBLANK(A9585),"",VLOOKUP(A9585,Normas!A:D,4,FALSE))</f>
      </c>
      <c r="E9585" s="2">
        <f>IF(ISBLANK(D9585),"",INT(YEARFRAC(D9585,'Vispārīga informācija'!$B$2)))</f>
      </c>
      <c r="F9585" s="2">
        <f>IFERROR(IF(ISBLANK($A9585),"",IF($A9585="Ūdeņraža jonu koncentrācija",VLOOKUP(Dati!$A9585,Normas!$A:$D,2,FALSE),VLOOKUP(Dati!$A9585,Normas!$A:$D,2,FALSE)*0.6)),"")</f>
      </c>
      <c r="G9585" s="2">
        <f>IFERROR(IF(ISBLANK($A9585),"",IF($A9585="Ūdeņraža jonu koncentrācija",VLOOKUP(Dati!$A9585,Normas!$A:$D,3,FALSE),VLOOKUP(Dati!$A9585,Normas!$A:$D,3,FALSE)*0.6)),"")</f>
      </c>
      <c r="H9585" s="2">
        <f>IFERROR(IF(ISBLANK($A9585),"",IF($A9585="Ūdeņraža jonu koncentrācija",VLOOKUP(Dati!$A9585,Normas!$A:$D,2,FALSE),VLOOKUP(Dati!$A9585,Normas!$A:$D,2,FALSE)*0.3)),"")</f>
      </c>
      <c r="I9585" s="2">
        <f>IFERROR(IF(ISBLANK($A9585),"",IF($A9585="Ūdeņraža jonu koncentrācija",VLOOKUP(Dati!$A9585,Normas!$A:$D,3,FALSE),VLOOKUP(Dati!$A9585,Normas!$A:$D,3,FALSE)*0.3)),"")</f>
      </c>
    </row>
    <row r="9586" spans="2:9" x14ac:dyDescent="0.2">
      <c r="B9586">
        <f>IF(ISBLANK(A9586),"",VLOOKUP(A9586,Normas!A:D,4,FALSE))</f>
      </c>
      <c r="E9586" s="2">
        <f>IF(ISBLANK(D9586),"",INT(YEARFRAC(D9586,'Vispārīga informācija'!$B$2)))</f>
      </c>
      <c r="F9586" s="2">
        <f>IFERROR(IF(ISBLANK($A9586),"",IF($A9586="Ūdeņraža jonu koncentrācija",VLOOKUP(Dati!$A9586,Normas!$A:$D,2,FALSE),VLOOKUP(Dati!$A9586,Normas!$A:$D,2,FALSE)*0.6)),"")</f>
      </c>
      <c r="G9586" s="2">
        <f>IFERROR(IF(ISBLANK($A9586),"",IF($A9586="Ūdeņraža jonu koncentrācija",VLOOKUP(Dati!$A9586,Normas!$A:$D,3,FALSE),VLOOKUP(Dati!$A9586,Normas!$A:$D,3,FALSE)*0.6)),"")</f>
      </c>
      <c r="H9586" s="2">
        <f>IFERROR(IF(ISBLANK($A9586),"",IF($A9586="Ūdeņraža jonu koncentrācija",VLOOKUP(Dati!$A9586,Normas!$A:$D,2,FALSE),VLOOKUP(Dati!$A9586,Normas!$A:$D,2,FALSE)*0.3)),"")</f>
      </c>
      <c r="I9586" s="2">
        <f>IFERROR(IF(ISBLANK($A9586),"",IF($A9586="Ūdeņraža jonu koncentrācija",VLOOKUP(Dati!$A9586,Normas!$A:$D,3,FALSE),VLOOKUP(Dati!$A9586,Normas!$A:$D,3,FALSE)*0.3)),"")</f>
      </c>
    </row>
    <row r="9587" spans="2:9" x14ac:dyDescent="0.2">
      <c r="B9587">
        <f>IF(ISBLANK(A9587),"",VLOOKUP(A9587,Normas!A:D,4,FALSE))</f>
      </c>
      <c r="E9587" s="2">
        <f>IF(ISBLANK(D9587),"",INT(YEARFRAC(D9587,'Vispārīga informācija'!$B$2)))</f>
      </c>
      <c r="F9587" s="2">
        <f>IFERROR(IF(ISBLANK($A9587),"",IF($A9587="Ūdeņraža jonu koncentrācija",VLOOKUP(Dati!$A9587,Normas!$A:$D,2,FALSE),VLOOKUP(Dati!$A9587,Normas!$A:$D,2,FALSE)*0.6)),"")</f>
      </c>
      <c r="G9587" s="2">
        <f>IFERROR(IF(ISBLANK($A9587),"",IF($A9587="Ūdeņraža jonu koncentrācija",VLOOKUP(Dati!$A9587,Normas!$A:$D,3,FALSE),VLOOKUP(Dati!$A9587,Normas!$A:$D,3,FALSE)*0.6)),"")</f>
      </c>
      <c r="H9587" s="2">
        <f>IFERROR(IF(ISBLANK($A9587),"",IF($A9587="Ūdeņraža jonu koncentrācija",VLOOKUP(Dati!$A9587,Normas!$A:$D,2,FALSE),VLOOKUP(Dati!$A9587,Normas!$A:$D,2,FALSE)*0.3)),"")</f>
      </c>
      <c r="I9587" s="2">
        <f>IFERROR(IF(ISBLANK($A9587),"",IF($A9587="Ūdeņraža jonu koncentrācija",VLOOKUP(Dati!$A9587,Normas!$A:$D,3,FALSE),VLOOKUP(Dati!$A9587,Normas!$A:$D,3,FALSE)*0.3)),"")</f>
      </c>
    </row>
    <row r="9588" spans="2:9" x14ac:dyDescent="0.2">
      <c r="B9588">
        <f>IF(ISBLANK(A9588),"",VLOOKUP(A9588,Normas!A:D,4,FALSE))</f>
      </c>
      <c r="E9588" s="2">
        <f>IF(ISBLANK(D9588),"",INT(YEARFRAC(D9588,'Vispārīga informācija'!$B$2)))</f>
      </c>
      <c r="F9588" s="2">
        <f>IFERROR(IF(ISBLANK($A9588),"",IF($A9588="Ūdeņraža jonu koncentrācija",VLOOKUP(Dati!$A9588,Normas!$A:$D,2,FALSE),VLOOKUP(Dati!$A9588,Normas!$A:$D,2,FALSE)*0.6)),"")</f>
      </c>
      <c r="G9588" s="2">
        <f>IFERROR(IF(ISBLANK($A9588),"",IF($A9588="Ūdeņraža jonu koncentrācija",VLOOKUP(Dati!$A9588,Normas!$A:$D,3,FALSE),VLOOKUP(Dati!$A9588,Normas!$A:$D,3,FALSE)*0.6)),"")</f>
      </c>
      <c r="H9588" s="2">
        <f>IFERROR(IF(ISBLANK($A9588),"",IF($A9588="Ūdeņraža jonu koncentrācija",VLOOKUP(Dati!$A9588,Normas!$A:$D,2,FALSE),VLOOKUP(Dati!$A9588,Normas!$A:$D,2,FALSE)*0.3)),"")</f>
      </c>
      <c r="I9588" s="2">
        <f>IFERROR(IF(ISBLANK($A9588),"",IF($A9588="Ūdeņraža jonu koncentrācija",VLOOKUP(Dati!$A9588,Normas!$A:$D,3,FALSE),VLOOKUP(Dati!$A9588,Normas!$A:$D,3,FALSE)*0.3)),"")</f>
      </c>
    </row>
    <row r="9589" spans="2:9" x14ac:dyDescent="0.2">
      <c r="B9589">
        <f>IF(ISBLANK(A9589),"",VLOOKUP(A9589,Normas!A:D,4,FALSE))</f>
      </c>
      <c r="E9589" s="2">
        <f>IF(ISBLANK(D9589),"",INT(YEARFRAC(D9589,'Vispārīga informācija'!$B$2)))</f>
      </c>
      <c r="F9589" s="2">
        <f>IFERROR(IF(ISBLANK($A9589),"",IF($A9589="Ūdeņraža jonu koncentrācija",VLOOKUP(Dati!$A9589,Normas!$A:$D,2,FALSE),VLOOKUP(Dati!$A9589,Normas!$A:$D,2,FALSE)*0.6)),"")</f>
      </c>
      <c r="G9589" s="2">
        <f>IFERROR(IF(ISBLANK($A9589),"",IF($A9589="Ūdeņraža jonu koncentrācija",VLOOKUP(Dati!$A9589,Normas!$A:$D,3,FALSE),VLOOKUP(Dati!$A9589,Normas!$A:$D,3,FALSE)*0.6)),"")</f>
      </c>
      <c r="H9589" s="2">
        <f>IFERROR(IF(ISBLANK($A9589),"",IF($A9589="Ūdeņraža jonu koncentrācija",VLOOKUP(Dati!$A9589,Normas!$A:$D,2,FALSE),VLOOKUP(Dati!$A9589,Normas!$A:$D,2,FALSE)*0.3)),"")</f>
      </c>
      <c r="I9589" s="2">
        <f>IFERROR(IF(ISBLANK($A9589),"",IF($A9589="Ūdeņraža jonu koncentrācija",VLOOKUP(Dati!$A9589,Normas!$A:$D,3,FALSE),VLOOKUP(Dati!$A9589,Normas!$A:$D,3,FALSE)*0.3)),"")</f>
      </c>
    </row>
    <row r="9590" spans="2:9" x14ac:dyDescent="0.2">
      <c r="B9590">
        <f>IF(ISBLANK(A9590),"",VLOOKUP(A9590,Normas!A:D,4,FALSE))</f>
      </c>
      <c r="E9590" s="2">
        <f>IF(ISBLANK(D9590),"",INT(YEARFRAC(D9590,'Vispārīga informācija'!$B$2)))</f>
      </c>
      <c r="F9590" s="2">
        <f>IFERROR(IF(ISBLANK($A9590),"",IF($A9590="Ūdeņraža jonu koncentrācija",VLOOKUP(Dati!$A9590,Normas!$A:$D,2,FALSE),VLOOKUP(Dati!$A9590,Normas!$A:$D,2,FALSE)*0.6)),"")</f>
      </c>
      <c r="G9590" s="2">
        <f>IFERROR(IF(ISBLANK($A9590),"",IF($A9590="Ūdeņraža jonu koncentrācija",VLOOKUP(Dati!$A9590,Normas!$A:$D,3,FALSE),VLOOKUP(Dati!$A9590,Normas!$A:$D,3,FALSE)*0.6)),"")</f>
      </c>
      <c r="H9590" s="2">
        <f>IFERROR(IF(ISBLANK($A9590),"",IF($A9590="Ūdeņraža jonu koncentrācija",VLOOKUP(Dati!$A9590,Normas!$A:$D,2,FALSE),VLOOKUP(Dati!$A9590,Normas!$A:$D,2,FALSE)*0.3)),"")</f>
      </c>
      <c r="I9590" s="2">
        <f>IFERROR(IF(ISBLANK($A9590),"",IF($A9590="Ūdeņraža jonu koncentrācija",VLOOKUP(Dati!$A9590,Normas!$A:$D,3,FALSE),VLOOKUP(Dati!$A9590,Normas!$A:$D,3,FALSE)*0.3)),"")</f>
      </c>
    </row>
    <row r="9591" spans="2:9" x14ac:dyDescent="0.2">
      <c r="B9591">
        <f>IF(ISBLANK(A9591),"",VLOOKUP(A9591,Normas!A:D,4,FALSE))</f>
      </c>
      <c r="E9591" s="2">
        <f>IF(ISBLANK(D9591),"",INT(YEARFRAC(D9591,'Vispārīga informācija'!$B$2)))</f>
      </c>
      <c r="F9591" s="2">
        <f>IFERROR(IF(ISBLANK($A9591),"",IF($A9591="Ūdeņraža jonu koncentrācija",VLOOKUP(Dati!$A9591,Normas!$A:$D,2,FALSE),VLOOKUP(Dati!$A9591,Normas!$A:$D,2,FALSE)*0.6)),"")</f>
      </c>
      <c r="G9591" s="2">
        <f>IFERROR(IF(ISBLANK($A9591),"",IF($A9591="Ūdeņraža jonu koncentrācija",VLOOKUP(Dati!$A9591,Normas!$A:$D,3,FALSE),VLOOKUP(Dati!$A9591,Normas!$A:$D,3,FALSE)*0.6)),"")</f>
      </c>
      <c r="H9591" s="2">
        <f>IFERROR(IF(ISBLANK($A9591),"",IF($A9591="Ūdeņraža jonu koncentrācija",VLOOKUP(Dati!$A9591,Normas!$A:$D,2,FALSE),VLOOKUP(Dati!$A9591,Normas!$A:$D,2,FALSE)*0.3)),"")</f>
      </c>
      <c r="I9591" s="2">
        <f>IFERROR(IF(ISBLANK($A9591),"",IF($A9591="Ūdeņraža jonu koncentrācija",VLOOKUP(Dati!$A9591,Normas!$A:$D,3,FALSE),VLOOKUP(Dati!$A9591,Normas!$A:$D,3,FALSE)*0.3)),"")</f>
      </c>
    </row>
    <row r="9592" spans="2:9" x14ac:dyDescent="0.2">
      <c r="B9592">
        <f>IF(ISBLANK(A9592),"",VLOOKUP(A9592,Normas!A:D,4,FALSE))</f>
      </c>
      <c r="E9592" s="2">
        <f>IF(ISBLANK(D9592),"",INT(YEARFRAC(D9592,'Vispārīga informācija'!$B$2)))</f>
      </c>
      <c r="F9592" s="2">
        <f>IFERROR(IF(ISBLANK($A9592),"",IF($A9592="Ūdeņraža jonu koncentrācija",VLOOKUP(Dati!$A9592,Normas!$A:$D,2,FALSE),VLOOKUP(Dati!$A9592,Normas!$A:$D,2,FALSE)*0.6)),"")</f>
      </c>
      <c r="G9592" s="2">
        <f>IFERROR(IF(ISBLANK($A9592),"",IF($A9592="Ūdeņraža jonu koncentrācija",VLOOKUP(Dati!$A9592,Normas!$A:$D,3,FALSE),VLOOKUP(Dati!$A9592,Normas!$A:$D,3,FALSE)*0.6)),"")</f>
      </c>
      <c r="H9592" s="2">
        <f>IFERROR(IF(ISBLANK($A9592),"",IF($A9592="Ūdeņraža jonu koncentrācija",VLOOKUP(Dati!$A9592,Normas!$A:$D,2,FALSE),VLOOKUP(Dati!$A9592,Normas!$A:$D,2,FALSE)*0.3)),"")</f>
      </c>
      <c r="I9592" s="2">
        <f>IFERROR(IF(ISBLANK($A9592),"",IF($A9592="Ūdeņraža jonu koncentrācija",VLOOKUP(Dati!$A9592,Normas!$A:$D,3,FALSE),VLOOKUP(Dati!$A9592,Normas!$A:$D,3,FALSE)*0.3)),"")</f>
      </c>
    </row>
    <row r="9593" spans="2:9" x14ac:dyDescent="0.2">
      <c r="B9593">
        <f>IF(ISBLANK(A9593),"",VLOOKUP(A9593,Normas!A:D,4,FALSE))</f>
      </c>
      <c r="E9593" s="2">
        <f>IF(ISBLANK(D9593),"",INT(YEARFRAC(D9593,'Vispārīga informācija'!$B$2)))</f>
      </c>
      <c r="F9593" s="2">
        <f>IFERROR(IF(ISBLANK($A9593),"",IF($A9593="Ūdeņraža jonu koncentrācija",VLOOKUP(Dati!$A9593,Normas!$A:$D,2,FALSE),VLOOKUP(Dati!$A9593,Normas!$A:$D,2,FALSE)*0.6)),"")</f>
      </c>
      <c r="G9593" s="2">
        <f>IFERROR(IF(ISBLANK($A9593),"",IF($A9593="Ūdeņraža jonu koncentrācija",VLOOKUP(Dati!$A9593,Normas!$A:$D,3,FALSE),VLOOKUP(Dati!$A9593,Normas!$A:$D,3,FALSE)*0.6)),"")</f>
      </c>
      <c r="H9593" s="2">
        <f>IFERROR(IF(ISBLANK($A9593),"",IF($A9593="Ūdeņraža jonu koncentrācija",VLOOKUP(Dati!$A9593,Normas!$A:$D,2,FALSE),VLOOKUP(Dati!$A9593,Normas!$A:$D,2,FALSE)*0.3)),"")</f>
      </c>
      <c r="I9593" s="2">
        <f>IFERROR(IF(ISBLANK($A9593),"",IF($A9593="Ūdeņraža jonu koncentrācija",VLOOKUP(Dati!$A9593,Normas!$A:$D,3,FALSE),VLOOKUP(Dati!$A9593,Normas!$A:$D,3,FALSE)*0.3)),"")</f>
      </c>
    </row>
    <row r="9594" spans="2:9" x14ac:dyDescent="0.2">
      <c r="B9594">
        <f>IF(ISBLANK(A9594),"",VLOOKUP(A9594,Normas!A:D,4,FALSE))</f>
      </c>
      <c r="E9594" s="2">
        <f>IF(ISBLANK(D9594),"",INT(YEARFRAC(D9594,'Vispārīga informācija'!$B$2)))</f>
      </c>
      <c r="F9594" s="2">
        <f>IFERROR(IF(ISBLANK($A9594),"",IF($A9594="Ūdeņraža jonu koncentrācija",VLOOKUP(Dati!$A9594,Normas!$A:$D,2,FALSE),VLOOKUP(Dati!$A9594,Normas!$A:$D,2,FALSE)*0.6)),"")</f>
      </c>
      <c r="G9594" s="2">
        <f>IFERROR(IF(ISBLANK($A9594),"",IF($A9594="Ūdeņraža jonu koncentrācija",VLOOKUP(Dati!$A9594,Normas!$A:$D,3,FALSE),VLOOKUP(Dati!$A9594,Normas!$A:$D,3,FALSE)*0.6)),"")</f>
      </c>
      <c r="H9594" s="2">
        <f>IFERROR(IF(ISBLANK($A9594),"",IF($A9594="Ūdeņraža jonu koncentrācija",VLOOKUP(Dati!$A9594,Normas!$A:$D,2,FALSE),VLOOKUP(Dati!$A9594,Normas!$A:$D,2,FALSE)*0.3)),"")</f>
      </c>
      <c r="I9594" s="2">
        <f>IFERROR(IF(ISBLANK($A9594),"",IF($A9594="Ūdeņraža jonu koncentrācija",VLOOKUP(Dati!$A9594,Normas!$A:$D,3,FALSE),VLOOKUP(Dati!$A9594,Normas!$A:$D,3,FALSE)*0.3)),"")</f>
      </c>
    </row>
    <row r="9595" spans="2:9" x14ac:dyDescent="0.2">
      <c r="B9595">
        <f>IF(ISBLANK(A9595),"",VLOOKUP(A9595,Normas!A:D,4,FALSE))</f>
      </c>
      <c r="E9595" s="2">
        <f>IF(ISBLANK(D9595),"",INT(YEARFRAC(D9595,'Vispārīga informācija'!$B$2)))</f>
      </c>
      <c r="F9595" s="2">
        <f>IFERROR(IF(ISBLANK($A9595),"",IF($A9595="Ūdeņraža jonu koncentrācija",VLOOKUP(Dati!$A9595,Normas!$A:$D,2,FALSE),VLOOKUP(Dati!$A9595,Normas!$A:$D,2,FALSE)*0.6)),"")</f>
      </c>
      <c r="G9595" s="2">
        <f>IFERROR(IF(ISBLANK($A9595),"",IF($A9595="Ūdeņraža jonu koncentrācija",VLOOKUP(Dati!$A9595,Normas!$A:$D,3,FALSE),VLOOKUP(Dati!$A9595,Normas!$A:$D,3,FALSE)*0.6)),"")</f>
      </c>
      <c r="H9595" s="2">
        <f>IFERROR(IF(ISBLANK($A9595),"",IF($A9595="Ūdeņraža jonu koncentrācija",VLOOKUP(Dati!$A9595,Normas!$A:$D,2,FALSE),VLOOKUP(Dati!$A9595,Normas!$A:$D,2,FALSE)*0.3)),"")</f>
      </c>
      <c r="I9595" s="2">
        <f>IFERROR(IF(ISBLANK($A9595),"",IF($A9595="Ūdeņraža jonu koncentrācija",VLOOKUP(Dati!$A9595,Normas!$A:$D,3,FALSE),VLOOKUP(Dati!$A9595,Normas!$A:$D,3,FALSE)*0.3)),"")</f>
      </c>
    </row>
    <row r="9596" spans="2:9" x14ac:dyDescent="0.2">
      <c r="B9596">
        <f>IF(ISBLANK(A9596),"",VLOOKUP(A9596,Normas!A:D,4,FALSE))</f>
      </c>
      <c r="E9596" s="2">
        <f>IF(ISBLANK(D9596),"",INT(YEARFRAC(D9596,'Vispārīga informācija'!$B$2)))</f>
      </c>
      <c r="F9596" s="2">
        <f>IFERROR(IF(ISBLANK($A9596),"",IF($A9596="Ūdeņraža jonu koncentrācija",VLOOKUP(Dati!$A9596,Normas!$A:$D,2,FALSE),VLOOKUP(Dati!$A9596,Normas!$A:$D,2,FALSE)*0.6)),"")</f>
      </c>
      <c r="G9596" s="2">
        <f>IFERROR(IF(ISBLANK($A9596),"",IF($A9596="Ūdeņraža jonu koncentrācija",VLOOKUP(Dati!$A9596,Normas!$A:$D,3,FALSE),VLOOKUP(Dati!$A9596,Normas!$A:$D,3,FALSE)*0.6)),"")</f>
      </c>
      <c r="H9596" s="2">
        <f>IFERROR(IF(ISBLANK($A9596),"",IF($A9596="Ūdeņraža jonu koncentrācija",VLOOKUP(Dati!$A9596,Normas!$A:$D,2,FALSE),VLOOKUP(Dati!$A9596,Normas!$A:$D,2,FALSE)*0.3)),"")</f>
      </c>
      <c r="I9596" s="2">
        <f>IFERROR(IF(ISBLANK($A9596),"",IF($A9596="Ūdeņraža jonu koncentrācija",VLOOKUP(Dati!$A9596,Normas!$A:$D,3,FALSE),VLOOKUP(Dati!$A9596,Normas!$A:$D,3,FALSE)*0.3)),"")</f>
      </c>
    </row>
    <row r="9597" spans="2:9" x14ac:dyDescent="0.2">
      <c r="B9597">
        <f>IF(ISBLANK(A9597),"",VLOOKUP(A9597,Normas!A:D,4,FALSE))</f>
      </c>
      <c r="E9597" s="2">
        <f>IF(ISBLANK(D9597),"",INT(YEARFRAC(D9597,'Vispārīga informācija'!$B$2)))</f>
      </c>
      <c r="F9597" s="2">
        <f>IFERROR(IF(ISBLANK($A9597),"",IF($A9597="Ūdeņraža jonu koncentrācija",VLOOKUP(Dati!$A9597,Normas!$A:$D,2,FALSE),VLOOKUP(Dati!$A9597,Normas!$A:$D,2,FALSE)*0.6)),"")</f>
      </c>
      <c r="G9597" s="2">
        <f>IFERROR(IF(ISBLANK($A9597),"",IF($A9597="Ūdeņraža jonu koncentrācija",VLOOKUP(Dati!$A9597,Normas!$A:$D,3,FALSE),VLOOKUP(Dati!$A9597,Normas!$A:$D,3,FALSE)*0.6)),"")</f>
      </c>
      <c r="H9597" s="2">
        <f>IFERROR(IF(ISBLANK($A9597),"",IF($A9597="Ūdeņraža jonu koncentrācija",VLOOKUP(Dati!$A9597,Normas!$A:$D,2,FALSE),VLOOKUP(Dati!$A9597,Normas!$A:$D,2,FALSE)*0.3)),"")</f>
      </c>
      <c r="I9597" s="2">
        <f>IFERROR(IF(ISBLANK($A9597),"",IF($A9597="Ūdeņraža jonu koncentrācija",VLOOKUP(Dati!$A9597,Normas!$A:$D,3,FALSE),VLOOKUP(Dati!$A9597,Normas!$A:$D,3,FALSE)*0.3)),"")</f>
      </c>
    </row>
    <row r="9598" spans="2:9" x14ac:dyDescent="0.2">
      <c r="B9598">
        <f>IF(ISBLANK(A9598),"",VLOOKUP(A9598,Normas!A:D,4,FALSE))</f>
      </c>
      <c r="E9598" s="2">
        <f>IF(ISBLANK(D9598),"",INT(YEARFRAC(D9598,'Vispārīga informācija'!$B$2)))</f>
      </c>
      <c r="F9598" s="2">
        <f>IFERROR(IF(ISBLANK($A9598),"",IF($A9598="Ūdeņraža jonu koncentrācija",VLOOKUP(Dati!$A9598,Normas!$A:$D,2,FALSE),VLOOKUP(Dati!$A9598,Normas!$A:$D,2,FALSE)*0.6)),"")</f>
      </c>
      <c r="G9598" s="2">
        <f>IFERROR(IF(ISBLANK($A9598),"",IF($A9598="Ūdeņraža jonu koncentrācija",VLOOKUP(Dati!$A9598,Normas!$A:$D,3,FALSE),VLOOKUP(Dati!$A9598,Normas!$A:$D,3,FALSE)*0.6)),"")</f>
      </c>
      <c r="H9598" s="2">
        <f>IFERROR(IF(ISBLANK($A9598),"",IF($A9598="Ūdeņraža jonu koncentrācija",VLOOKUP(Dati!$A9598,Normas!$A:$D,2,FALSE),VLOOKUP(Dati!$A9598,Normas!$A:$D,2,FALSE)*0.3)),"")</f>
      </c>
      <c r="I9598" s="2">
        <f>IFERROR(IF(ISBLANK($A9598),"",IF($A9598="Ūdeņraža jonu koncentrācija",VLOOKUP(Dati!$A9598,Normas!$A:$D,3,FALSE),VLOOKUP(Dati!$A9598,Normas!$A:$D,3,FALSE)*0.3)),"")</f>
      </c>
    </row>
    <row r="9599" spans="2:9" x14ac:dyDescent="0.2">
      <c r="B9599">
        <f>IF(ISBLANK(A9599),"",VLOOKUP(A9599,Normas!A:D,4,FALSE))</f>
      </c>
      <c r="E9599" s="2">
        <f>IF(ISBLANK(D9599),"",INT(YEARFRAC(D9599,'Vispārīga informācija'!$B$2)))</f>
      </c>
      <c r="F9599" s="2">
        <f>IFERROR(IF(ISBLANK($A9599),"",IF($A9599="Ūdeņraža jonu koncentrācija",VLOOKUP(Dati!$A9599,Normas!$A:$D,2,FALSE),VLOOKUP(Dati!$A9599,Normas!$A:$D,2,FALSE)*0.6)),"")</f>
      </c>
      <c r="G9599" s="2">
        <f>IFERROR(IF(ISBLANK($A9599),"",IF($A9599="Ūdeņraža jonu koncentrācija",VLOOKUP(Dati!$A9599,Normas!$A:$D,3,FALSE),VLOOKUP(Dati!$A9599,Normas!$A:$D,3,FALSE)*0.6)),"")</f>
      </c>
      <c r="H9599" s="2">
        <f>IFERROR(IF(ISBLANK($A9599),"",IF($A9599="Ūdeņraža jonu koncentrācija",VLOOKUP(Dati!$A9599,Normas!$A:$D,2,FALSE),VLOOKUP(Dati!$A9599,Normas!$A:$D,2,FALSE)*0.3)),"")</f>
      </c>
      <c r="I9599" s="2">
        <f>IFERROR(IF(ISBLANK($A9599),"",IF($A9599="Ūdeņraža jonu koncentrācija",VLOOKUP(Dati!$A9599,Normas!$A:$D,3,FALSE),VLOOKUP(Dati!$A9599,Normas!$A:$D,3,FALSE)*0.3)),"")</f>
      </c>
    </row>
    <row r="9600" spans="2:9" x14ac:dyDescent="0.2">
      <c r="B9600">
        <f>IF(ISBLANK(A9600),"",VLOOKUP(A9600,Normas!A:D,4,FALSE))</f>
      </c>
      <c r="E9600" s="2">
        <f>IF(ISBLANK(D9600),"",INT(YEARFRAC(D9600,'Vispārīga informācija'!$B$2)))</f>
      </c>
      <c r="F9600" s="2">
        <f>IFERROR(IF(ISBLANK($A9600),"",IF($A9600="Ūdeņraža jonu koncentrācija",VLOOKUP(Dati!$A9600,Normas!$A:$D,2,FALSE),VLOOKUP(Dati!$A9600,Normas!$A:$D,2,FALSE)*0.6)),"")</f>
      </c>
      <c r="G9600" s="2">
        <f>IFERROR(IF(ISBLANK($A9600),"",IF($A9600="Ūdeņraža jonu koncentrācija",VLOOKUP(Dati!$A9600,Normas!$A:$D,3,FALSE),VLOOKUP(Dati!$A9600,Normas!$A:$D,3,FALSE)*0.6)),"")</f>
      </c>
      <c r="H9600" s="2">
        <f>IFERROR(IF(ISBLANK($A9600),"",IF($A9600="Ūdeņraža jonu koncentrācija",VLOOKUP(Dati!$A9600,Normas!$A:$D,2,FALSE),VLOOKUP(Dati!$A9600,Normas!$A:$D,2,FALSE)*0.3)),"")</f>
      </c>
      <c r="I9600" s="2">
        <f>IFERROR(IF(ISBLANK($A9600),"",IF($A9600="Ūdeņraža jonu koncentrācija",VLOOKUP(Dati!$A9600,Normas!$A:$D,3,FALSE),VLOOKUP(Dati!$A9600,Normas!$A:$D,3,FALSE)*0.3)),"")</f>
      </c>
    </row>
    <row r="9601" spans="2:9" x14ac:dyDescent="0.2">
      <c r="B9601">
        <f>IF(ISBLANK(A9601),"",VLOOKUP(A9601,Normas!A:D,4,FALSE))</f>
      </c>
      <c r="E9601" s="2">
        <f>IF(ISBLANK(D9601),"",INT(YEARFRAC(D9601,'Vispārīga informācija'!$B$2)))</f>
      </c>
      <c r="F9601" s="2">
        <f>IFERROR(IF(ISBLANK($A9601),"",IF($A9601="Ūdeņraža jonu koncentrācija",VLOOKUP(Dati!$A9601,Normas!$A:$D,2,FALSE),VLOOKUP(Dati!$A9601,Normas!$A:$D,2,FALSE)*0.6)),"")</f>
      </c>
      <c r="G9601" s="2">
        <f>IFERROR(IF(ISBLANK($A9601),"",IF($A9601="Ūdeņraža jonu koncentrācija",VLOOKUP(Dati!$A9601,Normas!$A:$D,3,FALSE),VLOOKUP(Dati!$A9601,Normas!$A:$D,3,FALSE)*0.6)),"")</f>
      </c>
      <c r="H9601" s="2">
        <f>IFERROR(IF(ISBLANK($A9601),"",IF($A9601="Ūdeņraža jonu koncentrācija",VLOOKUP(Dati!$A9601,Normas!$A:$D,2,FALSE),VLOOKUP(Dati!$A9601,Normas!$A:$D,2,FALSE)*0.3)),"")</f>
      </c>
      <c r="I9601" s="2">
        <f>IFERROR(IF(ISBLANK($A9601),"",IF($A9601="Ūdeņraža jonu koncentrācija",VLOOKUP(Dati!$A9601,Normas!$A:$D,3,FALSE),VLOOKUP(Dati!$A9601,Normas!$A:$D,3,FALSE)*0.3)),"")</f>
      </c>
    </row>
    <row r="9602" spans="2:9" x14ac:dyDescent="0.2">
      <c r="B9602">
        <f>IF(ISBLANK(A9602),"",VLOOKUP(A9602,Normas!A:D,4,FALSE))</f>
      </c>
      <c r="E9602" s="2">
        <f>IF(ISBLANK(D9602),"",INT(YEARFRAC(D9602,'Vispārīga informācija'!$B$2)))</f>
      </c>
      <c r="F9602" s="2">
        <f>IFERROR(IF(ISBLANK($A9602),"",IF($A9602="Ūdeņraža jonu koncentrācija",VLOOKUP(Dati!$A9602,Normas!$A:$D,2,FALSE),VLOOKUP(Dati!$A9602,Normas!$A:$D,2,FALSE)*0.6)),"")</f>
      </c>
      <c r="G9602" s="2">
        <f>IFERROR(IF(ISBLANK($A9602),"",IF($A9602="Ūdeņraža jonu koncentrācija",VLOOKUP(Dati!$A9602,Normas!$A:$D,3,FALSE),VLOOKUP(Dati!$A9602,Normas!$A:$D,3,FALSE)*0.6)),"")</f>
      </c>
      <c r="H9602" s="2">
        <f>IFERROR(IF(ISBLANK($A9602),"",IF($A9602="Ūdeņraža jonu koncentrācija",VLOOKUP(Dati!$A9602,Normas!$A:$D,2,FALSE),VLOOKUP(Dati!$A9602,Normas!$A:$D,2,FALSE)*0.3)),"")</f>
      </c>
      <c r="I9602" s="2">
        <f>IFERROR(IF(ISBLANK($A9602),"",IF($A9602="Ūdeņraža jonu koncentrācija",VLOOKUP(Dati!$A9602,Normas!$A:$D,3,FALSE),VLOOKUP(Dati!$A9602,Normas!$A:$D,3,FALSE)*0.3)),"")</f>
      </c>
    </row>
    <row r="9603" spans="2:9" x14ac:dyDescent="0.2">
      <c r="B9603">
        <f>IF(ISBLANK(A9603),"",VLOOKUP(A9603,Normas!A:D,4,FALSE))</f>
      </c>
      <c r="E9603" s="2">
        <f>IF(ISBLANK(D9603),"",INT(YEARFRAC(D9603,'Vispārīga informācija'!$B$2)))</f>
      </c>
      <c r="F9603" s="2">
        <f>IFERROR(IF(ISBLANK($A9603),"",IF($A9603="Ūdeņraža jonu koncentrācija",VLOOKUP(Dati!$A9603,Normas!$A:$D,2,FALSE),VLOOKUP(Dati!$A9603,Normas!$A:$D,2,FALSE)*0.6)),"")</f>
      </c>
      <c r="G9603" s="2">
        <f>IFERROR(IF(ISBLANK($A9603),"",IF($A9603="Ūdeņraža jonu koncentrācija",VLOOKUP(Dati!$A9603,Normas!$A:$D,3,FALSE),VLOOKUP(Dati!$A9603,Normas!$A:$D,3,FALSE)*0.6)),"")</f>
      </c>
      <c r="H9603" s="2">
        <f>IFERROR(IF(ISBLANK($A9603),"",IF($A9603="Ūdeņraža jonu koncentrācija",VLOOKUP(Dati!$A9603,Normas!$A:$D,2,FALSE),VLOOKUP(Dati!$A9603,Normas!$A:$D,2,FALSE)*0.3)),"")</f>
      </c>
      <c r="I9603" s="2">
        <f>IFERROR(IF(ISBLANK($A9603),"",IF($A9603="Ūdeņraža jonu koncentrācija",VLOOKUP(Dati!$A9603,Normas!$A:$D,3,FALSE),VLOOKUP(Dati!$A9603,Normas!$A:$D,3,FALSE)*0.3)),"")</f>
      </c>
    </row>
    <row r="9604" spans="2:9" x14ac:dyDescent="0.2">
      <c r="B9604">
        <f>IF(ISBLANK(A9604),"",VLOOKUP(A9604,Normas!A:D,4,FALSE))</f>
      </c>
      <c r="E9604" s="2">
        <f>IF(ISBLANK(D9604),"",INT(YEARFRAC(D9604,'Vispārīga informācija'!$B$2)))</f>
      </c>
      <c r="F9604" s="2">
        <f>IFERROR(IF(ISBLANK($A9604),"",IF($A9604="Ūdeņraža jonu koncentrācija",VLOOKUP(Dati!$A9604,Normas!$A:$D,2,FALSE),VLOOKUP(Dati!$A9604,Normas!$A:$D,2,FALSE)*0.6)),"")</f>
      </c>
      <c r="G9604" s="2">
        <f>IFERROR(IF(ISBLANK($A9604),"",IF($A9604="Ūdeņraža jonu koncentrācija",VLOOKUP(Dati!$A9604,Normas!$A:$D,3,FALSE),VLOOKUP(Dati!$A9604,Normas!$A:$D,3,FALSE)*0.6)),"")</f>
      </c>
      <c r="H9604" s="2">
        <f>IFERROR(IF(ISBLANK($A9604),"",IF($A9604="Ūdeņraža jonu koncentrācija",VLOOKUP(Dati!$A9604,Normas!$A:$D,2,FALSE),VLOOKUP(Dati!$A9604,Normas!$A:$D,2,FALSE)*0.3)),"")</f>
      </c>
      <c r="I9604" s="2">
        <f>IFERROR(IF(ISBLANK($A9604),"",IF($A9604="Ūdeņraža jonu koncentrācija",VLOOKUP(Dati!$A9604,Normas!$A:$D,3,FALSE),VLOOKUP(Dati!$A9604,Normas!$A:$D,3,FALSE)*0.3)),"")</f>
      </c>
    </row>
    <row r="9605" spans="2:9" x14ac:dyDescent="0.2">
      <c r="B9605">
        <f>IF(ISBLANK(A9605),"",VLOOKUP(A9605,Normas!A:D,4,FALSE))</f>
      </c>
      <c r="E9605" s="2">
        <f>IF(ISBLANK(D9605),"",INT(YEARFRAC(D9605,'Vispārīga informācija'!$B$2)))</f>
      </c>
      <c r="F9605" s="2">
        <f>IFERROR(IF(ISBLANK($A9605),"",IF($A9605="Ūdeņraža jonu koncentrācija",VLOOKUP(Dati!$A9605,Normas!$A:$D,2,FALSE),VLOOKUP(Dati!$A9605,Normas!$A:$D,2,FALSE)*0.6)),"")</f>
      </c>
      <c r="G9605" s="2">
        <f>IFERROR(IF(ISBLANK($A9605),"",IF($A9605="Ūdeņraža jonu koncentrācija",VLOOKUP(Dati!$A9605,Normas!$A:$D,3,FALSE),VLOOKUP(Dati!$A9605,Normas!$A:$D,3,FALSE)*0.6)),"")</f>
      </c>
      <c r="H9605" s="2">
        <f>IFERROR(IF(ISBLANK($A9605),"",IF($A9605="Ūdeņraža jonu koncentrācija",VLOOKUP(Dati!$A9605,Normas!$A:$D,2,FALSE),VLOOKUP(Dati!$A9605,Normas!$A:$D,2,FALSE)*0.3)),"")</f>
      </c>
      <c r="I9605" s="2">
        <f>IFERROR(IF(ISBLANK($A9605),"",IF($A9605="Ūdeņraža jonu koncentrācija",VLOOKUP(Dati!$A9605,Normas!$A:$D,3,FALSE),VLOOKUP(Dati!$A9605,Normas!$A:$D,3,FALSE)*0.3)),"")</f>
      </c>
    </row>
    <row r="9606" spans="2:9" x14ac:dyDescent="0.2">
      <c r="B9606">
        <f>IF(ISBLANK(A9606),"",VLOOKUP(A9606,Normas!A:D,4,FALSE))</f>
      </c>
      <c r="E9606" s="2">
        <f>IF(ISBLANK(D9606),"",INT(YEARFRAC(D9606,'Vispārīga informācija'!$B$2)))</f>
      </c>
      <c r="F9606" s="2">
        <f>IFERROR(IF(ISBLANK($A9606),"",IF($A9606="Ūdeņraža jonu koncentrācija",VLOOKUP(Dati!$A9606,Normas!$A:$D,2,FALSE),VLOOKUP(Dati!$A9606,Normas!$A:$D,2,FALSE)*0.6)),"")</f>
      </c>
      <c r="G9606" s="2">
        <f>IFERROR(IF(ISBLANK($A9606),"",IF($A9606="Ūdeņraža jonu koncentrācija",VLOOKUP(Dati!$A9606,Normas!$A:$D,3,FALSE),VLOOKUP(Dati!$A9606,Normas!$A:$D,3,FALSE)*0.6)),"")</f>
      </c>
      <c r="H9606" s="2">
        <f>IFERROR(IF(ISBLANK($A9606),"",IF($A9606="Ūdeņraža jonu koncentrācija",VLOOKUP(Dati!$A9606,Normas!$A:$D,2,FALSE),VLOOKUP(Dati!$A9606,Normas!$A:$D,2,FALSE)*0.3)),"")</f>
      </c>
      <c r="I9606" s="2">
        <f>IFERROR(IF(ISBLANK($A9606),"",IF($A9606="Ūdeņraža jonu koncentrācija",VLOOKUP(Dati!$A9606,Normas!$A:$D,3,FALSE),VLOOKUP(Dati!$A9606,Normas!$A:$D,3,FALSE)*0.3)),"")</f>
      </c>
    </row>
    <row r="9607" spans="2:9" x14ac:dyDescent="0.2">
      <c r="B9607">
        <f>IF(ISBLANK(A9607),"",VLOOKUP(A9607,Normas!A:D,4,FALSE))</f>
      </c>
      <c r="E9607" s="2">
        <f>IF(ISBLANK(D9607),"",INT(YEARFRAC(D9607,'Vispārīga informācija'!$B$2)))</f>
      </c>
      <c r="F9607" s="2">
        <f>IFERROR(IF(ISBLANK($A9607),"",IF($A9607="Ūdeņraža jonu koncentrācija",VLOOKUP(Dati!$A9607,Normas!$A:$D,2,FALSE),VLOOKUP(Dati!$A9607,Normas!$A:$D,2,FALSE)*0.6)),"")</f>
      </c>
      <c r="G9607" s="2">
        <f>IFERROR(IF(ISBLANK($A9607),"",IF($A9607="Ūdeņraža jonu koncentrācija",VLOOKUP(Dati!$A9607,Normas!$A:$D,3,FALSE),VLOOKUP(Dati!$A9607,Normas!$A:$D,3,FALSE)*0.6)),"")</f>
      </c>
      <c r="H9607" s="2">
        <f>IFERROR(IF(ISBLANK($A9607),"",IF($A9607="Ūdeņraža jonu koncentrācija",VLOOKUP(Dati!$A9607,Normas!$A:$D,2,FALSE),VLOOKUP(Dati!$A9607,Normas!$A:$D,2,FALSE)*0.3)),"")</f>
      </c>
      <c r="I9607" s="2">
        <f>IFERROR(IF(ISBLANK($A9607),"",IF($A9607="Ūdeņraža jonu koncentrācija",VLOOKUP(Dati!$A9607,Normas!$A:$D,3,FALSE),VLOOKUP(Dati!$A9607,Normas!$A:$D,3,FALSE)*0.3)),"")</f>
      </c>
    </row>
    <row r="9608" spans="2:9" x14ac:dyDescent="0.2">
      <c r="B9608">
        <f>IF(ISBLANK(A9608),"",VLOOKUP(A9608,Normas!A:D,4,FALSE))</f>
      </c>
      <c r="E9608" s="2">
        <f>IF(ISBLANK(D9608),"",INT(YEARFRAC(D9608,'Vispārīga informācija'!$B$2)))</f>
      </c>
      <c r="F9608" s="2">
        <f>IFERROR(IF(ISBLANK($A9608),"",IF($A9608="Ūdeņraža jonu koncentrācija",VLOOKUP(Dati!$A9608,Normas!$A:$D,2,FALSE),VLOOKUP(Dati!$A9608,Normas!$A:$D,2,FALSE)*0.6)),"")</f>
      </c>
      <c r="G9608" s="2">
        <f>IFERROR(IF(ISBLANK($A9608),"",IF($A9608="Ūdeņraža jonu koncentrācija",VLOOKUP(Dati!$A9608,Normas!$A:$D,3,FALSE),VLOOKUP(Dati!$A9608,Normas!$A:$D,3,FALSE)*0.6)),"")</f>
      </c>
      <c r="H9608" s="2">
        <f>IFERROR(IF(ISBLANK($A9608),"",IF($A9608="Ūdeņraža jonu koncentrācija",VLOOKUP(Dati!$A9608,Normas!$A:$D,2,FALSE),VLOOKUP(Dati!$A9608,Normas!$A:$D,2,FALSE)*0.3)),"")</f>
      </c>
      <c r="I9608" s="2">
        <f>IFERROR(IF(ISBLANK($A9608),"",IF($A9608="Ūdeņraža jonu koncentrācija",VLOOKUP(Dati!$A9608,Normas!$A:$D,3,FALSE),VLOOKUP(Dati!$A9608,Normas!$A:$D,3,FALSE)*0.3)),"")</f>
      </c>
    </row>
    <row r="9609" spans="2:9" x14ac:dyDescent="0.2">
      <c r="B9609">
        <f>IF(ISBLANK(A9609),"",VLOOKUP(A9609,Normas!A:D,4,FALSE))</f>
      </c>
      <c r="E9609" s="2">
        <f>IF(ISBLANK(D9609),"",INT(YEARFRAC(D9609,'Vispārīga informācija'!$B$2)))</f>
      </c>
      <c r="F9609" s="2">
        <f>IFERROR(IF(ISBLANK($A9609),"",IF($A9609="Ūdeņraža jonu koncentrācija",VLOOKUP(Dati!$A9609,Normas!$A:$D,2,FALSE),VLOOKUP(Dati!$A9609,Normas!$A:$D,2,FALSE)*0.6)),"")</f>
      </c>
      <c r="G9609" s="2">
        <f>IFERROR(IF(ISBLANK($A9609),"",IF($A9609="Ūdeņraža jonu koncentrācija",VLOOKUP(Dati!$A9609,Normas!$A:$D,3,FALSE),VLOOKUP(Dati!$A9609,Normas!$A:$D,3,FALSE)*0.6)),"")</f>
      </c>
      <c r="H9609" s="2">
        <f>IFERROR(IF(ISBLANK($A9609),"",IF($A9609="Ūdeņraža jonu koncentrācija",VLOOKUP(Dati!$A9609,Normas!$A:$D,2,FALSE),VLOOKUP(Dati!$A9609,Normas!$A:$D,2,FALSE)*0.3)),"")</f>
      </c>
      <c r="I9609" s="2">
        <f>IFERROR(IF(ISBLANK($A9609),"",IF($A9609="Ūdeņraža jonu koncentrācija",VLOOKUP(Dati!$A9609,Normas!$A:$D,3,FALSE),VLOOKUP(Dati!$A9609,Normas!$A:$D,3,FALSE)*0.3)),"")</f>
      </c>
    </row>
    <row r="9610" spans="2:9" x14ac:dyDescent="0.2">
      <c r="B9610">
        <f>IF(ISBLANK(A9610),"",VLOOKUP(A9610,Normas!A:D,4,FALSE))</f>
      </c>
      <c r="E9610" s="2">
        <f>IF(ISBLANK(D9610),"",INT(YEARFRAC(D9610,'Vispārīga informācija'!$B$2)))</f>
      </c>
      <c r="F9610" s="2">
        <f>IFERROR(IF(ISBLANK($A9610),"",IF($A9610="Ūdeņraža jonu koncentrācija",VLOOKUP(Dati!$A9610,Normas!$A:$D,2,FALSE),VLOOKUP(Dati!$A9610,Normas!$A:$D,2,FALSE)*0.6)),"")</f>
      </c>
      <c r="G9610" s="2">
        <f>IFERROR(IF(ISBLANK($A9610),"",IF($A9610="Ūdeņraža jonu koncentrācija",VLOOKUP(Dati!$A9610,Normas!$A:$D,3,FALSE),VLOOKUP(Dati!$A9610,Normas!$A:$D,3,FALSE)*0.6)),"")</f>
      </c>
      <c r="H9610" s="2">
        <f>IFERROR(IF(ISBLANK($A9610),"",IF($A9610="Ūdeņraža jonu koncentrācija",VLOOKUP(Dati!$A9610,Normas!$A:$D,2,FALSE),VLOOKUP(Dati!$A9610,Normas!$A:$D,2,FALSE)*0.3)),"")</f>
      </c>
      <c r="I9610" s="2">
        <f>IFERROR(IF(ISBLANK($A9610),"",IF($A9610="Ūdeņraža jonu koncentrācija",VLOOKUP(Dati!$A9610,Normas!$A:$D,3,FALSE),VLOOKUP(Dati!$A9610,Normas!$A:$D,3,FALSE)*0.3)),"")</f>
      </c>
    </row>
    <row r="9611" spans="2:9" x14ac:dyDescent="0.2">
      <c r="B9611">
        <f>IF(ISBLANK(A9611),"",VLOOKUP(A9611,Normas!A:D,4,FALSE))</f>
      </c>
      <c r="E9611" s="2">
        <f>IF(ISBLANK(D9611),"",INT(YEARFRAC(D9611,'Vispārīga informācija'!$B$2)))</f>
      </c>
      <c r="F9611" s="2">
        <f>IFERROR(IF(ISBLANK($A9611),"",IF($A9611="Ūdeņraža jonu koncentrācija",VLOOKUP(Dati!$A9611,Normas!$A:$D,2,FALSE),VLOOKUP(Dati!$A9611,Normas!$A:$D,2,FALSE)*0.6)),"")</f>
      </c>
      <c r="G9611" s="2">
        <f>IFERROR(IF(ISBLANK($A9611),"",IF($A9611="Ūdeņraža jonu koncentrācija",VLOOKUP(Dati!$A9611,Normas!$A:$D,3,FALSE),VLOOKUP(Dati!$A9611,Normas!$A:$D,3,FALSE)*0.6)),"")</f>
      </c>
      <c r="H9611" s="2">
        <f>IFERROR(IF(ISBLANK($A9611),"",IF($A9611="Ūdeņraža jonu koncentrācija",VLOOKUP(Dati!$A9611,Normas!$A:$D,2,FALSE),VLOOKUP(Dati!$A9611,Normas!$A:$D,2,FALSE)*0.3)),"")</f>
      </c>
      <c r="I9611" s="2">
        <f>IFERROR(IF(ISBLANK($A9611),"",IF($A9611="Ūdeņraža jonu koncentrācija",VLOOKUP(Dati!$A9611,Normas!$A:$D,3,FALSE),VLOOKUP(Dati!$A9611,Normas!$A:$D,3,FALSE)*0.3)),"")</f>
      </c>
    </row>
    <row r="9612" spans="2:9" x14ac:dyDescent="0.2">
      <c r="B9612">
        <f>IF(ISBLANK(A9612),"",VLOOKUP(A9612,Normas!A:D,4,FALSE))</f>
      </c>
      <c r="E9612" s="2">
        <f>IF(ISBLANK(D9612),"",INT(YEARFRAC(D9612,'Vispārīga informācija'!$B$2)))</f>
      </c>
      <c r="F9612" s="2">
        <f>IFERROR(IF(ISBLANK($A9612),"",IF($A9612="Ūdeņraža jonu koncentrācija",VLOOKUP(Dati!$A9612,Normas!$A:$D,2,FALSE),VLOOKUP(Dati!$A9612,Normas!$A:$D,2,FALSE)*0.6)),"")</f>
      </c>
      <c r="G9612" s="2">
        <f>IFERROR(IF(ISBLANK($A9612),"",IF($A9612="Ūdeņraža jonu koncentrācija",VLOOKUP(Dati!$A9612,Normas!$A:$D,3,FALSE),VLOOKUP(Dati!$A9612,Normas!$A:$D,3,FALSE)*0.6)),"")</f>
      </c>
      <c r="H9612" s="2">
        <f>IFERROR(IF(ISBLANK($A9612),"",IF($A9612="Ūdeņraža jonu koncentrācija",VLOOKUP(Dati!$A9612,Normas!$A:$D,2,FALSE),VLOOKUP(Dati!$A9612,Normas!$A:$D,2,FALSE)*0.3)),"")</f>
      </c>
      <c r="I9612" s="2">
        <f>IFERROR(IF(ISBLANK($A9612),"",IF($A9612="Ūdeņraža jonu koncentrācija",VLOOKUP(Dati!$A9612,Normas!$A:$D,3,FALSE),VLOOKUP(Dati!$A9612,Normas!$A:$D,3,FALSE)*0.3)),"")</f>
      </c>
    </row>
    <row r="9613" spans="2:9" x14ac:dyDescent="0.2">
      <c r="B9613">
        <f>IF(ISBLANK(A9613),"",VLOOKUP(A9613,Normas!A:D,4,FALSE))</f>
      </c>
      <c r="E9613" s="2">
        <f>IF(ISBLANK(D9613),"",INT(YEARFRAC(D9613,'Vispārīga informācija'!$B$2)))</f>
      </c>
      <c r="F9613" s="2">
        <f>IFERROR(IF(ISBLANK($A9613),"",IF($A9613="Ūdeņraža jonu koncentrācija",VLOOKUP(Dati!$A9613,Normas!$A:$D,2,FALSE),VLOOKUP(Dati!$A9613,Normas!$A:$D,2,FALSE)*0.6)),"")</f>
      </c>
      <c r="G9613" s="2">
        <f>IFERROR(IF(ISBLANK($A9613),"",IF($A9613="Ūdeņraža jonu koncentrācija",VLOOKUP(Dati!$A9613,Normas!$A:$D,3,FALSE),VLOOKUP(Dati!$A9613,Normas!$A:$D,3,FALSE)*0.6)),"")</f>
      </c>
      <c r="H9613" s="2">
        <f>IFERROR(IF(ISBLANK($A9613),"",IF($A9613="Ūdeņraža jonu koncentrācija",VLOOKUP(Dati!$A9613,Normas!$A:$D,2,FALSE),VLOOKUP(Dati!$A9613,Normas!$A:$D,2,FALSE)*0.3)),"")</f>
      </c>
      <c r="I9613" s="2">
        <f>IFERROR(IF(ISBLANK($A9613),"",IF($A9613="Ūdeņraža jonu koncentrācija",VLOOKUP(Dati!$A9613,Normas!$A:$D,3,FALSE),VLOOKUP(Dati!$A9613,Normas!$A:$D,3,FALSE)*0.3)),"")</f>
      </c>
    </row>
    <row r="9614" spans="2:9" x14ac:dyDescent="0.2">
      <c r="B9614">
        <f>IF(ISBLANK(A9614),"",VLOOKUP(A9614,Normas!A:D,4,FALSE))</f>
      </c>
      <c r="E9614" s="2">
        <f>IF(ISBLANK(D9614),"",INT(YEARFRAC(D9614,'Vispārīga informācija'!$B$2)))</f>
      </c>
      <c r="F9614" s="2">
        <f>IFERROR(IF(ISBLANK($A9614),"",IF($A9614="Ūdeņraža jonu koncentrācija",VLOOKUP(Dati!$A9614,Normas!$A:$D,2,FALSE),VLOOKUP(Dati!$A9614,Normas!$A:$D,2,FALSE)*0.6)),"")</f>
      </c>
      <c r="G9614" s="2">
        <f>IFERROR(IF(ISBLANK($A9614),"",IF($A9614="Ūdeņraža jonu koncentrācija",VLOOKUP(Dati!$A9614,Normas!$A:$D,3,FALSE),VLOOKUP(Dati!$A9614,Normas!$A:$D,3,FALSE)*0.6)),"")</f>
      </c>
      <c r="H9614" s="2">
        <f>IFERROR(IF(ISBLANK($A9614),"",IF($A9614="Ūdeņraža jonu koncentrācija",VLOOKUP(Dati!$A9614,Normas!$A:$D,2,FALSE),VLOOKUP(Dati!$A9614,Normas!$A:$D,2,FALSE)*0.3)),"")</f>
      </c>
      <c r="I9614" s="2">
        <f>IFERROR(IF(ISBLANK($A9614),"",IF($A9614="Ūdeņraža jonu koncentrācija",VLOOKUP(Dati!$A9614,Normas!$A:$D,3,FALSE),VLOOKUP(Dati!$A9614,Normas!$A:$D,3,FALSE)*0.3)),"")</f>
      </c>
    </row>
    <row r="9615" spans="2:9" x14ac:dyDescent="0.2">
      <c r="B9615">
        <f>IF(ISBLANK(A9615),"",VLOOKUP(A9615,Normas!A:D,4,FALSE))</f>
      </c>
      <c r="E9615" s="2">
        <f>IF(ISBLANK(D9615),"",INT(YEARFRAC(D9615,'Vispārīga informācija'!$B$2)))</f>
      </c>
      <c r="F9615" s="2">
        <f>IFERROR(IF(ISBLANK($A9615),"",IF($A9615="Ūdeņraža jonu koncentrācija",VLOOKUP(Dati!$A9615,Normas!$A:$D,2,FALSE),VLOOKUP(Dati!$A9615,Normas!$A:$D,2,FALSE)*0.6)),"")</f>
      </c>
      <c r="G9615" s="2">
        <f>IFERROR(IF(ISBLANK($A9615),"",IF($A9615="Ūdeņraža jonu koncentrācija",VLOOKUP(Dati!$A9615,Normas!$A:$D,3,FALSE),VLOOKUP(Dati!$A9615,Normas!$A:$D,3,FALSE)*0.6)),"")</f>
      </c>
      <c r="H9615" s="2">
        <f>IFERROR(IF(ISBLANK($A9615),"",IF($A9615="Ūdeņraža jonu koncentrācija",VLOOKUP(Dati!$A9615,Normas!$A:$D,2,FALSE),VLOOKUP(Dati!$A9615,Normas!$A:$D,2,FALSE)*0.3)),"")</f>
      </c>
      <c r="I9615" s="2">
        <f>IFERROR(IF(ISBLANK($A9615),"",IF($A9615="Ūdeņraža jonu koncentrācija",VLOOKUP(Dati!$A9615,Normas!$A:$D,3,FALSE),VLOOKUP(Dati!$A9615,Normas!$A:$D,3,FALSE)*0.3)),"")</f>
      </c>
    </row>
    <row r="9616" spans="2:9" x14ac:dyDescent="0.2">
      <c r="B9616">
        <f>IF(ISBLANK(A9616),"",VLOOKUP(A9616,Normas!A:D,4,FALSE))</f>
      </c>
      <c r="E9616" s="2">
        <f>IF(ISBLANK(D9616),"",INT(YEARFRAC(D9616,'Vispārīga informācija'!$B$2)))</f>
      </c>
      <c r="F9616" s="2">
        <f>IFERROR(IF(ISBLANK($A9616),"",IF($A9616="Ūdeņraža jonu koncentrācija",VLOOKUP(Dati!$A9616,Normas!$A:$D,2,FALSE),VLOOKUP(Dati!$A9616,Normas!$A:$D,2,FALSE)*0.6)),"")</f>
      </c>
      <c r="G9616" s="2">
        <f>IFERROR(IF(ISBLANK($A9616),"",IF($A9616="Ūdeņraža jonu koncentrācija",VLOOKUP(Dati!$A9616,Normas!$A:$D,3,FALSE),VLOOKUP(Dati!$A9616,Normas!$A:$D,3,FALSE)*0.6)),"")</f>
      </c>
      <c r="H9616" s="2">
        <f>IFERROR(IF(ISBLANK($A9616),"",IF($A9616="Ūdeņraža jonu koncentrācija",VLOOKUP(Dati!$A9616,Normas!$A:$D,2,FALSE),VLOOKUP(Dati!$A9616,Normas!$A:$D,2,FALSE)*0.3)),"")</f>
      </c>
      <c r="I9616" s="2">
        <f>IFERROR(IF(ISBLANK($A9616),"",IF($A9616="Ūdeņraža jonu koncentrācija",VLOOKUP(Dati!$A9616,Normas!$A:$D,3,FALSE),VLOOKUP(Dati!$A9616,Normas!$A:$D,3,FALSE)*0.3)),"")</f>
      </c>
    </row>
    <row r="9617" spans="2:9" x14ac:dyDescent="0.2">
      <c r="B9617">
        <f>IF(ISBLANK(A9617),"",VLOOKUP(A9617,Normas!A:D,4,FALSE))</f>
      </c>
      <c r="E9617" s="2">
        <f>IF(ISBLANK(D9617),"",INT(YEARFRAC(D9617,'Vispārīga informācija'!$B$2)))</f>
      </c>
      <c r="F9617" s="2">
        <f>IFERROR(IF(ISBLANK($A9617),"",IF($A9617="Ūdeņraža jonu koncentrācija",VLOOKUP(Dati!$A9617,Normas!$A:$D,2,FALSE),VLOOKUP(Dati!$A9617,Normas!$A:$D,2,FALSE)*0.6)),"")</f>
      </c>
      <c r="G9617" s="2">
        <f>IFERROR(IF(ISBLANK($A9617),"",IF($A9617="Ūdeņraža jonu koncentrācija",VLOOKUP(Dati!$A9617,Normas!$A:$D,3,FALSE),VLOOKUP(Dati!$A9617,Normas!$A:$D,3,FALSE)*0.6)),"")</f>
      </c>
      <c r="H9617" s="2">
        <f>IFERROR(IF(ISBLANK($A9617),"",IF($A9617="Ūdeņraža jonu koncentrācija",VLOOKUP(Dati!$A9617,Normas!$A:$D,2,FALSE),VLOOKUP(Dati!$A9617,Normas!$A:$D,2,FALSE)*0.3)),"")</f>
      </c>
      <c r="I9617" s="2">
        <f>IFERROR(IF(ISBLANK($A9617),"",IF($A9617="Ūdeņraža jonu koncentrācija",VLOOKUP(Dati!$A9617,Normas!$A:$D,3,FALSE),VLOOKUP(Dati!$A9617,Normas!$A:$D,3,FALSE)*0.3)),"")</f>
      </c>
    </row>
    <row r="9618" spans="2:9" x14ac:dyDescent="0.2">
      <c r="B9618">
        <f>IF(ISBLANK(A9618),"",VLOOKUP(A9618,Normas!A:D,4,FALSE))</f>
      </c>
      <c r="E9618" s="2">
        <f>IF(ISBLANK(D9618),"",INT(YEARFRAC(D9618,'Vispārīga informācija'!$B$2)))</f>
      </c>
      <c r="F9618" s="2">
        <f>IFERROR(IF(ISBLANK($A9618),"",IF($A9618="Ūdeņraža jonu koncentrācija",VLOOKUP(Dati!$A9618,Normas!$A:$D,2,FALSE),VLOOKUP(Dati!$A9618,Normas!$A:$D,2,FALSE)*0.6)),"")</f>
      </c>
      <c r="G9618" s="2">
        <f>IFERROR(IF(ISBLANK($A9618),"",IF($A9618="Ūdeņraža jonu koncentrācija",VLOOKUP(Dati!$A9618,Normas!$A:$D,3,FALSE),VLOOKUP(Dati!$A9618,Normas!$A:$D,3,FALSE)*0.6)),"")</f>
      </c>
      <c r="H9618" s="2">
        <f>IFERROR(IF(ISBLANK($A9618),"",IF($A9618="Ūdeņraža jonu koncentrācija",VLOOKUP(Dati!$A9618,Normas!$A:$D,2,FALSE),VLOOKUP(Dati!$A9618,Normas!$A:$D,2,FALSE)*0.3)),"")</f>
      </c>
      <c r="I9618" s="2">
        <f>IFERROR(IF(ISBLANK($A9618),"",IF($A9618="Ūdeņraža jonu koncentrācija",VLOOKUP(Dati!$A9618,Normas!$A:$D,3,FALSE),VLOOKUP(Dati!$A9618,Normas!$A:$D,3,FALSE)*0.3)),"")</f>
      </c>
    </row>
    <row r="9619" spans="2:9" x14ac:dyDescent="0.2">
      <c r="B9619">
        <f>IF(ISBLANK(A9619),"",VLOOKUP(A9619,Normas!A:D,4,FALSE))</f>
      </c>
      <c r="E9619" s="2">
        <f>IF(ISBLANK(D9619),"",INT(YEARFRAC(D9619,'Vispārīga informācija'!$B$2)))</f>
      </c>
      <c r="F9619" s="2">
        <f>IFERROR(IF(ISBLANK($A9619),"",IF($A9619="Ūdeņraža jonu koncentrācija",VLOOKUP(Dati!$A9619,Normas!$A:$D,2,FALSE),VLOOKUP(Dati!$A9619,Normas!$A:$D,2,FALSE)*0.6)),"")</f>
      </c>
      <c r="G9619" s="2">
        <f>IFERROR(IF(ISBLANK($A9619),"",IF($A9619="Ūdeņraža jonu koncentrācija",VLOOKUP(Dati!$A9619,Normas!$A:$D,3,FALSE),VLOOKUP(Dati!$A9619,Normas!$A:$D,3,FALSE)*0.6)),"")</f>
      </c>
      <c r="H9619" s="2">
        <f>IFERROR(IF(ISBLANK($A9619),"",IF($A9619="Ūdeņraža jonu koncentrācija",VLOOKUP(Dati!$A9619,Normas!$A:$D,2,FALSE),VLOOKUP(Dati!$A9619,Normas!$A:$D,2,FALSE)*0.3)),"")</f>
      </c>
      <c r="I9619" s="2">
        <f>IFERROR(IF(ISBLANK($A9619),"",IF($A9619="Ūdeņraža jonu koncentrācija",VLOOKUP(Dati!$A9619,Normas!$A:$D,3,FALSE),VLOOKUP(Dati!$A9619,Normas!$A:$D,3,FALSE)*0.3)),"")</f>
      </c>
    </row>
    <row r="9620" spans="2:9" x14ac:dyDescent="0.2">
      <c r="B9620">
        <f>IF(ISBLANK(A9620),"",VLOOKUP(A9620,Normas!A:D,4,FALSE))</f>
      </c>
      <c r="E9620" s="2">
        <f>IF(ISBLANK(D9620),"",INT(YEARFRAC(D9620,'Vispārīga informācija'!$B$2)))</f>
      </c>
      <c r="F9620" s="2">
        <f>IFERROR(IF(ISBLANK($A9620),"",IF($A9620="Ūdeņraža jonu koncentrācija",VLOOKUP(Dati!$A9620,Normas!$A:$D,2,FALSE),VLOOKUP(Dati!$A9620,Normas!$A:$D,2,FALSE)*0.6)),"")</f>
      </c>
      <c r="G9620" s="2">
        <f>IFERROR(IF(ISBLANK($A9620),"",IF($A9620="Ūdeņraža jonu koncentrācija",VLOOKUP(Dati!$A9620,Normas!$A:$D,3,FALSE),VLOOKUP(Dati!$A9620,Normas!$A:$D,3,FALSE)*0.6)),"")</f>
      </c>
      <c r="H9620" s="2">
        <f>IFERROR(IF(ISBLANK($A9620),"",IF($A9620="Ūdeņraža jonu koncentrācija",VLOOKUP(Dati!$A9620,Normas!$A:$D,2,FALSE),VLOOKUP(Dati!$A9620,Normas!$A:$D,2,FALSE)*0.3)),"")</f>
      </c>
      <c r="I9620" s="2">
        <f>IFERROR(IF(ISBLANK($A9620),"",IF($A9620="Ūdeņraža jonu koncentrācija",VLOOKUP(Dati!$A9620,Normas!$A:$D,3,FALSE),VLOOKUP(Dati!$A9620,Normas!$A:$D,3,FALSE)*0.3)),"")</f>
      </c>
    </row>
    <row r="9621" spans="2:9" x14ac:dyDescent="0.2">
      <c r="B9621">
        <f>IF(ISBLANK(A9621),"",VLOOKUP(A9621,Normas!A:D,4,FALSE))</f>
      </c>
      <c r="E9621" s="2">
        <f>IF(ISBLANK(D9621),"",INT(YEARFRAC(D9621,'Vispārīga informācija'!$B$2)))</f>
      </c>
      <c r="F9621" s="2">
        <f>IFERROR(IF(ISBLANK($A9621),"",IF($A9621="Ūdeņraža jonu koncentrācija",VLOOKUP(Dati!$A9621,Normas!$A:$D,2,FALSE),VLOOKUP(Dati!$A9621,Normas!$A:$D,2,FALSE)*0.6)),"")</f>
      </c>
      <c r="G9621" s="2">
        <f>IFERROR(IF(ISBLANK($A9621),"",IF($A9621="Ūdeņraža jonu koncentrācija",VLOOKUP(Dati!$A9621,Normas!$A:$D,3,FALSE),VLOOKUP(Dati!$A9621,Normas!$A:$D,3,FALSE)*0.6)),"")</f>
      </c>
      <c r="H9621" s="2">
        <f>IFERROR(IF(ISBLANK($A9621),"",IF($A9621="Ūdeņraža jonu koncentrācija",VLOOKUP(Dati!$A9621,Normas!$A:$D,2,FALSE),VLOOKUP(Dati!$A9621,Normas!$A:$D,2,FALSE)*0.3)),"")</f>
      </c>
      <c r="I9621" s="2">
        <f>IFERROR(IF(ISBLANK($A9621),"",IF($A9621="Ūdeņraža jonu koncentrācija",VLOOKUP(Dati!$A9621,Normas!$A:$D,3,FALSE),VLOOKUP(Dati!$A9621,Normas!$A:$D,3,FALSE)*0.3)),"")</f>
      </c>
    </row>
    <row r="9622" spans="2:9" x14ac:dyDescent="0.2">
      <c r="B9622">
        <f>IF(ISBLANK(A9622),"",VLOOKUP(A9622,Normas!A:D,4,FALSE))</f>
      </c>
      <c r="E9622" s="2">
        <f>IF(ISBLANK(D9622),"",INT(YEARFRAC(D9622,'Vispārīga informācija'!$B$2)))</f>
      </c>
      <c r="F9622" s="2">
        <f>IFERROR(IF(ISBLANK($A9622),"",IF($A9622="Ūdeņraža jonu koncentrācija",VLOOKUP(Dati!$A9622,Normas!$A:$D,2,FALSE),VLOOKUP(Dati!$A9622,Normas!$A:$D,2,FALSE)*0.6)),"")</f>
      </c>
      <c r="G9622" s="2">
        <f>IFERROR(IF(ISBLANK($A9622),"",IF($A9622="Ūdeņraža jonu koncentrācija",VLOOKUP(Dati!$A9622,Normas!$A:$D,3,FALSE),VLOOKUP(Dati!$A9622,Normas!$A:$D,3,FALSE)*0.6)),"")</f>
      </c>
      <c r="H9622" s="2">
        <f>IFERROR(IF(ISBLANK($A9622),"",IF($A9622="Ūdeņraža jonu koncentrācija",VLOOKUP(Dati!$A9622,Normas!$A:$D,2,FALSE),VLOOKUP(Dati!$A9622,Normas!$A:$D,2,FALSE)*0.3)),"")</f>
      </c>
      <c r="I9622" s="2">
        <f>IFERROR(IF(ISBLANK($A9622),"",IF($A9622="Ūdeņraža jonu koncentrācija",VLOOKUP(Dati!$A9622,Normas!$A:$D,3,FALSE),VLOOKUP(Dati!$A9622,Normas!$A:$D,3,FALSE)*0.3)),"")</f>
      </c>
    </row>
    <row r="9623" spans="2:9" x14ac:dyDescent="0.2">
      <c r="B9623">
        <f>IF(ISBLANK(A9623),"",VLOOKUP(A9623,Normas!A:D,4,FALSE))</f>
      </c>
      <c r="E9623" s="2">
        <f>IF(ISBLANK(D9623),"",INT(YEARFRAC(D9623,'Vispārīga informācija'!$B$2)))</f>
      </c>
      <c r="F9623" s="2">
        <f>IFERROR(IF(ISBLANK($A9623),"",IF($A9623="Ūdeņraža jonu koncentrācija",VLOOKUP(Dati!$A9623,Normas!$A:$D,2,FALSE),VLOOKUP(Dati!$A9623,Normas!$A:$D,2,FALSE)*0.6)),"")</f>
      </c>
      <c r="G9623" s="2">
        <f>IFERROR(IF(ISBLANK($A9623),"",IF($A9623="Ūdeņraža jonu koncentrācija",VLOOKUP(Dati!$A9623,Normas!$A:$D,3,FALSE),VLOOKUP(Dati!$A9623,Normas!$A:$D,3,FALSE)*0.6)),"")</f>
      </c>
      <c r="H9623" s="2">
        <f>IFERROR(IF(ISBLANK($A9623),"",IF($A9623="Ūdeņraža jonu koncentrācija",VLOOKUP(Dati!$A9623,Normas!$A:$D,2,FALSE),VLOOKUP(Dati!$A9623,Normas!$A:$D,2,FALSE)*0.3)),"")</f>
      </c>
      <c r="I9623" s="2">
        <f>IFERROR(IF(ISBLANK($A9623),"",IF($A9623="Ūdeņraža jonu koncentrācija",VLOOKUP(Dati!$A9623,Normas!$A:$D,3,FALSE),VLOOKUP(Dati!$A9623,Normas!$A:$D,3,FALSE)*0.3)),"")</f>
      </c>
    </row>
    <row r="9624" spans="2:9" x14ac:dyDescent="0.2">
      <c r="B9624">
        <f>IF(ISBLANK(A9624),"",VLOOKUP(A9624,Normas!A:D,4,FALSE))</f>
      </c>
      <c r="E9624" s="2">
        <f>IF(ISBLANK(D9624),"",INT(YEARFRAC(D9624,'Vispārīga informācija'!$B$2)))</f>
      </c>
      <c r="F9624" s="2">
        <f>IFERROR(IF(ISBLANK($A9624),"",IF($A9624="Ūdeņraža jonu koncentrācija",VLOOKUP(Dati!$A9624,Normas!$A:$D,2,FALSE),VLOOKUP(Dati!$A9624,Normas!$A:$D,2,FALSE)*0.6)),"")</f>
      </c>
      <c r="G9624" s="2">
        <f>IFERROR(IF(ISBLANK($A9624),"",IF($A9624="Ūdeņraža jonu koncentrācija",VLOOKUP(Dati!$A9624,Normas!$A:$D,3,FALSE),VLOOKUP(Dati!$A9624,Normas!$A:$D,3,FALSE)*0.6)),"")</f>
      </c>
      <c r="H9624" s="2">
        <f>IFERROR(IF(ISBLANK($A9624),"",IF($A9624="Ūdeņraža jonu koncentrācija",VLOOKUP(Dati!$A9624,Normas!$A:$D,2,FALSE),VLOOKUP(Dati!$A9624,Normas!$A:$D,2,FALSE)*0.3)),"")</f>
      </c>
      <c r="I9624" s="2">
        <f>IFERROR(IF(ISBLANK($A9624),"",IF($A9624="Ūdeņraža jonu koncentrācija",VLOOKUP(Dati!$A9624,Normas!$A:$D,3,FALSE),VLOOKUP(Dati!$A9624,Normas!$A:$D,3,FALSE)*0.3)),"")</f>
      </c>
    </row>
    <row r="9625" spans="2:9" x14ac:dyDescent="0.2">
      <c r="B9625">
        <f>IF(ISBLANK(A9625),"",VLOOKUP(A9625,Normas!A:D,4,FALSE))</f>
      </c>
      <c r="E9625" s="2">
        <f>IF(ISBLANK(D9625),"",INT(YEARFRAC(D9625,'Vispārīga informācija'!$B$2)))</f>
      </c>
      <c r="F9625" s="2">
        <f>IFERROR(IF(ISBLANK($A9625),"",IF($A9625="Ūdeņraža jonu koncentrācija",VLOOKUP(Dati!$A9625,Normas!$A:$D,2,FALSE),VLOOKUP(Dati!$A9625,Normas!$A:$D,2,FALSE)*0.6)),"")</f>
      </c>
      <c r="G9625" s="2">
        <f>IFERROR(IF(ISBLANK($A9625),"",IF($A9625="Ūdeņraža jonu koncentrācija",VLOOKUP(Dati!$A9625,Normas!$A:$D,3,FALSE),VLOOKUP(Dati!$A9625,Normas!$A:$D,3,FALSE)*0.6)),"")</f>
      </c>
      <c r="H9625" s="2">
        <f>IFERROR(IF(ISBLANK($A9625),"",IF($A9625="Ūdeņraža jonu koncentrācija",VLOOKUP(Dati!$A9625,Normas!$A:$D,2,FALSE),VLOOKUP(Dati!$A9625,Normas!$A:$D,2,FALSE)*0.3)),"")</f>
      </c>
      <c r="I9625" s="2">
        <f>IFERROR(IF(ISBLANK($A9625),"",IF($A9625="Ūdeņraža jonu koncentrācija",VLOOKUP(Dati!$A9625,Normas!$A:$D,3,FALSE),VLOOKUP(Dati!$A9625,Normas!$A:$D,3,FALSE)*0.3)),"")</f>
      </c>
    </row>
    <row r="9626" spans="2:9" x14ac:dyDescent="0.2">
      <c r="B9626">
        <f>IF(ISBLANK(A9626),"",VLOOKUP(A9626,Normas!A:D,4,FALSE))</f>
      </c>
      <c r="E9626" s="2">
        <f>IF(ISBLANK(D9626),"",INT(YEARFRAC(D9626,'Vispārīga informācija'!$B$2)))</f>
      </c>
      <c r="F9626" s="2">
        <f>IFERROR(IF(ISBLANK($A9626),"",IF($A9626="Ūdeņraža jonu koncentrācija",VLOOKUP(Dati!$A9626,Normas!$A:$D,2,FALSE),VLOOKUP(Dati!$A9626,Normas!$A:$D,2,FALSE)*0.6)),"")</f>
      </c>
      <c r="G9626" s="2">
        <f>IFERROR(IF(ISBLANK($A9626),"",IF($A9626="Ūdeņraža jonu koncentrācija",VLOOKUP(Dati!$A9626,Normas!$A:$D,3,FALSE),VLOOKUP(Dati!$A9626,Normas!$A:$D,3,FALSE)*0.6)),"")</f>
      </c>
      <c r="H9626" s="2">
        <f>IFERROR(IF(ISBLANK($A9626),"",IF($A9626="Ūdeņraža jonu koncentrācija",VLOOKUP(Dati!$A9626,Normas!$A:$D,2,FALSE),VLOOKUP(Dati!$A9626,Normas!$A:$D,2,FALSE)*0.3)),"")</f>
      </c>
      <c r="I9626" s="2">
        <f>IFERROR(IF(ISBLANK($A9626),"",IF($A9626="Ūdeņraža jonu koncentrācija",VLOOKUP(Dati!$A9626,Normas!$A:$D,3,FALSE),VLOOKUP(Dati!$A9626,Normas!$A:$D,3,FALSE)*0.3)),"")</f>
      </c>
    </row>
    <row r="9627" spans="2:9" x14ac:dyDescent="0.2">
      <c r="B9627">
        <f>IF(ISBLANK(A9627),"",VLOOKUP(A9627,Normas!A:D,4,FALSE))</f>
      </c>
      <c r="E9627" s="2">
        <f>IF(ISBLANK(D9627),"",INT(YEARFRAC(D9627,'Vispārīga informācija'!$B$2)))</f>
      </c>
      <c r="F9627" s="2">
        <f>IFERROR(IF(ISBLANK($A9627),"",IF($A9627="Ūdeņraža jonu koncentrācija",VLOOKUP(Dati!$A9627,Normas!$A:$D,2,FALSE),VLOOKUP(Dati!$A9627,Normas!$A:$D,2,FALSE)*0.6)),"")</f>
      </c>
      <c r="G9627" s="2">
        <f>IFERROR(IF(ISBLANK($A9627),"",IF($A9627="Ūdeņraža jonu koncentrācija",VLOOKUP(Dati!$A9627,Normas!$A:$D,3,FALSE),VLOOKUP(Dati!$A9627,Normas!$A:$D,3,FALSE)*0.6)),"")</f>
      </c>
      <c r="H9627" s="2">
        <f>IFERROR(IF(ISBLANK($A9627),"",IF($A9627="Ūdeņraža jonu koncentrācija",VLOOKUP(Dati!$A9627,Normas!$A:$D,2,FALSE),VLOOKUP(Dati!$A9627,Normas!$A:$D,2,FALSE)*0.3)),"")</f>
      </c>
      <c r="I9627" s="2">
        <f>IFERROR(IF(ISBLANK($A9627),"",IF($A9627="Ūdeņraža jonu koncentrācija",VLOOKUP(Dati!$A9627,Normas!$A:$D,3,FALSE),VLOOKUP(Dati!$A9627,Normas!$A:$D,3,FALSE)*0.3)),"")</f>
      </c>
    </row>
    <row r="9628" spans="2:9" x14ac:dyDescent="0.2">
      <c r="B9628">
        <f>IF(ISBLANK(A9628),"",VLOOKUP(A9628,Normas!A:D,4,FALSE))</f>
      </c>
      <c r="E9628" s="2">
        <f>IF(ISBLANK(D9628),"",INT(YEARFRAC(D9628,'Vispārīga informācija'!$B$2)))</f>
      </c>
      <c r="F9628" s="2">
        <f>IFERROR(IF(ISBLANK($A9628),"",IF($A9628="Ūdeņraža jonu koncentrācija",VLOOKUP(Dati!$A9628,Normas!$A:$D,2,FALSE),VLOOKUP(Dati!$A9628,Normas!$A:$D,2,FALSE)*0.6)),"")</f>
      </c>
      <c r="G9628" s="2">
        <f>IFERROR(IF(ISBLANK($A9628),"",IF($A9628="Ūdeņraža jonu koncentrācija",VLOOKUP(Dati!$A9628,Normas!$A:$D,3,FALSE),VLOOKUP(Dati!$A9628,Normas!$A:$D,3,FALSE)*0.6)),"")</f>
      </c>
      <c r="H9628" s="2">
        <f>IFERROR(IF(ISBLANK($A9628),"",IF($A9628="Ūdeņraža jonu koncentrācija",VLOOKUP(Dati!$A9628,Normas!$A:$D,2,FALSE),VLOOKUP(Dati!$A9628,Normas!$A:$D,2,FALSE)*0.3)),"")</f>
      </c>
      <c r="I9628" s="2">
        <f>IFERROR(IF(ISBLANK($A9628),"",IF($A9628="Ūdeņraža jonu koncentrācija",VLOOKUP(Dati!$A9628,Normas!$A:$D,3,FALSE),VLOOKUP(Dati!$A9628,Normas!$A:$D,3,FALSE)*0.3)),"")</f>
      </c>
    </row>
    <row r="9629" spans="2:9" x14ac:dyDescent="0.2">
      <c r="B9629">
        <f>IF(ISBLANK(A9629),"",VLOOKUP(A9629,Normas!A:D,4,FALSE))</f>
      </c>
      <c r="E9629" s="2">
        <f>IF(ISBLANK(D9629),"",INT(YEARFRAC(D9629,'Vispārīga informācija'!$B$2)))</f>
      </c>
      <c r="F9629" s="2">
        <f>IFERROR(IF(ISBLANK($A9629),"",IF($A9629="Ūdeņraža jonu koncentrācija",VLOOKUP(Dati!$A9629,Normas!$A:$D,2,FALSE),VLOOKUP(Dati!$A9629,Normas!$A:$D,2,FALSE)*0.6)),"")</f>
      </c>
      <c r="G9629" s="2">
        <f>IFERROR(IF(ISBLANK($A9629),"",IF($A9629="Ūdeņraža jonu koncentrācija",VLOOKUP(Dati!$A9629,Normas!$A:$D,3,FALSE),VLOOKUP(Dati!$A9629,Normas!$A:$D,3,FALSE)*0.6)),"")</f>
      </c>
      <c r="H9629" s="2">
        <f>IFERROR(IF(ISBLANK($A9629),"",IF($A9629="Ūdeņraža jonu koncentrācija",VLOOKUP(Dati!$A9629,Normas!$A:$D,2,FALSE),VLOOKUP(Dati!$A9629,Normas!$A:$D,2,FALSE)*0.3)),"")</f>
      </c>
      <c r="I9629" s="2">
        <f>IFERROR(IF(ISBLANK($A9629),"",IF($A9629="Ūdeņraža jonu koncentrācija",VLOOKUP(Dati!$A9629,Normas!$A:$D,3,FALSE),VLOOKUP(Dati!$A9629,Normas!$A:$D,3,FALSE)*0.3)),"")</f>
      </c>
    </row>
    <row r="9630" spans="2:9" x14ac:dyDescent="0.2">
      <c r="B9630">
        <f>IF(ISBLANK(A9630),"",VLOOKUP(A9630,Normas!A:D,4,FALSE))</f>
      </c>
      <c r="E9630" s="2">
        <f>IF(ISBLANK(D9630),"",INT(YEARFRAC(D9630,'Vispārīga informācija'!$B$2)))</f>
      </c>
      <c r="F9630" s="2">
        <f>IFERROR(IF(ISBLANK($A9630),"",IF($A9630="Ūdeņraža jonu koncentrācija",VLOOKUP(Dati!$A9630,Normas!$A:$D,2,FALSE),VLOOKUP(Dati!$A9630,Normas!$A:$D,2,FALSE)*0.6)),"")</f>
      </c>
      <c r="G9630" s="2">
        <f>IFERROR(IF(ISBLANK($A9630),"",IF($A9630="Ūdeņraža jonu koncentrācija",VLOOKUP(Dati!$A9630,Normas!$A:$D,3,FALSE),VLOOKUP(Dati!$A9630,Normas!$A:$D,3,FALSE)*0.6)),"")</f>
      </c>
      <c r="H9630" s="2">
        <f>IFERROR(IF(ISBLANK($A9630),"",IF($A9630="Ūdeņraža jonu koncentrācija",VLOOKUP(Dati!$A9630,Normas!$A:$D,2,FALSE),VLOOKUP(Dati!$A9630,Normas!$A:$D,2,FALSE)*0.3)),"")</f>
      </c>
      <c r="I9630" s="2">
        <f>IFERROR(IF(ISBLANK($A9630),"",IF($A9630="Ūdeņraža jonu koncentrācija",VLOOKUP(Dati!$A9630,Normas!$A:$D,3,FALSE),VLOOKUP(Dati!$A9630,Normas!$A:$D,3,FALSE)*0.3)),"")</f>
      </c>
    </row>
    <row r="9631" spans="2:9" x14ac:dyDescent="0.2">
      <c r="B9631">
        <f>IF(ISBLANK(A9631),"",VLOOKUP(A9631,Normas!A:D,4,FALSE))</f>
      </c>
      <c r="E9631" s="2">
        <f>IF(ISBLANK(D9631),"",INT(YEARFRAC(D9631,'Vispārīga informācija'!$B$2)))</f>
      </c>
      <c r="F9631" s="2">
        <f>IFERROR(IF(ISBLANK($A9631),"",IF($A9631="Ūdeņraža jonu koncentrācija",VLOOKUP(Dati!$A9631,Normas!$A:$D,2,FALSE),VLOOKUP(Dati!$A9631,Normas!$A:$D,2,FALSE)*0.6)),"")</f>
      </c>
      <c r="G9631" s="2">
        <f>IFERROR(IF(ISBLANK($A9631),"",IF($A9631="Ūdeņraža jonu koncentrācija",VLOOKUP(Dati!$A9631,Normas!$A:$D,3,FALSE),VLOOKUP(Dati!$A9631,Normas!$A:$D,3,FALSE)*0.6)),"")</f>
      </c>
      <c r="H9631" s="2">
        <f>IFERROR(IF(ISBLANK($A9631),"",IF($A9631="Ūdeņraža jonu koncentrācija",VLOOKUP(Dati!$A9631,Normas!$A:$D,2,FALSE),VLOOKUP(Dati!$A9631,Normas!$A:$D,2,FALSE)*0.3)),"")</f>
      </c>
      <c r="I9631" s="2">
        <f>IFERROR(IF(ISBLANK($A9631),"",IF($A9631="Ūdeņraža jonu koncentrācija",VLOOKUP(Dati!$A9631,Normas!$A:$D,3,FALSE),VLOOKUP(Dati!$A9631,Normas!$A:$D,3,FALSE)*0.3)),"")</f>
      </c>
    </row>
    <row r="9632" spans="2:9" x14ac:dyDescent="0.2">
      <c r="B9632">
        <f>IF(ISBLANK(A9632),"",VLOOKUP(A9632,Normas!A:D,4,FALSE))</f>
      </c>
      <c r="E9632" s="2">
        <f>IF(ISBLANK(D9632),"",INT(YEARFRAC(D9632,'Vispārīga informācija'!$B$2)))</f>
      </c>
      <c r="F9632" s="2">
        <f>IFERROR(IF(ISBLANK($A9632),"",IF($A9632="Ūdeņraža jonu koncentrācija",VLOOKUP(Dati!$A9632,Normas!$A:$D,2,FALSE),VLOOKUP(Dati!$A9632,Normas!$A:$D,2,FALSE)*0.6)),"")</f>
      </c>
      <c r="G9632" s="2">
        <f>IFERROR(IF(ISBLANK($A9632),"",IF($A9632="Ūdeņraža jonu koncentrācija",VLOOKUP(Dati!$A9632,Normas!$A:$D,3,FALSE),VLOOKUP(Dati!$A9632,Normas!$A:$D,3,FALSE)*0.6)),"")</f>
      </c>
      <c r="H9632" s="2">
        <f>IFERROR(IF(ISBLANK($A9632),"",IF($A9632="Ūdeņraža jonu koncentrācija",VLOOKUP(Dati!$A9632,Normas!$A:$D,2,FALSE),VLOOKUP(Dati!$A9632,Normas!$A:$D,2,FALSE)*0.3)),"")</f>
      </c>
      <c r="I9632" s="2">
        <f>IFERROR(IF(ISBLANK($A9632),"",IF($A9632="Ūdeņraža jonu koncentrācija",VLOOKUP(Dati!$A9632,Normas!$A:$D,3,FALSE),VLOOKUP(Dati!$A9632,Normas!$A:$D,3,FALSE)*0.3)),"")</f>
      </c>
    </row>
    <row r="9633" spans="2:9" x14ac:dyDescent="0.2">
      <c r="B9633">
        <f>IF(ISBLANK(A9633),"",VLOOKUP(A9633,Normas!A:D,4,FALSE))</f>
      </c>
      <c r="E9633" s="2">
        <f>IF(ISBLANK(D9633),"",INT(YEARFRAC(D9633,'Vispārīga informācija'!$B$2)))</f>
      </c>
      <c r="F9633" s="2">
        <f>IFERROR(IF(ISBLANK($A9633),"",IF($A9633="Ūdeņraža jonu koncentrācija",VLOOKUP(Dati!$A9633,Normas!$A:$D,2,FALSE),VLOOKUP(Dati!$A9633,Normas!$A:$D,2,FALSE)*0.6)),"")</f>
      </c>
      <c r="G9633" s="2">
        <f>IFERROR(IF(ISBLANK($A9633),"",IF($A9633="Ūdeņraža jonu koncentrācija",VLOOKUP(Dati!$A9633,Normas!$A:$D,3,FALSE),VLOOKUP(Dati!$A9633,Normas!$A:$D,3,FALSE)*0.6)),"")</f>
      </c>
      <c r="H9633" s="2">
        <f>IFERROR(IF(ISBLANK($A9633),"",IF($A9633="Ūdeņraža jonu koncentrācija",VLOOKUP(Dati!$A9633,Normas!$A:$D,2,FALSE),VLOOKUP(Dati!$A9633,Normas!$A:$D,2,FALSE)*0.3)),"")</f>
      </c>
      <c r="I9633" s="2">
        <f>IFERROR(IF(ISBLANK($A9633),"",IF($A9633="Ūdeņraža jonu koncentrācija",VLOOKUP(Dati!$A9633,Normas!$A:$D,3,FALSE),VLOOKUP(Dati!$A9633,Normas!$A:$D,3,FALSE)*0.3)),"")</f>
      </c>
    </row>
    <row r="9634" spans="2:9" x14ac:dyDescent="0.2">
      <c r="B9634">
        <f>IF(ISBLANK(A9634),"",VLOOKUP(A9634,Normas!A:D,4,FALSE))</f>
      </c>
      <c r="E9634" s="2">
        <f>IF(ISBLANK(D9634),"",INT(YEARFRAC(D9634,'Vispārīga informācija'!$B$2)))</f>
      </c>
      <c r="F9634" s="2">
        <f>IFERROR(IF(ISBLANK($A9634),"",IF($A9634="Ūdeņraža jonu koncentrācija",VLOOKUP(Dati!$A9634,Normas!$A:$D,2,FALSE),VLOOKUP(Dati!$A9634,Normas!$A:$D,2,FALSE)*0.6)),"")</f>
      </c>
      <c r="G9634" s="2">
        <f>IFERROR(IF(ISBLANK($A9634),"",IF($A9634="Ūdeņraža jonu koncentrācija",VLOOKUP(Dati!$A9634,Normas!$A:$D,3,FALSE),VLOOKUP(Dati!$A9634,Normas!$A:$D,3,FALSE)*0.6)),"")</f>
      </c>
      <c r="H9634" s="2">
        <f>IFERROR(IF(ISBLANK($A9634),"",IF($A9634="Ūdeņraža jonu koncentrācija",VLOOKUP(Dati!$A9634,Normas!$A:$D,2,FALSE),VLOOKUP(Dati!$A9634,Normas!$A:$D,2,FALSE)*0.3)),"")</f>
      </c>
      <c r="I9634" s="2">
        <f>IFERROR(IF(ISBLANK($A9634),"",IF($A9634="Ūdeņraža jonu koncentrācija",VLOOKUP(Dati!$A9634,Normas!$A:$D,3,FALSE),VLOOKUP(Dati!$A9634,Normas!$A:$D,3,FALSE)*0.3)),"")</f>
      </c>
    </row>
    <row r="9635" spans="2:9" x14ac:dyDescent="0.2">
      <c r="B9635">
        <f>IF(ISBLANK(A9635),"",VLOOKUP(A9635,Normas!A:D,4,FALSE))</f>
      </c>
      <c r="E9635" s="2">
        <f>IF(ISBLANK(D9635),"",INT(YEARFRAC(D9635,'Vispārīga informācija'!$B$2)))</f>
      </c>
      <c r="F9635" s="2">
        <f>IFERROR(IF(ISBLANK($A9635),"",IF($A9635="Ūdeņraža jonu koncentrācija",VLOOKUP(Dati!$A9635,Normas!$A:$D,2,FALSE),VLOOKUP(Dati!$A9635,Normas!$A:$D,2,FALSE)*0.6)),"")</f>
      </c>
      <c r="G9635" s="2">
        <f>IFERROR(IF(ISBLANK($A9635),"",IF($A9635="Ūdeņraža jonu koncentrācija",VLOOKUP(Dati!$A9635,Normas!$A:$D,3,FALSE),VLOOKUP(Dati!$A9635,Normas!$A:$D,3,FALSE)*0.6)),"")</f>
      </c>
      <c r="H9635" s="2">
        <f>IFERROR(IF(ISBLANK($A9635),"",IF($A9635="Ūdeņraža jonu koncentrācija",VLOOKUP(Dati!$A9635,Normas!$A:$D,2,FALSE),VLOOKUP(Dati!$A9635,Normas!$A:$D,2,FALSE)*0.3)),"")</f>
      </c>
      <c r="I9635" s="2">
        <f>IFERROR(IF(ISBLANK($A9635),"",IF($A9635="Ūdeņraža jonu koncentrācija",VLOOKUP(Dati!$A9635,Normas!$A:$D,3,FALSE),VLOOKUP(Dati!$A9635,Normas!$A:$D,3,FALSE)*0.3)),"")</f>
      </c>
    </row>
    <row r="9636" spans="2:9" x14ac:dyDescent="0.2">
      <c r="B9636">
        <f>IF(ISBLANK(A9636),"",VLOOKUP(A9636,Normas!A:D,4,FALSE))</f>
      </c>
      <c r="E9636" s="2">
        <f>IF(ISBLANK(D9636),"",INT(YEARFRAC(D9636,'Vispārīga informācija'!$B$2)))</f>
      </c>
      <c r="F9636" s="2">
        <f>IFERROR(IF(ISBLANK($A9636),"",IF($A9636="Ūdeņraža jonu koncentrācija",VLOOKUP(Dati!$A9636,Normas!$A:$D,2,FALSE),VLOOKUP(Dati!$A9636,Normas!$A:$D,2,FALSE)*0.6)),"")</f>
      </c>
      <c r="G9636" s="2">
        <f>IFERROR(IF(ISBLANK($A9636),"",IF($A9636="Ūdeņraža jonu koncentrācija",VLOOKUP(Dati!$A9636,Normas!$A:$D,3,FALSE),VLOOKUP(Dati!$A9636,Normas!$A:$D,3,FALSE)*0.6)),"")</f>
      </c>
      <c r="H9636" s="2">
        <f>IFERROR(IF(ISBLANK($A9636),"",IF($A9636="Ūdeņraža jonu koncentrācija",VLOOKUP(Dati!$A9636,Normas!$A:$D,2,FALSE),VLOOKUP(Dati!$A9636,Normas!$A:$D,2,FALSE)*0.3)),"")</f>
      </c>
      <c r="I9636" s="2">
        <f>IFERROR(IF(ISBLANK($A9636),"",IF($A9636="Ūdeņraža jonu koncentrācija",VLOOKUP(Dati!$A9636,Normas!$A:$D,3,FALSE),VLOOKUP(Dati!$A9636,Normas!$A:$D,3,FALSE)*0.3)),"")</f>
      </c>
    </row>
    <row r="9637" spans="2:9" x14ac:dyDescent="0.2">
      <c r="B9637">
        <f>IF(ISBLANK(A9637),"",VLOOKUP(A9637,Normas!A:D,4,FALSE))</f>
      </c>
      <c r="E9637" s="2">
        <f>IF(ISBLANK(D9637),"",INT(YEARFRAC(D9637,'Vispārīga informācija'!$B$2)))</f>
      </c>
      <c r="F9637" s="2">
        <f>IFERROR(IF(ISBLANK($A9637),"",IF($A9637="Ūdeņraža jonu koncentrācija",VLOOKUP(Dati!$A9637,Normas!$A:$D,2,FALSE),VLOOKUP(Dati!$A9637,Normas!$A:$D,2,FALSE)*0.6)),"")</f>
      </c>
      <c r="G9637" s="2">
        <f>IFERROR(IF(ISBLANK($A9637),"",IF($A9637="Ūdeņraža jonu koncentrācija",VLOOKUP(Dati!$A9637,Normas!$A:$D,3,FALSE),VLOOKUP(Dati!$A9637,Normas!$A:$D,3,FALSE)*0.6)),"")</f>
      </c>
      <c r="H9637" s="2">
        <f>IFERROR(IF(ISBLANK($A9637),"",IF($A9637="Ūdeņraža jonu koncentrācija",VLOOKUP(Dati!$A9637,Normas!$A:$D,2,FALSE),VLOOKUP(Dati!$A9637,Normas!$A:$D,2,FALSE)*0.3)),"")</f>
      </c>
      <c r="I9637" s="2">
        <f>IFERROR(IF(ISBLANK($A9637),"",IF($A9637="Ūdeņraža jonu koncentrācija",VLOOKUP(Dati!$A9637,Normas!$A:$D,3,FALSE),VLOOKUP(Dati!$A9637,Normas!$A:$D,3,FALSE)*0.3)),"")</f>
      </c>
    </row>
    <row r="9638" spans="2:9" x14ac:dyDescent="0.2">
      <c r="B9638">
        <f>IF(ISBLANK(A9638),"",VLOOKUP(A9638,Normas!A:D,4,FALSE))</f>
      </c>
      <c r="E9638" s="2">
        <f>IF(ISBLANK(D9638),"",INT(YEARFRAC(D9638,'Vispārīga informācija'!$B$2)))</f>
      </c>
      <c r="F9638" s="2">
        <f>IFERROR(IF(ISBLANK($A9638),"",IF($A9638="Ūdeņraža jonu koncentrācija",VLOOKUP(Dati!$A9638,Normas!$A:$D,2,FALSE),VLOOKUP(Dati!$A9638,Normas!$A:$D,2,FALSE)*0.6)),"")</f>
      </c>
      <c r="G9638" s="2">
        <f>IFERROR(IF(ISBLANK($A9638),"",IF($A9638="Ūdeņraža jonu koncentrācija",VLOOKUP(Dati!$A9638,Normas!$A:$D,3,FALSE),VLOOKUP(Dati!$A9638,Normas!$A:$D,3,FALSE)*0.6)),"")</f>
      </c>
      <c r="H9638" s="2">
        <f>IFERROR(IF(ISBLANK($A9638),"",IF($A9638="Ūdeņraža jonu koncentrācija",VLOOKUP(Dati!$A9638,Normas!$A:$D,2,FALSE),VLOOKUP(Dati!$A9638,Normas!$A:$D,2,FALSE)*0.3)),"")</f>
      </c>
      <c r="I9638" s="2">
        <f>IFERROR(IF(ISBLANK($A9638),"",IF($A9638="Ūdeņraža jonu koncentrācija",VLOOKUP(Dati!$A9638,Normas!$A:$D,3,FALSE),VLOOKUP(Dati!$A9638,Normas!$A:$D,3,FALSE)*0.3)),"")</f>
      </c>
    </row>
    <row r="9639" spans="2:9" x14ac:dyDescent="0.2">
      <c r="B9639">
        <f>IF(ISBLANK(A9639),"",VLOOKUP(A9639,Normas!A:D,4,FALSE))</f>
      </c>
      <c r="E9639" s="2">
        <f>IF(ISBLANK(D9639),"",INT(YEARFRAC(D9639,'Vispārīga informācija'!$B$2)))</f>
      </c>
      <c r="F9639" s="2">
        <f>IFERROR(IF(ISBLANK($A9639),"",IF($A9639="Ūdeņraža jonu koncentrācija",VLOOKUP(Dati!$A9639,Normas!$A:$D,2,FALSE),VLOOKUP(Dati!$A9639,Normas!$A:$D,2,FALSE)*0.6)),"")</f>
      </c>
      <c r="G9639" s="2">
        <f>IFERROR(IF(ISBLANK($A9639),"",IF($A9639="Ūdeņraža jonu koncentrācija",VLOOKUP(Dati!$A9639,Normas!$A:$D,3,FALSE),VLOOKUP(Dati!$A9639,Normas!$A:$D,3,FALSE)*0.6)),"")</f>
      </c>
      <c r="H9639" s="2">
        <f>IFERROR(IF(ISBLANK($A9639),"",IF($A9639="Ūdeņraža jonu koncentrācija",VLOOKUP(Dati!$A9639,Normas!$A:$D,2,FALSE),VLOOKUP(Dati!$A9639,Normas!$A:$D,2,FALSE)*0.3)),"")</f>
      </c>
      <c r="I9639" s="2">
        <f>IFERROR(IF(ISBLANK($A9639),"",IF($A9639="Ūdeņraža jonu koncentrācija",VLOOKUP(Dati!$A9639,Normas!$A:$D,3,FALSE),VLOOKUP(Dati!$A9639,Normas!$A:$D,3,FALSE)*0.3)),"")</f>
      </c>
    </row>
    <row r="9640" spans="2:9" x14ac:dyDescent="0.2">
      <c r="B9640">
        <f>IF(ISBLANK(A9640),"",VLOOKUP(A9640,Normas!A:D,4,FALSE))</f>
      </c>
      <c r="E9640" s="2">
        <f>IF(ISBLANK(D9640),"",INT(YEARFRAC(D9640,'Vispārīga informācija'!$B$2)))</f>
      </c>
      <c r="F9640" s="2">
        <f>IFERROR(IF(ISBLANK($A9640),"",IF($A9640="Ūdeņraža jonu koncentrācija",VLOOKUP(Dati!$A9640,Normas!$A:$D,2,FALSE),VLOOKUP(Dati!$A9640,Normas!$A:$D,2,FALSE)*0.6)),"")</f>
      </c>
      <c r="G9640" s="2">
        <f>IFERROR(IF(ISBLANK($A9640),"",IF($A9640="Ūdeņraža jonu koncentrācija",VLOOKUP(Dati!$A9640,Normas!$A:$D,3,FALSE),VLOOKUP(Dati!$A9640,Normas!$A:$D,3,FALSE)*0.6)),"")</f>
      </c>
      <c r="H9640" s="2">
        <f>IFERROR(IF(ISBLANK($A9640),"",IF($A9640="Ūdeņraža jonu koncentrācija",VLOOKUP(Dati!$A9640,Normas!$A:$D,2,FALSE),VLOOKUP(Dati!$A9640,Normas!$A:$D,2,FALSE)*0.3)),"")</f>
      </c>
      <c r="I9640" s="2">
        <f>IFERROR(IF(ISBLANK($A9640),"",IF($A9640="Ūdeņraža jonu koncentrācija",VLOOKUP(Dati!$A9640,Normas!$A:$D,3,FALSE),VLOOKUP(Dati!$A9640,Normas!$A:$D,3,FALSE)*0.3)),"")</f>
      </c>
    </row>
    <row r="9641" spans="2:9" x14ac:dyDescent="0.2">
      <c r="B9641">
        <f>IF(ISBLANK(A9641),"",VLOOKUP(A9641,Normas!A:D,4,FALSE))</f>
      </c>
      <c r="E9641" s="2">
        <f>IF(ISBLANK(D9641),"",INT(YEARFRAC(D9641,'Vispārīga informācija'!$B$2)))</f>
      </c>
      <c r="F9641" s="2">
        <f>IFERROR(IF(ISBLANK($A9641),"",IF($A9641="Ūdeņraža jonu koncentrācija",VLOOKUP(Dati!$A9641,Normas!$A:$D,2,FALSE),VLOOKUP(Dati!$A9641,Normas!$A:$D,2,FALSE)*0.6)),"")</f>
      </c>
      <c r="G9641" s="2">
        <f>IFERROR(IF(ISBLANK($A9641),"",IF($A9641="Ūdeņraža jonu koncentrācija",VLOOKUP(Dati!$A9641,Normas!$A:$D,3,FALSE),VLOOKUP(Dati!$A9641,Normas!$A:$D,3,FALSE)*0.6)),"")</f>
      </c>
      <c r="H9641" s="2">
        <f>IFERROR(IF(ISBLANK($A9641),"",IF($A9641="Ūdeņraža jonu koncentrācija",VLOOKUP(Dati!$A9641,Normas!$A:$D,2,FALSE),VLOOKUP(Dati!$A9641,Normas!$A:$D,2,FALSE)*0.3)),"")</f>
      </c>
      <c r="I9641" s="2">
        <f>IFERROR(IF(ISBLANK($A9641),"",IF($A9641="Ūdeņraža jonu koncentrācija",VLOOKUP(Dati!$A9641,Normas!$A:$D,3,FALSE),VLOOKUP(Dati!$A9641,Normas!$A:$D,3,FALSE)*0.3)),"")</f>
      </c>
    </row>
    <row r="9642" spans="2:9" x14ac:dyDescent="0.2">
      <c r="B9642">
        <f>IF(ISBLANK(A9642),"",VLOOKUP(A9642,Normas!A:D,4,FALSE))</f>
      </c>
      <c r="E9642" s="2">
        <f>IF(ISBLANK(D9642),"",INT(YEARFRAC(D9642,'Vispārīga informācija'!$B$2)))</f>
      </c>
      <c r="F9642" s="2">
        <f>IFERROR(IF(ISBLANK($A9642),"",IF($A9642="Ūdeņraža jonu koncentrācija",VLOOKUP(Dati!$A9642,Normas!$A:$D,2,FALSE),VLOOKUP(Dati!$A9642,Normas!$A:$D,2,FALSE)*0.6)),"")</f>
      </c>
      <c r="G9642" s="2">
        <f>IFERROR(IF(ISBLANK($A9642),"",IF($A9642="Ūdeņraža jonu koncentrācija",VLOOKUP(Dati!$A9642,Normas!$A:$D,3,FALSE),VLOOKUP(Dati!$A9642,Normas!$A:$D,3,FALSE)*0.6)),"")</f>
      </c>
      <c r="H9642" s="2">
        <f>IFERROR(IF(ISBLANK($A9642),"",IF($A9642="Ūdeņraža jonu koncentrācija",VLOOKUP(Dati!$A9642,Normas!$A:$D,2,FALSE),VLOOKUP(Dati!$A9642,Normas!$A:$D,2,FALSE)*0.3)),"")</f>
      </c>
      <c r="I9642" s="2">
        <f>IFERROR(IF(ISBLANK($A9642),"",IF($A9642="Ūdeņraža jonu koncentrācija",VLOOKUP(Dati!$A9642,Normas!$A:$D,3,FALSE),VLOOKUP(Dati!$A9642,Normas!$A:$D,3,FALSE)*0.3)),"")</f>
      </c>
    </row>
    <row r="9643" spans="2:9" x14ac:dyDescent="0.2">
      <c r="B9643">
        <f>IF(ISBLANK(A9643),"",VLOOKUP(A9643,Normas!A:D,4,FALSE))</f>
      </c>
      <c r="E9643" s="2">
        <f>IF(ISBLANK(D9643),"",INT(YEARFRAC(D9643,'Vispārīga informācija'!$B$2)))</f>
      </c>
      <c r="F9643" s="2">
        <f>IFERROR(IF(ISBLANK($A9643),"",IF($A9643="Ūdeņraža jonu koncentrācija",VLOOKUP(Dati!$A9643,Normas!$A:$D,2,FALSE),VLOOKUP(Dati!$A9643,Normas!$A:$D,2,FALSE)*0.6)),"")</f>
      </c>
      <c r="G9643" s="2">
        <f>IFERROR(IF(ISBLANK($A9643),"",IF($A9643="Ūdeņraža jonu koncentrācija",VLOOKUP(Dati!$A9643,Normas!$A:$D,3,FALSE),VLOOKUP(Dati!$A9643,Normas!$A:$D,3,FALSE)*0.6)),"")</f>
      </c>
      <c r="H9643" s="2">
        <f>IFERROR(IF(ISBLANK($A9643),"",IF($A9643="Ūdeņraža jonu koncentrācija",VLOOKUP(Dati!$A9643,Normas!$A:$D,2,FALSE),VLOOKUP(Dati!$A9643,Normas!$A:$D,2,FALSE)*0.3)),"")</f>
      </c>
      <c r="I9643" s="2">
        <f>IFERROR(IF(ISBLANK($A9643),"",IF($A9643="Ūdeņraža jonu koncentrācija",VLOOKUP(Dati!$A9643,Normas!$A:$D,3,FALSE),VLOOKUP(Dati!$A9643,Normas!$A:$D,3,FALSE)*0.3)),"")</f>
      </c>
    </row>
    <row r="9644" spans="2:9" x14ac:dyDescent="0.2">
      <c r="B9644">
        <f>IF(ISBLANK(A9644),"",VLOOKUP(A9644,Normas!A:D,4,FALSE))</f>
      </c>
      <c r="E9644" s="2">
        <f>IF(ISBLANK(D9644),"",INT(YEARFRAC(D9644,'Vispārīga informācija'!$B$2)))</f>
      </c>
      <c r="F9644" s="2">
        <f>IFERROR(IF(ISBLANK($A9644),"",IF($A9644="Ūdeņraža jonu koncentrācija",VLOOKUP(Dati!$A9644,Normas!$A:$D,2,FALSE),VLOOKUP(Dati!$A9644,Normas!$A:$D,2,FALSE)*0.6)),"")</f>
      </c>
      <c r="G9644" s="2">
        <f>IFERROR(IF(ISBLANK($A9644),"",IF($A9644="Ūdeņraža jonu koncentrācija",VLOOKUP(Dati!$A9644,Normas!$A:$D,3,FALSE),VLOOKUP(Dati!$A9644,Normas!$A:$D,3,FALSE)*0.6)),"")</f>
      </c>
      <c r="H9644" s="2">
        <f>IFERROR(IF(ISBLANK($A9644),"",IF($A9644="Ūdeņraža jonu koncentrācija",VLOOKUP(Dati!$A9644,Normas!$A:$D,2,FALSE),VLOOKUP(Dati!$A9644,Normas!$A:$D,2,FALSE)*0.3)),"")</f>
      </c>
      <c r="I9644" s="2">
        <f>IFERROR(IF(ISBLANK($A9644),"",IF($A9644="Ūdeņraža jonu koncentrācija",VLOOKUP(Dati!$A9644,Normas!$A:$D,3,FALSE),VLOOKUP(Dati!$A9644,Normas!$A:$D,3,FALSE)*0.3)),"")</f>
      </c>
    </row>
    <row r="9645" spans="2:9" x14ac:dyDescent="0.2">
      <c r="B9645">
        <f>IF(ISBLANK(A9645),"",VLOOKUP(A9645,Normas!A:D,4,FALSE))</f>
      </c>
      <c r="E9645" s="2">
        <f>IF(ISBLANK(D9645),"",INT(YEARFRAC(D9645,'Vispārīga informācija'!$B$2)))</f>
      </c>
      <c r="F9645" s="2">
        <f>IFERROR(IF(ISBLANK($A9645),"",IF($A9645="Ūdeņraža jonu koncentrācija",VLOOKUP(Dati!$A9645,Normas!$A:$D,2,FALSE),VLOOKUP(Dati!$A9645,Normas!$A:$D,2,FALSE)*0.6)),"")</f>
      </c>
      <c r="G9645" s="2">
        <f>IFERROR(IF(ISBLANK($A9645),"",IF($A9645="Ūdeņraža jonu koncentrācija",VLOOKUP(Dati!$A9645,Normas!$A:$D,3,FALSE),VLOOKUP(Dati!$A9645,Normas!$A:$D,3,FALSE)*0.6)),"")</f>
      </c>
      <c r="H9645" s="2">
        <f>IFERROR(IF(ISBLANK($A9645),"",IF($A9645="Ūdeņraža jonu koncentrācija",VLOOKUP(Dati!$A9645,Normas!$A:$D,2,FALSE),VLOOKUP(Dati!$A9645,Normas!$A:$D,2,FALSE)*0.3)),"")</f>
      </c>
      <c r="I9645" s="2">
        <f>IFERROR(IF(ISBLANK($A9645),"",IF($A9645="Ūdeņraža jonu koncentrācija",VLOOKUP(Dati!$A9645,Normas!$A:$D,3,FALSE),VLOOKUP(Dati!$A9645,Normas!$A:$D,3,FALSE)*0.3)),"")</f>
      </c>
    </row>
    <row r="9646" spans="2:9" x14ac:dyDescent="0.2">
      <c r="B9646">
        <f>IF(ISBLANK(A9646),"",VLOOKUP(A9646,Normas!A:D,4,FALSE))</f>
      </c>
      <c r="E9646" s="2">
        <f>IF(ISBLANK(D9646),"",INT(YEARFRAC(D9646,'Vispārīga informācija'!$B$2)))</f>
      </c>
      <c r="F9646" s="2">
        <f>IFERROR(IF(ISBLANK($A9646),"",IF($A9646="Ūdeņraža jonu koncentrācija",VLOOKUP(Dati!$A9646,Normas!$A:$D,2,FALSE),VLOOKUP(Dati!$A9646,Normas!$A:$D,2,FALSE)*0.6)),"")</f>
      </c>
      <c r="G9646" s="2">
        <f>IFERROR(IF(ISBLANK($A9646),"",IF($A9646="Ūdeņraža jonu koncentrācija",VLOOKUP(Dati!$A9646,Normas!$A:$D,3,FALSE),VLOOKUP(Dati!$A9646,Normas!$A:$D,3,FALSE)*0.6)),"")</f>
      </c>
      <c r="H9646" s="2">
        <f>IFERROR(IF(ISBLANK($A9646),"",IF($A9646="Ūdeņraža jonu koncentrācija",VLOOKUP(Dati!$A9646,Normas!$A:$D,2,FALSE),VLOOKUP(Dati!$A9646,Normas!$A:$D,2,FALSE)*0.3)),"")</f>
      </c>
      <c r="I9646" s="2">
        <f>IFERROR(IF(ISBLANK($A9646),"",IF($A9646="Ūdeņraža jonu koncentrācija",VLOOKUP(Dati!$A9646,Normas!$A:$D,3,FALSE),VLOOKUP(Dati!$A9646,Normas!$A:$D,3,FALSE)*0.3)),"")</f>
      </c>
    </row>
    <row r="9647" spans="2:9" x14ac:dyDescent="0.2">
      <c r="B9647">
        <f>IF(ISBLANK(A9647),"",VLOOKUP(A9647,Normas!A:D,4,FALSE))</f>
      </c>
      <c r="E9647" s="2">
        <f>IF(ISBLANK(D9647),"",INT(YEARFRAC(D9647,'Vispārīga informācija'!$B$2)))</f>
      </c>
      <c r="F9647" s="2">
        <f>IFERROR(IF(ISBLANK($A9647),"",IF($A9647="Ūdeņraža jonu koncentrācija",VLOOKUP(Dati!$A9647,Normas!$A:$D,2,FALSE),VLOOKUP(Dati!$A9647,Normas!$A:$D,2,FALSE)*0.6)),"")</f>
      </c>
      <c r="G9647" s="2">
        <f>IFERROR(IF(ISBLANK($A9647),"",IF($A9647="Ūdeņraža jonu koncentrācija",VLOOKUP(Dati!$A9647,Normas!$A:$D,3,FALSE),VLOOKUP(Dati!$A9647,Normas!$A:$D,3,FALSE)*0.6)),"")</f>
      </c>
      <c r="H9647" s="2">
        <f>IFERROR(IF(ISBLANK($A9647),"",IF($A9647="Ūdeņraža jonu koncentrācija",VLOOKUP(Dati!$A9647,Normas!$A:$D,2,FALSE),VLOOKUP(Dati!$A9647,Normas!$A:$D,2,FALSE)*0.3)),"")</f>
      </c>
      <c r="I9647" s="2">
        <f>IFERROR(IF(ISBLANK($A9647),"",IF($A9647="Ūdeņraža jonu koncentrācija",VLOOKUP(Dati!$A9647,Normas!$A:$D,3,FALSE),VLOOKUP(Dati!$A9647,Normas!$A:$D,3,FALSE)*0.3)),"")</f>
      </c>
    </row>
    <row r="9648" spans="2:9" x14ac:dyDescent="0.2">
      <c r="B9648">
        <f>IF(ISBLANK(A9648),"",VLOOKUP(A9648,Normas!A:D,4,FALSE))</f>
      </c>
      <c r="E9648" s="2">
        <f>IF(ISBLANK(D9648),"",INT(YEARFRAC(D9648,'Vispārīga informācija'!$B$2)))</f>
      </c>
      <c r="F9648" s="2">
        <f>IFERROR(IF(ISBLANK($A9648),"",IF($A9648="Ūdeņraža jonu koncentrācija",VLOOKUP(Dati!$A9648,Normas!$A:$D,2,FALSE),VLOOKUP(Dati!$A9648,Normas!$A:$D,2,FALSE)*0.6)),"")</f>
      </c>
      <c r="G9648" s="2">
        <f>IFERROR(IF(ISBLANK($A9648),"",IF($A9648="Ūdeņraža jonu koncentrācija",VLOOKUP(Dati!$A9648,Normas!$A:$D,3,FALSE),VLOOKUP(Dati!$A9648,Normas!$A:$D,3,FALSE)*0.6)),"")</f>
      </c>
      <c r="H9648" s="2">
        <f>IFERROR(IF(ISBLANK($A9648),"",IF($A9648="Ūdeņraža jonu koncentrācija",VLOOKUP(Dati!$A9648,Normas!$A:$D,2,FALSE),VLOOKUP(Dati!$A9648,Normas!$A:$D,2,FALSE)*0.3)),"")</f>
      </c>
      <c r="I9648" s="2">
        <f>IFERROR(IF(ISBLANK($A9648),"",IF($A9648="Ūdeņraža jonu koncentrācija",VLOOKUP(Dati!$A9648,Normas!$A:$D,3,FALSE),VLOOKUP(Dati!$A9648,Normas!$A:$D,3,FALSE)*0.3)),"")</f>
      </c>
    </row>
    <row r="9649" spans="2:9" x14ac:dyDescent="0.2">
      <c r="B9649">
        <f>IF(ISBLANK(A9649),"",VLOOKUP(A9649,Normas!A:D,4,FALSE))</f>
      </c>
      <c r="E9649" s="2">
        <f>IF(ISBLANK(D9649),"",INT(YEARFRAC(D9649,'Vispārīga informācija'!$B$2)))</f>
      </c>
      <c r="F9649" s="2">
        <f>IFERROR(IF(ISBLANK($A9649),"",IF($A9649="Ūdeņraža jonu koncentrācija",VLOOKUP(Dati!$A9649,Normas!$A:$D,2,FALSE),VLOOKUP(Dati!$A9649,Normas!$A:$D,2,FALSE)*0.6)),"")</f>
      </c>
      <c r="G9649" s="2">
        <f>IFERROR(IF(ISBLANK($A9649),"",IF($A9649="Ūdeņraža jonu koncentrācija",VLOOKUP(Dati!$A9649,Normas!$A:$D,3,FALSE),VLOOKUP(Dati!$A9649,Normas!$A:$D,3,FALSE)*0.6)),"")</f>
      </c>
      <c r="H9649" s="2">
        <f>IFERROR(IF(ISBLANK($A9649),"",IF($A9649="Ūdeņraža jonu koncentrācija",VLOOKUP(Dati!$A9649,Normas!$A:$D,2,FALSE),VLOOKUP(Dati!$A9649,Normas!$A:$D,2,FALSE)*0.3)),"")</f>
      </c>
      <c r="I9649" s="2">
        <f>IFERROR(IF(ISBLANK($A9649),"",IF($A9649="Ūdeņraža jonu koncentrācija",VLOOKUP(Dati!$A9649,Normas!$A:$D,3,FALSE),VLOOKUP(Dati!$A9649,Normas!$A:$D,3,FALSE)*0.3)),"")</f>
      </c>
    </row>
    <row r="9650" spans="2:9" x14ac:dyDescent="0.2">
      <c r="B9650">
        <f>IF(ISBLANK(A9650),"",VLOOKUP(A9650,Normas!A:D,4,FALSE))</f>
      </c>
      <c r="E9650" s="2">
        <f>IF(ISBLANK(D9650),"",INT(YEARFRAC(D9650,'Vispārīga informācija'!$B$2)))</f>
      </c>
      <c r="F9650" s="2">
        <f>IFERROR(IF(ISBLANK($A9650),"",IF($A9650="Ūdeņraža jonu koncentrācija",VLOOKUP(Dati!$A9650,Normas!$A:$D,2,FALSE),VLOOKUP(Dati!$A9650,Normas!$A:$D,2,FALSE)*0.6)),"")</f>
      </c>
      <c r="G9650" s="2">
        <f>IFERROR(IF(ISBLANK($A9650),"",IF($A9650="Ūdeņraža jonu koncentrācija",VLOOKUP(Dati!$A9650,Normas!$A:$D,3,FALSE),VLOOKUP(Dati!$A9650,Normas!$A:$D,3,FALSE)*0.6)),"")</f>
      </c>
      <c r="H9650" s="2">
        <f>IFERROR(IF(ISBLANK($A9650),"",IF($A9650="Ūdeņraža jonu koncentrācija",VLOOKUP(Dati!$A9650,Normas!$A:$D,2,FALSE),VLOOKUP(Dati!$A9650,Normas!$A:$D,2,FALSE)*0.3)),"")</f>
      </c>
      <c r="I9650" s="2">
        <f>IFERROR(IF(ISBLANK($A9650),"",IF($A9650="Ūdeņraža jonu koncentrācija",VLOOKUP(Dati!$A9650,Normas!$A:$D,3,FALSE),VLOOKUP(Dati!$A9650,Normas!$A:$D,3,FALSE)*0.3)),"")</f>
      </c>
    </row>
    <row r="9651" spans="2:9" x14ac:dyDescent="0.2">
      <c r="B9651">
        <f>IF(ISBLANK(A9651),"",VLOOKUP(A9651,Normas!A:D,4,FALSE))</f>
      </c>
      <c r="E9651" s="2">
        <f>IF(ISBLANK(D9651),"",INT(YEARFRAC(D9651,'Vispārīga informācija'!$B$2)))</f>
      </c>
      <c r="F9651" s="2">
        <f>IFERROR(IF(ISBLANK($A9651),"",IF($A9651="Ūdeņraža jonu koncentrācija",VLOOKUP(Dati!$A9651,Normas!$A:$D,2,FALSE),VLOOKUP(Dati!$A9651,Normas!$A:$D,2,FALSE)*0.6)),"")</f>
      </c>
      <c r="G9651" s="2">
        <f>IFERROR(IF(ISBLANK($A9651),"",IF($A9651="Ūdeņraža jonu koncentrācija",VLOOKUP(Dati!$A9651,Normas!$A:$D,3,FALSE),VLOOKUP(Dati!$A9651,Normas!$A:$D,3,FALSE)*0.6)),"")</f>
      </c>
      <c r="H9651" s="2">
        <f>IFERROR(IF(ISBLANK($A9651),"",IF($A9651="Ūdeņraža jonu koncentrācija",VLOOKUP(Dati!$A9651,Normas!$A:$D,2,FALSE),VLOOKUP(Dati!$A9651,Normas!$A:$D,2,FALSE)*0.3)),"")</f>
      </c>
      <c r="I9651" s="2">
        <f>IFERROR(IF(ISBLANK($A9651),"",IF($A9651="Ūdeņraža jonu koncentrācija",VLOOKUP(Dati!$A9651,Normas!$A:$D,3,FALSE),VLOOKUP(Dati!$A9651,Normas!$A:$D,3,FALSE)*0.3)),"")</f>
      </c>
    </row>
    <row r="9652" spans="2:9" x14ac:dyDescent="0.2">
      <c r="B9652">
        <f>IF(ISBLANK(A9652),"",VLOOKUP(A9652,Normas!A:D,4,FALSE))</f>
      </c>
      <c r="E9652" s="2">
        <f>IF(ISBLANK(D9652),"",INT(YEARFRAC(D9652,'Vispārīga informācija'!$B$2)))</f>
      </c>
      <c r="F9652" s="2">
        <f>IFERROR(IF(ISBLANK($A9652),"",IF($A9652="Ūdeņraža jonu koncentrācija",VLOOKUP(Dati!$A9652,Normas!$A:$D,2,FALSE),VLOOKUP(Dati!$A9652,Normas!$A:$D,2,FALSE)*0.6)),"")</f>
      </c>
      <c r="G9652" s="2">
        <f>IFERROR(IF(ISBLANK($A9652),"",IF($A9652="Ūdeņraža jonu koncentrācija",VLOOKUP(Dati!$A9652,Normas!$A:$D,3,FALSE),VLOOKUP(Dati!$A9652,Normas!$A:$D,3,FALSE)*0.6)),"")</f>
      </c>
      <c r="H9652" s="2">
        <f>IFERROR(IF(ISBLANK($A9652),"",IF($A9652="Ūdeņraža jonu koncentrācija",VLOOKUP(Dati!$A9652,Normas!$A:$D,2,FALSE),VLOOKUP(Dati!$A9652,Normas!$A:$D,2,FALSE)*0.3)),"")</f>
      </c>
      <c r="I9652" s="2">
        <f>IFERROR(IF(ISBLANK($A9652),"",IF($A9652="Ūdeņraža jonu koncentrācija",VLOOKUP(Dati!$A9652,Normas!$A:$D,3,FALSE),VLOOKUP(Dati!$A9652,Normas!$A:$D,3,FALSE)*0.3)),"")</f>
      </c>
    </row>
    <row r="9653" spans="2:9" x14ac:dyDescent="0.2">
      <c r="B9653">
        <f>IF(ISBLANK(A9653),"",VLOOKUP(A9653,Normas!A:D,4,FALSE))</f>
      </c>
      <c r="E9653" s="2">
        <f>IF(ISBLANK(D9653),"",INT(YEARFRAC(D9653,'Vispārīga informācija'!$B$2)))</f>
      </c>
      <c r="F9653" s="2">
        <f>IFERROR(IF(ISBLANK($A9653),"",IF($A9653="Ūdeņraža jonu koncentrācija",VLOOKUP(Dati!$A9653,Normas!$A:$D,2,FALSE),VLOOKUP(Dati!$A9653,Normas!$A:$D,2,FALSE)*0.6)),"")</f>
      </c>
      <c r="G9653" s="2">
        <f>IFERROR(IF(ISBLANK($A9653),"",IF($A9653="Ūdeņraža jonu koncentrācija",VLOOKUP(Dati!$A9653,Normas!$A:$D,3,FALSE),VLOOKUP(Dati!$A9653,Normas!$A:$D,3,FALSE)*0.6)),"")</f>
      </c>
      <c r="H9653" s="2">
        <f>IFERROR(IF(ISBLANK($A9653),"",IF($A9653="Ūdeņraža jonu koncentrācija",VLOOKUP(Dati!$A9653,Normas!$A:$D,2,FALSE),VLOOKUP(Dati!$A9653,Normas!$A:$D,2,FALSE)*0.3)),"")</f>
      </c>
      <c r="I9653" s="2">
        <f>IFERROR(IF(ISBLANK($A9653),"",IF($A9653="Ūdeņraža jonu koncentrācija",VLOOKUP(Dati!$A9653,Normas!$A:$D,3,FALSE),VLOOKUP(Dati!$A9653,Normas!$A:$D,3,FALSE)*0.3)),"")</f>
      </c>
    </row>
    <row r="9654" spans="2:9" x14ac:dyDescent="0.2">
      <c r="B9654">
        <f>IF(ISBLANK(A9654),"",VLOOKUP(A9654,Normas!A:D,4,FALSE))</f>
      </c>
      <c r="E9654" s="2">
        <f>IF(ISBLANK(D9654),"",INT(YEARFRAC(D9654,'Vispārīga informācija'!$B$2)))</f>
      </c>
      <c r="F9654" s="2">
        <f>IFERROR(IF(ISBLANK($A9654),"",IF($A9654="Ūdeņraža jonu koncentrācija",VLOOKUP(Dati!$A9654,Normas!$A:$D,2,FALSE),VLOOKUP(Dati!$A9654,Normas!$A:$D,2,FALSE)*0.6)),"")</f>
      </c>
      <c r="G9654" s="2">
        <f>IFERROR(IF(ISBLANK($A9654),"",IF($A9654="Ūdeņraža jonu koncentrācija",VLOOKUP(Dati!$A9654,Normas!$A:$D,3,FALSE),VLOOKUP(Dati!$A9654,Normas!$A:$D,3,FALSE)*0.6)),"")</f>
      </c>
      <c r="H9654" s="2">
        <f>IFERROR(IF(ISBLANK($A9654),"",IF($A9654="Ūdeņraža jonu koncentrācija",VLOOKUP(Dati!$A9654,Normas!$A:$D,2,FALSE),VLOOKUP(Dati!$A9654,Normas!$A:$D,2,FALSE)*0.3)),"")</f>
      </c>
      <c r="I9654" s="2">
        <f>IFERROR(IF(ISBLANK($A9654),"",IF($A9654="Ūdeņraža jonu koncentrācija",VLOOKUP(Dati!$A9654,Normas!$A:$D,3,FALSE),VLOOKUP(Dati!$A9654,Normas!$A:$D,3,FALSE)*0.3)),"")</f>
      </c>
    </row>
    <row r="9655" spans="2:9" x14ac:dyDescent="0.2">
      <c r="B9655">
        <f>IF(ISBLANK(A9655),"",VLOOKUP(A9655,Normas!A:D,4,FALSE))</f>
      </c>
      <c r="E9655" s="2">
        <f>IF(ISBLANK(D9655),"",INT(YEARFRAC(D9655,'Vispārīga informācija'!$B$2)))</f>
      </c>
      <c r="F9655" s="2">
        <f>IFERROR(IF(ISBLANK($A9655),"",IF($A9655="Ūdeņraža jonu koncentrācija",VLOOKUP(Dati!$A9655,Normas!$A:$D,2,FALSE),VLOOKUP(Dati!$A9655,Normas!$A:$D,2,FALSE)*0.6)),"")</f>
      </c>
      <c r="G9655" s="2">
        <f>IFERROR(IF(ISBLANK($A9655),"",IF($A9655="Ūdeņraža jonu koncentrācija",VLOOKUP(Dati!$A9655,Normas!$A:$D,3,FALSE),VLOOKUP(Dati!$A9655,Normas!$A:$D,3,FALSE)*0.6)),"")</f>
      </c>
      <c r="H9655" s="2">
        <f>IFERROR(IF(ISBLANK($A9655),"",IF($A9655="Ūdeņraža jonu koncentrācija",VLOOKUP(Dati!$A9655,Normas!$A:$D,2,FALSE),VLOOKUP(Dati!$A9655,Normas!$A:$D,2,FALSE)*0.3)),"")</f>
      </c>
      <c r="I9655" s="2">
        <f>IFERROR(IF(ISBLANK($A9655),"",IF($A9655="Ūdeņraža jonu koncentrācija",VLOOKUP(Dati!$A9655,Normas!$A:$D,3,FALSE),VLOOKUP(Dati!$A9655,Normas!$A:$D,3,FALSE)*0.3)),"")</f>
      </c>
    </row>
    <row r="9656" spans="2:9" x14ac:dyDescent="0.2">
      <c r="B9656">
        <f>IF(ISBLANK(A9656),"",VLOOKUP(A9656,Normas!A:D,4,FALSE))</f>
      </c>
      <c r="E9656" s="2">
        <f>IF(ISBLANK(D9656),"",INT(YEARFRAC(D9656,'Vispārīga informācija'!$B$2)))</f>
      </c>
      <c r="F9656" s="2">
        <f>IFERROR(IF(ISBLANK($A9656),"",IF($A9656="Ūdeņraža jonu koncentrācija",VLOOKUP(Dati!$A9656,Normas!$A:$D,2,FALSE),VLOOKUP(Dati!$A9656,Normas!$A:$D,2,FALSE)*0.6)),"")</f>
      </c>
      <c r="G9656" s="2">
        <f>IFERROR(IF(ISBLANK($A9656),"",IF($A9656="Ūdeņraža jonu koncentrācija",VLOOKUP(Dati!$A9656,Normas!$A:$D,3,FALSE),VLOOKUP(Dati!$A9656,Normas!$A:$D,3,FALSE)*0.6)),"")</f>
      </c>
      <c r="H9656" s="2">
        <f>IFERROR(IF(ISBLANK($A9656),"",IF($A9656="Ūdeņraža jonu koncentrācija",VLOOKUP(Dati!$A9656,Normas!$A:$D,2,FALSE),VLOOKUP(Dati!$A9656,Normas!$A:$D,2,FALSE)*0.3)),"")</f>
      </c>
      <c r="I9656" s="2">
        <f>IFERROR(IF(ISBLANK($A9656),"",IF($A9656="Ūdeņraža jonu koncentrācija",VLOOKUP(Dati!$A9656,Normas!$A:$D,3,FALSE),VLOOKUP(Dati!$A9656,Normas!$A:$D,3,FALSE)*0.3)),"")</f>
      </c>
    </row>
    <row r="9657" spans="2:9" x14ac:dyDescent="0.2">
      <c r="B9657">
        <f>IF(ISBLANK(A9657),"",VLOOKUP(A9657,Normas!A:D,4,FALSE))</f>
      </c>
      <c r="E9657" s="2">
        <f>IF(ISBLANK(D9657),"",INT(YEARFRAC(D9657,'Vispārīga informācija'!$B$2)))</f>
      </c>
      <c r="F9657" s="2">
        <f>IFERROR(IF(ISBLANK($A9657),"",IF($A9657="Ūdeņraža jonu koncentrācija",VLOOKUP(Dati!$A9657,Normas!$A:$D,2,FALSE),VLOOKUP(Dati!$A9657,Normas!$A:$D,2,FALSE)*0.6)),"")</f>
      </c>
      <c r="G9657" s="2">
        <f>IFERROR(IF(ISBLANK($A9657),"",IF($A9657="Ūdeņraža jonu koncentrācija",VLOOKUP(Dati!$A9657,Normas!$A:$D,3,FALSE),VLOOKUP(Dati!$A9657,Normas!$A:$D,3,FALSE)*0.6)),"")</f>
      </c>
      <c r="H9657" s="2">
        <f>IFERROR(IF(ISBLANK($A9657),"",IF($A9657="Ūdeņraža jonu koncentrācija",VLOOKUP(Dati!$A9657,Normas!$A:$D,2,FALSE),VLOOKUP(Dati!$A9657,Normas!$A:$D,2,FALSE)*0.3)),"")</f>
      </c>
      <c r="I9657" s="2">
        <f>IFERROR(IF(ISBLANK($A9657),"",IF($A9657="Ūdeņraža jonu koncentrācija",VLOOKUP(Dati!$A9657,Normas!$A:$D,3,FALSE),VLOOKUP(Dati!$A9657,Normas!$A:$D,3,FALSE)*0.3)),"")</f>
      </c>
    </row>
    <row r="9658" spans="2:9" x14ac:dyDescent="0.2">
      <c r="B9658">
        <f>IF(ISBLANK(A9658),"",VLOOKUP(A9658,Normas!A:D,4,FALSE))</f>
      </c>
      <c r="E9658" s="2">
        <f>IF(ISBLANK(D9658),"",INT(YEARFRAC(D9658,'Vispārīga informācija'!$B$2)))</f>
      </c>
      <c r="F9658" s="2">
        <f>IFERROR(IF(ISBLANK($A9658),"",IF($A9658="Ūdeņraža jonu koncentrācija",VLOOKUP(Dati!$A9658,Normas!$A:$D,2,FALSE),VLOOKUP(Dati!$A9658,Normas!$A:$D,2,FALSE)*0.6)),"")</f>
      </c>
      <c r="G9658" s="2">
        <f>IFERROR(IF(ISBLANK($A9658),"",IF($A9658="Ūdeņraža jonu koncentrācija",VLOOKUP(Dati!$A9658,Normas!$A:$D,3,FALSE),VLOOKUP(Dati!$A9658,Normas!$A:$D,3,FALSE)*0.6)),"")</f>
      </c>
      <c r="H9658" s="2">
        <f>IFERROR(IF(ISBLANK($A9658),"",IF($A9658="Ūdeņraža jonu koncentrācija",VLOOKUP(Dati!$A9658,Normas!$A:$D,2,FALSE),VLOOKUP(Dati!$A9658,Normas!$A:$D,2,FALSE)*0.3)),"")</f>
      </c>
      <c r="I9658" s="2">
        <f>IFERROR(IF(ISBLANK($A9658),"",IF($A9658="Ūdeņraža jonu koncentrācija",VLOOKUP(Dati!$A9658,Normas!$A:$D,3,FALSE),VLOOKUP(Dati!$A9658,Normas!$A:$D,3,FALSE)*0.3)),"")</f>
      </c>
    </row>
    <row r="9659" spans="2:9" x14ac:dyDescent="0.2">
      <c r="B9659">
        <f>IF(ISBLANK(A9659),"",VLOOKUP(A9659,Normas!A:D,4,FALSE))</f>
      </c>
      <c r="E9659" s="2">
        <f>IF(ISBLANK(D9659),"",INT(YEARFRAC(D9659,'Vispārīga informācija'!$B$2)))</f>
      </c>
      <c r="F9659" s="2">
        <f>IFERROR(IF(ISBLANK($A9659),"",IF($A9659="Ūdeņraža jonu koncentrācija",VLOOKUP(Dati!$A9659,Normas!$A:$D,2,FALSE),VLOOKUP(Dati!$A9659,Normas!$A:$D,2,FALSE)*0.6)),"")</f>
      </c>
      <c r="G9659" s="2">
        <f>IFERROR(IF(ISBLANK($A9659),"",IF($A9659="Ūdeņraža jonu koncentrācija",VLOOKUP(Dati!$A9659,Normas!$A:$D,3,FALSE),VLOOKUP(Dati!$A9659,Normas!$A:$D,3,FALSE)*0.6)),"")</f>
      </c>
      <c r="H9659" s="2">
        <f>IFERROR(IF(ISBLANK($A9659),"",IF($A9659="Ūdeņraža jonu koncentrācija",VLOOKUP(Dati!$A9659,Normas!$A:$D,2,FALSE),VLOOKUP(Dati!$A9659,Normas!$A:$D,2,FALSE)*0.3)),"")</f>
      </c>
      <c r="I9659" s="2">
        <f>IFERROR(IF(ISBLANK($A9659),"",IF($A9659="Ūdeņraža jonu koncentrācija",VLOOKUP(Dati!$A9659,Normas!$A:$D,3,FALSE),VLOOKUP(Dati!$A9659,Normas!$A:$D,3,FALSE)*0.3)),"")</f>
      </c>
    </row>
    <row r="9660" spans="2:9" x14ac:dyDescent="0.2">
      <c r="B9660">
        <f>IF(ISBLANK(A9660),"",VLOOKUP(A9660,Normas!A:D,4,FALSE))</f>
      </c>
      <c r="E9660" s="2">
        <f>IF(ISBLANK(D9660),"",INT(YEARFRAC(D9660,'Vispārīga informācija'!$B$2)))</f>
      </c>
      <c r="F9660" s="2">
        <f>IFERROR(IF(ISBLANK($A9660),"",IF($A9660="Ūdeņraža jonu koncentrācija",VLOOKUP(Dati!$A9660,Normas!$A:$D,2,FALSE),VLOOKUP(Dati!$A9660,Normas!$A:$D,2,FALSE)*0.6)),"")</f>
      </c>
      <c r="G9660" s="2">
        <f>IFERROR(IF(ISBLANK($A9660),"",IF($A9660="Ūdeņraža jonu koncentrācija",VLOOKUP(Dati!$A9660,Normas!$A:$D,3,FALSE),VLOOKUP(Dati!$A9660,Normas!$A:$D,3,FALSE)*0.6)),"")</f>
      </c>
      <c r="H9660" s="2">
        <f>IFERROR(IF(ISBLANK($A9660),"",IF($A9660="Ūdeņraža jonu koncentrācija",VLOOKUP(Dati!$A9660,Normas!$A:$D,2,FALSE),VLOOKUP(Dati!$A9660,Normas!$A:$D,2,FALSE)*0.3)),"")</f>
      </c>
      <c r="I9660" s="2">
        <f>IFERROR(IF(ISBLANK($A9660),"",IF($A9660="Ūdeņraža jonu koncentrācija",VLOOKUP(Dati!$A9660,Normas!$A:$D,3,FALSE),VLOOKUP(Dati!$A9660,Normas!$A:$D,3,FALSE)*0.3)),"")</f>
      </c>
    </row>
    <row r="9661" spans="2:9" x14ac:dyDescent="0.2">
      <c r="B9661">
        <f>IF(ISBLANK(A9661),"",VLOOKUP(A9661,Normas!A:D,4,FALSE))</f>
      </c>
      <c r="E9661" s="2">
        <f>IF(ISBLANK(D9661),"",INT(YEARFRAC(D9661,'Vispārīga informācija'!$B$2)))</f>
      </c>
      <c r="F9661" s="2">
        <f>IFERROR(IF(ISBLANK($A9661),"",IF($A9661="Ūdeņraža jonu koncentrācija",VLOOKUP(Dati!$A9661,Normas!$A:$D,2,FALSE),VLOOKUP(Dati!$A9661,Normas!$A:$D,2,FALSE)*0.6)),"")</f>
      </c>
      <c r="G9661" s="2">
        <f>IFERROR(IF(ISBLANK($A9661),"",IF($A9661="Ūdeņraža jonu koncentrācija",VLOOKUP(Dati!$A9661,Normas!$A:$D,3,FALSE),VLOOKUP(Dati!$A9661,Normas!$A:$D,3,FALSE)*0.6)),"")</f>
      </c>
      <c r="H9661" s="2">
        <f>IFERROR(IF(ISBLANK($A9661),"",IF($A9661="Ūdeņraža jonu koncentrācija",VLOOKUP(Dati!$A9661,Normas!$A:$D,2,FALSE),VLOOKUP(Dati!$A9661,Normas!$A:$D,2,FALSE)*0.3)),"")</f>
      </c>
      <c r="I9661" s="2">
        <f>IFERROR(IF(ISBLANK($A9661),"",IF($A9661="Ūdeņraža jonu koncentrācija",VLOOKUP(Dati!$A9661,Normas!$A:$D,3,FALSE),VLOOKUP(Dati!$A9661,Normas!$A:$D,3,FALSE)*0.3)),"")</f>
      </c>
    </row>
    <row r="9662" spans="2:9" x14ac:dyDescent="0.2">
      <c r="B9662">
        <f>IF(ISBLANK(A9662),"",VLOOKUP(A9662,Normas!A:D,4,FALSE))</f>
      </c>
      <c r="E9662" s="2">
        <f>IF(ISBLANK(D9662),"",INT(YEARFRAC(D9662,'Vispārīga informācija'!$B$2)))</f>
      </c>
      <c r="F9662" s="2">
        <f>IFERROR(IF(ISBLANK($A9662),"",IF($A9662="Ūdeņraža jonu koncentrācija",VLOOKUP(Dati!$A9662,Normas!$A:$D,2,FALSE),VLOOKUP(Dati!$A9662,Normas!$A:$D,2,FALSE)*0.6)),"")</f>
      </c>
      <c r="G9662" s="2">
        <f>IFERROR(IF(ISBLANK($A9662),"",IF($A9662="Ūdeņraža jonu koncentrācija",VLOOKUP(Dati!$A9662,Normas!$A:$D,3,FALSE),VLOOKUP(Dati!$A9662,Normas!$A:$D,3,FALSE)*0.6)),"")</f>
      </c>
      <c r="H9662" s="2">
        <f>IFERROR(IF(ISBLANK($A9662),"",IF($A9662="Ūdeņraža jonu koncentrācija",VLOOKUP(Dati!$A9662,Normas!$A:$D,2,FALSE),VLOOKUP(Dati!$A9662,Normas!$A:$D,2,FALSE)*0.3)),"")</f>
      </c>
      <c r="I9662" s="2">
        <f>IFERROR(IF(ISBLANK($A9662),"",IF($A9662="Ūdeņraža jonu koncentrācija",VLOOKUP(Dati!$A9662,Normas!$A:$D,3,FALSE),VLOOKUP(Dati!$A9662,Normas!$A:$D,3,FALSE)*0.3)),"")</f>
      </c>
    </row>
    <row r="9663" spans="2:9" x14ac:dyDescent="0.2">
      <c r="B9663">
        <f>IF(ISBLANK(A9663),"",VLOOKUP(A9663,Normas!A:D,4,FALSE))</f>
      </c>
      <c r="E9663" s="2">
        <f>IF(ISBLANK(D9663),"",INT(YEARFRAC(D9663,'Vispārīga informācija'!$B$2)))</f>
      </c>
      <c r="F9663" s="2">
        <f>IFERROR(IF(ISBLANK($A9663),"",IF($A9663="Ūdeņraža jonu koncentrācija",VLOOKUP(Dati!$A9663,Normas!$A:$D,2,FALSE),VLOOKUP(Dati!$A9663,Normas!$A:$D,2,FALSE)*0.6)),"")</f>
      </c>
      <c r="G9663" s="2">
        <f>IFERROR(IF(ISBLANK($A9663),"",IF($A9663="Ūdeņraža jonu koncentrācija",VLOOKUP(Dati!$A9663,Normas!$A:$D,3,FALSE),VLOOKUP(Dati!$A9663,Normas!$A:$D,3,FALSE)*0.6)),"")</f>
      </c>
      <c r="H9663" s="2">
        <f>IFERROR(IF(ISBLANK($A9663),"",IF($A9663="Ūdeņraža jonu koncentrācija",VLOOKUP(Dati!$A9663,Normas!$A:$D,2,FALSE),VLOOKUP(Dati!$A9663,Normas!$A:$D,2,FALSE)*0.3)),"")</f>
      </c>
      <c r="I9663" s="2">
        <f>IFERROR(IF(ISBLANK($A9663),"",IF($A9663="Ūdeņraža jonu koncentrācija",VLOOKUP(Dati!$A9663,Normas!$A:$D,3,FALSE),VLOOKUP(Dati!$A9663,Normas!$A:$D,3,FALSE)*0.3)),"")</f>
      </c>
    </row>
    <row r="9664" spans="2:9" x14ac:dyDescent="0.2">
      <c r="B9664">
        <f>IF(ISBLANK(A9664),"",VLOOKUP(A9664,Normas!A:D,4,FALSE))</f>
      </c>
      <c r="E9664" s="2">
        <f>IF(ISBLANK(D9664),"",INT(YEARFRAC(D9664,'Vispārīga informācija'!$B$2)))</f>
      </c>
      <c r="F9664" s="2">
        <f>IFERROR(IF(ISBLANK($A9664),"",IF($A9664="Ūdeņraža jonu koncentrācija",VLOOKUP(Dati!$A9664,Normas!$A:$D,2,FALSE),VLOOKUP(Dati!$A9664,Normas!$A:$D,2,FALSE)*0.6)),"")</f>
      </c>
      <c r="G9664" s="2">
        <f>IFERROR(IF(ISBLANK($A9664),"",IF($A9664="Ūdeņraža jonu koncentrācija",VLOOKUP(Dati!$A9664,Normas!$A:$D,3,FALSE),VLOOKUP(Dati!$A9664,Normas!$A:$D,3,FALSE)*0.6)),"")</f>
      </c>
      <c r="H9664" s="2">
        <f>IFERROR(IF(ISBLANK($A9664),"",IF($A9664="Ūdeņraža jonu koncentrācija",VLOOKUP(Dati!$A9664,Normas!$A:$D,2,FALSE),VLOOKUP(Dati!$A9664,Normas!$A:$D,2,FALSE)*0.3)),"")</f>
      </c>
      <c r="I9664" s="2">
        <f>IFERROR(IF(ISBLANK($A9664),"",IF($A9664="Ūdeņraža jonu koncentrācija",VLOOKUP(Dati!$A9664,Normas!$A:$D,3,FALSE),VLOOKUP(Dati!$A9664,Normas!$A:$D,3,FALSE)*0.3)),"")</f>
      </c>
    </row>
    <row r="9665" spans="2:9" x14ac:dyDescent="0.2">
      <c r="B9665">
        <f>IF(ISBLANK(A9665),"",VLOOKUP(A9665,Normas!A:D,4,FALSE))</f>
      </c>
      <c r="E9665" s="2">
        <f>IF(ISBLANK(D9665),"",INT(YEARFRAC(D9665,'Vispārīga informācija'!$B$2)))</f>
      </c>
      <c r="F9665" s="2">
        <f>IFERROR(IF(ISBLANK($A9665),"",IF($A9665="Ūdeņraža jonu koncentrācija",VLOOKUP(Dati!$A9665,Normas!$A:$D,2,FALSE),VLOOKUP(Dati!$A9665,Normas!$A:$D,2,FALSE)*0.6)),"")</f>
      </c>
      <c r="G9665" s="2">
        <f>IFERROR(IF(ISBLANK($A9665),"",IF($A9665="Ūdeņraža jonu koncentrācija",VLOOKUP(Dati!$A9665,Normas!$A:$D,3,FALSE),VLOOKUP(Dati!$A9665,Normas!$A:$D,3,FALSE)*0.6)),"")</f>
      </c>
      <c r="H9665" s="2">
        <f>IFERROR(IF(ISBLANK($A9665),"",IF($A9665="Ūdeņraža jonu koncentrācija",VLOOKUP(Dati!$A9665,Normas!$A:$D,2,FALSE),VLOOKUP(Dati!$A9665,Normas!$A:$D,2,FALSE)*0.3)),"")</f>
      </c>
      <c r="I9665" s="2">
        <f>IFERROR(IF(ISBLANK($A9665),"",IF($A9665="Ūdeņraža jonu koncentrācija",VLOOKUP(Dati!$A9665,Normas!$A:$D,3,FALSE),VLOOKUP(Dati!$A9665,Normas!$A:$D,3,FALSE)*0.3)),"")</f>
      </c>
    </row>
    <row r="9666" spans="2:9" x14ac:dyDescent="0.2">
      <c r="B9666">
        <f>IF(ISBLANK(A9666),"",VLOOKUP(A9666,Normas!A:D,4,FALSE))</f>
      </c>
      <c r="E9666" s="2">
        <f>IF(ISBLANK(D9666),"",INT(YEARFRAC(D9666,'Vispārīga informācija'!$B$2)))</f>
      </c>
      <c r="F9666" s="2">
        <f>IFERROR(IF(ISBLANK($A9666),"",IF($A9666="Ūdeņraža jonu koncentrācija",VLOOKUP(Dati!$A9666,Normas!$A:$D,2,FALSE),VLOOKUP(Dati!$A9666,Normas!$A:$D,2,FALSE)*0.6)),"")</f>
      </c>
      <c r="G9666" s="2">
        <f>IFERROR(IF(ISBLANK($A9666),"",IF($A9666="Ūdeņraža jonu koncentrācija",VLOOKUP(Dati!$A9666,Normas!$A:$D,3,FALSE),VLOOKUP(Dati!$A9666,Normas!$A:$D,3,FALSE)*0.6)),"")</f>
      </c>
      <c r="H9666" s="2">
        <f>IFERROR(IF(ISBLANK($A9666),"",IF($A9666="Ūdeņraža jonu koncentrācija",VLOOKUP(Dati!$A9666,Normas!$A:$D,2,FALSE),VLOOKUP(Dati!$A9666,Normas!$A:$D,2,FALSE)*0.3)),"")</f>
      </c>
      <c r="I9666" s="2">
        <f>IFERROR(IF(ISBLANK($A9666),"",IF($A9666="Ūdeņraža jonu koncentrācija",VLOOKUP(Dati!$A9666,Normas!$A:$D,3,FALSE),VLOOKUP(Dati!$A9666,Normas!$A:$D,3,FALSE)*0.3)),"")</f>
      </c>
    </row>
    <row r="9667" spans="2:9" x14ac:dyDescent="0.2">
      <c r="B9667">
        <f>IF(ISBLANK(A9667),"",VLOOKUP(A9667,Normas!A:D,4,FALSE))</f>
      </c>
      <c r="E9667" s="2">
        <f>IF(ISBLANK(D9667),"",INT(YEARFRAC(D9667,'Vispārīga informācija'!$B$2)))</f>
      </c>
      <c r="F9667" s="2">
        <f>IFERROR(IF(ISBLANK($A9667),"",IF($A9667="Ūdeņraža jonu koncentrācija",VLOOKUP(Dati!$A9667,Normas!$A:$D,2,FALSE),VLOOKUP(Dati!$A9667,Normas!$A:$D,2,FALSE)*0.6)),"")</f>
      </c>
      <c r="G9667" s="2">
        <f>IFERROR(IF(ISBLANK($A9667),"",IF($A9667="Ūdeņraža jonu koncentrācija",VLOOKUP(Dati!$A9667,Normas!$A:$D,3,FALSE),VLOOKUP(Dati!$A9667,Normas!$A:$D,3,FALSE)*0.6)),"")</f>
      </c>
      <c r="H9667" s="2">
        <f>IFERROR(IF(ISBLANK($A9667),"",IF($A9667="Ūdeņraža jonu koncentrācija",VLOOKUP(Dati!$A9667,Normas!$A:$D,2,FALSE),VLOOKUP(Dati!$A9667,Normas!$A:$D,2,FALSE)*0.3)),"")</f>
      </c>
      <c r="I9667" s="2">
        <f>IFERROR(IF(ISBLANK($A9667),"",IF($A9667="Ūdeņraža jonu koncentrācija",VLOOKUP(Dati!$A9667,Normas!$A:$D,3,FALSE),VLOOKUP(Dati!$A9667,Normas!$A:$D,3,FALSE)*0.3)),"")</f>
      </c>
    </row>
    <row r="9668" spans="2:9" x14ac:dyDescent="0.2">
      <c r="B9668">
        <f>IF(ISBLANK(A9668),"",VLOOKUP(A9668,Normas!A:D,4,FALSE))</f>
      </c>
      <c r="E9668" s="2">
        <f>IF(ISBLANK(D9668),"",INT(YEARFRAC(D9668,'Vispārīga informācija'!$B$2)))</f>
      </c>
      <c r="F9668" s="2">
        <f>IFERROR(IF(ISBLANK($A9668),"",IF($A9668="Ūdeņraža jonu koncentrācija",VLOOKUP(Dati!$A9668,Normas!$A:$D,2,FALSE),VLOOKUP(Dati!$A9668,Normas!$A:$D,2,FALSE)*0.6)),"")</f>
      </c>
      <c r="G9668" s="2">
        <f>IFERROR(IF(ISBLANK($A9668),"",IF($A9668="Ūdeņraža jonu koncentrācija",VLOOKUP(Dati!$A9668,Normas!$A:$D,3,FALSE),VLOOKUP(Dati!$A9668,Normas!$A:$D,3,FALSE)*0.6)),"")</f>
      </c>
      <c r="H9668" s="2">
        <f>IFERROR(IF(ISBLANK($A9668),"",IF($A9668="Ūdeņraža jonu koncentrācija",VLOOKUP(Dati!$A9668,Normas!$A:$D,2,FALSE),VLOOKUP(Dati!$A9668,Normas!$A:$D,2,FALSE)*0.3)),"")</f>
      </c>
      <c r="I9668" s="2">
        <f>IFERROR(IF(ISBLANK($A9668),"",IF($A9668="Ūdeņraža jonu koncentrācija",VLOOKUP(Dati!$A9668,Normas!$A:$D,3,FALSE),VLOOKUP(Dati!$A9668,Normas!$A:$D,3,FALSE)*0.3)),"")</f>
      </c>
    </row>
    <row r="9669" spans="2:9" x14ac:dyDescent="0.2">
      <c r="B9669">
        <f>IF(ISBLANK(A9669),"",VLOOKUP(A9669,Normas!A:D,4,FALSE))</f>
      </c>
      <c r="E9669" s="2">
        <f>IF(ISBLANK(D9669),"",INT(YEARFRAC(D9669,'Vispārīga informācija'!$B$2)))</f>
      </c>
      <c r="F9669" s="2">
        <f>IFERROR(IF(ISBLANK($A9669),"",IF($A9669="Ūdeņraža jonu koncentrācija",VLOOKUP(Dati!$A9669,Normas!$A:$D,2,FALSE),VLOOKUP(Dati!$A9669,Normas!$A:$D,2,FALSE)*0.6)),"")</f>
      </c>
      <c r="G9669" s="2">
        <f>IFERROR(IF(ISBLANK($A9669),"",IF($A9669="Ūdeņraža jonu koncentrācija",VLOOKUP(Dati!$A9669,Normas!$A:$D,3,FALSE),VLOOKUP(Dati!$A9669,Normas!$A:$D,3,FALSE)*0.6)),"")</f>
      </c>
      <c r="H9669" s="2">
        <f>IFERROR(IF(ISBLANK($A9669),"",IF($A9669="Ūdeņraža jonu koncentrācija",VLOOKUP(Dati!$A9669,Normas!$A:$D,2,FALSE),VLOOKUP(Dati!$A9669,Normas!$A:$D,2,FALSE)*0.3)),"")</f>
      </c>
      <c r="I9669" s="2">
        <f>IFERROR(IF(ISBLANK($A9669),"",IF($A9669="Ūdeņraža jonu koncentrācija",VLOOKUP(Dati!$A9669,Normas!$A:$D,3,FALSE),VLOOKUP(Dati!$A9669,Normas!$A:$D,3,FALSE)*0.3)),"")</f>
      </c>
    </row>
    <row r="9670" spans="2:9" x14ac:dyDescent="0.2">
      <c r="B9670">
        <f>IF(ISBLANK(A9670),"",VLOOKUP(A9670,Normas!A:D,4,FALSE))</f>
      </c>
      <c r="E9670" s="2">
        <f>IF(ISBLANK(D9670),"",INT(YEARFRAC(D9670,'Vispārīga informācija'!$B$2)))</f>
      </c>
      <c r="F9670" s="2">
        <f>IFERROR(IF(ISBLANK($A9670),"",IF($A9670="Ūdeņraža jonu koncentrācija",VLOOKUP(Dati!$A9670,Normas!$A:$D,2,FALSE),VLOOKUP(Dati!$A9670,Normas!$A:$D,2,FALSE)*0.6)),"")</f>
      </c>
      <c r="G9670" s="2">
        <f>IFERROR(IF(ISBLANK($A9670),"",IF($A9670="Ūdeņraža jonu koncentrācija",VLOOKUP(Dati!$A9670,Normas!$A:$D,3,FALSE),VLOOKUP(Dati!$A9670,Normas!$A:$D,3,FALSE)*0.6)),"")</f>
      </c>
      <c r="H9670" s="2">
        <f>IFERROR(IF(ISBLANK($A9670),"",IF($A9670="Ūdeņraža jonu koncentrācija",VLOOKUP(Dati!$A9670,Normas!$A:$D,2,FALSE),VLOOKUP(Dati!$A9670,Normas!$A:$D,2,FALSE)*0.3)),"")</f>
      </c>
      <c r="I9670" s="2">
        <f>IFERROR(IF(ISBLANK($A9670),"",IF($A9670="Ūdeņraža jonu koncentrācija",VLOOKUP(Dati!$A9670,Normas!$A:$D,3,FALSE),VLOOKUP(Dati!$A9670,Normas!$A:$D,3,FALSE)*0.3)),"")</f>
      </c>
    </row>
    <row r="9671" spans="2:9" x14ac:dyDescent="0.2">
      <c r="B9671">
        <f>IF(ISBLANK(A9671),"",VLOOKUP(A9671,Normas!A:D,4,FALSE))</f>
      </c>
      <c r="E9671" s="2">
        <f>IF(ISBLANK(D9671),"",INT(YEARFRAC(D9671,'Vispārīga informācija'!$B$2)))</f>
      </c>
      <c r="F9671" s="2">
        <f>IFERROR(IF(ISBLANK($A9671),"",IF($A9671="Ūdeņraža jonu koncentrācija",VLOOKUP(Dati!$A9671,Normas!$A:$D,2,FALSE),VLOOKUP(Dati!$A9671,Normas!$A:$D,2,FALSE)*0.6)),"")</f>
      </c>
      <c r="G9671" s="2">
        <f>IFERROR(IF(ISBLANK($A9671),"",IF($A9671="Ūdeņraža jonu koncentrācija",VLOOKUP(Dati!$A9671,Normas!$A:$D,3,FALSE),VLOOKUP(Dati!$A9671,Normas!$A:$D,3,FALSE)*0.6)),"")</f>
      </c>
      <c r="H9671" s="2">
        <f>IFERROR(IF(ISBLANK($A9671),"",IF($A9671="Ūdeņraža jonu koncentrācija",VLOOKUP(Dati!$A9671,Normas!$A:$D,2,FALSE),VLOOKUP(Dati!$A9671,Normas!$A:$D,2,FALSE)*0.3)),"")</f>
      </c>
      <c r="I9671" s="2">
        <f>IFERROR(IF(ISBLANK($A9671),"",IF($A9671="Ūdeņraža jonu koncentrācija",VLOOKUP(Dati!$A9671,Normas!$A:$D,3,FALSE),VLOOKUP(Dati!$A9671,Normas!$A:$D,3,FALSE)*0.3)),"")</f>
      </c>
    </row>
    <row r="9672" spans="2:9" x14ac:dyDescent="0.2">
      <c r="B9672">
        <f>IF(ISBLANK(A9672),"",VLOOKUP(A9672,Normas!A:D,4,FALSE))</f>
      </c>
      <c r="E9672" s="2">
        <f>IF(ISBLANK(D9672),"",INT(YEARFRAC(D9672,'Vispārīga informācija'!$B$2)))</f>
      </c>
      <c r="F9672" s="2">
        <f>IFERROR(IF(ISBLANK($A9672),"",IF($A9672="Ūdeņraža jonu koncentrācija",VLOOKUP(Dati!$A9672,Normas!$A:$D,2,FALSE),VLOOKUP(Dati!$A9672,Normas!$A:$D,2,FALSE)*0.6)),"")</f>
      </c>
      <c r="G9672" s="2">
        <f>IFERROR(IF(ISBLANK($A9672),"",IF($A9672="Ūdeņraža jonu koncentrācija",VLOOKUP(Dati!$A9672,Normas!$A:$D,3,FALSE),VLOOKUP(Dati!$A9672,Normas!$A:$D,3,FALSE)*0.6)),"")</f>
      </c>
      <c r="H9672" s="2">
        <f>IFERROR(IF(ISBLANK($A9672),"",IF($A9672="Ūdeņraža jonu koncentrācija",VLOOKUP(Dati!$A9672,Normas!$A:$D,2,FALSE),VLOOKUP(Dati!$A9672,Normas!$A:$D,2,FALSE)*0.3)),"")</f>
      </c>
      <c r="I9672" s="2">
        <f>IFERROR(IF(ISBLANK($A9672),"",IF($A9672="Ūdeņraža jonu koncentrācija",VLOOKUP(Dati!$A9672,Normas!$A:$D,3,FALSE),VLOOKUP(Dati!$A9672,Normas!$A:$D,3,FALSE)*0.3)),"")</f>
      </c>
    </row>
    <row r="9673" spans="2:9" x14ac:dyDescent="0.2">
      <c r="B9673">
        <f>IF(ISBLANK(A9673),"",VLOOKUP(A9673,Normas!A:D,4,FALSE))</f>
      </c>
      <c r="E9673" s="2">
        <f>IF(ISBLANK(D9673),"",INT(YEARFRAC(D9673,'Vispārīga informācija'!$B$2)))</f>
      </c>
      <c r="F9673" s="2">
        <f>IFERROR(IF(ISBLANK($A9673),"",IF($A9673="Ūdeņraža jonu koncentrācija",VLOOKUP(Dati!$A9673,Normas!$A:$D,2,FALSE),VLOOKUP(Dati!$A9673,Normas!$A:$D,2,FALSE)*0.6)),"")</f>
      </c>
      <c r="G9673" s="2">
        <f>IFERROR(IF(ISBLANK($A9673),"",IF($A9673="Ūdeņraža jonu koncentrācija",VLOOKUP(Dati!$A9673,Normas!$A:$D,3,FALSE),VLOOKUP(Dati!$A9673,Normas!$A:$D,3,FALSE)*0.6)),"")</f>
      </c>
      <c r="H9673" s="2">
        <f>IFERROR(IF(ISBLANK($A9673),"",IF($A9673="Ūdeņraža jonu koncentrācija",VLOOKUP(Dati!$A9673,Normas!$A:$D,2,FALSE),VLOOKUP(Dati!$A9673,Normas!$A:$D,2,FALSE)*0.3)),"")</f>
      </c>
      <c r="I9673" s="2">
        <f>IFERROR(IF(ISBLANK($A9673),"",IF($A9673="Ūdeņraža jonu koncentrācija",VLOOKUP(Dati!$A9673,Normas!$A:$D,3,FALSE),VLOOKUP(Dati!$A9673,Normas!$A:$D,3,FALSE)*0.3)),"")</f>
      </c>
    </row>
    <row r="9674" spans="2:9" x14ac:dyDescent="0.2">
      <c r="B9674">
        <f>IF(ISBLANK(A9674),"",VLOOKUP(A9674,Normas!A:D,4,FALSE))</f>
      </c>
      <c r="E9674" s="2">
        <f>IF(ISBLANK(D9674),"",INT(YEARFRAC(D9674,'Vispārīga informācija'!$B$2)))</f>
      </c>
      <c r="F9674" s="2">
        <f>IFERROR(IF(ISBLANK($A9674),"",IF($A9674="Ūdeņraža jonu koncentrācija",VLOOKUP(Dati!$A9674,Normas!$A:$D,2,FALSE),VLOOKUP(Dati!$A9674,Normas!$A:$D,2,FALSE)*0.6)),"")</f>
      </c>
      <c r="G9674" s="2">
        <f>IFERROR(IF(ISBLANK($A9674),"",IF($A9674="Ūdeņraža jonu koncentrācija",VLOOKUP(Dati!$A9674,Normas!$A:$D,3,FALSE),VLOOKUP(Dati!$A9674,Normas!$A:$D,3,FALSE)*0.6)),"")</f>
      </c>
      <c r="H9674" s="2">
        <f>IFERROR(IF(ISBLANK($A9674),"",IF($A9674="Ūdeņraža jonu koncentrācija",VLOOKUP(Dati!$A9674,Normas!$A:$D,2,FALSE),VLOOKUP(Dati!$A9674,Normas!$A:$D,2,FALSE)*0.3)),"")</f>
      </c>
      <c r="I9674" s="2">
        <f>IFERROR(IF(ISBLANK($A9674),"",IF($A9674="Ūdeņraža jonu koncentrācija",VLOOKUP(Dati!$A9674,Normas!$A:$D,3,FALSE),VLOOKUP(Dati!$A9674,Normas!$A:$D,3,FALSE)*0.3)),"")</f>
      </c>
    </row>
    <row r="9675" spans="2:9" x14ac:dyDescent="0.2">
      <c r="B9675">
        <f>IF(ISBLANK(A9675),"",VLOOKUP(A9675,Normas!A:D,4,FALSE))</f>
      </c>
      <c r="E9675" s="2">
        <f>IF(ISBLANK(D9675),"",INT(YEARFRAC(D9675,'Vispārīga informācija'!$B$2)))</f>
      </c>
      <c r="F9675" s="2">
        <f>IFERROR(IF(ISBLANK($A9675),"",IF($A9675="Ūdeņraža jonu koncentrācija",VLOOKUP(Dati!$A9675,Normas!$A:$D,2,FALSE),VLOOKUP(Dati!$A9675,Normas!$A:$D,2,FALSE)*0.6)),"")</f>
      </c>
      <c r="G9675" s="2">
        <f>IFERROR(IF(ISBLANK($A9675),"",IF($A9675="Ūdeņraža jonu koncentrācija",VLOOKUP(Dati!$A9675,Normas!$A:$D,3,FALSE),VLOOKUP(Dati!$A9675,Normas!$A:$D,3,FALSE)*0.6)),"")</f>
      </c>
      <c r="H9675" s="2">
        <f>IFERROR(IF(ISBLANK($A9675),"",IF($A9675="Ūdeņraža jonu koncentrācija",VLOOKUP(Dati!$A9675,Normas!$A:$D,2,FALSE),VLOOKUP(Dati!$A9675,Normas!$A:$D,2,FALSE)*0.3)),"")</f>
      </c>
      <c r="I9675" s="2">
        <f>IFERROR(IF(ISBLANK($A9675),"",IF($A9675="Ūdeņraža jonu koncentrācija",VLOOKUP(Dati!$A9675,Normas!$A:$D,3,FALSE),VLOOKUP(Dati!$A9675,Normas!$A:$D,3,FALSE)*0.3)),"")</f>
      </c>
    </row>
    <row r="9676" spans="2:9" x14ac:dyDescent="0.2">
      <c r="B9676">
        <f>IF(ISBLANK(A9676),"",VLOOKUP(A9676,Normas!A:D,4,FALSE))</f>
      </c>
      <c r="E9676" s="2">
        <f>IF(ISBLANK(D9676),"",INT(YEARFRAC(D9676,'Vispārīga informācija'!$B$2)))</f>
      </c>
      <c r="F9676" s="2">
        <f>IFERROR(IF(ISBLANK($A9676),"",IF($A9676="Ūdeņraža jonu koncentrācija",VLOOKUP(Dati!$A9676,Normas!$A:$D,2,FALSE),VLOOKUP(Dati!$A9676,Normas!$A:$D,2,FALSE)*0.6)),"")</f>
      </c>
      <c r="G9676" s="2">
        <f>IFERROR(IF(ISBLANK($A9676),"",IF($A9676="Ūdeņraža jonu koncentrācija",VLOOKUP(Dati!$A9676,Normas!$A:$D,3,FALSE),VLOOKUP(Dati!$A9676,Normas!$A:$D,3,FALSE)*0.6)),"")</f>
      </c>
      <c r="H9676" s="2">
        <f>IFERROR(IF(ISBLANK($A9676),"",IF($A9676="Ūdeņraža jonu koncentrācija",VLOOKUP(Dati!$A9676,Normas!$A:$D,2,FALSE),VLOOKUP(Dati!$A9676,Normas!$A:$D,2,FALSE)*0.3)),"")</f>
      </c>
      <c r="I9676" s="2">
        <f>IFERROR(IF(ISBLANK($A9676),"",IF($A9676="Ūdeņraža jonu koncentrācija",VLOOKUP(Dati!$A9676,Normas!$A:$D,3,FALSE),VLOOKUP(Dati!$A9676,Normas!$A:$D,3,FALSE)*0.3)),"")</f>
      </c>
    </row>
    <row r="9677" spans="2:9" x14ac:dyDescent="0.2">
      <c r="B9677">
        <f>IF(ISBLANK(A9677),"",VLOOKUP(A9677,Normas!A:D,4,FALSE))</f>
      </c>
      <c r="E9677" s="2">
        <f>IF(ISBLANK(D9677),"",INT(YEARFRAC(D9677,'Vispārīga informācija'!$B$2)))</f>
      </c>
      <c r="F9677" s="2">
        <f>IFERROR(IF(ISBLANK($A9677),"",IF($A9677="Ūdeņraža jonu koncentrācija",VLOOKUP(Dati!$A9677,Normas!$A:$D,2,FALSE),VLOOKUP(Dati!$A9677,Normas!$A:$D,2,FALSE)*0.6)),"")</f>
      </c>
      <c r="G9677" s="2">
        <f>IFERROR(IF(ISBLANK($A9677),"",IF($A9677="Ūdeņraža jonu koncentrācija",VLOOKUP(Dati!$A9677,Normas!$A:$D,3,FALSE),VLOOKUP(Dati!$A9677,Normas!$A:$D,3,FALSE)*0.6)),"")</f>
      </c>
      <c r="H9677" s="2">
        <f>IFERROR(IF(ISBLANK($A9677),"",IF($A9677="Ūdeņraža jonu koncentrācija",VLOOKUP(Dati!$A9677,Normas!$A:$D,2,FALSE),VLOOKUP(Dati!$A9677,Normas!$A:$D,2,FALSE)*0.3)),"")</f>
      </c>
      <c r="I9677" s="2">
        <f>IFERROR(IF(ISBLANK($A9677),"",IF($A9677="Ūdeņraža jonu koncentrācija",VLOOKUP(Dati!$A9677,Normas!$A:$D,3,FALSE),VLOOKUP(Dati!$A9677,Normas!$A:$D,3,FALSE)*0.3)),"")</f>
      </c>
    </row>
    <row r="9678" spans="2:9" x14ac:dyDescent="0.2">
      <c r="B9678">
        <f>IF(ISBLANK(A9678),"",VLOOKUP(A9678,Normas!A:D,4,FALSE))</f>
      </c>
      <c r="E9678" s="2">
        <f>IF(ISBLANK(D9678),"",INT(YEARFRAC(D9678,'Vispārīga informācija'!$B$2)))</f>
      </c>
      <c r="F9678" s="2">
        <f>IFERROR(IF(ISBLANK($A9678),"",IF($A9678="Ūdeņraža jonu koncentrācija",VLOOKUP(Dati!$A9678,Normas!$A:$D,2,FALSE),VLOOKUP(Dati!$A9678,Normas!$A:$D,2,FALSE)*0.6)),"")</f>
      </c>
      <c r="G9678" s="2">
        <f>IFERROR(IF(ISBLANK($A9678),"",IF($A9678="Ūdeņraža jonu koncentrācija",VLOOKUP(Dati!$A9678,Normas!$A:$D,3,FALSE),VLOOKUP(Dati!$A9678,Normas!$A:$D,3,FALSE)*0.6)),"")</f>
      </c>
      <c r="H9678" s="2">
        <f>IFERROR(IF(ISBLANK($A9678),"",IF($A9678="Ūdeņraža jonu koncentrācija",VLOOKUP(Dati!$A9678,Normas!$A:$D,2,FALSE),VLOOKUP(Dati!$A9678,Normas!$A:$D,2,FALSE)*0.3)),"")</f>
      </c>
      <c r="I9678" s="2">
        <f>IFERROR(IF(ISBLANK($A9678),"",IF($A9678="Ūdeņraža jonu koncentrācija",VLOOKUP(Dati!$A9678,Normas!$A:$D,3,FALSE),VLOOKUP(Dati!$A9678,Normas!$A:$D,3,FALSE)*0.3)),"")</f>
      </c>
    </row>
    <row r="9679" spans="2:9" x14ac:dyDescent="0.2">
      <c r="B9679">
        <f>IF(ISBLANK(A9679),"",VLOOKUP(A9679,Normas!A:D,4,FALSE))</f>
      </c>
      <c r="E9679" s="2">
        <f>IF(ISBLANK(D9679),"",INT(YEARFRAC(D9679,'Vispārīga informācija'!$B$2)))</f>
      </c>
      <c r="F9679" s="2">
        <f>IFERROR(IF(ISBLANK($A9679),"",IF($A9679="Ūdeņraža jonu koncentrācija",VLOOKUP(Dati!$A9679,Normas!$A:$D,2,FALSE),VLOOKUP(Dati!$A9679,Normas!$A:$D,2,FALSE)*0.6)),"")</f>
      </c>
      <c r="G9679" s="2">
        <f>IFERROR(IF(ISBLANK($A9679),"",IF($A9679="Ūdeņraža jonu koncentrācija",VLOOKUP(Dati!$A9679,Normas!$A:$D,3,FALSE),VLOOKUP(Dati!$A9679,Normas!$A:$D,3,FALSE)*0.6)),"")</f>
      </c>
      <c r="H9679" s="2">
        <f>IFERROR(IF(ISBLANK($A9679),"",IF($A9679="Ūdeņraža jonu koncentrācija",VLOOKUP(Dati!$A9679,Normas!$A:$D,2,FALSE),VLOOKUP(Dati!$A9679,Normas!$A:$D,2,FALSE)*0.3)),"")</f>
      </c>
      <c r="I9679" s="2">
        <f>IFERROR(IF(ISBLANK($A9679),"",IF($A9679="Ūdeņraža jonu koncentrācija",VLOOKUP(Dati!$A9679,Normas!$A:$D,3,FALSE),VLOOKUP(Dati!$A9679,Normas!$A:$D,3,FALSE)*0.3)),"")</f>
      </c>
    </row>
    <row r="9680" spans="2:9" x14ac:dyDescent="0.2">
      <c r="B9680">
        <f>IF(ISBLANK(A9680),"",VLOOKUP(A9680,Normas!A:D,4,FALSE))</f>
      </c>
      <c r="E9680" s="2">
        <f>IF(ISBLANK(D9680),"",INT(YEARFRAC(D9680,'Vispārīga informācija'!$B$2)))</f>
      </c>
      <c r="F9680" s="2">
        <f>IFERROR(IF(ISBLANK($A9680),"",IF($A9680="Ūdeņraža jonu koncentrācija",VLOOKUP(Dati!$A9680,Normas!$A:$D,2,FALSE),VLOOKUP(Dati!$A9680,Normas!$A:$D,2,FALSE)*0.6)),"")</f>
      </c>
      <c r="G9680" s="2">
        <f>IFERROR(IF(ISBLANK($A9680),"",IF($A9680="Ūdeņraža jonu koncentrācija",VLOOKUP(Dati!$A9680,Normas!$A:$D,3,FALSE),VLOOKUP(Dati!$A9680,Normas!$A:$D,3,FALSE)*0.6)),"")</f>
      </c>
      <c r="H9680" s="2">
        <f>IFERROR(IF(ISBLANK($A9680),"",IF($A9680="Ūdeņraža jonu koncentrācija",VLOOKUP(Dati!$A9680,Normas!$A:$D,2,FALSE),VLOOKUP(Dati!$A9680,Normas!$A:$D,2,FALSE)*0.3)),"")</f>
      </c>
      <c r="I9680" s="2">
        <f>IFERROR(IF(ISBLANK($A9680),"",IF($A9680="Ūdeņraža jonu koncentrācija",VLOOKUP(Dati!$A9680,Normas!$A:$D,3,FALSE),VLOOKUP(Dati!$A9680,Normas!$A:$D,3,FALSE)*0.3)),"")</f>
      </c>
    </row>
    <row r="9681" spans="2:9" x14ac:dyDescent="0.2">
      <c r="B9681">
        <f>IF(ISBLANK(A9681),"",VLOOKUP(A9681,Normas!A:D,4,FALSE))</f>
      </c>
      <c r="E9681" s="2">
        <f>IF(ISBLANK(D9681),"",INT(YEARFRAC(D9681,'Vispārīga informācija'!$B$2)))</f>
      </c>
      <c r="F9681" s="2">
        <f>IFERROR(IF(ISBLANK($A9681),"",IF($A9681="Ūdeņraža jonu koncentrācija",VLOOKUP(Dati!$A9681,Normas!$A:$D,2,FALSE),VLOOKUP(Dati!$A9681,Normas!$A:$D,2,FALSE)*0.6)),"")</f>
      </c>
      <c r="G9681" s="2">
        <f>IFERROR(IF(ISBLANK($A9681),"",IF($A9681="Ūdeņraža jonu koncentrācija",VLOOKUP(Dati!$A9681,Normas!$A:$D,3,FALSE),VLOOKUP(Dati!$A9681,Normas!$A:$D,3,FALSE)*0.6)),"")</f>
      </c>
      <c r="H9681" s="2">
        <f>IFERROR(IF(ISBLANK($A9681),"",IF($A9681="Ūdeņraža jonu koncentrācija",VLOOKUP(Dati!$A9681,Normas!$A:$D,2,FALSE),VLOOKUP(Dati!$A9681,Normas!$A:$D,2,FALSE)*0.3)),"")</f>
      </c>
      <c r="I9681" s="2">
        <f>IFERROR(IF(ISBLANK($A9681),"",IF($A9681="Ūdeņraža jonu koncentrācija",VLOOKUP(Dati!$A9681,Normas!$A:$D,3,FALSE),VLOOKUP(Dati!$A9681,Normas!$A:$D,3,FALSE)*0.3)),"")</f>
      </c>
    </row>
    <row r="9682" spans="2:9" x14ac:dyDescent="0.2">
      <c r="B9682">
        <f>IF(ISBLANK(A9682),"",VLOOKUP(A9682,Normas!A:D,4,FALSE))</f>
      </c>
      <c r="E9682" s="2">
        <f>IF(ISBLANK(D9682),"",INT(YEARFRAC(D9682,'Vispārīga informācija'!$B$2)))</f>
      </c>
      <c r="F9682" s="2">
        <f>IFERROR(IF(ISBLANK($A9682),"",IF($A9682="Ūdeņraža jonu koncentrācija",VLOOKUP(Dati!$A9682,Normas!$A:$D,2,FALSE),VLOOKUP(Dati!$A9682,Normas!$A:$D,2,FALSE)*0.6)),"")</f>
      </c>
      <c r="G9682" s="2">
        <f>IFERROR(IF(ISBLANK($A9682),"",IF($A9682="Ūdeņraža jonu koncentrācija",VLOOKUP(Dati!$A9682,Normas!$A:$D,3,FALSE),VLOOKUP(Dati!$A9682,Normas!$A:$D,3,FALSE)*0.6)),"")</f>
      </c>
      <c r="H9682" s="2">
        <f>IFERROR(IF(ISBLANK($A9682),"",IF($A9682="Ūdeņraža jonu koncentrācija",VLOOKUP(Dati!$A9682,Normas!$A:$D,2,FALSE),VLOOKUP(Dati!$A9682,Normas!$A:$D,2,FALSE)*0.3)),"")</f>
      </c>
      <c r="I9682" s="2">
        <f>IFERROR(IF(ISBLANK($A9682),"",IF($A9682="Ūdeņraža jonu koncentrācija",VLOOKUP(Dati!$A9682,Normas!$A:$D,3,FALSE),VLOOKUP(Dati!$A9682,Normas!$A:$D,3,FALSE)*0.3)),"")</f>
      </c>
    </row>
    <row r="9683" spans="2:9" x14ac:dyDescent="0.2">
      <c r="B9683">
        <f>IF(ISBLANK(A9683),"",VLOOKUP(A9683,Normas!A:D,4,FALSE))</f>
      </c>
      <c r="E9683" s="2">
        <f>IF(ISBLANK(D9683),"",INT(YEARFRAC(D9683,'Vispārīga informācija'!$B$2)))</f>
      </c>
      <c r="F9683" s="2">
        <f>IFERROR(IF(ISBLANK($A9683),"",IF($A9683="Ūdeņraža jonu koncentrācija",VLOOKUP(Dati!$A9683,Normas!$A:$D,2,FALSE),VLOOKUP(Dati!$A9683,Normas!$A:$D,2,FALSE)*0.6)),"")</f>
      </c>
      <c r="G9683" s="2">
        <f>IFERROR(IF(ISBLANK($A9683),"",IF($A9683="Ūdeņraža jonu koncentrācija",VLOOKUP(Dati!$A9683,Normas!$A:$D,3,FALSE),VLOOKUP(Dati!$A9683,Normas!$A:$D,3,FALSE)*0.6)),"")</f>
      </c>
      <c r="H9683" s="2">
        <f>IFERROR(IF(ISBLANK($A9683),"",IF($A9683="Ūdeņraža jonu koncentrācija",VLOOKUP(Dati!$A9683,Normas!$A:$D,2,FALSE),VLOOKUP(Dati!$A9683,Normas!$A:$D,2,FALSE)*0.3)),"")</f>
      </c>
      <c r="I9683" s="2">
        <f>IFERROR(IF(ISBLANK($A9683),"",IF($A9683="Ūdeņraža jonu koncentrācija",VLOOKUP(Dati!$A9683,Normas!$A:$D,3,FALSE),VLOOKUP(Dati!$A9683,Normas!$A:$D,3,FALSE)*0.3)),"")</f>
      </c>
    </row>
    <row r="9684" spans="2:9" x14ac:dyDescent="0.2">
      <c r="B9684">
        <f>IF(ISBLANK(A9684),"",VLOOKUP(A9684,Normas!A:D,4,FALSE))</f>
      </c>
      <c r="E9684" s="2">
        <f>IF(ISBLANK(D9684),"",INT(YEARFRAC(D9684,'Vispārīga informācija'!$B$2)))</f>
      </c>
      <c r="F9684" s="2">
        <f>IFERROR(IF(ISBLANK($A9684),"",IF($A9684="Ūdeņraža jonu koncentrācija",VLOOKUP(Dati!$A9684,Normas!$A:$D,2,FALSE),VLOOKUP(Dati!$A9684,Normas!$A:$D,2,FALSE)*0.6)),"")</f>
      </c>
      <c r="G9684" s="2">
        <f>IFERROR(IF(ISBLANK($A9684),"",IF($A9684="Ūdeņraža jonu koncentrācija",VLOOKUP(Dati!$A9684,Normas!$A:$D,3,FALSE),VLOOKUP(Dati!$A9684,Normas!$A:$D,3,FALSE)*0.6)),"")</f>
      </c>
      <c r="H9684" s="2">
        <f>IFERROR(IF(ISBLANK($A9684),"",IF($A9684="Ūdeņraža jonu koncentrācija",VLOOKUP(Dati!$A9684,Normas!$A:$D,2,FALSE),VLOOKUP(Dati!$A9684,Normas!$A:$D,2,FALSE)*0.3)),"")</f>
      </c>
      <c r="I9684" s="2">
        <f>IFERROR(IF(ISBLANK($A9684),"",IF($A9684="Ūdeņraža jonu koncentrācija",VLOOKUP(Dati!$A9684,Normas!$A:$D,3,FALSE),VLOOKUP(Dati!$A9684,Normas!$A:$D,3,FALSE)*0.3)),"")</f>
      </c>
    </row>
    <row r="9685" spans="2:9" x14ac:dyDescent="0.2">
      <c r="B9685">
        <f>IF(ISBLANK(A9685),"",VLOOKUP(A9685,Normas!A:D,4,FALSE))</f>
      </c>
      <c r="E9685" s="2">
        <f>IF(ISBLANK(D9685),"",INT(YEARFRAC(D9685,'Vispārīga informācija'!$B$2)))</f>
      </c>
      <c r="F9685" s="2">
        <f>IFERROR(IF(ISBLANK($A9685),"",IF($A9685="Ūdeņraža jonu koncentrācija",VLOOKUP(Dati!$A9685,Normas!$A:$D,2,FALSE),VLOOKUP(Dati!$A9685,Normas!$A:$D,2,FALSE)*0.6)),"")</f>
      </c>
      <c r="G9685" s="2">
        <f>IFERROR(IF(ISBLANK($A9685),"",IF($A9685="Ūdeņraža jonu koncentrācija",VLOOKUP(Dati!$A9685,Normas!$A:$D,3,FALSE),VLOOKUP(Dati!$A9685,Normas!$A:$D,3,FALSE)*0.6)),"")</f>
      </c>
      <c r="H9685" s="2">
        <f>IFERROR(IF(ISBLANK($A9685),"",IF($A9685="Ūdeņraža jonu koncentrācija",VLOOKUP(Dati!$A9685,Normas!$A:$D,2,FALSE),VLOOKUP(Dati!$A9685,Normas!$A:$D,2,FALSE)*0.3)),"")</f>
      </c>
      <c r="I9685" s="2">
        <f>IFERROR(IF(ISBLANK($A9685),"",IF($A9685="Ūdeņraža jonu koncentrācija",VLOOKUP(Dati!$A9685,Normas!$A:$D,3,FALSE),VLOOKUP(Dati!$A9685,Normas!$A:$D,3,FALSE)*0.3)),"")</f>
      </c>
    </row>
    <row r="9686" spans="2:9" x14ac:dyDescent="0.2">
      <c r="B9686">
        <f>IF(ISBLANK(A9686),"",VLOOKUP(A9686,Normas!A:D,4,FALSE))</f>
      </c>
      <c r="E9686" s="2">
        <f>IF(ISBLANK(D9686),"",INT(YEARFRAC(D9686,'Vispārīga informācija'!$B$2)))</f>
      </c>
      <c r="F9686" s="2">
        <f>IFERROR(IF(ISBLANK($A9686),"",IF($A9686="Ūdeņraža jonu koncentrācija",VLOOKUP(Dati!$A9686,Normas!$A:$D,2,FALSE),VLOOKUP(Dati!$A9686,Normas!$A:$D,2,FALSE)*0.6)),"")</f>
      </c>
      <c r="G9686" s="2">
        <f>IFERROR(IF(ISBLANK($A9686),"",IF($A9686="Ūdeņraža jonu koncentrācija",VLOOKUP(Dati!$A9686,Normas!$A:$D,3,FALSE),VLOOKUP(Dati!$A9686,Normas!$A:$D,3,FALSE)*0.6)),"")</f>
      </c>
      <c r="H9686" s="2">
        <f>IFERROR(IF(ISBLANK($A9686),"",IF($A9686="Ūdeņraža jonu koncentrācija",VLOOKUP(Dati!$A9686,Normas!$A:$D,2,FALSE),VLOOKUP(Dati!$A9686,Normas!$A:$D,2,FALSE)*0.3)),"")</f>
      </c>
      <c r="I9686" s="2">
        <f>IFERROR(IF(ISBLANK($A9686),"",IF($A9686="Ūdeņraža jonu koncentrācija",VLOOKUP(Dati!$A9686,Normas!$A:$D,3,FALSE),VLOOKUP(Dati!$A9686,Normas!$A:$D,3,FALSE)*0.3)),"")</f>
      </c>
    </row>
    <row r="9687" spans="2:9" x14ac:dyDescent="0.2">
      <c r="B9687">
        <f>IF(ISBLANK(A9687),"",VLOOKUP(A9687,Normas!A:D,4,FALSE))</f>
      </c>
      <c r="E9687" s="2">
        <f>IF(ISBLANK(D9687),"",INT(YEARFRAC(D9687,'Vispārīga informācija'!$B$2)))</f>
      </c>
      <c r="F9687" s="2">
        <f>IFERROR(IF(ISBLANK($A9687),"",IF($A9687="Ūdeņraža jonu koncentrācija",VLOOKUP(Dati!$A9687,Normas!$A:$D,2,FALSE),VLOOKUP(Dati!$A9687,Normas!$A:$D,2,FALSE)*0.6)),"")</f>
      </c>
      <c r="G9687" s="2">
        <f>IFERROR(IF(ISBLANK($A9687),"",IF($A9687="Ūdeņraža jonu koncentrācija",VLOOKUP(Dati!$A9687,Normas!$A:$D,3,FALSE),VLOOKUP(Dati!$A9687,Normas!$A:$D,3,FALSE)*0.6)),"")</f>
      </c>
      <c r="H9687" s="2">
        <f>IFERROR(IF(ISBLANK($A9687),"",IF($A9687="Ūdeņraža jonu koncentrācija",VLOOKUP(Dati!$A9687,Normas!$A:$D,2,FALSE),VLOOKUP(Dati!$A9687,Normas!$A:$D,2,FALSE)*0.3)),"")</f>
      </c>
      <c r="I9687" s="2">
        <f>IFERROR(IF(ISBLANK($A9687),"",IF($A9687="Ūdeņraža jonu koncentrācija",VLOOKUP(Dati!$A9687,Normas!$A:$D,3,FALSE),VLOOKUP(Dati!$A9687,Normas!$A:$D,3,FALSE)*0.3)),"")</f>
      </c>
    </row>
    <row r="9688" spans="2:9" x14ac:dyDescent="0.2">
      <c r="B9688">
        <f>IF(ISBLANK(A9688),"",VLOOKUP(A9688,Normas!A:D,4,FALSE))</f>
      </c>
      <c r="E9688" s="2">
        <f>IF(ISBLANK(D9688),"",INT(YEARFRAC(D9688,'Vispārīga informācija'!$B$2)))</f>
      </c>
      <c r="F9688" s="2">
        <f>IFERROR(IF(ISBLANK($A9688),"",IF($A9688="Ūdeņraža jonu koncentrācija",VLOOKUP(Dati!$A9688,Normas!$A:$D,2,FALSE),VLOOKUP(Dati!$A9688,Normas!$A:$D,2,FALSE)*0.6)),"")</f>
      </c>
      <c r="G9688" s="2">
        <f>IFERROR(IF(ISBLANK($A9688),"",IF($A9688="Ūdeņraža jonu koncentrācija",VLOOKUP(Dati!$A9688,Normas!$A:$D,3,FALSE),VLOOKUP(Dati!$A9688,Normas!$A:$D,3,FALSE)*0.6)),"")</f>
      </c>
      <c r="H9688" s="2">
        <f>IFERROR(IF(ISBLANK($A9688),"",IF($A9688="Ūdeņraža jonu koncentrācija",VLOOKUP(Dati!$A9688,Normas!$A:$D,2,FALSE),VLOOKUP(Dati!$A9688,Normas!$A:$D,2,FALSE)*0.3)),"")</f>
      </c>
      <c r="I9688" s="2">
        <f>IFERROR(IF(ISBLANK($A9688),"",IF($A9688="Ūdeņraža jonu koncentrācija",VLOOKUP(Dati!$A9688,Normas!$A:$D,3,FALSE),VLOOKUP(Dati!$A9688,Normas!$A:$D,3,FALSE)*0.3)),"")</f>
      </c>
    </row>
    <row r="9689" spans="2:9" x14ac:dyDescent="0.2">
      <c r="B9689">
        <f>IF(ISBLANK(A9689),"",VLOOKUP(A9689,Normas!A:D,4,FALSE))</f>
      </c>
      <c r="E9689" s="2">
        <f>IF(ISBLANK(D9689),"",INT(YEARFRAC(D9689,'Vispārīga informācija'!$B$2)))</f>
      </c>
      <c r="F9689" s="2">
        <f>IFERROR(IF(ISBLANK($A9689),"",IF($A9689="Ūdeņraža jonu koncentrācija",VLOOKUP(Dati!$A9689,Normas!$A:$D,2,FALSE),VLOOKUP(Dati!$A9689,Normas!$A:$D,2,FALSE)*0.6)),"")</f>
      </c>
      <c r="G9689" s="2">
        <f>IFERROR(IF(ISBLANK($A9689),"",IF($A9689="Ūdeņraža jonu koncentrācija",VLOOKUP(Dati!$A9689,Normas!$A:$D,3,FALSE),VLOOKUP(Dati!$A9689,Normas!$A:$D,3,FALSE)*0.6)),"")</f>
      </c>
      <c r="H9689" s="2">
        <f>IFERROR(IF(ISBLANK($A9689),"",IF($A9689="Ūdeņraža jonu koncentrācija",VLOOKUP(Dati!$A9689,Normas!$A:$D,2,FALSE),VLOOKUP(Dati!$A9689,Normas!$A:$D,2,FALSE)*0.3)),"")</f>
      </c>
      <c r="I9689" s="2">
        <f>IFERROR(IF(ISBLANK($A9689),"",IF($A9689="Ūdeņraža jonu koncentrācija",VLOOKUP(Dati!$A9689,Normas!$A:$D,3,FALSE),VLOOKUP(Dati!$A9689,Normas!$A:$D,3,FALSE)*0.3)),"")</f>
      </c>
    </row>
    <row r="9690" spans="2:9" x14ac:dyDescent="0.2">
      <c r="B9690">
        <f>IF(ISBLANK(A9690),"",VLOOKUP(A9690,Normas!A:D,4,FALSE))</f>
      </c>
      <c r="E9690" s="2">
        <f>IF(ISBLANK(D9690),"",INT(YEARFRAC(D9690,'Vispārīga informācija'!$B$2)))</f>
      </c>
      <c r="F9690" s="2">
        <f>IFERROR(IF(ISBLANK($A9690),"",IF($A9690="Ūdeņraža jonu koncentrācija",VLOOKUP(Dati!$A9690,Normas!$A:$D,2,FALSE),VLOOKUP(Dati!$A9690,Normas!$A:$D,2,FALSE)*0.6)),"")</f>
      </c>
      <c r="G9690" s="2">
        <f>IFERROR(IF(ISBLANK($A9690),"",IF($A9690="Ūdeņraža jonu koncentrācija",VLOOKUP(Dati!$A9690,Normas!$A:$D,3,FALSE),VLOOKUP(Dati!$A9690,Normas!$A:$D,3,FALSE)*0.6)),"")</f>
      </c>
      <c r="H9690" s="2">
        <f>IFERROR(IF(ISBLANK($A9690),"",IF($A9690="Ūdeņraža jonu koncentrācija",VLOOKUP(Dati!$A9690,Normas!$A:$D,2,FALSE),VLOOKUP(Dati!$A9690,Normas!$A:$D,2,FALSE)*0.3)),"")</f>
      </c>
      <c r="I9690" s="2">
        <f>IFERROR(IF(ISBLANK($A9690),"",IF($A9690="Ūdeņraža jonu koncentrācija",VLOOKUP(Dati!$A9690,Normas!$A:$D,3,FALSE),VLOOKUP(Dati!$A9690,Normas!$A:$D,3,FALSE)*0.3)),"")</f>
      </c>
    </row>
    <row r="9691" spans="2:9" x14ac:dyDescent="0.2">
      <c r="B9691">
        <f>IF(ISBLANK(A9691),"",VLOOKUP(A9691,Normas!A:D,4,FALSE))</f>
      </c>
      <c r="E9691" s="2">
        <f>IF(ISBLANK(D9691),"",INT(YEARFRAC(D9691,'Vispārīga informācija'!$B$2)))</f>
      </c>
      <c r="F9691" s="2">
        <f>IFERROR(IF(ISBLANK($A9691),"",IF($A9691="Ūdeņraža jonu koncentrācija",VLOOKUP(Dati!$A9691,Normas!$A:$D,2,FALSE),VLOOKUP(Dati!$A9691,Normas!$A:$D,2,FALSE)*0.6)),"")</f>
      </c>
      <c r="G9691" s="2">
        <f>IFERROR(IF(ISBLANK($A9691),"",IF($A9691="Ūdeņraža jonu koncentrācija",VLOOKUP(Dati!$A9691,Normas!$A:$D,3,FALSE),VLOOKUP(Dati!$A9691,Normas!$A:$D,3,FALSE)*0.6)),"")</f>
      </c>
      <c r="H9691" s="2">
        <f>IFERROR(IF(ISBLANK($A9691),"",IF($A9691="Ūdeņraža jonu koncentrācija",VLOOKUP(Dati!$A9691,Normas!$A:$D,2,FALSE),VLOOKUP(Dati!$A9691,Normas!$A:$D,2,FALSE)*0.3)),"")</f>
      </c>
      <c r="I9691" s="2">
        <f>IFERROR(IF(ISBLANK($A9691),"",IF($A9691="Ūdeņraža jonu koncentrācija",VLOOKUP(Dati!$A9691,Normas!$A:$D,3,FALSE),VLOOKUP(Dati!$A9691,Normas!$A:$D,3,FALSE)*0.3)),"")</f>
      </c>
    </row>
    <row r="9692" spans="2:9" x14ac:dyDescent="0.2">
      <c r="B9692">
        <f>IF(ISBLANK(A9692),"",VLOOKUP(A9692,Normas!A:D,4,FALSE))</f>
      </c>
      <c r="E9692" s="2">
        <f>IF(ISBLANK(D9692),"",INT(YEARFRAC(D9692,'Vispārīga informācija'!$B$2)))</f>
      </c>
      <c r="F9692" s="2">
        <f>IFERROR(IF(ISBLANK($A9692),"",IF($A9692="Ūdeņraža jonu koncentrācija",VLOOKUP(Dati!$A9692,Normas!$A:$D,2,FALSE),VLOOKUP(Dati!$A9692,Normas!$A:$D,2,FALSE)*0.6)),"")</f>
      </c>
      <c r="G9692" s="2">
        <f>IFERROR(IF(ISBLANK($A9692),"",IF($A9692="Ūdeņraža jonu koncentrācija",VLOOKUP(Dati!$A9692,Normas!$A:$D,3,FALSE),VLOOKUP(Dati!$A9692,Normas!$A:$D,3,FALSE)*0.6)),"")</f>
      </c>
      <c r="H9692" s="2">
        <f>IFERROR(IF(ISBLANK($A9692),"",IF($A9692="Ūdeņraža jonu koncentrācija",VLOOKUP(Dati!$A9692,Normas!$A:$D,2,FALSE),VLOOKUP(Dati!$A9692,Normas!$A:$D,2,FALSE)*0.3)),"")</f>
      </c>
      <c r="I9692" s="2">
        <f>IFERROR(IF(ISBLANK($A9692),"",IF($A9692="Ūdeņraža jonu koncentrācija",VLOOKUP(Dati!$A9692,Normas!$A:$D,3,FALSE),VLOOKUP(Dati!$A9692,Normas!$A:$D,3,FALSE)*0.3)),"")</f>
      </c>
    </row>
    <row r="9693" spans="2:9" x14ac:dyDescent="0.2">
      <c r="B9693">
        <f>IF(ISBLANK(A9693),"",VLOOKUP(A9693,Normas!A:D,4,FALSE))</f>
      </c>
      <c r="E9693" s="2">
        <f>IF(ISBLANK(D9693),"",INT(YEARFRAC(D9693,'Vispārīga informācija'!$B$2)))</f>
      </c>
      <c r="F9693" s="2">
        <f>IFERROR(IF(ISBLANK($A9693),"",IF($A9693="Ūdeņraža jonu koncentrācija",VLOOKUP(Dati!$A9693,Normas!$A:$D,2,FALSE),VLOOKUP(Dati!$A9693,Normas!$A:$D,2,FALSE)*0.6)),"")</f>
      </c>
      <c r="G9693" s="2">
        <f>IFERROR(IF(ISBLANK($A9693),"",IF($A9693="Ūdeņraža jonu koncentrācija",VLOOKUP(Dati!$A9693,Normas!$A:$D,3,FALSE),VLOOKUP(Dati!$A9693,Normas!$A:$D,3,FALSE)*0.6)),"")</f>
      </c>
      <c r="H9693" s="2">
        <f>IFERROR(IF(ISBLANK($A9693),"",IF($A9693="Ūdeņraža jonu koncentrācija",VLOOKUP(Dati!$A9693,Normas!$A:$D,2,FALSE),VLOOKUP(Dati!$A9693,Normas!$A:$D,2,FALSE)*0.3)),"")</f>
      </c>
      <c r="I9693" s="2">
        <f>IFERROR(IF(ISBLANK($A9693),"",IF($A9693="Ūdeņraža jonu koncentrācija",VLOOKUP(Dati!$A9693,Normas!$A:$D,3,FALSE),VLOOKUP(Dati!$A9693,Normas!$A:$D,3,FALSE)*0.3)),"")</f>
      </c>
    </row>
    <row r="9694" spans="2:9" x14ac:dyDescent="0.2">
      <c r="B9694">
        <f>IF(ISBLANK(A9694),"",VLOOKUP(A9694,Normas!A:D,4,FALSE))</f>
      </c>
      <c r="E9694" s="2">
        <f>IF(ISBLANK(D9694),"",INT(YEARFRAC(D9694,'Vispārīga informācija'!$B$2)))</f>
      </c>
      <c r="F9694" s="2">
        <f>IFERROR(IF(ISBLANK($A9694),"",IF($A9694="Ūdeņraža jonu koncentrācija",VLOOKUP(Dati!$A9694,Normas!$A:$D,2,FALSE),VLOOKUP(Dati!$A9694,Normas!$A:$D,2,FALSE)*0.6)),"")</f>
      </c>
      <c r="G9694" s="2">
        <f>IFERROR(IF(ISBLANK($A9694),"",IF($A9694="Ūdeņraža jonu koncentrācija",VLOOKUP(Dati!$A9694,Normas!$A:$D,3,FALSE),VLOOKUP(Dati!$A9694,Normas!$A:$D,3,FALSE)*0.6)),"")</f>
      </c>
      <c r="H9694" s="2">
        <f>IFERROR(IF(ISBLANK($A9694),"",IF($A9694="Ūdeņraža jonu koncentrācija",VLOOKUP(Dati!$A9694,Normas!$A:$D,2,FALSE),VLOOKUP(Dati!$A9694,Normas!$A:$D,2,FALSE)*0.3)),"")</f>
      </c>
      <c r="I9694" s="2">
        <f>IFERROR(IF(ISBLANK($A9694),"",IF($A9694="Ūdeņraža jonu koncentrācija",VLOOKUP(Dati!$A9694,Normas!$A:$D,3,FALSE),VLOOKUP(Dati!$A9694,Normas!$A:$D,3,FALSE)*0.3)),"")</f>
      </c>
    </row>
    <row r="9695" spans="2:9" x14ac:dyDescent="0.2">
      <c r="B9695">
        <f>IF(ISBLANK(A9695),"",VLOOKUP(A9695,Normas!A:D,4,FALSE))</f>
      </c>
      <c r="E9695" s="2">
        <f>IF(ISBLANK(D9695),"",INT(YEARFRAC(D9695,'Vispārīga informācija'!$B$2)))</f>
      </c>
      <c r="F9695" s="2">
        <f>IFERROR(IF(ISBLANK($A9695),"",IF($A9695="Ūdeņraža jonu koncentrācija",VLOOKUP(Dati!$A9695,Normas!$A:$D,2,FALSE),VLOOKUP(Dati!$A9695,Normas!$A:$D,2,FALSE)*0.6)),"")</f>
      </c>
      <c r="G9695" s="2">
        <f>IFERROR(IF(ISBLANK($A9695),"",IF($A9695="Ūdeņraža jonu koncentrācija",VLOOKUP(Dati!$A9695,Normas!$A:$D,3,FALSE),VLOOKUP(Dati!$A9695,Normas!$A:$D,3,FALSE)*0.6)),"")</f>
      </c>
      <c r="H9695" s="2">
        <f>IFERROR(IF(ISBLANK($A9695),"",IF($A9695="Ūdeņraža jonu koncentrācija",VLOOKUP(Dati!$A9695,Normas!$A:$D,2,FALSE),VLOOKUP(Dati!$A9695,Normas!$A:$D,2,FALSE)*0.3)),"")</f>
      </c>
      <c r="I9695" s="2">
        <f>IFERROR(IF(ISBLANK($A9695),"",IF($A9695="Ūdeņraža jonu koncentrācija",VLOOKUP(Dati!$A9695,Normas!$A:$D,3,FALSE),VLOOKUP(Dati!$A9695,Normas!$A:$D,3,FALSE)*0.3)),"")</f>
      </c>
    </row>
    <row r="9696" spans="2:9" x14ac:dyDescent="0.2">
      <c r="B9696">
        <f>IF(ISBLANK(A9696),"",VLOOKUP(A9696,Normas!A:D,4,FALSE))</f>
      </c>
      <c r="E9696" s="2">
        <f>IF(ISBLANK(D9696),"",INT(YEARFRAC(D9696,'Vispārīga informācija'!$B$2)))</f>
      </c>
      <c r="F9696" s="2">
        <f>IFERROR(IF(ISBLANK($A9696),"",IF($A9696="Ūdeņraža jonu koncentrācija",VLOOKUP(Dati!$A9696,Normas!$A:$D,2,FALSE),VLOOKUP(Dati!$A9696,Normas!$A:$D,2,FALSE)*0.6)),"")</f>
      </c>
      <c r="G9696" s="2">
        <f>IFERROR(IF(ISBLANK($A9696),"",IF($A9696="Ūdeņraža jonu koncentrācija",VLOOKUP(Dati!$A9696,Normas!$A:$D,3,FALSE),VLOOKUP(Dati!$A9696,Normas!$A:$D,3,FALSE)*0.6)),"")</f>
      </c>
      <c r="H9696" s="2">
        <f>IFERROR(IF(ISBLANK($A9696),"",IF($A9696="Ūdeņraža jonu koncentrācija",VLOOKUP(Dati!$A9696,Normas!$A:$D,2,FALSE),VLOOKUP(Dati!$A9696,Normas!$A:$D,2,FALSE)*0.3)),"")</f>
      </c>
      <c r="I9696" s="2">
        <f>IFERROR(IF(ISBLANK($A9696),"",IF($A9696="Ūdeņraža jonu koncentrācija",VLOOKUP(Dati!$A9696,Normas!$A:$D,3,FALSE),VLOOKUP(Dati!$A9696,Normas!$A:$D,3,FALSE)*0.3)),"")</f>
      </c>
    </row>
    <row r="9697" spans="2:9" x14ac:dyDescent="0.2">
      <c r="B9697">
        <f>IF(ISBLANK(A9697),"",VLOOKUP(A9697,Normas!A:D,4,FALSE))</f>
      </c>
      <c r="E9697" s="2">
        <f>IF(ISBLANK(D9697),"",INT(YEARFRAC(D9697,'Vispārīga informācija'!$B$2)))</f>
      </c>
      <c r="F9697" s="2">
        <f>IFERROR(IF(ISBLANK($A9697),"",IF($A9697="Ūdeņraža jonu koncentrācija",VLOOKUP(Dati!$A9697,Normas!$A:$D,2,FALSE),VLOOKUP(Dati!$A9697,Normas!$A:$D,2,FALSE)*0.6)),"")</f>
      </c>
      <c r="G9697" s="2">
        <f>IFERROR(IF(ISBLANK($A9697),"",IF($A9697="Ūdeņraža jonu koncentrācija",VLOOKUP(Dati!$A9697,Normas!$A:$D,3,FALSE),VLOOKUP(Dati!$A9697,Normas!$A:$D,3,FALSE)*0.6)),"")</f>
      </c>
      <c r="H9697" s="2">
        <f>IFERROR(IF(ISBLANK($A9697),"",IF($A9697="Ūdeņraža jonu koncentrācija",VLOOKUP(Dati!$A9697,Normas!$A:$D,2,FALSE),VLOOKUP(Dati!$A9697,Normas!$A:$D,2,FALSE)*0.3)),"")</f>
      </c>
      <c r="I9697" s="2">
        <f>IFERROR(IF(ISBLANK($A9697),"",IF($A9697="Ūdeņraža jonu koncentrācija",VLOOKUP(Dati!$A9697,Normas!$A:$D,3,FALSE),VLOOKUP(Dati!$A9697,Normas!$A:$D,3,FALSE)*0.3)),"")</f>
      </c>
    </row>
    <row r="9698" spans="2:9" x14ac:dyDescent="0.2">
      <c r="B9698">
        <f>IF(ISBLANK(A9698),"",VLOOKUP(A9698,Normas!A:D,4,FALSE))</f>
      </c>
      <c r="E9698" s="2">
        <f>IF(ISBLANK(D9698),"",INT(YEARFRAC(D9698,'Vispārīga informācija'!$B$2)))</f>
      </c>
      <c r="F9698" s="2">
        <f>IFERROR(IF(ISBLANK($A9698),"",IF($A9698="Ūdeņraža jonu koncentrācija",VLOOKUP(Dati!$A9698,Normas!$A:$D,2,FALSE),VLOOKUP(Dati!$A9698,Normas!$A:$D,2,FALSE)*0.6)),"")</f>
      </c>
      <c r="G9698" s="2">
        <f>IFERROR(IF(ISBLANK($A9698),"",IF($A9698="Ūdeņraža jonu koncentrācija",VLOOKUP(Dati!$A9698,Normas!$A:$D,3,FALSE),VLOOKUP(Dati!$A9698,Normas!$A:$D,3,FALSE)*0.6)),"")</f>
      </c>
      <c r="H9698" s="2">
        <f>IFERROR(IF(ISBLANK($A9698),"",IF($A9698="Ūdeņraža jonu koncentrācija",VLOOKUP(Dati!$A9698,Normas!$A:$D,2,FALSE),VLOOKUP(Dati!$A9698,Normas!$A:$D,2,FALSE)*0.3)),"")</f>
      </c>
      <c r="I9698" s="2">
        <f>IFERROR(IF(ISBLANK($A9698),"",IF($A9698="Ūdeņraža jonu koncentrācija",VLOOKUP(Dati!$A9698,Normas!$A:$D,3,FALSE),VLOOKUP(Dati!$A9698,Normas!$A:$D,3,FALSE)*0.3)),"")</f>
      </c>
    </row>
    <row r="9699" spans="2:9" x14ac:dyDescent="0.2">
      <c r="B9699">
        <f>IF(ISBLANK(A9699),"",VLOOKUP(A9699,Normas!A:D,4,FALSE))</f>
      </c>
      <c r="E9699" s="2">
        <f>IF(ISBLANK(D9699),"",INT(YEARFRAC(D9699,'Vispārīga informācija'!$B$2)))</f>
      </c>
      <c r="F9699" s="2">
        <f>IFERROR(IF(ISBLANK($A9699),"",IF($A9699="Ūdeņraža jonu koncentrācija",VLOOKUP(Dati!$A9699,Normas!$A:$D,2,FALSE),VLOOKUP(Dati!$A9699,Normas!$A:$D,2,FALSE)*0.6)),"")</f>
      </c>
      <c r="G9699" s="2">
        <f>IFERROR(IF(ISBLANK($A9699),"",IF($A9699="Ūdeņraža jonu koncentrācija",VLOOKUP(Dati!$A9699,Normas!$A:$D,3,FALSE),VLOOKUP(Dati!$A9699,Normas!$A:$D,3,FALSE)*0.6)),"")</f>
      </c>
      <c r="H9699" s="2">
        <f>IFERROR(IF(ISBLANK($A9699),"",IF($A9699="Ūdeņraža jonu koncentrācija",VLOOKUP(Dati!$A9699,Normas!$A:$D,2,FALSE),VLOOKUP(Dati!$A9699,Normas!$A:$D,2,FALSE)*0.3)),"")</f>
      </c>
      <c r="I9699" s="2">
        <f>IFERROR(IF(ISBLANK($A9699),"",IF($A9699="Ūdeņraža jonu koncentrācija",VLOOKUP(Dati!$A9699,Normas!$A:$D,3,FALSE),VLOOKUP(Dati!$A9699,Normas!$A:$D,3,FALSE)*0.3)),"")</f>
      </c>
    </row>
    <row r="9700" spans="2:9" x14ac:dyDescent="0.2">
      <c r="B9700">
        <f>IF(ISBLANK(A9700),"",VLOOKUP(A9700,Normas!A:D,4,FALSE))</f>
      </c>
      <c r="E9700" s="2">
        <f>IF(ISBLANK(D9700),"",INT(YEARFRAC(D9700,'Vispārīga informācija'!$B$2)))</f>
      </c>
      <c r="F9700" s="2">
        <f>IFERROR(IF(ISBLANK($A9700),"",IF($A9700="Ūdeņraža jonu koncentrācija",VLOOKUP(Dati!$A9700,Normas!$A:$D,2,FALSE),VLOOKUP(Dati!$A9700,Normas!$A:$D,2,FALSE)*0.6)),"")</f>
      </c>
      <c r="G9700" s="2">
        <f>IFERROR(IF(ISBLANK($A9700),"",IF($A9700="Ūdeņraža jonu koncentrācija",VLOOKUP(Dati!$A9700,Normas!$A:$D,3,FALSE),VLOOKUP(Dati!$A9700,Normas!$A:$D,3,FALSE)*0.6)),"")</f>
      </c>
      <c r="H9700" s="2">
        <f>IFERROR(IF(ISBLANK($A9700),"",IF($A9700="Ūdeņraža jonu koncentrācija",VLOOKUP(Dati!$A9700,Normas!$A:$D,2,FALSE),VLOOKUP(Dati!$A9700,Normas!$A:$D,2,FALSE)*0.3)),"")</f>
      </c>
      <c r="I9700" s="2">
        <f>IFERROR(IF(ISBLANK($A9700),"",IF($A9700="Ūdeņraža jonu koncentrācija",VLOOKUP(Dati!$A9700,Normas!$A:$D,3,FALSE),VLOOKUP(Dati!$A9700,Normas!$A:$D,3,FALSE)*0.3)),"")</f>
      </c>
    </row>
    <row r="9701" spans="2:9" x14ac:dyDescent="0.2">
      <c r="B9701">
        <f>IF(ISBLANK(A9701),"",VLOOKUP(A9701,Normas!A:D,4,FALSE))</f>
      </c>
      <c r="E9701" s="2">
        <f>IF(ISBLANK(D9701),"",INT(YEARFRAC(D9701,'Vispārīga informācija'!$B$2)))</f>
      </c>
      <c r="F9701" s="2">
        <f>IFERROR(IF(ISBLANK($A9701),"",IF($A9701="Ūdeņraža jonu koncentrācija",VLOOKUP(Dati!$A9701,Normas!$A:$D,2,FALSE),VLOOKUP(Dati!$A9701,Normas!$A:$D,2,FALSE)*0.6)),"")</f>
      </c>
      <c r="G9701" s="2">
        <f>IFERROR(IF(ISBLANK($A9701),"",IF($A9701="Ūdeņraža jonu koncentrācija",VLOOKUP(Dati!$A9701,Normas!$A:$D,3,FALSE),VLOOKUP(Dati!$A9701,Normas!$A:$D,3,FALSE)*0.6)),"")</f>
      </c>
      <c r="H9701" s="2">
        <f>IFERROR(IF(ISBLANK($A9701),"",IF($A9701="Ūdeņraža jonu koncentrācija",VLOOKUP(Dati!$A9701,Normas!$A:$D,2,FALSE),VLOOKUP(Dati!$A9701,Normas!$A:$D,2,FALSE)*0.3)),"")</f>
      </c>
      <c r="I9701" s="2">
        <f>IFERROR(IF(ISBLANK($A9701),"",IF($A9701="Ūdeņraža jonu koncentrācija",VLOOKUP(Dati!$A9701,Normas!$A:$D,3,FALSE),VLOOKUP(Dati!$A9701,Normas!$A:$D,3,FALSE)*0.3)),"")</f>
      </c>
    </row>
    <row r="9702" spans="2:9" x14ac:dyDescent="0.2">
      <c r="B9702">
        <f>IF(ISBLANK(A9702),"",VLOOKUP(A9702,Normas!A:D,4,FALSE))</f>
      </c>
      <c r="E9702" s="2">
        <f>IF(ISBLANK(D9702),"",INT(YEARFRAC(D9702,'Vispārīga informācija'!$B$2)))</f>
      </c>
      <c r="F9702" s="2">
        <f>IFERROR(IF(ISBLANK($A9702),"",IF($A9702="Ūdeņraža jonu koncentrācija",VLOOKUP(Dati!$A9702,Normas!$A:$D,2,FALSE),VLOOKUP(Dati!$A9702,Normas!$A:$D,2,FALSE)*0.6)),"")</f>
      </c>
      <c r="G9702" s="2">
        <f>IFERROR(IF(ISBLANK($A9702),"",IF($A9702="Ūdeņraža jonu koncentrācija",VLOOKUP(Dati!$A9702,Normas!$A:$D,3,FALSE),VLOOKUP(Dati!$A9702,Normas!$A:$D,3,FALSE)*0.6)),"")</f>
      </c>
      <c r="H9702" s="2">
        <f>IFERROR(IF(ISBLANK($A9702),"",IF($A9702="Ūdeņraža jonu koncentrācija",VLOOKUP(Dati!$A9702,Normas!$A:$D,2,FALSE),VLOOKUP(Dati!$A9702,Normas!$A:$D,2,FALSE)*0.3)),"")</f>
      </c>
      <c r="I9702" s="2">
        <f>IFERROR(IF(ISBLANK($A9702),"",IF($A9702="Ūdeņraža jonu koncentrācija",VLOOKUP(Dati!$A9702,Normas!$A:$D,3,FALSE),VLOOKUP(Dati!$A9702,Normas!$A:$D,3,FALSE)*0.3)),"")</f>
      </c>
    </row>
    <row r="9703" spans="2:9" x14ac:dyDescent="0.2">
      <c r="B9703">
        <f>IF(ISBLANK(A9703),"",VLOOKUP(A9703,Normas!A:D,4,FALSE))</f>
      </c>
      <c r="E9703" s="2">
        <f>IF(ISBLANK(D9703),"",INT(YEARFRAC(D9703,'Vispārīga informācija'!$B$2)))</f>
      </c>
      <c r="F9703" s="2">
        <f>IFERROR(IF(ISBLANK($A9703),"",IF($A9703="Ūdeņraža jonu koncentrācija",VLOOKUP(Dati!$A9703,Normas!$A:$D,2,FALSE),VLOOKUP(Dati!$A9703,Normas!$A:$D,2,FALSE)*0.6)),"")</f>
      </c>
      <c r="G9703" s="2">
        <f>IFERROR(IF(ISBLANK($A9703),"",IF($A9703="Ūdeņraža jonu koncentrācija",VLOOKUP(Dati!$A9703,Normas!$A:$D,3,FALSE),VLOOKUP(Dati!$A9703,Normas!$A:$D,3,FALSE)*0.6)),"")</f>
      </c>
      <c r="H9703" s="2">
        <f>IFERROR(IF(ISBLANK($A9703),"",IF($A9703="Ūdeņraža jonu koncentrācija",VLOOKUP(Dati!$A9703,Normas!$A:$D,2,FALSE),VLOOKUP(Dati!$A9703,Normas!$A:$D,2,FALSE)*0.3)),"")</f>
      </c>
      <c r="I9703" s="2">
        <f>IFERROR(IF(ISBLANK($A9703),"",IF($A9703="Ūdeņraža jonu koncentrācija",VLOOKUP(Dati!$A9703,Normas!$A:$D,3,FALSE),VLOOKUP(Dati!$A9703,Normas!$A:$D,3,FALSE)*0.3)),"")</f>
      </c>
    </row>
    <row r="9704" spans="2:9" x14ac:dyDescent="0.2">
      <c r="B9704">
        <f>IF(ISBLANK(A9704),"",VLOOKUP(A9704,Normas!A:D,4,FALSE))</f>
      </c>
      <c r="E9704" s="2">
        <f>IF(ISBLANK(D9704),"",INT(YEARFRAC(D9704,'Vispārīga informācija'!$B$2)))</f>
      </c>
      <c r="F9704" s="2">
        <f>IFERROR(IF(ISBLANK($A9704),"",IF($A9704="Ūdeņraža jonu koncentrācija",VLOOKUP(Dati!$A9704,Normas!$A:$D,2,FALSE),VLOOKUP(Dati!$A9704,Normas!$A:$D,2,FALSE)*0.6)),"")</f>
      </c>
      <c r="G9704" s="2">
        <f>IFERROR(IF(ISBLANK($A9704),"",IF($A9704="Ūdeņraža jonu koncentrācija",VLOOKUP(Dati!$A9704,Normas!$A:$D,3,FALSE),VLOOKUP(Dati!$A9704,Normas!$A:$D,3,FALSE)*0.6)),"")</f>
      </c>
      <c r="H9704" s="2">
        <f>IFERROR(IF(ISBLANK($A9704),"",IF($A9704="Ūdeņraža jonu koncentrācija",VLOOKUP(Dati!$A9704,Normas!$A:$D,2,FALSE),VLOOKUP(Dati!$A9704,Normas!$A:$D,2,FALSE)*0.3)),"")</f>
      </c>
      <c r="I9704" s="2">
        <f>IFERROR(IF(ISBLANK($A9704),"",IF($A9704="Ūdeņraža jonu koncentrācija",VLOOKUP(Dati!$A9704,Normas!$A:$D,3,FALSE),VLOOKUP(Dati!$A9704,Normas!$A:$D,3,FALSE)*0.3)),"")</f>
      </c>
    </row>
    <row r="9705" spans="2:9" x14ac:dyDescent="0.2">
      <c r="B9705">
        <f>IF(ISBLANK(A9705),"",VLOOKUP(A9705,Normas!A:D,4,FALSE))</f>
      </c>
      <c r="E9705" s="2">
        <f>IF(ISBLANK(D9705),"",INT(YEARFRAC(D9705,'Vispārīga informācija'!$B$2)))</f>
      </c>
      <c r="F9705" s="2">
        <f>IFERROR(IF(ISBLANK($A9705),"",IF($A9705="Ūdeņraža jonu koncentrācija",VLOOKUP(Dati!$A9705,Normas!$A:$D,2,FALSE),VLOOKUP(Dati!$A9705,Normas!$A:$D,2,FALSE)*0.6)),"")</f>
      </c>
      <c r="G9705" s="2">
        <f>IFERROR(IF(ISBLANK($A9705),"",IF($A9705="Ūdeņraža jonu koncentrācija",VLOOKUP(Dati!$A9705,Normas!$A:$D,3,FALSE),VLOOKUP(Dati!$A9705,Normas!$A:$D,3,FALSE)*0.6)),"")</f>
      </c>
      <c r="H9705" s="2">
        <f>IFERROR(IF(ISBLANK($A9705),"",IF($A9705="Ūdeņraža jonu koncentrācija",VLOOKUP(Dati!$A9705,Normas!$A:$D,2,FALSE),VLOOKUP(Dati!$A9705,Normas!$A:$D,2,FALSE)*0.3)),"")</f>
      </c>
      <c r="I9705" s="2">
        <f>IFERROR(IF(ISBLANK($A9705),"",IF($A9705="Ūdeņraža jonu koncentrācija",VLOOKUP(Dati!$A9705,Normas!$A:$D,3,FALSE),VLOOKUP(Dati!$A9705,Normas!$A:$D,3,FALSE)*0.3)),"")</f>
      </c>
    </row>
    <row r="9706" spans="2:9" x14ac:dyDescent="0.2">
      <c r="B9706">
        <f>IF(ISBLANK(A9706),"",VLOOKUP(A9706,Normas!A:D,4,FALSE))</f>
      </c>
      <c r="E9706" s="2">
        <f>IF(ISBLANK(D9706),"",INT(YEARFRAC(D9706,'Vispārīga informācija'!$B$2)))</f>
      </c>
      <c r="F9706" s="2">
        <f>IFERROR(IF(ISBLANK($A9706),"",IF($A9706="Ūdeņraža jonu koncentrācija",VLOOKUP(Dati!$A9706,Normas!$A:$D,2,FALSE),VLOOKUP(Dati!$A9706,Normas!$A:$D,2,FALSE)*0.6)),"")</f>
      </c>
      <c r="G9706" s="2">
        <f>IFERROR(IF(ISBLANK($A9706),"",IF($A9706="Ūdeņraža jonu koncentrācija",VLOOKUP(Dati!$A9706,Normas!$A:$D,3,FALSE),VLOOKUP(Dati!$A9706,Normas!$A:$D,3,FALSE)*0.6)),"")</f>
      </c>
      <c r="H9706" s="2">
        <f>IFERROR(IF(ISBLANK($A9706),"",IF($A9706="Ūdeņraža jonu koncentrācija",VLOOKUP(Dati!$A9706,Normas!$A:$D,2,FALSE),VLOOKUP(Dati!$A9706,Normas!$A:$D,2,FALSE)*0.3)),"")</f>
      </c>
      <c r="I9706" s="2">
        <f>IFERROR(IF(ISBLANK($A9706),"",IF($A9706="Ūdeņraža jonu koncentrācija",VLOOKUP(Dati!$A9706,Normas!$A:$D,3,FALSE),VLOOKUP(Dati!$A9706,Normas!$A:$D,3,FALSE)*0.3)),"")</f>
      </c>
    </row>
    <row r="9707" spans="2:9" x14ac:dyDescent="0.2">
      <c r="B9707">
        <f>IF(ISBLANK(A9707),"",VLOOKUP(A9707,Normas!A:D,4,FALSE))</f>
      </c>
      <c r="E9707" s="2">
        <f>IF(ISBLANK(D9707),"",INT(YEARFRAC(D9707,'Vispārīga informācija'!$B$2)))</f>
      </c>
      <c r="F9707" s="2">
        <f>IFERROR(IF(ISBLANK($A9707),"",IF($A9707="Ūdeņraža jonu koncentrācija",VLOOKUP(Dati!$A9707,Normas!$A:$D,2,FALSE),VLOOKUP(Dati!$A9707,Normas!$A:$D,2,FALSE)*0.6)),"")</f>
      </c>
      <c r="G9707" s="2">
        <f>IFERROR(IF(ISBLANK($A9707),"",IF($A9707="Ūdeņraža jonu koncentrācija",VLOOKUP(Dati!$A9707,Normas!$A:$D,3,FALSE),VLOOKUP(Dati!$A9707,Normas!$A:$D,3,FALSE)*0.6)),"")</f>
      </c>
      <c r="H9707" s="2">
        <f>IFERROR(IF(ISBLANK($A9707),"",IF($A9707="Ūdeņraža jonu koncentrācija",VLOOKUP(Dati!$A9707,Normas!$A:$D,2,FALSE),VLOOKUP(Dati!$A9707,Normas!$A:$D,2,FALSE)*0.3)),"")</f>
      </c>
      <c r="I9707" s="2">
        <f>IFERROR(IF(ISBLANK($A9707),"",IF($A9707="Ūdeņraža jonu koncentrācija",VLOOKUP(Dati!$A9707,Normas!$A:$D,3,FALSE),VLOOKUP(Dati!$A9707,Normas!$A:$D,3,FALSE)*0.3)),"")</f>
      </c>
    </row>
    <row r="9708" spans="2:9" x14ac:dyDescent="0.2">
      <c r="B9708">
        <f>IF(ISBLANK(A9708),"",VLOOKUP(A9708,Normas!A:D,4,FALSE))</f>
      </c>
      <c r="E9708" s="2">
        <f>IF(ISBLANK(D9708),"",INT(YEARFRAC(D9708,'Vispārīga informācija'!$B$2)))</f>
      </c>
      <c r="F9708" s="2">
        <f>IFERROR(IF(ISBLANK($A9708),"",IF($A9708="Ūdeņraža jonu koncentrācija",VLOOKUP(Dati!$A9708,Normas!$A:$D,2,FALSE),VLOOKUP(Dati!$A9708,Normas!$A:$D,2,FALSE)*0.6)),"")</f>
      </c>
      <c r="G9708" s="2">
        <f>IFERROR(IF(ISBLANK($A9708),"",IF($A9708="Ūdeņraža jonu koncentrācija",VLOOKUP(Dati!$A9708,Normas!$A:$D,3,FALSE),VLOOKUP(Dati!$A9708,Normas!$A:$D,3,FALSE)*0.6)),"")</f>
      </c>
      <c r="H9708" s="2">
        <f>IFERROR(IF(ISBLANK($A9708),"",IF($A9708="Ūdeņraža jonu koncentrācija",VLOOKUP(Dati!$A9708,Normas!$A:$D,2,FALSE),VLOOKUP(Dati!$A9708,Normas!$A:$D,2,FALSE)*0.3)),"")</f>
      </c>
      <c r="I9708" s="2">
        <f>IFERROR(IF(ISBLANK($A9708),"",IF($A9708="Ūdeņraža jonu koncentrācija",VLOOKUP(Dati!$A9708,Normas!$A:$D,3,FALSE),VLOOKUP(Dati!$A9708,Normas!$A:$D,3,FALSE)*0.3)),"")</f>
      </c>
    </row>
    <row r="9709" spans="2:9" x14ac:dyDescent="0.2">
      <c r="B9709">
        <f>IF(ISBLANK(A9709),"",VLOOKUP(A9709,Normas!A:D,4,FALSE))</f>
      </c>
      <c r="E9709" s="2">
        <f>IF(ISBLANK(D9709),"",INT(YEARFRAC(D9709,'Vispārīga informācija'!$B$2)))</f>
      </c>
      <c r="F9709" s="2">
        <f>IFERROR(IF(ISBLANK($A9709),"",IF($A9709="Ūdeņraža jonu koncentrācija",VLOOKUP(Dati!$A9709,Normas!$A:$D,2,FALSE),VLOOKUP(Dati!$A9709,Normas!$A:$D,2,FALSE)*0.6)),"")</f>
      </c>
      <c r="G9709" s="2">
        <f>IFERROR(IF(ISBLANK($A9709),"",IF($A9709="Ūdeņraža jonu koncentrācija",VLOOKUP(Dati!$A9709,Normas!$A:$D,3,FALSE),VLOOKUP(Dati!$A9709,Normas!$A:$D,3,FALSE)*0.6)),"")</f>
      </c>
      <c r="H9709" s="2">
        <f>IFERROR(IF(ISBLANK($A9709),"",IF($A9709="Ūdeņraža jonu koncentrācija",VLOOKUP(Dati!$A9709,Normas!$A:$D,2,FALSE),VLOOKUP(Dati!$A9709,Normas!$A:$D,2,FALSE)*0.3)),"")</f>
      </c>
      <c r="I9709" s="2">
        <f>IFERROR(IF(ISBLANK($A9709),"",IF($A9709="Ūdeņraža jonu koncentrācija",VLOOKUP(Dati!$A9709,Normas!$A:$D,3,FALSE),VLOOKUP(Dati!$A9709,Normas!$A:$D,3,FALSE)*0.3)),"")</f>
      </c>
    </row>
    <row r="9710" spans="2:9" x14ac:dyDescent="0.2">
      <c r="B9710">
        <f>IF(ISBLANK(A9710),"",VLOOKUP(A9710,Normas!A:D,4,FALSE))</f>
      </c>
      <c r="E9710" s="2">
        <f>IF(ISBLANK(D9710),"",INT(YEARFRAC(D9710,'Vispārīga informācija'!$B$2)))</f>
      </c>
      <c r="F9710" s="2">
        <f>IFERROR(IF(ISBLANK($A9710),"",IF($A9710="Ūdeņraža jonu koncentrācija",VLOOKUP(Dati!$A9710,Normas!$A:$D,2,FALSE),VLOOKUP(Dati!$A9710,Normas!$A:$D,2,FALSE)*0.6)),"")</f>
      </c>
      <c r="G9710" s="2">
        <f>IFERROR(IF(ISBLANK($A9710),"",IF($A9710="Ūdeņraža jonu koncentrācija",VLOOKUP(Dati!$A9710,Normas!$A:$D,3,FALSE),VLOOKUP(Dati!$A9710,Normas!$A:$D,3,FALSE)*0.6)),"")</f>
      </c>
      <c r="H9710" s="2">
        <f>IFERROR(IF(ISBLANK($A9710),"",IF($A9710="Ūdeņraža jonu koncentrācija",VLOOKUP(Dati!$A9710,Normas!$A:$D,2,FALSE),VLOOKUP(Dati!$A9710,Normas!$A:$D,2,FALSE)*0.3)),"")</f>
      </c>
      <c r="I9710" s="2">
        <f>IFERROR(IF(ISBLANK($A9710),"",IF($A9710="Ūdeņraža jonu koncentrācija",VLOOKUP(Dati!$A9710,Normas!$A:$D,3,FALSE),VLOOKUP(Dati!$A9710,Normas!$A:$D,3,FALSE)*0.3)),"")</f>
      </c>
    </row>
    <row r="9711" spans="2:9" x14ac:dyDescent="0.2">
      <c r="B9711">
        <f>IF(ISBLANK(A9711),"",VLOOKUP(A9711,Normas!A:D,4,FALSE))</f>
      </c>
      <c r="E9711" s="2">
        <f>IF(ISBLANK(D9711),"",INT(YEARFRAC(D9711,'Vispārīga informācija'!$B$2)))</f>
      </c>
      <c r="F9711" s="2">
        <f>IFERROR(IF(ISBLANK($A9711),"",IF($A9711="Ūdeņraža jonu koncentrācija",VLOOKUP(Dati!$A9711,Normas!$A:$D,2,FALSE),VLOOKUP(Dati!$A9711,Normas!$A:$D,2,FALSE)*0.6)),"")</f>
      </c>
      <c r="G9711" s="2">
        <f>IFERROR(IF(ISBLANK($A9711),"",IF($A9711="Ūdeņraža jonu koncentrācija",VLOOKUP(Dati!$A9711,Normas!$A:$D,3,FALSE),VLOOKUP(Dati!$A9711,Normas!$A:$D,3,FALSE)*0.6)),"")</f>
      </c>
      <c r="H9711" s="2">
        <f>IFERROR(IF(ISBLANK($A9711),"",IF($A9711="Ūdeņraža jonu koncentrācija",VLOOKUP(Dati!$A9711,Normas!$A:$D,2,FALSE),VLOOKUP(Dati!$A9711,Normas!$A:$D,2,FALSE)*0.3)),"")</f>
      </c>
      <c r="I9711" s="2">
        <f>IFERROR(IF(ISBLANK($A9711),"",IF($A9711="Ūdeņraža jonu koncentrācija",VLOOKUP(Dati!$A9711,Normas!$A:$D,3,FALSE),VLOOKUP(Dati!$A9711,Normas!$A:$D,3,FALSE)*0.3)),"")</f>
      </c>
    </row>
    <row r="9712" spans="2:9" x14ac:dyDescent="0.2">
      <c r="B9712">
        <f>IF(ISBLANK(A9712),"",VLOOKUP(A9712,Normas!A:D,4,FALSE))</f>
      </c>
      <c r="E9712" s="2">
        <f>IF(ISBLANK(D9712),"",INT(YEARFRAC(D9712,'Vispārīga informācija'!$B$2)))</f>
      </c>
      <c r="F9712" s="2">
        <f>IFERROR(IF(ISBLANK($A9712),"",IF($A9712="Ūdeņraža jonu koncentrācija",VLOOKUP(Dati!$A9712,Normas!$A:$D,2,FALSE),VLOOKUP(Dati!$A9712,Normas!$A:$D,2,FALSE)*0.6)),"")</f>
      </c>
      <c r="G9712" s="2">
        <f>IFERROR(IF(ISBLANK($A9712),"",IF($A9712="Ūdeņraža jonu koncentrācija",VLOOKUP(Dati!$A9712,Normas!$A:$D,3,FALSE),VLOOKUP(Dati!$A9712,Normas!$A:$D,3,FALSE)*0.6)),"")</f>
      </c>
      <c r="H9712" s="2">
        <f>IFERROR(IF(ISBLANK($A9712),"",IF($A9712="Ūdeņraža jonu koncentrācija",VLOOKUP(Dati!$A9712,Normas!$A:$D,2,FALSE),VLOOKUP(Dati!$A9712,Normas!$A:$D,2,FALSE)*0.3)),"")</f>
      </c>
      <c r="I9712" s="2">
        <f>IFERROR(IF(ISBLANK($A9712),"",IF($A9712="Ūdeņraža jonu koncentrācija",VLOOKUP(Dati!$A9712,Normas!$A:$D,3,FALSE),VLOOKUP(Dati!$A9712,Normas!$A:$D,3,FALSE)*0.3)),"")</f>
      </c>
    </row>
    <row r="9713" spans="2:9" x14ac:dyDescent="0.2">
      <c r="B9713">
        <f>IF(ISBLANK(A9713),"",VLOOKUP(A9713,Normas!A:D,4,FALSE))</f>
      </c>
      <c r="E9713" s="2">
        <f>IF(ISBLANK(D9713),"",INT(YEARFRAC(D9713,'Vispārīga informācija'!$B$2)))</f>
      </c>
      <c r="F9713" s="2">
        <f>IFERROR(IF(ISBLANK($A9713),"",IF($A9713="Ūdeņraža jonu koncentrācija",VLOOKUP(Dati!$A9713,Normas!$A:$D,2,FALSE),VLOOKUP(Dati!$A9713,Normas!$A:$D,2,FALSE)*0.6)),"")</f>
      </c>
      <c r="G9713" s="2">
        <f>IFERROR(IF(ISBLANK($A9713),"",IF($A9713="Ūdeņraža jonu koncentrācija",VLOOKUP(Dati!$A9713,Normas!$A:$D,3,FALSE),VLOOKUP(Dati!$A9713,Normas!$A:$D,3,FALSE)*0.6)),"")</f>
      </c>
      <c r="H9713" s="2">
        <f>IFERROR(IF(ISBLANK($A9713),"",IF($A9713="Ūdeņraža jonu koncentrācija",VLOOKUP(Dati!$A9713,Normas!$A:$D,2,FALSE),VLOOKUP(Dati!$A9713,Normas!$A:$D,2,FALSE)*0.3)),"")</f>
      </c>
      <c r="I9713" s="2">
        <f>IFERROR(IF(ISBLANK($A9713),"",IF($A9713="Ūdeņraža jonu koncentrācija",VLOOKUP(Dati!$A9713,Normas!$A:$D,3,FALSE),VLOOKUP(Dati!$A9713,Normas!$A:$D,3,FALSE)*0.3)),"")</f>
      </c>
    </row>
    <row r="9714" spans="2:9" x14ac:dyDescent="0.2">
      <c r="B9714">
        <f>IF(ISBLANK(A9714),"",VLOOKUP(A9714,Normas!A:D,4,FALSE))</f>
      </c>
      <c r="E9714" s="2">
        <f>IF(ISBLANK(D9714),"",INT(YEARFRAC(D9714,'Vispārīga informācija'!$B$2)))</f>
      </c>
      <c r="F9714" s="2">
        <f>IFERROR(IF(ISBLANK($A9714),"",IF($A9714="Ūdeņraža jonu koncentrācija",VLOOKUP(Dati!$A9714,Normas!$A:$D,2,FALSE),VLOOKUP(Dati!$A9714,Normas!$A:$D,2,FALSE)*0.6)),"")</f>
      </c>
      <c r="G9714" s="2">
        <f>IFERROR(IF(ISBLANK($A9714),"",IF($A9714="Ūdeņraža jonu koncentrācija",VLOOKUP(Dati!$A9714,Normas!$A:$D,3,FALSE),VLOOKUP(Dati!$A9714,Normas!$A:$D,3,FALSE)*0.6)),"")</f>
      </c>
      <c r="H9714" s="2">
        <f>IFERROR(IF(ISBLANK($A9714),"",IF($A9714="Ūdeņraža jonu koncentrācija",VLOOKUP(Dati!$A9714,Normas!$A:$D,2,FALSE),VLOOKUP(Dati!$A9714,Normas!$A:$D,2,FALSE)*0.3)),"")</f>
      </c>
      <c r="I9714" s="2">
        <f>IFERROR(IF(ISBLANK($A9714),"",IF($A9714="Ūdeņraža jonu koncentrācija",VLOOKUP(Dati!$A9714,Normas!$A:$D,3,FALSE),VLOOKUP(Dati!$A9714,Normas!$A:$D,3,FALSE)*0.3)),"")</f>
      </c>
    </row>
    <row r="9715" spans="2:9" x14ac:dyDescent="0.2">
      <c r="B9715">
        <f>IF(ISBLANK(A9715),"",VLOOKUP(A9715,Normas!A:D,4,FALSE))</f>
      </c>
      <c r="E9715" s="2">
        <f>IF(ISBLANK(D9715),"",INT(YEARFRAC(D9715,'Vispārīga informācija'!$B$2)))</f>
      </c>
      <c r="F9715" s="2">
        <f>IFERROR(IF(ISBLANK($A9715),"",IF($A9715="Ūdeņraža jonu koncentrācija",VLOOKUP(Dati!$A9715,Normas!$A:$D,2,FALSE),VLOOKUP(Dati!$A9715,Normas!$A:$D,2,FALSE)*0.6)),"")</f>
      </c>
      <c r="G9715" s="2">
        <f>IFERROR(IF(ISBLANK($A9715),"",IF($A9715="Ūdeņraža jonu koncentrācija",VLOOKUP(Dati!$A9715,Normas!$A:$D,3,FALSE),VLOOKUP(Dati!$A9715,Normas!$A:$D,3,FALSE)*0.6)),"")</f>
      </c>
      <c r="H9715" s="2">
        <f>IFERROR(IF(ISBLANK($A9715),"",IF($A9715="Ūdeņraža jonu koncentrācija",VLOOKUP(Dati!$A9715,Normas!$A:$D,2,FALSE),VLOOKUP(Dati!$A9715,Normas!$A:$D,2,FALSE)*0.3)),"")</f>
      </c>
      <c r="I9715" s="2">
        <f>IFERROR(IF(ISBLANK($A9715),"",IF($A9715="Ūdeņraža jonu koncentrācija",VLOOKUP(Dati!$A9715,Normas!$A:$D,3,FALSE),VLOOKUP(Dati!$A9715,Normas!$A:$D,3,FALSE)*0.3)),"")</f>
      </c>
    </row>
    <row r="9716" spans="2:9" x14ac:dyDescent="0.2">
      <c r="B9716">
        <f>IF(ISBLANK(A9716),"",VLOOKUP(A9716,Normas!A:D,4,FALSE))</f>
      </c>
      <c r="E9716" s="2">
        <f>IF(ISBLANK(D9716),"",INT(YEARFRAC(D9716,'Vispārīga informācija'!$B$2)))</f>
      </c>
      <c r="F9716" s="2">
        <f>IFERROR(IF(ISBLANK($A9716),"",IF($A9716="Ūdeņraža jonu koncentrācija",VLOOKUP(Dati!$A9716,Normas!$A:$D,2,FALSE),VLOOKUP(Dati!$A9716,Normas!$A:$D,2,FALSE)*0.6)),"")</f>
      </c>
      <c r="G9716" s="2">
        <f>IFERROR(IF(ISBLANK($A9716),"",IF($A9716="Ūdeņraža jonu koncentrācija",VLOOKUP(Dati!$A9716,Normas!$A:$D,3,FALSE),VLOOKUP(Dati!$A9716,Normas!$A:$D,3,FALSE)*0.6)),"")</f>
      </c>
      <c r="H9716" s="2">
        <f>IFERROR(IF(ISBLANK($A9716),"",IF($A9716="Ūdeņraža jonu koncentrācija",VLOOKUP(Dati!$A9716,Normas!$A:$D,2,FALSE),VLOOKUP(Dati!$A9716,Normas!$A:$D,2,FALSE)*0.3)),"")</f>
      </c>
      <c r="I9716" s="2">
        <f>IFERROR(IF(ISBLANK($A9716),"",IF($A9716="Ūdeņraža jonu koncentrācija",VLOOKUP(Dati!$A9716,Normas!$A:$D,3,FALSE),VLOOKUP(Dati!$A9716,Normas!$A:$D,3,FALSE)*0.3)),"")</f>
      </c>
    </row>
    <row r="9717" spans="2:9" x14ac:dyDescent="0.2">
      <c r="B9717">
        <f>IF(ISBLANK(A9717),"",VLOOKUP(A9717,Normas!A:D,4,FALSE))</f>
      </c>
      <c r="E9717" s="2">
        <f>IF(ISBLANK(D9717),"",INT(YEARFRAC(D9717,'Vispārīga informācija'!$B$2)))</f>
      </c>
      <c r="F9717" s="2">
        <f>IFERROR(IF(ISBLANK($A9717),"",IF($A9717="Ūdeņraža jonu koncentrācija",VLOOKUP(Dati!$A9717,Normas!$A:$D,2,FALSE),VLOOKUP(Dati!$A9717,Normas!$A:$D,2,FALSE)*0.6)),"")</f>
      </c>
      <c r="G9717" s="2">
        <f>IFERROR(IF(ISBLANK($A9717),"",IF($A9717="Ūdeņraža jonu koncentrācija",VLOOKUP(Dati!$A9717,Normas!$A:$D,3,FALSE),VLOOKUP(Dati!$A9717,Normas!$A:$D,3,FALSE)*0.6)),"")</f>
      </c>
      <c r="H9717" s="2">
        <f>IFERROR(IF(ISBLANK($A9717),"",IF($A9717="Ūdeņraža jonu koncentrācija",VLOOKUP(Dati!$A9717,Normas!$A:$D,2,FALSE),VLOOKUP(Dati!$A9717,Normas!$A:$D,2,FALSE)*0.3)),"")</f>
      </c>
      <c r="I9717" s="2">
        <f>IFERROR(IF(ISBLANK($A9717),"",IF($A9717="Ūdeņraža jonu koncentrācija",VLOOKUP(Dati!$A9717,Normas!$A:$D,3,FALSE),VLOOKUP(Dati!$A9717,Normas!$A:$D,3,FALSE)*0.3)),"")</f>
      </c>
    </row>
    <row r="9718" spans="2:9" x14ac:dyDescent="0.2">
      <c r="B9718">
        <f>IF(ISBLANK(A9718),"",VLOOKUP(A9718,Normas!A:D,4,FALSE))</f>
      </c>
      <c r="E9718" s="2">
        <f>IF(ISBLANK(D9718),"",INT(YEARFRAC(D9718,'Vispārīga informācija'!$B$2)))</f>
      </c>
      <c r="F9718" s="2">
        <f>IFERROR(IF(ISBLANK($A9718),"",IF($A9718="Ūdeņraža jonu koncentrācija",VLOOKUP(Dati!$A9718,Normas!$A:$D,2,FALSE),VLOOKUP(Dati!$A9718,Normas!$A:$D,2,FALSE)*0.6)),"")</f>
      </c>
      <c r="G9718" s="2">
        <f>IFERROR(IF(ISBLANK($A9718),"",IF($A9718="Ūdeņraža jonu koncentrācija",VLOOKUP(Dati!$A9718,Normas!$A:$D,3,FALSE),VLOOKUP(Dati!$A9718,Normas!$A:$D,3,FALSE)*0.6)),"")</f>
      </c>
      <c r="H9718" s="2">
        <f>IFERROR(IF(ISBLANK($A9718),"",IF($A9718="Ūdeņraža jonu koncentrācija",VLOOKUP(Dati!$A9718,Normas!$A:$D,2,FALSE),VLOOKUP(Dati!$A9718,Normas!$A:$D,2,FALSE)*0.3)),"")</f>
      </c>
      <c r="I9718" s="2">
        <f>IFERROR(IF(ISBLANK($A9718),"",IF($A9718="Ūdeņraža jonu koncentrācija",VLOOKUP(Dati!$A9718,Normas!$A:$D,3,FALSE),VLOOKUP(Dati!$A9718,Normas!$A:$D,3,FALSE)*0.3)),"")</f>
      </c>
    </row>
    <row r="9719" spans="2:9" x14ac:dyDescent="0.2">
      <c r="B9719">
        <f>IF(ISBLANK(A9719),"",VLOOKUP(A9719,Normas!A:D,4,FALSE))</f>
      </c>
      <c r="E9719" s="2">
        <f>IF(ISBLANK(D9719),"",INT(YEARFRAC(D9719,'Vispārīga informācija'!$B$2)))</f>
      </c>
      <c r="F9719" s="2">
        <f>IFERROR(IF(ISBLANK($A9719),"",IF($A9719="Ūdeņraža jonu koncentrācija",VLOOKUP(Dati!$A9719,Normas!$A:$D,2,FALSE),VLOOKUP(Dati!$A9719,Normas!$A:$D,2,FALSE)*0.6)),"")</f>
      </c>
      <c r="G9719" s="2">
        <f>IFERROR(IF(ISBLANK($A9719),"",IF($A9719="Ūdeņraža jonu koncentrācija",VLOOKUP(Dati!$A9719,Normas!$A:$D,3,FALSE),VLOOKUP(Dati!$A9719,Normas!$A:$D,3,FALSE)*0.6)),"")</f>
      </c>
      <c r="H9719" s="2">
        <f>IFERROR(IF(ISBLANK($A9719),"",IF($A9719="Ūdeņraža jonu koncentrācija",VLOOKUP(Dati!$A9719,Normas!$A:$D,2,FALSE),VLOOKUP(Dati!$A9719,Normas!$A:$D,2,FALSE)*0.3)),"")</f>
      </c>
      <c r="I9719" s="2">
        <f>IFERROR(IF(ISBLANK($A9719),"",IF($A9719="Ūdeņraža jonu koncentrācija",VLOOKUP(Dati!$A9719,Normas!$A:$D,3,FALSE),VLOOKUP(Dati!$A9719,Normas!$A:$D,3,FALSE)*0.3)),"")</f>
      </c>
    </row>
    <row r="9720" spans="2:9" x14ac:dyDescent="0.2">
      <c r="B9720">
        <f>IF(ISBLANK(A9720),"",VLOOKUP(A9720,Normas!A:D,4,FALSE))</f>
      </c>
      <c r="E9720" s="2">
        <f>IF(ISBLANK(D9720),"",INT(YEARFRAC(D9720,'Vispārīga informācija'!$B$2)))</f>
      </c>
      <c r="F9720" s="2">
        <f>IFERROR(IF(ISBLANK($A9720),"",IF($A9720="Ūdeņraža jonu koncentrācija",VLOOKUP(Dati!$A9720,Normas!$A:$D,2,FALSE),VLOOKUP(Dati!$A9720,Normas!$A:$D,2,FALSE)*0.6)),"")</f>
      </c>
      <c r="G9720" s="2">
        <f>IFERROR(IF(ISBLANK($A9720),"",IF($A9720="Ūdeņraža jonu koncentrācija",VLOOKUP(Dati!$A9720,Normas!$A:$D,3,FALSE),VLOOKUP(Dati!$A9720,Normas!$A:$D,3,FALSE)*0.6)),"")</f>
      </c>
      <c r="H9720" s="2">
        <f>IFERROR(IF(ISBLANK($A9720),"",IF($A9720="Ūdeņraža jonu koncentrācija",VLOOKUP(Dati!$A9720,Normas!$A:$D,2,FALSE),VLOOKUP(Dati!$A9720,Normas!$A:$D,2,FALSE)*0.3)),"")</f>
      </c>
      <c r="I9720" s="2">
        <f>IFERROR(IF(ISBLANK($A9720),"",IF($A9720="Ūdeņraža jonu koncentrācija",VLOOKUP(Dati!$A9720,Normas!$A:$D,3,FALSE),VLOOKUP(Dati!$A9720,Normas!$A:$D,3,FALSE)*0.3)),"")</f>
      </c>
    </row>
    <row r="9721" spans="2:9" x14ac:dyDescent="0.2">
      <c r="B9721">
        <f>IF(ISBLANK(A9721),"",VLOOKUP(A9721,Normas!A:D,4,FALSE))</f>
      </c>
      <c r="E9721" s="2">
        <f>IF(ISBLANK(D9721),"",INT(YEARFRAC(D9721,'Vispārīga informācija'!$B$2)))</f>
      </c>
      <c r="F9721" s="2">
        <f>IFERROR(IF(ISBLANK($A9721),"",IF($A9721="Ūdeņraža jonu koncentrācija",VLOOKUP(Dati!$A9721,Normas!$A:$D,2,FALSE),VLOOKUP(Dati!$A9721,Normas!$A:$D,2,FALSE)*0.6)),"")</f>
      </c>
      <c r="G9721" s="2">
        <f>IFERROR(IF(ISBLANK($A9721),"",IF($A9721="Ūdeņraža jonu koncentrācija",VLOOKUP(Dati!$A9721,Normas!$A:$D,3,FALSE),VLOOKUP(Dati!$A9721,Normas!$A:$D,3,FALSE)*0.6)),"")</f>
      </c>
      <c r="H9721" s="2">
        <f>IFERROR(IF(ISBLANK($A9721),"",IF($A9721="Ūdeņraža jonu koncentrācija",VLOOKUP(Dati!$A9721,Normas!$A:$D,2,FALSE),VLOOKUP(Dati!$A9721,Normas!$A:$D,2,FALSE)*0.3)),"")</f>
      </c>
      <c r="I9721" s="2">
        <f>IFERROR(IF(ISBLANK($A9721),"",IF($A9721="Ūdeņraža jonu koncentrācija",VLOOKUP(Dati!$A9721,Normas!$A:$D,3,FALSE),VLOOKUP(Dati!$A9721,Normas!$A:$D,3,FALSE)*0.3)),"")</f>
      </c>
    </row>
    <row r="9722" spans="2:9" x14ac:dyDescent="0.2">
      <c r="B9722">
        <f>IF(ISBLANK(A9722),"",VLOOKUP(A9722,Normas!A:D,4,FALSE))</f>
      </c>
      <c r="E9722" s="2">
        <f>IF(ISBLANK(D9722),"",INT(YEARFRAC(D9722,'Vispārīga informācija'!$B$2)))</f>
      </c>
      <c r="F9722" s="2">
        <f>IFERROR(IF(ISBLANK($A9722),"",IF($A9722="Ūdeņraža jonu koncentrācija",VLOOKUP(Dati!$A9722,Normas!$A:$D,2,FALSE),VLOOKUP(Dati!$A9722,Normas!$A:$D,2,FALSE)*0.6)),"")</f>
      </c>
      <c r="G9722" s="2">
        <f>IFERROR(IF(ISBLANK($A9722),"",IF($A9722="Ūdeņraža jonu koncentrācija",VLOOKUP(Dati!$A9722,Normas!$A:$D,3,FALSE),VLOOKUP(Dati!$A9722,Normas!$A:$D,3,FALSE)*0.6)),"")</f>
      </c>
      <c r="H9722" s="2">
        <f>IFERROR(IF(ISBLANK($A9722),"",IF($A9722="Ūdeņraža jonu koncentrācija",VLOOKUP(Dati!$A9722,Normas!$A:$D,2,FALSE),VLOOKUP(Dati!$A9722,Normas!$A:$D,2,FALSE)*0.3)),"")</f>
      </c>
      <c r="I9722" s="2">
        <f>IFERROR(IF(ISBLANK($A9722),"",IF($A9722="Ūdeņraža jonu koncentrācija",VLOOKUP(Dati!$A9722,Normas!$A:$D,3,FALSE),VLOOKUP(Dati!$A9722,Normas!$A:$D,3,FALSE)*0.3)),"")</f>
      </c>
    </row>
    <row r="9723" spans="2:9" x14ac:dyDescent="0.2">
      <c r="B9723">
        <f>IF(ISBLANK(A9723),"",VLOOKUP(A9723,Normas!A:D,4,FALSE))</f>
      </c>
      <c r="E9723" s="2">
        <f>IF(ISBLANK(D9723),"",INT(YEARFRAC(D9723,'Vispārīga informācija'!$B$2)))</f>
      </c>
      <c r="F9723" s="2">
        <f>IFERROR(IF(ISBLANK($A9723),"",IF($A9723="Ūdeņraža jonu koncentrācija",VLOOKUP(Dati!$A9723,Normas!$A:$D,2,FALSE),VLOOKUP(Dati!$A9723,Normas!$A:$D,2,FALSE)*0.6)),"")</f>
      </c>
      <c r="G9723" s="2">
        <f>IFERROR(IF(ISBLANK($A9723),"",IF($A9723="Ūdeņraža jonu koncentrācija",VLOOKUP(Dati!$A9723,Normas!$A:$D,3,FALSE),VLOOKUP(Dati!$A9723,Normas!$A:$D,3,FALSE)*0.6)),"")</f>
      </c>
      <c r="H9723" s="2">
        <f>IFERROR(IF(ISBLANK($A9723),"",IF($A9723="Ūdeņraža jonu koncentrācija",VLOOKUP(Dati!$A9723,Normas!$A:$D,2,FALSE),VLOOKUP(Dati!$A9723,Normas!$A:$D,2,FALSE)*0.3)),"")</f>
      </c>
      <c r="I9723" s="2">
        <f>IFERROR(IF(ISBLANK($A9723),"",IF($A9723="Ūdeņraža jonu koncentrācija",VLOOKUP(Dati!$A9723,Normas!$A:$D,3,FALSE),VLOOKUP(Dati!$A9723,Normas!$A:$D,3,FALSE)*0.3)),"")</f>
      </c>
    </row>
    <row r="9724" spans="2:9" x14ac:dyDescent="0.2">
      <c r="B9724">
        <f>IF(ISBLANK(A9724),"",VLOOKUP(A9724,Normas!A:D,4,FALSE))</f>
      </c>
      <c r="E9724" s="2">
        <f>IF(ISBLANK(D9724),"",INT(YEARFRAC(D9724,'Vispārīga informācija'!$B$2)))</f>
      </c>
      <c r="F9724" s="2">
        <f>IFERROR(IF(ISBLANK($A9724),"",IF($A9724="Ūdeņraža jonu koncentrācija",VLOOKUP(Dati!$A9724,Normas!$A:$D,2,FALSE),VLOOKUP(Dati!$A9724,Normas!$A:$D,2,FALSE)*0.6)),"")</f>
      </c>
      <c r="G9724" s="2">
        <f>IFERROR(IF(ISBLANK($A9724),"",IF($A9724="Ūdeņraža jonu koncentrācija",VLOOKUP(Dati!$A9724,Normas!$A:$D,3,FALSE),VLOOKUP(Dati!$A9724,Normas!$A:$D,3,FALSE)*0.6)),"")</f>
      </c>
      <c r="H9724" s="2">
        <f>IFERROR(IF(ISBLANK($A9724),"",IF($A9724="Ūdeņraža jonu koncentrācija",VLOOKUP(Dati!$A9724,Normas!$A:$D,2,FALSE),VLOOKUP(Dati!$A9724,Normas!$A:$D,2,FALSE)*0.3)),"")</f>
      </c>
      <c r="I9724" s="2">
        <f>IFERROR(IF(ISBLANK($A9724),"",IF($A9724="Ūdeņraža jonu koncentrācija",VLOOKUP(Dati!$A9724,Normas!$A:$D,3,FALSE),VLOOKUP(Dati!$A9724,Normas!$A:$D,3,FALSE)*0.3)),"")</f>
      </c>
    </row>
    <row r="9725" spans="2:9" x14ac:dyDescent="0.2">
      <c r="B9725">
        <f>IF(ISBLANK(A9725),"",VLOOKUP(A9725,Normas!A:D,4,FALSE))</f>
      </c>
      <c r="E9725" s="2">
        <f>IF(ISBLANK(D9725),"",INT(YEARFRAC(D9725,'Vispārīga informācija'!$B$2)))</f>
      </c>
      <c r="F9725" s="2">
        <f>IFERROR(IF(ISBLANK($A9725),"",IF($A9725="Ūdeņraža jonu koncentrācija",VLOOKUP(Dati!$A9725,Normas!$A:$D,2,FALSE),VLOOKUP(Dati!$A9725,Normas!$A:$D,2,FALSE)*0.6)),"")</f>
      </c>
      <c r="G9725" s="2">
        <f>IFERROR(IF(ISBLANK($A9725),"",IF($A9725="Ūdeņraža jonu koncentrācija",VLOOKUP(Dati!$A9725,Normas!$A:$D,3,FALSE),VLOOKUP(Dati!$A9725,Normas!$A:$D,3,FALSE)*0.6)),"")</f>
      </c>
      <c r="H9725" s="2">
        <f>IFERROR(IF(ISBLANK($A9725),"",IF($A9725="Ūdeņraža jonu koncentrācija",VLOOKUP(Dati!$A9725,Normas!$A:$D,2,FALSE),VLOOKUP(Dati!$A9725,Normas!$A:$D,2,FALSE)*0.3)),"")</f>
      </c>
      <c r="I9725" s="2">
        <f>IFERROR(IF(ISBLANK($A9725),"",IF($A9725="Ūdeņraža jonu koncentrācija",VLOOKUP(Dati!$A9725,Normas!$A:$D,3,FALSE),VLOOKUP(Dati!$A9725,Normas!$A:$D,3,FALSE)*0.3)),"")</f>
      </c>
    </row>
    <row r="9726" spans="2:9" x14ac:dyDescent="0.2">
      <c r="B9726">
        <f>IF(ISBLANK(A9726),"",VLOOKUP(A9726,Normas!A:D,4,FALSE))</f>
      </c>
      <c r="E9726" s="2">
        <f>IF(ISBLANK(D9726),"",INT(YEARFRAC(D9726,'Vispārīga informācija'!$B$2)))</f>
      </c>
      <c r="F9726" s="2">
        <f>IFERROR(IF(ISBLANK($A9726),"",IF($A9726="Ūdeņraža jonu koncentrācija",VLOOKUP(Dati!$A9726,Normas!$A:$D,2,FALSE),VLOOKUP(Dati!$A9726,Normas!$A:$D,2,FALSE)*0.6)),"")</f>
      </c>
      <c r="G9726" s="2">
        <f>IFERROR(IF(ISBLANK($A9726),"",IF($A9726="Ūdeņraža jonu koncentrācija",VLOOKUP(Dati!$A9726,Normas!$A:$D,3,FALSE),VLOOKUP(Dati!$A9726,Normas!$A:$D,3,FALSE)*0.6)),"")</f>
      </c>
      <c r="H9726" s="2">
        <f>IFERROR(IF(ISBLANK($A9726),"",IF($A9726="Ūdeņraža jonu koncentrācija",VLOOKUP(Dati!$A9726,Normas!$A:$D,2,FALSE),VLOOKUP(Dati!$A9726,Normas!$A:$D,2,FALSE)*0.3)),"")</f>
      </c>
      <c r="I9726" s="2">
        <f>IFERROR(IF(ISBLANK($A9726),"",IF($A9726="Ūdeņraža jonu koncentrācija",VLOOKUP(Dati!$A9726,Normas!$A:$D,3,FALSE),VLOOKUP(Dati!$A9726,Normas!$A:$D,3,FALSE)*0.3)),"")</f>
      </c>
    </row>
    <row r="9727" spans="2:9" x14ac:dyDescent="0.2">
      <c r="B9727">
        <f>IF(ISBLANK(A9727),"",VLOOKUP(A9727,Normas!A:D,4,FALSE))</f>
      </c>
      <c r="E9727" s="2">
        <f>IF(ISBLANK(D9727),"",INT(YEARFRAC(D9727,'Vispārīga informācija'!$B$2)))</f>
      </c>
      <c r="F9727" s="2">
        <f>IFERROR(IF(ISBLANK($A9727),"",IF($A9727="Ūdeņraža jonu koncentrācija",VLOOKUP(Dati!$A9727,Normas!$A:$D,2,FALSE),VLOOKUP(Dati!$A9727,Normas!$A:$D,2,FALSE)*0.6)),"")</f>
      </c>
      <c r="G9727" s="2">
        <f>IFERROR(IF(ISBLANK($A9727),"",IF($A9727="Ūdeņraža jonu koncentrācija",VLOOKUP(Dati!$A9727,Normas!$A:$D,3,FALSE),VLOOKUP(Dati!$A9727,Normas!$A:$D,3,FALSE)*0.6)),"")</f>
      </c>
      <c r="H9727" s="2">
        <f>IFERROR(IF(ISBLANK($A9727),"",IF($A9727="Ūdeņraža jonu koncentrācija",VLOOKUP(Dati!$A9727,Normas!$A:$D,2,FALSE),VLOOKUP(Dati!$A9727,Normas!$A:$D,2,FALSE)*0.3)),"")</f>
      </c>
      <c r="I9727" s="2">
        <f>IFERROR(IF(ISBLANK($A9727),"",IF($A9727="Ūdeņraža jonu koncentrācija",VLOOKUP(Dati!$A9727,Normas!$A:$D,3,FALSE),VLOOKUP(Dati!$A9727,Normas!$A:$D,3,FALSE)*0.3)),"")</f>
      </c>
    </row>
    <row r="9728" spans="2:9" x14ac:dyDescent="0.2">
      <c r="B9728">
        <f>IF(ISBLANK(A9728),"",VLOOKUP(A9728,Normas!A:D,4,FALSE))</f>
      </c>
      <c r="E9728" s="2">
        <f>IF(ISBLANK(D9728),"",INT(YEARFRAC(D9728,'Vispārīga informācija'!$B$2)))</f>
      </c>
      <c r="F9728" s="2">
        <f>IFERROR(IF(ISBLANK($A9728),"",IF($A9728="Ūdeņraža jonu koncentrācija",VLOOKUP(Dati!$A9728,Normas!$A:$D,2,FALSE),VLOOKUP(Dati!$A9728,Normas!$A:$D,2,FALSE)*0.6)),"")</f>
      </c>
      <c r="G9728" s="2">
        <f>IFERROR(IF(ISBLANK($A9728),"",IF($A9728="Ūdeņraža jonu koncentrācija",VLOOKUP(Dati!$A9728,Normas!$A:$D,3,FALSE),VLOOKUP(Dati!$A9728,Normas!$A:$D,3,FALSE)*0.6)),"")</f>
      </c>
      <c r="H9728" s="2">
        <f>IFERROR(IF(ISBLANK($A9728),"",IF($A9728="Ūdeņraža jonu koncentrācija",VLOOKUP(Dati!$A9728,Normas!$A:$D,2,FALSE),VLOOKUP(Dati!$A9728,Normas!$A:$D,2,FALSE)*0.3)),"")</f>
      </c>
      <c r="I9728" s="2">
        <f>IFERROR(IF(ISBLANK($A9728),"",IF($A9728="Ūdeņraža jonu koncentrācija",VLOOKUP(Dati!$A9728,Normas!$A:$D,3,FALSE),VLOOKUP(Dati!$A9728,Normas!$A:$D,3,FALSE)*0.3)),"")</f>
      </c>
    </row>
    <row r="9729" spans="2:9" x14ac:dyDescent="0.2">
      <c r="B9729">
        <f>IF(ISBLANK(A9729),"",VLOOKUP(A9729,Normas!A:D,4,FALSE))</f>
      </c>
      <c r="E9729" s="2">
        <f>IF(ISBLANK(D9729),"",INT(YEARFRAC(D9729,'Vispārīga informācija'!$B$2)))</f>
      </c>
      <c r="F9729" s="2">
        <f>IFERROR(IF(ISBLANK($A9729),"",IF($A9729="Ūdeņraža jonu koncentrācija",VLOOKUP(Dati!$A9729,Normas!$A:$D,2,FALSE),VLOOKUP(Dati!$A9729,Normas!$A:$D,2,FALSE)*0.6)),"")</f>
      </c>
      <c r="G9729" s="2">
        <f>IFERROR(IF(ISBLANK($A9729),"",IF($A9729="Ūdeņraža jonu koncentrācija",VLOOKUP(Dati!$A9729,Normas!$A:$D,3,FALSE),VLOOKUP(Dati!$A9729,Normas!$A:$D,3,FALSE)*0.6)),"")</f>
      </c>
      <c r="H9729" s="2">
        <f>IFERROR(IF(ISBLANK($A9729),"",IF($A9729="Ūdeņraža jonu koncentrācija",VLOOKUP(Dati!$A9729,Normas!$A:$D,2,FALSE),VLOOKUP(Dati!$A9729,Normas!$A:$D,2,FALSE)*0.3)),"")</f>
      </c>
      <c r="I9729" s="2">
        <f>IFERROR(IF(ISBLANK($A9729),"",IF($A9729="Ūdeņraža jonu koncentrācija",VLOOKUP(Dati!$A9729,Normas!$A:$D,3,FALSE),VLOOKUP(Dati!$A9729,Normas!$A:$D,3,FALSE)*0.3)),"")</f>
      </c>
    </row>
    <row r="9730" spans="2:9" x14ac:dyDescent="0.2">
      <c r="B9730">
        <f>IF(ISBLANK(A9730),"",VLOOKUP(A9730,Normas!A:D,4,FALSE))</f>
      </c>
      <c r="E9730" s="2">
        <f>IF(ISBLANK(D9730),"",INT(YEARFRAC(D9730,'Vispārīga informācija'!$B$2)))</f>
      </c>
      <c r="F9730" s="2">
        <f>IFERROR(IF(ISBLANK($A9730),"",IF($A9730="Ūdeņraža jonu koncentrācija",VLOOKUP(Dati!$A9730,Normas!$A:$D,2,FALSE),VLOOKUP(Dati!$A9730,Normas!$A:$D,2,FALSE)*0.6)),"")</f>
      </c>
      <c r="G9730" s="2">
        <f>IFERROR(IF(ISBLANK($A9730),"",IF($A9730="Ūdeņraža jonu koncentrācija",VLOOKUP(Dati!$A9730,Normas!$A:$D,3,FALSE),VLOOKUP(Dati!$A9730,Normas!$A:$D,3,FALSE)*0.6)),"")</f>
      </c>
      <c r="H9730" s="2">
        <f>IFERROR(IF(ISBLANK($A9730),"",IF($A9730="Ūdeņraža jonu koncentrācija",VLOOKUP(Dati!$A9730,Normas!$A:$D,2,FALSE),VLOOKUP(Dati!$A9730,Normas!$A:$D,2,FALSE)*0.3)),"")</f>
      </c>
      <c r="I9730" s="2">
        <f>IFERROR(IF(ISBLANK($A9730),"",IF($A9730="Ūdeņraža jonu koncentrācija",VLOOKUP(Dati!$A9730,Normas!$A:$D,3,FALSE),VLOOKUP(Dati!$A9730,Normas!$A:$D,3,FALSE)*0.3)),"")</f>
      </c>
    </row>
    <row r="9731" spans="2:9" x14ac:dyDescent="0.2">
      <c r="B9731">
        <f>IF(ISBLANK(A9731),"",VLOOKUP(A9731,Normas!A:D,4,FALSE))</f>
      </c>
      <c r="E9731" s="2">
        <f>IF(ISBLANK(D9731),"",INT(YEARFRAC(D9731,'Vispārīga informācija'!$B$2)))</f>
      </c>
      <c r="F9731" s="2">
        <f>IFERROR(IF(ISBLANK($A9731),"",IF($A9731="Ūdeņraža jonu koncentrācija",VLOOKUP(Dati!$A9731,Normas!$A:$D,2,FALSE),VLOOKUP(Dati!$A9731,Normas!$A:$D,2,FALSE)*0.6)),"")</f>
      </c>
      <c r="G9731" s="2">
        <f>IFERROR(IF(ISBLANK($A9731),"",IF($A9731="Ūdeņraža jonu koncentrācija",VLOOKUP(Dati!$A9731,Normas!$A:$D,3,FALSE),VLOOKUP(Dati!$A9731,Normas!$A:$D,3,FALSE)*0.6)),"")</f>
      </c>
      <c r="H9731" s="2">
        <f>IFERROR(IF(ISBLANK($A9731),"",IF($A9731="Ūdeņraža jonu koncentrācija",VLOOKUP(Dati!$A9731,Normas!$A:$D,2,FALSE),VLOOKUP(Dati!$A9731,Normas!$A:$D,2,FALSE)*0.3)),"")</f>
      </c>
      <c r="I9731" s="2">
        <f>IFERROR(IF(ISBLANK($A9731),"",IF($A9731="Ūdeņraža jonu koncentrācija",VLOOKUP(Dati!$A9731,Normas!$A:$D,3,FALSE),VLOOKUP(Dati!$A9731,Normas!$A:$D,3,FALSE)*0.3)),"")</f>
      </c>
    </row>
    <row r="9732" spans="2:9" x14ac:dyDescent="0.2">
      <c r="B9732">
        <f>IF(ISBLANK(A9732),"",VLOOKUP(A9732,Normas!A:D,4,FALSE))</f>
      </c>
      <c r="E9732" s="2">
        <f>IF(ISBLANK(D9732),"",INT(YEARFRAC(D9732,'Vispārīga informācija'!$B$2)))</f>
      </c>
      <c r="F9732" s="2">
        <f>IFERROR(IF(ISBLANK($A9732),"",IF($A9732="Ūdeņraža jonu koncentrācija",VLOOKUP(Dati!$A9732,Normas!$A:$D,2,FALSE),VLOOKUP(Dati!$A9732,Normas!$A:$D,2,FALSE)*0.6)),"")</f>
      </c>
      <c r="G9732" s="2">
        <f>IFERROR(IF(ISBLANK($A9732),"",IF($A9732="Ūdeņraža jonu koncentrācija",VLOOKUP(Dati!$A9732,Normas!$A:$D,3,FALSE),VLOOKUP(Dati!$A9732,Normas!$A:$D,3,FALSE)*0.6)),"")</f>
      </c>
      <c r="H9732" s="2">
        <f>IFERROR(IF(ISBLANK($A9732),"",IF($A9732="Ūdeņraža jonu koncentrācija",VLOOKUP(Dati!$A9732,Normas!$A:$D,2,FALSE),VLOOKUP(Dati!$A9732,Normas!$A:$D,2,FALSE)*0.3)),"")</f>
      </c>
      <c r="I9732" s="2">
        <f>IFERROR(IF(ISBLANK($A9732),"",IF($A9732="Ūdeņraža jonu koncentrācija",VLOOKUP(Dati!$A9732,Normas!$A:$D,3,FALSE),VLOOKUP(Dati!$A9732,Normas!$A:$D,3,FALSE)*0.3)),"")</f>
      </c>
    </row>
    <row r="9733" spans="2:9" x14ac:dyDescent="0.2">
      <c r="B9733">
        <f>IF(ISBLANK(A9733),"",VLOOKUP(A9733,Normas!A:D,4,FALSE))</f>
      </c>
      <c r="E9733" s="2">
        <f>IF(ISBLANK(D9733),"",INT(YEARFRAC(D9733,'Vispārīga informācija'!$B$2)))</f>
      </c>
      <c r="F9733" s="2">
        <f>IFERROR(IF(ISBLANK($A9733),"",IF($A9733="Ūdeņraža jonu koncentrācija",VLOOKUP(Dati!$A9733,Normas!$A:$D,2,FALSE),VLOOKUP(Dati!$A9733,Normas!$A:$D,2,FALSE)*0.6)),"")</f>
      </c>
      <c r="G9733" s="2">
        <f>IFERROR(IF(ISBLANK($A9733),"",IF($A9733="Ūdeņraža jonu koncentrācija",VLOOKUP(Dati!$A9733,Normas!$A:$D,3,FALSE),VLOOKUP(Dati!$A9733,Normas!$A:$D,3,FALSE)*0.6)),"")</f>
      </c>
      <c r="H9733" s="2">
        <f>IFERROR(IF(ISBLANK($A9733),"",IF($A9733="Ūdeņraža jonu koncentrācija",VLOOKUP(Dati!$A9733,Normas!$A:$D,2,FALSE),VLOOKUP(Dati!$A9733,Normas!$A:$D,2,FALSE)*0.3)),"")</f>
      </c>
      <c r="I9733" s="2">
        <f>IFERROR(IF(ISBLANK($A9733),"",IF($A9733="Ūdeņraža jonu koncentrācija",VLOOKUP(Dati!$A9733,Normas!$A:$D,3,FALSE),VLOOKUP(Dati!$A9733,Normas!$A:$D,3,FALSE)*0.3)),"")</f>
      </c>
    </row>
    <row r="9734" spans="2:9" x14ac:dyDescent="0.2">
      <c r="B9734">
        <f>IF(ISBLANK(A9734),"",VLOOKUP(A9734,Normas!A:D,4,FALSE))</f>
      </c>
      <c r="E9734" s="2">
        <f>IF(ISBLANK(D9734),"",INT(YEARFRAC(D9734,'Vispārīga informācija'!$B$2)))</f>
      </c>
      <c r="F9734" s="2">
        <f>IFERROR(IF(ISBLANK($A9734),"",IF($A9734="Ūdeņraža jonu koncentrācija",VLOOKUP(Dati!$A9734,Normas!$A:$D,2,FALSE),VLOOKUP(Dati!$A9734,Normas!$A:$D,2,FALSE)*0.6)),"")</f>
      </c>
      <c r="G9734" s="2">
        <f>IFERROR(IF(ISBLANK($A9734),"",IF($A9734="Ūdeņraža jonu koncentrācija",VLOOKUP(Dati!$A9734,Normas!$A:$D,3,FALSE),VLOOKUP(Dati!$A9734,Normas!$A:$D,3,FALSE)*0.6)),"")</f>
      </c>
      <c r="H9734" s="2">
        <f>IFERROR(IF(ISBLANK($A9734),"",IF($A9734="Ūdeņraža jonu koncentrācija",VLOOKUP(Dati!$A9734,Normas!$A:$D,2,FALSE),VLOOKUP(Dati!$A9734,Normas!$A:$D,2,FALSE)*0.3)),"")</f>
      </c>
      <c r="I9734" s="2">
        <f>IFERROR(IF(ISBLANK($A9734),"",IF($A9734="Ūdeņraža jonu koncentrācija",VLOOKUP(Dati!$A9734,Normas!$A:$D,3,FALSE),VLOOKUP(Dati!$A9734,Normas!$A:$D,3,FALSE)*0.3)),"")</f>
      </c>
    </row>
    <row r="9735" spans="2:9" x14ac:dyDescent="0.2">
      <c r="B9735">
        <f>IF(ISBLANK(A9735),"",VLOOKUP(A9735,Normas!A:D,4,FALSE))</f>
      </c>
      <c r="E9735" s="2">
        <f>IF(ISBLANK(D9735),"",INT(YEARFRAC(D9735,'Vispārīga informācija'!$B$2)))</f>
      </c>
      <c r="F9735" s="2">
        <f>IFERROR(IF(ISBLANK($A9735),"",IF($A9735="Ūdeņraža jonu koncentrācija",VLOOKUP(Dati!$A9735,Normas!$A:$D,2,FALSE),VLOOKUP(Dati!$A9735,Normas!$A:$D,2,FALSE)*0.6)),"")</f>
      </c>
      <c r="G9735" s="2">
        <f>IFERROR(IF(ISBLANK($A9735),"",IF($A9735="Ūdeņraža jonu koncentrācija",VLOOKUP(Dati!$A9735,Normas!$A:$D,3,FALSE),VLOOKUP(Dati!$A9735,Normas!$A:$D,3,FALSE)*0.6)),"")</f>
      </c>
      <c r="H9735" s="2">
        <f>IFERROR(IF(ISBLANK($A9735),"",IF($A9735="Ūdeņraža jonu koncentrācija",VLOOKUP(Dati!$A9735,Normas!$A:$D,2,FALSE),VLOOKUP(Dati!$A9735,Normas!$A:$D,2,FALSE)*0.3)),"")</f>
      </c>
      <c r="I9735" s="2">
        <f>IFERROR(IF(ISBLANK($A9735),"",IF($A9735="Ūdeņraža jonu koncentrācija",VLOOKUP(Dati!$A9735,Normas!$A:$D,3,FALSE),VLOOKUP(Dati!$A9735,Normas!$A:$D,3,FALSE)*0.3)),"")</f>
      </c>
    </row>
    <row r="9736" spans="2:9" x14ac:dyDescent="0.2">
      <c r="B9736">
        <f>IF(ISBLANK(A9736),"",VLOOKUP(A9736,Normas!A:D,4,FALSE))</f>
      </c>
      <c r="E9736" s="2">
        <f>IF(ISBLANK(D9736),"",INT(YEARFRAC(D9736,'Vispārīga informācija'!$B$2)))</f>
      </c>
      <c r="F9736" s="2">
        <f>IFERROR(IF(ISBLANK($A9736),"",IF($A9736="Ūdeņraža jonu koncentrācija",VLOOKUP(Dati!$A9736,Normas!$A:$D,2,FALSE),VLOOKUP(Dati!$A9736,Normas!$A:$D,2,FALSE)*0.6)),"")</f>
      </c>
      <c r="G9736" s="2">
        <f>IFERROR(IF(ISBLANK($A9736),"",IF($A9736="Ūdeņraža jonu koncentrācija",VLOOKUP(Dati!$A9736,Normas!$A:$D,3,FALSE),VLOOKUP(Dati!$A9736,Normas!$A:$D,3,FALSE)*0.6)),"")</f>
      </c>
      <c r="H9736" s="2">
        <f>IFERROR(IF(ISBLANK($A9736),"",IF($A9736="Ūdeņraža jonu koncentrācija",VLOOKUP(Dati!$A9736,Normas!$A:$D,2,FALSE),VLOOKUP(Dati!$A9736,Normas!$A:$D,2,FALSE)*0.3)),"")</f>
      </c>
      <c r="I9736" s="2">
        <f>IFERROR(IF(ISBLANK($A9736),"",IF($A9736="Ūdeņraža jonu koncentrācija",VLOOKUP(Dati!$A9736,Normas!$A:$D,3,FALSE),VLOOKUP(Dati!$A9736,Normas!$A:$D,3,FALSE)*0.3)),"")</f>
      </c>
    </row>
    <row r="9737" spans="2:9" x14ac:dyDescent="0.2">
      <c r="B9737">
        <f>IF(ISBLANK(A9737),"",VLOOKUP(A9737,Normas!A:D,4,FALSE))</f>
      </c>
      <c r="E9737" s="2">
        <f>IF(ISBLANK(D9737),"",INT(YEARFRAC(D9737,'Vispārīga informācija'!$B$2)))</f>
      </c>
      <c r="F9737" s="2">
        <f>IFERROR(IF(ISBLANK($A9737),"",IF($A9737="Ūdeņraža jonu koncentrācija",VLOOKUP(Dati!$A9737,Normas!$A:$D,2,FALSE),VLOOKUP(Dati!$A9737,Normas!$A:$D,2,FALSE)*0.6)),"")</f>
      </c>
      <c r="G9737" s="2">
        <f>IFERROR(IF(ISBLANK($A9737),"",IF($A9737="Ūdeņraža jonu koncentrācija",VLOOKUP(Dati!$A9737,Normas!$A:$D,3,FALSE),VLOOKUP(Dati!$A9737,Normas!$A:$D,3,FALSE)*0.6)),"")</f>
      </c>
      <c r="H9737" s="2">
        <f>IFERROR(IF(ISBLANK($A9737),"",IF($A9737="Ūdeņraža jonu koncentrācija",VLOOKUP(Dati!$A9737,Normas!$A:$D,2,FALSE),VLOOKUP(Dati!$A9737,Normas!$A:$D,2,FALSE)*0.3)),"")</f>
      </c>
      <c r="I9737" s="2">
        <f>IFERROR(IF(ISBLANK($A9737),"",IF($A9737="Ūdeņraža jonu koncentrācija",VLOOKUP(Dati!$A9737,Normas!$A:$D,3,FALSE),VLOOKUP(Dati!$A9737,Normas!$A:$D,3,FALSE)*0.3)),"")</f>
      </c>
    </row>
    <row r="9738" spans="2:9" x14ac:dyDescent="0.2">
      <c r="B9738">
        <f>IF(ISBLANK(A9738),"",VLOOKUP(A9738,Normas!A:D,4,FALSE))</f>
      </c>
      <c r="E9738" s="2">
        <f>IF(ISBLANK(D9738),"",INT(YEARFRAC(D9738,'Vispārīga informācija'!$B$2)))</f>
      </c>
      <c r="F9738" s="2">
        <f>IFERROR(IF(ISBLANK($A9738),"",IF($A9738="Ūdeņraža jonu koncentrācija",VLOOKUP(Dati!$A9738,Normas!$A:$D,2,FALSE),VLOOKUP(Dati!$A9738,Normas!$A:$D,2,FALSE)*0.6)),"")</f>
      </c>
      <c r="G9738" s="2">
        <f>IFERROR(IF(ISBLANK($A9738),"",IF($A9738="Ūdeņraža jonu koncentrācija",VLOOKUP(Dati!$A9738,Normas!$A:$D,3,FALSE),VLOOKUP(Dati!$A9738,Normas!$A:$D,3,FALSE)*0.6)),"")</f>
      </c>
      <c r="H9738" s="2">
        <f>IFERROR(IF(ISBLANK($A9738),"",IF($A9738="Ūdeņraža jonu koncentrācija",VLOOKUP(Dati!$A9738,Normas!$A:$D,2,FALSE),VLOOKUP(Dati!$A9738,Normas!$A:$D,2,FALSE)*0.3)),"")</f>
      </c>
      <c r="I9738" s="2">
        <f>IFERROR(IF(ISBLANK($A9738),"",IF($A9738="Ūdeņraža jonu koncentrācija",VLOOKUP(Dati!$A9738,Normas!$A:$D,3,FALSE),VLOOKUP(Dati!$A9738,Normas!$A:$D,3,FALSE)*0.3)),"")</f>
      </c>
    </row>
    <row r="9739" spans="2:9" x14ac:dyDescent="0.2">
      <c r="B9739">
        <f>IF(ISBLANK(A9739),"",VLOOKUP(A9739,Normas!A:D,4,FALSE))</f>
      </c>
      <c r="E9739" s="2">
        <f>IF(ISBLANK(D9739),"",INT(YEARFRAC(D9739,'Vispārīga informācija'!$B$2)))</f>
      </c>
      <c r="F9739" s="2">
        <f>IFERROR(IF(ISBLANK($A9739),"",IF($A9739="Ūdeņraža jonu koncentrācija",VLOOKUP(Dati!$A9739,Normas!$A:$D,2,FALSE),VLOOKUP(Dati!$A9739,Normas!$A:$D,2,FALSE)*0.6)),"")</f>
      </c>
      <c r="G9739" s="2">
        <f>IFERROR(IF(ISBLANK($A9739),"",IF($A9739="Ūdeņraža jonu koncentrācija",VLOOKUP(Dati!$A9739,Normas!$A:$D,3,FALSE),VLOOKUP(Dati!$A9739,Normas!$A:$D,3,FALSE)*0.6)),"")</f>
      </c>
      <c r="H9739" s="2">
        <f>IFERROR(IF(ISBLANK($A9739),"",IF($A9739="Ūdeņraža jonu koncentrācija",VLOOKUP(Dati!$A9739,Normas!$A:$D,2,FALSE),VLOOKUP(Dati!$A9739,Normas!$A:$D,2,FALSE)*0.3)),"")</f>
      </c>
      <c r="I9739" s="2">
        <f>IFERROR(IF(ISBLANK($A9739),"",IF($A9739="Ūdeņraža jonu koncentrācija",VLOOKUP(Dati!$A9739,Normas!$A:$D,3,FALSE),VLOOKUP(Dati!$A9739,Normas!$A:$D,3,FALSE)*0.3)),"")</f>
      </c>
    </row>
    <row r="9740" spans="2:9" x14ac:dyDescent="0.2">
      <c r="B9740">
        <f>IF(ISBLANK(A9740),"",VLOOKUP(A9740,Normas!A:D,4,FALSE))</f>
      </c>
      <c r="E9740" s="2">
        <f>IF(ISBLANK(D9740),"",INT(YEARFRAC(D9740,'Vispārīga informācija'!$B$2)))</f>
      </c>
      <c r="F9740" s="2">
        <f>IFERROR(IF(ISBLANK($A9740),"",IF($A9740="Ūdeņraža jonu koncentrācija",VLOOKUP(Dati!$A9740,Normas!$A:$D,2,FALSE),VLOOKUP(Dati!$A9740,Normas!$A:$D,2,FALSE)*0.6)),"")</f>
      </c>
      <c r="G9740" s="2">
        <f>IFERROR(IF(ISBLANK($A9740),"",IF($A9740="Ūdeņraža jonu koncentrācija",VLOOKUP(Dati!$A9740,Normas!$A:$D,3,FALSE),VLOOKUP(Dati!$A9740,Normas!$A:$D,3,FALSE)*0.6)),"")</f>
      </c>
      <c r="H9740" s="2">
        <f>IFERROR(IF(ISBLANK($A9740),"",IF($A9740="Ūdeņraža jonu koncentrācija",VLOOKUP(Dati!$A9740,Normas!$A:$D,2,FALSE),VLOOKUP(Dati!$A9740,Normas!$A:$D,2,FALSE)*0.3)),"")</f>
      </c>
      <c r="I9740" s="2">
        <f>IFERROR(IF(ISBLANK($A9740),"",IF($A9740="Ūdeņraža jonu koncentrācija",VLOOKUP(Dati!$A9740,Normas!$A:$D,3,FALSE),VLOOKUP(Dati!$A9740,Normas!$A:$D,3,FALSE)*0.3)),"")</f>
      </c>
    </row>
    <row r="9741" spans="2:9" x14ac:dyDescent="0.2">
      <c r="B9741">
        <f>IF(ISBLANK(A9741),"",VLOOKUP(A9741,Normas!A:D,4,FALSE))</f>
      </c>
      <c r="E9741" s="2">
        <f>IF(ISBLANK(D9741),"",INT(YEARFRAC(D9741,'Vispārīga informācija'!$B$2)))</f>
      </c>
      <c r="F9741" s="2">
        <f>IFERROR(IF(ISBLANK($A9741),"",IF($A9741="Ūdeņraža jonu koncentrācija",VLOOKUP(Dati!$A9741,Normas!$A:$D,2,FALSE),VLOOKUP(Dati!$A9741,Normas!$A:$D,2,FALSE)*0.6)),"")</f>
      </c>
      <c r="G9741" s="2">
        <f>IFERROR(IF(ISBLANK($A9741),"",IF($A9741="Ūdeņraža jonu koncentrācija",VLOOKUP(Dati!$A9741,Normas!$A:$D,3,FALSE),VLOOKUP(Dati!$A9741,Normas!$A:$D,3,FALSE)*0.6)),"")</f>
      </c>
      <c r="H9741" s="2">
        <f>IFERROR(IF(ISBLANK($A9741),"",IF($A9741="Ūdeņraža jonu koncentrācija",VLOOKUP(Dati!$A9741,Normas!$A:$D,2,FALSE),VLOOKUP(Dati!$A9741,Normas!$A:$D,2,FALSE)*0.3)),"")</f>
      </c>
      <c r="I9741" s="2">
        <f>IFERROR(IF(ISBLANK($A9741),"",IF($A9741="Ūdeņraža jonu koncentrācija",VLOOKUP(Dati!$A9741,Normas!$A:$D,3,FALSE),VLOOKUP(Dati!$A9741,Normas!$A:$D,3,FALSE)*0.3)),"")</f>
      </c>
    </row>
    <row r="9742" spans="2:9" x14ac:dyDescent="0.2">
      <c r="B9742">
        <f>IF(ISBLANK(A9742),"",VLOOKUP(A9742,Normas!A:D,4,FALSE))</f>
      </c>
      <c r="E9742" s="2">
        <f>IF(ISBLANK(D9742),"",INT(YEARFRAC(D9742,'Vispārīga informācija'!$B$2)))</f>
      </c>
      <c r="F9742" s="2">
        <f>IFERROR(IF(ISBLANK($A9742),"",IF($A9742="Ūdeņraža jonu koncentrācija",VLOOKUP(Dati!$A9742,Normas!$A:$D,2,FALSE),VLOOKUP(Dati!$A9742,Normas!$A:$D,2,FALSE)*0.6)),"")</f>
      </c>
      <c r="G9742" s="2">
        <f>IFERROR(IF(ISBLANK($A9742),"",IF($A9742="Ūdeņraža jonu koncentrācija",VLOOKUP(Dati!$A9742,Normas!$A:$D,3,FALSE),VLOOKUP(Dati!$A9742,Normas!$A:$D,3,FALSE)*0.6)),"")</f>
      </c>
      <c r="H9742" s="2">
        <f>IFERROR(IF(ISBLANK($A9742),"",IF($A9742="Ūdeņraža jonu koncentrācija",VLOOKUP(Dati!$A9742,Normas!$A:$D,2,FALSE),VLOOKUP(Dati!$A9742,Normas!$A:$D,2,FALSE)*0.3)),"")</f>
      </c>
      <c r="I9742" s="2">
        <f>IFERROR(IF(ISBLANK($A9742),"",IF($A9742="Ūdeņraža jonu koncentrācija",VLOOKUP(Dati!$A9742,Normas!$A:$D,3,FALSE),VLOOKUP(Dati!$A9742,Normas!$A:$D,3,FALSE)*0.3)),"")</f>
      </c>
    </row>
    <row r="9743" spans="2:9" x14ac:dyDescent="0.2">
      <c r="B9743">
        <f>IF(ISBLANK(A9743),"",VLOOKUP(A9743,Normas!A:D,4,FALSE))</f>
      </c>
      <c r="E9743" s="2">
        <f>IF(ISBLANK(D9743),"",INT(YEARFRAC(D9743,'Vispārīga informācija'!$B$2)))</f>
      </c>
      <c r="F9743" s="2">
        <f>IFERROR(IF(ISBLANK($A9743),"",IF($A9743="Ūdeņraža jonu koncentrācija",VLOOKUP(Dati!$A9743,Normas!$A:$D,2,FALSE),VLOOKUP(Dati!$A9743,Normas!$A:$D,2,FALSE)*0.6)),"")</f>
      </c>
      <c r="G9743" s="2">
        <f>IFERROR(IF(ISBLANK($A9743),"",IF($A9743="Ūdeņraža jonu koncentrācija",VLOOKUP(Dati!$A9743,Normas!$A:$D,3,FALSE),VLOOKUP(Dati!$A9743,Normas!$A:$D,3,FALSE)*0.6)),"")</f>
      </c>
      <c r="H9743" s="2">
        <f>IFERROR(IF(ISBLANK($A9743),"",IF($A9743="Ūdeņraža jonu koncentrācija",VLOOKUP(Dati!$A9743,Normas!$A:$D,2,FALSE),VLOOKUP(Dati!$A9743,Normas!$A:$D,2,FALSE)*0.3)),"")</f>
      </c>
      <c r="I9743" s="2">
        <f>IFERROR(IF(ISBLANK($A9743),"",IF($A9743="Ūdeņraža jonu koncentrācija",VLOOKUP(Dati!$A9743,Normas!$A:$D,3,FALSE),VLOOKUP(Dati!$A9743,Normas!$A:$D,3,FALSE)*0.3)),"")</f>
      </c>
    </row>
    <row r="9744" spans="2:9" x14ac:dyDescent="0.2">
      <c r="B9744">
        <f>IF(ISBLANK(A9744),"",VLOOKUP(A9744,Normas!A:D,4,FALSE))</f>
      </c>
      <c r="E9744" s="2">
        <f>IF(ISBLANK(D9744),"",INT(YEARFRAC(D9744,'Vispārīga informācija'!$B$2)))</f>
      </c>
      <c r="F9744" s="2">
        <f>IFERROR(IF(ISBLANK($A9744),"",IF($A9744="Ūdeņraža jonu koncentrācija",VLOOKUP(Dati!$A9744,Normas!$A:$D,2,FALSE),VLOOKUP(Dati!$A9744,Normas!$A:$D,2,FALSE)*0.6)),"")</f>
      </c>
      <c r="G9744" s="2">
        <f>IFERROR(IF(ISBLANK($A9744),"",IF($A9744="Ūdeņraža jonu koncentrācija",VLOOKUP(Dati!$A9744,Normas!$A:$D,3,FALSE),VLOOKUP(Dati!$A9744,Normas!$A:$D,3,FALSE)*0.6)),"")</f>
      </c>
      <c r="H9744" s="2">
        <f>IFERROR(IF(ISBLANK($A9744),"",IF($A9744="Ūdeņraža jonu koncentrācija",VLOOKUP(Dati!$A9744,Normas!$A:$D,2,FALSE),VLOOKUP(Dati!$A9744,Normas!$A:$D,2,FALSE)*0.3)),"")</f>
      </c>
      <c r="I9744" s="2">
        <f>IFERROR(IF(ISBLANK($A9744),"",IF($A9744="Ūdeņraža jonu koncentrācija",VLOOKUP(Dati!$A9744,Normas!$A:$D,3,FALSE),VLOOKUP(Dati!$A9744,Normas!$A:$D,3,FALSE)*0.3)),"")</f>
      </c>
    </row>
    <row r="9745" spans="2:9" x14ac:dyDescent="0.2">
      <c r="B9745">
        <f>IF(ISBLANK(A9745),"",VLOOKUP(A9745,Normas!A:D,4,FALSE))</f>
      </c>
      <c r="E9745" s="2">
        <f>IF(ISBLANK(D9745),"",INT(YEARFRAC(D9745,'Vispārīga informācija'!$B$2)))</f>
      </c>
      <c r="F9745" s="2">
        <f>IFERROR(IF(ISBLANK($A9745),"",IF($A9745="Ūdeņraža jonu koncentrācija",VLOOKUP(Dati!$A9745,Normas!$A:$D,2,FALSE),VLOOKUP(Dati!$A9745,Normas!$A:$D,2,FALSE)*0.6)),"")</f>
      </c>
      <c r="G9745" s="2">
        <f>IFERROR(IF(ISBLANK($A9745),"",IF($A9745="Ūdeņraža jonu koncentrācija",VLOOKUP(Dati!$A9745,Normas!$A:$D,3,FALSE),VLOOKUP(Dati!$A9745,Normas!$A:$D,3,FALSE)*0.6)),"")</f>
      </c>
      <c r="H9745" s="2">
        <f>IFERROR(IF(ISBLANK($A9745),"",IF($A9745="Ūdeņraža jonu koncentrācija",VLOOKUP(Dati!$A9745,Normas!$A:$D,2,FALSE),VLOOKUP(Dati!$A9745,Normas!$A:$D,2,FALSE)*0.3)),"")</f>
      </c>
      <c r="I9745" s="2">
        <f>IFERROR(IF(ISBLANK($A9745),"",IF($A9745="Ūdeņraža jonu koncentrācija",VLOOKUP(Dati!$A9745,Normas!$A:$D,3,FALSE),VLOOKUP(Dati!$A9745,Normas!$A:$D,3,FALSE)*0.3)),"")</f>
      </c>
    </row>
    <row r="9746" spans="2:9" x14ac:dyDescent="0.2">
      <c r="B9746">
        <f>IF(ISBLANK(A9746),"",VLOOKUP(A9746,Normas!A:D,4,FALSE))</f>
      </c>
      <c r="E9746" s="2">
        <f>IF(ISBLANK(D9746),"",INT(YEARFRAC(D9746,'Vispārīga informācija'!$B$2)))</f>
      </c>
      <c r="F9746" s="2">
        <f>IFERROR(IF(ISBLANK($A9746),"",IF($A9746="Ūdeņraža jonu koncentrācija",VLOOKUP(Dati!$A9746,Normas!$A:$D,2,FALSE),VLOOKUP(Dati!$A9746,Normas!$A:$D,2,FALSE)*0.6)),"")</f>
      </c>
      <c r="G9746" s="2">
        <f>IFERROR(IF(ISBLANK($A9746),"",IF($A9746="Ūdeņraža jonu koncentrācija",VLOOKUP(Dati!$A9746,Normas!$A:$D,3,FALSE),VLOOKUP(Dati!$A9746,Normas!$A:$D,3,FALSE)*0.6)),"")</f>
      </c>
      <c r="H9746" s="2">
        <f>IFERROR(IF(ISBLANK($A9746),"",IF($A9746="Ūdeņraža jonu koncentrācija",VLOOKUP(Dati!$A9746,Normas!$A:$D,2,FALSE),VLOOKUP(Dati!$A9746,Normas!$A:$D,2,FALSE)*0.3)),"")</f>
      </c>
      <c r="I9746" s="2">
        <f>IFERROR(IF(ISBLANK($A9746),"",IF($A9746="Ūdeņraža jonu koncentrācija",VLOOKUP(Dati!$A9746,Normas!$A:$D,3,FALSE),VLOOKUP(Dati!$A9746,Normas!$A:$D,3,FALSE)*0.3)),"")</f>
      </c>
    </row>
    <row r="9747" spans="2:9" x14ac:dyDescent="0.2">
      <c r="B9747">
        <f>IF(ISBLANK(A9747),"",VLOOKUP(A9747,Normas!A:D,4,FALSE))</f>
      </c>
      <c r="E9747" s="2">
        <f>IF(ISBLANK(D9747),"",INT(YEARFRAC(D9747,'Vispārīga informācija'!$B$2)))</f>
      </c>
      <c r="F9747" s="2">
        <f>IFERROR(IF(ISBLANK($A9747),"",IF($A9747="Ūdeņraža jonu koncentrācija",VLOOKUP(Dati!$A9747,Normas!$A:$D,2,FALSE),VLOOKUP(Dati!$A9747,Normas!$A:$D,2,FALSE)*0.6)),"")</f>
      </c>
      <c r="G9747" s="2">
        <f>IFERROR(IF(ISBLANK($A9747),"",IF($A9747="Ūdeņraža jonu koncentrācija",VLOOKUP(Dati!$A9747,Normas!$A:$D,3,FALSE),VLOOKUP(Dati!$A9747,Normas!$A:$D,3,FALSE)*0.6)),"")</f>
      </c>
      <c r="H9747" s="2">
        <f>IFERROR(IF(ISBLANK($A9747),"",IF($A9747="Ūdeņraža jonu koncentrācija",VLOOKUP(Dati!$A9747,Normas!$A:$D,2,FALSE),VLOOKUP(Dati!$A9747,Normas!$A:$D,2,FALSE)*0.3)),"")</f>
      </c>
      <c r="I9747" s="2">
        <f>IFERROR(IF(ISBLANK($A9747),"",IF($A9747="Ūdeņraža jonu koncentrācija",VLOOKUP(Dati!$A9747,Normas!$A:$D,3,FALSE),VLOOKUP(Dati!$A9747,Normas!$A:$D,3,FALSE)*0.3)),"")</f>
      </c>
    </row>
    <row r="9748" spans="2:9" x14ac:dyDescent="0.2">
      <c r="B9748">
        <f>IF(ISBLANK(A9748),"",VLOOKUP(A9748,Normas!A:D,4,FALSE))</f>
      </c>
      <c r="E9748" s="2">
        <f>IF(ISBLANK(D9748),"",INT(YEARFRAC(D9748,'Vispārīga informācija'!$B$2)))</f>
      </c>
      <c r="F9748" s="2">
        <f>IFERROR(IF(ISBLANK($A9748),"",IF($A9748="Ūdeņraža jonu koncentrācija",VLOOKUP(Dati!$A9748,Normas!$A:$D,2,FALSE),VLOOKUP(Dati!$A9748,Normas!$A:$D,2,FALSE)*0.6)),"")</f>
      </c>
      <c r="G9748" s="2">
        <f>IFERROR(IF(ISBLANK($A9748),"",IF($A9748="Ūdeņraža jonu koncentrācija",VLOOKUP(Dati!$A9748,Normas!$A:$D,3,FALSE),VLOOKUP(Dati!$A9748,Normas!$A:$D,3,FALSE)*0.6)),"")</f>
      </c>
      <c r="H9748" s="2">
        <f>IFERROR(IF(ISBLANK($A9748),"",IF($A9748="Ūdeņraža jonu koncentrācija",VLOOKUP(Dati!$A9748,Normas!$A:$D,2,FALSE),VLOOKUP(Dati!$A9748,Normas!$A:$D,2,FALSE)*0.3)),"")</f>
      </c>
      <c r="I9748" s="2">
        <f>IFERROR(IF(ISBLANK($A9748),"",IF($A9748="Ūdeņraža jonu koncentrācija",VLOOKUP(Dati!$A9748,Normas!$A:$D,3,FALSE),VLOOKUP(Dati!$A9748,Normas!$A:$D,3,FALSE)*0.3)),"")</f>
      </c>
    </row>
    <row r="9749" spans="2:9" x14ac:dyDescent="0.2">
      <c r="B9749">
        <f>IF(ISBLANK(A9749),"",VLOOKUP(A9749,Normas!A:D,4,FALSE))</f>
      </c>
      <c r="E9749" s="2">
        <f>IF(ISBLANK(D9749),"",INT(YEARFRAC(D9749,'Vispārīga informācija'!$B$2)))</f>
      </c>
      <c r="F9749" s="2">
        <f>IFERROR(IF(ISBLANK($A9749),"",IF($A9749="Ūdeņraža jonu koncentrācija",VLOOKUP(Dati!$A9749,Normas!$A:$D,2,FALSE),VLOOKUP(Dati!$A9749,Normas!$A:$D,2,FALSE)*0.6)),"")</f>
      </c>
      <c r="G9749" s="2">
        <f>IFERROR(IF(ISBLANK($A9749),"",IF($A9749="Ūdeņraža jonu koncentrācija",VLOOKUP(Dati!$A9749,Normas!$A:$D,3,FALSE),VLOOKUP(Dati!$A9749,Normas!$A:$D,3,FALSE)*0.6)),"")</f>
      </c>
      <c r="H9749" s="2">
        <f>IFERROR(IF(ISBLANK($A9749),"",IF($A9749="Ūdeņraža jonu koncentrācija",VLOOKUP(Dati!$A9749,Normas!$A:$D,2,FALSE),VLOOKUP(Dati!$A9749,Normas!$A:$D,2,FALSE)*0.3)),"")</f>
      </c>
      <c r="I9749" s="2">
        <f>IFERROR(IF(ISBLANK($A9749),"",IF($A9749="Ūdeņraža jonu koncentrācija",VLOOKUP(Dati!$A9749,Normas!$A:$D,3,FALSE),VLOOKUP(Dati!$A9749,Normas!$A:$D,3,FALSE)*0.3)),"")</f>
      </c>
    </row>
    <row r="9750" spans="2:9" x14ac:dyDescent="0.2">
      <c r="B9750">
        <f>IF(ISBLANK(A9750),"",VLOOKUP(A9750,Normas!A:D,4,FALSE))</f>
      </c>
      <c r="E9750" s="2">
        <f>IF(ISBLANK(D9750),"",INT(YEARFRAC(D9750,'Vispārīga informācija'!$B$2)))</f>
      </c>
      <c r="F9750" s="2">
        <f>IFERROR(IF(ISBLANK($A9750),"",IF($A9750="Ūdeņraža jonu koncentrācija",VLOOKUP(Dati!$A9750,Normas!$A:$D,2,FALSE),VLOOKUP(Dati!$A9750,Normas!$A:$D,2,FALSE)*0.6)),"")</f>
      </c>
      <c r="G9750" s="2">
        <f>IFERROR(IF(ISBLANK($A9750),"",IF($A9750="Ūdeņraža jonu koncentrācija",VLOOKUP(Dati!$A9750,Normas!$A:$D,3,FALSE),VLOOKUP(Dati!$A9750,Normas!$A:$D,3,FALSE)*0.6)),"")</f>
      </c>
      <c r="H9750" s="2">
        <f>IFERROR(IF(ISBLANK($A9750),"",IF($A9750="Ūdeņraža jonu koncentrācija",VLOOKUP(Dati!$A9750,Normas!$A:$D,2,FALSE),VLOOKUP(Dati!$A9750,Normas!$A:$D,2,FALSE)*0.3)),"")</f>
      </c>
      <c r="I9750" s="2">
        <f>IFERROR(IF(ISBLANK($A9750),"",IF($A9750="Ūdeņraža jonu koncentrācija",VLOOKUP(Dati!$A9750,Normas!$A:$D,3,FALSE),VLOOKUP(Dati!$A9750,Normas!$A:$D,3,FALSE)*0.3)),"")</f>
      </c>
    </row>
    <row r="9751" spans="2:9" x14ac:dyDescent="0.2">
      <c r="B9751">
        <f>IF(ISBLANK(A9751),"",VLOOKUP(A9751,Normas!A:D,4,FALSE))</f>
      </c>
      <c r="E9751" s="2">
        <f>IF(ISBLANK(D9751),"",INT(YEARFRAC(D9751,'Vispārīga informācija'!$B$2)))</f>
      </c>
      <c r="F9751" s="2">
        <f>IFERROR(IF(ISBLANK($A9751),"",IF($A9751="Ūdeņraža jonu koncentrācija",VLOOKUP(Dati!$A9751,Normas!$A:$D,2,FALSE),VLOOKUP(Dati!$A9751,Normas!$A:$D,2,FALSE)*0.6)),"")</f>
      </c>
      <c r="G9751" s="2">
        <f>IFERROR(IF(ISBLANK($A9751),"",IF($A9751="Ūdeņraža jonu koncentrācija",VLOOKUP(Dati!$A9751,Normas!$A:$D,3,FALSE),VLOOKUP(Dati!$A9751,Normas!$A:$D,3,FALSE)*0.6)),"")</f>
      </c>
      <c r="H9751" s="2">
        <f>IFERROR(IF(ISBLANK($A9751),"",IF($A9751="Ūdeņraža jonu koncentrācija",VLOOKUP(Dati!$A9751,Normas!$A:$D,2,FALSE),VLOOKUP(Dati!$A9751,Normas!$A:$D,2,FALSE)*0.3)),"")</f>
      </c>
      <c r="I9751" s="2">
        <f>IFERROR(IF(ISBLANK($A9751),"",IF($A9751="Ūdeņraža jonu koncentrācija",VLOOKUP(Dati!$A9751,Normas!$A:$D,3,FALSE),VLOOKUP(Dati!$A9751,Normas!$A:$D,3,FALSE)*0.3)),"")</f>
      </c>
    </row>
    <row r="9752" spans="2:9" x14ac:dyDescent="0.2">
      <c r="B9752">
        <f>IF(ISBLANK(A9752),"",VLOOKUP(A9752,Normas!A:D,4,FALSE))</f>
      </c>
      <c r="E9752" s="2">
        <f>IF(ISBLANK(D9752),"",INT(YEARFRAC(D9752,'Vispārīga informācija'!$B$2)))</f>
      </c>
      <c r="F9752" s="2">
        <f>IFERROR(IF(ISBLANK($A9752),"",IF($A9752="Ūdeņraža jonu koncentrācija",VLOOKUP(Dati!$A9752,Normas!$A:$D,2,FALSE),VLOOKUP(Dati!$A9752,Normas!$A:$D,2,FALSE)*0.6)),"")</f>
      </c>
      <c r="G9752" s="2">
        <f>IFERROR(IF(ISBLANK($A9752),"",IF($A9752="Ūdeņraža jonu koncentrācija",VLOOKUP(Dati!$A9752,Normas!$A:$D,3,FALSE),VLOOKUP(Dati!$A9752,Normas!$A:$D,3,FALSE)*0.6)),"")</f>
      </c>
      <c r="H9752" s="2">
        <f>IFERROR(IF(ISBLANK($A9752),"",IF($A9752="Ūdeņraža jonu koncentrācija",VLOOKUP(Dati!$A9752,Normas!$A:$D,2,FALSE),VLOOKUP(Dati!$A9752,Normas!$A:$D,2,FALSE)*0.3)),"")</f>
      </c>
      <c r="I9752" s="2">
        <f>IFERROR(IF(ISBLANK($A9752),"",IF($A9752="Ūdeņraža jonu koncentrācija",VLOOKUP(Dati!$A9752,Normas!$A:$D,3,FALSE),VLOOKUP(Dati!$A9752,Normas!$A:$D,3,FALSE)*0.3)),"")</f>
      </c>
    </row>
    <row r="9753" spans="2:9" x14ac:dyDescent="0.2">
      <c r="B9753">
        <f>IF(ISBLANK(A9753),"",VLOOKUP(A9753,Normas!A:D,4,FALSE))</f>
      </c>
      <c r="E9753" s="2">
        <f>IF(ISBLANK(D9753),"",INT(YEARFRAC(D9753,'Vispārīga informācija'!$B$2)))</f>
      </c>
      <c r="F9753" s="2">
        <f>IFERROR(IF(ISBLANK($A9753),"",IF($A9753="Ūdeņraža jonu koncentrācija",VLOOKUP(Dati!$A9753,Normas!$A:$D,2,FALSE),VLOOKUP(Dati!$A9753,Normas!$A:$D,2,FALSE)*0.6)),"")</f>
      </c>
      <c r="G9753" s="2">
        <f>IFERROR(IF(ISBLANK($A9753),"",IF($A9753="Ūdeņraža jonu koncentrācija",VLOOKUP(Dati!$A9753,Normas!$A:$D,3,FALSE),VLOOKUP(Dati!$A9753,Normas!$A:$D,3,FALSE)*0.6)),"")</f>
      </c>
      <c r="H9753" s="2">
        <f>IFERROR(IF(ISBLANK($A9753),"",IF($A9753="Ūdeņraža jonu koncentrācija",VLOOKUP(Dati!$A9753,Normas!$A:$D,2,FALSE),VLOOKUP(Dati!$A9753,Normas!$A:$D,2,FALSE)*0.3)),"")</f>
      </c>
      <c r="I9753" s="2">
        <f>IFERROR(IF(ISBLANK($A9753),"",IF($A9753="Ūdeņraža jonu koncentrācija",VLOOKUP(Dati!$A9753,Normas!$A:$D,3,FALSE),VLOOKUP(Dati!$A9753,Normas!$A:$D,3,FALSE)*0.3)),"")</f>
      </c>
    </row>
    <row r="9754" spans="2:9" x14ac:dyDescent="0.2">
      <c r="B9754">
        <f>IF(ISBLANK(A9754),"",VLOOKUP(A9754,Normas!A:D,4,FALSE))</f>
      </c>
      <c r="E9754" s="2">
        <f>IF(ISBLANK(D9754),"",INT(YEARFRAC(D9754,'Vispārīga informācija'!$B$2)))</f>
      </c>
      <c r="F9754" s="2">
        <f>IFERROR(IF(ISBLANK($A9754),"",IF($A9754="Ūdeņraža jonu koncentrācija",VLOOKUP(Dati!$A9754,Normas!$A:$D,2,FALSE),VLOOKUP(Dati!$A9754,Normas!$A:$D,2,FALSE)*0.6)),"")</f>
      </c>
      <c r="G9754" s="2">
        <f>IFERROR(IF(ISBLANK($A9754),"",IF($A9754="Ūdeņraža jonu koncentrācija",VLOOKUP(Dati!$A9754,Normas!$A:$D,3,FALSE),VLOOKUP(Dati!$A9754,Normas!$A:$D,3,FALSE)*0.6)),"")</f>
      </c>
      <c r="H9754" s="2">
        <f>IFERROR(IF(ISBLANK($A9754),"",IF($A9754="Ūdeņraža jonu koncentrācija",VLOOKUP(Dati!$A9754,Normas!$A:$D,2,FALSE),VLOOKUP(Dati!$A9754,Normas!$A:$D,2,FALSE)*0.3)),"")</f>
      </c>
      <c r="I9754" s="2">
        <f>IFERROR(IF(ISBLANK($A9754),"",IF($A9754="Ūdeņraža jonu koncentrācija",VLOOKUP(Dati!$A9754,Normas!$A:$D,3,FALSE),VLOOKUP(Dati!$A9754,Normas!$A:$D,3,FALSE)*0.3)),"")</f>
      </c>
    </row>
    <row r="9755" spans="2:9" x14ac:dyDescent="0.2">
      <c r="B9755">
        <f>IF(ISBLANK(A9755),"",VLOOKUP(A9755,Normas!A:D,4,FALSE))</f>
      </c>
      <c r="E9755" s="2">
        <f>IF(ISBLANK(D9755),"",INT(YEARFRAC(D9755,'Vispārīga informācija'!$B$2)))</f>
      </c>
      <c r="F9755" s="2">
        <f>IFERROR(IF(ISBLANK($A9755),"",IF($A9755="Ūdeņraža jonu koncentrācija",VLOOKUP(Dati!$A9755,Normas!$A:$D,2,FALSE),VLOOKUP(Dati!$A9755,Normas!$A:$D,2,FALSE)*0.6)),"")</f>
      </c>
      <c r="G9755" s="2">
        <f>IFERROR(IF(ISBLANK($A9755),"",IF($A9755="Ūdeņraža jonu koncentrācija",VLOOKUP(Dati!$A9755,Normas!$A:$D,3,FALSE),VLOOKUP(Dati!$A9755,Normas!$A:$D,3,FALSE)*0.6)),"")</f>
      </c>
      <c r="H9755" s="2">
        <f>IFERROR(IF(ISBLANK($A9755),"",IF($A9755="Ūdeņraža jonu koncentrācija",VLOOKUP(Dati!$A9755,Normas!$A:$D,2,FALSE),VLOOKUP(Dati!$A9755,Normas!$A:$D,2,FALSE)*0.3)),"")</f>
      </c>
      <c r="I9755" s="2">
        <f>IFERROR(IF(ISBLANK($A9755),"",IF($A9755="Ūdeņraža jonu koncentrācija",VLOOKUP(Dati!$A9755,Normas!$A:$D,3,FALSE),VLOOKUP(Dati!$A9755,Normas!$A:$D,3,FALSE)*0.3)),"")</f>
      </c>
    </row>
    <row r="9756" spans="2:9" x14ac:dyDescent="0.2">
      <c r="B9756">
        <f>IF(ISBLANK(A9756),"",VLOOKUP(A9756,Normas!A:D,4,FALSE))</f>
      </c>
      <c r="E9756" s="2">
        <f>IF(ISBLANK(D9756),"",INT(YEARFRAC(D9756,'Vispārīga informācija'!$B$2)))</f>
      </c>
      <c r="F9756" s="2">
        <f>IFERROR(IF(ISBLANK($A9756),"",IF($A9756="Ūdeņraža jonu koncentrācija",VLOOKUP(Dati!$A9756,Normas!$A:$D,2,FALSE),VLOOKUP(Dati!$A9756,Normas!$A:$D,2,FALSE)*0.6)),"")</f>
      </c>
      <c r="G9756" s="2">
        <f>IFERROR(IF(ISBLANK($A9756),"",IF($A9756="Ūdeņraža jonu koncentrācija",VLOOKUP(Dati!$A9756,Normas!$A:$D,3,FALSE),VLOOKUP(Dati!$A9756,Normas!$A:$D,3,FALSE)*0.6)),"")</f>
      </c>
      <c r="H9756" s="2">
        <f>IFERROR(IF(ISBLANK($A9756),"",IF($A9756="Ūdeņraža jonu koncentrācija",VLOOKUP(Dati!$A9756,Normas!$A:$D,2,FALSE),VLOOKUP(Dati!$A9756,Normas!$A:$D,2,FALSE)*0.3)),"")</f>
      </c>
      <c r="I9756" s="2">
        <f>IFERROR(IF(ISBLANK($A9756),"",IF($A9756="Ūdeņraža jonu koncentrācija",VLOOKUP(Dati!$A9756,Normas!$A:$D,3,FALSE),VLOOKUP(Dati!$A9756,Normas!$A:$D,3,FALSE)*0.3)),"")</f>
      </c>
    </row>
    <row r="9757" spans="2:9" x14ac:dyDescent="0.2">
      <c r="B9757">
        <f>IF(ISBLANK(A9757),"",VLOOKUP(A9757,Normas!A:D,4,FALSE))</f>
      </c>
      <c r="E9757" s="2">
        <f>IF(ISBLANK(D9757),"",INT(YEARFRAC(D9757,'Vispārīga informācija'!$B$2)))</f>
      </c>
      <c r="F9757" s="2">
        <f>IFERROR(IF(ISBLANK($A9757),"",IF($A9757="Ūdeņraža jonu koncentrācija",VLOOKUP(Dati!$A9757,Normas!$A:$D,2,FALSE),VLOOKUP(Dati!$A9757,Normas!$A:$D,2,FALSE)*0.6)),"")</f>
      </c>
      <c r="G9757" s="2">
        <f>IFERROR(IF(ISBLANK($A9757),"",IF($A9757="Ūdeņraža jonu koncentrācija",VLOOKUP(Dati!$A9757,Normas!$A:$D,3,FALSE),VLOOKUP(Dati!$A9757,Normas!$A:$D,3,FALSE)*0.6)),"")</f>
      </c>
      <c r="H9757" s="2">
        <f>IFERROR(IF(ISBLANK($A9757),"",IF($A9757="Ūdeņraža jonu koncentrācija",VLOOKUP(Dati!$A9757,Normas!$A:$D,2,FALSE),VLOOKUP(Dati!$A9757,Normas!$A:$D,2,FALSE)*0.3)),"")</f>
      </c>
      <c r="I9757" s="2">
        <f>IFERROR(IF(ISBLANK($A9757),"",IF($A9757="Ūdeņraža jonu koncentrācija",VLOOKUP(Dati!$A9757,Normas!$A:$D,3,FALSE),VLOOKUP(Dati!$A9757,Normas!$A:$D,3,FALSE)*0.3)),"")</f>
      </c>
    </row>
    <row r="9758" spans="2:9" x14ac:dyDescent="0.2">
      <c r="B9758">
        <f>IF(ISBLANK(A9758),"",VLOOKUP(A9758,Normas!A:D,4,FALSE))</f>
      </c>
      <c r="E9758" s="2">
        <f>IF(ISBLANK(D9758),"",INT(YEARFRAC(D9758,'Vispārīga informācija'!$B$2)))</f>
      </c>
      <c r="F9758" s="2">
        <f>IFERROR(IF(ISBLANK($A9758),"",IF($A9758="Ūdeņraža jonu koncentrācija",VLOOKUP(Dati!$A9758,Normas!$A:$D,2,FALSE),VLOOKUP(Dati!$A9758,Normas!$A:$D,2,FALSE)*0.6)),"")</f>
      </c>
      <c r="G9758" s="2">
        <f>IFERROR(IF(ISBLANK($A9758),"",IF($A9758="Ūdeņraža jonu koncentrācija",VLOOKUP(Dati!$A9758,Normas!$A:$D,3,FALSE),VLOOKUP(Dati!$A9758,Normas!$A:$D,3,FALSE)*0.6)),"")</f>
      </c>
      <c r="H9758" s="2">
        <f>IFERROR(IF(ISBLANK($A9758),"",IF($A9758="Ūdeņraža jonu koncentrācija",VLOOKUP(Dati!$A9758,Normas!$A:$D,2,FALSE),VLOOKUP(Dati!$A9758,Normas!$A:$D,2,FALSE)*0.3)),"")</f>
      </c>
      <c r="I9758" s="2">
        <f>IFERROR(IF(ISBLANK($A9758),"",IF($A9758="Ūdeņraža jonu koncentrācija",VLOOKUP(Dati!$A9758,Normas!$A:$D,3,FALSE),VLOOKUP(Dati!$A9758,Normas!$A:$D,3,FALSE)*0.3)),"")</f>
      </c>
    </row>
    <row r="9759" spans="2:9" x14ac:dyDescent="0.2">
      <c r="B9759">
        <f>IF(ISBLANK(A9759),"",VLOOKUP(A9759,Normas!A:D,4,FALSE))</f>
      </c>
      <c r="E9759" s="2">
        <f>IF(ISBLANK(D9759),"",INT(YEARFRAC(D9759,'Vispārīga informācija'!$B$2)))</f>
      </c>
      <c r="F9759" s="2">
        <f>IFERROR(IF(ISBLANK($A9759),"",IF($A9759="Ūdeņraža jonu koncentrācija",VLOOKUP(Dati!$A9759,Normas!$A:$D,2,FALSE),VLOOKUP(Dati!$A9759,Normas!$A:$D,2,FALSE)*0.6)),"")</f>
      </c>
      <c r="G9759" s="2">
        <f>IFERROR(IF(ISBLANK($A9759),"",IF($A9759="Ūdeņraža jonu koncentrācija",VLOOKUP(Dati!$A9759,Normas!$A:$D,3,FALSE),VLOOKUP(Dati!$A9759,Normas!$A:$D,3,FALSE)*0.6)),"")</f>
      </c>
      <c r="H9759" s="2">
        <f>IFERROR(IF(ISBLANK($A9759),"",IF($A9759="Ūdeņraža jonu koncentrācija",VLOOKUP(Dati!$A9759,Normas!$A:$D,2,FALSE),VLOOKUP(Dati!$A9759,Normas!$A:$D,2,FALSE)*0.3)),"")</f>
      </c>
      <c r="I9759" s="2">
        <f>IFERROR(IF(ISBLANK($A9759),"",IF($A9759="Ūdeņraža jonu koncentrācija",VLOOKUP(Dati!$A9759,Normas!$A:$D,3,FALSE),VLOOKUP(Dati!$A9759,Normas!$A:$D,3,FALSE)*0.3)),"")</f>
      </c>
    </row>
    <row r="9760" spans="2:9" x14ac:dyDescent="0.2">
      <c r="B9760">
        <f>IF(ISBLANK(A9760),"",VLOOKUP(A9760,Normas!A:D,4,FALSE))</f>
      </c>
      <c r="E9760" s="2">
        <f>IF(ISBLANK(D9760),"",INT(YEARFRAC(D9760,'Vispārīga informācija'!$B$2)))</f>
      </c>
      <c r="F9760" s="2">
        <f>IFERROR(IF(ISBLANK($A9760),"",IF($A9760="Ūdeņraža jonu koncentrācija",VLOOKUP(Dati!$A9760,Normas!$A:$D,2,FALSE),VLOOKUP(Dati!$A9760,Normas!$A:$D,2,FALSE)*0.6)),"")</f>
      </c>
      <c r="G9760" s="2">
        <f>IFERROR(IF(ISBLANK($A9760),"",IF($A9760="Ūdeņraža jonu koncentrācija",VLOOKUP(Dati!$A9760,Normas!$A:$D,3,FALSE),VLOOKUP(Dati!$A9760,Normas!$A:$D,3,FALSE)*0.6)),"")</f>
      </c>
      <c r="H9760" s="2">
        <f>IFERROR(IF(ISBLANK($A9760),"",IF($A9760="Ūdeņraža jonu koncentrācija",VLOOKUP(Dati!$A9760,Normas!$A:$D,2,FALSE),VLOOKUP(Dati!$A9760,Normas!$A:$D,2,FALSE)*0.3)),"")</f>
      </c>
      <c r="I9760" s="2">
        <f>IFERROR(IF(ISBLANK($A9760),"",IF($A9760="Ūdeņraža jonu koncentrācija",VLOOKUP(Dati!$A9760,Normas!$A:$D,3,FALSE),VLOOKUP(Dati!$A9760,Normas!$A:$D,3,FALSE)*0.3)),"")</f>
      </c>
    </row>
    <row r="9761" spans="2:9" x14ac:dyDescent="0.2">
      <c r="B9761">
        <f>IF(ISBLANK(A9761),"",VLOOKUP(A9761,Normas!A:D,4,FALSE))</f>
      </c>
      <c r="E9761" s="2">
        <f>IF(ISBLANK(D9761),"",INT(YEARFRAC(D9761,'Vispārīga informācija'!$B$2)))</f>
      </c>
      <c r="F9761" s="2">
        <f>IFERROR(IF(ISBLANK($A9761),"",IF($A9761="Ūdeņraža jonu koncentrācija",VLOOKUP(Dati!$A9761,Normas!$A:$D,2,FALSE),VLOOKUP(Dati!$A9761,Normas!$A:$D,2,FALSE)*0.6)),"")</f>
      </c>
      <c r="G9761" s="2">
        <f>IFERROR(IF(ISBLANK($A9761),"",IF($A9761="Ūdeņraža jonu koncentrācija",VLOOKUP(Dati!$A9761,Normas!$A:$D,3,FALSE),VLOOKUP(Dati!$A9761,Normas!$A:$D,3,FALSE)*0.6)),"")</f>
      </c>
      <c r="H9761" s="2">
        <f>IFERROR(IF(ISBLANK($A9761),"",IF($A9761="Ūdeņraža jonu koncentrācija",VLOOKUP(Dati!$A9761,Normas!$A:$D,2,FALSE),VLOOKUP(Dati!$A9761,Normas!$A:$D,2,FALSE)*0.3)),"")</f>
      </c>
      <c r="I9761" s="2">
        <f>IFERROR(IF(ISBLANK($A9761),"",IF($A9761="Ūdeņraža jonu koncentrācija",VLOOKUP(Dati!$A9761,Normas!$A:$D,3,FALSE),VLOOKUP(Dati!$A9761,Normas!$A:$D,3,FALSE)*0.3)),"")</f>
      </c>
    </row>
    <row r="9762" spans="2:9" x14ac:dyDescent="0.2">
      <c r="B9762">
        <f>IF(ISBLANK(A9762),"",VLOOKUP(A9762,Normas!A:D,4,FALSE))</f>
      </c>
      <c r="E9762" s="2">
        <f>IF(ISBLANK(D9762),"",INT(YEARFRAC(D9762,'Vispārīga informācija'!$B$2)))</f>
      </c>
      <c r="F9762" s="2">
        <f>IFERROR(IF(ISBLANK($A9762),"",IF($A9762="Ūdeņraža jonu koncentrācija",VLOOKUP(Dati!$A9762,Normas!$A:$D,2,FALSE),VLOOKUP(Dati!$A9762,Normas!$A:$D,2,FALSE)*0.6)),"")</f>
      </c>
      <c r="G9762" s="2">
        <f>IFERROR(IF(ISBLANK($A9762),"",IF($A9762="Ūdeņraža jonu koncentrācija",VLOOKUP(Dati!$A9762,Normas!$A:$D,3,FALSE),VLOOKUP(Dati!$A9762,Normas!$A:$D,3,FALSE)*0.6)),"")</f>
      </c>
      <c r="H9762" s="2">
        <f>IFERROR(IF(ISBLANK($A9762),"",IF($A9762="Ūdeņraža jonu koncentrācija",VLOOKUP(Dati!$A9762,Normas!$A:$D,2,FALSE),VLOOKUP(Dati!$A9762,Normas!$A:$D,2,FALSE)*0.3)),"")</f>
      </c>
      <c r="I9762" s="2">
        <f>IFERROR(IF(ISBLANK($A9762),"",IF($A9762="Ūdeņraža jonu koncentrācija",VLOOKUP(Dati!$A9762,Normas!$A:$D,3,FALSE),VLOOKUP(Dati!$A9762,Normas!$A:$D,3,FALSE)*0.3)),"")</f>
      </c>
    </row>
    <row r="9763" spans="2:9" x14ac:dyDescent="0.2">
      <c r="B9763">
        <f>IF(ISBLANK(A9763),"",VLOOKUP(A9763,Normas!A:D,4,FALSE))</f>
      </c>
      <c r="E9763" s="2">
        <f>IF(ISBLANK(D9763),"",INT(YEARFRAC(D9763,'Vispārīga informācija'!$B$2)))</f>
      </c>
      <c r="F9763" s="2">
        <f>IFERROR(IF(ISBLANK($A9763),"",IF($A9763="Ūdeņraža jonu koncentrācija",VLOOKUP(Dati!$A9763,Normas!$A:$D,2,FALSE),VLOOKUP(Dati!$A9763,Normas!$A:$D,2,FALSE)*0.6)),"")</f>
      </c>
      <c r="G9763" s="2">
        <f>IFERROR(IF(ISBLANK($A9763),"",IF($A9763="Ūdeņraža jonu koncentrācija",VLOOKUP(Dati!$A9763,Normas!$A:$D,3,FALSE),VLOOKUP(Dati!$A9763,Normas!$A:$D,3,FALSE)*0.6)),"")</f>
      </c>
      <c r="H9763" s="2">
        <f>IFERROR(IF(ISBLANK($A9763),"",IF($A9763="Ūdeņraža jonu koncentrācija",VLOOKUP(Dati!$A9763,Normas!$A:$D,2,FALSE),VLOOKUP(Dati!$A9763,Normas!$A:$D,2,FALSE)*0.3)),"")</f>
      </c>
      <c r="I9763" s="2">
        <f>IFERROR(IF(ISBLANK($A9763),"",IF($A9763="Ūdeņraža jonu koncentrācija",VLOOKUP(Dati!$A9763,Normas!$A:$D,3,FALSE),VLOOKUP(Dati!$A9763,Normas!$A:$D,3,FALSE)*0.3)),"")</f>
      </c>
    </row>
    <row r="9764" spans="2:9" x14ac:dyDescent="0.2">
      <c r="B9764">
        <f>IF(ISBLANK(A9764),"",VLOOKUP(A9764,Normas!A:D,4,FALSE))</f>
      </c>
      <c r="E9764" s="2">
        <f>IF(ISBLANK(D9764),"",INT(YEARFRAC(D9764,'Vispārīga informācija'!$B$2)))</f>
      </c>
      <c r="F9764" s="2">
        <f>IFERROR(IF(ISBLANK($A9764),"",IF($A9764="Ūdeņraža jonu koncentrācija",VLOOKUP(Dati!$A9764,Normas!$A:$D,2,FALSE),VLOOKUP(Dati!$A9764,Normas!$A:$D,2,FALSE)*0.6)),"")</f>
      </c>
      <c r="G9764" s="2">
        <f>IFERROR(IF(ISBLANK($A9764),"",IF($A9764="Ūdeņraža jonu koncentrācija",VLOOKUP(Dati!$A9764,Normas!$A:$D,3,FALSE),VLOOKUP(Dati!$A9764,Normas!$A:$D,3,FALSE)*0.6)),"")</f>
      </c>
      <c r="H9764" s="2">
        <f>IFERROR(IF(ISBLANK($A9764),"",IF($A9764="Ūdeņraža jonu koncentrācija",VLOOKUP(Dati!$A9764,Normas!$A:$D,2,FALSE),VLOOKUP(Dati!$A9764,Normas!$A:$D,2,FALSE)*0.3)),"")</f>
      </c>
      <c r="I9764" s="2">
        <f>IFERROR(IF(ISBLANK($A9764),"",IF($A9764="Ūdeņraža jonu koncentrācija",VLOOKUP(Dati!$A9764,Normas!$A:$D,3,FALSE),VLOOKUP(Dati!$A9764,Normas!$A:$D,3,FALSE)*0.3)),"")</f>
      </c>
    </row>
    <row r="9765" spans="2:9" x14ac:dyDescent="0.2">
      <c r="B9765">
        <f>IF(ISBLANK(A9765),"",VLOOKUP(A9765,Normas!A:D,4,FALSE))</f>
      </c>
      <c r="E9765" s="2">
        <f>IF(ISBLANK(D9765),"",INT(YEARFRAC(D9765,'Vispārīga informācija'!$B$2)))</f>
      </c>
      <c r="F9765" s="2">
        <f>IFERROR(IF(ISBLANK($A9765),"",IF($A9765="Ūdeņraža jonu koncentrācija",VLOOKUP(Dati!$A9765,Normas!$A:$D,2,FALSE),VLOOKUP(Dati!$A9765,Normas!$A:$D,2,FALSE)*0.6)),"")</f>
      </c>
      <c r="G9765" s="2">
        <f>IFERROR(IF(ISBLANK($A9765),"",IF($A9765="Ūdeņraža jonu koncentrācija",VLOOKUP(Dati!$A9765,Normas!$A:$D,3,FALSE),VLOOKUP(Dati!$A9765,Normas!$A:$D,3,FALSE)*0.6)),"")</f>
      </c>
      <c r="H9765" s="2">
        <f>IFERROR(IF(ISBLANK($A9765),"",IF($A9765="Ūdeņraža jonu koncentrācija",VLOOKUP(Dati!$A9765,Normas!$A:$D,2,FALSE),VLOOKUP(Dati!$A9765,Normas!$A:$D,2,FALSE)*0.3)),"")</f>
      </c>
      <c r="I9765" s="2">
        <f>IFERROR(IF(ISBLANK($A9765),"",IF($A9765="Ūdeņraža jonu koncentrācija",VLOOKUP(Dati!$A9765,Normas!$A:$D,3,FALSE),VLOOKUP(Dati!$A9765,Normas!$A:$D,3,FALSE)*0.3)),"")</f>
      </c>
    </row>
    <row r="9766" spans="2:9" x14ac:dyDescent="0.2">
      <c r="B9766">
        <f>IF(ISBLANK(A9766),"",VLOOKUP(A9766,Normas!A:D,4,FALSE))</f>
      </c>
      <c r="E9766" s="2">
        <f>IF(ISBLANK(D9766),"",INT(YEARFRAC(D9766,'Vispārīga informācija'!$B$2)))</f>
      </c>
      <c r="F9766" s="2">
        <f>IFERROR(IF(ISBLANK($A9766),"",IF($A9766="Ūdeņraža jonu koncentrācija",VLOOKUP(Dati!$A9766,Normas!$A:$D,2,FALSE),VLOOKUP(Dati!$A9766,Normas!$A:$D,2,FALSE)*0.6)),"")</f>
      </c>
      <c r="G9766" s="2">
        <f>IFERROR(IF(ISBLANK($A9766),"",IF($A9766="Ūdeņraža jonu koncentrācija",VLOOKUP(Dati!$A9766,Normas!$A:$D,3,FALSE),VLOOKUP(Dati!$A9766,Normas!$A:$D,3,FALSE)*0.6)),"")</f>
      </c>
      <c r="H9766" s="2">
        <f>IFERROR(IF(ISBLANK($A9766),"",IF($A9766="Ūdeņraža jonu koncentrācija",VLOOKUP(Dati!$A9766,Normas!$A:$D,2,FALSE),VLOOKUP(Dati!$A9766,Normas!$A:$D,2,FALSE)*0.3)),"")</f>
      </c>
      <c r="I9766" s="2">
        <f>IFERROR(IF(ISBLANK($A9766),"",IF($A9766="Ūdeņraža jonu koncentrācija",VLOOKUP(Dati!$A9766,Normas!$A:$D,3,FALSE),VLOOKUP(Dati!$A9766,Normas!$A:$D,3,FALSE)*0.3)),"")</f>
      </c>
    </row>
    <row r="9767" spans="2:9" x14ac:dyDescent="0.2">
      <c r="B9767">
        <f>IF(ISBLANK(A9767),"",VLOOKUP(A9767,Normas!A:D,4,FALSE))</f>
      </c>
      <c r="E9767" s="2">
        <f>IF(ISBLANK(D9767),"",INT(YEARFRAC(D9767,'Vispārīga informācija'!$B$2)))</f>
      </c>
      <c r="F9767" s="2">
        <f>IFERROR(IF(ISBLANK($A9767),"",IF($A9767="Ūdeņraža jonu koncentrācija",VLOOKUP(Dati!$A9767,Normas!$A:$D,2,FALSE),VLOOKUP(Dati!$A9767,Normas!$A:$D,2,FALSE)*0.6)),"")</f>
      </c>
      <c r="G9767" s="2">
        <f>IFERROR(IF(ISBLANK($A9767),"",IF($A9767="Ūdeņraža jonu koncentrācija",VLOOKUP(Dati!$A9767,Normas!$A:$D,3,FALSE),VLOOKUP(Dati!$A9767,Normas!$A:$D,3,FALSE)*0.6)),"")</f>
      </c>
      <c r="H9767" s="2">
        <f>IFERROR(IF(ISBLANK($A9767),"",IF($A9767="Ūdeņraža jonu koncentrācija",VLOOKUP(Dati!$A9767,Normas!$A:$D,2,FALSE),VLOOKUP(Dati!$A9767,Normas!$A:$D,2,FALSE)*0.3)),"")</f>
      </c>
      <c r="I9767" s="2">
        <f>IFERROR(IF(ISBLANK($A9767),"",IF($A9767="Ūdeņraža jonu koncentrācija",VLOOKUP(Dati!$A9767,Normas!$A:$D,3,FALSE),VLOOKUP(Dati!$A9767,Normas!$A:$D,3,FALSE)*0.3)),"")</f>
      </c>
    </row>
    <row r="9768" spans="2:9" x14ac:dyDescent="0.2">
      <c r="B9768">
        <f>IF(ISBLANK(A9768),"",VLOOKUP(A9768,Normas!A:D,4,FALSE))</f>
      </c>
      <c r="E9768" s="2">
        <f>IF(ISBLANK(D9768),"",INT(YEARFRAC(D9768,'Vispārīga informācija'!$B$2)))</f>
      </c>
      <c r="F9768" s="2">
        <f>IFERROR(IF(ISBLANK($A9768),"",IF($A9768="Ūdeņraža jonu koncentrācija",VLOOKUP(Dati!$A9768,Normas!$A:$D,2,FALSE),VLOOKUP(Dati!$A9768,Normas!$A:$D,2,FALSE)*0.6)),"")</f>
      </c>
      <c r="G9768" s="2">
        <f>IFERROR(IF(ISBLANK($A9768),"",IF($A9768="Ūdeņraža jonu koncentrācija",VLOOKUP(Dati!$A9768,Normas!$A:$D,3,FALSE),VLOOKUP(Dati!$A9768,Normas!$A:$D,3,FALSE)*0.6)),"")</f>
      </c>
      <c r="H9768" s="2">
        <f>IFERROR(IF(ISBLANK($A9768),"",IF($A9768="Ūdeņraža jonu koncentrācija",VLOOKUP(Dati!$A9768,Normas!$A:$D,2,FALSE),VLOOKUP(Dati!$A9768,Normas!$A:$D,2,FALSE)*0.3)),"")</f>
      </c>
      <c r="I9768" s="2">
        <f>IFERROR(IF(ISBLANK($A9768),"",IF($A9768="Ūdeņraža jonu koncentrācija",VLOOKUP(Dati!$A9768,Normas!$A:$D,3,FALSE),VLOOKUP(Dati!$A9768,Normas!$A:$D,3,FALSE)*0.3)),"")</f>
      </c>
    </row>
    <row r="9769" spans="2:9" x14ac:dyDescent="0.2">
      <c r="B9769">
        <f>IF(ISBLANK(A9769),"",VLOOKUP(A9769,Normas!A:D,4,FALSE))</f>
      </c>
      <c r="E9769" s="2">
        <f>IF(ISBLANK(D9769),"",INT(YEARFRAC(D9769,'Vispārīga informācija'!$B$2)))</f>
      </c>
      <c r="F9769" s="2">
        <f>IFERROR(IF(ISBLANK($A9769),"",IF($A9769="Ūdeņraža jonu koncentrācija",VLOOKUP(Dati!$A9769,Normas!$A:$D,2,FALSE),VLOOKUP(Dati!$A9769,Normas!$A:$D,2,FALSE)*0.6)),"")</f>
      </c>
      <c r="G9769" s="2">
        <f>IFERROR(IF(ISBLANK($A9769),"",IF($A9769="Ūdeņraža jonu koncentrācija",VLOOKUP(Dati!$A9769,Normas!$A:$D,3,FALSE),VLOOKUP(Dati!$A9769,Normas!$A:$D,3,FALSE)*0.6)),"")</f>
      </c>
      <c r="H9769" s="2">
        <f>IFERROR(IF(ISBLANK($A9769),"",IF($A9769="Ūdeņraža jonu koncentrācija",VLOOKUP(Dati!$A9769,Normas!$A:$D,2,FALSE),VLOOKUP(Dati!$A9769,Normas!$A:$D,2,FALSE)*0.3)),"")</f>
      </c>
      <c r="I9769" s="2">
        <f>IFERROR(IF(ISBLANK($A9769),"",IF($A9769="Ūdeņraža jonu koncentrācija",VLOOKUP(Dati!$A9769,Normas!$A:$D,3,FALSE),VLOOKUP(Dati!$A9769,Normas!$A:$D,3,FALSE)*0.3)),"")</f>
      </c>
    </row>
    <row r="9770" spans="2:9" x14ac:dyDescent="0.2">
      <c r="B9770">
        <f>IF(ISBLANK(A9770),"",VLOOKUP(A9770,Normas!A:D,4,FALSE))</f>
      </c>
      <c r="E9770" s="2">
        <f>IF(ISBLANK(D9770),"",INT(YEARFRAC(D9770,'Vispārīga informācija'!$B$2)))</f>
      </c>
      <c r="F9770" s="2">
        <f>IFERROR(IF(ISBLANK($A9770),"",IF($A9770="Ūdeņraža jonu koncentrācija",VLOOKUP(Dati!$A9770,Normas!$A:$D,2,FALSE),VLOOKUP(Dati!$A9770,Normas!$A:$D,2,FALSE)*0.6)),"")</f>
      </c>
      <c r="G9770" s="2">
        <f>IFERROR(IF(ISBLANK($A9770),"",IF($A9770="Ūdeņraža jonu koncentrācija",VLOOKUP(Dati!$A9770,Normas!$A:$D,3,FALSE),VLOOKUP(Dati!$A9770,Normas!$A:$D,3,FALSE)*0.6)),"")</f>
      </c>
      <c r="H9770" s="2">
        <f>IFERROR(IF(ISBLANK($A9770),"",IF($A9770="Ūdeņraža jonu koncentrācija",VLOOKUP(Dati!$A9770,Normas!$A:$D,2,FALSE),VLOOKUP(Dati!$A9770,Normas!$A:$D,2,FALSE)*0.3)),"")</f>
      </c>
      <c r="I9770" s="2">
        <f>IFERROR(IF(ISBLANK($A9770),"",IF($A9770="Ūdeņraža jonu koncentrācija",VLOOKUP(Dati!$A9770,Normas!$A:$D,3,FALSE),VLOOKUP(Dati!$A9770,Normas!$A:$D,3,FALSE)*0.3)),"")</f>
      </c>
    </row>
    <row r="9771" spans="2:9" x14ac:dyDescent="0.2">
      <c r="B9771">
        <f>IF(ISBLANK(A9771),"",VLOOKUP(A9771,Normas!A:D,4,FALSE))</f>
      </c>
      <c r="E9771" s="2">
        <f>IF(ISBLANK(D9771),"",INT(YEARFRAC(D9771,'Vispārīga informācija'!$B$2)))</f>
      </c>
      <c r="F9771" s="2">
        <f>IFERROR(IF(ISBLANK($A9771),"",IF($A9771="Ūdeņraža jonu koncentrācija",VLOOKUP(Dati!$A9771,Normas!$A:$D,2,FALSE),VLOOKUP(Dati!$A9771,Normas!$A:$D,2,FALSE)*0.6)),"")</f>
      </c>
      <c r="G9771" s="2">
        <f>IFERROR(IF(ISBLANK($A9771),"",IF($A9771="Ūdeņraža jonu koncentrācija",VLOOKUP(Dati!$A9771,Normas!$A:$D,3,FALSE),VLOOKUP(Dati!$A9771,Normas!$A:$D,3,FALSE)*0.6)),"")</f>
      </c>
      <c r="H9771" s="2">
        <f>IFERROR(IF(ISBLANK($A9771),"",IF($A9771="Ūdeņraža jonu koncentrācija",VLOOKUP(Dati!$A9771,Normas!$A:$D,2,FALSE),VLOOKUP(Dati!$A9771,Normas!$A:$D,2,FALSE)*0.3)),"")</f>
      </c>
      <c r="I9771" s="2">
        <f>IFERROR(IF(ISBLANK($A9771),"",IF($A9771="Ūdeņraža jonu koncentrācija",VLOOKUP(Dati!$A9771,Normas!$A:$D,3,FALSE),VLOOKUP(Dati!$A9771,Normas!$A:$D,3,FALSE)*0.3)),"")</f>
      </c>
    </row>
    <row r="9772" spans="2:9" x14ac:dyDescent="0.2">
      <c r="B9772">
        <f>IF(ISBLANK(A9772),"",VLOOKUP(A9772,Normas!A:D,4,FALSE))</f>
      </c>
      <c r="E9772" s="2">
        <f>IF(ISBLANK(D9772),"",INT(YEARFRAC(D9772,'Vispārīga informācija'!$B$2)))</f>
      </c>
      <c r="F9772" s="2">
        <f>IFERROR(IF(ISBLANK($A9772),"",IF($A9772="Ūdeņraža jonu koncentrācija",VLOOKUP(Dati!$A9772,Normas!$A:$D,2,FALSE),VLOOKUP(Dati!$A9772,Normas!$A:$D,2,FALSE)*0.6)),"")</f>
      </c>
      <c r="G9772" s="2">
        <f>IFERROR(IF(ISBLANK($A9772),"",IF($A9772="Ūdeņraža jonu koncentrācija",VLOOKUP(Dati!$A9772,Normas!$A:$D,3,FALSE),VLOOKUP(Dati!$A9772,Normas!$A:$D,3,FALSE)*0.6)),"")</f>
      </c>
      <c r="H9772" s="2">
        <f>IFERROR(IF(ISBLANK($A9772),"",IF($A9772="Ūdeņraža jonu koncentrācija",VLOOKUP(Dati!$A9772,Normas!$A:$D,2,FALSE),VLOOKUP(Dati!$A9772,Normas!$A:$D,2,FALSE)*0.3)),"")</f>
      </c>
      <c r="I9772" s="2">
        <f>IFERROR(IF(ISBLANK($A9772),"",IF($A9772="Ūdeņraža jonu koncentrācija",VLOOKUP(Dati!$A9772,Normas!$A:$D,3,FALSE),VLOOKUP(Dati!$A9772,Normas!$A:$D,3,FALSE)*0.3)),"")</f>
      </c>
    </row>
    <row r="9773" spans="2:9" x14ac:dyDescent="0.2">
      <c r="B9773">
        <f>IF(ISBLANK(A9773),"",VLOOKUP(A9773,Normas!A:D,4,FALSE))</f>
      </c>
      <c r="E9773" s="2">
        <f>IF(ISBLANK(D9773),"",INT(YEARFRAC(D9773,'Vispārīga informācija'!$B$2)))</f>
      </c>
      <c r="F9773" s="2">
        <f>IFERROR(IF(ISBLANK($A9773),"",IF($A9773="Ūdeņraža jonu koncentrācija",VLOOKUP(Dati!$A9773,Normas!$A:$D,2,FALSE),VLOOKUP(Dati!$A9773,Normas!$A:$D,2,FALSE)*0.6)),"")</f>
      </c>
      <c r="G9773" s="2">
        <f>IFERROR(IF(ISBLANK($A9773),"",IF($A9773="Ūdeņraža jonu koncentrācija",VLOOKUP(Dati!$A9773,Normas!$A:$D,3,FALSE),VLOOKUP(Dati!$A9773,Normas!$A:$D,3,FALSE)*0.6)),"")</f>
      </c>
      <c r="H9773" s="2">
        <f>IFERROR(IF(ISBLANK($A9773),"",IF($A9773="Ūdeņraža jonu koncentrācija",VLOOKUP(Dati!$A9773,Normas!$A:$D,2,FALSE),VLOOKUP(Dati!$A9773,Normas!$A:$D,2,FALSE)*0.3)),"")</f>
      </c>
      <c r="I9773" s="2">
        <f>IFERROR(IF(ISBLANK($A9773),"",IF($A9773="Ūdeņraža jonu koncentrācija",VLOOKUP(Dati!$A9773,Normas!$A:$D,3,FALSE),VLOOKUP(Dati!$A9773,Normas!$A:$D,3,FALSE)*0.3)),"")</f>
      </c>
    </row>
    <row r="9774" spans="2:9" x14ac:dyDescent="0.2">
      <c r="B9774">
        <f>IF(ISBLANK(A9774),"",VLOOKUP(A9774,Normas!A:D,4,FALSE))</f>
      </c>
      <c r="E9774" s="2">
        <f>IF(ISBLANK(D9774),"",INT(YEARFRAC(D9774,'Vispārīga informācija'!$B$2)))</f>
      </c>
      <c r="F9774" s="2">
        <f>IFERROR(IF(ISBLANK($A9774),"",IF($A9774="Ūdeņraža jonu koncentrācija",VLOOKUP(Dati!$A9774,Normas!$A:$D,2,FALSE),VLOOKUP(Dati!$A9774,Normas!$A:$D,2,FALSE)*0.6)),"")</f>
      </c>
      <c r="G9774" s="2">
        <f>IFERROR(IF(ISBLANK($A9774),"",IF($A9774="Ūdeņraža jonu koncentrācija",VLOOKUP(Dati!$A9774,Normas!$A:$D,3,FALSE),VLOOKUP(Dati!$A9774,Normas!$A:$D,3,FALSE)*0.6)),"")</f>
      </c>
      <c r="H9774" s="2">
        <f>IFERROR(IF(ISBLANK($A9774),"",IF($A9774="Ūdeņraža jonu koncentrācija",VLOOKUP(Dati!$A9774,Normas!$A:$D,2,FALSE),VLOOKUP(Dati!$A9774,Normas!$A:$D,2,FALSE)*0.3)),"")</f>
      </c>
      <c r="I9774" s="2">
        <f>IFERROR(IF(ISBLANK($A9774),"",IF($A9774="Ūdeņraža jonu koncentrācija",VLOOKUP(Dati!$A9774,Normas!$A:$D,3,FALSE),VLOOKUP(Dati!$A9774,Normas!$A:$D,3,FALSE)*0.3)),"")</f>
      </c>
    </row>
    <row r="9775" spans="2:9" x14ac:dyDescent="0.2">
      <c r="B9775">
        <f>IF(ISBLANK(A9775),"",VLOOKUP(A9775,Normas!A:D,4,FALSE))</f>
      </c>
      <c r="E9775" s="2">
        <f>IF(ISBLANK(D9775),"",INT(YEARFRAC(D9775,'Vispārīga informācija'!$B$2)))</f>
      </c>
      <c r="F9775" s="2">
        <f>IFERROR(IF(ISBLANK($A9775),"",IF($A9775="Ūdeņraža jonu koncentrācija",VLOOKUP(Dati!$A9775,Normas!$A:$D,2,FALSE),VLOOKUP(Dati!$A9775,Normas!$A:$D,2,FALSE)*0.6)),"")</f>
      </c>
      <c r="G9775" s="2">
        <f>IFERROR(IF(ISBLANK($A9775),"",IF($A9775="Ūdeņraža jonu koncentrācija",VLOOKUP(Dati!$A9775,Normas!$A:$D,3,FALSE),VLOOKUP(Dati!$A9775,Normas!$A:$D,3,FALSE)*0.6)),"")</f>
      </c>
      <c r="H9775" s="2">
        <f>IFERROR(IF(ISBLANK($A9775),"",IF($A9775="Ūdeņraža jonu koncentrācija",VLOOKUP(Dati!$A9775,Normas!$A:$D,2,FALSE),VLOOKUP(Dati!$A9775,Normas!$A:$D,2,FALSE)*0.3)),"")</f>
      </c>
      <c r="I9775" s="2">
        <f>IFERROR(IF(ISBLANK($A9775),"",IF($A9775="Ūdeņraža jonu koncentrācija",VLOOKUP(Dati!$A9775,Normas!$A:$D,3,FALSE),VLOOKUP(Dati!$A9775,Normas!$A:$D,3,FALSE)*0.3)),"")</f>
      </c>
    </row>
    <row r="9776" spans="2:9" x14ac:dyDescent="0.2">
      <c r="B9776">
        <f>IF(ISBLANK(A9776),"",VLOOKUP(A9776,Normas!A:D,4,FALSE))</f>
      </c>
      <c r="E9776" s="2">
        <f>IF(ISBLANK(D9776),"",INT(YEARFRAC(D9776,'Vispārīga informācija'!$B$2)))</f>
      </c>
      <c r="F9776" s="2">
        <f>IFERROR(IF(ISBLANK($A9776),"",IF($A9776="Ūdeņraža jonu koncentrācija",VLOOKUP(Dati!$A9776,Normas!$A:$D,2,FALSE),VLOOKUP(Dati!$A9776,Normas!$A:$D,2,FALSE)*0.6)),"")</f>
      </c>
      <c r="G9776" s="2">
        <f>IFERROR(IF(ISBLANK($A9776),"",IF($A9776="Ūdeņraža jonu koncentrācija",VLOOKUP(Dati!$A9776,Normas!$A:$D,3,FALSE),VLOOKUP(Dati!$A9776,Normas!$A:$D,3,FALSE)*0.6)),"")</f>
      </c>
      <c r="H9776" s="2">
        <f>IFERROR(IF(ISBLANK($A9776),"",IF($A9776="Ūdeņraža jonu koncentrācija",VLOOKUP(Dati!$A9776,Normas!$A:$D,2,FALSE),VLOOKUP(Dati!$A9776,Normas!$A:$D,2,FALSE)*0.3)),"")</f>
      </c>
      <c r="I9776" s="2">
        <f>IFERROR(IF(ISBLANK($A9776),"",IF($A9776="Ūdeņraža jonu koncentrācija",VLOOKUP(Dati!$A9776,Normas!$A:$D,3,FALSE),VLOOKUP(Dati!$A9776,Normas!$A:$D,3,FALSE)*0.3)),"")</f>
      </c>
    </row>
    <row r="9777" spans="2:9" x14ac:dyDescent="0.2">
      <c r="B9777">
        <f>IF(ISBLANK(A9777),"",VLOOKUP(A9777,Normas!A:D,4,FALSE))</f>
      </c>
      <c r="E9777" s="2">
        <f>IF(ISBLANK(D9777),"",INT(YEARFRAC(D9777,'Vispārīga informācija'!$B$2)))</f>
      </c>
      <c r="F9777" s="2">
        <f>IFERROR(IF(ISBLANK($A9777),"",IF($A9777="Ūdeņraža jonu koncentrācija",VLOOKUP(Dati!$A9777,Normas!$A:$D,2,FALSE),VLOOKUP(Dati!$A9777,Normas!$A:$D,2,FALSE)*0.6)),"")</f>
      </c>
      <c r="G9777" s="2">
        <f>IFERROR(IF(ISBLANK($A9777),"",IF($A9777="Ūdeņraža jonu koncentrācija",VLOOKUP(Dati!$A9777,Normas!$A:$D,3,FALSE),VLOOKUP(Dati!$A9777,Normas!$A:$D,3,FALSE)*0.6)),"")</f>
      </c>
      <c r="H9777" s="2">
        <f>IFERROR(IF(ISBLANK($A9777),"",IF($A9777="Ūdeņraža jonu koncentrācija",VLOOKUP(Dati!$A9777,Normas!$A:$D,2,FALSE),VLOOKUP(Dati!$A9777,Normas!$A:$D,2,FALSE)*0.3)),"")</f>
      </c>
      <c r="I9777" s="2">
        <f>IFERROR(IF(ISBLANK($A9777),"",IF($A9777="Ūdeņraža jonu koncentrācija",VLOOKUP(Dati!$A9777,Normas!$A:$D,3,FALSE),VLOOKUP(Dati!$A9777,Normas!$A:$D,3,FALSE)*0.3)),"")</f>
      </c>
    </row>
    <row r="9778" spans="2:9" x14ac:dyDescent="0.2">
      <c r="B9778">
        <f>IF(ISBLANK(A9778),"",VLOOKUP(A9778,Normas!A:D,4,FALSE))</f>
      </c>
      <c r="E9778" s="2">
        <f>IF(ISBLANK(D9778),"",INT(YEARFRAC(D9778,'Vispārīga informācija'!$B$2)))</f>
      </c>
      <c r="F9778" s="2">
        <f>IFERROR(IF(ISBLANK($A9778),"",IF($A9778="Ūdeņraža jonu koncentrācija",VLOOKUP(Dati!$A9778,Normas!$A:$D,2,FALSE),VLOOKUP(Dati!$A9778,Normas!$A:$D,2,FALSE)*0.6)),"")</f>
      </c>
      <c r="G9778" s="2">
        <f>IFERROR(IF(ISBLANK($A9778),"",IF($A9778="Ūdeņraža jonu koncentrācija",VLOOKUP(Dati!$A9778,Normas!$A:$D,3,FALSE),VLOOKUP(Dati!$A9778,Normas!$A:$D,3,FALSE)*0.6)),"")</f>
      </c>
      <c r="H9778" s="2">
        <f>IFERROR(IF(ISBLANK($A9778),"",IF($A9778="Ūdeņraža jonu koncentrācija",VLOOKUP(Dati!$A9778,Normas!$A:$D,2,FALSE),VLOOKUP(Dati!$A9778,Normas!$A:$D,2,FALSE)*0.3)),"")</f>
      </c>
      <c r="I9778" s="2">
        <f>IFERROR(IF(ISBLANK($A9778),"",IF($A9778="Ūdeņraža jonu koncentrācija",VLOOKUP(Dati!$A9778,Normas!$A:$D,3,FALSE),VLOOKUP(Dati!$A9778,Normas!$A:$D,3,FALSE)*0.3)),"")</f>
      </c>
    </row>
    <row r="9779" spans="2:9" x14ac:dyDescent="0.2">
      <c r="B9779">
        <f>IF(ISBLANK(A9779),"",VLOOKUP(A9779,Normas!A:D,4,FALSE))</f>
      </c>
      <c r="E9779" s="2">
        <f>IF(ISBLANK(D9779),"",INT(YEARFRAC(D9779,'Vispārīga informācija'!$B$2)))</f>
      </c>
      <c r="F9779" s="2">
        <f>IFERROR(IF(ISBLANK($A9779),"",IF($A9779="Ūdeņraža jonu koncentrācija",VLOOKUP(Dati!$A9779,Normas!$A:$D,2,FALSE),VLOOKUP(Dati!$A9779,Normas!$A:$D,2,FALSE)*0.6)),"")</f>
      </c>
      <c r="G9779" s="2">
        <f>IFERROR(IF(ISBLANK($A9779),"",IF($A9779="Ūdeņraža jonu koncentrācija",VLOOKUP(Dati!$A9779,Normas!$A:$D,3,FALSE),VLOOKUP(Dati!$A9779,Normas!$A:$D,3,FALSE)*0.6)),"")</f>
      </c>
      <c r="H9779" s="2">
        <f>IFERROR(IF(ISBLANK($A9779),"",IF($A9779="Ūdeņraža jonu koncentrācija",VLOOKUP(Dati!$A9779,Normas!$A:$D,2,FALSE),VLOOKUP(Dati!$A9779,Normas!$A:$D,2,FALSE)*0.3)),"")</f>
      </c>
      <c r="I9779" s="2">
        <f>IFERROR(IF(ISBLANK($A9779),"",IF($A9779="Ūdeņraža jonu koncentrācija",VLOOKUP(Dati!$A9779,Normas!$A:$D,3,FALSE),VLOOKUP(Dati!$A9779,Normas!$A:$D,3,FALSE)*0.3)),"")</f>
      </c>
    </row>
    <row r="9780" spans="2:9" x14ac:dyDescent="0.2">
      <c r="B9780">
        <f>IF(ISBLANK(A9780),"",VLOOKUP(A9780,Normas!A:D,4,FALSE))</f>
      </c>
      <c r="E9780" s="2">
        <f>IF(ISBLANK(D9780),"",INT(YEARFRAC(D9780,'Vispārīga informācija'!$B$2)))</f>
      </c>
      <c r="F9780" s="2">
        <f>IFERROR(IF(ISBLANK($A9780),"",IF($A9780="Ūdeņraža jonu koncentrācija",VLOOKUP(Dati!$A9780,Normas!$A:$D,2,FALSE),VLOOKUP(Dati!$A9780,Normas!$A:$D,2,FALSE)*0.6)),"")</f>
      </c>
      <c r="G9780" s="2">
        <f>IFERROR(IF(ISBLANK($A9780),"",IF($A9780="Ūdeņraža jonu koncentrācija",VLOOKUP(Dati!$A9780,Normas!$A:$D,3,FALSE),VLOOKUP(Dati!$A9780,Normas!$A:$D,3,FALSE)*0.6)),"")</f>
      </c>
      <c r="H9780" s="2">
        <f>IFERROR(IF(ISBLANK($A9780),"",IF($A9780="Ūdeņraža jonu koncentrācija",VLOOKUP(Dati!$A9780,Normas!$A:$D,2,FALSE),VLOOKUP(Dati!$A9780,Normas!$A:$D,2,FALSE)*0.3)),"")</f>
      </c>
      <c r="I9780" s="2">
        <f>IFERROR(IF(ISBLANK($A9780),"",IF($A9780="Ūdeņraža jonu koncentrācija",VLOOKUP(Dati!$A9780,Normas!$A:$D,3,FALSE),VLOOKUP(Dati!$A9780,Normas!$A:$D,3,FALSE)*0.3)),"")</f>
      </c>
    </row>
    <row r="9781" spans="2:9" x14ac:dyDescent="0.2">
      <c r="B9781">
        <f>IF(ISBLANK(A9781),"",VLOOKUP(A9781,Normas!A:D,4,FALSE))</f>
      </c>
      <c r="E9781" s="2">
        <f>IF(ISBLANK(D9781),"",INT(YEARFRAC(D9781,'Vispārīga informācija'!$B$2)))</f>
      </c>
      <c r="F9781" s="2">
        <f>IFERROR(IF(ISBLANK($A9781),"",IF($A9781="Ūdeņraža jonu koncentrācija",VLOOKUP(Dati!$A9781,Normas!$A:$D,2,FALSE),VLOOKUP(Dati!$A9781,Normas!$A:$D,2,FALSE)*0.6)),"")</f>
      </c>
      <c r="G9781" s="2">
        <f>IFERROR(IF(ISBLANK($A9781),"",IF($A9781="Ūdeņraža jonu koncentrācija",VLOOKUP(Dati!$A9781,Normas!$A:$D,3,FALSE),VLOOKUP(Dati!$A9781,Normas!$A:$D,3,FALSE)*0.6)),"")</f>
      </c>
      <c r="H9781" s="2">
        <f>IFERROR(IF(ISBLANK($A9781),"",IF($A9781="Ūdeņraža jonu koncentrācija",VLOOKUP(Dati!$A9781,Normas!$A:$D,2,FALSE),VLOOKUP(Dati!$A9781,Normas!$A:$D,2,FALSE)*0.3)),"")</f>
      </c>
      <c r="I9781" s="2">
        <f>IFERROR(IF(ISBLANK($A9781),"",IF($A9781="Ūdeņraža jonu koncentrācija",VLOOKUP(Dati!$A9781,Normas!$A:$D,3,FALSE),VLOOKUP(Dati!$A9781,Normas!$A:$D,3,FALSE)*0.3)),"")</f>
      </c>
    </row>
    <row r="9782" spans="2:9" x14ac:dyDescent="0.2">
      <c r="B9782">
        <f>IF(ISBLANK(A9782),"",VLOOKUP(A9782,Normas!A:D,4,FALSE))</f>
      </c>
      <c r="E9782" s="2">
        <f>IF(ISBLANK(D9782),"",INT(YEARFRAC(D9782,'Vispārīga informācija'!$B$2)))</f>
      </c>
      <c r="F9782" s="2">
        <f>IFERROR(IF(ISBLANK($A9782),"",IF($A9782="Ūdeņraža jonu koncentrācija",VLOOKUP(Dati!$A9782,Normas!$A:$D,2,FALSE),VLOOKUP(Dati!$A9782,Normas!$A:$D,2,FALSE)*0.6)),"")</f>
      </c>
      <c r="G9782" s="2">
        <f>IFERROR(IF(ISBLANK($A9782),"",IF($A9782="Ūdeņraža jonu koncentrācija",VLOOKUP(Dati!$A9782,Normas!$A:$D,3,FALSE),VLOOKUP(Dati!$A9782,Normas!$A:$D,3,FALSE)*0.6)),"")</f>
      </c>
      <c r="H9782" s="2">
        <f>IFERROR(IF(ISBLANK($A9782),"",IF($A9782="Ūdeņraža jonu koncentrācija",VLOOKUP(Dati!$A9782,Normas!$A:$D,2,FALSE),VLOOKUP(Dati!$A9782,Normas!$A:$D,2,FALSE)*0.3)),"")</f>
      </c>
      <c r="I9782" s="2">
        <f>IFERROR(IF(ISBLANK($A9782),"",IF($A9782="Ūdeņraža jonu koncentrācija",VLOOKUP(Dati!$A9782,Normas!$A:$D,3,FALSE),VLOOKUP(Dati!$A9782,Normas!$A:$D,3,FALSE)*0.3)),"")</f>
      </c>
    </row>
    <row r="9783" spans="2:9" x14ac:dyDescent="0.2">
      <c r="B9783">
        <f>IF(ISBLANK(A9783),"",VLOOKUP(A9783,Normas!A:D,4,FALSE))</f>
      </c>
      <c r="E9783" s="2">
        <f>IF(ISBLANK(D9783),"",INT(YEARFRAC(D9783,'Vispārīga informācija'!$B$2)))</f>
      </c>
      <c r="F9783" s="2">
        <f>IFERROR(IF(ISBLANK($A9783),"",IF($A9783="Ūdeņraža jonu koncentrācija",VLOOKUP(Dati!$A9783,Normas!$A:$D,2,FALSE),VLOOKUP(Dati!$A9783,Normas!$A:$D,2,FALSE)*0.6)),"")</f>
      </c>
      <c r="G9783" s="2">
        <f>IFERROR(IF(ISBLANK($A9783),"",IF($A9783="Ūdeņraža jonu koncentrācija",VLOOKUP(Dati!$A9783,Normas!$A:$D,3,FALSE),VLOOKUP(Dati!$A9783,Normas!$A:$D,3,FALSE)*0.6)),"")</f>
      </c>
      <c r="H9783" s="2">
        <f>IFERROR(IF(ISBLANK($A9783),"",IF($A9783="Ūdeņraža jonu koncentrācija",VLOOKUP(Dati!$A9783,Normas!$A:$D,2,FALSE),VLOOKUP(Dati!$A9783,Normas!$A:$D,2,FALSE)*0.3)),"")</f>
      </c>
      <c r="I9783" s="2">
        <f>IFERROR(IF(ISBLANK($A9783),"",IF($A9783="Ūdeņraža jonu koncentrācija",VLOOKUP(Dati!$A9783,Normas!$A:$D,3,FALSE),VLOOKUP(Dati!$A9783,Normas!$A:$D,3,FALSE)*0.3)),"")</f>
      </c>
    </row>
    <row r="9784" spans="2:9" x14ac:dyDescent="0.2">
      <c r="B9784">
        <f>IF(ISBLANK(A9784),"",VLOOKUP(A9784,Normas!A:D,4,FALSE))</f>
      </c>
      <c r="E9784" s="2">
        <f>IF(ISBLANK(D9784),"",INT(YEARFRAC(D9784,'Vispārīga informācija'!$B$2)))</f>
      </c>
      <c r="F9784" s="2">
        <f>IFERROR(IF(ISBLANK($A9784),"",IF($A9784="Ūdeņraža jonu koncentrācija",VLOOKUP(Dati!$A9784,Normas!$A:$D,2,FALSE),VLOOKUP(Dati!$A9784,Normas!$A:$D,2,FALSE)*0.6)),"")</f>
      </c>
      <c r="G9784" s="2">
        <f>IFERROR(IF(ISBLANK($A9784),"",IF($A9784="Ūdeņraža jonu koncentrācija",VLOOKUP(Dati!$A9784,Normas!$A:$D,3,FALSE),VLOOKUP(Dati!$A9784,Normas!$A:$D,3,FALSE)*0.6)),"")</f>
      </c>
      <c r="H9784" s="2">
        <f>IFERROR(IF(ISBLANK($A9784),"",IF($A9784="Ūdeņraža jonu koncentrācija",VLOOKUP(Dati!$A9784,Normas!$A:$D,2,FALSE),VLOOKUP(Dati!$A9784,Normas!$A:$D,2,FALSE)*0.3)),"")</f>
      </c>
      <c r="I9784" s="2">
        <f>IFERROR(IF(ISBLANK($A9784),"",IF($A9784="Ūdeņraža jonu koncentrācija",VLOOKUP(Dati!$A9784,Normas!$A:$D,3,FALSE),VLOOKUP(Dati!$A9784,Normas!$A:$D,3,FALSE)*0.3)),"")</f>
      </c>
    </row>
    <row r="9785" spans="2:9" x14ac:dyDescent="0.2">
      <c r="B9785">
        <f>IF(ISBLANK(A9785),"",VLOOKUP(A9785,Normas!A:D,4,FALSE))</f>
      </c>
      <c r="E9785" s="2">
        <f>IF(ISBLANK(D9785),"",INT(YEARFRAC(D9785,'Vispārīga informācija'!$B$2)))</f>
      </c>
      <c r="F9785" s="2">
        <f>IFERROR(IF(ISBLANK($A9785),"",IF($A9785="Ūdeņraža jonu koncentrācija",VLOOKUP(Dati!$A9785,Normas!$A:$D,2,FALSE),VLOOKUP(Dati!$A9785,Normas!$A:$D,2,FALSE)*0.6)),"")</f>
      </c>
      <c r="G9785" s="2">
        <f>IFERROR(IF(ISBLANK($A9785),"",IF($A9785="Ūdeņraža jonu koncentrācija",VLOOKUP(Dati!$A9785,Normas!$A:$D,3,FALSE),VLOOKUP(Dati!$A9785,Normas!$A:$D,3,FALSE)*0.6)),"")</f>
      </c>
      <c r="H9785" s="2">
        <f>IFERROR(IF(ISBLANK($A9785),"",IF($A9785="Ūdeņraža jonu koncentrācija",VLOOKUP(Dati!$A9785,Normas!$A:$D,2,FALSE),VLOOKUP(Dati!$A9785,Normas!$A:$D,2,FALSE)*0.3)),"")</f>
      </c>
      <c r="I9785" s="2">
        <f>IFERROR(IF(ISBLANK($A9785),"",IF($A9785="Ūdeņraža jonu koncentrācija",VLOOKUP(Dati!$A9785,Normas!$A:$D,3,FALSE),VLOOKUP(Dati!$A9785,Normas!$A:$D,3,FALSE)*0.3)),"")</f>
      </c>
    </row>
    <row r="9786" spans="2:9" x14ac:dyDescent="0.2">
      <c r="B9786">
        <f>IF(ISBLANK(A9786),"",VLOOKUP(A9786,Normas!A:D,4,FALSE))</f>
      </c>
      <c r="E9786" s="2">
        <f>IF(ISBLANK(D9786),"",INT(YEARFRAC(D9786,'Vispārīga informācija'!$B$2)))</f>
      </c>
      <c r="F9786" s="2">
        <f>IFERROR(IF(ISBLANK($A9786),"",IF($A9786="Ūdeņraža jonu koncentrācija",VLOOKUP(Dati!$A9786,Normas!$A:$D,2,FALSE),VLOOKUP(Dati!$A9786,Normas!$A:$D,2,FALSE)*0.6)),"")</f>
      </c>
      <c r="G9786" s="2">
        <f>IFERROR(IF(ISBLANK($A9786),"",IF($A9786="Ūdeņraža jonu koncentrācija",VLOOKUP(Dati!$A9786,Normas!$A:$D,3,FALSE),VLOOKUP(Dati!$A9786,Normas!$A:$D,3,FALSE)*0.6)),"")</f>
      </c>
      <c r="H9786" s="2">
        <f>IFERROR(IF(ISBLANK($A9786),"",IF($A9786="Ūdeņraža jonu koncentrācija",VLOOKUP(Dati!$A9786,Normas!$A:$D,2,FALSE),VLOOKUP(Dati!$A9786,Normas!$A:$D,2,FALSE)*0.3)),"")</f>
      </c>
      <c r="I9786" s="2">
        <f>IFERROR(IF(ISBLANK($A9786),"",IF($A9786="Ūdeņraža jonu koncentrācija",VLOOKUP(Dati!$A9786,Normas!$A:$D,3,FALSE),VLOOKUP(Dati!$A9786,Normas!$A:$D,3,FALSE)*0.3)),"")</f>
      </c>
    </row>
    <row r="9787" spans="2:9" x14ac:dyDescent="0.2">
      <c r="B9787">
        <f>IF(ISBLANK(A9787),"",VLOOKUP(A9787,Normas!A:D,4,FALSE))</f>
      </c>
      <c r="E9787" s="2">
        <f>IF(ISBLANK(D9787),"",INT(YEARFRAC(D9787,'Vispārīga informācija'!$B$2)))</f>
      </c>
      <c r="F9787" s="2">
        <f>IFERROR(IF(ISBLANK($A9787),"",IF($A9787="Ūdeņraža jonu koncentrācija",VLOOKUP(Dati!$A9787,Normas!$A:$D,2,FALSE),VLOOKUP(Dati!$A9787,Normas!$A:$D,2,FALSE)*0.6)),"")</f>
      </c>
      <c r="G9787" s="2">
        <f>IFERROR(IF(ISBLANK($A9787),"",IF($A9787="Ūdeņraža jonu koncentrācija",VLOOKUP(Dati!$A9787,Normas!$A:$D,3,FALSE),VLOOKUP(Dati!$A9787,Normas!$A:$D,3,FALSE)*0.6)),"")</f>
      </c>
      <c r="H9787" s="2">
        <f>IFERROR(IF(ISBLANK($A9787),"",IF($A9787="Ūdeņraža jonu koncentrācija",VLOOKUP(Dati!$A9787,Normas!$A:$D,2,FALSE),VLOOKUP(Dati!$A9787,Normas!$A:$D,2,FALSE)*0.3)),"")</f>
      </c>
      <c r="I9787" s="2">
        <f>IFERROR(IF(ISBLANK($A9787),"",IF($A9787="Ūdeņraža jonu koncentrācija",VLOOKUP(Dati!$A9787,Normas!$A:$D,3,FALSE),VLOOKUP(Dati!$A9787,Normas!$A:$D,3,FALSE)*0.3)),"")</f>
      </c>
    </row>
    <row r="9788" spans="2:9" x14ac:dyDescent="0.2">
      <c r="B9788">
        <f>IF(ISBLANK(A9788),"",VLOOKUP(A9788,Normas!A:D,4,FALSE))</f>
      </c>
      <c r="E9788" s="2">
        <f>IF(ISBLANK(D9788),"",INT(YEARFRAC(D9788,'Vispārīga informācija'!$B$2)))</f>
      </c>
      <c r="F9788" s="2">
        <f>IFERROR(IF(ISBLANK($A9788),"",IF($A9788="Ūdeņraža jonu koncentrācija",VLOOKUP(Dati!$A9788,Normas!$A:$D,2,FALSE),VLOOKUP(Dati!$A9788,Normas!$A:$D,2,FALSE)*0.6)),"")</f>
      </c>
      <c r="G9788" s="2">
        <f>IFERROR(IF(ISBLANK($A9788),"",IF($A9788="Ūdeņraža jonu koncentrācija",VLOOKUP(Dati!$A9788,Normas!$A:$D,3,FALSE),VLOOKUP(Dati!$A9788,Normas!$A:$D,3,FALSE)*0.6)),"")</f>
      </c>
      <c r="H9788" s="2">
        <f>IFERROR(IF(ISBLANK($A9788),"",IF($A9788="Ūdeņraža jonu koncentrācija",VLOOKUP(Dati!$A9788,Normas!$A:$D,2,FALSE),VLOOKUP(Dati!$A9788,Normas!$A:$D,2,FALSE)*0.3)),"")</f>
      </c>
      <c r="I9788" s="2">
        <f>IFERROR(IF(ISBLANK($A9788),"",IF($A9788="Ūdeņraža jonu koncentrācija",VLOOKUP(Dati!$A9788,Normas!$A:$D,3,FALSE),VLOOKUP(Dati!$A9788,Normas!$A:$D,3,FALSE)*0.3)),"")</f>
      </c>
    </row>
    <row r="9789" spans="2:9" x14ac:dyDescent="0.2">
      <c r="B9789">
        <f>IF(ISBLANK(A9789),"",VLOOKUP(A9789,Normas!A:D,4,FALSE))</f>
      </c>
      <c r="E9789" s="2">
        <f>IF(ISBLANK(D9789),"",INT(YEARFRAC(D9789,'Vispārīga informācija'!$B$2)))</f>
      </c>
      <c r="F9789" s="2">
        <f>IFERROR(IF(ISBLANK($A9789),"",IF($A9789="Ūdeņraža jonu koncentrācija",VLOOKUP(Dati!$A9789,Normas!$A:$D,2,FALSE),VLOOKUP(Dati!$A9789,Normas!$A:$D,2,FALSE)*0.6)),"")</f>
      </c>
      <c r="G9789" s="2">
        <f>IFERROR(IF(ISBLANK($A9789),"",IF($A9789="Ūdeņraža jonu koncentrācija",VLOOKUP(Dati!$A9789,Normas!$A:$D,3,FALSE),VLOOKUP(Dati!$A9789,Normas!$A:$D,3,FALSE)*0.6)),"")</f>
      </c>
      <c r="H9789" s="2">
        <f>IFERROR(IF(ISBLANK($A9789),"",IF($A9789="Ūdeņraža jonu koncentrācija",VLOOKUP(Dati!$A9789,Normas!$A:$D,2,FALSE),VLOOKUP(Dati!$A9789,Normas!$A:$D,2,FALSE)*0.3)),"")</f>
      </c>
      <c r="I9789" s="2">
        <f>IFERROR(IF(ISBLANK($A9789),"",IF($A9789="Ūdeņraža jonu koncentrācija",VLOOKUP(Dati!$A9789,Normas!$A:$D,3,FALSE),VLOOKUP(Dati!$A9789,Normas!$A:$D,3,FALSE)*0.3)),"")</f>
      </c>
    </row>
    <row r="9790" spans="2:9" x14ac:dyDescent="0.2">
      <c r="B9790">
        <f>IF(ISBLANK(A9790),"",VLOOKUP(A9790,Normas!A:D,4,FALSE))</f>
      </c>
      <c r="E9790" s="2">
        <f>IF(ISBLANK(D9790),"",INT(YEARFRAC(D9790,'Vispārīga informācija'!$B$2)))</f>
      </c>
      <c r="F9790" s="2">
        <f>IFERROR(IF(ISBLANK($A9790),"",IF($A9790="Ūdeņraža jonu koncentrācija",VLOOKUP(Dati!$A9790,Normas!$A:$D,2,FALSE),VLOOKUP(Dati!$A9790,Normas!$A:$D,2,FALSE)*0.6)),"")</f>
      </c>
      <c r="G9790" s="2">
        <f>IFERROR(IF(ISBLANK($A9790),"",IF($A9790="Ūdeņraža jonu koncentrācija",VLOOKUP(Dati!$A9790,Normas!$A:$D,3,FALSE),VLOOKUP(Dati!$A9790,Normas!$A:$D,3,FALSE)*0.6)),"")</f>
      </c>
      <c r="H9790" s="2">
        <f>IFERROR(IF(ISBLANK($A9790),"",IF($A9790="Ūdeņraža jonu koncentrācija",VLOOKUP(Dati!$A9790,Normas!$A:$D,2,FALSE),VLOOKUP(Dati!$A9790,Normas!$A:$D,2,FALSE)*0.3)),"")</f>
      </c>
      <c r="I9790" s="2">
        <f>IFERROR(IF(ISBLANK($A9790),"",IF($A9790="Ūdeņraža jonu koncentrācija",VLOOKUP(Dati!$A9790,Normas!$A:$D,3,FALSE),VLOOKUP(Dati!$A9790,Normas!$A:$D,3,FALSE)*0.3)),"")</f>
      </c>
    </row>
    <row r="9791" spans="2:9" x14ac:dyDescent="0.2">
      <c r="B9791">
        <f>IF(ISBLANK(A9791),"",VLOOKUP(A9791,Normas!A:D,4,FALSE))</f>
      </c>
      <c r="E9791" s="2">
        <f>IF(ISBLANK(D9791),"",INT(YEARFRAC(D9791,'Vispārīga informācija'!$B$2)))</f>
      </c>
      <c r="F9791" s="2">
        <f>IFERROR(IF(ISBLANK($A9791),"",IF($A9791="Ūdeņraža jonu koncentrācija",VLOOKUP(Dati!$A9791,Normas!$A:$D,2,FALSE),VLOOKUP(Dati!$A9791,Normas!$A:$D,2,FALSE)*0.6)),"")</f>
      </c>
      <c r="G9791" s="2">
        <f>IFERROR(IF(ISBLANK($A9791),"",IF($A9791="Ūdeņraža jonu koncentrācija",VLOOKUP(Dati!$A9791,Normas!$A:$D,3,FALSE),VLOOKUP(Dati!$A9791,Normas!$A:$D,3,FALSE)*0.6)),"")</f>
      </c>
      <c r="H9791" s="2">
        <f>IFERROR(IF(ISBLANK($A9791),"",IF($A9791="Ūdeņraža jonu koncentrācija",VLOOKUP(Dati!$A9791,Normas!$A:$D,2,FALSE),VLOOKUP(Dati!$A9791,Normas!$A:$D,2,FALSE)*0.3)),"")</f>
      </c>
      <c r="I9791" s="2">
        <f>IFERROR(IF(ISBLANK($A9791),"",IF($A9791="Ūdeņraža jonu koncentrācija",VLOOKUP(Dati!$A9791,Normas!$A:$D,3,FALSE),VLOOKUP(Dati!$A9791,Normas!$A:$D,3,FALSE)*0.3)),"")</f>
      </c>
    </row>
    <row r="9792" spans="2:9" x14ac:dyDescent="0.2">
      <c r="B9792">
        <f>IF(ISBLANK(A9792),"",VLOOKUP(A9792,Normas!A:D,4,FALSE))</f>
      </c>
      <c r="E9792" s="2">
        <f>IF(ISBLANK(D9792),"",INT(YEARFRAC(D9792,'Vispārīga informācija'!$B$2)))</f>
      </c>
      <c r="F9792" s="2">
        <f>IFERROR(IF(ISBLANK($A9792),"",IF($A9792="Ūdeņraža jonu koncentrācija",VLOOKUP(Dati!$A9792,Normas!$A:$D,2,FALSE),VLOOKUP(Dati!$A9792,Normas!$A:$D,2,FALSE)*0.6)),"")</f>
      </c>
      <c r="G9792" s="2">
        <f>IFERROR(IF(ISBLANK($A9792),"",IF($A9792="Ūdeņraža jonu koncentrācija",VLOOKUP(Dati!$A9792,Normas!$A:$D,3,FALSE),VLOOKUP(Dati!$A9792,Normas!$A:$D,3,FALSE)*0.6)),"")</f>
      </c>
      <c r="H9792" s="2">
        <f>IFERROR(IF(ISBLANK($A9792),"",IF($A9792="Ūdeņraža jonu koncentrācija",VLOOKUP(Dati!$A9792,Normas!$A:$D,2,FALSE),VLOOKUP(Dati!$A9792,Normas!$A:$D,2,FALSE)*0.3)),"")</f>
      </c>
      <c r="I9792" s="2">
        <f>IFERROR(IF(ISBLANK($A9792),"",IF($A9792="Ūdeņraža jonu koncentrācija",VLOOKUP(Dati!$A9792,Normas!$A:$D,3,FALSE),VLOOKUP(Dati!$A9792,Normas!$A:$D,3,FALSE)*0.3)),"")</f>
      </c>
    </row>
    <row r="9793" spans="2:9" x14ac:dyDescent="0.2">
      <c r="B9793">
        <f>IF(ISBLANK(A9793),"",VLOOKUP(A9793,Normas!A:D,4,FALSE))</f>
      </c>
      <c r="E9793" s="2">
        <f>IF(ISBLANK(D9793),"",INT(YEARFRAC(D9793,'Vispārīga informācija'!$B$2)))</f>
      </c>
      <c r="F9793" s="2">
        <f>IFERROR(IF(ISBLANK($A9793),"",IF($A9793="Ūdeņraža jonu koncentrācija",VLOOKUP(Dati!$A9793,Normas!$A:$D,2,FALSE),VLOOKUP(Dati!$A9793,Normas!$A:$D,2,FALSE)*0.6)),"")</f>
      </c>
      <c r="G9793" s="2">
        <f>IFERROR(IF(ISBLANK($A9793),"",IF($A9793="Ūdeņraža jonu koncentrācija",VLOOKUP(Dati!$A9793,Normas!$A:$D,3,FALSE),VLOOKUP(Dati!$A9793,Normas!$A:$D,3,FALSE)*0.6)),"")</f>
      </c>
      <c r="H9793" s="2">
        <f>IFERROR(IF(ISBLANK($A9793),"",IF($A9793="Ūdeņraža jonu koncentrācija",VLOOKUP(Dati!$A9793,Normas!$A:$D,2,FALSE),VLOOKUP(Dati!$A9793,Normas!$A:$D,2,FALSE)*0.3)),"")</f>
      </c>
      <c r="I9793" s="2">
        <f>IFERROR(IF(ISBLANK($A9793),"",IF($A9793="Ūdeņraža jonu koncentrācija",VLOOKUP(Dati!$A9793,Normas!$A:$D,3,FALSE),VLOOKUP(Dati!$A9793,Normas!$A:$D,3,FALSE)*0.3)),"")</f>
      </c>
    </row>
    <row r="9794" spans="2:9" x14ac:dyDescent="0.2">
      <c r="B9794">
        <f>IF(ISBLANK(A9794),"",VLOOKUP(A9794,Normas!A:D,4,FALSE))</f>
      </c>
      <c r="E9794" s="2">
        <f>IF(ISBLANK(D9794),"",INT(YEARFRAC(D9794,'Vispārīga informācija'!$B$2)))</f>
      </c>
      <c r="F9794" s="2">
        <f>IFERROR(IF(ISBLANK($A9794),"",IF($A9794="Ūdeņraža jonu koncentrācija",VLOOKUP(Dati!$A9794,Normas!$A:$D,2,FALSE),VLOOKUP(Dati!$A9794,Normas!$A:$D,2,FALSE)*0.6)),"")</f>
      </c>
      <c r="G9794" s="2">
        <f>IFERROR(IF(ISBLANK($A9794),"",IF($A9794="Ūdeņraža jonu koncentrācija",VLOOKUP(Dati!$A9794,Normas!$A:$D,3,FALSE),VLOOKUP(Dati!$A9794,Normas!$A:$D,3,FALSE)*0.6)),"")</f>
      </c>
      <c r="H9794" s="2">
        <f>IFERROR(IF(ISBLANK($A9794),"",IF($A9794="Ūdeņraža jonu koncentrācija",VLOOKUP(Dati!$A9794,Normas!$A:$D,2,FALSE),VLOOKUP(Dati!$A9794,Normas!$A:$D,2,FALSE)*0.3)),"")</f>
      </c>
      <c r="I9794" s="2">
        <f>IFERROR(IF(ISBLANK($A9794),"",IF($A9794="Ūdeņraža jonu koncentrācija",VLOOKUP(Dati!$A9794,Normas!$A:$D,3,FALSE),VLOOKUP(Dati!$A9794,Normas!$A:$D,3,FALSE)*0.3)),"")</f>
      </c>
    </row>
    <row r="9795" spans="2:9" x14ac:dyDescent="0.2">
      <c r="B9795">
        <f>IF(ISBLANK(A9795),"",VLOOKUP(A9795,Normas!A:D,4,FALSE))</f>
      </c>
      <c r="E9795" s="2">
        <f>IF(ISBLANK(D9795),"",INT(YEARFRAC(D9795,'Vispārīga informācija'!$B$2)))</f>
      </c>
      <c r="F9795" s="2">
        <f>IFERROR(IF(ISBLANK($A9795),"",IF($A9795="Ūdeņraža jonu koncentrācija",VLOOKUP(Dati!$A9795,Normas!$A:$D,2,FALSE),VLOOKUP(Dati!$A9795,Normas!$A:$D,2,FALSE)*0.6)),"")</f>
      </c>
      <c r="G9795" s="2">
        <f>IFERROR(IF(ISBLANK($A9795),"",IF($A9795="Ūdeņraža jonu koncentrācija",VLOOKUP(Dati!$A9795,Normas!$A:$D,3,FALSE),VLOOKUP(Dati!$A9795,Normas!$A:$D,3,FALSE)*0.6)),"")</f>
      </c>
      <c r="H9795" s="2">
        <f>IFERROR(IF(ISBLANK($A9795),"",IF($A9795="Ūdeņraža jonu koncentrācija",VLOOKUP(Dati!$A9795,Normas!$A:$D,2,FALSE),VLOOKUP(Dati!$A9795,Normas!$A:$D,2,FALSE)*0.3)),"")</f>
      </c>
      <c r="I9795" s="2">
        <f>IFERROR(IF(ISBLANK($A9795),"",IF($A9795="Ūdeņraža jonu koncentrācija",VLOOKUP(Dati!$A9795,Normas!$A:$D,3,FALSE),VLOOKUP(Dati!$A9795,Normas!$A:$D,3,FALSE)*0.3)),"")</f>
      </c>
    </row>
    <row r="9796" spans="2:9" x14ac:dyDescent="0.2">
      <c r="B9796">
        <f>IF(ISBLANK(A9796),"",VLOOKUP(A9796,Normas!A:D,4,FALSE))</f>
      </c>
      <c r="E9796" s="2">
        <f>IF(ISBLANK(D9796),"",INT(YEARFRAC(D9796,'Vispārīga informācija'!$B$2)))</f>
      </c>
      <c r="F9796" s="2">
        <f>IFERROR(IF(ISBLANK($A9796),"",IF($A9796="Ūdeņraža jonu koncentrācija",VLOOKUP(Dati!$A9796,Normas!$A:$D,2,FALSE),VLOOKUP(Dati!$A9796,Normas!$A:$D,2,FALSE)*0.6)),"")</f>
      </c>
      <c r="G9796" s="2">
        <f>IFERROR(IF(ISBLANK($A9796),"",IF($A9796="Ūdeņraža jonu koncentrācija",VLOOKUP(Dati!$A9796,Normas!$A:$D,3,FALSE),VLOOKUP(Dati!$A9796,Normas!$A:$D,3,FALSE)*0.6)),"")</f>
      </c>
      <c r="H9796" s="2">
        <f>IFERROR(IF(ISBLANK($A9796),"",IF($A9796="Ūdeņraža jonu koncentrācija",VLOOKUP(Dati!$A9796,Normas!$A:$D,2,FALSE),VLOOKUP(Dati!$A9796,Normas!$A:$D,2,FALSE)*0.3)),"")</f>
      </c>
      <c r="I9796" s="2">
        <f>IFERROR(IF(ISBLANK($A9796),"",IF($A9796="Ūdeņraža jonu koncentrācija",VLOOKUP(Dati!$A9796,Normas!$A:$D,3,FALSE),VLOOKUP(Dati!$A9796,Normas!$A:$D,3,FALSE)*0.3)),"")</f>
      </c>
    </row>
    <row r="9797" spans="2:9" x14ac:dyDescent="0.2">
      <c r="B9797">
        <f>IF(ISBLANK(A9797),"",VLOOKUP(A9797,Normas!A:D,4,FALSE))</f>
      </c>
      <c r="E9797" s="2">
        <f>IF(ISBLANK(D9797),"",INT(YEARFRAC(D9797,'Vispārīga informācija'!$B$2)))</f>
      </c>
      <c r="F9797" s="2">
        <f>IFERROR(IF(ISBLANK($A9797),"",IF($A9797="Ūdeņraža jonu koncentrācija",VLOOKUP(Dati!$A9797,Normas!$A:$D,2,FALSE),VLOOKUP(Dati!$A9797,Normas!$A:$D,2,FALSE)*0.6)),"")</f>
      </c>
      <c r="G9797" s="2">
        <f>IFERROR(IF(ISBLANK($A9797),"",IF($A9797="Ūdeņraža jonu koncentrācija",VLOOKUP(Dati!$A9797,Normas!$A:$D,3,FALSE),VLOOKUP(Dati!$A9797,Normas!$A:$D,3,FALSE)*0.6)),"")</f>
      </c>
      <c r="H9797" s="2">
        <f>IFERROR(IF(ISBLANK($A9797),"",IF($A9797="Ūdeņraža jonu koncentrācija",VLOOKUP(Dati!$A9797,Normas!$A:$D,2,FALSE),VLOOKUP(Dati!$A9797,Normas!$A:$D,2,FALSE)*0.3)),"")</f>
      </c>
      <c r="I9797" s="2">
        <f>IFERROR(IF(ISBLANK($A9797),"",IF($A9797="Ūdeņraža jonu koncentrācija",VLOOKUP(Dati!$A9797,Normas!$A:$D,3,FALSE),VLOOKUP(Dati!$A9797,Normas!$A:$D,3,FALSE)*0.3)),"")</f>
      </c>
    </row>
    <row r="9798" spans="2:9" x14ac:dyDescent="0.2">
      <c r="B9798">
        <f>IF(ISBLANK(A9798),"",VLOOKUP(A9798,Normas!A:D,4,FALSE))</f>
      </c>
      <c r="E9798" s="2">
        <f>IF(ISBLANK(D9798),"",INT(YEARFRAC(D9798,'Vispārīga informācija'!$B$2)))</f>
      </c>
      <c r="F9798" s="2">
        <f>IFERROR(IF(ISBLANK($A9798),"",IF($A9798="Ūdeņraža jonu koncentrācija",VLOOKUP(Dati!$A9798,Normas!$A:$D,2,FALSE),VLOOKUP(Dati!$A9798,Normas!$A:$D,2,FALSE)*0.6)),"")</f>
      </c>
      <c r="G9798" s="2">
        <f>IFERROR(IF(ISBLANK($A9798),"",IF($A9798="Ūdeņraža jonu koncentrācija",VLOOKUP(Dati!$A9798,Normas!$A:$D,3,FALSE),VLOOKUP(Dati!$A9798,Normas!$A:$D,3,FALSE)*0.6)),"")</f>
      </c>
      <c r="H9798" s="2">
        <f>IFERROR(IF(ISBLANK($A9798),"",IF($A9798="Ūdeņraža jonu koncentrācija",VLOOKUP(Dati!$A9798,Normas!$A:$D,2,FALSE),VLOOKUP(Dati!$A9798,Normas!$A:$D,2,FALSE)*0.3)),"")</f>
      </c>
      <c r="I9798" s="2">
        <f>IFERROR(IF(ISBLANK($A9798),"",IF($A9798="Ūdeņraža jonu koncentrācija",VLOOKUP(Dati!$A9798,Normas!$A:$D,3,FALSE),VLOOKUP(Dati!$A9798,Normas!$A:$D,3,FALSE)*0.3)),"")</f>
      </c>
    </row>
    <row r="9799" spans="2:9" x14ac:dyDescent="0.2">
      <c r="B9799">
        <f>IF(ISBLANK(A9799),"",VLOOKUP(A9799,Normas!A:D,4,FALSE))</f>
      </c>
      <c r="E9799" s="2">
        <f>IF(ISBLANK(D9799),"",INT(YEARFRAC(D9799,'Vispārīga informācija'!$B$2)))</f>
      </c>
      <c r="F9799" s="2">
        <f>IFERROR(IF(ISBLANK($A9799),"",IF($A9799="Ūdeņraža jonu koncentrācija",VLOOKUP(Dati!$A9799,Normas!$A:$D,2,FALSE),VLOOKUP(Dati!$A9799,Normas!$A:$D,2,FALSE)*0.6)),"")</f>
      </c>
      <c r="G9799" s="2">
        <f>IFERROR(IF(ISBLANK($A9799),"",IF($A9799="Ūdeņraža jonu koncentrācija",VLOOKUP(Dati!$A9799,Normas!$A:$D,3,FALSE),VLOOKUP(Dati!$A9799,Normas!$A:$D,3,FALSE)*0.6)),"")</f>
      </c>
      <c r="H9799" s="2">
        <f>IFERROR(IF(ISBLANK($A9799),"",IF($A9799="Ūdeņraža jonu koncentrācija",VLOOKUP(Dati!$A9799,Normas!$A:$D,2,FALSE),VLOOKUP(Dati!$A9799,Normas!$A:$D,2,FALSE)*0.3)),"")</f>
      </c>
      <c r="I9799" s="2">
        <f>IFERROR(IF(ISBLANK($A9799),"",IF($A9799="Ūdeņraža jonu koncentrācija",VLOOKUP(Dati!$A9799,Normas!$A:$D,3,FALSE),VLOOKUP(Dati!$A9799,Normas!$A:$D,3,FALSE)*0.3)),"")</f>
      </c>
    </row>
    <row r="9800" spans="2:9" x14ac:dyDescent="0.2">
      <c r="B9800">
        <f>IF(ISBLANK(A9800),"",VLOOKUP(A9800,Normas!A:D,4,FALSE))</f>
      </c>
      <c r="E9800" s="2">
        <f>IF(ISBLANK(D9800),"",INT(YEARFRAC(D9800,'Vispārīga informācija'!$B$2)))</f>
      </c>
      <c r="F9800" s="2">
        <f>IFERROR(IF(ISBLANK($A9800),"",IF($A9800="Ūdeņraža jonu koncentrācija",VLOOKUP(Dati!$A9800,Normas!$A:$D,2,FALSE),VLOOKUP(Dati!$A9800,Normas!$A:$D,2,FALSE)*0.6)),"")</f>
      </c>
      <c r="G9800" s="2">
        <f>IFERROR(IF(ISBLANK($A9800),"",IF($A9800="Ūdeņraža jonu koncentrācija",VLOOKUP(Dati!$A9800,Normas!$A:$D,3,FALSE),VLOOKUP(Dati!$A9800,Normas!$A:$D,3,FALSE)*0.6)),"")</f>
      </c>
      <c r="H9800" s="2">
        <f>IFERROR(IF(ISBLANK($A9800),"",IF($A9800="Ūdeņraža jonu koncentrācija",VLOOKUP(Dati!$A9800,Normas!$A:$D,2,FALSE),VLOOKUP(Dati!$A9800,Normas!$A:$D,2,FALSE)*0.3)),"")</f>
      </c>
      <c r="I9800" s="2">
        <f>IFERROR(IF(ISBLANK($A9800),"",IF($A9800="Ūdeņraža jonu koncentrācija",VLOOKUP(Dati!$A9800,Normas!$A:$D,3,FALSE),VLOOKUP(Dati!$A9800,Normas!$A:$D,3,FALSE)*0.3)),"")</f>
      </c>
    </row>
    <row r="9801" spans="2:9" x14ac:dyDescent="0.2">
      <c r="B9801">
        <f>IF(ISBLANK(A9801),"",VLOOKUP(A9801,Normas!A:D,4,FALSE))</f>
      </c>
      <c r="E9801" s="2">
        <f>IF(ISBLANK(D9801),"",INT(YEARFRAC(D9801,'Vispārīga informācija'!$B$2)))</f>
      </c>
      <c r="F9801" s="2">
        <f>IFERROR(IF(ISBLANK($A9801),"",IF($A9801="Ūdeņraža jonu koncentrācija",VLOOKUP(Dati!$A9801,Normas!$A:$D,2,FALSE),VLOOKUP(Dati!$A9801,Normas!$A:$D,2,FALSE)*0.6)),"")</f>
      </c>
      <c r="G9801" s="2">
        <f>IFERROR(IF(ISBLANK($A9801),"",IF($A9801="Ūdeņraža jonu koncentrācija",VLOOKUP(Dati!$A9801,Normas!$A:$D,3,FALSE),VLOOKUP(Dati!$A9801,Normas!$A:$D,3,FALSE)*0.6)),"")</f>
      </c>
      <c r="H9801" s="2">
        <f>IFERROR(IF(ISBLANK($A9801),"",IF($A9801="Ūdeņraža jonu koncentrācija",VLOOKUP(Dati!$A9801,Normas!$A:$D,2,FALSE),VLOOKUP(Dati!$A9801,Normas!$A:$D,2,FALSE)*0.3)),"")</f>
      </c>
      <c r="I9801" s="2">
        <f>IFERROR(IF(ISBLANK($A9801),"",IF($A9801="Ūdeņraža jonu koncentrācija",VLOOKUP(Dati!$A9801,Normas!$A:$D,3,FALSE),VLOOKUP(Dati!$A9801,Normas!$A:$D,3,FALSE)*0.3)),"")</f>
      </c>
    </row>
    <row r="9802" spans="2:9" x14ac:dyDescent="0.2">
      <c r="B9802">
        <f>IF(ISBLANK(A9802),"",VLOOKUP(A9802,Normas!A:D,4,FALSE))</f>
      </c>
      <c r="E9802" s="2">
        <f>IF(ISBLANK(D9802),"",INT(YEARFRAC(D9802,'Vispārīga informācija'!$B$2)))</f>
      </c>
      <c r="F9802" s="2">
        <f>IFERROR(IF(ISBLANK($A9802),"",IF($A9802="Ūdeņraža jonu koncentrācija",VLOOKUP(Dati!$A9802,Normas!$A:$D,2,FALSE),VLOOKUP(Dati!$A9802,Normas!$A:$D,2,FALSE)*0.6)),"")</f>
      </c>
      <c r="G9802" s="2">
        <f>IFERROR(IF(ISBLANK($A9802),"",IF($A9802="Ūdeņraža jonu koncentrācija",VLOOKUP(Dati!$A9802,Normas!$A:$D,3,FALSE),VLOOKUP(Dati!$A9802,Normas!$A:$D,3,FALSE)*0.6)),"")</f>
      </c>
      <c r="H9802" s="2">
        <f>IFERROR(IF(ISBLANK($A9802),"",IF($A9802="Ūdeņraža jonu koncentrācija",VLOOKUP(Dati!$A9802,Normas!$A:$D,2,FALSE),VLOOKUP(Dati!$A9802,Normas!$A:$D,2,FALSE)*0.3)),"")</f>
      </c>
      <c r="I9802" s="2">
        <f>IFERROR(IF(ISBLANK($A9802),"",IF($A9802="Ūdeņraža jonu koncentrācija",VLOOKUP(Dati!$A9802,Normas!$A:$D,3,FALSE),VLOOKUP(Dati!$A9802,Normas!$A:$D,3,FALSE)*0.3)),"")</f>
      </c>
    </row>
    <row r="9803" spans="2:9" x14ac:dyDescent="0.2">
      <c r="B9803">
        <f>IF(ISBLANK(A9803),"",VLOOKUP(A9803,Normas!A:D,4,FALSE))</f>
      </c>
      <c r="E9803" s="2">
        <f>IF(ISBLANK(D9803),"",INT(YEARFRAC(D9803,'Vispārīga informācija'!$B$2)))</f>
      </c>
      <c r="F9803" s="2">
        <f>IFERROR(IF(ISBLANK($A9803),"",IF($A9803="Ūdeņraža jonu koncentrācija",VLOOKUP(Dati!$A9803,Normas!$A:$D,2,FALSE),VLOOKUP(Dati!$A9803,Normas!$A:$D,2,FALSE)*0.6)),"")</f>
      </c>
      <c r="G9803" s="2">
        <f>IFERROR(IF(ISBLANK($A9803),"",IF($A9803="Ūdeņraža jonu koncentrācija",VLOOKUP(Dati!$A9803,Normas!$A:$D,3,FALSE),VLOOKUP(Dati!$A9803,Normas!$A:$D,3,FALSE)*0.6)),"")</f>
      </c>
      <c r="H9803" s="2">
        <f>IFERROR(IF(ISBLANK($A9803),"",IF($A9803="Ūdeņraža jonu koncentrācija",VLOOKUP(Dati!$A9803,Normas!$A:$D,2,FALSE),VLOOKUP(Dati!$A9803,Normas!$A:$D,2,FALSE)*0.3)),"")</f>
      </c>
      <c r="I9803" s="2">
        <f>IFERROR(IF(ISBLANK($A9803),"",IF($A9803="Ūdeņraža jonu koncentrācija",VLOOKUP(Dati!$A9803,Normas!$A:$D,3,FALSE),VLOOKUP(Dati!$A9803,Normas!$A:$D,3,FALSE)*0.3)),"")</f>
      </c>
    </row>
    <row r="9804" spans="2:9" x14ac:dyDescent="0.2">
      <c r="B9804">
        <f>IF(ISBLANK(A9804),"",VLOOKUP(A9804,Normas!A:D,4,FALSE))</f>
      </c>
      <c r="E9804" s="2">
        <f>IF(ISBLANK(D9804),"",INT(YEARFRAC(D9804,'Vispārīga informācija'!$B$2)))</f>
      </c>
      <c r="F9804" s="2">
        <f>IFERROR(IF(ISBLANK($A9804),"",IF($A9804="Ūdeņraža jonu koncentrācija",VLOOKUP(Dati!$A9804,Normas!$A:$D,2,FALSE),VLOOKUP(Dati!$A9804,Normas!$A:$D,2,FALSE)*0.6)),"")</f>
      </c>
      <c r="G9804" s="2">
        <f>IFERROR(IF(ISBLANK($A9804),"",IF($A9804="Ūdeņraža jonu koncentrācija",VLOOKUP(Dati!$A9804,Normas!$A:$D,3,FALSE),VLOOKUP(Dati!$A9804,Normas!$A:$D,3,FALSE)*0.6)),"")</f>
      </c>
      <c r="H9804" s="2">
        <f>IFERROR(IF(ISBLANK($A9804),"",IF($A9804="Ūdeņraža jonu koncentrācija",VLOOKUP(Dati!$A9804,Normas!$A:$D,2,FALSE),VLOOKUP(Dati!$A9804,Normas!$A:$D,2,FALSE)*0.3)),"")</f>
      </c>
      <c r="I9804" s="2">
        <f>IFERROR(IF(ISBLANK($A9804),"",IF($A9804="Ūdeņraža jonu koncentrācija",VLOOKUP(Dati!$A9804,Normas!$A:$D,3,FALSE),VLOOKUP(Dati!$A9804,Normas!$A:$D,3,FALSE)*0.3)),"")</f>
      </c>
    </row>
    <row r="9805" spans="2:9" x14ac:dyDescent="0.2">
      <c r="B9805">
        <f>IF(ISBLANK(A9805),"",VLOOKUP(A9805,Normas!A:D,4,FALSE))</f>
      </c>
      <c r="E9805" s="2">
        <f>IF(ISBLANK(D9805),"",INT(YEARFRAC(D9805,'Vispārīga informācija'!$B$2)))</f>
      </c>
      <c r="F9805" s="2">
        <f>IFERROR(IF(ISBLANK($A9805),"",IF($A9805="Ūdeņraža jonu koncentrācija",VLOOKUP(Dati!$A9805,Normas!$A:$D,2,FALSE),VLOOKUP(Dati!$A9805,Normas!$A:$D,2,FALSE)*0.6)),"")</f>
      </c>
      <c r="G9805" s="2">
        <f>IFERROR(IF(ISBLANK($A9805),"",IF($A9805="Ūdeņraža jonu koncentrācija",VLOOKUP(Dati!$A9805,Normas!$A:$D,3,FALSE),VLOOKUP(Dati!$A9805,Normas!$A:$D,3,FALSE)*0.6)),"")</f>
      </c>
      <c r="H9805" s="2">
        <f>IFERROR(IF(ISBLANK($A9805),"",IF($A9805="Ūdeņraža jonu koncentrācija",VLOOKUP(Dati!$A9805,Normas!$A:$D,2,FALSE),VLOOKUP(Dati!$A9805,Normas!$A:$D,2,FALSE)*0.3)),"")</f>
      </c>
      <c r="I9805" s="2">
        <f>IFERROR(IF(ISBLANK($A9805),"",IF($A9805="Ūdeņraža jonu koncentrācija",VLOOKUP(Dati!$A9805,Normas!$A:$D,3,FALSE),VLOOKUP(Dati!$A9805,Normas!$A:$D,3,FALSE)*0.3)),"")</f>
      </c>
    </row>
    <row r="9806" spans="2:9" x14ac:dyDescent="0.2">
      <c r="B9806">
        <f>IF(ISBLANK(A9806),"",VLOOKUP(A9806,Normas!A:D,4,FALSE))</f>
      </c>
      <c r="E9806" s="2">
        <f>IF(ISBLANK(D9806),"",INT(YEARFRAC(D9806,'Vispārīga informācija'!$B$2)))</f>
      </c>
      <c r="F9806" s="2">
        <f>IFERROR(IF(ISBLANK($A9806),"",IF($A9806="Ūdeņraža jonu koncentrācija",VLOOKUP(Dati!$A9806,Normas!$A:$D,2,FALSE),VLOOKUP(Dati!$A9806,Normas!$A:$D,2,FALSE)*0.6)),"")</f>
      </c>
      <c r="G9806" s="2">
        <f>IFERROR(IF(ISBLANK($A9806),"",IF($A9806="Ūdeņraža jonu koncentrācija",VLOOKUP(Dati!$A9806,Normas!$A:$D,3,FALSE),VLOOKUP(Dati!$A9806,Normas!$A:$D,3,FALSE)*0.6)),"")</f>
      </c>
      <c r="H9806" s="2">
        <f>IFERROR(IF(ISBLANK($A9806),"",IF($A9806="Ūdeņraža jonu koncentrācija",VLOOKUP(Dati!$A9806,Normas!$A:$D,2,FALSE),VLOOKUP(Dati!$A9806,Normas!$A:$D,2,FALSE)*0.3)),"")</f>
      </c>
      <c r="I9806" s="2">
        <f>IFERROR(IF(ISBLANK($A9806),"",IF($A9806="Ūdeņraža jonu koncentrācija",VLOOKUP(Dati!$A9806,Normas!$A:$D,3,FALSE),VLOOKUP(Dati!$A9806,Normas!$A:$D,3,FALSE)*0.3)),"")</f>
      </c>
    </row>
    <row r="9807" spans="2:9" x14ac:dyDescent="0.2">
      <c r="B9807">
        <f>IF(ISBLANK(A9807),"",VLOOKUP(A9807,Normas!A:D,4,FALSE))</f>
      </c>
      <c r="E9807" s="2">
        <f>IF(ISBLANK(D9807),"",INT(YEARFRAC(D9807,'Vispārīga informācija'!$B$2)))</f>
      </c>
      <c r="F9807" s="2">
        <f>IFERROR(IF(ISBLANK($A9807),"",IF($A9807="Ūdeņraža jonu koncentrācija",VLOOKUP(Dati!$A9807,Normas!$A:$D,2,FALSE),VLOOKUP(Dati!$A9807,Normas!$A:$D,2,FALSE)*0.6)),"")</f>
      </c>
      <c r="G9807" s="2">
        <f>IFERROR(IF(ISBLANK($A9807),"",IF($A9807="Ūdeņraža jonu koncentrācija",VLOOKUP(Dati!$A9807,Normas!$A:$D,3,FALSE),VLOOKUP(Dati!$A9807,Normas!$A:$D,3,FALSE)*0.6)),"")</f>
      </c>
      <c r="H9807" s="2">
        <f>IFERROR(IF(ISBLANK($A9807),"",IF($A9807="Ūdeņraža jonu koncentrācija",VLOOKUP(Dati!$A9807,Normas!$A:$D,2,FALSE),VLOOKUP(Dati!$A9807,Normas!$A:$D,2,FALSE)*0.3)),"")</f>
      </c>
      <c r="I9807" s="2">
        <f>IFERROR(IF(ISBLANK($A9807),"",IF($A9807="Ūdeņraža jonu koncentrācija",VLOOKUP(Dati!$A9807,Normas!$A:$D,3,FALSE),VLOOKUP(Dati!$A9807,Normas!$A:$D,3,FALSE)*0.3)),"")</f>
      </c>
    </row>
    <row r="9808" spans="2:9" x14ac:dyDescent="0.2">
      <c r="B9808">
        <f>IF(ISBLANK(A9808),"",VLOOKUP(A9808,Normas!A:D,4,FALSE))</f>
      </c>
      <c r="E9808" s="2">
        <f>IF(ISBLANK(D9808),"",INT(YEARFRAC(D9808,'Vispārīga informācija'!$B$2)))</f>
      </c>
      <c r="F9808" s="2">
        <f>IFERROR(IF(ISBLANK($A9808),"",IF($A9808="Ūdeņraža jonu koncentrācija",VLOOKUP(Dati!$A9808,Normas!$A:$D,2,FALSE),VLOOKUP(Dati!$A9808,Normas!$A:$D,2,FALSE)*0.6)),"")</f>
      </c>
      <c r="G9808" s="2">
        <f>IFERROR(IF(ISBLANK($A9808),"",IF($A9808="Ūdeņraža jonu koncentrācija",VLOOKUP(Dati!$A9808,Normas!$A:$D,3,FALSE),VLOOKUP(Dati!$A9808,Normas!$A:$D,3,FALSE)*0.6)),"")</f>
      </c>
      <c r="H9808" s="2">
        <f>IFERROR(IF(ISBLANK($A9808),"",IF($A9808="Ūdeņraža jonu koncentrācija",VLOOKUP(Dati!$A9808,Normas!$A:$D,2,FALSE),VLOOKUP(Dati!$A9808,Normas!$A:$D,2,FALSE)*0.3)),"")</f>
      </c>
      <c r="I9808" s="2">
        <f>IFERROR(IF(ISBLANK($A9808),"",IF($A9808="Ūdeņraža jonu koncentrācija",VLOOKUP(Dati!$A9808,Normas!$A:$D,3,FALSE),VLOOKUP(Dati!$A9808,Normas!$A:$D,3,FALSE)*0.3)),"")</f>
      </c>
    </row>
    <row r="9809" spans="2:9" x14ac:dyDescent="0.2">
      <c r="B9809">
        <f>IF(ISBLANK(A9809),"",VLOOKUP(A9809,Normas!A:D,4,FALSE))</f>
      </c>
      <c r="E9809" s="2">
        <f>IF(ISBLANK(D9809),"",INT(YEARFRAC(D9809,'Vispārīga informācija'!$B$2)))</f>
      </c>
      <c r="F9809" s="2">
        <f>IFERROR(IF(ISBLANK($A9809),"",IF($A9809="Ūdeņraža jonu koncentrācija",VLOOKUP(Dati!$A9809,Normas!$A:$D,2,FALSE),VLOOKUP(Dati!$A9809,Normas!$A:$D,2,FALSE)*0.6)),"")</f>
      </c>
      <c r="G9809" s="2">
        <f>IFERROR(IF(ISBLANK($A9809),"",IF($A9809="Ūdeņraža jonu koncentrācija",VLOOKUP(Dati!$A9809,Normas!$A:$D,3,FALSE),VLOOKUP(Dati!$A9809,Normas!$A:$D,3,FALSE)*0.6)),"")</f>
      </c>
      <c r="H9809" s="2">
        <f>IFERROR(IF(ISBLANK($A9809),"",IF($A9809="Ūdeņraža jonu koncentrācija",VLOOKUP(Dati!$A9809,Normas!$A:$D,2,FALSE),VLOOKUP(Dati!$A9809,Normas!$A:$D,2,FALSE)*0.3)),"")</f>
      </c>
      <c r="I9809" s="2">
        <f>IFERROR(IF(ISBLANK($A9809),"",IF($A9809="Ūdeņraža jonu koncentrācija",VLOOKUP(Dati!$A9809,Normas!$A:$D,3,FALSE),VLOOKUP(Dati!$A9809,Normas!$A:$D,3,FALSE)*0.3)),"")</f>
      </c>
    </row>
    <row r="9810" spans="2:9" x14ac:dyDescent="0.2">
      <c r="B9810">
        <f>IF(ISBLANK(A9810),"",VLOOKUP(A9810,Normas!A:D,4,FALSE))</f>
      </c>
      <c r="E9810" s="2">
        <f>IF(ISBLANK(D9810),"",INT(YEARFRAC(D9810,'Vispārīga informācija'!$B$2)))</f>
      </c>
      <c r="F9810" s="2">
        <f>IFERROR(IF(ISBLANK($A9810),"",IF($A9810="Ūdeņraža jonu koncentrācija",VLOOKUP(Dati!$A9810,Normas!$A:$D,2,FALSE),VLOOKUP(Dati!$A9810,Normas!$A:$D,2,FALSE)*0.6)),"")</f>
      </c>
      <c r="G9810" s="2">
        <f>IFERROR(IF(ISBLANK($A9810),"",IF($A9810="Ūdeņraža jonu koncentrācija",VLOOKUP(Dati!$A9810,Normas!$A:$D,3,FALSE),VLOOKUP(Dati!$A9810,Normas!$A:$D,3,FALSE)*0.6)),"")</f>
      </c>
      <c r="H9810" s="2">
        <f>IFERROR(IF(ISBLANK($A9810),"",IF($A9810="Ūdeņraža jonu koncentrācija",VLOOKUP(Dati!$A9810,Normas!$A:$D,2,FALSE),VLOOKUP(Dati!$A9810,Normas!$A:$D,2,FALSE)*0.3)),"")</f>
      </c>
      <c r="I9810" s="2">
        <f>IFERROR(IF(ISBLANK($A9810),"",IF($A9810="Ūdeņraža jonu koncentrācija",VLOOKUP(Dati!$A9810,Normas!$A:$D,3,FALSE),VLOOKUP(Dati!$A9810,Normas!$A:$D,3,FALSE)*0.3)),"")</f>
      </c>
    </row>
    <row r="9811" spans="2:9" x14ac:dyDescent="0.2">
      <c r="B9811">
        <f>IF(ISBLANK(A9811),"",VLOOKUP(A9811,Normas!A:D,4,FALSE))</f>
      </c>
      <c r="E9811" s="2">
        <f>IF(ISBLANK(D9811),"",INT(YEARFRAC(D9811,'Vispārīga informācija'!$B$2)))</f>
      </c>
      <c r="F9811" s="2">
        <f>IFERROR(IF(ISBLANK($A9811),"",IF($A9811="Ūdeņraža jonu koncentrācija",VLOOKUP(Dati!$A9811,Normas!$A:$D,2,FALSE),VLOOKUP(Dati!$A9811,Normas!$A:$D,2,FALSE)*0.6)),"")</f>
      </c>
      <c r="G9811" s="2">
        <f>IFERROR(IF(ISBLANK($A9811),"",IF($A9811="Ūdeņraža jonu koncentrācija",VLOOKUP(Dati!$A9811,Normas!$A:$D,3,FALSE),VLOOKUP(Dati!$A9811,Normas!$A:$D,3,FALSE)*0.6)),"")</f>
      </c>
      <c r="H9811" s="2">
        <f>IFERROR(IF(ISBLANK($A9811),"",IF($A9811="Ūdeņraža jonu koncentrācija",VLOOKUP(Dati!$A9811,Normas!$A:$D,2,FALSE),VLOOKUP(Dati!$A9811,Normas!$A:$D,2,FALSE)*0.3)),"")</f>
      </c>
      <c r="I9811" s="2">
        <f>IFERROR(IF(ISBLANK($A9811),"",IF($A9811="Ūdeņraža jonu koncentrācija",VLOOKUP(Dati!$A9811,Normas!$A:$D,3,FALSE),VLOOKUP(Dati!$A9811,Normas!$A:$D,3,FALSE)*0.3)),"")</f>
      </c>
    </row>
    <row r="9812" spans="2:9" x14ac:dyDescent="0.2">
      <c r="B9812">
        <f>IF(ISBLANK(A9812),"",VLOOKUP(A9812,Normas!A:D,4,FALSE))</f>
      </c>
      <c r="E9812" s="2">
        <f>IF(ISBLANK(D9812),"",INT(YEARFRAC(D9812,'Vispārīga informācija'!$B$2)))</f>
      </c>
      <c r="F9812" s="2">
        <f>IFERROR(IF(ISBLANK($A9812),"",IF($A9812="Ūdeņraža jonu koncentrācija",VLOOKUP(Dati!$A9812,Normas!$A:$D,2,FALSE),VLOOKUP(Dati!$A9812,Normas!$A:$D,2,FALSE)*0.6)),"")</f>
      </c>
      <c r="G9812" s="2">
        <f>IFERROR(IF(ISBLANK($A9812),"",IF($A9812="Ūdeņraža jonu koncentrācija",VLOOKUP(Dati!$A9812,Normas!$A:$D,3,FALSE),VLOOKUP(Dati!$A9812,Normas!$A:$D,3,FALSE)*0.6)),"")</f>
      </c>
      <c r="H9812" s="2">
        <f>IFERROR(IF(ISBLANK($A9812),"",IF($A9812="Ūdeņraža jonu koncentrācija",VLOOKUP(Dati!$A9812,Normas!$A:$D,2,FALSE),VLOOKUP(Dati!$A9812,Normas!$A:$D,2,FALSE)*0.3)),"")</f>
      </c>
      <c r="I9812" s="2">
        <f>IFERROR(IF(ISBLANK($A9812),"",IF($A9812="Ūdeņraža jonu koncentrācija",VLOOKUP(Dati!$A9812,Normas!$A:$D,3,FALSE),VLOOKUP(Dati!$A9812,Normas!$A:$D,3,FALSE)*0.3)),"")</f>
      </c>
    </row>
    <row r="9813" spans="2:9" x14ac:dyDescent="0.2">
      <c r="B9813">
        <f>IF(ISBLANK(A9813),"",VLOOKUP(A9813,Normas!A:D,4,FALSE))</f>
      </c>
      <c r="E9813" s="2">
        <f>IF(ISBLANK(D9813),"",INT(YEARFRAC(D9813,'Vispārīga informācija'!$B$2)))</f>
      </c>
      <c r="F9813" s="2">
        <f>IFERROR(IF(ISBLANK($A9813),"",IF($A9813="Ūdeņraža jonu koncentrācija",VLOOKUP(Dati!$A9813,Normas!$A:$D,2,FALSE),VLOOKUP(Dati!$A9813,Normas!$A:$D,2,FALSE)*0.6)),"")</f>
      </c>
      <c r="G9813" s="2">
        <f>IFERROR(IF(ISBLANK($A9813),"",IF($A9813="Ūdeņraža jonu koncentrācija",VLOOKUP(Dati!$A9813,Normas!$A:$D,3,FALSE),VLOOKUP(Dati!$A9813,Normas!$A:$D,3,FALSE)*0.6)),"")</f>
      </c>
      <c r="H9813" s="2">
        <f>IFERROR(IF(ISBLANK($A9813),"",IF($A9813="Ūdeņraža jonu koncentrācija",VLOOKUP(Dati!$A9813,Normas!$A:$D,2,FALSE),VLOOKUP(Dati!$A9813,Normas!$A:$D,2,FALSE)*0.3)),"")</f>
      </c>
      <c r="I9813" s="2">
        <f>IFERROR(IF(ISBLANK($A9813),"",IF($A9813="Ūdeņraža jonu koncentrācija",VLOOKUP(Dati!$A9813,Normas!$A:$D,3,FALSE),VLOOKUP(Dati!$A9813,Normas!$A:$D,3,FALSE)*0.3)),"")</f>
      </c>
    </row>
    <row r="9814" spans="2:9" x14ac:dyDescent="0.2">
      <c r="B9814">
        <f>IF(ISBLANK(A9814),"",VLOOKUP(A9814,Normas!A:D,4,FALSE))</f>
      </c>
      <c r="E9814" s="2">
        <f>IF(ISBLANK(D9814),"",INT(YEARFRAC(D9814,'Vispārīga informācija'!$B$2)))</f>
      </c>
      <c r="F9814" s="2">
        <f>IFERROR(IF(ISBLANK($A9814),"",IF($A9814="Ūdeņraža jonu koncentrācija",VLOOKUP(Dati!$A9814,Normas!$A:$D,2,FALSE),VLOOKUP(Dati!$A9814,Normas!$A:$D,2,FALSE)*0.6)),"")</f>
      </c>
      <c r="G9814" s="2">
        <f>IFERROR(IF(ISBLANK($A9814),"",IF($A9814="Ūdeņraža jonu koncentrācija",VLOOKUP(Dati!$A9814,Normas!$A:$D,3,FALSE),VLOOKUP(Dati!$A9814,Normas!$A:$D,3,FALSE)*0.6)),"")</f>
      </c>
      <c r="H9814" s="2">
        <f>IFERROR(IF(ISBLANK($A9814),"",IF($A9814="Ūdeņraža jonu koncentrācija",VLOOKUP(Dati!$A9814,Normas!$A:$D,2,FALSE),VLOOKUP(Dati!$A9814,Normas!$A:$D,2,FALSE)*0.3)),"")</f>
      </c>
      <c r="I9814" s="2">
        <f>IFERROR(IF(ISBLANK($A9814),"",IF($A9814="Ūdeņraža jonu koncentrācija",VLOOKUP(Dati!$A9814,Normas!$A:$D,3,FALSE),VLOOKUP(Dati!$A9814,Normas!$A:$D,3,FALSE)*0.3)),"")</f>
      </c>
    </row>
    <row r="9815" spans="2:9" x14ac:dyDescent="0.2">
      <c r="B9815">
        <f>IF(ISBLANK(A9815),"",VLOOKUP(A9815,Normas!A:D,4,FALSE))</f>
      </c>
      <c r="E9815" s="2">
        <f>IF(ISBLANK(D9815),"",INT(YEARFRAC(D9815,'Vispārīga informācija'!$B$2)))</f>
      </c>
      <c r="F9815" s="2">
        <f>IFERROR(IF(ISBLANK($A9815),"",IF($A9815="Ūdeņraža jonu koncentrācija",VLOOKUP(Dati!$A9815,Normas!$A:$D,2,FALSE),VLOOKUP(Dati!$A9815,Normas!$A:$D,2,FALSE)*0.6)),"")</f>
      </c>
      <c r="G9815" s="2">
        <f>IFERROR(IF(ISBLANK($A9815),"",IF($A9815="Ūdeņraža jonu koncentrācija",VLOOKUP(Dati!$A9815,Normas!$A:$D,3,FALSE),VLOOKUP(Dati!$A9815,Normas!$A:$D,3,FALSE)*0.6)),"")</f>
      </c>
      <c r="H9815" s="2">
        <f>IFERROR(IF(ISBLANK($A9815),"",IF($A9815="Ūdeņraža jonu koncentrācija",VLOOKUP(Dati!$A9815,Normas!$A:$D,2,FALSE),VLOOKUP(Dati!$A9815,Normas!$A:$D,2,FALSE)*0.3)),"")</f>
      </c>
      <c r="I9815" s="2">
        <f>IFERROR(IF(ISBLANK($A9815),"",IF($A9815="Ūdeņraža jonu koncentrācija",VLOOKUP(Dati!$A9815,Normas!$A:$D,3,FALSE),VLOOKUP(Dati!$A9815,Normas!$A:$D,3,FALSE)*0.3)),"")</f>
      </c>
    </row>
    <row r="9816" spans="2:9" x14ac:dyDescent="0.2">
      <c r="B9816">
        <f>IF(ISBLANK(A9816),"",VLOOKUP(A9816,Normas!A:D,4,FALSE))</f>
      </c>
      <c r="E9816" s="2">
        <f>IF(ISBLANK(D9816),"",INT(YEARFRAC(D9816,'Vispārīga informācija'!$B$2)))</f>
      </c>
      <c r="F9816" s="2">
        <f>IFERROR(IF(ISBLANK($A9816),"",IF($A9816="Ūdeņraža jonu koncentrācija",VLOOKUP(Dati!$A9816,Normas!$A:$D,2,FALSE),VLOOKUP(Dati!$A9816,Normas!$A:$D,2,FALSE)*0.6)),"")</f>
      </c>
      <c r="G9816" s="2">
        <f>IFERROR(IF(ISBLANK($A9816),"",IF($A9816="Ūdeņraža jonu koncentrācija",VLOOKUP(Dati!$A9816,Normas!$A:$D,3,FALSE),VLOOKUP(Dati!$A9816,Normas!$A:$D,3,FALSE)*0.6)),"")</f>
      </c>
      <c r="H9816" s="2">
        <f>IFERROR(IF(ISBLANK($A9816),"",IF($A9816="Ūdeņraža jonu koncentrācija",VLOOKUP(Dati!$A9816,Normas!$A:$D,2,FALSE),VLOOKUP(Dati!$A9816,Normas!$A:$D,2,FALSE)*0.3)),"")</f>
      </c>
      <c r="I9816" s="2">
        <f>IFERROR(IF(ISBLANK($A9816),"",IF($A9816="Ūdeņraža jonu koncentrācija",VLOOKUP(Dati!$A9816,Normas!$A:$D,3,FALSE),VLOOKUP(Dati!$A9816,Normas!$A:$D,3,FALSE)*0.3)),"")</f>
      </c>
    </row>
    <row r="9817" spans="2:9" x14ac:dyDescent="0.2">
      <c r="B9817">
        <f>IF(ISBLANK(A9817),"",VLOOKUP(A9817,Normas!A:D,4,FALSE))</f>
      </c>
      <c r="E9817" s="2">
        <f>IF(ISBLANK(D9817),"",INT(YEARFRAC(D9817,'Vispārīga informācija'!$B$2)))</f>
      </c>
      <c r="F9817" s="2">
        <f>IFERROR(IF(ISBLANK($A9817),"",IF($A9817="Ūdeņraža jonu koncentrācija",VLOOKUP(Dati!$A9817,Normas!$A:$D,2,FALSE),VLOOKUP(Dati!$A9817,Normas!$A:$D,2,FALSE)*0.6)),"")</f>
      </c>
      <c r="G9817" s="2">
        <f>IFERROR(IF(ISBLANK($A9817),"",IF($A9817="Ūdeņraža jonu koncentrācija",VLOOKUP(Dati!$A9817,Normas!$A:$D,3,FALSE),VLOOKUP(Dati!$A9817,Normas!$A:$D,3,FALSE)*0.6)),"")</f>
      </c>
      <c r="H9817" s="2">
        <f>IFERROR(IF(ISBLANK($A9817),"",IF($A9817="Ūdeņraža jonu koncentrācija",VLOOKUP(Dati!$A9817,Normas!$A:$D,2,FALSE),VLOOKUP(Dati!$A9817,Normas!$A:$D,2,FALSE)*0.3)),"")</f>
      </c>
      <c r="I9817" s="2">
        <f>IFERROR(IF(ISBLANK($A9817),"",IF($A9817="Ūdeņraža jonu koncentrācija",VLOOKUP(Dati!$A9817,Normas!$A:$D,3,FALSE),VLOOKUP(Dati!$A9817,Normas!$A:$D,3,FALSE)*0.3)),"")</f>
      </c>
    </row>
    <row r="9818" spans="2:9" x14ac:dyDescent="0.2">
      <c r="B9818">
        <f>IF(ISBLANK(A9818),"",VLOOKUP(A9818,Normas!A:D,4,FALSE))</f>
      </c>
      <c r="E9818" s="2">
        <f>IF(ISBLANK(D9818),"",INT(YEARFRAC(D9818,'Vispārīga informācija'!$B$2)))</f>
      </c>
      <c r="F9818" s="2">
        <f>IFERROR(IF(ISBLANK($A9818),"",IF($A9818="Ūdeņraža jonu koncentrācija",VLOOKUP(Dati!$A9818,Normas!$A:$D,2,FALSE),VLOOKUP(Dati!$A9818,Normas!$A:$D,2,FALSE)*0.6)),"")</f>
      </c>
      <c r="G9818" s="2">
        <f>IFERROR(IF(ISBLANK($A9818),"",IF($A9818="Ūdeņraža jonu koncentrācija",VLOOKUP(Dati!$A9818,Normas!$A:$D,3,FALSE),VLOOKUP(Dati!$A9818,Normas!$A:$D,3,FALSE)*0.6)),"")</f>
      </c>
      <c r="H9818" s="2">
        <f>IFERROR(IF(ISBLANK($A9818),"",IF($A9818="Ūdeņraža jonu koncentrācija",VLOOKUP(Dati!$A9818,Normas!$A:$D,2,FALSE),VLOOKUP(Dati!$A9818,Normas!$A:$D,2,FALSE)*0.3)),"")</f>
      </c>
      <c r="I9818" s="2">
        <f>IFERROR(IF(ISBLANK($A9818),"",IF($A9818="Ūdeņraža jonu koncentrācija",VLOOKUP(Dati!$A9818,Normas!$A:$D,3,FALSE),VLOOKUP(Dati!$A9818,Normas!$A:$D,3,FALSE)*0.3)),"")</f>
      </c>
    </row>
    <row r="9819" spans="2:9" x14ac:dyDescent="0.2">
      <c r="B9819">
        <f>IF(ISBLANK(A9819),"",VLOOKUP(A9819,Normas!A:D,4,FALSE))</f>
      </c>
      <c r="E9819" s="2">
        <f>IF(ISBLANK(D9819),"",INT(YEARFRAC(D9819,'Vispārīga informācija'!$B$2)))</f>
      </c>
      <c r="F9819" s="2">
        <f>IFERROR(IF(ISBLANK($A9819),"",IF($A9819="Ūdeņraža jonu koncentrācija",VLOOKUP(Dati!$A9819,Normas!$A:$D,2,FALSE),VLOOKUP(Dati!$A9819,Normas!$A:$D,2,FALSE)*0.6)),"")</f>
      </c>
      <c r="G9819" s="2">
        <f>IFERROR(IF(ISBLANK($A9819),"",IF($A9819="Ūdeņraža jonu koncentrācija",VLOOKUP(Dati!$A9819,Normas!$A:$D,3,FALSE),VLOOKUP(Dati!$A9819,Normas!$A:$D,3,FALSE)*0.6)),"")</f>
      </c>
      <c r="H9819" s="2">
        <f>IFERROR(IF(ISBLANK($A9819),"",IF($A9819="Ūdeņraža jonu koncentrācija",VLOOKUP(Dati!$A9819,Normas!$A:$D,2,FALSE),VLOOKUP(Dati!$A9819,Normas!$A:$D,2,FALSE)*0.3)),"")</f>
      </c>
      <c r="I9819" s="2">
        <f>IFERROR(IF(ISBLANK($A9819),"",IF($A9819="Ūdeņraža jonu koncentrācija",VLOOKUP(Dati!$A9819,Normas!$A:$D,3,FALSE),VLOOKUP(Dati!$A9819,Normas!$A:$D,3,FALSE)*0.3)),"")</f>
      </c>
    </row>
    <row r="9820" spans="2:9" x14ac:dyDescent="0.2">
      <c r="B9820">
        <f>IF(ISBLANK(A9820),"",VLOOKUP(A9820,Normas!A:D,4,FALSE))</f>
      </c>
      <c r="E9820" s="2">
        <f>IF(ISBLANK(D9820),"",INT(YEARFRAC(D9820,'Vispārīga informācija'!$B$2)))</f>
      </c>
      <c r="F9820" s="2">
        <f>IFERROR(IF(ISBLANK($A9820),"",IF($A9820="Ūdeņraža jonu koncentrācija",VLOOKUP(Dati!$A9820,Normas!$A:$D,2,FALSE),VLOOKUP(Dati!$A9820,Normas!$A:$D,2,FALSE)*0.6)),"")</f>
      </c>
      <c r="G9820" s="2">
        <f>IFERROR(IF(ISBLANK($A9820),"",IF($A9820="Ūdeņraža jonu koncentrācija",VLOOKUP(Dati!$A9820,Normas!$A:$D,3,FALSE),VLOOKUP(Dati!$A9820,Normas!$A:$D,3,FALSE)*0.6)),"")</f>
      </c>
      <c r="H9820" s="2">
        <f>IFERROR(IF(ISBLANK($A9820),"",IF($A9820="Ūdeņraža jonu koncentrācija",VLOOKUP(Dati!$A9820,Normas!$A:$D,2,FALSE),VLOOKUP(Dati!$A9820,Normas!$A:$D,2,FALSE)*0.3)),"")</f>
      </c>
      <c r="I9820" s="2">
        <f>IFERROR(IF(ISBLANK($A9820),"",IF($A9820="Ūdeņraža jonu koncentrācija",VLOOKUP(Dati!$A9820,Normas!$A:$D,3,FALSE),VLOOKUP(Dati!$A9820,Normas!$A:$D,3,FALSE)*0.3)),"")</f>
      </c>
    </row>
    <row r="9821" spans="2:9" x14ac:dyDescent="0.2">
      <c r="B9821">
        <f>IF(ISBLANK(A9821),"",VLOOKUP(A9821,Normas!A:D,4,FALSE))</f>
      </c>
      <c r="E9821" s="2">
        <f>IF(ISBLANK(D9821),"",INT(YEARFRAC(D9821,'Vispārīga informācija'!$B$2)))</f>
      </c>
      <c r="F9821" s="2">
        <f>IFERROR(IF(ISBLANK($A9821),"",IF($A9821="Ūdeņraža jonu koncentrācija",VLOOKUP(Dati!$A9821,Normas!$A:$D,2,FALSE),VLOOKUP(Dati!$A9821,Normas!$A:$D,2,FALSE)*0.6)),"")</f>
      </c>
      <c r="G9821" s="2">
        <f>IFERROR(IF(ISBLANK($A9821),"",IF($A9821="Ūdeņraža jonu koncentrācija",VLOOKUP(Dati!$A9821,Normas!$A:$D,3,FALSE),VLOOKUP(Dati!$A9821,Normas!$A:$D,3,FALSE)*0.6)),"")</f>
      </c>
      <c r="H9821" s="2">
        <f>IFERROR(IF(ISBLANK($A9821),"",IF($A9821="Ūdeņraža jonu koncentrācija",VLOOKUP(Dati!$A9821,Normas!$A:$D,2,FALSE),VLOOKUP(Dati!$A9821,Normas!$A:$D,2,FALSE)*0.3)),"")</f>
      </c>
      <c r="I9821" s="2">
        <f>IFERROR(IF(ISBLANK($A9821),"",IF($A9821="Ūdeņraža jonu koncentrācija",VLOOKUP(Dati!$A9821,Normas!$A:$D,3,FALSE),VLOOKUP(Dati!$A9821,Normas!$A:$D,3,FALSE)*0.3)),"")</f>
      </c>
    </row>
    <row r="9822" spans="2:9" x14ac:dyDescent="0.2">
      <c r="B9822">
        <f>IF(ISBLANK(A9822),"",VLOOKUP(A9822,Normas!A:D,4,FALSE))</f>
      </c>
      <c r="E9822" s="2">
        <f>IF(ISBLANK(D9822),"",INT(YEARFRAC(D9822,'Vispārīga informācija'!$B$2)))</f>
      </c>
      <c r="F9822" s="2">
        <f>IFERROR(IF(ISBLANK($A9822),"",IF($A9822="Ūdeņraža jonu koncentrācija",VLOOKUP(Dati!$A9822,Normas!$A:$D,2,FALSE),VLOOKUP(Dati!$A9822,Normas!$A:$D,2,FALSE)*0.6)),"")</f>
      </c>
      <c r="G9822" s="2">
        <f>IFERROR(IF(ISBLANK($A9822),"",IF($A9822="Ūdeņraža jonu koncentrācija",VLOOKUP(Dati!$A9822,Normas!$A:$D,3,FALSE),VLOOKUP(Dati!$A9822,Normas!$A:$D,3,FALSE)*0.6)),"")</f>
      </c>
      <c r="H9822" s="2">
        <f>IFERROR(IF(ISBLANK($A9822),"",IF($A9822="Ūdeņraža jonu koncentrācija",VLOOKUP(Dati!$A9822,Normas!$A:$D,2,FALSE),VLOOKUP(Dati!$A9822,Normas!$A:$D,2,FALSE)*0.3)),"")</f>
      </c>
      <c r="I9822" s="2">
        <f>IFERROR(IF(ISBLANK($A9822),"",IF($A9822="Ūdeņraža jonu koncentrācija",VLOOKUP(Dati!$A9822,Normas!$A:$D,3,FALSE),VLOOKUP(Dati!$A9822,Normas!$A:$D,3,FALSE)*0.3)),"")</f>
      </c>
    </row>
    <row r="9823" spans="2:9" x14ac:dyDescent="0.2">
      <c r="B9823">
        <f>IF(ISBLANK(A9823),"",VLOOKUP(A9823,Normas!A:D,4,FALSE))</f>
      </c>
      <c r="E9823" s="2">
        <f>IF(ISBLANK(D9823),"",INT(YEARFRAC(D9823,'Vispārīga informācija'!$B$2)))</f>
      </c>
      <c r="F9823" s="2">
        <f>IFERROR(IF(ISBLANK($A9823),"",IF($A9823="Ūdeņraža jonu koncentrācija",VLOOKUP(Dati!$A9823,Normas!$A:$D,2,FALSE),VLOOKUP(Dati!$A9823,Normas!$A:$D,2,FALSE)*0.6)),"")</f>
      </c>
      <c r="G9823" s="2">
        <f>IFERROR(IF(ISBLANK($A9823),"",IF($A9823="Ūdeņraža jonu koncentrācija",VLOOKUP(Dati!$A9823,Normas!$A:$D,3,FALSE),VLOOKUP(Dati!$A9823,Normas!$A:$D,3,FALSE)*0.6)),"")</f>
      </c>
      <c r="H9823" s="2">
        <f>IFERROR(IF(ISBLANK($A9823),"",IF($A9823="Ūdeņraža jonu koncentrācija",VLOOKUP(Dati!$A9823,Normas!$A:$D,2,FALSE),VLOOKUP(Dati!$A9823,Normas!$A:$D,2,FALSE)*0.3)),"")</f>
      </c>
      <c r="I9823" s="2">
        <f>IFERROR(IF(ISBLANK($A9823),"",IF($A9823="Ūdeņraža jonu koncentrācija",VLOOKUP(Dati!$A9823,Normas!$A:$D,3,FALSE),VLOOKUP(Dati!$A9823,Normas!$A:$D,3,FALSE)*0.3)),"")</f>
      </c>
    </row>
    <row r="9824" spans="2:9" x14ac:dyDescent="0.2">
      <c r="B9824">
        <f>IF(ISBLANK(A9824),"",VLOOKUP(A9824,Normas!A:D,4,FALSE))</f>
      </c>
      <c r="E9824" s="2">
        <f>IF(ISBLANK(D9824),"",INT(YEARFRAC(D9824,'Vispārīga informācija'!$B$2)))</f>
      </c>
      <c r="F9824" s="2">
        <f>IFERROR(IF(ISBLANK($A9824),"",IF($A9824="Ūdeņraža jonu koncentrācija",VLOOKUP(Dati!$A9824,Normas!$A:$D,2,FALSE),VLOOKUP(Dati!$A9824,Normas!$A:$D,2,FALSE)*0.6)),"")</f>
      </c>
      <c r="G9824" s="2">
        <f>IFERROR(IF(ISBLANK($A9824),"",IF($A9824="Ūdeņraža jonu koncentrācija",VLOOKUP(Dati!$A9824,Normas!$A:$D,3,FALSE),VLOOKUP(Dati!$A9824,Normas!$A:$D,3,FALSE)*0.6)),"")</f>
      </c>
      <c r="H9824" s="2">
        <f>IFERROR(IF(ISBLANK($A9824),"",IF($A9824="Ūdeņraža jonu koncentrācija",VLOOKUP(Dati!$A9824,Normas!$A:$D,2,FALSE),VLOOKUP(Dati!$A9824,Normas!$A:$D,2,FALSE)*0.3)),"")</f>
      </c>
      <c r="I9824" s="2">
        <f>IFERROR(IF(ISBLANK($A9824),"",IF($A9824="Ūdeņraža jonu koncentrācija",VLOOKUP(Dati!$A9824,Normas!$A:$D,3,FALSE),VLOOKUP(Dati!$A9824,Normas!$A:$D,3,FALSE)*0.3)),"")</f>
      </c>
    </row>
    <row r="9825" spans="2:9" x14ac:dyDescent="0.2">
      <c r="B9825">
        <f>IF(ISBLANK(A9825),"",VLOOKUP(A9825,Normas!A:D,4,FALSE))</f>
      </c>
      <c r="E9825" s="2">
        <f>IF(ISBLANK(D9825),"",INT(YEARFRAC(D9825,'Vispārīga informācija'!$B$2)))</f>
      </c>
      <c r="F9825" s="2">
        <f>IFERROR(IF(ISBLANK($A9825),"",IF($A9825="Ūdeņraža jonu koncentrācija",VLOOKUP(Dati!$A9825,Normas!$A:$D,2,FALSE),VLOOKUP(Dati!$A9825,Normas!$A:$D,2,FALSE)*0.6)),"")</f>
      </c>
      <c r="G9825" s="2">
        <f>IFERROR(IF(ISBLANK($A9825),"",IF($A9825="Ūdeņraža jonu koncentrācija",VLOOKUP(Dati!$A9825,Normas!$A:$D,3,FALSE),VLOOKUP(Dati!$A9825,Normas!$A:$D,3,FALSE)*0.6)),"")</f>
      </c>
      <c r="H9825" s="2">
        <f>IFERROR(IF(ISBLANK($A9825),"",IF($A9825="Ūdeņraža jonu koncentrācija",VLOOKUP(Dati!$A9825,Normas!$A:$D,2,FALSE),VLOOKUP(Dati!$A9825,Normas!$A:$D,2,FALSE)*0.3)),"")</f>
      </c>
      <c r="I9825" s="2">
        <f>IFERROR(IF(ISBLANK($A9825),"",IF($A9825="Ūdeņraža jonu koncentrācija",VLOOKUP(Dati!$A9825,Normas!$A:$D,3,FALSE),VLOOKUP(Dati!$A9825,Normas!$A:$D,3,FALSE)*0.3)),"")</f>
      </c>
    </row>
    <row r="9826" spans="2:9" x14ac:dyDescent="0.2">
      <c r="B9826">
        <f>IF(ISBLANK(A9826),"",VLOOKUP(A9826,Normas!A:D,4,FALSE))</f>
      </c>
      <c r="E9826" s="2">
        <f>IF(ISBLANK(D9826),"",INT(YEARFRAC(D9826,'Vispārīga informācija'!$B$2)))</f>
      </c>
      <c r="F9826" s="2">
        <f>IFERROR(IF(ISBLANK($A9826),"",IF($A9826="Ūdeņraža jonu koncentrācija",VLOOKUP(Dati!$A9826,Normas!$A:$D,2,FALSE),VLOOKUP(Dati!$A9826,Normas!$A:$D,2,FALSE)*0.6)),"")</f>
      </c>
      <c r="G9826" s="2">
        <f>IFERROR(IF(ISBLANK($A9826),"",IF($A9826="Ūdeņraža jonu koncentrācija",VLOOKUP(Dati!$A9826,Normas!$A:$D,3,FALSE),VLOOKUP(Dati!$A9826,Normas!$A:$D,3,FALSE)*0.6)),"")</f>
      </c>
      <c r="H9826" s="2">
        <f>IFERROR(IF(ISBLANK($A9826),"",IF($A9826="Ūdeņraža jonu koncentrācija",VLOOKUP(Dati!$A9826,Normas!$A:$D,2,FALSE),VLOOKUP(Dati!$A9826,Normas!$A:$D,2,FALSE)*0.3)),"")</f>
      </c>
      <c r="I9826" s="2">
        <f>IFERROR(IF(ISBLANK($A9826),"",IF($A9826="Ūdeņraža jonu koncentrācija",VLOOKUP(Dati!$A9826,Normas!$A:$D,3,FALSE),VLOOKUP(Dati!$A9826,Normas!$A:$D,3,FALSE)*0.3)),"")</f>
      </c>
    </row>
    <row r="9827" spans="2:9" x14ac:dyDescent="0.2">
      <c r="B9827">
        <f>IF(ISBLANK(A9827),"",VLOOKUP(A9827,Normas!A:D,4,FALSE))</f>
      </c>
      <c r="E9827" s="2">
        <f>IF(ISBLANK(D9827),"",INT(YEARFRAC(D9827,'Vispārīga informācija'!$B$2)))</f>
      </c>
      <c r="F9827" s="2">
        <f>IFERROR(IF(ISBLANK($A9827),"",IF($A9827="Ūdeņraža jonu koncentrācija",VLOOKUP(Dati!$A9827,Normas!$A:$D,2,FALSE),VLOOKUP(Dati!$A9827,Normas!$A:$D,2,FALSE)*0.6)),"")</f>
      </c>
      <c r="G9827" s="2">
        <f>IFERROR(IF(ISBLANK($A9827),"",IF($A9827="Ūdeņraža jonu koncentrācija",VLOOKUP(Dati!$A9827,Normas!$A:$D,3,FALSE),VLOOKUP(Dati!$A9827,Normas!$A:$D,3,FALSE)*0.6)),"")</f>
      </c>
      <c r="H9827" s="2">
        <f>IFERROR(IF(ISBLANK($A9827),"",IF($A9827="Ūdeņraža jonu koncentrācija",VLOOKUP(Dati!$A9827,Normas!$A:$D,2,FALSE),VLOOKUP(Dati!$A9827,Normas!$A:$D,2,FALSE)*0.3)),"")</f>
      </c>
      <c r="I9827" s="2">
        <f>IFERROR(IF(ISBLANK($A9827),"",IF($A9827="Ūdeņraža jonu koncentrācija",VLOOKUP(Dati!$A9827,Normas!$A:$D,3,FALSE),VLOOKUP(Dati!$A9827,Normas!$A:$D,3,FALSE)*0.3)),"")</f>
      </c>
    </row>
    <row r="9828" spans="2:9" x14ac:dyDescent="0.2">
      <c r="B9828">
        <f>IF(ISBLANK(A9828),"",VLOOKUP(A9828,Normas!A:D,4,FALSE))</f>
      </c>
      <c r="E9828" s="2">
        <f>IF(ISBLANK(D9828),"",INT(YEARFRAC(D9828,'Vispārīga informācija'!$B$2)))</f>
      </c>
      <c r="F9828" s="2">
        <f>IFERROR(IF(ISBLANK($A9828),"",IF($A9828="Ūdeņraža jonu koncentrācija",VLOOKUP(Dati!$A9828,Normas!$A:$D,2,FALSE),VLOOKUP(Dati!$A9828,Normas!$A:$D,2,FALSE)*0.6)),"")</f>
      </c>
      <c r="G9828" s="2">
        <f>IFERROR(IF(ISBLANK($A9828),"",IF($A9828="Ūdeņraža jonu koncentrācija",VLOOKUP(Dati!$A9828,Normas!$A:$D,3,FALSE),VLOOKUP(Dati!$A9828,Normas!$A:$D,3,FALSE)*0.6)),"")</f>
      </c>
      <c r="H9828" s="2">
        <f>IFERROR(IF(ISBLANK($A9828),"",IF($A9828="Ūdeņraža jonu koncentrācija",VLOOKUP(Dati!$A9828,Normas!$A:$D,2,FALSE),VLOOKUP(Dati!$A9828,Normas!$A:$D,2,FALSE)*0.3)),"")</f>
      </c>
      <c r="I9828" s="2">
        <f>IFERROR(IF(ISBLANK($A9828),"",IF($A9828="Ūdeņraža jonu koncentrācija",VLOOKUP(Dati!$A9828,Normas!$A:$D,3,FALSE),VLOOKUP(Dati!$A9828,Normas!$A:$D,3,FALSE)*0.3)),"")</f>
      </c>
    </row>
    <row r="9829" spans="2:9" x14ac:dyDescent="0.2">
      <c r="B9829">
        <f>IF(ISBLANK(A9829),"",VLOOKUP(A9829,Normas!A:D,4,FALSE))</f>
      </c>
      <c r="E9829" s="2">
        <f>IF(ISBLANK(D9829),"",INT(YEARFRAC(D9829,'Vispārīga informācija'!$B$2)))</f>
      </c>
      <c r="F9829" s="2">
        <f>IFERROR(IF(ISBLANK($A9829),"",IF($A9829="Ūdeņraža jonu koncentrācija",VLOOKUP(Dati!$A9829,Normas!$A:$D,2,FALSE),VLOOKUP(Dati!$A9829,Normas!$A:$D,2,FALSE)*0.6)),"")</f>
      </c>
      <c r="G9829" s="2">
        <f>IFERROR(IF(ISBLANK($A9829),"",IF($A9829="Ūdeņraža jonu koncentrācija",VLOOKUP(Dati!$A9829,Normas!$A:$D,3,FALSE),VLOOKUP(Dati!$A9829,Normas!$A:$D,3,FALSE)*0.6)),"")</f>
      </c>
      <c r="H9829" s="2">
        <f>IFERROR(IF(ISBLANK($A9829),"",IF($A9829="Ūdeņraža jonu koncentrācija",VLOOKUP(Dati!$A9829,Normas!$A:$D,2,FALSE),VLOOKUP(Dati!$A9829,Normas!$A:$D,2,FALSE)*0.3)),"")</f>
      </c>
      <c r="I9829" s="2">
        <f>IFERROR(IF(ISBLANK($A9829),"",IF($A9829="Ūdeņraža jonu koncentrācija",VLOOKUP(Dati!$A9829,Normas!$A:$D,3,FALSE),VLOOKUP(Dati!$A9829,Normas!$A:$D,3,FALSE)*0.3)),"")</f>
      </c>
    </row>
    <row r="9830" spans="2:9" x14ac:dyDescent="0.2">
      <c r="B9830">
        <f>IF(ISBLANK(A9830),"",VLOOKUP(A9830,Normas!A:D,4,FALSE))</f>
      </c>
      <c r="E9830" s="2">
        <f>IF(ISBLANK(D9830),"",INT(YEARFRAC(D9830,'Vispārīga informācija'!$B$2)))</f>
      </c>
      <c r="F9830" s="2">
        <f>IFERROR(IF(ISBLANK($A9830),"",IF($A9830="Ūdeņraža jonu koncentrācija",VLOOKUP(Dati!$A9830,Normas!$A:$D,2,FALSE),VLOOKUP(Dati!$A9830,Normas!$A:$D,2,FALSE)*0.6)),"")</f>
      </c>
      <c r="G9830" s="2">
        <f>IFERROR(IF(ISBLANK($A9830),"",IF($A9830="Ūdeņraža jonu koncentrācija",VLOOKUP(Dati!$A9830,Normas!$A:$D,3,FALSE),VLOOKUP(Dati!$A9830,Normas!$A:$D,3,FALSE)*0.6)),"")</f>
      </c>
      <c r="H9830" s="2">
        <f>IFERROR(IF(ISBLANK($A9830),"",IF($A9830="Ūdeņraža jonu koncentrācija",VLOOKUP(Dati!$A9830,Normas!$A:$D,2,FALSE),VLOOKUP(Dati!$A9830,Normas!$A:$D,2,FALSE)*0.3)),"")</f>
      </c>
      <c r="I9830" s="2">
        <f>IFERROR(IF(ISBLANK($A9830),"",IF($A9830="Ūdeņraža jonu koncentrācija",VLOOKUP(Dati!$A9830,Normas!$A:$D,3,FALSE),VLOOKUP(Dati!$A9830,Normas!$A:$D,3,FALSE)*0.3)),"")</f>
      </c>
    </row>
    <row r="9831" spans="2:9" x14ac:dyDescent="0.2">
      <c r="B9831">
        <f>IF(ISBLANK(A9831),"",VLOOKUP(A9831,Normas!A:D,4,FALSE))</f>
      </c>
      <c r="E9831" s="2">
        <f>IF(ISBLANK(D9831),"",INT(YEARFRAC(D9831,'Vispārīga informācija'!$B$2)))</f>
      </c>
      <c r="F9831" s="2">
        <f>IFERROR(IF(ISBLANK($A9831),"",IF($A9831="Ūdeņraža jonu koncentrācija",VLOOKUP(Dati!$A9831,Normas!$A:$D,2,FALSE),VLOOKUP(Dati!$A9831,Normas!$A:$D,2,FALSE)*0.6)),"")</f>
      </c>
      <c r="G9831" s="2">
        <f>IFERROR(IF(ISBLANK($A9831),"",IF($A9831="Ūdeņraža jonu koncentrācija",VLOOKUP(Dati!$A9831,Normas!$A:$D,3,FALSE),VLOOKUP(Dati!$A9831,Normas!$A:$D,3,FALSE)*0.6)),"")</f>
      </c>
      <c r="H9831" s="2">
        <f>IFERROR(IF(ISBLANK($A9831),"",IF($A9831="Ūdeņraža jonu koncentrācija",VLOOKUP(Dati!$A9831,Normas!$A:$D,2,FALSE),VLOOKUP(Dati!$A9831,Normas!$A:$D,2,FALSE)*0.3)),"")</f>
      </c>
      <c r="I9831" s="2">
        <f>IFERROR(IF(ISBLANK($A9831),"",IF($A9831="Ūdeņraža jonu koncentrācija",VLOOKUP(Dati!$A9831,Normas!$A:$D,3,FALSE),VLOOKUP(Dati!$A9831,Normas!$A:$D,3,FALSE)*0.3)),"")</f>
      </c>
    </row>
    <row r="9832" spans="2:9" x14ac:dyDescent="0.2">
      <c r="B9832">
        <f>IF(ISBLANK(A9832),"",VLOOKUP(A9832,Normas!A:D,4,FALSE))</f>
      </c>
      <c r="E9832" s="2">
        <f>IF(ISBLANK(D9832),"",INT(YEARFRAC(D9832,'Vispārīga informācija'!$B$2)))</f>
      </c>
      <c r="F9832" s="2">
        <f>IFERROR(IF(ISBLANK($A9832),"",IF($A9832="Ūdeņraža jonu koncentrācija",VLOOKUP(Dati!$A9832,Normas!$A:$D,2,FALSE),VLOOKUP(Dati!$A9832,Normas!$A:$D,2,FALSE)*0.6)),"")</f>
      </c>
      <c r="G9832" s="2">
        <f>IFERROR(IF(ISBLANK($A9832),"",IF($A9832="Ūdeņraža jonu koncentrācija",VLOOKUP(Dati!$A9832,Normas!$A:$D,3,FALSE),VLOOKUP(Dati!$A9832,Normas!$A:$D,3,FALSE)*0.6)),"")</f>
      </c>
      <c r="H9832" s="2">
        <f>IFERROR(IF(ISBLANK($A9832),"",IF($A9832="Ūdeņraža jonu koncentrācija",VLOOKUP(Dati!$A9832,Normas!$A:$D,2,FALSE),VLOOKUP(Dati!$A9832,Normas!$A:$D,2,FALSE)*0.3)),"")</f>
      </c>
      <c r="I9832" s="2">
        <f>IFERROR(IF(ISBLANK($A9832),"",IF($A9832="Ūdeņraža jonu koncentrācija",VLOOKUP(Dati!$A9832,Normas!$A:$D,3,FALSE),VLOOKUP(Dati!$A9832,Normas!$A:$D,3,FALSE)*0.3)),"")</f>
      </c>
    </row>
    <row r="9833" spans="2:9" x14ac:dyDescent="0.2">
      <c r="B9833">
        <f>IF(ISBLANK(A9833),"",VLOOKUP(A9833,Normas!A:D,4,FALSE))</f>
      </c>
      <c r="E9833" s="2">
        <f>IF(ISBLANK(D9833),"",INT(YEARFRAC(D9833,'Vispārīga informācija'!$B$2)))</f>
      </c>
      <c r="F9833" s="2">
        <f>IFERROR(IF(ISBLANK($A9833),"",IF($A9833="Ūdeņraža jonu koncentrācija",VLOOKUP(Dati!$A9833,Normas!$A:$D,2,FALSE),VLOOKUP(Dati!$A9833,Normas!$A:$D,2,FALSE)*0.6)),"")</f>
      </c>
      <c r="G9833" s="2">
        <f>IFERROR(IF(ISBLANK($A9833),"",IF($A9833="Ūdeņraža jonu koncentrācija",VLOOKUP(Dati!$A9833,Normas!$A:$D,3,FALSE),VLOOKUP(Dati!$A9833,Normas!$A:$D,3,FALSE)*0.6)),"")</f>
      </c>
      <c r="H9833" s="2">
        <f>IFERROR(IF(ISBLANK($A9833),"",IF($A9833="Ūdeņraža jonu koncentrācija",VLOOKUP(Dati!$A9833,Normas!$A:$D,2,FALSE),VLOOKUP(Dati!$A9833,Normas!$A:$D,2,FALSE)*0.3)),"")</f>
      </c>
      <c r="I9833" s="2">
        <f>IFERROR(IF(ISBLANK($A9833),"",IF($A9833="Ūdeņraža jonu koncentrācija",VLOOKUP(Dati!$A9833,Normas!$A:$D,3,FALSE),VLOOKUP(Dati!$A9833,Normas!$A:$D,3,FALSE)*0.3)),"")</f>
      </c>
    </row>
    <row r="9834" spans="2:9" x14ac:dyDescent="0.2">
      <c r="B9834">
        <f>IF(ISBLANK(A9834),"",VLOOKUP(A9834,Normas!A:D,4,FALSE))</f>
      </c>
      <c r="E9834" s="2">
        <f>IF(ISBLANK(D9834),"",INT(YEARFRAC(D9834,'Vispārīga informācija'!$B$2)))</f>
      </c>
      <c r="F9834" s="2">
        <f>IFERROR(IF(ISBLANK($A9834),"",IF($A9834="Ūdeņraža jonu koncentrācija",VLOOKUP(Dati!$A9834,Normas!$A:$D,2,FALSE),VLOOKUP(Dati!$A9834,Normas!$A:$D,2,FALSE)*0.6)),"")</f>
      </c>
      <c r="G9834" s="2">
        <f>IFERROR(IF(ISBLANK($A9834),"",IF($A9834="Ūdeņraža jonu koncentrācija",VLOOKUP(Dati!$A9834,Normas!$A:$D,3,FALSE),VLOOKUP(Dati!$A9834,Normas!$A:$D,3,FALSE)*0.6)),"")</f>
      </c>
      <c r="H9834" s="2">
        <f>IFERROR(IF(ISBLANK($A9834),"",IF($A9834="Ūdeņraža jonu koncentrācija",VLOOKUP(Dati!$A9834,Normas!$A:$D,2,FALSE),VLOOKUP(Dati!$A9834,Normas!$A:$D,2,FALSE)*0.3)),"")</f>
      </c>
      <c r="I9834" s="2">
        <f>IFERROR(IF(ISBLANK($A9834),"",IF($A9834="Ūdeņraža jonu koncentrācija",VLOOKUP(Dati!$A9834,Normas!$A:$D,3,FALSE),VLOOKUP(Dati!$A9834,Normas!$A:$D,3,FALSE)*0.3)),"")</f>
      </c>
    </row>
    <row r="9835" spans="2:9" x14ac:dyDescent="0.2">
      <c r="B9835">
        <f>IF(ISBLANK(A9835),"",VLOOKUP(A9835,Normas!A:D,4,FALSE))</f>
      </c>
      <c r="E9835" s="2">
        <f>IF(ISBLANK(D9835),"",INT(YEARFRAC(D9835,'Vispārīga informācija'!$B$2)))</f>
      </c>
      <c r="F9835" s="2">
        <f>IFERROR(IF(ISBLANK($A9835),"",IF($A9835="Ūdeņraža jonu koncentrācija",VLOOKUP(Dati!$A9835,Normas!$A:$D,2,FALSE),VLOOKUP(Dati!$A9835,Normas!$A:$D,2,FALSE)*0.6)),"")</f>
      </c>
      <c r="G9835" s="2">
        <f>IFERROR(IF(ISBLANK($A9835),"",IF($A9835="Ūdeņraža jonu koncentrācija",VLOOKUP(Dati!$A9835,Normas!$A:$D,3,FALSE),VLOOKUP(Dati!$A9835,Normas!$A:$D,3,FALSE)*0.6)),"")</f>
      </c>
      <c r="H9835" s="2">
        <f>IFERROR(IF(ISBLANK($A9835),"",IF($A9835="Ūdeņraža jonu koncentrācija",VLOOKUP(Dati!$A9835,Normas!$A:$D,2,FALSE),VLOOKUP(Dati!$A9835,Normas!$A:$D,2,FALSE)*0.3)),"")</f>
      </c>
      <c r="I9835" s="2">
        <f>IFERROR(IF(ISBLANK($A9835),"",IF($A9835="Ūdeņraža jonu koncentrācija",VLOOKUP(Dati!$A9835,Normas!$A:$D,3,FALSE),VLOOKUP(Dati!$A9835,Normas!$A:$D,3,FALSE)*0.3)),"")</f>
      </c>
    </row>
    <row r="9836" spans="2:9" x14ac:dyDescent="0.2">
      <c r="B9836">
        <f>IF(ISBLANK(A9836),"",VLOOKUP(A9836,Normas!A:D,4,FALSE))</f>
      </c>
      <c r="E9836" s="2">
        <f>IF(ISBLANK(D9836),"",INT(YEARFRAC(D9836,'Vispārīga informācija'!$B$2)))</f>
      </c>
      <c r="F9836" s="2">
        <f>IFERROR(IF(ISBLANK($A9836),"",IF($A9836="Ūdeņraža jonu koncentrācija",VLOOKUP(Dati!$A9836,Normas!$A:$D,2,FALSE),VLOOKUP(Dati!$A9836,Normas!$A:$D,2,FALSE)*0.6)),"")</f>
      </c>
      <c r="G9836" s="2">
        <f>IFERROR(IF(ISBLANK($A9836),"",IF($A9836="Ūdeņraža jonu koncentrācija",VLOOKUP(Dati!$A9836,Normas!$A:$D,3,FALSE),VLOOKUP(Dati!$A9836,Normas!$A:$D,3,FALSE)*0.6)),"")</f>
      </c>
      <c r="H9836" s="2">
        <f>IFERROR(IF(ISBLANK($A9836),"",IF($A9836="Ūdeņraža jonu koncentrācija",VLOOKUP(Dati!$A9836,Normas!$A:$D,2,FALSE),VLOOKUP(Dati!$A9836,Normas!$A:$D,2,FALSE)*0.3)),"")</f>
      </c>
      <c r="I9836" s="2">
        <f>IFERROR(IF(ISBLANK($A9836),"",IF($A9836="Ūdeņraža jonu koncentrācija",VLOOKUP(Dati!$A9836,Normas!$A:$D,3,FALSE),VLOOKUP(Dati!$A9836,Normas!$A:$D,3,FALSE)*0.3)),"")</f>
      </c>
    </row>
    <row r="9837" spans="2:9" x14ac:dyDescent="0.2">
      <c r="B9837">
        <f>IF(ISBLANK(A9837),"",VLOOKUP(A9837,Normas!A:D,4,FALSE))</f>
      </c>
      <c r="E9837" s="2">
        <f>IF(ISBLANK(D9837),"",INT(YEARFRAC(D9837,'Vispārīga informācija'!$B$2)))</f>
      </c>
      <c r="F9837" s="2">
        <f>IFERROR(IF(ISBLANK($A9837),"",IF($A9837="Ūdeņraža jonu koncentrācija",VLOOKUP(Dati!$A9837,Normas!$A:$D,2,FALSE),VLOOKUP(Dati!$A9837,Normas!$A:$D,2,FALSE)*0.6)),"")</f>
      </c>
      <c r="G9837" s="2">
        <f>IFERROR(IF(ISBLANK($A9837),"",IF($A9837="Ūdeņraža jonu koncentrācija",VLOOKUP(Dati!$A9837,Normas!$A:$D,3,FALSE),VLOOKUP(Dati!$A9837,Normas!$A:$D,3,FALSE)*0.6)),"")</f>
      </c>
      <c r="H9837" s="2">
        <f>IFERROR(IF(ISBLANK($A9837),"",IF($A9837="Ūdeņraža jonu koncentrācija",VLOOKUP(Dati!$A9837,Normas!$A:$D,2,FALSE),VLOOKUP(Dati!$A9837,Normas!$A:$D,2,FALSE)*0.3)),"")</f>
      </c>
      <c r="I9837" s="2">
        <f>IFERROR(IF(ISBLANK($A9837),"",IF($A9837="Ūdeņraža jonu koncentrācija",VLOOKUP(Dati!$A9837,Normas!$A:$D,3,FALSE),VLOOKUP(Dati!$A9837,Normas!$A:$D,3,FALSE)*0.3)),"")</f>
      </c>
    </row>
    <row r="9838" spans="2:9" x14ac:dyDescent="0.2">
      <c r="B9838">
        <f>IF(ISBLANK(A9838),"",VLOOKUP(A9838,Normas!A:D,4,FALSE))</f>
      </c>
      <c r="E9838" s="2">
        <f>IF(ISBLANK(D9838),"",INT(YEARFRAC(D9838,'Vispārīga informācija'!$B$2)))</f>
      </c>
      <c r="F9838" s="2">
        <f>IFERROR(IF(ISBLANK($A9838),"",IF($A9838="Ūdeņraža jonu koncentrācija",VLOOKUP(Dati!$A9838,Normas!$A:$D,2,FALSE),VLOOKUP(Dati!$A9838,Normas!$A:$D,2,FALSE)*0.6)),"")</f>
      </c>
      <c r="G9838" s="2">
        <f>IFERROR(IF(ISBLANK($A9838),"",IF($A9838="Ūdeņraža jonu koncentrācija",VLOOKUP(Dati!$A9838,Normas!$A:$D,3,FALSE),VLOOKUP(Dati!$A9838,Normas!$A:$D,3,FALSE)*0.6)),"")</f>
      </c>
      <c r="H9838" s="2">
        <f>IFERROR(IF(ISBLANK($A9838),"",IF($A9838="Ūdeņraža jonu koncentrācija",VLOOKUP(Dati!$A9838,Normas!$A:$D,2,FALSE),VLOOKUP(Dati!$A9838,Normas!$A:$D,2,FALSE)*0.3)),"")</f>
      </c>
      <c r="I9838" s="2">
        <f>IFERROR(IF(ISBLANK($A9838),"",IF($A9838="Ūdeņraža jonu koncentrācija",VLOOKUP(Dati!$A9838,Normas!$A:$D,3,FALSE),VLOOKUP(Dati!$A9838,Normas!$A:$D,3,FALSE)*0.3)),"")</f>
      </c>
    </row>
    <row r="9839" spans="2:9" x14ac:dyDescent="0.2">
      <c r="B9839">
        <f>IF(ISBLANK(A9839),"",VLOOKUP(A9839,Normas!A:D,4,FALSE))</f>
      </c>
      <c r="E9839" s="2">
        <f>IF(ISBLANK(D9839),"",INT(YEARFRAC(D9839,'Vispārīga informācija'!$B$2)))</f>
      </c>
      <c r="F9839" s="2">
        <f>IFERROR(IF(ISBLANK($A9839),"",IF($A9839="Ūdeņraža jonu koncentrācija",VLOOKUP(Dati!$A9839,Normas!$A:$D,2,FALSE),VLOOKUP(Dati!$A9839,Normas!$A:$D,2,FALSE)*0.6)),"")</f>
      </c>
      <c r="G9839" s="2">
        <f>IFERROR(IF(ISBLANK($A9839),"",IF($A9839="Ūdeņraža jonu koncentrācija",VLOOKUP(Dati!$A9839,Normas!$A:$D,3,FALSE),VLOOKUP(Dati!$A9839,Normas!$A:$D,3,FALSE)*0.6)),"")</f>
      </c>
      <c r="H9839" s="2">
        <f>IFERROR(IF(ISBLANK($A9839),"",IF($A9839="Ūdeņraža jonu koncentrācija",VLOOKUP(Dati!$A9839,Normas!$A:$D,2,FALSE),VLOOKUP(Dati!$A9839,Normas!$A:$D,2,FALSE)*0.3)),"")</f>
      </c>
      <c r="I9839" s="2">
        <f>IFERROR(IF(ISBLANK($A9839),"",IF($A9839="Ūdeņraža jonu koncentrācija",VLOOKUP(Dati!$A9839,Normas!$A:$D,3,FALSE),VLOOKUP(Dati!$A9839,Normas!$A:$D,3,FALSE)*0.3)),"")</f>
      </c>
    </row>
    <row r="9840" spans="2:9" x14ac:dyDescent="0.2">
      <c r="B9840">
        <f>IF(ISBLANK(A9840),"",VLOOKUP(A9840,Normas!A:D,4,FALSE))</f>
      </c>
      <c r="E9840" s="2">
        <f>IF(ISBLANK(D9840),"",INT(YEARFRAC(D9840,'Vispārīga informācija'!$B$2)))</f>
      </c>
      <c r="F9840" s="2">
        <f>IFERROR(IF(ISBLANK($A9840),"",IF($A9840="Ūdeņraža jonu koncentrācija",VLOOKUP(Dati!$A9840,Normas!$A:$D,2,FALSE),VLOOKUP(Dati!$A9840,Normas!$A:$D,2,FALSE)*0.6)),"")</f>
      </c>
      <c r="G9840" s="2">
        <f>IFERROR(IF(ISBLANK($A9840),"",IF($A9840="Ūdeņraža jonu koncentrācija",VLOOKUP(Dati!$A9840,Normas!$A:$D,3,FALSE),VLOOKUP(Dati!$A9840,Normas!$A:$D,3,FALSE)*0.6)),"")</f>
      </c>
      <c r="H9840" s="2">
        <f>IFERROR(IF(ISBLANK($A9840),"",IF($A9840="Ūdeņraža jonu koncentrācija",VLOOKUP(Dati!$A9840,Normas!$A:$D,2,FALSE),VLOOKUP(Dati!$A9840,Normas!$A:$D,2,FALSE)*0.3)),"")</f>
      </c>
      <c r="I9840" s="2">
        <f>IFERROR(IF(ISBLANK($A9840),"",IF($A9840="Ūdeņraža jonu koncentrācija",VLOOKUP(Dati!$A9840,Normas!$A:$D,3,FALSE),VLOOKUP(Dati!$A9840,Normas!$A:$D,3,FALSE)*0.3)),"")</f>
      </c>
    </row>
    <row r="9841" spans="2:9" x14ac:dyDescent="0.2">
      <c r="B9841">
        <f>IF(ISBLANK(A9841),"",VLOOKUP(A9841,Normas!A:D,4,FALSE))</f>
      </c>
      <c r="E9841" s="2">
        <f>IF(ISBLANK(D9841),"",INT(YEARFRAC(D9841,'Vispārīga informācija'!$B$2)))</f>
      </c>
      <c r="F9841" s="2">
        <f>IFERROR(IF(ISBLANK($A9841),"",IF($A9841="Ūdeņraža jonu koncentrācija",VLOOKUP(Dati!$A9841,Normas!$A:$D,2,FALSE),VLOOKUP(Dati!$A9841,Normas!$A:$D,2,FALSE)*0.6)),"")</f>
      </c>
      <c r="G9841" s="2">
        <f>IFERROR(IF(ISBLANK($A9841),"",IF($A9841="Ūdeņraža jonu koncentrācija",VLOOKUP(Dati!$A9841,Normas!$A:$D,3,FALSE),VLOOKUP(Dati!$A9841,Normas!$A:$D,3,FALSE)*0.6)),"")</f>
      </c>
      <c r="H9841" s="2">
        <f>IFERROR(IF(ISBLANK($A9841),"",IF($A9841="Ūdeņraža jonu koncentrācija",VLOOKUP(Dati!$A9841,Normas!$A:$D,2,FALSE),VLOOKUP(Dati!$A9841,Normas!$A:$D,2,FALSE)*0.3)),"")</f>
      </c>
      <c r="I9841" s="2">
        <f>IFERROR(IF(ISBLANK($A9841),"",IF($A9841="Ūdeņraža jonu koncentrācija",VLOOKUP(Dati!$A9841,Normas!$A:$D,3,FALSE),VLOOKUP(Dati!$A9841,Normas!$A:$D,3,FALSE)*0.3)),"")</f>
      </c>
    </row>
    <row r="9842" spans="2:9" x14ac:dyDescent="0.2">
      <c r="B9842">
        <f>IF(ISBLANK(A9842),"",VLOOKUP(A9842,Normas!A:D,4,FALSE))</f>
      </c>
      <c r="E9842" s="2">
        <f>IF(ISBLANK(D9842),"",INT(YEARFRAC(D9842,'Vispārīga informācija'!$B$2)))</f>
      </c>
      <c r="F9842" s="2">
        <f>IFERROR(IF(ISBLANK($A9842),"",IF($A9842="Ūdeņraža jonu koncentrācija",VLOOKUP(Dati!$A9842,Normas!$A:$D,2,FALSE),VLOOKUP(Dati!$A9842,Normas!$A:$D,2,FALSE)*0.6)),"")</f>
      </c>
      <c r="G9842" s="2">
        <f>IFERROR(IF(ISBLANK($A9842),"",IF($A9842="Ūdeņraža jonu koncentrācija",VLOOKUP(Dati!$A9842,Normas!$A:$D,3,FALSE),VLOOKUP(Dati!$A9842,Normas!$A:$D,3,FALSE)*0.6)),"")</f>
      </c>
      <c r="H9842" s="2">
        <f>IFERROR(IF(ISBLANK($A9842),"",IF($A9842="Ūdeņraža jonu koncentrācija",VLOOKUP(Dati!$A9842,Normas!$A:$D,2,FALSE),VLOOKUP(Dati!$A9842,Normas!$A:$D,2,FALSE)*0.3)),"")</f>
      </c>
      <c r="I9842" s="2">
        <f>IFERROR(IF(ISBLANK($A9842),"",IF($A9842="Ūdeņraža jonu koncentrācija",VLOOKUP(Dati!$A9842,Normas!$A:$D,3,FALSE),VLOOKUP(Dati!$A9842,Normas!$A:$D,3,FALSE)*0.3)),"")</f>
      </c>
    </row>
    <row r="9843" spans="2:9" x14ac:dyDescent="0.2">
      <c r="B9843">
        <f>IF(ISBLANK(A9843),"",VLOOKUP(A9843,Normas!A:D,4,FALSE))</f>
      </c>
      <c r="E9843" s="2">
        <f>IF(ISBLANK(D9843),"",INT(YEARFRAC(D9843,'Vispārīga informācija'!$B$2)))</f>
      </c>
      <c r="F9843" s="2">
        <f>IFERROR(IF(ISBLANK($A9843),"",IF($A9843="Ūdeņraža jonu koncentrācija",VLOOKUP(Dati!$A9843,Normas!$A:$D,2,FALSE),VLOOKUP(Dati!$A9843,Normas!$A:$D,2,FALSE)*0.6)),"")</f>
      </c>
      <c r="G9843" s="2">
        <f>IFERROR(IF(ISBLANK($A9843),"",IF($A9843="Ūdeņraža jonu koncentrācija",VLOOKUP(Dati!$A9843,Normas!$A:$D,3,FALSE),VLOOKUP(Dati!$A9843,Normas!$A:$D,3,FALSE)*0.6)),"")</f>
      </c>
      <c r="H9843" s="2">
        <f>IFERROR(IF(ISBLANK($A9843),"",IF($A9843="Ūdeņraža jonu koncentrācija",VLOOKUP(Dati!$A9843,Normas!$A:$D,2,FALSE),VLOOKUP(Dati!$A9843,Normas!$A:$D,2,FALSE)*0.3)),"")</f>
      </c>
      <c r="I9843" s="2">
        <f>IFERROR(IF(ISBLANK($A9843),"",IF($A9843="Ūdeņraža jonu koncentrācija",VLOOKUP(Dati!$A9843,Normas!$A:$D,3,FALSE),VLOOKUP(Dati!$A9843,Normas!$A:$D,3,FALSE)*0.3)),"")</f>
      </c>
    </row>
    <row r="9844" spans="2:9" x14ac:dyDescent="0.2">
      <c r="B9844">
        <f>IF(ISBLANK(A9844),"",VLOOKUP(A9844,Normas!A:D,4,FALSE))</f>
      </c>
      <c r="E9844" s="2">
        <f>IF(ISBLANK(D9844),"",INT(YEARFRAC(D9844,'Vispārīga informācija'!$B$2)))</f>
      </c>
      <c r="F9844" s="2">
        <f>IFERROR(IF(ISBLANK($A9844),"",IF($A9844="Ūdeņraža jonu koncentrācija",VLOOKUP(Dati!$A9844,Normas!$A:$D,2,FALSE),VLOOKUP(Dati!$A9844,Normas!$A:$D,2,FALSE)*0.6)),"")</f>
      </c>
      <c r="G9844" s="2">
        <f>IFERROR(IF(ISBLANK($A9844),"",IF($A9844="Ūdeņraža jonu koncentrācija",VLOOKUP(Dati!$A9844,Normas!$A:$D,3,FALSE),VLOOKUP(Dati!$A9844,Normas!$A:$D,3,FALSE)*0.6)),"")</f>
      </c>
      <c r="H9844" s="2">
        <f>IFERROR(IF(ISBLANK($A9844),"",IF($A9844="Ūdeņraža jonu koncentrācija",VLOOKUP(Dati!$A9844,Normas!$A:$D,2,FALSE),VLOOKUP(Dati!$A9844,Normas!$A:$D,2,FALSE)*0.3)),"")</f>
      </c>
      <c r="I9844" s="2">
        <f>IFERROR(IF(ISBLANK($A9844),"",IF($A9844="Ūdeņraža jonu koncentrācija",VLOOKUP(Dati!$A9844,Normas!$A:$D,3,FALSE),VLOOKUP(Dati!$A9844,Normas!$A:$D,3,FALSE)*0.3)),"")</f>
      </c>
    </row>
    <row r="9845" spans="2:9" x14ac:dyDescent="0.2">
      <c r="B9845">
        <f>IF(ISBLANK(A9845),"",VLOOKUP(A9845,Normas!A:D,4,FALSE))</f>
      </c>
      <c r="E9845" s="2">
        <f>IF(ISBLANK(D9845),"",INT(YEARFRAC(D9845,'Vispārīga informācija'!$B$2)))</f>
      </c>
      <c r="F9845" s="2">
        <f>IFERROR(IF(ISBLANK($A9845),"",IF($A9845="Ūdeņraža jonu koncentrācija",VLOOKUP(Dati!$A9845,Normas!$A:$D,2,FALSE),VLOOKUP(Dati!$A9845,Normas!$A:$D,2,FALSE)*0.6)),"")</f>
      </c>
      <c r="G9845" s="2">
        <f>IFERROR(IF(ISBLANK($A9845),"",IF($A9845="Ūdeņraža jonu koncentrācija",VLOOKUP(Dati!$A9845,Normas!$A:$D,3,FALSE),VLOOKUP(Dati!$A9845,Normas!$A:$D,3,FALSE)*0.6)),"")</f>
      </c>
      <c r="H9845" s="2">
        <f>IFERROR(IF(ISBLANK($A9845),"",IF($A9845="Ūdeņraža jonu koncentrācija",VLOOKUP(Dati!$A9845,Normas!$A:$D,2,FALSE),VLOOKUP(Dati!$A9845,Normas!$A:$D,2,FALSE)*0.3)),"")</f>
      </c>
      <c r="I9845" s="2">
        <f>IFERROR(IF(ISBLANK($A9845),"",IF($A9845="Ūdeņraža jonu koncentrācija",VLOOKUP(Dati!$A9845,Normas!$A:$D,3,FALSE),VLOOKUP(Dati!$A9845,Normas!$A:$D,3,FALSE)*0.3)),"")</f>
      </c>
    </row>
    <row r="9846" spans="2:9" x14ac:dyDescent="0.2">
      <c r="B9846">
        <f>IF(ISBLANK(A9846),"",VLOOKUP(A9846,Normas!A:D,4,FALSE))</f>
      </c>
      <c r="E9846" s="2">
        <f>IF(ISBLANK(D9846),"",INT(YEARFRAC(D9846,'Vispārīga informācija'!$B$2)))</f>
      </c>
      <c r="F9846" s="2">
        <f>IFERROR(IF(ISBLANK($A9846),"",IF($A9846="Ūdeņraža jonu koncentrācija",VLOOKUP(Dati!$A9846,Normas!$A:$D,2,FALSE),VLOOKUP(Dati!$A9846,Normas!$A:$D,2,FALSE)*0.6)),"")</f>
      </c>
      <c r="G9846" s="2">
        <f>IFERROR(IF(ISBLANK($A9846),"",IF($A9846="Ūdeņraža jonu koncentrācija",VLOOKUP(Dati!$A9846,Normas!$A:$D,3,FALSE),VLOOKUP(Dati!$A9846,Normas!$A:$D,3,FALSE)*0.6)),"")</f>
      </c>
      <c r="H9846" s="2">
        <f>IFERROR(IF(ISBLANK($A9846),"",IF($A9846="Ūdeņraža jonu koncentrācija",VLOOKUP(Dati!$A9846,Normas!$A:$D,2,FALSE),VLOOKUP(Dati!$A9846,Normas!$A:$D,2,FALSE)*0.3)),"")</f>
      </c>
      <c r="I9846" s="2">
        <f>IFERROR(IF(ISBLANK($A9846),"",IF($A9846="Ūdeņraža jonu koncentrācija",VLOOKUP(Dati!$A9846,Normas!$A:$D,3,FALSE),VLOOKUP(Dati!$A9846,Normas!$A:$D,3,FALSE)*0.3)),"")</f>
      </c>
    </row>
    <row r="9847" spans="2:9" x14ac:dyDescent="0.2">
      <c r="B9847">
        <f>IF(ISBLANK(A9847),"",VLOOKUP(A9847,Normas!A:D,4,FALSE))</f>
      </c>
      <c r="E9847" s="2">
        <f>IF(ISBLANK(D9847),"",INT(YEARFRAC(D9847,'Vispārīga informācija'!$B$2)))</f>
      </c>
      <c r="F9847" s="2">
        <f>IFERROR(IF(ISBLANK($A9847),"",IF($A9847="Ūdeņraža jonu koncentrācija",VLOOKUP(Dati!$A9847,Normas!$A:$D,2,FALSE),VLOOKUP(Dati!$A9847,Normas!$A:$D,2,FALSE)*0.6)),"")</f>
      </c>
      <c r="G9847" s="2">
        <f>IFERROR(IF(ISBLANK($A9847),"",IF($A9847="Ūdeņraža jonu koncentrācija",VLOOKUP(Dati!$A9847,Normas!$A:$D,3,FALSE),VLOOKUP(Dati!$A9847,Normas!$A:$D,3,FALSE)*0.6)),"")</f>
      </c>
      <c r="H9847" s="2">
        <f>IFERROR(IF(ISBLANK($A9847),"",IF($A9847="Ūdeņraža jonu koncentrācija",VLOOKUP(Dati!$A9847,Normas!$A:$D,2,FALSE),VLOOKUP(Dati!$A9847,Normas!$A:$D,2,FALSE)*0.3)),"")</f>
      </c>
      <c r="I9847" s="2">
        <f>IFERROR(IF(ISBLANK($A9847),"",IF($A9847="Ūdeņraža jonu koncentrācija",VLOOKUP(Dati!$A9847,Normas!$A:$D,3,FALSE),VLOOKUP(Dati!$A9847,Normas!$A:$D,3,FALSE)*0.3)),"")</f>
      </c>
    </row>
    <row r="9848" spans="2:9" x14ac:dyDescent="0.2">
      <c r="B9848">
        <f>IF(ISBLANK(A9848),"",VLOOKUP(A9848,Normas!A:D,4,FALSE))</f>
      </c>
      <c r="E9848" s="2">
        <f>IF(ISBLANK(D9848),"",INT(YEARFRAC(D9848,'Vispārīga informācija'!$B$2)))</f>
      </c>
      <c r="F9848" s="2">
        <f>IFERROR(IF(ISBLANK($A9848),"",IF($A9848="Ūdeņraža jonu koncentrācija",VLOOKUP(Dati!$A9848,Normas!$A:$D,2,FALSE),VLOOKUP(Dati!$A9848,Normas!$A:$D,2,FALSE)*0.6)),"")</f>
      </c>
      <c r="G9848" s="2">
        <f>IFERROR(IF(ISBLANK($A9848),"",IF($A9848="Ūdeņraža jonu koncentrācija",VLOOKUP(Dati!$A9848,Normas!$A:$D,3,FALSE),VLOOKUP(Dati!$A9848,Normas!$A:$D,3,FALSE)*0.6)),"")</f>
      </c>
      <c r="H9848" s="2">
        <f>IFERROR(IF(ISBLANK($A9848),"",IF($A9848="Ūdeņraža jonu koncentrācija",VLOOKUP(Dati!$A9848,Normas!$A:$D,2,FALSE),VLOOKUP(Dati!$A9848,Normas!$A:$D,2,FALSE)*0.3)),"")</f>
      </c>
      <c r="I9848" s="2">
        <f>IFERROR(IF(ISBLANK($A9848),"",IF($A9848="Ūdeņraža jonu koncentrācija",VLOOKUP(Dati!$A9848,Normas!$A:$D,3,FALSE),VLOOKUP(Dati!$A9848,Normas!$A:$D,3,FALSE)*0.3)),"")</f>
      </c>
    </row>
    <row r="9849" spans="2:9" x14ac:dyDescent="0.2">
      <c r="B9849">
        <f>IF(ISBLANK(A9849),"",VLOOKUP(A9849,Normas!A:D,4,FALSE))</f>
      </c>
      <c r="E9849" s="2">
        <f>IF(ISBLANK(D9849),"",INT(YEARFRAC(D9849,'Vispārīga informācija'!$B$2)))</f>
      </c>
      <c r="F9849" s="2">
        <f>IFERROR(IF(ISBLANK($A9849),"",IF($A9849="Ūdeņraža jonu koncentrācija",VLOOKUP(Dati!$A9849,Normas!$A:$D,2,FALSE),VLOOKUP(Dati!$A9849,Normas!$A:$D,2,FALSE)*0.6)),"")</f>
      </c>
      <c r="G9849" s="2">
        <f>IFERROR(IF(ISBLANK($A9849),"",IF($A9849="Ūdeņraža jonu koncentrācija",VLOOKUP(Dati!$A9849,Normas!$A:$D,3,FALSE),VLOOKUP(Dati!$A9849,Normas!$A:$D,3,FALSE)*0.6)),"")</f>
      </c>
      <c r="H9849" s="2">
        <f>IFERROR(IF(ISBLANK($A9849),"",IF($A9849="Ūdeņraža jonu koncentrācija",VLOOKUP(Dati!$A9849,Normas!$A:$D,2,FALSE),VLOOKUP(Dati!$A9849,Normas!$A:$D,2,FALSE)*0.3)),"")</f>
      </c>
      <c r="I9849" s="2">
        <f>IFERROR(IF(ISBLANK($A9849),"",IF($A9849="Ūdeņraža jonu koncentrācija",VLOOKUP(Dati!$A9849,Normas!$A:$D,3,FALSE),VLOOKUP(Dati!$A9849,Normas!$A:$D,3,FALSE)*0.3)),"")</f>
      </c>
    </row>
    <row r="9850" spans="2:9" x14ac:dyDescent="0.2">
      <c r="B9850">
        <f>IF(ISBLANK(A9850),"",VLOOKUP(A9850,Normas!A:D,4,FALSE))</f>
      </c>
      <c r="E9850" s="2">
        <f>IF(ISBLANK(D9850),"",INT(YEARFRAC(D9850,'Vispārīga informācija'!$B$2)))</f>
      </c>
      <c r="F9850" s="2">
        <f>IFERROR(IF(ISBLANK($A9850),"",IF($A9850="Ūdeņraža jonu koncentrācija",VLOOKUP(Dati!$A9850,Normas!$A:$D,2,FALSE),VLOOKUP(Dati!$A9850,Normas!$A:$D,2,FALSE)*0.6)),"")</f>
      </c>
      <c r="G9850" s="2">
        <f>IFERROR(IF(ISBLANK($A9850),"",IF($A9850="Ūdeņraža jonu koncentrācija",VLOOKUP(Dati!$A9850,Normas!$A:$D,3,FALSE),VLOOKUP(Dati!$A9850,Normas!$A:$D,3,FALSE)*0.6)),"")</f>
      </c>
      <c r="H9850" s="2">
        <f>IFERROR(IF(ISBLANK($A9850),"",IF($A9850="Ūdeņraža jonu koncentrācija",VLOOKUP(Dati!$A9850,Normas!$A:$D,2,FALSE),VLOOKUP(Dati!$A9850,Normas!$A:$D,2,FALSE)*0.3)),"")</f>
      </c>
      <c r="I9850" s="2">
        <f>IFERROR(IF(ISBLANK($A9850),"",IF($A9850="Ūdeņraža jonu koncentrācija",VLOOKUP(Dati!$A9850,Normas!$A:$D,3,FALSE),VLOOKUP(Dati!$A9850,Normas!$A:$D,3,FALSE)*0.3)),"")</f>
      </c>
    </row>
    <row r="9851" spans="2:9" x14ac:dyDescent="0.2">
      <c r="B9851">
        <f>IF(ISBLANK(A9851),"",VLOOKUP(A9851,Normas!A:D,4,FALSE))</f>
      </c>
      <c r="E9851" s="2">
        <f>IF(ISBLANK(D9851),"",INT(YEARFRAC(D9851,'Vispārīga informācija'!$B$2)))</f>
      </c>
      <c r="F9851" s="2">
        <f>IFERROR(IF(ISBLANK($A9851),"",IF($A9851="Ūdeņraža jonu koncentrācija",VLOOKUP(Dati!$A9851,Normas!$A:$D,2,FALSE),VLOOKUP(Dati!$A9851,Normas!$A:$D,2,FALSE)*0.6)),"")</f>
      </c>
      <c r="G9851" s="2">
        <f>IFERROR(IF(ISBLANK($A9851),"",IF($A9851="Ūdeņraža jonu koncentrācija",VLOOKUP(Dati!$A9851,Normas!$A:$D,3,FALSE),VLOOKUP(Dati!$A9851,Normas!$A:$D,3,FALSE)*0.6)),"")</f>
      </c>
      <c r="H9851" s="2">
        <f>IFERROR(IF(ISBLANK($A9851),"",IF($A9851="Ūdeņraža jonu koncentrācija",VLOOKUP(Dati!$A9851,Normas!$A:$D,2,FALSE),VLOOKUP(Dati!$A9851,Normas!$A:$D,2,FALSE)*0.3)),"")</f>
      </c>
      <c r="I9851" s="2">
        <f>IFERROR(IF(ISBLANK($A9851),"",IF($A9851="Ūdeņraža jonu koncentrācija",VLOOKUP(Dati!$A9851,Normas!$A:$D,3,FALSE),VLOOKUP(Dati!$A9851,Normas!$A:$D,3,FALSE)*0.3)),"")</f>
      </c>
    </row>
    <row r="9852" spans="2:9" x14ac:dyDescent="0.2">
      <c r="B9852">
        <f>IF(ISBLANK(A9852),"",VLOOKUP(A9852,Normas!A:D,4,FALSE))</f>
      </c>
      <c r="E9852" s="2">
        <f>IF(ISBLANK(D9852),"",INT(YEARFRAC(D9852,'Vispārīga informācija'!$B$2)))</f>
      </c>
      <c r="F9852" s="2">
        <f>IFERROR(IF(ISBLANK($A9852),"",IF($A9852="Ūdeņraža jonu koncentrācija",VLOOKUP(Dati!$A9852,Normas!$A:$D,2,FALSE),VLOOKUP(Dati!$A9852,Normas!$A:$D,2,FALSE)*0.6)),"")</f>
      </c>
      <c r="G9852" s="2">
        <f>IFERROR(IF(ISBLANK($A9852),"",IF($A9852="Ūdeņraža jonu koncentrācija",VLOOKUP(Dati!$A9852,Normas!$A:$D,3,FALSE),VLOOKUP(Dati!$A9852,Normas!$A:$D,3,FALSE)*0.6)),"")</f>
      </c>
      <c r="H9852" s="2">
        <f>IFERROR(IF(ISBLANK($A9852),"",IF($A9852="Ūdeņraža jonu koncentrācija",VLOOKUP(Dati!$A9852,Normas!$A:$D,2,FALSE),VLOOKUP(Dati!$A9852,Normas!$A:$D,2,FALSE)*0.3)),"")</f>
      </c>
      <c r="I9852" s="2">
        <f>IFERROR(IF(ISBLANK($A9852),"",IF($A9852="Ūdeņraža jonu koncentrācija",VLOOKUP(Dati!$A9852,Normas!$A:$D,3,FALSE),VLOOKUP(Dati!$A9852,Normas!$A:$D,3,FALSE)*0.3)),"")</f>
      </c>
    </row>
    <row r="9853" spans="2:9" x14ac:dyDescent="0.2">
      <c r="B9853">
        <f>IF(ISBLANK(A9853),"",VLOOKUP(A9853,Normas!A:D,4,FALSE))</f>
      </c>
      <c r="E9853" s="2">
        <f>IF(ISBLANK(D9853),"",INT(YEARFRAC(D9853,'Vispārīga informācija'!$B$2)))</f>
      </c>
      <c r="F9853" s="2">
        <f>IFERROR(IF(ISBLANK($A9853),"",IF($A9853="Ūdeņraža jonu koncentrācija",VLOOKUP(Dati!$A9853,Normas!$A:$D,2,FALSE),VLOOKUP(Dati!$A9853,Normas!$A:$D,2,FALSE)*0.6)),"")</f>
      </c>
      <c r="G9853" s="2">
        <f>IFERROR(IF(ISBLANK($A9853),"",IF($A9853="Ūdeņraža jonu koncentrācija",VLOOKUP(Dati!$A9853,Normas!$A:$D,3,FALSE),VLOOKUP(Dati!$A9853,Normas!$A:$D,3,FALSE)*0.6)),"")</f>
      </c>
      <c r="H9853" s="2">
        <f>IFERROR(IF(ISBLANK($A9853),"",IF($A9853="Ūdeņraža jonu koncentrācija",VLOOKUP(Dati!$A9853,Normas!$A:$D,2,FALSE),VLOOKUP(Dati!$A9853,Normas!$A:$D,2,FALSE)*0.3)),"")</f>
      </c>
      <c r="I9853" s="2">
        <f>IFERROR(IF(ISBLANK($A9853),"",IF($A9853="Ūdeņraža jonu koncentrācija",VLOOKUP(Dati!$A9853,Normas!$A:$D,3,FALSE),VLOOKUP(Dati!$A9853,Normas!$A:$D,3,FALSE)*0.3)),"")</f>
      </c>
    </row>
    <row r="9854" spans="2:9" x14ac:dyDescent="0.2">
      <c r="B9854">
        <f>IF(ISBLANK(A9854),"",VLOOKUP(A9854,Normas!A:D,4,FALSE))</f>
      </c>
      <c r="E9854" s="2">
        <f>IF(ISBLANK(D9854),"",INT(YEARFRAC(D9854,'Vispārīga informācija'!$B$2)))</f>
      </c>
      <c r="F9854" s="2">
        <f>IFERROR(IF(ISBLANK($A9854),"",IF($A9854="Ūdeņraža jonu koncentrācija",VLOOKUP(Dati!$A9854,Normas!$A:$D,2,FALSE),VLOOKUP(Dati!$A9854,Normas!$A:$D,2,FALSE)*0.6)),"")</f>
      </c>
      <c r="G9854" s="2">
        <f>IFERROR(IF(ISBLANK($A9854),"",IF($A9854="Ūdeņraža jonu koncentrācija",VLOOKUP(Dati!$A9854,Normas!$A:$D,3,FALSE),VLOOKUP(Dati!$A9854,Normas!$A:$D,3,FALSE)*0.6)),"")</f>
      </c>
      <c r="H9854" s="2">
        <f>IFERROR(IF(ISBLANK($A9854),"",IF($A9854="Ūdeņraža jonu koncentrācija",VLOOKUP(Dati!$A9854,Normas!$A:$D,2,FALSE),VLOOKUP(Dati!$A9854,Normas!$A:$D,2,FALSE)*0.3)),"")</f>
      </c>
      <c r="I9854" s="2">
        <f>IFERROR(IF(ISBLANK($A9854),"",IF($A9854="Ūdeņraža jonu koncentrācija",VLOOKUP(Dati!$A9854,Normas!$A:$D,3,FALSE),VLOOKUP(Dati!$A9854,Normas!$A:$D,3,FALSE)*0.3)),"")</f>
      </c>
    </row>
    <row r="9855" spans="2:9" x14ac:dyDescent="0.2">
      <c r="B9855">
        <f>IF(ISBLANK(A9855),"",VLOOKUP(A9855,Normas!A:D,4,FALSE))</f>
      </c>
      <c r="E9855" s="2">
        <f>IF(ISBLANK(D9855),"",INT(YEARFRAC(D9855,'Vispārīga informācija'!$B$2)))</f>
      </c>
      <c r="F9855" s="2">
        <f>IFERROR(IF(ISBLANK($A9855),"",IF($A9855="Ūdeņraža jonu koncentrācija",VLOOKUP(Dati!$A9855,Normas!$A:$D,2,FALSE),VLOOKUP(Dati!$A9855,Normas!$A:$D,2,FALSE)*0.6)),"")</f>
      </c>
      <c r="G9855" s="2">
        <f>IFERROR(IF(ISBLANK($A9855),"",IF($A9855="Ūdeņraža jonu koncentrācija",VLOOKUP(Dati!$A9855,Normas!$A:$D,3,FALSE),VLOOKUP(Dati!$A9855,Normas!$A:$D,3,FALSE)*0.6)),"")</f>
      </c>
      <c r="H9855" s="2">
        <f>IFERROR(IF(ISBLANK($A9855),"",IF($A9855="Ūdeņraža jonu koncentrācija",VLOOKUP(Dati!$A9855,Normas!$A:$D,2,FALSE),VLOOKUP(Dati!$A9855,Normas!$A:$D,2,FALSE)*0.3)),"")</f>
      </c>
      <c r="I9855" s="2">
        <f>IFERROR(IF(ISBLANK($A9855),"",IF($A9855="Ūdeņraža jonu koncentrācija",VLOOKUP(Dati!$A9855,Normas!$A:$D,3,FALSE),VLOOKUP(Dati!$A9855,Normas!$A:$D,3,FALSE)*0.3)),"")</f>
      </c>
    </row>
    <row r="9856" spans="2:9" x14ac:dyDescent="0.2">
      <c r="B9856">
        <f>IF(ISBLANK(A9856),"",VLOOKUP(A9856,Normas!A:D,4,FALSE))</f>
      </c>
      <c r="E9856" s="2">
        <f>IF(ISBLANK(D9856),"",INT(YEARFRAC(D9856,'Vispārīga informācija'!$B$2)))</f>
      </c>
      <c r="F9856" s="2">
        <f>IFERROR(IF(ISBLANK($A9856),"",IF($A9856="Ūdeņraža jonu koncentrācija",VLOOKUP(Dati!$A9856,Normas!$A:$D,2,FALSE),VLOOKUP(Dati!$A9856,Normas!$A:$D,2,FALSE)*0.6)),"")</f>
      </c>
      <c r="G9856" s="2">
        <f>IFERROR(IF(ISBLANK($A9856),"",IF($A9856="Ūdeņraža jonu koncentrācija",VLOOKUP(Dati!$A9856,Normas!$A:$D,3,FALSE),VLOOKUP(Dati!$A9856,Normas!$A:$D,3,FALSE)*0.6)),"")</f>
      </c>
      <c r="H9856" s="2">
        <f>IFERROR(IF(ISBLANK($A9856),"",IF($A9856="Ūdeņraža jonu koncentrācija",VLOOKUP(Dati!$A9856,Normas!$A:$D,2,FALSE),VLOOKUP(Dati!$A9856,Normas!$A:$D,2,FALSE)*0.3)),"")</f>
      </c>
      <c r="I9856" s="2">
        <f>IFERROR(IF(ISBLANK($A9856),"",IF($A9856="Ūdeņraža jonu koncentrācija",VLOOKUP(Dati!$A9856,Normas!$A:$D,3,FALSE),VLOOKUP(Dati!$A9856,Normas!$A:$D,3,FALSE)*0.3)),"")</f>
      </c>
    </row>
    <row r="9857" spans="2:9" x14ac:dyDescent="0.2">
      <c r="B9857">
        <f>IF(ISBLANK(A9857),"",VLOOKUP(A9857,Normas!A:D,4,FALSE))</f>
      </c>
      <c r="E9857" s="2">
        <f>IF(ISBLANK(D9857),"",INT(YEARFRAC(D9857,'Vispārīga informācija'!$B$2)))</f>
      </c>
      <c r="F9857" s="2">
        <f>IFERROR(IF(ISBLANK($A9857),"",IF($A9857="Ūdeņraža jonu koncentrācija",VLOOKUP(Dati!$A9857,Normas!$A:$D,2,FALSE),VLOOKUP(Dati!$A9857,Normas!$A:$D,2,FALSE)*0.6)),"")</f>
      </c>
      <c r="G9857" s="2">
        <f>IFERROR(IF(ISBLANK($A9857),"",IF($A9857="Ūdeņraža jonu koncentrācija",VLOOKUP(Dati!$A9857,Normas!$A:$D,3,FALSE),VLOOKUP(Dati!$A9857,Normas!$A:$D,3,FALSE)*0.6)),"")</f>
      </c>
      <c r="H9857" s="2">
        <f>IFERROR(IF(ISBLANK($A9857),"",IF($A9857="Ūdeņraža jonu koncentrācija",VLOOKUP(Dati!$A9857,Normas!$A:$D,2,FALSE),VLOOKUP(Dati!$A9857,Normas!$A:$D,2,FALSE)*0.3)),"")</f>
      </c>
      <c r="I9857" s="2">
        <f>IFERROR(IF(ISBLANK($A9857),"",IF($A9857="Ūdeņraža jonu koncentrācija",VLOOKUP(Dati!$A9857,Normas!$A:$D,3,FALSE),VLOOKUP(Dati!$A9857,Normas!$A:$D,3,FALSE)*0.3)),"")</f>
      </c>
    </row>
    <row r="9858" spans="2:9" x14ac:dyDescent="0.2">
      <c r="B9858">
        <f>IF(ISBLANK(A9858),"",VLOOKUP(A9858,Normas!A:D,4,FALSE))</f>
      </c>
      <c r="E9858" s="2">
        <f>IF(ISBLANK(D9858),"",INT(YEARFRAC(D9858,'Vispārīga informācija'!$B$2)))</f>
      </c>
      <c r="F9858" s="2">
        <f>IFERROR(IF(ISBLANK($A9858),"",IF($A9858="Ūdeņraža jonu koncentrācija",VLOOKUP(Dati!$A9858,Normas!$A:$D,2,FALSE),VLOOKUP(Dati!$A9858,Normas!$A:$D,2,FALSE)*0.6)),"")</f>
      </c>
      <c r="G9858" s="2">
        <f>IFERROR(IF(ISBLANK($A9858),"",IF($A9858="Ūdeņraža jonu koncentrācija",VLOOKUP(Dati!$A9858,Normas!$A:$D,3,FALSE),VLOOKUP(Dati!$A9858,Normas!$A:$D,3,FALSE)*0.6)),"")</f>
      </c>
      <c r="H9858" s="2">
        <f>IFERROR(IF(ISBLANK($A9858),"",IF($A9858="Ūdeņraža jonu koncentrācija",VLOOKUP(Dati!$A9858,Normas!$A:$D,2,FALSE),VLOOKUP(Dati!$A9858,Normas!$A:$D,2,FALSE)*0.3)),"")</f>
      </c>
      <c r="I9858" s="2">
        <f>IFERROR(IF(ISBLANK($A9858),"",IF($A9858="Ūdeņraža jonu koncentrācija",VLOOKUP(Dati!$A9858,Normas!$A:$D,3,FALSE),VLOOKUP(Dati!$A9858,Normas!$A:$D,3,FALSE)*0.3)),"")</f>
      </c>
    </row>
    <row r="9859" spans="2:9" x14ac:dyDescent="0.2">
      <c r="B9859">
        <f>IF(ISBLANK(A9859),"",VLOOKUP(A9859,Normas!A:D,4,FALSE))</f>
      </c>
      <c r="E9859" s="2">
        <f>IF(ISBLANK(D9859),"",INT(YEARFRAC(D9859,'Vispārīga informācija'!$B$2)))</f>
      </c>
      <c r="F9859" s="2">
        <f>IFERROR(IF(ISBLANK($A9859),"",IF($A9859="Ūdeņraža jonu koncentrācija",VLOOKUP(Dati!$A9859,Normas!$A:$D,2,FALSE),VLOOKUP(Dati!$A9859,Normas!$A:$D,2,FALSE)*0.6)),"")</f>
      </c>
      <c r="G9859" s="2">
        <f>IFERROR(IF(ISBLANK($A9859),"",IF($A9859="Ūdeņraža jonu koncentrācija",VLOOKUP(Dati!$A9859,Normas!$A:$D,3,FALSE),VLOOKUP(Dati!$A9859,Normas!$A:$D,3,FALSE)*0.6)),"")</f>
      </c>
      <c r="H9859" s="2">
        <f>IFERROR(IF(ISBLANK($A9859),"",IF($A9859="Ūdeņraža jonu koncentrācija",VLOOKUP(Dati!$A9859,Normas!$A:$D,2,FALSE),VLOOKUP(Dati!$A9859,Normas!$A:$D,2,FALSE)*0.3)),"")</f>
      </c>
      <c r="I9859" s="2">
        <f>IFERROR(IF(ISBLANK($A9859),"",IF($A9859="Ūdeņraža jonu koncentrācija",VLOOKUP(Dati!$A9859,Normas!$A:$D,3,FALSE),VLOOKUP(Dati!$A9859,Normas!$A:$D,3,FALSE)*0.3)),"")</f>
      </c>
    </row>
    <row r="9860" spans="2:9" x14ac:dyDescent="0.2">
      <c r="B9860">
        <f>IF(ISBLANK(A9860),"",VLOOKUP(A9860,Normas!A:D,4,FALSE))</f>
      </c>
      <c r="E9860" s="2">
        <f>IF(ISBLANK(D9860),"",INT(YEARFRAC(D9860,'Vispārīga informācija'!$B$2)))</f>
      </c>
      <c r="F9860" s="2">
        <f>IFERROR(IF(ISBLANK($A9860),"",IF($A9860="Ūdeņraža jonu koncentrācija",VLOOKUP(Dati!$A9860,Normas!$A:$D,2,FALSE),VLOOKUP(Dati!$A9860,Normas!$A:$D,2,FALSE)*0.6)),"")</f>
      </c>
      <c r="G9860" s="2">
        <f>IFERROR(IF(ISBLANK($A9860),"",IF($A9860="Ūdeņraža jonu koncentrācija",VLOOKUP(Dati!$A9860,Normas!$A:$D,3,FALSE),VLOOKUP(Dati!$A9860,Normas!$A:$D,3,FALSE)*0.6)),"")</f>
      </c>
      <c r="H9860" s="2">
        <f>IFERROR(IF(ISBLANK($A9860),"",IF($A9860="Ūdeņraža jonu koncentrācija",VLOOKUP(Dati!$A9860,Normas!$A:$D,2,FALSE),VLOOKUP(Dati!$A9860,Normas!$A:$D,2,FALSE)*0.3)),"")</f>
      </c>
      <c r="I9860" s="2">
        <f>IFERROR(IF(ISBLANK($A9860),"",IF($A9860="Ūdeņraža jonu koncentrācija",VLOOKUP(Dati!$A9860,Normas!$A:$D,3,FALSE),VLOOKUP(Dati!$A9860,Normas!$A:$D,3,FALSE)*0.3)),"")</f>
      </c>
    </row>
    <row r="9861" spans="2:9" x14ac:dyDescent="0.2">
      <c r="B9861">
        <f>IF(ISBLANK(A9861),"",VLOOKUP(A9861,Normas!A:D,4,FALSE))</f>
      </c>
      <c r="E9861" s="2">
        <f>IF(ISBLANK(D9861),"",INT(YEARFRAC(D9861,'Vispārīga informācija'!$B$2)))</f>
      </c>
      <c r="F9861" s="2">
        <f>IFERROR(IF(ISBLANK($A9861),"",IF($A9861="Ūdeņraža jonu koncentrācija",VLOOKUP(Dati!$A9861,Normas!$A:$D,2,FALSE),VLOOKUP(Dati!$A9861,Normas!$A:$D,2,FALSE)*0.6)),"")</f>
      </c>
      <c r="G9861" s="2">
        <f>IFERROR(IF(ISBLANK($A9861),"",IF($A9861="Ūdeņraža jonu koncentrācija",VLOOKUP(Dati!$A9861,Normas!$A:$D,3,FALSE),VLOOKUP(Dati!$A9861,Normas!$A:$D,3,FALSE)*0.6)),"")</f>
      </c>
      <c r="H9861" s="2">
        <f>IFERROR(IF(ISBLANK($A9861),"",IF($A9861="Ūdeņraža jonu koncentrācija",VLOOKUP(Dati!$A9861,Normas!$A:$D,2,FALSE),VLOOKUP(Dati!$A9861,Normas!$A:$D,2,FALSE)*0.3)),"")</f>
      </c>
      <c r="I9861" s="2">
        <f>IFERROR(IF(ISBLANK($A9861),"",IF($A9861="Ūdeņraža jonu koncentrācija",VLOOKUP(Dati!$A9861,Normas!$A:$D,3,FALSE),VLOOKUP(Dati!$A9861,Normas!$A:$D,3,FALSE)*0.3)),"")</f>
      </c>
    </row>
    <row r="9862" spans="2:9" x14ac:dyDescent="0.2">
      <c r="B9862">
        <f>IF(ISBLANK(A9862),"",VLOOKUP(A9862,Normas!A:D,4,FALSE))</f>
      </c>
      <c r="E9862" s="2">
        <f>IF(ISBLANK(D9862),"",INT(YEARFRAC(D9862,'Vispārīga informācija'!$B$2)))</f>
      </c>
      <c r="F9862" s="2">
        <f>IFERROR(IF(ISBLANK($A9862),"",IF($A9862="Ūdeņraža jonu koncentrācija",VLOOKUP(Dati!$A9862,Normas!$A:$D,2,FALSE),VLOOKUP(Dati!$A9862,Normas!$A:$D,2,FALSE)*0.6)),"")</f>
      </c>
      <c r="G9862" s="2">
        <f>IFERROR(IF(ISBLANK($A9862),"",IF($A9862="Ūdeņraža jonu koncentrācija",VLOOKUP(Dati!$A9862,Normas!$A:$D,3,FALSE),VLOOKUP(Dati!$A9862,Normas!$A:$D,3,FALSE)*0.6)),"")</f>
      </c>
      <c r="H9862" s="2">
        <f>IFERROR(IF(ISBLANK($A9862),"",IF($A9862="Ūdeņraža jonu koncentrācija",VLOOKUP(Dati!$A9862,Normas!$A:$D,2,FALSE),VLOOKUP(Dati!$A9862,Normas!$A:$D,2,FALSE)*0.3)),"")</f>
      </c>
      <c r="I9862" s="2">
        <f>IFERROR(IF(ISBLANK($A9862),"",IF($A9862="Ūdeņraža jonu koncentrācija",VLOOKUP(Dati!$A9862,Normas!$A:$D,3,FALSE),VLOOKUP(Dati!$A9862,Normas!$A:$D,3,FALSE)*0.3)),"")</f>
      </c>
    </row>
    <row r="9863" spans="2:9" x14ac:dyDescent="0.2">
      <c r="B9863">
        <f>IF(ISBLANK(A9863),"",VLOOKUP(A9863,Normas!A:D,4,FALSE))</f>
      </c>
      <c r="E9863" s="2">
        <f>IF(ISBLANK(D9863),"",INT(YEARFRAC(D9863,'Vispārīga informācija'!$B$2)))</f>
      </c>
      <c r="F9863" s="2">
        <f>IFERROR(IF(ISBLANK($A9863),"",IF($A9863="Ūdeņraža jonu koncentrācija",VLOOKUP(Dati!$A9863,Normas!$A:$D,2,FALSE),VLOOKUP(Dati!$A9863,Normas!$A:$D,2,FALSE)*0.6)),"")</f>
      </c>
      <c r="G9863" s="2">
        <f>IFERROR(IF(ISBLANK($A9863),"",IF($A9863="Ūdeņraža jonu koncentrācija",VLOOKUP(Dati!$A9863,Normas!$A:$D,3,FALSE),VLOOKUP(Dati!$A9863,Normas!$A:$D,3,FALSE)*0.6)),"")</f>
      </c>
      <c r="H9863" s="2">
        <f>IFERROR(IF(ISBLANK($A9863),"",IF($A9863="Ūdeņraža jonu koncentrācija",VLOOKUP(Dati!$A9863,Normas!$A:$D,2,FALSE),VLOOKUP(Dati!$A9863,Normas!$A:$D,2,FALSE)*0.3)),"")</f>
      </c>
      <c r="I9863" s="2">
        <f>IFERROR(IF(ISBLANK($A9863),"",IF($A9863="Ūdeņraža jonu koncentrācija",VLOOKUP(Dati!$A9863,Normas!$A:$D,3,FALSE),VLOOKUP(Dati!$A9863,Normas!$A:$D,3,FALSE)*0.3)),"")</f>
      </c>
    </row>
    <row r="9864" spans="2:9" x14ac:dyDescent="0.2">
      <c r="B9864">
        <f>IF(ISBLANK(A9864),"",VLOOKUP(A9864,Normas!A:D,4,FALSE))</f>
      </c>
      <c r="E9864" s="2">
        <f>IF(ISBLANK(D9864),"",INT(YEARFRAC(D9864,'Vispārīga informācija'!$B$2)))</f>
      </c>
      <c r="F9864" s="2">
        <f>IFERROR(IF(ISBLANK($A9864),"",IF($A9864="Ūdeņraža jonu koncentrācija",VLOOKUP(Dati!$A9864,Normas!$A:$D,2,FALSE),VLOOKUP(Dati!$A9864,Normas!$A:$D,2,FALSE)*0.6)),"")</f>
      </c>
      <c r="G9864" s="2">
        <f>IFERROR(IF(ISBLANK($A9864),"",IF($A9864="Ūdeņraža jonu koncentrācija",VLOOKUP(Dati!$A9864,Normas!$A:$D,3,FALSE),VLOOKUP(Dati!$A9864,Normas!$A:$D,3,FALSE)*0.6)),"")</f>
      </c>
      <c r="H9864" s="2">
        <f>IFERROR(IF(ISBLANK($A9864),"",IF($A9864="Ūdeņraža jonu koncentrācija",VLOOKUP(Dati!$A9864,Normas!$A:$D,2,FALSE),VLOOKUP(Dati!$A9864,Normas!$A:$D,2,FALSE)*0.3)),"")</f>
      </c>
      <c r="I9864" s="2">
        <f>IFERROR(IF(ISBLANK($A9864),"",IF($A9864="Ūdeņraža jonu koncentrācija",VLOOKUP(Dati!$A9864,Normas!$A:$D,3,FALSE),VLOOKUP(Dati!$A9864,Normas!$A:$D,3,FALSE)*0.3)),"")</f>
      </c>
    </row>
    <row r="9865" spans="2:9" x14ac:dyDescent="0.2">
      <c r="B9865">
        <f>IF(ISBLANK(A9865),"",VLOOKUP(A9865,Normas!A:D,4,FALSE))</f>
      </c>
      <c r="E9865" s="2">
        <f>IF(ISBLANK(D9865),"",INT(YEARFRAC(D9865,'Vispārīga informācija'!$B$2)))</f>
      </c>
      <c r="F9865" s="2">
        <f>IFERROR(IF(ISBLANK($A9865),"",IF($A9865="Ūdeņraža jonu koncentrācija",VLOOKUP(Dati!$A9865,Normas!$A:$D,2,FALSE),VLOOKUP(Dati!$A9865,Normas!$A:$D,2,FALSE)*0.6)),"")</f>
      </c>
      <c r="G9865" s="2">
        <f>IFERROR(IF(ISBLANK($A9865),"",IF($A9865="Ūdeņraža jonu koncentrācija",VLOOKUP(Dati!$A9865,Normas!$A:$D,3,FALSE),VLOOKUP(Dati!$A9865,Normas!$A:$D,3,FALSE)*0.6)),"")</f>
      </c>
      <c r="H9865" s="2">
        <f>IFERROR(IF(ISBLANK($A9865),"",IF($A9865="Ūdeņraža jonu koncentrācija",VLOOKUP(Dati!$A9865,Normas!$A:$D,2,FALSE),VLOOKUP(Dati!$A9865,Normas!$A:$D,2,FALSE)*0.3)),"")</f>
      </c>
      <c r="I9865" s="2">
        <f>IFERROR(IF(ISBLANK($A9865),"",IF($A9865="Ūdeņraža jonu koncentrācija",VLOOKUP(Dati!$A9865,Normas!$A:$D,3,FALSE),VLOOKUP(Dati!$A9865,Normas!$A:$D,3,FALSE)*0.3)),"")</f>
      </c>
    </row>
    <row r="9866" spans="2:9" x14ac:dyDescent="0.2">
      <c r="B9866">
        <f>IF(ISBLANK(A9866),"",VLOOKUP(A9866,Normas!A:D,4,FALSE))</f>
      </c>
      <c r="E9866" s="2">
        <f>IF(ISBLANK(D9866),"",INT(YEARFRAC(D9866,'Vispārīga informācija'!$B$2)))</f>
      </c>
      <c r="F9866" s="2">
        <f>IFERROR(IF(ISBLANK($A9866),"",IF($A9866="Ūdeņraža jonu koncentrācija",VLOOKUP(Dati!$A9866,Normas!$A:$D,2,FALSE),VLOOKUP(Dati!$A9866,Normas!$A:$D,2,FALSE)*0.6)),"")</f>
      </c>
      <c r="G9866" s="2">
        <f>IFERROR(IF(ISBLANK($A9866),"",IF($A9866="Ūdeņraža jonu koncentrācija",VLOOKUP(Dati!$A9866,Normas!$A:$D,3,FALSE),VLOOKUP(Dati!$A9866,Normas!$A:$D,3,FALSE)*0.6)),"")</f>
      </c>
      <c r="H9866" s="2">
        <f>IFERROR(IF(ISBLANK($A9866),"",IF($A9866="Ūdeņraža jonu koncentrācija",VLOOKUP(Dati!$A9866,Normas!$A:$D,2,FALSE),VLOOKUP(Dati!$A9866,Normas!$A:$D,2,FALSE)*0.3)),"")</f>
      </c>
      <c r="I9866" s="2">
        <f>IFERROR(IF(ISBLANK($A9866),"",IF($A9866="Ūdeņraža jonu koncentrācija",VLOOKUP(Dati!$A9866,Normas!$A:$D,3,FALSE),VLOOKUP(Dati!$A9866,Normas!$A:$D,3,FALSE)*0.3)),"")</f>
      </c>
    </row>
    <row r="9867" spans="2:9" x14ac:dyDescent="0.2">
      <c r="B9867">
        <f>IF(ISBLANK(A9867),"",VLOOKUP(A9867,Normas!A:D,4,FALSE))</f>
      </c>
      <c r="E9867" s="2">
        <f>IF(ISBLANK(D9867),"",INT(YEARFRAC(D9867,'Vispārīga informācija'!$B$2)))</f>
      </c>
      <c r="F9867" s="2">
        <f>IFERROR(IF(ISBLANK($A9867),"",IF($A9867="Ūdeņraža jonu koncentrācija",VLOOKUP(Dati!$A9867,Normas!$A:$D,2,FALSE),VLOOKUP(Dati!$A9867,Normas!$A:$D,2,FALSE)*0.6)),"")</f>
      </c>
      <c r="G9867" s="2">
        <f>IFERROR(IF(ISBLANK($A9867),"",IF($A9867="Ūdeņraža jonu koncentrācija",VLOOKUP(Dati!$A9867,Normas!$A:$D,3,FALSE),VLOOKUP(Dati!$A9867,Normas!$A:$D,3,FALSE)*0.6)),"")</f>
      </c>
      <c r="H9867" s="2">
        <f>IFERROR(IF(ISBLANK($A9867),"",IF($A9867="Ūdeņraža jonu koncentrācija",VLOOKUP(Dati!$A9867,Normas!$A:$D,2,FALSE),VLOOKUP(Dati!$A9867,Normas!$A:$D,2,FALSE)*0.3)),"")</f>
      </c>
      <c r="I9867" s="2">
        <f>IFERROR(IF(ISBLANK($A9867),"",IF($A9867="Ūdeņraža jonu koncentrācija",VLOOKUP(Dati!$A9867,Normas!$A:$D,3,FALSE),VLOOKUP(Dati!$A9867,Normas!$A:$D,3,FALSE)*0.3)),"")</f>
      </c>
    </row>
    <row r="9868" spans="2:9" x14ac:dyDescent="0.2">
      <c r="B9868">
        <f>IF(ISBLANK(A9868),"",VLOOKUP(A9868,Normas!A:D,4,FALSE))</f>
      </c>
      <c r="E9868" s="2">
        <f>IF(ISBLANK(D9868),"",INT(YEARFRAC(D9868,'Vispārīga informācija'!$B$2)))</f>
      </c>
      <c r="F9868" s="2">
        <f>IFERROR(IF(ISBLANK($A9868),"",IF($A9868="Ūdeņraža jonu koncentrācija",VLOOKUP(Dati!$A9868,Normas!$A:$D,2,FALSE),VLOOKUP(Dati!$A9868,Normas!$A:$D,2,FALSE)*0.6)),"")</f>
      </c>
      <c r="G9868" s="2">
        <f>IFERROR(IF(ISBLANK($A9868),"",IF($A9868="Ūdeņraža jonu koncentrācija",VLOOKUP(Dati!$A9868,Normas!$A:$D,3,FALSE),VLOOKUP(Dati!$A9868,Normas!$A:$D,3,FALSE)*0.6)),"")</f>
      </c>
      <c r="H9868" s="2">
        <f>IFERROR(IF(ISBLANK($A9868),"",IF($A9868="Ūdeņraža jonu koncentrācija",VLOOKUP(Dati!$A9868,Normas!$A:$D,2,FALSE),VLOOKUP(Dati!$A9868,Normas!$A:$D,2,FALSE)*0.3)),"")</f>
      </c>
      <c r="I9868" s="2">
        <f>IFERROR(IF(ISBLANK($A9868),"",IF($A9868="Ūdeņraža jonu koncentrācija",VLOOKUP(Dati!$A9868,Normas!$A:$D,3,FALSE),VLOOKUP(Dati!$A9868,Normas!$A:$D,3,FALSE)*0.3)),"")</f>
      </c>
    </row>
    <row r="9869" spans="2:9" x14ac:dyDescent="0.2">
      <c r="B9869">
        <f>IF(ISBLANK(A9869),"",VLOOKUP(A9869,Normas!A:D,4,FALSE))</f>
      </c>
      <c r="E9869" s="2">
        <f>IF(ISBLANK(D9869),"",INT(YEARFRAC(D9869,'Vispārīga informācija'!$B$2)))</f>
      </c>
      <c r="F9869" s="2">
        <f>IFERROR(IF(ISBLANK($A9869),"",IF($A9869="Ūdeņraža jonu koncentrācija",VLOOKUP(Dati!$A9869,Normas!$A:$D,2,FALSE),VLOOKUP(Dati!$A9869,Normas!$A:$D,2,FALSE)*0.6)),"")</f>
      </c>
      <c r="G9869" s="2">
        <f>IFERROR(IF(ISBLANK($A9869),"",IF($A9869="Ūdeņraža jonu koncentrācija",VLOOKUP(Dati!$A9869,Normas!$A:$D,3,FALSE),VLOOKUP(Dati!$A9869,Normas!$A:$D,3,FALSE)*0.6)),"")</f>
      </c>
      <c r="H9869" s="2">
        <f>IFERROR(IF(ISBLANK($A9869),"",IF($A9869="Ūdeņraža jonu koncentrācija",VLOOKUP(Dati!$A9869,Normas!$A:$D,2,FALSE),VLOOKUP(Dati!$A9869,Normas!$A:$D,2,FALSE)*0.3)),"")</f>
      </c>
      <c r="I9869" s="2">
        <f>IFERROR(IF(ISBLANK($A9869),"",IF($A9869="Ūdeņraža jonu koncentrācija",VLOOKUP(Dati!$A9869,Normas!$A:$D,3,FALSE),VLOOKUP(Dati!$A9869,Normas!$A:$D,3,FALSE)*0.3)),"")</f>
      </c>
    </row>
    <row r="9870" spans="2:9" x14ac:dyDescent="0.2">
      <c r="B9870">
        <f>IF(ISBLANK(A9870),"",VLOOKUP(A9870,Normas!A:D,4,FALSE))</f>
      </c>
      <c r="E9870" s="2">
        <f>IF(ISBLANK(D9870),"",INT(YEARFRAC(D9870,'Vispārīga informācija'!$B$2)))</f>
      </c>
      <c r="F9870" s="2">
        <f>IFERROR(IF(ISBLANK($A9870),"",IF($A9870="Ūdeņraža jonu koncentrācija",VLOOKUP(Dati!$A9870,Normas!$A:$D,2,FALSE),VLOOKUP(Dati!$A9870,Normas!$A:$D,2,FALSE)*0.6)),"")</f>
      </c>
      <c r="G9870" s="2">
        <f>IFERROR(IF(ISBLANK($A9870),"",IF($A9870="Ūdeņraža jonu koncentrācija",VLOOKUP(Dati!$A9870,Normas!$A:$D,3,FALSE),VLOOKUP(Dati!$A9870,Normas!$A:$D,3,FALSE)*0.6)),"")</f>
      </c>
      <c r="H9870" s="2">
        <f>IFERROR(IF(ISBLANK($A9870),"",IF($A9870="Ūdeņraža jonu koncentrācija",VLOOKUP(Dati!$A9870,Normas!$A:$D,2,FALSE),VLOOKUP(Dati!$A9870,Normas!$A:$D,2,FALSE)*0.3)),"")</f>
      </c>
      <c r="I9870" s="2">
        <f>IFERROR(IF(ISBLANK($A9870),"",IF($A9870="Ūdeņraža jonu koncentrācija",VLOOKUP(Dati!$A9870,Normas!$A:$D,3,FALSE),VLOOKUP(Dati!$A9870,Normas!$A:$D,3,FALSE)*0.3)),"")</f>
      </c>
    </row>
    <row r="9871" spans="2:9" x14ac:dyDescent="0.2">
      <c r="B9871">
        <f>IF(ISBLANK(A9871),"",VLOOKUP(A9871,Normas!A:D,4,FALSE))</f>
      </c>
      <c r="E9871" s="2">
        <f>IF(ISBLANK(D9871),"",INT(YEARFRAC(D9871,'Vispārīga informācija'!$B$2)))</f>
      </c>
      <c r="F9871" s="2">
        <f>IFERROR(IF(ISBLANK($A9871),"",IF($A9871="Ūdeņraža jonu koncentrācija",VLOOKUP(Dati!$A9871,Normas!$A:$D,2,FALSE),VLOOKUP(Dati!$A9871,Normas!$A:$D,2,FALSE)*0.6)),"")</f>
      </c>
      <c r="G9871" s="2">
        <f>IFERROR(IF(ISBLANK($A9871),"",IF($A9871="Ūdeņraža jonu koncentrācija",VLOOKUP(Dati!$A9871,Normas!$A:$D,3,FALSE),VLOOKUP(Dati!$A9871,Normas!$A:$D,3,FALSE)*0.6)),"")</f>
      </c>
      <c r="H9871" s="2">
        <f>IFERROR(IF(ISBLANK($A9871),"",IF($A9871="Ūdeņraža jonu koncentrācija",VLOOKUP(Dati!$A9871,Normas!$A:$D,2,FALSE),VLOOKUP(Dati!$A9871,Normas!$A:$D,2,FALSE)*0.3)),"")</f>
      </c>
      <c r="I9871" s="2">
        <f>IFERROR(IF(ISBLANK($A9871),"",IF($A9871="Ūdeņraža jonu koncentrācija",VLOOKUP(Dati!$A9871,Normas!$A:$D,3,FALSE),VLOOKUP(Dati!$A9871,Normas!$A:$D,3,FALSE)*0.3)),"")</f>
      </c>
    </row>
    <row r="9872" spans="2:9" x14ac:dyDescent="0.2">
      <c r="B9872">
        <f>IF(ISBLANK(A9872),"",VLOOKUP(A9872,Normas!A:D,4,FALSE))</f>
      </c>
      <c r="E9872" s="2">
        <f>IF(ISBLANK(D9872),"",INT(YEARFRAC(D9872,'Vispārīga informācija'!$B$2)))</f>
      </c>
      <c r="F9872" s="2">
        <f>IFERROR(IF(ISBLANK($A9872),"",IF($A9872="Ūdeņraža jonu koncentrācija",VLOOKUP(Dati!$A9872,Normas!$A:$D,2,FALSE),VLOOKUP(Dati!$A9872,Normas!$A:$D,2,FALSE)*0.6)),"")</f>
      </c>
      <c r="G9872" s="2">
        <f>IFERROR(IF(ISBLANK($A9872),"",IF($A9872="Ūdeņraža jonu koncentrācija",VLOOKUP(Dati!$A9872,Normas!$A:$D,3,FALSE),VLOOKUP(Dati!$A9872,Normas!$A:$D,3,FALSE)*0.6)),"")</f>
      </c>
      <c r="H9872" s="2">
        <f>IFERROR(IF(ISBLANK($A9872),"",IF($A9872="Ūdeņraža jonu koncentrācija",VLOOKUP(Dati!$A9872,Normas!$A:$D,2,FALSE),VLOOKUP(Dati!$A9872,Normas!$A:$D,2,FALSE)*0.3)),"")</f>
      </c>
      <c r="I9872" s="2">
        <f>IFERROR(IF(ISBLANK($A9872),"",IF($A9872="Ūdeņraža jonu koncentrācija",VLOOKUP(Dati!$A9872,Normas!$A:$D,3,FALSE),VLOOKUP(Dati!$A9872,Normas!$A:$D,3,FALSE)*0.3)),"")</f>
      </c>
    </row>
    <row r="9873" spans="2:9" x14ac:dyDescent="0.2">
      <c r="B9873">
        <f>IF(ISBLANK(A9873),"",VLOOKUP(A9873,Normas!A:D,4,FALSE))</f>
      </c>
      <c r="E9873" s="2">
        <f>IF(ISBLANK(D9873),"",INT(YEARFRAC(D9873,'Vispārīga informācija'!$B$2)))</f>
      </c>
      <c r="F9873" s="2">
        <f>IFERROR(IF(ISBLANK($A9873),"",IF($A9873="Ūdeņraža jonu koncentrācija",VLOOKUP(Dati!$A9873,Normas!$A:$D,2,FALSE),VLOOKUP(Dati!$A9873,Normas!$A:$D,2,FALSE)*0.6)),"")</f>
      </c>
      <c r="G9873" s="2">
        <f>IFERROR(IF(ISBLANK($A9873),"",IF($A9873="Ūdeņraža jonu koncentrācija",VLOOKUP(Dati!$A9873,Normas!$A:$D,3,FALSE),VLOOKUP(Dati!$A9873,Normas!$A:$D,3,FALSE)*0.6)),"")</f>
      </c>
      <c r="H9873" s="2">
        <f>IFERROR(IF(ISBLANK($A9873),"",IF($A9873="Ūdeņraža jonu koncentrācija",VLOOKUP(Dati!$A9873,Normas!$A:$D,2,FALSE),VLOOKUP(Dati!$A9873,Normas!$A:$D,2,FALSE)*0.3)),"")</f>
      </c>
      <c r="I9873" s="2">
        <f>IFERROR(IF(ISBLANK($A9873),"",IF($A9873="Ūdeņraža jonu koncentrācija",VLOOKUP(Dati!$A9873,Normas!$A:$D,3,FALSE),VLOOKUP(Dati!$A9873,Normas!$A:$D,3,FALSE)*0.3)),"")</f>
      </c>
    </row>
    <row r="9874" spans="2:9" x14ac:dyDescent="0.2">
      <c r="B9874">
        <f>IF(ISBLANK(A9874),"",VLOOKUP(A9874,Normas!A:D,4,FALSE))</f>
      </c>
      <c r="E9874" s="2">
        <f>IF(ISBLANK(D9874),"",INT(YEARFRAC(D9874,'Vispārīga informācija'!$B$2)))</f>
      </c>
      <c r="F9874" s="2">
        <f>IFERROR(IF(ISBLANK($A9874),"",IF($A9874="Ūdeņraža jonu koncentrācija",VLOOKUP(Dati!$A9874,Normas!$A:$D,2,FALSE),VLOOKUP(Dati!$A9874,Normas!$A:$D,2,FALSE)*0.6)),"")</f>
      </c>
      <c r="G9874" s="2">
        <f>IFERROR(IF(ISBLANK($A9874),"",IF($A9874="Ūdeņraža jonu koncentrācija",VLOOKUP(Dati!$A9874,Normas!$A:$D,3,FALSE),VLOOKUP(Dati!$A9874,Normas!$A:$D,3,FALSE)*0.6)),"")</f>
      </c>
      <c r="H9874" s="2">
        <f>IFERROR(IF(ISBLANK($A9874),"",IF($A9874="Ūdeņraža jonu koncentrācija",VLOOKUP(Dati!$A9874,Normas!$A:$D,2,FALSE),VLOOKUP(Dati!$A9874,Normas!$A:$D,2,FALSE)*0.3)),"")</f>
      </c>
      <c r="I9874" s="2">
        <f>IFERROR(IF(ISBLANK($A9874),"",IF($A9874="Ūdeņraža jonu koncentrācija",VLOOKUP(Dati!$A9874,Normas!$A:$D,3,FALSE),VLOOKUP(Dati!$A9874,Normas!$A:$D,3,FALSE)*0.3)),"")</f>
      </c>
    </row>
    <row r="9875" spans="2:9" x14ac:dyDescent="0.2">
      <c r="B9875">
        <f>IF(ISBLANK(A9875),"",VLOOKUP(A9875,Normas!A:D,4,FALSE))</f>
      </c>
      <c r="E9875" s="2">
        <f>IF(ISBLANK(D9875),"",INT(YEARFRAC(D9875,'Vispārīga informācija'!$B$2)))</f>
      </c>
      <c r="F9875" s="2">
        <f>IFERROR(IF(ISBLANK($A9875),"",IF($A9875="Ūdeņraža jonu koncentrācija",VLOOKUP(Dati!$A9875,Normas!$A:$D,2,FALSE),VLOOKUP(Dati!$A9875,Normas!$A:$D,2,FALSE)*0.6)),"")</f>
      </c>
      <c r="G9875" s="2">
        <f>IFERROR(IF(ISBLANK($A9875),"",IF($A9875="Ūdeņraža jonu koncentrācija",VLOOKUP(Dati!$A9875,Normas!$A:$D,3,FALSE),VLOOKUP(Dati!$A9875,Normas!$A:$D,3,FALSE)*0.6)),"")</f>
      </c>
      <c r="H9875" s="2">
        <f>IFERROR(IF(ISBLANK($A9875),"",IF($A9875="Ūdeņraža jonu koncentrācija",VLOOKUP(Dati!$A9875,Normas!$A:$D,2,FALSE),VLOOKUP(Dati!$A9875,Normas!$A:$D,2,FALSE)*0.3)),"")</f>
      </c>
      <c r="I9875" s="2">
        <f>IFERROR(IF(ISBLANK($A9875),"",IF($A9875="Ūdeņraža jonu koncentrācija",VLOOKUP(Dati!$A9875,Normas!$A:$D,3,FALSE),VLOOKUP(Dati!$A9875,Normas!$A:$D,3,FALSE)*0.3)),"")</f>
      </c>
    </row>
    <row r="9876" spans="2:9" x14ac:dyDescent="0.2">
      <c r="B9876">
        <f>IF(ISBLANK(A9876),"",VLOOKUP(A9876,Normas!A:D,4,FALSE))</f>
      </c>
      <c r="E9876" s="2">
        <f>IF(ISBLANK(D9876),"",INT(YEARFRAC(D9876,'Vispārīga informācija'!$B$2)))</f>
      </c>
      <c r="F9876" s="2">
        <f>IFERROR(IF(ISBLANK($A9876),"",IF($A9876="Ūdeņraža jonu koncentrācija",VLOOKUP(Dati!$A9876,Normas!$A:$D,2,FALSE),VLOOKUP(Dati!$A9876,Normas!$A:$D,2,FALSE)*0.6)),"")</f>
      </c>
      <c r="G9876" s="2">
        <f>IFERROR(IF(ISBLANK($A9876),"",IF($A9876="Ūdeņraža jonu koncentrācija",VLOOKUP(Dati!$A9876,Normas!$A:$D,3,FALSE),VLOOKUP(Dati!$A9876,Normas!$A:$D,3,FALSE)*0.6)),"")</f>
      </c>
      <c r="H9876" s="2">
        <f>IFERROR(IF(ISBLANK($A9876),"",IF($A9876="Ūdeņraža jonu koncentrācija",VLOOKUP(Dati!$A9876,Normas!$A:$D,2,FALSE),VLOOKUP(Dati!$A9876,Normas!$A:$D,2,FALSE)*0.3)),"")</f>
      </c>
      <c r="I9876" s="2">
        <f>IFERROR(IF(ISBLANK($A9876),"",IF($A9876="Ūdeņraža jonu koncentrācija",VLOOKUP(Dati!$A9876,Normas!$A:$D,3,FALSE),VLOOKUP(Dati!$A9876,Normas!$A:$D,3,FALSE)*0.3)),"")</f>
      </c>
    </row>
    <row r="9877" spans="2:9" x14ac:dyDescent="0.2">
      <c r="B9877">
        <f>IF(ISBLANK(A9877),"",VLOOKUP(A9877,Normas!A:D,4,FALSE))</f>
      </c>
      <c r="E9877" s="2">
        <f>IF(ISBLANK(D9877),"",INT(YEARFRAC(D9877,'Vispārīga informācija'!$B$2)))</f>
      </c>
      <c r="F9877" s="2">
        <f>IFERROR(IF(ISBLANK($A9877),"",IF($A9877="Ūdeņraža jonu koncentrācija",VLOOKUP(Dati!$A9877,Normas!$A:$D,2,FALSE),VLOOKUP(Dati!$A9877,Normas!$A:$D,2,FALSE)*0.6)),"")</f>
      </c>
      <c r="G9877" s="2">
        <f>IFERROR(IF(ISBLANK($A9877),"",IF($A9877="Ūdeņraža jonu koncentrācija",VLOOKUP(Dati!$A9877,Normas!$A:$D,3,FALSE),VLOOKUP(Dati!$A9877,Normas!$A:$D,3,FALSE)*0.6)),"")</f>
      </c>
      <c r="H9877" s="2">
        <f>IFERROR(IF(ISBLANK($A9877),"",IF($A9877="Ūdeņraža jonu koncentrācija",VLOOKUP(Dati!$A9877,Normas!$A:$D,2,FALSE),VLOOKUP(Dati!$A9877,Normas!$A:$D,2,FALSE)*0.3)),"")</f>
      </c>
      <c r="I9877" s="2">
        <f>IFERROR(IF(ISBLANK($A9877),"",IF($A9877="Ūdeņraža jonu koncentrācija",VLOOKUP(Dati!$A9877,Normas!$A:$D,3,FALSE),VLOOKUP(Dati!$A9877,Normas!$A:$D,3,FALSE)*0.3)),"")</f>
      </c>
    </row>
    <row r="9878" spans="2:9" x14ac:dyDescent="0.2">
      <c r="B9878">
        <f>IF(ISBLANK(A9878),"",VLOOKUP(A9878,Normas!A:D,4,FALSE))</f>
      </c>
      <c r="E9878" s="2">
        <f>IF(ISBLANK(D9878),"",INT(YEARFRAC(D9878,'Vispārīga informācija'!$B$2)))</f>
      </c>
      <c r="F9878" s="2">
        <f>IFERROR(IF(ISBLANK($A9878),"",IF($A9878="Ūdeņraža jonu koncentrācija",VLOOKUP(Dati!$A9878,Normas!$A:$D,2,FALSE),VLOOKUP(Dati!$A9878,Normas!$A:$D,2,FALSE)*0.6)),"")</f>
      </c>
      <c r="G9878" s="2">
        <f>IFERROR(IF(ISBLANK($A9878),"",IF($A9878="Ūdeņraža jonu koncentrācija",VLOOKUP(Dati!$A9878,Normas!$A:$D,3,FALSE),VLOOKUP(Dati!$A9878,Normas!$A:$D,3,FALSE)*0.6)),"")</f>
      </c>
      <c r="H9878" s="2">
        <f>IFERROR(IF(ISBLANK($A9878),"",IF($A9878="Ūdeņraža jonu koncentrācija",VLOOKUP(Dati!$A9878,Normas!$A:$D,2,FALSE),VLOOKUP(Dati!$A9878,Normas!$A:$D,2,FALSE)*0.3)),"")</f>
      </c>
      <c r="I9878" s="2">
        <f>IFERROR(IF(ISBLANK($A9878),"",IF($A9878="Ūdeņraža jonu koncentrācija",VLOOKUP(Dati!$A9878,Normas!$A:$D,3,FALSE),VLOOKUP(Dati!$A9878,Normas!$A:$D,3,FALSE)*0.3)),"")</f>
      </c>
    </row>
    <row r="9879" spans="2:9" x14ac:dyDescent="0.2">
      <c r="B9879">
        <f>IF(ISBLANK(A9879),"",VLOOKUP(A9879,Normas!A:D,4,FALSE))</f>
      </c>
      <c r="E9879" s="2">
        <f>IF(ISBLANK(D9879),"",INT(YEARFRAC(D9879,'Vispārīga informācija'!$B$2)))</f>
      </c>
      <c r="F9879" s="2">
        <f>IFERROR(IF(ISBLANK($A9879),"",IF($A9879="Ūdeņraža jonu koncentrācija",VLOOKUP(Dati!$A9879,Normas!$A:$D,2,FALSE),VLOOKUP(Dati!$A9879,Normas!$A:$D,2,FALSE)*0.6)),"")</f>
      </c>
      <c r="G9879" s="2">
        <f>IFERROR(IF(ISBLANK($A9879),"",IF($A9879="Ūdeņraža jonu koncentrācija",VLOOKUP(Dati!$A9879,Normas!$A:$D,3,FALSE),VLOOKUP(Dati!$A9879,Normas!$A:$D,3,FALSE)*0.6)),"")</f>
      </c>
      <c r="H9879" s="2">
        <f>IFERROR(IF(ISBLANK($A9879),"",IF($A9879="Ūdeņraža jonu koncentrācija",VLOOKUP(Dati!$A9879,Normas!$A:$D,2,FALSE),VLOOKUP(Dati!$A9879,Normas!$A:$D,2,FALSE)*0.3)),"")</f>
      </c>
      <c r="I9879" s="2">
        <f>IFERROR(IF(ISBLANK($A9879),"",IF($A9879="Ūdeņraža jonu koncentrācija",VLOOKUP(Dati!$A9879,Normas!$A:$D,3,FALSE),VLOOKUP(Dati!$A9879,Normas!$A:$D,3,FALSE)*0.3)),"")</f>
      </c>
    </row>
    <row r="9880" spans="2:9" x14ac:dyDescent="0.2">
      <c r="B9880">
        <f>IF(ISBLANK(A9880),"",VLOOKUP(A9880,Normas!A:D,4,FALSE))</f>
      </c>
      <c r="E9880" s="2">
        <f>IF(ISBLANK(D9880),"",INT(YEARFRAC(D9880,'Vispārīga informācija'!$B$2)))</f>
      </c>
      <c r="F9880" s="2">
        <f>IFERROR(IF(ISBLANK($A9880),"",IF($A9880="Ūdeņraža jonu koncentrācija",VLOOKUP(Dati!$A9880,Normas!$A:$D,2,FALSE),VLOOKUP(Dati!$A9880,Normas!$A:$D,2,FALSE)*0.6)),"")</f>
      </c>
      <c r="G9880" s="2">
        <f>IFERROR(IF(ISBLANK($A9880),"",IF($A9880="Ūdeņraža jonu koncentrācija",VLOOKUP(Dati!$A9880,Normas!$A:$D,3,FALSE),VLOOKUP(Dati!$A9880,Normas!$A:$D,3,FALSE)*0.6)),"")</f>
      </c>
      <c r="H9880" s="2">
        <f>IFERROR(IF(ISBLANK($A9880),"",IF($A9880="Ūdeņraža jonu koncentrācija",VLOOKUP(Dati!$A9880,Normas!$A:$D,2,FALSE),VLOOKUP(Dati!$A9880,Normas!$A:$D,2,FALSE)*0.3)),"")</f>
      </c>
      <c r="I9880" s="2">
        <f>IFERROR(IF(ISBLANK($A9880),"",IF($A9880="Ūdeņraža jonu koncentrācija",VLOOKUP(Dati!$A9880,Normas!$A:$D,3,FALSE),VLOOKUP(Dati!$A9880,Normas!$A:$D,3,FALSE)*0.3)),"")</f>
      </c>
    </row>
    <row r="9881" spans="2:9" x14ac:dyDescent="0.2">
      <c r="B9881">
        <f>IF(ISBLANK(A9881),"",VLOOKUP(A9881,Normas!A:D,4,FALSE))</f>
      </c>
      <c r="E9881" s="2">
        <f>IF(ISBLANK(D9881),"",INT(YEARFRAC(D9881,'Vispārīga informācija'!$B$2)))</f>
      </c>
      <c r="F9881" s="2">
        <f>IFERROR(IF(ISBLANK($A9881),"",IF($A9881="Ūdeņraža jonu koncentrācija",VLOOKUP(Dati!$A9881,Normas!$A:$D,2,FALSE),VLOOKUP(Dati!$A9881,Normas!$A:$D,2,FALSE)*0.6)),"")</f>
      </c>
      <c r="G9881" s="2">
        <f>IFERROR(IF(ISBLANK($A9881),"",IF($A9881="Ūdeņraža jonu koncentrācija",VLOOKUP(Dati!$A9881,Normas!$A:$D,3,FALSE),VLOOKUP(Dati!$A9881,Normas!$A:$D,3,FALSE)*0.6)),"")</f>
      </c>
      <c r="H9881" s="2">
        <f>IFERROR(IF(ISBLANK($A9881),"",IF($A9881="Ūdeņraža jonu koncentrācija",VLOOKUP(Dati!$A9881,Normas!$A:$D,2,FALSE),VLOOKUP(Dati!$A9881,Normas!$A:$D,2,FALSE)*0.3)),"")</f>
      </c>
      <c r="I9881" s="2">
        <f>IFERROR(IF(ISBLANK($A9881),"",IF($A9881="Ūdeņraža jonu koncentrācija",VLOOKUP(Dati!$A9881,Normas!$A:$D,3,FALSE),VLOOKUP(Dati!$A9881,Normas!$A:$D,3,FALSE)*0.3)),"")</f>
      </c>
    </row>
    <row r="9882" spans="2:9" x14ac:dyDescent="0.2">
      <c r="B9882">
        <f>IF(ISBLANK(A9882),"",VLOOKUP(A9882,Normas!A:D,4,FALSE))</f>
      </c>
      <c r="E9882" s="2">
        <f>IF(ISBLANK(D9882),"",INT(YEARFRAC(D9882,'Vispārīga informācija'!$B$2)))</f>
      </c>
      <c r="F9882" s="2">
        <f>IFERROR(IF(ISBLANK($A9882),"",IF($A9882="Ūdeņraža jonu koncentrācija",VLOOKUP(Dati!$A9882,Normas!$A:$D,2,FALSE),VLOOKUP(Dati!$A9882,Normas!$A:$D,2,FALSE)*0.6)),"")</f>
      </c>
      <c r="G9882" s="2">
        <f>IFERROR(IF(ISBLANK($A9882),"",IF($A9882="Ūdeņraža jonu koncentrācija",VLOOKUP(Dati!$A9882,Normas!$A:$D,3,FALSE),VLOOKUP(Dati!$A9882,Normas!$A:$D,3,FALSE)*0.6)),"")</f>
      </c>
      <c r="H9882" s="2">
        <f>IFERROR(IF(ISBLANK($A9882),"",IF($A9882="Ūdeņraža jonu koncentrācija",VLOOKUP(Dati!$A9882,Normas!$A:$D,2,FALSE),VLOOKUP(Dati!$A9882,Normas!$A:$D,2,FALSE)*0.3)),"")</f>
      </c>
      <c r="I9882" s="2">
        <f>IFERROR(IF(ISBLANK($A9882),"",IF($A9882="Ūdeņraža jonu koncentrācija",VLOOKUP(Dati!$A9882,Normas!$A:$D,3,FALSE),VLOOKUP(Dati!$A9882,Normas!$A:$D,3,FALSE)*0.3)),"")</f>
      </c>
    </row>
    <row r="9883" spans="2:9" x14ac:dyDescent="0.2">
      <c r="B9883">
        <f>IF(ISBLANK(A9883),"",VLOOKUP(A9883,Normas!A:D,4,FALSE))</f>
      </c>
      <c r="E9883" s="2">
        <f>IF(ISBLANK(D9883),"",INT(YEARFRAC(D9883,'Vispārīga informācija'!$B$2)))</f>
      </c>
      <c r="F9883" s="2">
        <f>IFERROR(IF(ISBLANK($A9883),"",IF($A9883="Ūdeņraža jonu koncentrācija",VLOOKUP(Dati!$A9883,Normas!$A:$D,2,FALSE),VLOOKUP(Dati!$A9883,Normas!$A:$D,2,FALSE)*0.6)),"")</f>
      </c>
      <c r="G9883" s="2">
        <f>IFERROR(IF(ISBLANK($A9883),"",IF($A9883="Ūdeņraža jonu koncentrācija",VLOOKUP(Dati!$A9883,Normas!$A:$D,3,FALSE),VLOOKUP(Dati!$A9883,Normas!$A:$D,3,FALSE)*0.6)),"")</f>
      </c>
      <c r="H9883" s="2">
        <f>IFERROR(IF(ISBLANK($A9883),"",IF($A9883="Ūdeņraža jonu koncentrācija",VLOOKUP(Dati!$A9883,Normas!$A:$D,2,FALSE),VLOOKUP(Dati!$A9883,Normas!$A:$D,2,FALSE)*0.3)),"")</f>
      </c>
      <c r="I9883" s="2">
        <f>IFERROR(IF(ISBLANK($A9883),"",IF($A9883="Ūdeņraža jonu koncentrācija",VLOOKUP(Dati!$A9883,Normas!$A:$D,3,FALSE),VLOOKUP(Dati!$A9883,Normas!$A:$D,3,FALSE)*0.3)),"")</f>
      </c>
    </row>
    <row r="9884" spans="2:9" x14ac:dyDescent="0.2">
      <c r="B9884">
        <f>IF(ISBLANK(A9884),"",VLOOKUP(A9884,Normas!A:D,4,FALSE))</f>
      </c>
      <c r="E9884" s="2">
        <f>IF(ISBLANK(D9884),"",INT(YEARFRAC(D9884,'Vispārīga informācija'!$B$2)))</f>
      </c>
      <c r="F9884" s="2">
        <f>IFERROR(IF(ISBLANK($A9884),"",IF($A9884="Ūdeņraža jonu koncentrācija",VLOOKUP(Dati!$A9884,Normas!$A:$D,2,FALSE),VLOOKUP(Dati!$A9884,Normas!$A:$D,2,FALSE)*0.6)),"")</f>
      </c>
      <c r="G9884" s="2">
        <f>IFERROR(IF(ISBLANK($A9884),"",IF($A9884="Ūdeņraža jonu koncentrācija",VLOOKUP(Dati!$A9884,Normas!$A:$D,3,FALSE),VLOOKUP(Dati!$A9884,Normas!$A:$D,3,FALSE)*0.6)),"")</f>
      </c>
      <c r="H9884" s="2">
        <f>IFERROR(IF(ISBLANK($A9884),"",IF($A9884="Ūdeņraža jonu koncentrācija",VLOOKUP(Dati!$A9884,Normas!$A:$D,2,FALSE),VLOOKUP(Dati!$A9884,Normas!$A:$D,2,FALSE)*0.3)),"")</f>
      </c>
      <c r="I9884" s="2">
        <f>IFERROR(IF(ISBLANK($A9884),"",IF($A9884="Ūdeņraža jonu koncentrācija",VLOOKUP(Dati!$A9884,Normas!$A:$D,3,FALSE),VLOOKUP(Dati!$A9884,Normas!$A:$D,3,FALSE)*0.3)),"")</f>
      </c>
    </row>
    <row r="9885" spans="2:9" x14ac:dyDescent="0.2">
      <c r="B9885">
        <f>IF(ISBLANK(A9885),"",VLOOKUP(A9885,Normas!A:D,4,FALSE))</f>
      </c>
      <c r="E9885" s="2">
        <f>IF(ISBLANK(D9885),"",INT(YEARFRAC(D9885,'Vispārīga informācija'!$B$2)))</f>
      </c>
      <c r="F9885" s="2">
        <f>IFERROR(IF(ISBLANK($A9885),"",IF($A9885="Ūdeņraža jonu koncentrācija",VLOOKUP(Dati!$A9885,Normas!$A:$D,2,FALSE),VLOOKUP(Dati!$A9885,Normas!$A:$D,2,FALSE)*0.6)),"")</f>
      </c>
      <c r="G9885" s="2">
        <f>IFERROR(IF(ISBLANK($A9885),"",IF($A9885="Ūdeņraža jonu koncentrācija",VLOOKUP(Dati!$A9885,Normas!$A:$D,3,FALSE),VLOOKUP(Dati!$A9885,Normas!$A:$D,3,FALSE)*0.6)),"")</f>
      </c>
      <c r="H9885" s="2">
        <f>IFERROR(IF(ISBLANK($A9885),"",IF($A9885="Ūdeņraža jonu koncentrācija",VLOOKUP(Dati!$A9885,Normas!$A:$D,2,FALSE),VLOOKUP(Dati!$A9885,Normas!$A:$D,2,FALSE)*0.3)),"")</f>
      </c>
      <c r="I9885" s="2">
        <f>IFERROR(IF(ISBLANK($A9885),"",IF($A9885="Ūdeņraža jonu koncentrācija",VLOOKUP(Dati!$A9885,Normas!$A:$D,3,FALSE),VLOOKUP(Dati!$A9885,Normas!$A:$D,3,FALSE)*0.3)),"")</f>
      </c>
    </row>
    <row r="9886" spans="2:9" x14ac:dyDescent="0.2">
      <c r="B9886">
        <f>IF(ISBLANK(A9886),"",VLOOKUP(A9886,Normas!A:D,4,FALSE))</f>
      </c>
      <c r="E9886" s="2">
        <f>IF(ISBLANK(D9886),"",INT(YEARFRAC(D9886,'Vispārīga informācija'!$B$2)))</f>
      </c>
      <c r="F9886" s="2">
        <f>IFERROR(IF(ISBLANK($A9886),"",IF($A9886="Ūdeņraža jonu koncentrācija",VLOOKUP(Dati!$A9886,Normas!$A:$D,2,FALSE),VLOOKUP(Dati!$A9886,Normas!$A:$D,2,FALSE)*0.6)),"")</f>
      </c>
      <c r="G9886" s="2">
        <f>IFERROR(IF(ISBLANK($A9886),"",IF($A9886="Ūdeņraža jonu koncentrācija",VLOOKUP(Dati!$A9886,Normas!$A:$D,3,FALSE),VLOOKUP(Dati!$A9886,Normas!$A:$D,3,FALSE)*0.6)),"")</f>
      </c>
      <c r="H9886" s="2">
        <f>IFERROR(IF(ISBLANK($A9886),"",IF($A9886="Ūdeņraža jonu koncentrācija",VLOOKUP(Dati!$A9886,Normas!$A:$D,2,FALSE),VLOOKUP(Dati!$A9886,Normas!$A:$D,2,FALSE)*0.3)),"")</f>
      </c>
      <c r="I9886" s="2">
        <f>IFERROR(IF(ISBLANK($A9886),"",IF($A9886="Ūdeņraža jonu koncentrācija",VLOOKUP(Dati!$A9886,Normas!$A:$D,3,FALSE),VLOOKUP(Dati!$A9886,Normas!$A:$D,3,FALSE)*0.3)),"")</f>
      </c>
    </row>
    <row r="9887" spans="2:9" x14ac:dyDescent="0.2">
      <c r="B9887">
        <f>IF(ISBLANK(A9887),"",VLOOKUP(A9887,Normas!A:D,4,FALSE))</f>
      </c>
      <c r="E9887" s="2">
        <f>IF(ISBLANK(D9887),"",INT(YEARFRAC(D9887,'Vispārīga informācija'!$B$2)))</f>
      </c>
      <c r="F9887" s="2">
        <f>IFERROR(IF(ISBLANK($A9887),"",IF($A9887="Ūdeņraža jonu koncentrācija",VLOOKUP(Dati!$A9887,Normas!$A:$D,2,FALSE),VLOOKUP(Dati!$A9887,Normas!$A:$D,2,FALSE)*0.6)),"")</f>
      </c>
      <c r="G9887" s="2">
        <f>IFERROR(IF(ISBLANK($A9887),"",IF($A9887="Ūdeņraža jonu koncentrācija",VLOOKUP(Dati!$A9887,Normas!$A:$D,3,FALSE),VLOOKUP(Dati!$A9887,Normas!$A:$D,3,FALSE)*0.6)),"")</f>
      </c>
      <c r="H9887" s="2">
        <f>IFERROR(IF(ISBLANK($A9887),"",IF($A9887="Ūdeņraža jonu koncentrācija",VLOOKUP(Dati!$A9887,Normas!$A:$D,2,FALSE),VLOOKUP(Dati!$A9887,Normas!$A:$D,2,FALSE)*0.3)),"")</f>
      </c>
      <c r="I9887" s="2">
        <f>IFERROR(IF(ISBLANK($A9887),"",IF($A9887="Ūdeņraža jonu koncentrācija",VLOOKUP(Dati!$A9887,Normas!$A:$D,3,FALSE),VLOOKUP(Dati!$A9887,Normas!$A:$D,3,FALSE)*0.3)),"")</f>
      </c>
    </row>
    <row r="9888" spans="2:9" x14ac:dyDescent="0.2">
      <c r="B9888">
        <f>IF(ISBLANK(A9888),"",VLOOKUP(A9888,Normas!A:D,4,FALSE))</f>
      </c>
      <c r="E9888" s="2">
        <f>IF(ISBLANK(D9888),"",INT(YEARFRAC(D9888,'Vispārīga informācija'!$B$2)))</f>
      </c>
      <c r="F9888" s="2">
        <f>IFERROR(IF(ISBLANK($A9888),"",IF($A9888="Ūdeņraža jonu koncentrācija",VLOOKUP(Dati!$A9888,Normas!$A:$D,2,FALSE),VLOOKUP(Dati!$A9888,Normas!$A:$D,2,FALSE)*0.6)),"")</f>
      </c>
      <c r="G9888" s="2">
        <f>IFERROR(IF(ISBLANK($A9888),"",IF($A9888="Ūdeņraža jonu koncentrācija",VLOOKUP(Dati!$A9888,Normas!$A:$D,3,FALSE),VLOOKUP(Dati!$A9888,Normas!$A:$D,3,FALSE)*0.6)),"")</f>
      </c>
      <c r="H9888" s="2">
        <f>IFERROR(IF(ISBLANK($A9888),"",IF($A9888="Ūdeņraža jonu koncentrācija",VLOOKUP(Dati!$A9888,Normas!$A:$D,2,FALSE),VLOOKUP(Dati!$A9888,Normas!$A:$D,2,FALSE)*0.3)),"")</f>
      </c>
      <c r="I9888" s="2">
        <f>IFERROR(IF(ISBLANK($A9888),"",IF($A9888="Ūdeņraža jonu koncentrācija",VLOOKUP(Dati!$A9888,Normas!$A:$D,3,FALSE),VLOOKUP(Dati!$A9888,Normas!$A:$D,3,FALSE)*0.3)),"")</f>
      </c>
    </row>
    <row r="9889" spans="2:9" x14ac:dyDescent="0.2">
      <c r="B9889">
        <f>IF(ISBLANK(A9889),"",VLOOKUP(A9889,Normas!A:D,4,FALSE))</f>
      </c>
      <c r="E9889" s="2">
        <f>IF(ISBLANK(D9889),"",INT(YEARFRAC(D9889,'Vispārīga informācija'!$B$2)))</f>
      </c>
      <c r="F9889" s="2">
        <f>IFERROR(IF(ISBLANK($A9889),"",IF($A9889="Ūdeņraža jonu koncentrācija",VLOOKUP(Dati!$A9889,Normas!$A:$D,2,FALSE),VLOOKUP(Dati!$A9889,Normas!$A:$D,2,FALSE)*0.6)),"")</f>
      </c>
      <c r="G9889" s="2">
        <f>IFERROR(IF(ISBLANK($A9889),"",IF($A9889="Ūdeņraža jonu koncentrācija",VLOOKUP(Dati!$A9889,Normas!$A:$D,3,FALSE),VLOOKUP(Dati!$A9889,Normas!$A:$D,3,FALSE)*0.6)),"")</f>
      </c>
      <c r="H9889" s="2">
        <f>IFERROR(IF(ISBLANK($A9889),"",IF($A9889="Ūdeņraža jonu koncentrācija",VLOOKUP(Dati!$A9889,Normas!$A:$D,2,FALSE),VLOOKUP(Dati!$A9889,Normas!$A:$D,2,FALSE)*0.3)),"")</f>
      </c>
      <c r="I9889" s="2">
        <f>IFERROR(IF(ISBLANK($A9889),"",IF($A9889="Ūdeņraža jonu koncentrācija",VLOOKUP(Dati!$A9889,Normas!$A:$D,3,FALSE),VLOOKUP(Dati!$A9889,Normas!$A:$D,3,FALSE)*0.3)),"")</f>
      </c>
    </row>
    <row r="9890" spans="2:9" x14ac:dyDescent="0.2">
      <c r="B9890">
        <f>IF(ISBLANK(A9890),"",VLOOKUP(A9890,Normas!A:D,4,FALSE))</f>
      </c>
      <c r="E9890" s="2">
        <f>IF(ISBLANK(D9890),"",INT(YEARFRAC(D9890,'Vispārīga informācija'!$B$2)))</f>
      </c>
      <c r="F9890" s="2">
        <f>IFERROR(IF(ISBLANK($A9890),"",IF($A9890="Ūdeņraža jonu koncentrācija",VLOOKUP(Dati!$A9890,Normas!$A:$D,2,FALSE),VLOOKUP(Dati!$A9890,Normas!$A:$D,2,FALSE)*0.6)),"")</f>
      </c>
      <c r="G9890" s="2">
        <f>IFERROR(IF(ISBLANK($A9890),"",IF($A9890="Ūdeņraža jonu koncentrācija",VLOOKUP(Dati!$A9890,Normas!$A:$D,3,FALSE),VLOOKUP(Dati!$A9890,Normas!$A:$D,3,FALSE)*0.6)),"")</f>
      </c>
      <c r="H9890" s="2">
        <f>IFERROR(IF(ISBLANK($A9890),"",IF($A9890="Ūdeņraža jonu koncentrācija",VLOOKUP(Dati!$A9890,Normas!$A:$D,2,FALSE),VLOOKUP(Dati!$A9890,Normas!$A:$D,2,FALSE)*0.3)),"")</f>
      </c>
      <c r="I9890" s="2">
        <f>IFERROR(IF(ISBLANK($A9890),"",IF($A9890="Ūdeņraža jonu koncentrācija",VLOOKUP(Dati!$A9890,Normas!$A:$D,3,FALSE),VLOOKUP(Dati!$A9890,Normas!$A:$D,3,FALSE)*0.3)),"")</f>
      </c>
    </row>
    <row r="9891" spans="2:9" x14ac:dyDescent="0.2">
      <c r="B9891">
        <f>IF(ISBLANK(A9891),"",VLOOKUP(A9891,Normas!A:D,4,FALSE))</f>
      </c>
      <c r="E9891" s="2">
        <f>IF(ISBLANK(D9891),"",INT(YEARFRAC(D9891,'Vispārīga informācija'!$B$2)))</f>
      </c>
      <c r="F9891" s="2">
        <f>IFERROR(IF(ISBLANK($A9891),"",IF($A9891="Ūdeņraža jonu koncentrācija",VLOOKUP(Dati!$A9891,Normas!$A:$D,2,FALSE),VLOOKUP(Dati!$A9891,Normas!$A:$D,2,FALSE)*0.6)),"")</f>
      </c>
      <c r="G9891" s="2">
        <f>IFERROR(IF(ISBLANK($A9891),"",IF($A9891="Ūdeņraža jonu koncentrācija",VLOOKUP(Dati!$A9891,Normas!$A:$D,3,FALSE),VLOOKUP(Dati!$A9891,Normas!$A:$D,3,FALSE)*0.6)),"")</f>
      </c>
      <c r="H9891" s="2">
        <f>IFERROR(IF(ISBLANK($A9891),"",IF($A9891="Ūdeņraža jonu koncentrācija",VLOOKUP(Dati!$A9891,Normas!$A:$D,2,FALSE),VLOOKUP(Dati!$A9891,Normas!$A:$D,2,FALSE)*0.3)),"")</f>
      </c>
      <c r="I9891" s="2">
        <f>IFERROR(IF(ISBLANK($A9891),"",IF($A9891="Ūdeņraža jonu koncentrācija",VLOOKUP(Dati!$A9891,Normas!$A:$D,3,FALSE),VLOOKUP(Dati!$A9891,Normas!$A:$D,3,FALSE)*0.3)),"")</f>
      </c>
    </row>
    <row r="9892" spans="2:9" x14ac:dyDescent="0.2">
      <c r="B9892">
        <f>IF(ISBLANK(A9892),"",VLOOKUP(A9892,Normas!A:D,4,FALSE))</f>
      </c>
      <c r="E9892" s="2">
        <f>IF(ISBLANK(D9892),"",INT(YEARFRAC(D9892,'Vispārīga informācija'!$B$2)))</f>
      </c>
      <c r="F9892" s="2">
        <f>IFERROR(IF(ISBLANK($A9892),"",IF($A9892="Ūdeņraža jonu koncentrācija",VLOOKUP(Dati!$A9892,Normas!$A:$D,2,FALSE),VLOOKUP(Dati!$A9892,Normas!$A:$D,2,FALSE)*0.6)),"")</f>
      </c>
      <c r="G9892" s="2">
        <f>IFERROR(IF(ISBLANK($A9892),"",IF($A9892="Ūdeņraža jonu koncentrācija",VLOOKUP(Dati!$A9892,Normas!$A:$D,3,FALSE),VLOOKUP(Dati!$A9892,Normas!$A:$D,3,FALSE)*0.6)),"")</f>
      </c>
      <c r="H9892" s="2">
        <f>IFERROR(IF(ISBLANK($A9892),"",IF($A9892="Ūdeņraža jonu koncentrācija",VLOOKUP(Dati!$A9892,Normas!$A:$D,2,FALSE),VLOOKUP(Dati!$A9892,Normas!$A:$D,2,FALSE)*0.3)),"")</f>
      </c>
      <c r="I9892" s="2">
        <f>IFERROR(IF(ISBLANK($A9892),"",IF($A9892="Ūdeņraža jonu koncentrācija",VLOOKUP(Dati!$A9892,Normas!$A:$D,3,FALSE),VLOOKUP(Dati!$A9892,Normas!$A:$D,3,FALSE)*0.3)),"")</f>
      </c>
    </row>
    <row r="9893" spans="2:9" x14ac:dyDescent="0.2">
      <c r="B9893">
        <f>IF(ISBLANK(A9893),"",VLOOKUP(A9893,Normas!A:D,4,FALSE))</f>
      </c>
      <c r="E9893" s="2">
        <f>IF(ISBLANK(D9893),"",INT(YEARFRAC(D9893,'Vispārīga informācija'!$B$2)))</f>
      </c>
      <c r="F9893" s="2">
        <f>IFERROR(IF(ISBLANK($A9893),"",IF($A9893="Ūdeņraža jonu koncentrācija",VLOOKUP(Dati!$A9893,Normas!$A:$D,2,FALSE),VLOOKUP(Dati!$A9893,Normas!$A:$D,2,FALSE)*0.6)),"")</f>
      </c>
      <c r="G9893" s="2">
        <f>IFERROR(IF(ISBLANK($A9893),"",IF($A9893="Ūdeņraža jonu koncentrācija",VLOOKUP(Dati!$A9893,Normas!$A:$D,3,FALSE),VLOOKUP(Dati!$A9893,Normas!$A:$D,3,FALSE)*0.6)),"")</f>
      </c>
      <c r="H9893" s="2">
        <f>IFERROR(IF(ISBLANK($A9893),"",IF($A9893="Ūdeņraža jonu koncentrācija",VLOOKUP(Dati!$A9893,Normas!$A:$D,2,FALSE),VLOOKUP(Dati!$A9893,Normas!$A:$D,2,FALSE)*0.3)),"")</f>
      </c>
      <c r="I9893" s="2">
        <f>IFERROR(IF(ISBLANK($A9893),"",IF($A9893="Ūdeņraža jonu koncentrācija",VLOOKUP(Dati!$A9893,Normas!$A:$D,3,FALSE),VLOOKUP(Dati!$A9893,Normas!$A:$D,3,FALSE)*0.3)),"")</f>
      </c>
    </row>
    <row r="9894" spans="2:9" x14ac:dyDescent="0.2">
      <c r="B9894">
        <f>IF(ISBLANK(A9894),"",VLOOKUP(A9894,Normas!A:D,4,FALSE))</f>
      </c>
      <c r="E9894" s="2">
        <f>IF(ISBLANK(D9894),"",INT(YEARFRAC(D9894,'Vispārīga informācija'!$B$2)))</f>
      </c>
      <c r="F9894" s="2">
        <f>IFERROR(IF(ISBLANK($A9894),"",IF($A9894="Ūdeņraža jonu koncentrācija",VLOOKUP(Dati!$A9894,Normas!$A:$D,2,FALSE),VLOOKUP(Dati!$A9894,Normas!$A:$D,2,FALSE)*0.6)),"")</f>
      </c>
      <c r="G9894" s="2">
        <f>IFERROR(IF(ISBLANK($A9894),"",IF($A9894="Ūdeņraža jonu koncentrācija",VLOOKUP(Dati!$A9894,Normas!$A:$D,3,FALSE),VLOOKUP(Dati!$A9894,Normas!$A:$D,3,FALSE)*0.6)),"")</f>
      </c>
      <c r="H9894" s="2">
        <f>IFERROR(IF(ISBLANK($A9894),"",IF($A9894="Ūdeņraža jonu koncentrācija",VLOOKUP(Dati!$A9894,Normas!$A:$D,2,FALSE),VLOOKUP(Dati!$A9894,Normas!$A:$D,2,FALSE)*0.3)),"")</f>
      </c>
      <c r="I9894" s="2">
        <f>IFERROR(IF(ISBLANK($A9894),"",IF($A9894="Ūdeņraža jonu koncentrācija",VLOOKUP(Dati!$A9894,Normas!$A:$D,3,FALSE),VLOOKUP(Dati!$A9894,Normas!$A:$D,3,FALSE)*0.3)),"")</f>
      </c>
    </row>
    <row r="9895" spans="2:9" x14ac:dyDescent="0.2">
      <c r="B9895">
        <f>IF(ISBLANK(A9895),"",VLOOKUP(A9895,Normas!A:D,4,FALSE))</f>
      </c>
      <c r="E9895" s="2">
        <f>IF(ISBLANK(D9895),"",INT(YEARFRAC(D9895,'Vispārīga informācija'!$B$2)))</f>
      </c>
      <c r="F9895" s="2">
        <f>IFERROR(IF(ISBLANK($A9895),"",IF($A9895="Ūdeņraža jonu koncentrācija",VLOOKUP(Dati!$A9895,Normas!$A:$D,2,FALSE),VLOOKUP(Dati!$A9895,Normas!$A:$D,2,FALSE)*0.6)),"")</f>
      </c>
      <c r="G9895" s="2">
        <f>IFERROR(IF(ISBLANK($A9895),"",IF($A9895="Ūdeņraža jonu koncentrācija",VLOOKUP(Dati!$A9895,Normas!$A:$D,3,FALSE),VLOOKUP(Dati!$A9895,Normas!$A:$D,3,FALSE)*0.6)),"")</f>
      </c>
      <c r="H9895" s="2">
        <f>IFERROR(IF(ISBLANK($A9895),"",IF($A9895="Ūdeņraža jonu koncentrācija",VLOOKUP(Dati!$A9895,Normas!$A:$D,2,FALSE),VLOOKUP(Dati!$A9895,Normas!$A:$D,2,FALSE)*0.3)),"")</f>
      </c>
      <c r="I9895" s="2">
        <f>IFERROR(IF(ISBLANK($A9895),"",IF($A9895="Ūdeņraža jonu koncentrācija",VLOOKUP(Dati!$A9895,Normas!$A:$D,3,FALSE),VLOOKUP(Dati!$A9895,Normas!$A:$D,3,FALSE)*0.3)),"")</f>
      </c>
    </row>
    <row r="9896" spans="2:9" x14ac:dyDescent="0.2">
      <c r="B9896">
        <f>IF(ISBLANK(A9896),"",VLOOKUP(A9896,Normas!A:D,4,FALSE))</f>
      </c>
      <c r="E9896" s="2">
        <f>IF(ISBLANK(D9896),"",INT(YEARFRAC(D9896,'Vispārīga informācija'!$B$2)))</f>
      </c>
      <c r="F9896" s="2">
        <f>IFERROR(IF(ISBLANK($A9896),"",IF($A9896="Ūdeņraža jonu koncentrācija",VLOOKUP(Dati!$A9896,Normas!$A:$D,2,FALSE),VLOOKUP(Dati!$A9896,Normas!$A:$D,2,FALSE)*0.6)),"")</f>
      </c>
      <c r="G9896" s="2">
        <f>IFERROR(IF(ISBLANK($A9896),"",IF($A9896="Ūdeņraža jonu koncentrācija",VLOOKUP(Dati!$A9896,Normas!$A:$D,3,FALSE),VLOOKUP(Dati!$A9896,Normas!$A:$D,3,FALSE)*0.6)),"")</f>
      </c>
      <c r="H9896" s="2">
        <f>IFERROR(IF(ISBLANK($A9896),"",IF($A9896="Ūdeņraža jonu koncentrācija",VLOOKUP(Dati!$A9896,Normas!$A:$D,2,FALSE),VLOOKUP(Dati!$A9896,Normas!$A:$D,2,FALSE)*0.3)),"")</f>
      </c>
      <c r="I9896" s="2">
        <f>IFERROR(IF(ISBLANK($A9896),"",IF($A9896="Ūdeņraža jonu koncentrācija",VLOOKUP(Dati!$A9896,Normas!$A:$D,3,FALSE),VLOOKUP(Dati!$A9896,Normas!$A:$D,3,FALSE)*0.3)),"")</f>
      </c>
    </row>
    <row r="9897" spans="2:9" x14ac:dyDescent="0.2">
      <c r="B9897">
        <f>IF(ISBLANK(A9897),"",VLOOKUP(A9897,Normas!A:D,4,FALSE))</f>
      </c>
      <c r="E9897" s="2">
        <f>IF(ISBLANK(D9897),"",INT(YEARFRAC(D9897,'Vispārīga informācija'!$B$2)))</f>
      </c>
      <c r="F9897" s="2">
        <f>IFERROR(IF(ISBLANK($A9897),"",IF($A9897="Ūdeņraža jonu koncentrācija",VLOOKUP(Dati!$A9897,Normas!$A:$D,2,FALSE),VLOOKUP(Dati!$A9897,Normas!$A:$D,2,FALSE)*0.6)),"")</f>
      </c>
      <c r="G9897" s="2">
        <f>IFERROR(IF(ISBLANK($A9897),"",IF($A9897="Ūdeņraža jonu koncentrācija",VLOOKUP(Dati!$A9897,Normas!$A:$D,3,FALSE),VLOOKUP(Dati!$A9897,Normas!$A:$D,3,FALSE)*0.6)),"")</f>
      </c>
      <c r="H9897" s="2">
        <f>IFERROR(IF(ISBLANK($A9897),"",IF($A9897="Ūdeņraža jonu koncentrācija",VLOOKUP(Dati!$A9897,Normas!$A:$D,2,FALSE),VLOOKUP(Dati!$A9897,Normas!$A:$D,2,FALSE)*0.3)),"")</f>
      </c>
      <c r="I9897" s="2">
        <f>IFERROR(IF(ISBLANK($A9897),"",IF($A9897="Ūdeņraža jonu koncentrācija",VLOOKUP(Dati!$A9897,Normas!$A:$D,3,FALSE),VLOOKUP(Dati!$A9897,Normas!$A:$D,3,FALSE)*0.3)),"")</f>
      </c>
    </row>
    <row r="9898" spans="2:9" x14ac:dyDescent="0.2">
      <c r="B9898">
        <f>IF(ISBLANK(A9898),"",VLOOKUP(A9898,Normas!A:D,4,FALSE))</f>
      </c>
      <c r="E9898" s="2">
        <f>IF(ISBLANK(D9898),"",INT(YEARFRAC(D9898,'Vispārīga informācija'!$B$2)))</f>
      </c>
      <c r="F9898" s="2">
        <f>IFERROR(IF(ISBLANK($A9898),"",IF($A9898="Ūdeņraža jonu koncentrācija",VLOOKUP(Dati!$A9898,Normas!$A:$D,2,FALSE),VLOOKUP(Dati!$A9898,Normas!$A:$D,2,FALSE)*0.6)),"")</f>
      </c>
      <c r="G9898" s="2">
        <f>IFERROR(IF(ISBLANK($A9898),"",IF($A9898="Ūdeņraža jonu koncentrācija",VLOOKUP(Dati!$A9898,Normas!$A:$D,3,FALSE),VLOOKUP(Dati!$A9898,Normas!$A:$D,3,FALSE)*0.6)),"")</f>
      </c>
      <c r="H9898" s="2">
        <f>IFERROR(IF(ISBLANK($A9898),"",IF($A9898="Ūdeņraža jonu koncentrācija",VLOOKUP(Dati!$A9898,Normas!$A:$D,2,FALSE),VLOOKUP(Dati!$A9898,Normas!$A:$D,2,FALSE)*0.3)),"")</f>
      </c>
      <c r="I9898" s="2">
        <f>IFERROR(IF(ISBLANK($A9898),"",IF($A9898="Ūdeņraža jonu koncentrācija",VLOOKUP(Dati!$A9898,Normas!$A:$D,3,FALSE),VLOOKUP(Dati!$A9898,Normas!$A:$D,3,FALSE)*0.3)),"")</f>
      </c>
    </row>
    <row r="9899" spans="2:9" x14ac:dyDescent="0.2">
      <c r="B9899">
        <f>IF(ISBLANK(A9899),"",VLOOKUP(A9899,Normas!A:D,4,FALSE))</f>
      </c>
      <c r="E9899" s="2">
        <f>IF(ISBLANK(D9899),"",INT(YEARFRAC(D9899,'Vispārīga informācija'!$B$2)))</f>
      </c>
      <c r="F9899" s="2">
        <f>IFERROR(IF(ISBLANK($A9899),"",IF($A9899="Ūdeņraža jonu koncentrācija",VLOOKUP(Dati!$A9899,Normas!$A:$D,2,FALSE),VLOOKUP(Dati!$A9899,Normas!$A:$D,2,FALSE)*0.6)),"")</f>
      </c>
      <c r="G9899" s="2">
        <f>IFERROR(IF(ISBLANK($A9899),"",IF($A9899="Ūdeņraža jonu koncentrācija",VLOOKUP(Dati!$A9899,Normas!$A:$D,3,FALSE),VLOOKUP(Dati!$A9899,Normas!$A:$D,3,FALSE)*0.6)),"")</f>
      </c>
      <c r="H9899" s="2">
        <f>IFERROR(IF(ISBLANK($A9899),"",IF($A9899="Ūdeņraža jonu koncentrācija",VLOOKUP(Dati!$A9899,Normas!$A:$D,2,FALSE),VLOOKUP(Dati!$A9899,Normas!$A:$D,2,FALSE)*0.3)),"")</f>
      </c>
      <c r="I9899" s="2">
        <f>IFERROR(IF(ISBLANK($A9899),"",IF($A9899="Ūdeņraža jonu koncentrācija",VLOOKUP(Dati!$A9899,Normas!$A:$D,3,FALSE),VLOOKUP(Dati!$A9899,Normas!$A:$D,3,FALSE)*0.3)),"")</f>
      </c>
    </row>
    <row r="9900" spans="2:9" x14ac:dyDescent="0.2">
      <c r="B9900">
        <f>IF(ISBLANK(A9900),"",VLOOKUP(A9900,Normas!A:D,4,FALSE))</f>
      </c>
      <c r="E9900" s="2">
        <f>IF(ISBLANK(D9900),"",INT(YEARFRAC(D9900,'Vispārīga informācija'!$B$2)))</f>
      </c>
      <c r="F9900" s="2">
        <f>IFERROR(IF(ISBLANK($A9900),"",IF($A9900="Ūdeņraža jonu koncentrācija",VLOOKUP(Dati!$A9900,Normas!$A:$D,2,FALSE),VLOOKUP(Dati!$A9900,Normas!$A:$D,2,FALSE)*0.6)),"")</f>
      </c>
      <c r="G9900" s="2">
        <f>IFERROR(IF(ISBLANK($A9900),"",IF($A9900="Ūdeņraža jonu koncentrācija",VLOOKUP(Dati!$A9900,Normas!$A:$D,3,FALSE),VLOOKUP(Dati!$A9900,Normas!$A:$D,3,FALSE)*0.6)),"")</f>
      </c>
      <c r="H9900" s="2">
        <f>IFERROR(IF(ISBLANK($A9900),"",IF($A9900="Ūdeņraža jonu koncentrācija",VLOOKUP(Dati!$A9900,Normas!$A:$D,2,FALSE),VLOOKUP(Dati!$A9900,Normas!$A:$D,2,FALSE)*0.3)),"")</f>
      </c>
      <c r="I9900" s="2">
        <f>IFERROR(IF(ISBLANK($A9900),"",IF($A9900="Ūdeņraža jonu koncentrācija",VLOOKUP(Dati!$A9900,Normas!$A:$D,3,FALSE),VLOOKUP(Dati!$A9900,Normas!$A:$D,3,FALSE)*0.3)),"")</f>
      </c>
    </row>
    <row r="9901" spans="2:9" x14ac:dyDescent="0.2">
      <c r="B9901">
        <f>IF(ISBLANK(A9901),"",VLOOKUP(A9901,Normas!A:D,4,FALSE))</f>
      </c>
      <c r="E9901" s="2">
        <f>IF(ISBLANK(D9901),"",INT(YEARFRAC(D9901,'Vispārīga informācija'!$B$2)))</f>
      </c>
      <c r="F9901" s="2">
        <f>IFERROR(IF(ISBLANK($A9901),"",IF($A9901="Ūdeņraža jonu koncentrācija",VLOOKUP(Dati!$A9901,Normas!$A:$D,2,FALSE),VLOOKUP(Dati!$A9901,Normas!$A:$D,2,FALSE)*0.6)),"")</f>
      </c>
      <c r="G9901" s="2">
        <f>IFERROR(IF(ISBLANK($A9901),"",IF($A9901="Ūdeņraža jonu koncentrācija",VLOOKUP(Dati!$A9901,Normas!$A:$D,3,FALSE),VLOOKUP(Dati!$A9901,Normas!$A:$D,3,FALSE)*0.6)),"")</f>
      </c>
      <c r="H9901" s="2">
        <f>IFERROR(IF(ISBLANK($A9901),"",IF($A9901="Ūdeņraža jonu koncentrācija",VLOOKUP(Dati!$A9901,Normas!$A:$D,2,FALSE),VLOOKUP(Dati!$A9901,Normas!$A:$D,2,FALSE)*0.3)),"")</f>
      </c>
      <c r="I9901" s="2">
        <f>IFERROR(IF(ISBLANK($A9901),"",IF($A9901="Ūdeņraža jonu koncentrācija",VLOOKUP(Dati!$A9901,Normas!$A:$D,3,FALSE),VLOOKUP(Dati!$A9901,Normas!$A:$D,3,FALSE)*0.3)),"")</f>
      </c>
    </row>
    <row r="9902" spans="2:9" x14ac:dyDescent="0.2">
      <c r="B9902">
        <f>IF(ISBLANK(A9902),"",VLOOKUP(A9902,Normas!A:D,4,FALSE))</f>
      </c>
      <c r="E9902" s="2">
        <f>IF(ISBLANK(D9902),"",INT(YEARFRAC(D9902,'Vispārīga informācija'!$B$2)))</f>
      </c>
      <c r="F9902" s="2">
        <f>IFERROR(IF(ISBLANK($A9902),"",IF($A9902="Ūdeņraža jonu koncentrācija",VLOOKUP(Dati!$A9902,Normas!$A:$D,2,FALSE),VLOOKUP(Dati!$A9902,Normas!$A:$D,2,FALSE)*0.6)),"")</f>
      </c>
      <c r="G9902" s="2">
        <f>IFERROR(IF(ISBLANK($A9902),"",IF($A9902="Ūdeņraža jonu koncentrācija",VLOOKUP(Dati!$A9902,Normas!$A:$D,3,FALSE),VLOOKUP(Dati!$A9902,Normas!$A:$D,3,FALSE)*0.6)),"")</f>
      </c>
      <c r="H9902" s="2">
        <f>IFERROR(IF(ISBLANK($A9902),"",IF($A9902="Ūdeņraža jonu koncentrācija",VLOOKUP(Dati!$A9902,Normas!$A:$D,2,FALSE),VLOOKUP(Dati!$A9902,Normas!$A:$D,2,FALSE)*0.3)),"")</f>
      </c>
      <c r="I9902" s="2">
        <f>IFERROR(IF(ISBLANK($A9902),"",IF($A9902="Ūdeņraža jonu koncentrācija",VLOOKUP(Dati!$A9902,Normas!$A:$D,3,FALSE),VLOOKUP(Dati!$A9902,Normas!$A:$D,3,FALSE)*0.3)),"")</f>
      </c>
    </row>
    <row r="9903" spans="2:9" x14ac:dyDescent="0.2">
      <c r="B9903">
        <f>IF(ISBLANK(A9903),"",VLOOKUP(A9903,Normas!A:D,4,FALSE))</f>
      </c>
      <c r="E9903" s="2">
        <f>IF(ISBLANK(D9903),"",INT(YEARFRAC(D9903,'Vispārīga informācija'!$B$2)))</f>
      </c>
      <c r="F9903" s="2">
        <f>IFERROR(IF(ISBLANK($A9903),"",IF($A9903="Ūdeņraža jonu koncentrācija",VLOOKUP(Dati!$A9903,Normas!$A:$D,2,FALSE),VLOOKUP(Dati!$A9903,Normas!$A:$D,2,FALSE)*0.6)),"")</f>
      </c>
      <c r="G9903" s="2">
        <f>IFERROR(IF(ISBLANK($A9903),"",IF($A9903="Ūdeņraža jonu koncentrācija",VLOOKUP(Dati!$A9903,Normas!$A:$D,3,FALSE),VLOOKUP(Dati!$A9903,Normas!$A:$D,3,FALSE)*0.6)),"")</f>
      </c>
      <c r="H9903" s="2">
        <f>IFERROR(IF(ISBLANK($A9903),"",IF($A9903="Ūdeņraža jonu koncentrācija",VLOOKUP(Dati!$A9903,Normas!$A:$D,2,FALSE),VLOOKUP(Dati!$A9903,Normas!$A:$D,2,FALSE)*0.3)),"")</f>
      </c>
      <c r="I9903" s="2">
        <f>IFERROR(IF(ISBLANK($A9903),"",IF($A9903="Ūdeņraža jonu koncentrācija",VLOOKUP(Dati!$A9903,Normas!$A:$D,3,FALSE),VLOOKUP(Dati!$A9903,Normas!$A:$D,3,FALSE)*0.3)),"")</f>
      </c>
    </row>
    <row r="9904" spans="2:9" x14ac:dyDescent="0.2">
      <c r="B9904">
        <f>IF(ISBLANK(A9904),"",VLOOKUP(A9904,Normas!A:D,4,FALSE))</f>
      </c>
      <c r="E9904" s="2">
        <f>IF(ISBLANK(D9904),"",INT(YEARFRAC(D9904,'Vispārīga informācija'!$B$2)))</f>
      </c>
      <c r="F9904" s="2">
        <f>IFERROR(IF(ISBLANK($A9904),"",IF($A9904="Ūdeņraža jonu koncentrācija",VLOOKUP(Dati!$A9904,Normas!$A:$D,2,FALSE),VLOOKUP(Dati!$A9904,Normas!$A:$D,2,FALSE)*0.6)),"")</f>
      </c>
      <c r="G9904" s="2">
        <f>IFERROR(IF(ISBLANK($A9904),"",IF($A9904="Ūdeņraža jonu koncentrācija",VLOOKUP(Dati!$A9904,Normas!$A:$D,3,FALSE),VLOOKUP(Dati!$A9904,Normas!$A:$D,3,FALSE)*0.6)),"")</f>
      </c>
      <c r="H9904" s="2">
        <f>IFERROR(IF(ISBLANK($A9904),"",IF($A9904="Ūdeņraža jonu koncentrācija",VLOOKUP(Dati!$A9904,Normas!$A:$D,2,FALSE),VLOOKUP(Dati!$A9904,Normas!$A:$D,2,FALSE)*0.3)),"")</f>
      </c>
      <c r="I9904" s="2">
        <f>IFERROR(IF(ISBLANK($A9904),"",IF($A9904="Ūdeņraža jonu koncentrācija",VLOOKUP(Dati!$A9904,Normas!$A:$D,3,FALSE),VLOOKUP(Dati!$A9904,Normas!$A:$D,3,FALSE)*0.3)),"")</f>
      </c>
    </row>
    <row r="9905" spans="2:9" x14ac:dyDescent="0.2">
      <c r="B9905">
        <f>IF(ISBLANK(A9905),"",VLOOKUP(A9905,Normas!A:D,4,FALSE))</f>
      </c>
      <c r="E9905" s="2">
        <f>IF(ISBLANK(D9905),"",INT(YEARFRAC(D9905,'Vispārīga informācija'!$B$2)))</f>
      </c>
      <c r="F9905" s="2">
        <f>IFERROR(IF(ISBLANK($A9905),"",IF($A9905="Ūdeņraža jonu koncentrācija",VLOOKUP(Dati!$A9905,Normas!$A:$D,2,FALSE),VLOOKUP(Dati!$A9905,Normas!$A:$D,2,FALSE)*0.6)),"")</f>
      </c>
      <c r="G9905" s="2">
        <f>IFERROR(IF(ISBLANK($A9905),"",IF($A9905="Ūdeņraža jonu koncentrācija",VLOOKUP(Dati!$A9905,Normas!$A:$D,3,FALSE),VLOOKUP(Dati!$A9905,Normas!$A:$D,3,FALSE)*0.6)),"")</f>
      </c>
      <c r="H9905" s="2">
        <f>IFERROR(IF(ISBLANK($A9905),"",IF($A9905="Ūdeņraža jonu koncentrācija",VLOOKUP(Dati!$A9905,Normas!$A:$D,2,FALSE),VLOOKUP(Dati!$A9905,Normas!$A:$D,2,FALSE)*0.3)),"")</f>
      </c>
      <c r="I9905" s="2">
        <f>IFERROR(IF(ISBLANK($A9905),"",IF($A9905="Ūdeņraža jonu koncentrācija",VLOOKUP(Dati!$A9905,Normas!$A:$D,3,FALSE),VLOOKUP(Dati!$A9905,Normas!$A:$D,3,FALSE)*0.3)),"")</f>
      </c>
    </row>
    <row r="9906" spans="2:9" x14ac:dyDescent="0.2">
      <c r="B9906">
        <f>IF(ISBLANK(A9906),"",VLOOKUP(A9906,Normas!A:D,4,FALSE))</f>
      </c>
      <c r="E9906" s="2">
        <f>IF(ISBLANK(D9906),"",INT(YEARFRAC(D9906,'Vispārīga informācija'!$B$2)))</f>
      </c>
      <c r="F9906" s="2">
        <f>IFERROR(IF(ISBLANK($A9906),"",IF($A9906="Ūdeņraža jonu koncentrācija",VLOOKUP(Dati!$A9906,Normas!$A:$D,2,FALSE),VLOOKUP(Dati!$A9906,Normas!$A:$D,2,FALSE)*0.6)),"")</f>
      </c>
      <c r="G9906" s="2">
        <f>IFERROR(IF(ISBLANK($A9906),"",IF($A9906="Ūdeņraža jonu koncentrācija",VLOOKUP(Dati!$A9906,Normas!$A:$D,3,FALSE),VLOOKUP(Dati!$A9906,Normas!$A:$D,3,FALSE)*0.6)),"")</f>
      </c>
      <c r="H9906" s="2">
        <f>IFERROR(IF(ISBLANK($A9906),"",IF($A9906="Ūdeņraža jonu koncentrācija",VLOOKUP(Dati!$A9906,Normas!$A:$D,2,FALSE),VLOOKUP(Dati!$A9906,Normas!$A:$D,2,FALSE)*0.3)),"")</f>
      </c>
      <c r="I9906" s="2">
        <f>IFERROR(IF(ISBLANK($A9906),"",IF($A9906="Ūdeņraža jonu koncentrācija",VLOOKUP(Dati!$A9906,Normas!$A:$D,3,FALSE),VLOOKUP(Dati!$A9906,Normas!$A:$D,3,FALSE)*0.3)),"")</f>
      </c>
    </row>
    <row r="9907" spans="2:9" x14ac:dyDescent="0.2">
      <c r="B9907">
        <f>IF(ISBLANK(A9907),"",VLOOKUP(A9907,Normas!A:D,4,FALSE))</f>
      </c>
      <c r="E9907" s="2">
        <f>IF(ISBLANK(D9907),"",INT(YEARFRAC(D9907,'Vispārīga informācija'!$B$2)))</f>
      </c>
      <c r="F9907" s="2">
        <f>IFERROR(IF(ISBLANK($A9907),"",IF($A9907="Ūdeņraža jonu koncentrācija",VLOOKUP(Dati!$A9907,Normas!$A:$D,2,FALSE),VLOOKUP(Dati!$A9907,Normas!$A:$D,2,FALSE)*0.6)),"")</f>
      </c>
      <c r="G9907" s="2">
        <f>IFERROR(IF(ISBLANK($A9907),"",IF($A9907="Ūdeņraža jonu koncentrācija",VLOOKUP(Dati!$A9907,Normas!$A:$D,3,FALSE),VLOOKUP(Dati!$A9907,Normas!$A:$D,3,FALSE)*0.6)),"")</f>
      </c>
      <c r="H9907" s="2">
        <f>IFERROR(IF(ISBLANK($A9907),"",IF($A9907="Ūdeņraža jonu koncentrācija",VLOOKUP(Dati!$A9907,Normas!$A:$D,2,FALSE),VLOOKUP(Dati!$A9907,Normas!$A:$D,2,FALSE)*0.3)),"")</f>
      </c>
      <c r="I9907" s="2">
        <f>IFERROR(IF(ISBLANK($A9907),"",IF($A9907="Ūdeņraža jonu koncentrācija",VLOOKUP(Dati!$A9907,Normas!$A:$D,3,FALSE),VLOOKUP(Dati!$A9907,Normas!$A:$D,3,FALSE)*0.3)),"")</f>
      </c>
    </row>
    <row r="9908" spans="2:9" x14ac:dyDescent="0.2">
      <c r="B9908">
        <f>IF(ISBLANK(A9908),"",VLOOKUP(A9908,Normas!A:D,4,FALSE))</f>
      </c>
      <c r="E9908" s="2">
        <f>IF(ISBLANK(D9908),"",INT(YEARFRAC(D9908,'Vispārīga informācija'!$B$2)))</f>
      </c>
      <c r="F9908" s="2">
        <f>IFERROR(IF(ISBLANK($A9908),"",IF($A9908="Ūdeņraža jonu koncentrācija",VLOOKUP(Dati!$A9908,Normas!$A:$D,2,FALSE),VLOOKUP(Dati!$A9908,Normas!$A:$D,2,FALSE)*0.6)),"")</f>
      </c>
      <c r="G9908" s="2">
        <f>IFERROR(IF(ISBLANK($A9908),"",IF($A9908="Ūdeņraža jonu koncentrācija",VLOOKUP(Dati!$A9908,Normas!$A:$D,3,FALSE),VLOOKUP(Dati!$A9908,Normas!$A:$D,3,FALSE)*0.6)),"")</f>
      </c>
      <c r="H9908" s="2">
        <f>IFERROR(IF(ISBLANK($A9908),"",IF($A9908="Ūdeņraža jonu koncentrācija",VLOOKUP(Dati!$A9908,Normas!$A:$D,2,FALSE),VLOOKUP(Dati!$A9908,Normas!$A:$D,2,FALSE)*0.3)),"")</f>
      </c>
      <c r="I9908" s="2">
        <f>IFERROR(IF(ISBLANK($A9908),"",IF($A9908="Ūdeņraža jonu koncentrācija",VLOOKUP(Dati!$A9908,Normas!$A:$D,3,FALSE),VLOOKUP(Dati!$A9908,Normas!$A:$D,3,FALSE)*0.3)),"")</f>
      </c>
    </row>
    <row r="9909" spans="2:9" x14ac:dyDescent="0.2">
      <c r="B9909">
        <f>IF(ISBLANK(A9909),"",VLOOKUP(A9909,Normas!A:D,4,FALSE))</f>
      </c>
      <c r="E9909" s="2">
        <f>IF(ISBLANK(D9909),"",INT(YEARFRAC(D9909,'Vispārīga informācija'!$B$2)))</f>
      </c>
      <c r="F9909" s="2">
        <f>IFERROR(IF(ISBLANK($A9909),"",IF($A9909="Ūdeņraža jonu koncentrācija",VLOOKUP(Dati!$A9909,Normas!$A:$D,2,FALSE),VLOOKUP(Dati!$A9909,Normas!$A:$D,2,FALSE)*0.6)),"")</f>
      </c>
      <c r="G9909" s="2">
        <f>IFERROR(IF(ISBLANK($A9909),"",IF($A9909="Ūdeņraža jonu koncentrācija",VLOOKUP(Dati!$A9909,Normas!$A:$D,3,FALSE),VLOOKUP(Dati!$A9909,Normas!$A:$D,3,FALSE)*0.6)),"")</f>
      </c>
      <c r="H9909" s="2">
        <f>IFERROR(IF(ISBLANK($A9909),"",IF($A9909="Ūdeņraža jonu koncentrācija",VLOOKUP(Dati!$A9909,Normas!$A:$D,2,FALSE),VLOOKUP(Dati!$A9909,Normas!$A:$D,2,FALSE)*0.3)),"")</f>
      </c>
      <c r="I9909" s="2">
        <f>IFERROR(IF(ISBLANK($A9909),"",IF($A9909="Ūdeņraža jonu koncentrācija",VLOOKUP(Dati!$A9909,Normas!$A:$D,3,FALSE),VLOOKUP(Dati!$A9909,Normas!$A:$D,3,FALSE)*0.3)),"")</f>
      </c>
    </row>
    <row r="9910" spans="2:9" x14ac:dyDescent="0.2">
      <c r="B9910">
        <f>IF(ISBLANK(A9910),"",VLOOKUP(A9910,Normas!A:D,4,FALSE))</f>
      </c>
      <c r="E9910" s="2">
        <f>IF(ISBLANK(D9910),"",INT(YEARFRAC(D9910,'Vispārīga informācija'!$B$2)))</f>
      </c>
      <c r="F9910" s="2">
        <f>IFERROR(IF(ISBLANK($A9910),"",IF($A9910="Ūdeņraža jonu koncentrācija",VLOOKUP(Dati!$A9910,Normas!$A:$D,2,FALSE),VLOOKUP(Dati!$A9910,Normas!$A:$D,2,FALSE)*0.6)),"")</f>
      </c>
      <c r="G9910" s="2">
        <f>IFERROR(IF(ISBLANK($A9910),"",IF($A9910="Ūdeņraža jonu koncentrācija",VLOOKUP(Dati!$A9910,Normas!$A:$D,3,FALSE),VLOOKUP(Dati!$A9910,Normas!$A:$D,3,FALSE)*0.6)),"")</f>
      </c>
      <c r="H9910" s="2">
        <f>IFERROR(IF(ISBLANK($A9910),"",IF($A9910="Ūdeņraža jonu koncentrācija",VLOOKUP(Dati!$A9910,Normas!$A:$D,2,FALSE),VLOOKUP(Dati!$A9910,Normas!$A:$D,2,FALSE)*0.3)),"")</f>
      </c>
      <c r="I9910" s="2">
        <f>IFERROR(IF(ISBLANK($A9910),"",IF($A9910="Ūdeņraža jonu koncentrācija",VLOOKUP(Dati!$A9910,Normas!$A:$D,3,FALSE),VLOOKUP(Dati!$A9910,Normas!$A:$D,3,FALSE)*0.3)),"")</f>
      </c>
    </row>
    <row r="9911" spans="2:9" x14ac:dyDescent="0.2">
      <c r="B9911">
        <f>IF(ISBLANK(A9911),"",VLOOKUP(A9911,Normas!A:D,4,FALSE))</f>
      </c>
      <c r="E9911" s="2">
        <f>IF(ISBLANK(D9911),"",INT(YEARFRAC(D9911,'Vispārīga informācija'!$B$2)))</f>
      </c>
      <c r="F9911" s="2">
        <f>IFERROR(IF(ISBLANK($A9911),"",IF($A9911="Ūdeņraža jonu koncentrācija",VLOOKUP(Dati!$A9911,Normas!$A:$D,2,FALSE),VLOOKUP(Dati!$A9911,Normas!$A:$D,2,FALSE)*0.6)),"")</f>
      </c>
      <c r="G9911" s="2">
        <f>IFERROR(IF(ISBLANK($A9911),"",IF($A9911="Ūdeņraža jonu koncentrācija",VLOOKUP(Dati!$A9911,Normas!$A:$D,3,FALSE),VLOOKUP(Dati!$A9911,Normas!$A:$D,3,FALSE)*0.6)),"")</f>
      </c>
      <c r="H9911" s="2">
        <f>IFERROR(IF(ISBLANK($A9911),"",IF($A9911="Ūdeņraža jonu koncentrācija",VLOOKUP(Dati!$A9911,Normas!$A:$D,2,FALSE),VLOOKUP(Dati!$A9911,Normas!$A:$D,2,FALSE)*0.3)),"")</f>
      </c>
      <c r="I9911" s="2">
        <f>IFERROR(IF(ISBLANK($A9911),"",IF($A9911="Ūdeņraža jonu koncentrācija",VLOOKUP(Dati!$A9911,Normas!$A:$D,3,FALSE),VLOOKUP(Dati!$A9911,Normas!$A:$D,3,FALSE)*0.3)),"")</f>
      </c>
    </row>
    <row r="9912" spans="2:9" x14ac:dyDescent="0.2">
      <c r="B9912">
        <f>IF(ISBLANK(A9912),"",VLOOKUP(A9912,Normas!A:D,4,FALSE))</f>
      </c>
      <c r="E9912" s="2">
        <f>IF(ISBLANK(D9912),"",INT(YEARFRAC(D9912,'Vispārīga informācija'!$B$2)))</f>
      </c>
      <c r="F9912" s="2">
        <f>IFERROR(IF(ISBLANK($A9912),"",IF($A9912="Ūdeņraža jonu koncentrācija",VLOOKUP(Dati!$A9912,Normas!$A:$D,2,FALSE),VLOOKUP(Dati!$A9912,Normas!$A:$D,2,FALSE)*0.6)),"")</f>
      </c>
      <c r="G9912" s="2">
        <f>IFERROR(IF(ISBLANK($A9912),"",IF($A9912="Ūdeņraža jonu koncentrācija",VLOOKUP(Dati!$A9912,Normas!$A:$D,3,FALSE),VLOOKUP(Dati!$A9912,Normas!$A:$D,3,FALSE)*0.6)),"")</f>
      </c>
      <c r="H9912" s="2">
        <f>IFERROR(IF(ISBLANK($A9912),"",IF($A9912="Ūdeņraža jonu koncentrācija",VLOOKUP(Dati!$A9912,Normas!$A:$D,2,FALSE),VLOOKUP(Dati!$A9912,Normas!$A:$D,2,FALSE)*0.3)),"")</f>
      </c>
      <c r="I9912" s="2">
        <f>IFERROR(IF(ISBLANK($A9912),"",IF($A9912="Ūdeņraža jonu koncentrācija",VLOOKUP(Dati!$A9912,Normas!$A:$D,3,FALSE),VLOOKUP(Dati!$A9912,Normas!$A:$D,3,FALSE)*0.3)),"")</f>
      </c>
    </row>
    <row r="9913" spans="2:9" x14ac:dyDescent="0.2">
      <c r="B9913">
        <f>IF(ISBLANK(A9913),"",VLOOKUP(A9913,Normas!A:D,4,FALSE))</f>
      </c>
      <c r="E9913" s="2">
        <f>IF(ISBLANK(D9913),"",INT(YEARFRAC(D9913,'Vispārīga informācija'!$B$2)))</f>
      </c>
      <c r="F9913" s="2">
        <f>IFERROR(IF(ISBLANK($A9913),"",IF($A9913="Ūdeņraža jonu koncentrācija",VLOOKUP(Dati!$A9913,Normas!$A:$D,2,FALSE),VLOOKUP(Dati!$A9913,Normas!$A:$D,2,FALSE)*0.6)),"")</f>
      </c>
      <c r="G9913" s="2">
        <f>IFERROR(IF(ISBLANK($A9913),"",IF($A9913="Ūdeņraža jonu koncentrācija",VLOOKUP(Dati!$A9913,Normas!$A:$D,3,FALSE),VLOOKUP(Dati!$A9913,Normas!$A:$D,3,FALSE)*0.6)),"")</f>
      </c>
      <c r="H9913" s="2">
        <f>IFERROR(IF(ISBLANK($A9913),"",IF($A9913="Ūdeņraža jonu koncentrācija",VLOOKUP(Dati!$A9913,Normas!$A:$D,2,FALSE),VLOOKUP(Dati!$A9913,Normas!$A:$D,2,FALSE)*0.3)),"")</f>
      </c>
      <c r="I9913" s="2">
        <f>IFERROR(IF(ISBLANK($A9913),"",IF($A9913="Ūdeņraža jonu koncentrācija",VLOOKUP(Dati!$A9913,Normas!$A:$D,3,FALSE),VLOOKUP(Dati!$A9913,Normas!$A:$D,3,FALSE)*0.3)),"")</f>
      </c>
    </row>
    <row r="9914" spans="2:9" x14ac:dyDescent="0.2">
      <c r="B9914">
        <f>IF(ISBLANK(A9914),"",VLOOKUP(A9914,Normas!A:D,4,FALSE))</f>
      </c>
      <c r="E9914" s="2">
        <f>IF(ISBLANK(D9914),"",INT(YEARFRAC(D9914,'Vispārīga informācija'!$B$2)))</f>
      </c>
      <c r="F9914" s="2">
        <f>IFERROR(IF(ISBLANK($A9914),"",IF($A9914="Ūdeņraža jonu koncentrācija",VLOOKUP(Dati!$A9914,Normas!$A:$D,2,FALSE),VLOOKUP(Dati!$A9914,Normas!$A:$D,2,FALSE)*0.6)),"")</f>
      </c>
      <c r="G9914" s="2">
        <f>IFERROR(IF(ISBLANK($A9914),"",IF($A9914="Ūdeņraža jonu koncentrācija",VLOOKUP(Dati!$A9914,Normas!$A:$D,3,FALSE),VLOOKUP(Dati!$A9914,Normas!$A:$D,3,FALSE)*0.6)),"")</f>
      </c>
      <c r="H9914" s="2">
        <f>IFERROR(IF(ISBLANK($A9914),"",IF($A9914="Ūdeņraža jonu koncentrācija",VLOOKUP(Dati!$A9914,Normas!$A:$D,2,FALSE),VLOOKUP(Dati!$A9914,Normas!$A:$D,2,FALSE)*0.3)),"")</f>
      </c>
      <c r="I9914" s="2">
        <f>IFERROR(IF(ISBLANK($A9914),"",IF($A9914="Ūdeņraža jonu koncentrācija",VLOOKUP(Dati!$A9914,Normas!$A:$D,3,FALSE),VLOOKUP(Dati!$A9914,Normas!$A:$D,3,FALSE)*0.3)),"")</f>
      </c>
    </row>
    <row r="9915" spans="2:9" x14ac:dyDescent="0.2">
      <c r="B9915">
        <f>IF(ISBLANK(A9915),"",VLOOKUP(A9915,Normas!A:D,4,FALSE))</f>
      </c>
      <c r="E9915" s="2">
        <f>IF(ISBLANK(D9915),"",INT(YEARFRAC(D9915,'Vispārīga informācija'!$B$2)))</f>
      </c>
      <c r="F9915" s="2">
        <f>IFERROR(IF(ISBLANK($A9915),"",IF($A9915="Ūdeņraža jonu koncentrācija",VLOOKUP(Dati!$A9915,Normas!$A:$D,2,FALSE),VLOOKUP(Dati!$A9915,Normas!$A:$D,2,FALSE)*0.6)),"")</f>
      </c>
      <c r="G9915" s="2">
        <f>IFERROR(IF(ISBLANK($A9915),"",IF($A9915="Ūdeņraža jonu koncentrācija",VLOOKUP(Dati!$A9915,Normas!$A:$D,3,FALSE),VLOOKUP(Dati!$A9915,Normas!$A:$D,3,FALSE)*0.6)),"")</f>
      </c>
      <c r="H9915" s="2">
        <f>IFERROR(IF(ISBLANK($A9915),"",IF($A9915="Ūdeņraža jonu koncentrācija",VLOOKUP(Dati!$A9915,Normas!$A:$D,2,FALSE),VLOOKUP(Dati!$A9915,Normas!$A:$D,2,FALSE)*0.3)),"")</f>
      </c>
      <c r="I9915" s="2">
        <f>IFERROR(IF(ISBLANK($A9915),"",IF($A9915="Ūdeņraža jonu koncentrācija",VLOOKUP(Dati!$A9915,Normas!$A:$D,3,FALSE),VLOOKUP(Dati!$A9915,Normas!$A:$D,3,FALSE)*0.3)),"")</f>
      </c>
    </row>
    <row r="9916" spans="2:9" x14ac:dyDescent="0.2">
      <c r="B9916">
        <f>IF(ISBLANK(A9916),"",VLOOKUP(A9916,Normas!A:D,4,FALSE))</f>
      </c>
      <c r="E9916" s="2">
        <f>IF(ISBLANK(D9916),"",INT(YEARFRAC(D9916,'Vispārīga informācija'!$B$2)))</f>
      </c>
      <c r="F9916" s="2">
        <f>IFERROR(IF(ISBLANK($A9916),"",IF($A9916="Ūdeņraža jonu koncentrācija",VLOOKUP(Dati!$A9916,Normas!$A:$D,2,FALSE),VLOOKUP(Dati!$A9916,Normas!$A:$D,2,FALSE)*0.6)),"")</f>
      </c>
      <c r="G9916" s="2">
        <f>IFERROR(IF(ISBLANK($A9916),"",IF($A9916="Ūdeņraža jonu koncentrācija",VLOOKUP(Dati!$A9916,Normas!$A:$D,3,FALSE),VLOOKUP(Dati!$A9916,Normas!$A:$D,3,FALSE)*0.6)),"")</f>
      </c>
      <c r="H9916" s="2">
        <f>IFERROR(IF(ISBLANK($A9916),"",IF($A9916="Ūdeņraža jonu koncentrācija",VLOOKUP(Dati!$A9916,Normas!$A:$D,2,FALSE),VLOOKUP(Dati!$A9916,Normas!$A:$D,2,FALSE)*0.3)),"")</f>
      </c>
      <c r="I9916" s="2">
        <f>IFERROR(IF(ISBLANK($A9916),"",IF($A9916="Ūdeņraža jonu koncentrācija",VLOOKUP(Dati!$A9916,Normas!$A:$D,3,FALSE),VLOOKUP(Dati!$A9916,Normas!$A:$D,3,FALSE)*0.3)),"")</f>
      </c>
    </row>
    <row r="9917" spans="2:9" x14ac:dyDescent="0.2">
      <c r="B9917">
        <f>IF(ISBLANK(A9917),"",VLOOKUP(A9917,Normas!A:D,4,FALSE))</f>
      </c>
      <c r="E9917" s="2">
        <f>IF(ISBLANK(D9917),"",INT(YEARFRAC(D9917,'Vispārīga informācija'!$B$2)))</f>
      </c>
      <c r="F9917" s="2">
        <f>IFERROR(IF(ISBLANK($A9917),"",IF($A9917="Ūdeņraža jonu koncentrācija",VLOOKUP(Dati!$A9917,Normas!$A:$D,2,FALSE),VLOOKUP(Dati!$A9917,Normas!$A:$D,2,FALSE)*0.6)),"")</f>
      </c>
      <c r="G9917" s="2">
        <f>IFERROR(IF(ISBLANK($A9917),"",IF($A9917="Ūdeņraža jonu koncentrācija",VLOOKUP(Dati!$A9917,Normas!$A:$D,3,FALSE),VLOOKUP(Dati!$A9917,Normas!$A:$D,3,FALSE)*0.6)),"")</f>
      </c>
      <c r="H9917" s="2">
        <f>IFERROR(IF(ISBLANK($A9917),"",IF($A9917="Ūdeņraža jonu koncentrācija",VLOOKUP(Dati!$A9917,Normas!$A:$D,2,FALSE),VLOOKUP(Dati!$A9917,Normas!$A:$D,2,FALSE)*0.3)),"")</f>
      </c>
      <c r="I9917" s="2">
        <f>IFERROR(IF(ISBLANK($A9917),"",IF($A9917="Ūdeņraža jonu koncentrācija",VLOOKUP(Dati!$A9917,Normas!$A:$D,3,FALSE),VLOOKUP(Dati!$A9917,Normas!$A:$D,3,FALSE)*0.3)),"")</f>
      </c>
    </row>
    <row r="9918" spans="2:9" x14ac:dyDescent="0.2">
      <c r="B9918">
        <f>IF(ISBLANK(A9918),"",VLOOKUP(A9918,Normas!A:D,4,FALSE))</f>
      </c>
      <c r="E9918" s="2">
        <f>IF(ISBLANK(D9918),"",INT(YEARFRAC(D9918,'Vispārīga informācija'!$B$2)))</f>
      </c>
      <c r="F9918" s="2">
        <f>IFERROR(IF(ISBLANK($A9918),"",IF($A9918="Ūdeņraža jonu koncentrācija",VLOOKUP(Dati!$A9918,Normas!$A:$D,2,FALSE),VLOOKUP(Dati!$A9918,Normas!$A:$D,2,FALSE)*0.6)),"")</f>
      </c>
      <c r="G9918" s="2">
        <f>IFERROR(IF(ISBLANK($A9918),"",IF($A9918="Ūdeņraža jonu koncentrācija",VLOOKUP(Dati!$A9918,Normas!$A:$D,3,FALSE),VLOOKUP(Dati!$A9918,Normas!$A:$D,3,FALSE)*0.6)),"")</f>
      </c>
      <c r="H9918" s="2">
        <f>IFERROR(IF(ISBLANK($A9918),"",IF($A9918="Ūdeņraža jonu koncentrācija",VLOOKUP(Dati!$A9918,Normas!$A:$D,2,FALSE),VLOOKUP(Dati!$A9918,Normas!$A:$D,2,FALSE)*0.3)),"")</f>
      </c>
      <c r="I9918" s="2">
        <f>IFERROR(IF(ISBLANK($A9918),"",IF($A9918="Ūdeņraža jonu koncentrācija",VLOOKUP(Dati!$A9918,Normas!$A:$D,3,FALSE),VLOOKUP(Dati!$A9918,Normas!$A:$D,3,FALSE)*0.3)),"")</f>
      </c>
    </row>
    <row r="9919" spans="2:9" x14ac:dyDescent="0.2">
      <c r="B9919">
        <f>IF(ISBLANK(A9919),"",VLOOKUP(A9919,Normas!A:D,4,FALSE))</f>
      </c>
      <c r="E9919" s="2">
        <f>IF(ISBLANK(D9919),"",INT(YEARFRAC(D9919,'Vispārīga informācija'!$B$2)))</f>
      </c>
      <c r="F9919" s="2">
        <f>IFERROR(IF(ISBLANK($A9919),"",IF($A9919="Ūdeņraža jonu koncentrācija",VLOOKUP(Dati!$A9919,Normas!$A:$D,2,FALSE),VLOOKUP(Dati!$A9919,Normas!$A:$D,2,FALSE)*0.6)),"")</f>
      </c>
      <c r="G9919" s="2">
        <f>IFERROR(IF(ISBLANK($A9919),"",IF($A9919="Ūdeņraža jonu koncentrācija",VLOOKUP(Dati!$A9919,Normas!$A:$D,3,FALSE),VLOOKUP(Dati!$A9919,Normas!$A:$D,3,FALSE)*0.6)),"")</f>
      </c>
      <c r="H9919" s="2">
        <f>IFERROR(IF(ISBLANK($A9919),"",IF($A9919="Ūdeņraža jonu koncentrācija",VLOOKUP(Dati!$A9919,Normas!$A:$D,2,FALSE),VLOOKUP(Dati!$A9919,Normas!$A:$D,2,FALSE)*0.3)),"")</f>
      </c>
      <c r="I9919" s="2">
        <f>IFERROR(IF(ISBLANK($A9919),"",IF($A9919="Ūdeņraža jonu koncentrācija",VLOOKUP(Dati!$A9919,Normas!$A:$D,3,FALSE),VLOOKUP(Dati!$A9919,Normas!$A:$D,3,FALSE)*0.3)),"")</f>
      </c>
    </row>
    <row r="9920" spans="2:9" x14ac:dyDescent="0.2">
      <c r="B9920">
        <f>IF(ISBLANK(A9920),"",VLOOKUP(A9920,Normas!A:D,4,FALSE))</f>
      </c>
      <c r="E9920" s="2">
        <f>IF(ISBLANK(D9920),"",INT(YEARFRAC(D9920,'Vispārīga informācija'!$B$2)))</f>
      </c>
      <c r="F9920" s="2">
        <f>IFERROR(IF(ISBLANK($A9920),"",IF($A9920="Ūdeņraža jonu koncentrācija",VLOOKUP(Dati!$A9920,Normas!$A:$D,2,FALSE),VLOOKUP(Dati!$A9920,Normas!$A:$D,2,FALSE)*0.6)),"")</f>
      </c>
      <c r="G9920" s="2">
        <f>IFERROR(IF(ISBLANK($A9920),"",IF($A9920="Ūdeņraža jonu koncentrācija",VLOOKUP(Dati!$A9920,Normas!$A:$D,3,FALSE),VLOOKUP(Dati!$A9920,Normas!$A:$D,3,FALSE)*0.6)),"")</f>
      </c>
      <c r="H9920" s="2">
        <f>IFERROR(IF(ISBLANK($A9920),"",IF($A9920="Ūdeņraža jonu koncentrācija",VLOOKUP(Dati!$A9920,Normas!$A:$D,2,FALSE),VLOOKUP(Dati!$A9920,Normas!$A:$D,2,FALSE)*0.3)),"")</f>
      </c>
      <c r="I9920" s="2">
        <f>IFERROR(IF(ISBLANK($A9920),"",IF($A9920="Ūdeņraža jonu koncentrācija",VLOOKUP(Dati!$A9920,Normas!$A:$D,3,FALSE),VLOOKUP(Dati!$A9920,Normas!$A:$D,3,FALSE)*0.3)),"")</f>
      </c>
    </row>
    <row r="9921" spans="2:9" x14ac:dyDescent="0.2">
      <c r="B9921">
        <f>IF(ISBLANK(A9921),"",VLOOKUP(A9921,Normas!A:D,4,FALSE))</f>
      </c>
      <c r="E9921" s="2">
        <f>IF(ISBLANK(D9921),"",INT(YEARFRAC(D9921,'Vispārīga informācija'!$B$2)))</f>
      </c>
      <c r="F9921" s="2">
        <f>IFERROR(IF(ISBLANK($A9921),"",IF($A9921="Ūdeņraža jonu koncentrācija",VLOOKUP(Dati!$A9921,Normas!$A:$D,2,FALSE),VLOOKUP(Dati!$A9921,Normas!$A:$D,2,FALSE)*0.6)),"")</f>
      </c>
      <c r="G9921" s="2">
        <f>IFERROR(IF(ISBLANK($A9921),"",IF($A9921="Ūdeņraža jonu koncentrācija",VLOOKUP(Dati!$A9921,Normas!$A:$D,3,FALSE),VLOOKUP(Dati!$A9921,Normas!$A:$D,3,FALSE)*0.6)),"")</f>
      </c>
      <c r="H9921" s="2">
        <f>IFERROR(IF(ISBLANK($A9921),"",IF($A9921="Ūdeņraža jonu koncentrācija",VLOOKUP(Dati!$A9921,Normas!$A:$D,2,FALSE),VLOOKUP(Dati!$A9921,Normas!$A:$D,2,FALSE)*0.3)),"")</f>
      </c>
      <c r="I9921" s="2">
        <f>IFERROR(IF(ISBLANK($A9921),"",IF($A9921="Ūdeņraža jonu koncentrācija",VLOOKUP(Dati!$A9921,Normas!$A:$D,3,FALSE),VLOOKUP(Dati!$A9921,Normas!$A:$D,3,FALSE)*0.3)),"")</f>
      </c>
    </row>
    <row r="9922" spans="2:9" x14ac:dyDescent="0.2">
      <c r="B9922">
        <f>IF(ISBLANK(A9922),"",VLOOKUP(A9922,Normas!A:D,4,FALSE))</f>
      </c>
      <c r="E9922" s="2">
        <f>IF(ISBLANK(D9922),"",INT(YEARFRAC(D9922,'Vispārīga informācija'!$B$2)))</f>
      </c>
      <c r="F9922" s="2">
        <f>IFERROR(IF(ISBLANK($A9922),"",IF($A9922="Ūdeņraža jonu koncentrācija",VLOOKUP(Dati!$A9922,Normas!$A:$D,2,FALSE),VLOOKUP(Dati!$A9922,Normas!$A:$D,2,FALSE)*0.6)),"")</f>
      </c>
      <c r="G9922" s="2">
        <f>IFERROR(IF(ISBLANK($A9922),"",IF($A9922="Ūdeņraža jonu koncentrācija",VLOOKUP(Dati!$A9922,Normas!$A:$D,3,FALSE),VLOOKUP(Dati!$A9922,Normas!$A:$D,3,FALSE)*0.6)),"")</f>
      </c>
      <c r="H9922" s="2">
        <f>IFERROR(IF(ISBLANK($A9922),"",IF($A9922="Ūdeņraža jonu koncentrācija",VLOOKUP(Dati!$A9922,Normas!$A:$D,2,FALSE),VLOOKUP(Dati!$A9922,Normas!$A:$D,2,FALSE)*0.3)),"")</f>
      </c>
      <c r="I9922" s="2">
        <f>IFERROR(IF(ISBLANK($A9922),"",IF($A9922="Ūdeņraža jonu koncentrācija",VLOOKUP(Dati!$A9922,Normas!$A:$D,3,FALSE),VLOOKUP(Dati!$A9922,Normas!$A:$D,3,FALSE)*0.3)),"")</f>
      </c>
    </row>
    <row r="9923" spans="2:9" x14ac:dyDescent="0.2">
      <c r="B9923">
        <f>IF(ISBLANK(A9923),"",VLOOKUP(A9923,Normas!A:D,4,FALSE))</f>
      </c>
      <c r="E9923" s="2">
        <f>IF(ISBLANK(D9923),"",INT(YEARFRAC(D9923,'Vispārīga informācija'!$B$2)))</f>
      </c>
      <c r="F9923" s="2">
        <f>IFERROR(IF(ISBLANK($A9923),"",IF($A9923="Ūdeņraža jonu koncentrācija",VLOOKUP(Dati!$A9923,Normas!$A:$D,2,FALSE),VLOOKUP(Dati!$A9923,Normas!$A:$D,2,FALSE)*0.6)),"")</f>
      </c>
      <c r="G9923" s="2">
        <f>IFERROR(IF(ISBLANK($A9923),"",IF($A9923="Ūdeņraža jonu koncentrācija",VLOOKUP(Dati!$A9923,Normas!$A:$D,3,FALSE),VLOOKUP(Dati!$A9923,Normas!$A:$D,3,FALSE)*0.6)),"")</f>
      </c>
      <c r="H9923" s="2">
        <f>IFERROR(IF(ISBLANK($A9923),"",IF($A9923="Ūdeņraža jonu koncentrācija",VLOOKUP(Dati!$A9923,Normas!$A:$D,2,FALSE),VLOOKUP(Dati!$A9923,Normas!$A:$D,2,FALSE)*0.3)),"")</f>
      </c>
      <c r="I9923" s="2">
        <f>IFERROR(IF(ISBLANK($A9923),"",IF($A9923="Ūdeņraža jonu koncentrācija",VLOOKUP(Dati!$A9923,Normas!$A:$D,3,FALSE),VLOOKUP(Dati!$A9923,Normas!$A:$D,3,FALSE)*0.3)),"")</f>
      </c>
    </row>
    <row r="9924" spans="2:9" x14ac:dyDescent="0.2">
      <c r="B9924">
        <f>IF(ISBLANK(A9924),"",VLOOKUP(A9924,Normas!A:D,4,FALSE))</f>
      </c>
      <c r="E9924" s="2">
        <f>IF(ISBLANK(D9924),"",INT(YEARFRAC(D9924,'Vispārīga informācija'!$B$2)))</f>
      </c>
      <c r="F9924" s="2">
        <f>IFERROR(IF(ISBLANK($A9924),"",IF($A9924="Ūdeņraža jonu koncentrācija",VLOOKUP(Dati!$A9924,Normas!$A:$D,2,FALSE),VLOOKUP(Dati!$A9924,Normas!$A:$D,2,FALSE)*0.6)),"")</f>
      </c>
      <c r="G9924" s="2">
        <f>IFERROR(IF(ISBLANK($A9924),"",IF($A9924="Ūdeņraža jonu koncentrācija",VLOOKUP(Dati!$A9924,Normas!$A:$D,3,FALSE),VLOOKUP(Dati!$A9924,Normas!$A:$D,3,FALSE)*0.6)),"")</f>
      </c>
      <c r="H9924" s="2">
        <f>IFERROR(IF(ISBLANK($A9924),"",IF($A9924="Ūdeņraža jonu koncentrācija",VLOOKUP(Dati!$A9924,Normas!$A:$D,2,FALSE),VLOOKUP(Dati!$A9924,Normas!$A:$D,2,FALSE)*0.3)),"")</f>
      </c>
      <c r="I9924" s="2">
        <f>IFERROR(IF(ISBLANK($A9924),"",IF($A9924="Ūdeņraža jonu koncentrācija",VLOOKUP(Dati!$A9924,Normas!$A:$D,3,FALSE),VLOOKUP(Dati!$A9924,Normas!$A:$D,3,FALSE)*0.3)),"")</f>
      </c>
    </row>
    <row r="9925" spans="2:9" x14ac:dyDescent="0.2">
      <c r="B9925">
        <f>IF(ISBLANK(A9925),"",VLOOKUP(A9925,Normas!A:D,4,FALSE))</f>
      </c>
      <c r="E9925" s="2">
        <f>IF(ISBLANK(D9925),"",INT(YEARFRAC(D9925,'Vispārīga informācija'!$B$2)))</f>
      </c>
      <c r="F9925" s="2">
        <f>IFERROR(IF(ISBLANK($A9925),"",IF($A9925="Ūdeņraža jonu koncentrācija",VLOOKUP(Dati!$A9925,Normas!$A:$D,2,FALSE),VLOOKUP(Dati!$A9925,Normas!$A:$D,2,FALSE)*0.6)),"")</f>
      </c>
      <c r="G9925" s="2">
        <f>IFERROR(IF(ISBLANK($A9925),"",IF($A9925="Ūdeņraža jonu koncentrācija",VLOOKUP(Dati!$A9925,Normas!$A:$D,3,FALSE),VLOOKUP(Dati!$A9925,Normas!$A:$D,3,FALSE)*0.6)),"")</f>
      </c>
      <c r="H9925" s="2">
        <f>IFERROR(IF(ISBLANK($A9925),"",IF($A9925="Ūdeņraža jonu koncentrācija",VLOOKUP(Dati!$A9925,Normas!$A:$D,2,FALSE),VLOOKUP(Dati!$A9925,Normas!$A:$D,2,FALSE)*0.3)),"")</f>
      </c>
      <c r="I9925" s="2">
        <f>IFERROR(IF(ISBLANK($A9925),"",IF($A9925="Ūdeņraža jonu koncentrācija",VLOOKUP(Dati!$A9925,Normas!$A:$D,3,FALSE),VLOOKUP(Dati!$A9925,Normas!$A:$D,3,FALSE)*0.3)),"")</f>
      </c>
    </row>
    <row r="9926" spans="2:9" x14ac:dyDescent="0.2">
      <c r="B9926">
        <f>IF(ISBLANK(A9926),"",VLOOKUP(A9926,Normas!A:D,4,FALSE))</f>
      </c>
      <c r="E9926" s="2">
        <f>IF(ISBLANK(D9926),"",INT(YEARFRAC(D9926,'Vispārīga informācija'!$B$2)))</f>
      </c>
      <c r="F9926" s="2">
        <f>IFERROR(IF(ISBLANK($A9926),"",IF($A9926="Ūdeņraža jonu koncentrācija",VLOOKUP(Dati!$A9926,Normas!$A:$D,2,FALSE),VLOOKUP(Dati!$A9926,Normas!$A:$D,2,FALSE)*0.6)),"")</f>
      </c>
      <c r="G9926" s="2">
        <f>IFERROR(IF(ISBLANK($A9926),"",IF($A9926="Ūdeņraža jonu koncentrācija",VLOOKUP(Dati!$A9926,Normas!$A:$D,3,FALSE),VLOOKUP(Dati!$A9926,Normas!$A:$D,3,FALSE)*0.6)),"")</f>
      </c>
      <c r="H9926" s="2">
        <f>IFERROR(IF(ISBLANK($A9926),"",IF($A9926="Ūdeņraža jonu koncentrācija",VLOOKUP(Dati!$A9926,Normas!$A:$D,2,FALSE),VLOOKUP(Dati!$A9926,Normas!$A:$D,2,FALSE)*0.3)),"")</f>
      </c>
      <c r="I9926" s="2">
        <f>IFERROR(IF(ISBLANK($A9926),"",IF($A9926="Ūdeņraža jonu koncentrācija",VLOOKUP(Dati!$A9926,Normas!$A:$D,3,FALSE),VLOOKUP(Dati!$A9926,Normas!$A:$D,3,FALSE)*0.3)),"")</f>
      </c>
    </row>
    <row r="9927" spans="2:9" x14ac:dyDescent="0.2">
      <c r="B9927">
        <f>IF(ISBLANK(A9927),"",VLOOKUP(A9927,Normas!A:D,4,FALSE))</f>
      </c>
      <c r="E9927" s="2">
        <f>IF(ISBLANK(D9927),"",INT(YEARFRAC(D9927,'Vispārīga informācija'!$B$2)))</f>
      </c>
      <c r="F9927" s="2">
        <f>IFERROR(IF(ISBLANK($A9927),"",IF($A9927="Ūdeņraža jonu koncentrācija",VLOOKUP(Dati!$A9927,Normas!$A:$D,2,FALSE),VLOOKUP(Dati!$A9927,Normas!$A:$D,2,FALSE)*0.6)),"")</f>
      </c>
      <c r="G9927" s="2">
        <f>IFERROR(IF(ISBLANK($A9927),"",IF($A9927="Ūdeņraža jonu koncentrācija",VLOOKUP(Dati!$A9927,Normas!$A:$D,3,FALSE),VLOOKUP(Dati!$A9927,Normas!$A:$D,3,FALSE)*0.6)),"")</f>
      </c>
      <c r="H9927" s="2">
        <f>IFERROR(IF(ISBLANK($A9927),"",IF($A9927="Ūdeņraža jonu koncentrācija",VLOOKUP(Dati!$A9927,Normas!$A:$D,2,FALSE),VLOOKUP(Dati!$A9927,Normas!$A:$D,2,FALSE)*0.3)),"")</f>
      </c>
      <c r="I9927" s="2">
        <f>IFERROR(IF(ISBLANK($A9927),"",IF($A9927="Ūdeņraža jonu koncentrācija",VLOOKUP(Dati!$A9927,Normas!$A:$D,3,FALSE),VLOOKUP(Dati!$A9927,Normas!$A:$D,3,FALSE)*0.3)),"")</f>
      </c>
    </row>
    <row r="9928" spans="2:9" x14ac:dyDescent="0.2">
      <c r="B9928">
        <f>IF(ISBLANK(A9928),"",VLOOKUP(A9928,Normas!A:D,4,FALSE))</f>
      </c>
      <c r="E9928" s="2">
        <f>IF(ISBLANK(D9928),"",INT(YEARFRAC(D9928,'Vispārīga informācija'!$B$2)))</f>
      </c>
      <c r="F9928" s="2">
        <f>IFERROR(IF(ISBLANK($A9928),"",IF($A9928="Ūdeņraža jonu koncentrācija",VLOOKUP(Dati!$A9928,Normas!$A:$D,2,FALSE),VLOOKUP(Dati!$A9928,Normas!$A:$D,2,FALSE)*0.6)),"")</f>
      </c>
      <c r="G9928" s="2">
        <f>IFERROR(IF(ISBLANK($A9928),"",IF($A9928="Ūdeņraža jonu koncentrācija",VLOOKUP(Dati!$A9928,Normas!$A:$D,3,FALSE),VLOOKUP(Dati!$A9928,Normas!$A:$D,3,FALSE)*0.6)),"")</f>
      </c>
      <c r="H9928" s="2">
        <f>IFERROR(IF(ISBLANK($A9928),"",IF($A9928="Ūdeņraža jonu koncentrācija",VLOOKUP(Dati!$A9928,Normas!$A:$D,2,FALSE),VLOOKUP(Dati!$A9928,Normas!$A:$D,2,FALSE)*0.3)),"")</f>
      </c>
      <c r="I9928" s="2">
        <f>IFERROR(IF(ISBLANK($A9928),"",IF($A9928="Ūdeņraža jonu koncentrācija",VLOOKUP(Dati!$A9928,Normas!$A:$D,3,FALSE),VLOOKUP(Dati!$A9928,Normas!$A:$D,3,FALSE)*0.3)),"")</f>
      </c>
    </row>
    <row r="9929" spans="2:9" x14ac:dyDescent="0.2">
      <c r="B9929">
        <f>IF(ISBLANK(A9929),"",VLOOKUP(A9929,Normas!A:D,4,FALSE))</f>
      </c>
      <c r="E9929" s="2">
        <f>IF(ISBLANK(D9929),"",INT(YEARFRAC(D9929,'Vispārīga informācija'!$B$2)))</f>
      </c>
      <c r="F9929" s="2">
        <f>IFERROR(IF(ISBLANK($A9929),"",IF($A9929="Ūdeņraža jonu koncentrācija",VLOOKUP(Dati!$A9929,Normas!$A:$D,2,FALSE),VLOOKUP(Dati!$A9929,Normas!$A:$D,2,FALSE)*0.6)),"")</f>
      </c>
      <c r="G9929" s="2">
        <f>IFERROR(IF(ISBLANK($A9929),"",IF($A9929="Ūdeņraža jonu koncentrācija",VLOOKUP(Dati!$A9929,Normas!$A:$D,3,FALSE),VLOOKUP(Dati!$A9929,Normas!$A:$D,3,FALSE)*0.6)),"")</f>
      </c>
      <c r="H9929" s="2">
        <f>IFERROR(IF(ISBLANK($A9929),"",IF($A9929="Ūdeņraža jonu koncentrācija",VLOOKUP(Dati!$A9929,Normas!$A:$D,2,FALSE),VLOOKUP(Dati!$A9929,Normas!$A:$D,2,FALSE)*0.3)),"")</f>
      </c>
      <c r="I9929" s="2">
        <f>IFERROR(IF(ISBLANK($A9929),"",IF($A9929="Ūdeņraža jonu koncentrācija",VLOOKUP(Dati!$A9929,Normas!$A:$D,3,FALSE),VLOOKUP(Dati!$A9929,Normas!$A:$D,3,FALSE)*0.3)),"")</f>
      </c>
    </row>
    <row r="9930" spans="2:9" x14ac:dyDescent="0.2">
      <c r="B9930">
        <f>IF(ISBLANK(A9930),"",VLOOKUP(A9930,Normas!A:D,4,FALSE))</f>
      </c>
      <c r="E9930" s="2">
        <f>IF(ISBLANK(D9930),"",INT(YEARFRAC(D9930,'Vispārīga informācija'!$B$2)))</f>
      </c>
      <c r="F9930" s="2">
        <f>IFERROR(IF(ISBLANK($A9930),"",IF($A9930="Ūdeņraža jonu koncentrācija",VLOOKUP(Dati!$A9930,Normas!$A:$D,2,FALSE),VLOOKUP(Dati!$A9930,Normas!$A:$D,2,FALSE)*0.6)),"")</f>
      </c>
      <c r="G9930" s="2">
        <f>IFERROR(IF(ISBLANK($A9930),"",IF($A9930="Ūdeņraža jonu koncentrācija",VLOOKUP(Dati!$A9930,Normas!$A:$D,3,FALSE),VLOOKUP(Dati!$A9930,Normas!$A:$D,3,FALSE)*0.6)),"")</f>
      </c>
      <c r="H9930" s="2">
        <f>IFERROR(IF(ISBLANK($A9930),"",IF($A9930="Ūdeņraža jonu koncentrācija",VLOOKUP(Dati!$A9930,Normas!$A:$D,2,FALSE),VLOOKUP(Dati!$A9930,Normas!$A:$D,2,FALSE)*0.3)),"")</f>
      </c>
      <c r="I9930" s="2">
        <f>IFERROR(IF(ISBLANK($A9930),"",IF($A9930="Ūdeņraža jonu koncentrācija",VLOOKUP(Dati!$A9930,Normas!$A:$D,3,FALSE),VLOOKUP(Dati!$A9930,Normas!$A:$D,3,FALSE)*0.3)),"")</f>
      </c>
    </row>
    <row r="9931" spans="2:9" x14ac:dyDescent="0.2">
      <c r="B9931">
        <f>IF(ISBLANK(A9931),"",VLOOKUP(A9931,Normas!A:D,4,FALSE))</f>
      </c>
      <c r="E9931" s="2">
        <f>IF(ISBLANK(D9931),"",INT(YEARFRAC(D9931,'Vispārīga informācija'!$B$2)))</f>
      </c>
      <c r="F9931" s="2">
        <f>IFERROR(IF(ISBLANK($A9931),"",IF($A9931="Ūdeņraža jonu koncentrācija",VLOOKUP(Dati!$A9931,Normas!$A:$D,2,FALSE),VLOOKUP(Dati!$A9931,Normas!$A:$D,2,FALSE)*0.6)),"")</f>
      </c>
      <c r="G9931" s="2">
        <f>IFERROR(IF(ISBLANK($A9931),"",IF($A9931="Ūdeņraža jonu koncentrācija",VLOOKUP(Dati!$A9931,Normas!$A:$D,3,FALSE),VLOOKUP(Dati!$A9931,Normas!$A:$D,3,FALSE)*0.6)),"")</f>
      </c>
      <c r="H9931" s="2">
        <f>IFERROR(IF(ISBLANK($A9931),"",IF($A9931="Ūdeņraža jonu koncentrācija",VLOOKUP(Dati!$A9931,Normas!$A:$D,2,FALSE),VLOOKUP(Dati!$A9931,Normas!$A:$D,2,FALSE)*0.3)),"")</f>
      </c>
      <c r="I9931" s="2">
        <f>IFERROR(IF(ISBLANK($A9931),"",IF($A9931="Ūdeņraža jonu koncentrācija",VLOOKUP(Dati!$A9931,Normas!$A:$D,3,FALSE),VLOOKUP(Dati!$A9931,Normas!$A:$D,3,FALSE)*0.3)),"")</f>
      </c>
    </row>
    <row r="9932" spans="2:9" x14ac:dyDescent="0.2">
      <c r="B9932">
        <f>IF(ISBLANK(A9932),"",VLOOKUP(A9932,Normas!A:D,4,FALSE))</f>
      </c>
      <c r="E9932" s="2">
        <f>IF(ISBLANK(D9932),"",INT(YEARFRAC(D9932,'Vispārīga informācija'!$B$2)))</f>
      </c>
      <c r="F9932" s="2">
        <f>IFERROR(IF(ISBLANK($A9932),"",IF($A9932="Ūdeņraža jonu koncentrācija",VLOOKUP(Dati!$A9932,Normas!$A:$D,2,FALSE),VLOOKUP(Dati!$A9932,Normas!$A:$D,2,FALSE)*0.6)),"")</f>
      </c>
      <c r="G9932" s="2">
        <f>IFERROR(IF(ISBLANK($A9932),"",IF($A9932="Ūdeņraža jonu koncentrācija",VLOOKUP(Dati!$A9932,Normas!$A:$D,3,FALSE),VLOOKUP(Dati!$A9932,Normas!$A:$D,3,FALSE)*0.6)),"")</f>
      </c>
      <c r="H9932" s="2">
        <f>IFERROR(IF(ISBLANK($A9932),"",IF($A9932="Ūdeņraža jonu koncentrācija",VLOOKUP(Dati!$A9932,Normas!$A:$D,2,FALSE),VLOOKUP(Dati!$A9932,Normas!$A:$D,2,FALSE)*0.3)),"")</f>
      </c>
      <c r="I9932" s="2">
        <f>IFERROR(IF(ISBLANK($A9932),"",IF($A9932="Ūdeņraža jonu koncentrācija",VLOOKUP(Dati!$A9932,Normas!$A:$D,3,FALSE),VLOOKUP(Dati!$A9932,Normas!$A:$D,3,FALSE)*0.3)),"")</f>
      </c>
    </row>
    <row r="9933" spans="2:9" x14ac:dyDescent="0.2">
      <c r="B9933">
        <f>IF(ISBLANK(A9933),"",VLOOKUP(A9933,Normas!A:D,4,FALSE))</f>
      </c>
      <c r="E9933" s="2">
        <f>IF(ISBLANK(D9933),"",INT(YEARFRAC(D9933,'Vispārīga informācija'!$B$2)))</f>
      </c>
      <c r="F9933" s="2">
        <f>IFERROR(IF(ISBLANK($A9933),"",IF($A9933="Ūdeņraža jonu koncentrācija",VLOOKUP(Dati!$A9933,Normas!$A:$D,2,FALSE),VLOOKUP(Dati!$A9933,Normas!$A:$D,2,FALSE)*0.6)),"")</f>
      </c>
      <c r="G9933" s="2">
        <f>IFERROR(IF(ISBLANK($A9933),"",IF($A9933="Ūdeņraža jonu koncentrācija",VLOOKUP(Dati!$A9933,Normas!$A:$D,3,FALSE),VLOOKUP(Dati!$A9933,Normas!$A:$D,3,FALSE)*0.6)),"")</f>
      </c>
      <c r="H9933" s="2">
        <f>IFERROR(IF(ISBLANK($A9933),"",IF($A9933="Ūdeņraža jonu koncentrācija",VLOOKUP(Dati!$A9933,Normas!$A:$D,2,FALSE),VLOOKUP(Dati!$A9933,Normas!$A:$D,2,FALSE)*0.3)),"")</f>
      </c>
      <c r="I9933" s="2">
        <f>IFERROR(IF(ISBLANK($A9933),"",IF($A9933="Ūdeņraža jonu koncentrācija",VLOOKUP(Dati!$A9933,Normas!$A:$D,3,FALSE),VLOOKUP(Dati!$A9933,Normas!$A:$D,3,FALSE)*0.3)),"")</f>
      </c>
    </row>
    <row r="9934" spans="2:9" x14ac:dyDescent="0.2">
      <c r="B9934">
        <f>IF(ISBLANK(A9934),"",VLOOKUP(A9934,Normas!A:D,4,FALSE))</f>
      </c>
      <c r="E9934" s="2">
        <f>IF(ISBLANK(D9934),"",INT(YEARFRAC(D9934,'Vispārīga informācija'!$B$2)))</f>
      </c>
      <c r="F9934" s="2">
        <f>IFERROR(IF(ISBLANK($A9934),"",IF($A9934="Ūdeņraža jonu koncentrācija",VLOOKUP(Dati!$A9934,Normas!$A:$D,2,FALSE),VLOOKUP(Dati!$A9934,Normas!$A:$D,2,FALSE)*0.6)),"")</f>
      </c>
      <c r="G9934" s="2">
        <f>IFERROR(IF(ISBLANK($A9934),"",IF($A9934="Ūdeņraža jonu koncentrācija",VLOOKUP(Dati!$A9934,Normas!$A:$D,3,FALSE),VLOOKUP(Dati!$A9934,Normas!$A:$D,3,FALSE)*0.6)),"")</f>
      </c>
      <c r="H9934" s="2">
        <f>IFERROR(IF(ISBLANK($A9934),"",IF($A9934="Ūdeņraža jonu koncentrācija",VLOOKUP(Dati!$A9934,Normas!$A:$D,2,FALSE),VLOOKUP(Dati!$A9934,Normas!$A:$D,2,FALSE)*0.3)),"")</f>
      </c>
      <c r="I9934" s="2">
        <f>IFERROR(IF(ISBLANK($A9934),"",IF($A9934="Ūdeņraža jonu koncentrācija",VLOOKUP(Dati!$A9934,Normas!$A:$D,3,FALSE),VLOOKUP(Dati!$A9934,Normas!$A:$D,3,FALSE)*0.3)),"")</f>
      </c>
    </row>
    <row r="9935" spans="2:9" x14ac:dyDescent="0.2">
      <c r="B9935">
        <f>IF(ISBLANK(A9935),"",VLOOKUP(A9935,Normas!A:D,4,FALSE))</f>
      </c>
      <c r="E9935" s="2">
        <f>IF(ISBLANK(D9935),"",INT(YEARFRAC(D9935,'Vispārīga informācija'!$B$2)))</f>
      </c>
      <c r="F9935" s="2">
        <f>IFERROR(IF(ISBLANK($A9935),"",IF($A9935="Ūdeņraža jonu koncentrācija",VLOOKUP(Dati!$A9935,Normas!$A:$D,2,FALSE),VLOOKUP(Dati!$A9935,Normas!$A:$D,2,FALSE)*0.6)),"")</f>
      </c>
      <c r="G9935" s="2">
        <f>IFERROR(IF(ISBLANK($A9935),"",IF($A9935="Ūdeņraža jonu koncentrācija",VLOOKUP(Dati!$A9935,Normas!$A:$D,3,FALSE),VLOOKUP(Dati!$A9935,Normas!$A:$D,3,FALSE)*0.6)),"")</f>
      </c>
      <c r="H9935" s="2">
        <f>IFERROR(IF(ISBLANK($A9935),"",IF($A9935="Ūdeņraža jonu koncentrācija",VLOOKUP(Dati!$A9935,Normas!$A:$D,2,FALSE),VLOOKUP(Dati!$A9935,Normas!$A:$D,2,FALSE)*0.3)),"")</f>
      </c>
      <c r="I9935" s="2">
        <f>IFERROR(IF(ISBLANK($A9935),"",IF($A9935="Ūdeņraža jonu koncentrācija",VLOOKUP(Dati!$A9935,Normas!$A:$D,3,FALSE),VLOOKUP(Dati!$A9935,Normas!$A:$D,3,FALSE)*0.3)),"")</f>
      </c>
    </row>
    <row r="9936" spans="2:9" x14ac:dyDescent="0.2">
      <c r="B9936">
        <f>IF(ISBLANK(A9936),"",VLOOKUP(A9936,Normas!A:D,4,FALSE))</f>
      </c>
      <c r="E9936" s="2">
        <f>IF(ISBLANK(D9936),"",INT(YEARFRAC(D9936,'Vispārīga informācija'!$B$2)))</f>
      </c>
      <c r="F9936" s="2">
        <f>IFERROR(IF(ISBLANK($A9936),"",IF($A9936="Ūdeņraža jonu koncentrācija",VLOOKUP(Dati!$A9936,Normas!$A:$D,2,FALSE),VLOOKUP(Dati!$A9936,Normas!$A:$D,2,FALSE)*0.6)),"")</f>
      </c>
      <c r="G9936" s="2">
        <f>IFERROR(IF(ISBLANK($A9936),"",IF($A9936="Ūdeņraža jonu koncentrācija",VLOOKUP(Dati!$A9936,Normas!$A:$D,3,FALSE),VLOOKUP(Dati!$A9936,Normas!$A:$D,3,FALSE)*0.6)),"")</f>
      </c>
      <c r="H9936" s="2">
        <f>IFERROR(IF(ISBLANK($A9936),"",IF($A9936="Ūdeņraža jonu koncentrācija",VLOOKUP(Dati!$A9936,Normas!$A:$D,2,FALSE),VLOOKUP(Dati!$A9936,Normas!$A:$D,2,FALSE)*0.3)),"")</f>
      </c>
      <c r="I9936" s="2">
        <f>IFERROR(IF(ISBLANK($A9936),"",IF($A9936="Ūdeņraža jonu koncentrācija",VLOOKUP(Dati!$A9936,Normas!$A:$D,3,FALSE),VLOOKUP(Dati!$A9936,Normas!$A:$D,3,FALSE)*0.3)),"")</f>
      </c>
    </row>
    <row r="9937" spans="2:9" x14ac:dyDescent="0.2">
      <c r="B9937">
        <f>IF(ISBLANK(A9937),"",VLOOKUP(A9937,Normas!A:D,4,FALSE))</f>
      </c>
      <c r="E9937" s="2">
        <f>IF(ISBLANK(D9937),"",INT(YEARFRAC(D9937,'Vispārīga informācija'!$B$2)))</f>
      </c>
      <c r="F9937" s="2">
        <f>IFERROR(IF(ISBLANK($A9937),"",IF($A9937="Ūdeņraža jonu koncentrācija",VLOOKUP(Dati!$A9937,Normas!$A:$D,2,FALSE),VLOOKUP(Dati!$A9937,Normas!$A:$D,2,FALSE)*0.6)),"")</f>
      </c>
      <c r="G9937" s="2">
        <f>IFERROR(IF(ISBLANK($A9937),"",IF($A9937="Ūdeņraža jonu koncentrācija",VLOOKUP(Dati!$A9937,Normas!$A:$D,3,FALSE),VLOOKUP(Dati!$A9937,Normas!$A:$D,3,FALSE)*0.6)),"")</f>
      </c>
      <c r="H9937" s="2">
        <f>IFERROR(IF(ISBLANK($A9937),"",IF($A9937="Ūdeņraža jonu koncentrācija",VLOOKUP(Dati!$A9937,Normas!$A:$D,2,FALSE),VLOOKUP(Dati!$A9937,Normas!$A:$D,2,FALSE)*0.3)),"")</f>
      </c>
      <c r="I9937" s="2">
        <f>IFERROR(IF(ISBLANK($A9937),"",IF($A9937="Ūdeņraža jonu koncentrācija",VLOOKUP(Dati!$A9937,Normas!$A:$D,3,FALSE),VLOOKUP(Dati!$A9937,Normas!$A:$D,3,FALSE)*0.3)),"")</f>
      </c>
    </row>
    <row r="9938" spans="2:9" x14ac:dyDescent="0.2">
      <c r="B9938">
        <f>IF(ISBLANK(A9938),"",VLOOKUP(A9938,Normas!A:D,4,FALSE))</f>
      </c>
      <c r="E9938" s="2">
        <f>IF(ISBLANK(D9938),"",INT(YEARFRAC(D9938,'Vispārīga informācija'!$B$2)))</f>
      </c>
      <c r="F9938" s="2">
        <f>IFERROR(IF(ISBLANK($A9938),"",IF($A9938="Ūdeņraža jonu koncentrācija",VLOOKUP(Dati!$A9938,Normas!$A:$D,2,FALSE),VLOOKUP(Dati!$A9938,Normas!$A:$D,2,FALSE)*0.6)),"")</f>
      </c>
      <c r="G9938" s="2">
        <f>IFERROR(IF(ISBLANK($A9938),"",IF($A9938="Ūdeņraža jonu koncentrācija",VLOOKUP(Dati!$A9938,Normas!$A:$D,3,FALSE),VLOOKUP(Dati!$A9938,Normas!$A:$D,3,FALSE)*0.6)),"")</f>
      </c>
      <c r="H9938" s="2">
        <f>IFERROR(IF(ISBLANK($A9938),"",IF($A9938="Ūdeņraža jonu koncentrācija",VLOOKUP(Dati!$A9938,Normas!$A:$D,2,FALSE),VLOOKUP(Dati!$A9938,Normas!$A:$D,2,FALSE)*0.3)),"")</f>
      </c>
      <c r="I9938" s="2">
        <f>IFERROR(IF(ISBLANK($A9938),"",IF($A9938="Ūdeņraža jonu koncentrācija",VLOOKUP(Dati!$A9938,Normas!$A:$D,3,FALSE),VLOOKUP(Dati!$A9938,Normas!$A:$D,3,FALSE)*0.3)),"")</f>
      </c>
    </row>
    <row r="9939" spans="2:9" x14ac:dyDescent="0.2">
      <c r="B9939">
        <f>IF(ISBLANK(A9939),"",VLOOKUP(A9939,Normas!A:D,4,FALSE))</f>
      </c>
      <c r="E9939" s="2">
        <f>IF(ISBLANK(D9939),"",INT(YEARFRAC(D9939,'Vispārīga informācija'!$B$2)))</f>
      </c>
      <c r="F9939" s="2">
        <f>IFERROR(IF(ISBLANK($A9939),"",IF($A9939="Ūdeņraža jonu koncentrācija",VLOOKUP(Dati!$A9939,Normas!$A:$D,2,FALSE),VLOOKUP(Dati!$A9939,Normas!$A:$D,2,FALSE)*0.6)),"")</f>
      </c>
      <c r="G9939" s="2">
        <f>IFERROR(IF(ISBLANK($A9939),"",IF($A9939="Ūdeņraža jonu koncentrācija",VLOOKUP(Dati!$A9939,Normas!$A:$D,3,FALSE),VLOOKUP(Dati!$A9939,Normas!$A:$D,3,FALSE)*0.6)),"")</f>
      </c>
      <c r="H9939" s="2">
        <f>IFERROR(IF(ISBLANK($A9939),"",IF($A9939="Ūdeņraža jonu koncentrācija",VLOOKUP(Dati!$A9939,Normas!$A:$D,2,FALSE),VLOOKUP(Dati!$A9939,Normas!$A:$D,2,FALSE)*0.3)),"")</f>
      </c>
      <c r="I9939" s="2">
        <f>IFERROR(IF(ISBLANK($A9939),"",IF($A9939="Ūdeņraža jonu koncentrācija",VLOOKUP(Dati!$A9939,Normas!$A:$D,3,FALSE),VLOOKUP(Dati!$A9939,Normas!$A:$D,3,FALSE)*0.3)),"")</f>
      </c>
    </row>
    <row r="9940" spans="2:9" x14ac:dyDescent="0.2">
      <c r="B9940">
        <f>IF(ISBLANK(A9940),"",VLOOKUP(A9940,Normas!A:D,4,FALSE))</f>
      </c>
      <c r="E9940" s="2">
        <f>IF(ISBLANK(D9940),"",INT(YEARFRAC(D9940,'Vispārīga informācija'!$B$2)))</f>
      </c>
      <c r="F9940" s="2">
        <f>IFERROR(IF(ISBLANK($A9940),"",IF($A9940="Ūdeņraža jonu koncentrācija",VLOOKUP(Dati!$A9940,Normas!$A:$D,2,FALSE),VLOOKUP(Dati!$A9940,Normas!$A:$D,2,FALSE)*0.6)),"")</f>
      </c>
      <c r="G9940" s="2">
        <f>IFERROR(IF(ISBLANK($A9940),"",IF($A9940="Ūdeņraža jonu koncentrācija",VLOOKUP(Dati!$A9940,Normas!$A:$D,3,FALSE),VLOOKUP(Dati!$A9940,Normas!$A:$D,3,FALSE)*0.6)),"")</f>
      </c>
      <c r="H9940" s="2">
        <f>IFERROR(IF(ISBLANK($A9940),"",IF($A9940="Ūdeņraža jonu koncentrācija",VLOOKUP(Dati!$A9940,Normas!$A:$D,2,FALSE),VLOOKUP(Dati!$A9940,Normas!$A:$D,2,FALSE)*0.3)),"")</f>
      </c>
      <c r="I9940" s="2">
        <f>IFERROR(IF(ISBLANK($A9940),"",IF($A9940="Ūdeņraža jonu koncentrācija",VLOOKUP(Dati!$A9940,Normas!$A:$D,3,FALSE),VLOOKUP(Dati!$A9940,Normas!$A:$D,3,FALSE)*0.3)),"")</f>
      </c>
    </row>
    <row r="9941" spans="2:9" x14ac:dyDescent="0.2">
      <c r="B9941">
        <f>IF(ISBLANK(A9941),"",VLOOKUP(A9941,Normas!A:D,4,FALSE))</f>
      </c>
      <c r="E9941" s="2">
        <f>IF(ISBLANK(D9941),"",INT(YEARFRAC(D9941,'Vispārīga informācija'!$B$2)))</f>
      </c>
      <c r="F9941" s="2">
        <f>IFERROR(IF(ISBLANK($A9941),"",IF($A9941="Ūdeņraža jonu koncentrācija",VLOOKUP(Dati!$A9941,Normas!$A:$D,2,FALSE),VLOOKUP(Dati!$A9941,Normas!$A:$D,2,FALSE)*0.6)),"")</f>
      </c>
      <c r="G9941" s="2">
        <f>IFERROR(IF(ISBLANK($A9941),"",IF($A9941="Ūdeņraža jonu koncentrācija",VLOOKUP(Dati!$A9941,Normas!$A:$D,3,FALSE),VLOOKUP(Dati!$A9941,Normas!$A:$D,3,FALSE)*0.6)),"")</f>
      </c>
      <c r="H9941" s="2">
        <f>IFERROR(IF(ISBLANK($A9941),"",IF($A9941="Ūdeņraža jonu koncentrācija",VLOOKUP(Dati!$A9941,Normas!$A:$D,2,FALSE),VLOOKUP(Dati!$A9941,Normas!$A:$D,2,FALSE)*0.3)),"")</f>
      </c>
      <c r="I9941" s="2">
        <f>IFERROR(IF(ISBLANK($A9941),"",IF($A9941="Ūdeņraža jonu koncentrācija",VLOOKUP(Dati!$A9941,Normas!$A:$D,3,FALSE),VLOOKUP(Dati!$A9941,Normas!$A:$D,3,FALSE)*0.3)),"")</f>
      </c>
    </row>
    <row r="9942" spans="2:9" x14ac:dyDescent="0.2">
      <c r="B9942">
        <f>IF(ISBLANK(A9942),"",VLOOKUP(A9942,Normas!A:D,4,FALSE))</f>
      </c>
      <c r="E9942" s="2">
        <f>IF(ISBLANK(D9942),"",INT(YEARFRAC(D9942,'Vispārīga informācija'!$B$2)))</f>
      </c>
      <c r="F9942" s="2">
        <f>IFERROR(IF(ISBLANK($A9942),"",IF($A9942="Ūdeņraža jonu koncentrācija",VLOOKUP(Dati!$A9942,Normas!$A:$D,2,FALSE),VLOOKUP(Dati!$A9942,Normas!$A:$D,2,FALSE)*0.6)),"")</f>
      </c>
      <c r="G9942" s="2">
        <f>IFERROR(IF(ISBLANK($A9942),"",IF($A9942="Ūdeņraža jonu koncentrācija",VLOOKUP(Dati!$A9942,Normas!$A:$D,3,FALSE),VLOOKUP(Dati!$A9942,Normas!$A:$D,3,FALSE)*0.6)),"")</f>
      </c>
      <c r="H9942" s="2">
        <f>IFERROR(IF(ISBLANK($A9942),"",IF($A9942="Ūdeņraža jonu koncentrācija",VLOOKUP(Dati!$A9942,Normas!$A:$D,2,FALSE),VLOOKUP(Dati!$A9942,Normas!$A:$D,2,FALSE)*0.3)),"")</f>
      </c>
      <c r="I9942" s="2">
        <f>IFERROR(IF(ISBLANK($A9942),"",IF($A9942="Ūdeņraža jonu koncentrācija",VLOOKUP(Dati!$A9942,Normas!$A:$D,3,FALSE),VLOOKUP(Dati!$A9942,Normas!$A:$D,3,FALSE)*0.3)),"")</f>
      </c>
    </row>
    <row r="9943" spans="2:9" x14ac:dyDescent="0.2">
      <c r="B9943">
        <f>IF(ISBLANK(A9943),"",VLOOKUP(A9943,Normas!A:D,4,FALSE))</f>
      </c>
      <c r="E9943" s="2">
        <f>IF(ISBLANK(D9943),"",INT(YEARFRAC(D9943,'Vispārīga informācija'!$B$2)))</f>
      </c>
      <c r="F9943" s="2">
        <f>IFERROR(IF(ISBLANK($A9943),"",IF($A9943="Ūdeņraža jonu koncentrācija",VLOOKUP(Dati!$A9943,Normas!$A:$D,2,FALSE),VLOOKUP(Dati!$A9943,Normas!$A:$D,2,FALSE)*0.6)),"")</f>
      </c>
      <c r="G9943" s="2">
        <f>IFERROR(IF(ISBLANK($A9943),"",IF($A9943="Ūdeņraža jonu koncentrācija",VLOOKUP(Dati!$A9943,Normas!$A:$D,3,FALSE),VLOOKUP(Dati!$A9943,Normas!$A:$D,3,FALSE)*0.6)),"")</f>
      </c>
      <c r="H9943" s="2">
        <f>IFERROR(IF(ISBLANK($A9943),"",IF($A9943="Ūdeņraža jonu koncentrācija",VLOOKUP(Dati!$A9943,Normas!$A:$D,2,FALSE),VLOOKUP(Dati!$A9943,Normas!$A:$D,2,FALSE)*0.3)),"")</f>
      </c>
      <c r="I9943" s="2">
        <f>IFERROR(IF(ISBLANK($A9943),"",IF($A9943="Ūdeņraža jonu koncentrācija",VLOOKUP(Dati!$A9943,Normas!$A:$D,3,FALSE),VLOOKUP(Dati!$A9943,Normas!$A:$D,3,FALSE)*0.3)),"")</f>
      </c>
    </row>
    <row r="9944" spans="2:9" x14ac:dyDescent="0.2">
      <c r="B9944">
        <f>IF(ISBLANK(A9944),"",VLOOKUP(A9944,Normas!A:D,4,FALSE))</f>
      </c>
      <c r="E9944" s="2">
        <f>IF(ISBLANK(D9944),"",INT(YEARFRAC(D9944,'Vispārīga informācija'!$B$2)))</f>
      </c>
      <c r="F9944" s="2">
        <f>IFERROR(IF(ISBLANK($A9944),"",IF($A9944="Ūdeņraža jonu koncentrācija",VLOOKUP(Dati!$A9944,Normas!$A:$D,2,FALSE),VLOOKUP(Dati!$A9944,Normas!$A:$D,2,FALSE)*0.6)),"")</f>
      </c>
      <c r="G9944" s="2">
        <f>IFERROR(IF(ISBLANK($A9944),"",IF($A9944="Ūdeņraža jonu koncentrācija",VLOOKUP(Dati!$A9944,Normas!$A:$D,3,FALSE),VLOOKUP(Dati!$A9944,Normas!$A:$D,3,FALSE)*0.6)),"")</f>
      </c>
      <c r="H9944" s="2">
        <f>IFERROR(IF(ISBLANK($A9944),"",IF($A9944="Ūdeņraža jonu koncentrācija",VLOOKUP(Dati!$A9944,Normas!$A:$D,2,FALSE),VLOOKUP(Dati!$A9944,Normas!$A:$D,2,FALSE)*0.3)),"")</f>
      </c>
      <c r="I9944" s="2">
        <f>IFERROR(IF(ISBLANK($A9944),"",IF($A9944="Ūdeņraža jonu koncentrācija",VLOOKUP(Dati!$A9944,Normas!$A:$D,3,FALSE),VLOOKUP(Dati!$A9944,Normas!$A:$D,3,FALSE)*0.3)),"")</f>
      </c>
    </row>
    <row r="9945" spans="2:9" x14ac:dyDescent="0.2">
      <c r="B9945">
        <f>IF(ISBLANK(A9945),"",VLOOKUP(A9945,Normas!A:D,4,FALSE))</f>
      </c>
      <c r="E9945" s="2">
        <f>IF(ISBLANK(D9945),"",INT(YEARFRAC(D9945,'Vispārīga informācija'!$B$2)))</f>
      </c>
      <c r="F9945" s="2">
        <f>IFERROR(IF(ISBLANK($A9945),"",IF($A9945="Ūdeņraža jonu koncentrācija",VLOOKUP(Dati!$A9945,Normas!$A:$D,2,FALSE),VLOOKUP(Dati!$A9945,Normas!$A:$D,2,FALSE)*0.6)),"")</f>
      </c>
      <c r="G9945" s="2">
        <f>IFERROR(IF(ISBLANK($A9945),"",IF($A9945="Ūdeņraža jonu koncentrācija",VLOOKUP(Dati!$A9945,Normas!$A:$D,3,FALSE),VLOOKUP(Dati!$A9945,Normas!$A:$D,3,FALSE)*0.6)),"")</f>
      </c>
      <c r="H9945" s="2">
        <f>IFERROR(IF(ISBLANK($A9945),"",IF($A9945="Ūdeņraža jonu koncentrācija",VLOOKUP(Dati!$A9945,Normas!$A:$D,2,FALSE),VLOOKUP(Dati!$A9945,Normas!$A:$D,2,FALSE)*0.3)),"")</f>
      </c>
      <c r="I9945" s="2">
        <f>IFERROR(IF(ISBLANK($A9945),"",IF($A9945="Ūdeņraža jonu koncentrācija",VLOOKUP(Dati!$A9945,Normas!$A:$D,3,FALSE),VLOOKUP(Dati!$A9945,Normas!$A:$D,3,FALSE)*0.3)),"")</f>
      </c>
    </row>
    <row r="9946" spans="2:9" x14ac:dyDescent="0.2">
      <c r="B9946">
        <f>IF(ISBLANK(A9946),"",VLOOKUP(A9946,Normas!A:D,4,FALSE))</f>
      </c>
      <c r="E9946" s="2">
        <f>IF(ISBLANK(D9946),"",INT(YEARFRAC(D9946,'Vispārīga informācija'!$B$2)))</f>
      </c>
      <c r="F9946" s="2">
        <f>IFERROR(IF(ISBLANK($A9946),"",IF($A9946="Ūdeņraža jonu koncentrācija",VLOOKUP(Dati!$A9946,Normas!$A:$D,2,FALSE),VLOOKUP(Dati!$A9946,Normas!$A:$D,2,FALSE)*0.6)),"")</f>
      </c>
      <c r="G9946" s="2">
        <f>IFERROR(IF(ISBLANK($A9946),"",IF($A9946="Ūdeņraža jonu koncentrācija",VLOOKUP(Dati!$A9946,Normas!$A:$D,3,FALSE),VLOOKUP(Dati!$A9946,Normas!$A:$D,3,FALSE)*0.6)),"")</f>
      </c>
      <c r="H9946" s="2">
        <f>IFERROR(IF(ISBLANK($A9946),"",IF($A9946="Ūdeņraža jonu koncentrācija",VLOOKUP(Dati!$A9946,Normas!$A:$D,2,FALSE),VLOOKUP(Dati!$A9946,Normas!$A:$D,2,FALSE)*0.3)),"")</f>
      </c>
      <c r="I9946" s="2">
        <f>IFERROR(IF(ISBLANK($A9946),"",IF($A9946="Ūdeņraža jonu koncentrācija",VLOOKUP(Dati!$A9946,Normas!$A:$D,3,FALSE),VLOOKUP(Dati!$A9946,Normas!$A:$D,3,FALSE)*0.3)),"")</f>
      </c>
    </row>
    <row r="9947" spans="2:9" x14ac:dyDescent="0.2">
      <c r="B9947">
        <f>IF(ISBLANK(A9947),"",VLOOKUP(A9947,Normas!A:D,4,FALSE))</f>
      </c>
      <c r="E9947" s="2">
        <f>IF(ISBLANK(D9947),"",INT(YEARFRAC(D9947,'Vispārīga informācija'!$B$2)))</f>
      </c>
      <c r="F9947" s="2">
        <f>IFERROR(IF(ISBLANK($A9947),"",IF($A9947="Ūdeņraža jonu koncentrācija",VLOOKUP(Dati!$A9947,Normas!$A:$D,2,FALSE),VLOOKUP(Dati!$A9947,Normas!$A:$D,2,FALSE)*0.6)),"")</f>
      </c>
      <c r="G9947" s="2">
        <f>IFERROR(IF(ISBLANK($A9947),"",IF($A9947="Ūdeņraža jonu koncentrācija",VLOOKUP(Dati!$A9947,Normas!$A:$D,3,FALSE),VLOOKUP(Dati!$A9947,Normas!$A:$D,3,FALSE)*0.6)),"")</f>
      </c>
      <c r="H9947" s="2">
        <f>IFERROR(IF(ISBLANK($A9947),"",IF($A9947="Ūdeņraža jonu koncentrācija",VLOOKUP(Dati!$A9947,Normas!$A:$D,2,FALSE),VLOOKUP(Dati!$A9947,Normas!$A:$D,2,FALSE)*0.3)),"")</f>
      </c>
      <c r="I9947" s="2">
        <f>IFERROR(IF(ISBLANK($A9947),"",IF($A9947="Ūdeņraža jonu koncentrācija",VLOOKUP(Dati!$A9947,Normas!$A:$D,3,FALSE),VLOOKUP(Dati!$A9947,Normas!$A:$D,3,FALSE)*0.3)),"")</f>
      </c>
    </row>
    <row r="9948" spans="2:9" x14ac:dyDescent="0.2">
      <c r="B9948">
        <f>IF(ISBLANK(A9948),"",VLOOKUP(A9948,Normas!A:D,4,FALSE))</f>
      </c>
      <c r="E9948" s="2">
        <f>IF(ISBLANK(D9948),"",INT(YEARFRAC(D9948,'Vispārīga informācija'!$B$2)))</f>
      </c>
      <c r="F9948" s="2">
        <f>IFERROR(IF(ISBLANK($A9948),"",IF($A9948="Ūdeņraža jonu koncentrācija",VLOOKUP(Dati!$A9948,Normas!$A:$D,2,FALSE),VLOOKUP(Dati!$A9948,Normas!$A:$D,2,FALSE)*0.6)),"")</f>
      </c>
      <c r="G9948" s="2">
        <f>IFERROR(IF(ISBLANK($A9948),"",IF($A9948="Ūdeņraža jonu koncentrācija",VLOOKUP(Dati!$A9948,Normas!$A:$D,3,FALSE),VLOOKUP(Dati!$A9948,Normas!$A:$D,3,FALSE)*0.6)),"")</f>
      </c>
      <c r="H9948" s="2">
        <f>IFERROR(IF(ISBLANK($A9948),"",IF($A9948="Ūdeņraža jonu koncentrācija",VLOOKUP(Dati!$A9948,Normas!$A:$D,2,FALSE),VLOOKUP(Dati!$A9948,Normas!$A:$D,2,FALSE)*0.3)),"")</f>
      </c>
      <c r="I9948" s="2">
        <f>IFERROR(IF(ISBLANK($A9948),"",IF($A9948="Ūdeņraža jonu koncentrācija",VLOOKUP(Dati!$A9948,Normas!$A:$D,3,FALSE),VLOOKUP(Dati!$A9948,Normas!$A:$D,3,FALSE)*0.3)),"")</f>
      </c>
    </row>
    <row r="9949" spans="2:9" x14ac:dyDescent="0.2">
      <c r="B9949">
        <f>IF(ISBLANK(A9949),"",VLOOKUP(A9949,Normas!A:D,4,FALSE))</f>
      </c>
      <c r="E9949" s="2">
        <f>IF(ISBLANK(D9949),"",INT(YEARFRAC(D9949,'Vispārīga informācija'!$B$2)))</f>
      </c>
      <c r="F9949" s="2">
        <f>IFERROR(IF(ISBLANK($A9949),"",IF($A9949="Ūdeņraža jonu koncentrācija",VLOOKUP(Dati!$A9949,Normas!$A:$D,2,FALSE),VLOOKUP(Dati!$A9949,Normas!$A:$D,2,FALSE)*0.6)),"")</f>
      </c>
      <c r="G9949" s="2">
        <f>IFERROR(IF(ISBLANK($A9949),"",IF($A9949="Ūdeņraža jonu koncentrācija",VLOOKUP(Dati!$A9949,Normas!$A:$D,3,FALSE),VLOOKUP(Dati!$A9949,Normas!$A:$D,3,FALSE)*0.6)),"")</f>
      </c>
      <c r="H9949" s="2">
        <f>IFERROR(IF(ISBLANK($A9949),"",IF($A9949="Ūdeņraža jonu koncentrācija",VLOOKUP(Dati!$A9949,Normas!$A:$D,2,FALSE),VLOOKUP(Dati!$A9949,Normas!$A:$D,2,FALSE)*0.3)),"")</f>
      </c>
      <c r="I9949" s="2">
        <f>IFERROR(IF(ISBLANK($A9949),"",IF($A9949="Ūdeņraža jonu koncentrācija",VLOOKUP(Dati!$A9949,Normas!$A:$D,3,FALSE),VLOOKUP(Dati!$A9949,Normas!$A:$D,3,FALSE)*0.3)),"")</f>
      </c>
    </row>
    <row r="9950" spans="2:9" x14ac:dyDescent="0.2">
      <c r="B9950">
        <f>IF(ISBLANK(A9950),"",VLOOKUP(A9950,Normas!A:D,4,FALSE))</f>
      </c>
      <c r="E9950" s="2">
        <f>IF(ISBLANK(D9950),"",INT(YEARFRAC(D9950,'Vispārīga informācija'!$B$2)))</f>
      </c>
      <c r="F9950" s="2">
        <f>IFERROR(IF(ISBLANK($A9950),"",IF($A9950="Ūdeņraža jonu koncentrācija",VLOOKUP(Dati!$A9950,Normas!$A:$D,2,FALSE),VLOOKUP(Dati!$A9950,Normas!$A:$D,2,FALSE)*0.6)),"")</f>
      </c>
      <c r="G9950" s="2">
        <f>IFERROR(IF(ISBLANK($A9950),"",IF($A9950="Ūdeņraža jonu koncentrācija",VLOOKUP(Dati!$A9950,Normas!$A:$D,3,FALSE),VLOOKUP(Dati!$A9950,Normas!$A:$D,3,FALSE)*0.6)),"")</f>
      </c>
      <c r="H9950" s="2">
        <f>IFERROR(IF(ISBLANK($A9950),"",IF($A9950="Ūdeņraža jonu koncentrācija",VLOOKUP(Dati!$A9950,Normas!$A:$D,2,FALSE),VLOOKUP(Dati!$A9950,Normas!$A:$D,2,FALSE)*0.3)),"")</f>
      </c>
      <c r="I9950" s="2">
        <f>IFERROR(IF(ISBLANK($A9950),"",IF($A9950="Ūdeņraža jonu koncentrācija",VLOOKUP(Dati!$A9950,Normas!$A:$D,3,FALSE),VLOOKUP(Dati!$A9950,Normas!$A:$D,3,FALSE)*0.3)),"")</f>
      </c>
    </row>
    <row r="9951" spans="2:9" x14ac:dyDescent="0.2">
      <c r="B9951">
        <f>IF(ISBLANK(A9951),"",VLOOKUP(A9951,Normas!A:D,4,FALSE))</f>
      </c>
      <c r="E9951" s="2">
        <f>IF(ISBLANK(D9951),"",INT(YEARFRAC(D9951,'Vispārīga informācija'!$B$2)))</f>
      </c>
      <c r="F9951" s="2">
        <f>IFERROR(IF(ISBLANK($A9951),"",IF($A9951="Ūdeņraža jonu koncentrācija",VLOOKUP(Dati!$A9951,Normas!$A:$D,2,FALSE),VLOOKUP(Dati!$A9951,Normas!$A:$D,2,FALSE)*0.6)),"")</f>
      </c>
      <c r="G9951" s="2">
        <f>IFERROR(IF(ISBLANK($A9951),"",IF($A9951="Ūdeņraža jonu koncentrācija",VLOOKUP(Dati!$A9951,Normas!$A:$D,3,FALSE),VLOOKUP(Dati!$A9951,Normas!$A:$D,3,FALSE)*0.6)),"")</f>
      </c>
      <c r="H9951" s="2">
        <f>IFERROR(IF(ISBLANK($A9951),"",IF($A9951="Ūdeņraža jonu koncentrācija",VLOOKUP(Dati!$A9951,Normas!$A:$D,2,FALSE),VLOOKUP(Dati!$A9951,Normas!$A:$D,2,FALSE)*0.3)),"")</f>
      </c>
      <c r="I9951" s="2">
        <f>IFERROR(IF(ISBLANK($A9951),"",IF($A9951="Ūdeņraža jonu koncentrācija",VLOOKUP(Dati!$A9951,Normas!$A:$D,3,FALSE),VLOOKUP(Dati!$A9951,Normas!$A:$D,3,FALSE)*0.3)),"")</f>
      </c>
    </row>
    <row r="9952" spans="2:9" x14ac:dyDescent="0.2">
      <c r="B9952">
        <f>IF(ISBLANK(A9952),"",VLOOKUP(A9952,Normas!A:D,4,FALSE))</f>
      </c>
      <c r="E9952" s="2">
        <f>IF(ISBLANK(D9952),"",INT(YEARFRAC(D9952,'Vispārīga informācija'!$B$2)))</f>
      </c>
      <c r="F9952" s="2">
        <f>IFERROR(IF(ISBLANK($A9952),"",IF($A9952="Ūdeņraža jonu koncentrācija",VLOOKUP(Dati!$A9952,Normas!$A:$D,2,FALSE),VLOOKUP(Dati!$A9952,Normas!$A:$D,2,FALSE)*0.6)),"")</f>
      </c>
      <c r="G9952" s="2">
        <f>IFERROR(IF(ISBLANK($A9952),"",IF($A9952="Ūdeņraža jonu koncentrācija",VLOOKUP(Dati!$A9952,Normas!$A:$D,3,FALSE),VLOOKUP(Dati!$A9952,Normas!$A:$D,3,FALSE)*0.6)),"")</f>
      </c>
      <c r="H9952" s="2">
        <f>IFERROR(IF(ISBLANK($A9952),"",IF($A9952="Ūdeņraža jonu koncentrācija",VLOOKUP(Dati!$A9952,Normas!$A:$D,2,FALSE),VLOOKUP(Dati!$A9952,Normas!$A:$D,2,FALSE)*0.3)),"")</f>
      </c>
      <c r="I9952" s="2">
        <f>IFERROR(IF(ISBLANK($A9952),"",IF($A9952="Ūdeņraža jonu koncentrācija",VLOOKUP(Dati!$A9952,Normas!$A:$D,3,FALSE),VLOOKUP(Dati!$A9952,Normas!$A:$D,3,FALSE)*0.3)),"")</f>
      </c>
    </row>
    <row r="9953" spans="2:9" x14ac:dyDescent="0.2">
      <c r="B9953">
        <f>IF(ISBLANK(A9953),"",VLOOKUP(A9953,Normas!A:D,4,FALSE))</f>
      </c>
      <c r="E9953" s="2">
        <f>IF(ISBLANK(D9953),"",INT(YEARFRAC(D9953,'Vispārīga informācija'!$B$2)))</f>
      </c>
      <c r="F9953" s="2">
        <f>IFERROR(IF(ISBLANK($A9953),"",IF($A9953="Ūdeņraža jonu koncentrācija",VLOOKUP(Dati!$A9953,Normas!$A:$D,2,FALSE),VLOOKUP(Dati!$A9953,Normas!$A:$D,2,FALSE)*0.6)),"")</f>
      </c>
      <c r="G9953" s="2">
        <f>IFERROR(IF(ISBLANK($A9953),"",IF($A9953="Ūdeņraža jonu koncentrācija",VLOOKUP(Dati!$A9953,Normas!$A:$D,3,FALSE),VLOOKUP(Dati!$A9953,Normas!$A:$D,3,FALSE)*0.6)),"")</f>
      </c>
      <c r="H9953" s="2">
        <f>IFERROR(IF(ISBLANK($A9953),"",IF($A9953="Ūdeņraža jonu koncentrācija",VLOOKUP(Dati!$A9953,Normas!$A:$D,2,FALSE),VLOOKUP(Dati!$A9953,Normas!$A:$D,2,FALSE)*0.3)),"")</f>
      </c>
      <c r="I9953" s="2">
        <f>IFERROR(IF(ISBLANK($A9953),"",IF($A9953="Ūdeņraža jonu koncentrācija",VLOOKUP(Dati!$A9953,Normas!$A:$D,3,FALSE),VLOOKUP(Dati!$A9953,Normas!$A:$D,3,FALSE)*0.3)),"")</f>
      </c>
    </row>
    <row r="9954" spans="2:9" x14ac:dyDescent="0.2">
      <c r="B9954">
        <f>IF(ISBLANK(A9954),"",VLOOKUP(A9954,Normas!A:D,4,FALSE))</f>
      </c>
      <c r="E9954" s="2">
        <f>IF(ISBLANK(D9954),"",INT(YEARFRAC(D9954,'Vispārīga informācija'!$B$2)))</f>
      </c>
      <c r="F9954" s="2">
        <f>IFERROR(IF(ISBLANK($A9954),"",IF($A9954="Ūdeņraža jonu koncentrācija",VLOOKUP(Dati!$A9954,Normas!$A:$D,2,FALSE),VLOOKUP(Dati!$A9954,Normas!$A:$D,2,FALSE)*0.6)),"")</f>
      </c>
      <c r="G9954" s="2">
        <f>IFERROR(IF(ISBLANK($A9954),"",IF($A9954="Ūdeņraža jonu koncentrācija",VLOOKUP(Dati!$A9954,Normas!$A:$D,3,FALSE),VLOOKUP(Dati!$A9954,Normas!$A:$D,3,FALSE)*0.6)),"")</f>
      </c>
      <c r="H9954" s="2">
        <f>IFERROR(IF(ISBLANK($A9954),"",IF($A9954="Ūdeņraža jonu koncentrācija",VLOOKUP(Dati!$A9954,Normas!$A:$D,2,FALSE),VLOOKUP(Dati!$A9954,Normas!$A:$D,2,FALSE)*0.3)),"")</f>
      </c>
      <c r="I9954" s="2">
        <f>IFERROR(IF(ISBLANK($A9954),"",IF($A9954="Ūdeņraža jonu koncentrācija",VLOOKUP(Dati!$A9954,Normas!$A:$D,3,FALSE),VLOOKUP(Dati!$A9954,Normas!$A:$D,3,FALSE)*0.3)),"")</f>
      </c>
    </row>
    <row r="9955" spans="2:9" x14ac:dyDescent="0.2">
      <c r="B9955">
        <f>IF(ISBLANK(A9955),"",VLOOKUP(A9955,Normas!A:D,4,FALSE))</f>
      </c>
      <c r="E9955" s="2">
        <f>IF(ISBLANK(D9955),"",INT(YEARFRAC(D9955,'Vispārīga informācija'!$B$2)))</f>
      </c>
      <c r="F9955" s="2">
        <f>IFERROR(IF(ISBLANK($A9955),"",IF($A9955="Ūdeņraža jonu koncentrācija",VLOOKUP(Dati!$A9955,Normas!$A:$D,2,FALSE),VLOOKUP(Dati!$A9955,Normas!$A:$D,2,FALSE)*0.6)),"")</f>
      </c>
      <c r="G9955" s="2">
        <f>IFERROR(IF(ISBLANK($A9955),"",IF($A9955="Ūdeņraža jonu koncentrācija",VLOOKUP(Dati!$A9955,Normas!$A:$D,3,FALSE),VLOOKUP(Dati!$A9955,Normas!$A:$D,3,FALSE)*0.6)),"")</f>
      </c>
      <c r="H9955" s="2">
        <f>IFERROR(IF(ISBLANK($A9955),"",IF($A9955="Ūdeņraža jonu koncentrācija",VLOOKUP(Dati!$A9955,Normas!$A:$D,2,FALSE),VLOOKUP(Dati!$A9955,Normas!$A:$D,2,FALSE)*0.3)),"")</f>
      </c>
      <c r="I9955" s="2">
        <f>IFERROR(IF(ISBLANK($A9955),"",IF($A9955="Ūdeņraža jonu koncentrācija",VLOOKUP(Dati!$A9955,Normas!$A:$D,3,FALSE),VLOOKUP(Dati!$A9955,Normas!$A:$D,3,FALSE)*0.3)),"")</f>
      </c>
    </row>
    <row r="9956" spans="2:9" x14ac:dyDescent="0.2">
      <c r="B9956">
        <f>IF(ISBLANK(A9956),"",VLOOKUP(A9956,Normas!A:D,4,FALSE))</f>
      </c>
      <c r="E9956" s="2">
        <f>IF(ISBLANK(D9956),"",INT(YEARFRAC(D9956,'Vispārīga informācija'!$B$2)))</f>
      </c>
      <c r="F9956" s="2">
        <f>IFERROR(IF(ISBLANK($A9956),"",IF($A9956="Ūdeņraža jonu koncentrācija",VLOOKUP(Dati!$A9956,Normas!$A:$D,2,FALSE),VLOOKUP(Dati!$A9956,Normas!$A:$D,2,FALSE)*0.6)),"")</f>
      </c>
      <c r="G9956" s="2">
        <f>IFERROR(IF(ISBLANK($A9956),"",IF($A9956="Ūdeņraža jonu koncentrācija",VLOOKUP(Dati!$A9956,Normas!$A:$D,3,FALSE),VLOOKUP(Dati!$A9956,Normas!$A:$D,3,FALSE)*0.6)),"")</f>
      </c>
      <c r="H9956" s="2">
        <f>IFERROR(IF(ISBLANK($A9956),"",IF($A9956="Ūdeņraža jonu koncentrācija",VLOOKUP(Dati!$A9956,Normas!$A:$D,2,FALSE),VLOOKUP(Dati!$A9956,Normas!$A:$D,2,FALSE)*0.3)),"")</f>
      </c>
      <c r="I9956" s="2">
        <f>IFERROR(IF(ISBLANK($A9956),"",IF($A9956="Ūdeņraža jonu koncentrācija",VLOOKUP(Dati!$A9956,Normas!$A:$D,3,FALSE),VLOOKUP(Dati!$A9956,Normas!$A:$D,3,FALSE)*0.3)),"")</f>
      </c>
    </row>
    <row r="9957" spans="2:9" x14ac:dyDescent="0.2">
      <c r="B9957">
        <f>IF(ISBLANK(A9957),"",VLOOKUP(A9957,Normas!A:D,4,FALSE))</f>
      </c>
      <c r="E9957" s="2">
        <f>IF(ISBLANK(D9957),"",INT(YEARFRAC(D9957,'Vispārīga informācija'!$B$2)))</f>
      </c>
      <c r="F9957" s="2">
        <f>IFERROR(IF(ISBLANK($A9957),"",IF($A9957="Ūdeņraža jonu koncentrācija",VLOOKUP(Dati!$A9957,Normas!$A:$D,2,FALSE),VLOOKUP(Dati!$A9957,Normas!$A:$D,2,FALSE)*0.6)),"")</f>
      </c>
      <c r="G9957" s="2">
        <f>IFERROR(IF(ISBLANK($A9957),"",IF($A9957="Ūdeņraža jonu koncentrācija",VLOOKUP(Dati!$A9957,Normas!$A:$D,3,FALSE),VLOOKUP(Dati!$A9957,Normas!$A:$D,3,FALSE)*0.6)),"")</f>
      </c>
      <c r="H9957" s="2">
        <f>IFERROR(IF(ISBLANK($A9957),"",IF($A9957="Ūdeņraža jonu koncentrācija",VLOOKUP(Dati!$A9957,Normas!$A:$D,2,FALSE),VLOOKUP(Dati!$A9957,Normas!$A:$D,2,FALSE)*0.3)),"")</f>
      </c>
      <c r="I9957" s="2">
        <f>IFERROR(IF(ISBLANK($A9957),"",IF($A9957="Ūdeņraža jonu koncentrācija",VLOOKUP(Dati!$A9957,Normas!$A:$D,3,FALSE),VLOOKUP(Dati!$A9957,Normas!$A:$D,3,FALSE)*0.3)),"")</f>
      </c>
    </row>
    <row r="9958" spans="2:9" x14ac:dyDescent="0.2">
      <c r="B9958">
        <f>IF(ISBLANK(A9958),"",VLOOKUP(A9958,Normas!A:D,4,FALSE))</f>
      </c>
      <c r="E9958" s="2">
        <f>IF(ISBLANK(D9958),"",INT(YEARFRAC(D9958,'Vispārīga informācija'!$B$2)))</f>
      </c>
      <c r="F9958" s="2">
        <f>IFERROR(IF(ISBLANK($A9958),"",IF($A9958="Ūdeņraža jonu koncentrācija",VLOOKUP(Dati!$A9958,Normas!$A:$D,2,FALSE),VLOOKUP(Dati!$A9958,Normas!$A:$D,2,FALSE)*0.6)),"")</f>
      </c>
      <c r="G9958" s="2">
        <f>IFERROR(IF(ISBLANK($A9958),"",IF($A9958="Ūdeņraža jonu koncentrācija",VLOOKUP(Dati!$A9958,Normas!$A:$D,3,FALSE),VLOOKUP(Dati!$A9958,Normas!$A:$D,3,FALSE)*0.6)),"")</f>
      </c>
      <c r="H9958" s="2">
        <f>IFERROR(IF(ISBLANK($A9958),"",IF($A9958="Ūdeņraža jonu koncentrācija",VLOOKUP(Dati!$A9958,Normas!$A:$D,2,FALSE),VLOOKUP(Dati!$A9958,Normas!$A:$D,2,FALSE)*0.3)),"")</f>
      </c>
      <c r="I9958" s="2">
        <f>IFERROR(IF(ISBLANK($A9958),"",IF($A9958="Ūdeņraža jonu koncentrācija",VLOOKUP(Dati!$A9958,Normas!$A:$D,3,FALSE),VLOOKUP(Dati!$A9958,Normas!$A:$D,3,FALSE)*0.3)),"")</f>
      </c>
    </row>
    <row r="9959" spans="2:9" x14ac:dyDescent="0.2">
      <c r="B9959">
        <f>IF(ISBLANK(A9959),"",VLOOKUP(A9959,Normas!A:D,4,FALSE))</f>
      </c>
      <c r="E9959" s="2">
        <f>IF(ISBLANK(D9959),"",INT(YEARFRAC(D9959,'Vispārīga informācija'!$B$2)))</f>
      </c>
      <c r="F9959" s="2">
        <f>IFERROR(IF(ISBLANK($A9959),"",IF($A9959="Ūdeņraža jonu koncentrācija",VLOOKUP(Dati!$A9959,Normas!$A:$D,2,FALSE),VLOOKUP(Dati!$A9959,Normas!$A:$D,2,FALSE)*0.6)),"")</f>
      </c>
      <c r="G9959" s="2">
        <f>IFERROR(IF(ISBLANK($A9959),"",IF($A9959="Ūdeņraža jonu koncentrācija",VLOOKUP(Dati!$A9959,Normas!$A:$D,3,FALSE),VLOOKUP(Dati!$A9959,Normas!$A:$D,3,FALSE)*0.6)),"")</f>
      </c>
      <c r="H9959" s="2">
        <f>IFERROR(IF(ISBLANK($A9959),"",IF($A9959="Ūdeņraža jonu koncentrācija",VLOOKUP(Dati!$A9959,Normas!$A:$D,2,FALSE),VLOOKUP(Dati!$A9959,Normas!$A:$D,2,FALSE)*0.3)),"")</f>
      </c>
      <c r="I9959" s="2">
        <f>IFERROR(IF(ISBLANK($A9959),"",IF($A9959="Ūdeņraža jonu koncentrācija",VLOOKUP(Dati!$A9959,Normas!$A:$D,3,FALSE),VLOOKUP(Dati!$A9959,Normas!$A:$D,3,FALSE)*0.3)),"")</f>
      </c>
    </row>
    <row r="9960" spans="2:9" x14ac:dyDescent="0.2">
      <c r="B9960">
        <f>IF(ISBLANK(A9960),"",VLOOKUP(A9960,Normas!A:D,4,FALSE))</f>
      </c>
      <c r="E9960" s="2">
        <f>IF(ISBLANK(D9960),"",INT(YEARFRAC(D9960,'Vispārīga informācija'!$B$2)))</f>
      </c>
      <c r="F9960" s="2">
        <f>IFERROR(IF(ISBLANK($A9960),"",IF($A9960="Ūdeņraža jonu koncentrācija",VLOOKUP(Dati!$A9960,Normas!$A:$D,2,FALSE),VLOOKUP(Dati!$A9960,Normas!$A:$D,2,FALSE)*0.6)),"")</f>
      </c>
      <c r="G9960" s="2">
        <f>IFERROR(IF(ISBLANK($A9960),"",IF($A9960="Ūdeņraža jonu koncentrācija",VLOOKUP(Dati!$A9960,Normas!$A:$D,3,FALSE),VLOOKUP(Dati!$A9960,Normas!$A:$D,3,FALSE)*0.6)),"")</f>
      </c>
      <c r="H9960" s="2">
        <f>IFERROR(IF(ISBLANK($A9960),"",IF($A9960="Ūdeņraža jonu koncentrācija",VLOOKUP(Dati!$A9960,Normas!$A:$D,2,FALSE),VLOOKUP(Dati!$A9960,Normas!$A:$D,2,FALSE)*0.3)),"")</f>
      </c>
      <c r="I9960" s="2">
        <f>IFERROR(IF(ISBLANK($A9960),"",IF($A9960="Ūdeņraža jonu koncentrācija",VLOOKUP(Dati!$A9960,Normas!$A:$D,3,FALSE),VLOOKUP(Dati!$A9960,Normas!$A:$D,3,FALSE)*0.3)),"")</f>
      </c>
    </row>
    <row r="9961" spans="2:9" x14ac:dyDescent="0.2">
      <c r="B9961">
        <f>IF(ISBLANK(A9961),"",VLOOKUP(A9961,Normas!A:D,4,FALSE))</f>
      </c>
      <c r="E9961" s="2">
        <f>IF(ISBLANK(D9961),"",INT(YEARFRAC(D9961,'Vispārīga informācija'!$B$2)))</f>
      </c>
      <c r="F9961" s="2">
        <f>IFERROR(IF(ISBLANK($A9961),"",IF($A9961="Ūdeņraža jonu koncentrācija",VLOOKUP(Dati!$A9961,Normas!$A:$D,2,FALSE),VLOOKUP(Dati!$A9961,Normas!$A:$D,2,FALSE)*0.6)),"")</f>
      </c>
      <c r="G9961" s="2">
        <f>IFERROR(IF(ISBLANK($A9961),"",IF($A9961="Ūdeņraža jonu koncentrācija",VLOOKUP(Dati!$A9961,Normas!$A:$D,3,FALSE),VLOOKUP(Dati!$A9961,Normas!$A:$D,3,FALSE)*0.6)),"")</f>
      </c>
      <c r="H9961" s="2">
        <f>IFERROR(IF(ISBLANK($A9961),"",IF($A9961="Ūdeņraža jonu koncentrācija",VLOOKUP(Dati!$A9961,Normas!$A:$D,2,FALSE),VLOOKUP(Dati!$A9961,Normas!$A:$D,2,FALSE)*0.3)),"")</f>
      </c>
      <c r="I9961" s="2">
        <f>IFERROR(IF(ISBLANK($A9961),"",IF($A9961="Ūdeņraža jonu koncentrācija",VLOOKUP(Dati!$A9961,Normas!$A:$D,3,FALSE),VLOOKUP(Dati!$A9961,Normas!$A:$D,3,FALSE)*0.3)),"")</f>
      </c>
    </row>
    <row r="9962" spans="2:9" x14ac:dyDescent="0.2">
      <c r="B9962">
        <f>IF(ISBLANK(A9962),"",VLOOKUP(A9962,Normas!A:D,4,FALSE))</f>
      </c>
      <c r="E9962" s="2">
        <f>IF(ISBLANK(D9962),"",INT(YEARFRAC(D9962,'Vispārīga informācija'!$B$2)))</f>
      </c>
      <c r="F9962" s="2">
        <f>IFERROR(IF(ISBLANK($A9962),"",IF($A9962="Ūdeņraža jonu koncentrācija",VLOOKUP(Dati!$A9962,Normas!$A:$D,2,FALSE),VLOOKUP(Dati!$A9962,Normas!$A:$D,2,FALSE)*0.6)),"")</f>
      </c>
      <c r="G9962" s="2">
        <f>IFERROR(IF(ISBLANK($A9962),"",IF($A9962="Ūdeņraža jonu koncentrācija",VLOOKUP(Dati!$A9962,Normas!$A:$D,3,FALSE),VLOOKUP(Dati!$A9962,Normas!$A:$D,3,FALSE)*0.6)),"")</f>
      </c>
      <c r="H9962" s="2">
        <f>IFERROR(IF(ISBLANK($A9962),"",IF($A9962="Ūdeņraža jonu koncentrācija",VLOOKUP(Dati!$A9962,Normas!$A:$D,2,FALSE),VLOOKUP(Dati!$A9962,Normas!$A:$D,2,FALSE)*0.3)),"")</f>
      </c>
      <c r="I9962" s="2">
        <f>IFERROR(IF(ISBLANK($A9962),"",IF($A9962="Ūdeņraža jonu koncentrācija",VLOOKUP(Dati!$A9962,Normas!$A:$D,3,FALSE),VLOOKUP(Dati!$A9962,Normas!$A:$D,3,FALSE)*0.3)),"")</f>
      </c>
    </row>
    <row r="9963" spans="2:9" x14ac:dyDescent="0.2">
      <c r="B9963">
        <f>IF(ISBLANK(A9963),"",VLOOKUP(A9963,Normas!A:D,4,FALSE))</f>
      </c>
      <c r="E9963" s="2">
        <f>IF(ISBLANK(D9963),"",INT(YEARFRAC(D9963,'Vispārīga informācija'!$B$2)))</f>
      </c>
      <c r="F9963" s="2">
        <f>IFERROR(IF(ISBLANK($A9963),"",IF($A9963="Ūdeņraža jonu koncentrācija",VLOOKUP(Dati!$A9963,Normas!$A:$D,2,FALSE),VLOOKUP(Dati!$A9963,Normas!$A:$D,2,FALSE)*0.6)),"")</f>
      </c>
      <c r="G9963" s="2">
        <f>IFERROR(IF(ISBLANK($A9963),"",IF($A9963="Ūdeņraža jonu koncentrācija",VLOOKUP(Dati!$A9963,Normas!$A:$D,3,FALSE),VLOOKUP(Dati!$A9963,Normas!$A:$D,3,FALSE)*0.6)),"")</f>
      </c>
      <c r="H9963" s="2">
        <f>IFERROR(IF(ISBLANK($A9963),"",IF($A9963="Ūdeņraža jonu koncentrācija",VLOOKUP(Dati!$A9963,Normas!$A:$D,2,FALSE),VLOOKUP(Dati!$A9963,Normas!$A:$D,2,FALSE)*0.3)),"")</f>
      </c>
      <c r="I9963" s="2">
        <f>IFERROR(IF(ISBLANK($A9963),"",IF($A9963="Ūdeņraža jonu koncentrācija",VLOOKUP(Dati!$A9963,Normas!$A:$D,3,FALSE),VLOOKUP(Dati!$A9963,Normas!$A:$D,3,FALSE)*0.3)),"")</f>
      </c>
    </row>
    <row r="9964" spans="2:9" x14ac:dyDescent="0.2">
      <c r="B9964">
        <f>IF(ISBLANK(A9964),"",VLOOKUP(A9964,Normas!A:D,4,FALSE))</f>
      </c>
      <c r="E9964" s="2">
        <f>IF(ISBLANK(D9964),"",INT(YEARFRAC(D9964,'Vispārīga informācija'!$B$2)))</f>
      </c>
      <c r="F9964" s="2">
        <f>IFERROR(IF(ISBLANK($A9964),"",IF($A9964="Ūdeņraža jonu koncentrācija",VLOOKUP(Dati!$A9964,Normas!$A:$D,2,FALSE),VLOOKUP(Dati!$A9964,Normas!$A:$D,2,FALSE)*0.6)),"")</f>
      </c>
      <c r="G9964" s="2">
        <f>IFERROR(IF(ISBLANK($A9964),"",IF($A9964="Ūdeņraža jonu koncentrācija",VLOOKUP(Dati!$A9964,Normas!$A:$D,3,FALSE),VLOOKUP(Dati!$A9964,Normas!$A:$D,3,FALSE)*0.6)),"")</f>
      </c>
      <c r="H9964" s="2">
        <f>IFERROR(IF(ISBLANK($A9964),"",IF($A9964="Ūdeņraža jonu koncentrācija",VLOOKUP(Dati!$A9964,Normas!$A:$D,2,FALSE),VLOOKUP(Dati!$A9964,Normas!$A:$D,2,FALSE)*0.3)),"")</f>
      </c>
      <c r="I9964" s="2">
        <f>IFERROR(IF(ISBLANK($A9964),"",IF($A9964="Ūdeņraža jonu koncentrācija",VLOOKUP(Dati!$A9964,Normas!$A:$D,3,FALSE),VLOOKUP(Dati!$A9964,Normas!$A:$D,3,FALSE)*0.3)),"")</f>
      </c>
    </row>
    <row r="9965" spans="2:9" x14ac:dyDescent="0.2">
      <c r="B9965">
        <f>IF(ISBLANK(A9965),"",VLOOKUP(A9965,Normas!A:D,4,FALSE))</f>
      </c>
      <c r="E9965" s="2">
        <f>IF(ISBLANK(D9965),"",INT(YEARFRAC(D9965,'Vispārīga informācija'!$B$2)))</f>
      </c>
      <c r="F9965" s="2">
        <f>IFERROR(IF(ISBLANK($A9965),"",IF($A9965="Ūdeņraža jonu koncentrācija",VLOOKUP(Dati!$A9965,Normas!$A:$D,2,FALSE),VLOOKUP(Dati!$A9965,Normas!$A:$D,2,FALSE)*0.6)),"")</f>
      </c>
      <c r="G9965" s="2">
        <f>IFERROR(IF(ISBLANK($A9965),"",IF($A9965="Ūdeņraža jonu koncentrācija",VLOOKUP(Dati!$A9965,Normas!$A:$D,3,FALSE),VLOOKUP(Dati!$A9965,Normas!$A:$D,3,FALSE)*0.6)),"")</f>
      </c>
      <c r="H9965" s="2">
        <f>IFERROR(IF(ISBLANK($A9965),"",IF($A9965="Ūdeņraža jonu koncentrācija",VLOOKUP(Dati!$A9965,Normas!$A:$D,2,FALSE),VLOOKUP(Dati!$A9965,Normas!$A:$D,2,FALSE)*0.3)),"")</f>
      </c>
      <c r="I9965" s="2">
        <f>IFERROR(IF(ISBLANK($A9965),"",IF($A9965="Ūdeņraža jonu koncentrācija",VLOOKUP(Dati!$A9965,Normas!$A:$D,3,FALSE),VLOOKUP(Dati!$A9965,Normas!$A:$D,3,FALSE)*0.3)),"")</f>
      </c>
    </row>
    <row r="9966" spans="2:9" x14ac:dyDescent="0.2">
      <c r="B9966">
        <f>IF(ISBLANK(A9966),"",VLOOKUP(A9966,Normas!A:D,4,FALSE))</f>
      </c>
      <c r="E9966" s="2">
        <f>IF(ISBLANK(D9966),"",INT(YEARFRAC(D9966,'Vispārīga informācija'!$B$2)))</f>
      </c>
      <c r="F9966" s="2">
        <f>IFERROR(IF(ISBLANK($A9966),"",IF($A9966="Ūdeņraža jonu koncentrācija",VLOOKUP(Dati!$A9966,Normas!$A:$D,2,FALSE),VLOOKUP(Dati!$A9966,Normas!$A:$D,2,FALSE)*0.6)),"")</f>
      </c>
      <c r="G9966" s="2">
        <f>IFERROR(IF(ISBLANK($A9966),"",IF($A9966="Ūdeņraža jonu koncentrācija",VLOOKUP(Dati!$A9966,Normas!$A:$D,3,FALSE),VLOOKUP(Dati!$A9966,Normas!$A:$D,3,FALSE)*0.6)),"")</f>
      </c>
      <c r="H9966" s="2">
        <f>IFERROR(IF(ISBLANK($A9966),"",IF($A9966="Ūdeņraža jonu koncentrācija",VLOOKUP(Dati!$A9966,Normas!$A:$D,2,FALSE),VLOOKUP(Dati!$A9966,Normas!$A:$D,2,FALSE)*0.3)),"")</f>
      </c>
      <c r="I9966" s="2">
        <f>IFERROR(IF(ISBLANK($A9966),"",IF($A9966="Ūdeņraža jonu koncentrācija",VLOOKUP(Dati!$A9966,Normas!$A:$D,3,FALSE),VLOOKUP(Dati!$A9966,Normas!$A:$D,3,FALSE)*0.3)),"")</f>
      </c>
    </row>
    <row r="9967" spans="2:9" x14ac:dyDescent="0.2">
      <c r="B9967">
        <f>IF(ISBLANK(A9967),"",VLOOKUP(A9967,Normas!A:D,4,FALSE))</f>
      </c>
      <c r="E9967" s="2">
        <f>IF(ISBLANK(D9967),"",INT(YEARFRAC(D9967,'Vispārīga informācija'!$B$2)))</f>
      </c>
      <c r="F9967" s="2">
        <f>IFERROR(IF(ISBLANK($A9967),"",IF($A9967="Ūdeņraža jonu koncentrācija",VLOOKUP(Dati!$A9967,Normas!$A:$D,2,FALSE),VLOOKUP(Dati!$A9967,Normas!$A:$D,2,FALSE)*0.6)),"")</f>
      </c>
      <c r="G9967" s="2">
        <f>IFERROR(IF(ISBLANK($A9967),"",IF($A9967="Ūdeņraža jonu koncentrācija",VLOOKUP(Dati!$A9967,Normas!$A:$D,3,FALSE),VLOOKUP(Dati!$A9967,Normas!$A:$D,3,FALSE)*0.6)),"")</f>
      </c>
      <c r="H9967" s="2">
        <f>IFERROR(IF(ISBLANK($A9967),"",IF($A9967="Ūdeņraža jonu koncentrācija",VLOOKUP(Dati!$A9967,Normas!$A:$D,2,FALSE),VLOOKUP(Dati!$A9967,Normas!$A:$D,2,FALSE)*0.3)),"")</f>
      </c>
      <c r="I9967" s="2">
        <f>IFERROR(IF(ISBLANK($A9967),"",IF($A9967="Ūdeņraža jonu koncentrācija",VLOOKUP(Dati!$A9967,Normas!$A:$D,3,FALSE),VLOOKUP(Dati!$A9967,Normas!$A:$D,3,FALSE)*0.3)),"")</f>
      </c>
    </row>
    <row r="9968" spans="2:9" x14ac:dyDescent="0.2">
      <c r="B9968">
        <f>IF(ISBLANK(A9968),"",VLOOKUP(A9968,Normas!A:D,4,FALSE))</f>
      </c>
      <c r="E9968" s="2">
        <f>IF(ISBLANK(D9968),"",INT(YEARFRAC(D9968,'Vispārīga informācija'!$B$2)))</f>
      </c>
      <c r="F9968" s="2">
        <f>IFERROR(IF(ISBLANK($A9968),"",IF($A9968="Ūdeņraža jonu koncentrācija",VLOOKUP(Dati!$A9968,Normas!$A:$D,2,FALSE),VLOOKUP(Dati!$A9968,Normas!$A:$D,2,FALSE)*0.6)),"")</f>
      </c>
      <c r="G9968" s="2">
        <f>IFERROR(IF(ISBLANK($A9968),"",IF($A9968="Ūdeņraža jonu koncentrācija",VLOOKUP(Dati!$A9968,Normas!$A:$D,3,FALSE),VLOOKUP(Dati!$A9968,Normas!$A:$D,3,FALSE)*0.6)),"")</f>
      </c>
      <c r="H9968" s="2">
        <f>IFERROR(IF(ISBLANK($A9968),"",IF($A9968="Ūdeņraža jonu koncentrācija",VLOOKUP(Dati!$A9968,Normas!$A:$D,2,FALSE),VLOOKUP(Dati!$A9968,Normas!$A:$D,2,FALSE)*0.3)),"")</f>
      </c>
      <c r="I9968" s="2">
        <f>IFERROR(IF(ISBLANK($A9968),"",IF($A9968="Ūdeņraža jonu koncentrācija",VLOOKUP(Dati!$A9968,Normas!$A:$D,3,FALSE),VLOOKUP(Dati!$A9968,Normas!$A:$D,3,FALSE)*0.3)),"")</f>
      </c>
    </row>
    <row r="9969" spans="2:9" x14ac:dyDescent="0.2">
      <c r="B9969">
        <f>IF(ISBLANK(A9969),"",VLOOKUP(A9969,Normas!A:D,4,FALSE))</f>
      </c>
      <c r="E9969" s="2">
        <f>IF(ISBLANK(D9969),"",INT(YEARFRAC(D9969,'Vispārīga informācija'!$B$2)))</f>
      </c>
      <c r="F9969" s="2">
        <f>IFERROR(IF(ISBLANK($A9969),"",IF($A9969="Ūdeņraža jonu koncentrācija",VLOOKUP(Dati!$A9969,Normas!$A:$D,2,FALSE),VLOOKUP(Dati!$A9969,Normas!$A:$D,2,FALSE)*0.6)),"")</f>
      </c>
      <c r="G9969" s="2">
        <f>IFERROR(IF(ISBLANK($A9969),"",IF($A9969="Ūdeņraža jonu koncentrācija",VLOOKUP(Dati!$A9969,Normas!$A:$D,3,FALSE),VLOOKUP(Dati!$A9969,Normas!$A:$D,3,FALSE)*0.6)),"")</f>
      </c>
      <c r="H9969" s="2">
        <f>IFERROR(IF(ISBLANK($A9969),"",IF($A9969="Ūdeņraža jonu koncentrācija",VLOOKUP(Dati!$A9969,Normas!$A:$D,2,FALSE),VLOOKUP(Dati!$A9969,Normas!$A:$D,2,FALSE)*0.3)),"")</f>
      </c>
      <c r="I9969" s="2">
        <f>IFERROR(IF(ISBLANK($A9969),"",IF($A9969="Ūdeņraža jonu koncentrācija",VLOOKUP(Dati!$A9969,Normas!$A:$D,3,FALSE),VLOOKUP(Dati!$A9969,Normas!$A:$D,3,FALSE)*0.3)),"")</f>
      </c>
    </row>
    <row r="9970" spans="2:9" x14ac:dyDescent="0.2">
      <c r="B9970">
        <f>IF(ISBLANK(A9970),"",VLOOKUP(A9970,Normas!A:D,4,FALSE))</f>
      </c>
      <c r="E9970" s="2">
        <f>IF(ISBLANK(D9970),"",INT(YEARFRAC(D9970,'Vispārīga informācija'!$B$2)))</f>
      </c>
      <c r="F9970" s="2">
        <f>IFERROR(IF(ISBLANK($A9970),"",IF($A9970="Ūdeņraža jonu koncentrācija",VLOOKUP(Dati!$A9970,Normas!$A:$D,2,FALSE),VLOOKUP(Dati!$A9970,Normas!$A:$D,2,FALSE)*0.6)),"")</f>
      </c>
      <c r="G9970" s="2">
        <f>IFERROR(IF(ISBLANK($A9970),"",IF($A9970="Ūdeņraža jonu koncentrācija",VLOOKUP(Dati!$A9970,Normas!$A:$D,3,FALSE),VLOOKUP(Dati!$A9970,Normas!$A:$D,3,FALSE)*0.6)),"")</f>
      </c>
      <c r="H9970" s="2">
        <f>IFERROR(IF(ISBLANK($A9970),"",IF($A9970="Ūdeņraža jonu koncentrācija",VLOOKUP(Dati!$A9970,Normas!$A:$D,2,FALSE),VLOOKUP(Dati!$A9970,Normas!$A:$D,2,FALSE)*0.3)),"")</f>
      </c>
      <c r="I9970" s="2">
        <f>IFERROR(IF(ISBLANK($A9970),"",IF($A9970="Ūdeņraža jonu koncentrācija",VLOOKUP(Dati!$A9970,Normas!$A:$D,3,FALSE),VLOOKUP(Dati!$A9970,Normas!$A:$D,3,FALSE)*0.3)),"")</f>
      </c>
    </row>
    <row r="9971" spans="2:9" x14ac:dyDescent="0.2">
      <c r="B9971">
        <f>IF(ISBLANK(A9971),"",VLOOKUP(A9971,Normas!A:D,4,FALSE))</f>
      </c>
      <c r="E9971" s="2">
        <f>IF(ISBLANK(D9971),"",INT(YEARFRAC(D9971,'Vispārīga informācija'!$B$2)))</f>
      </c>
      <c r="F9971" s="2">
        <f>IFERROR(IF(ISBLANK($A9971),"",IF($A9971="Ūdeņraža jonu koncentrācija",VLOOKUP(Dati!$A9971,Normas!$A:$D,2,FALSE),VLOOKUP(Dati!$A9971,Normas!$A:$D,2,FALSE)*0.6)),"")</f>
      </c>
      <c r="G9971" s="2">
        <f>IFERROR(IF(ISBLANK($A9971),"",IF($A9971="Ūdeņraža jonu koncentrācija",VLOOKUP(Dati!$A9971,Normas!$A:$D,3,FALSE),VLOOKUP(Dati!$A9971,Normas!$A:$D,3,FALSE)*0.6)),"")</f>
      </c>
      <c r="H9971" s="2">
        <f>IFERROR(IF(ISBLANK($A9971),"",IF($A9971="Ūdeņraža jonu koncentrācija",VLOOKUP(Dati!$A9971,Normas!$A:$D,2,FALSE),VLOOKUP(Dati!$A9971,Normas!$A:$D,2,FALSE)*0.3)),"")</f>
      </c>
      <c r="I9971" s="2">
        <f>IFERROR(IF(ISBLANK($A9971),"",IF($A9971="Ūdeņraža jonu koncentrācija",VLOOKUP(Dati!$A9971,Normas!$A:$D,3,FALSE),VLOOKUP(Dati!$A9971,Normas!$A:$D,3,FALSE)*0.3)),"")</f>
      </c>
    </row>
    <row r="9972" spans="2:9" x14ac:dyDescent="0.2">
      <c r="B9972">
        <f>IF(ISBLANK(A9972),"",VLOOKUP(A9972,Normas!A:D,4,FALSE))</f>
      </c>
      <c r="E9972" s="2">
        <f>IF(ISBLANK(D9972),"",INT(YEARFRAC(D9972,'Vispārīga informācija'!$B$2)))</f>
      </c>
      <c r="F9972" s="2">
        <f>IFERROR(IF(ISBLANK($A9972),"",IF($A9972="Ūdeņraža jonu koncentrācija",VLOOKUP(Dati!$A9972,Normas!$A:$D,2,FALSE),VLOOKUP(Dati!$A9972,Normas!$A:$D,2,FALSE)*0.6)),"")</f>
      </c>
      <c r="G9972" s="2">
        <f>IFERROR(IF(ISBLANK($A9972),"",IF($A9972="Ūdeņraža jonu koncentrācija",VLOOKUP(Dati!$A9972,Normas!$A:$D,3,FALSE),VLOOKUP(Dati!$A9972,Normas!$A:$D,3,FALSE)*0.6)),"")</f>
      </c>
      <c r="H9972" s="2">
        <f>IFERROR(IF(ISBLANK($A9972),"",IF($A9972="Ūdeņraža jonu koncentrācija",VLOOKUP(Dati!$A9972,Normas!$A:$D,2,FALSE),VLOOKUP(Dati!$A9972,Normas!$A:$D,2,FALSE)*0.3)),"")</f>
      </c>
      <c r="I9972" s="2">
        <f>IFERROR(IF(ISBLANK($A9972),"",IF($A9972="Ūdeņraža jonu koncentrācija",VLOOKUP(Dati!$A9972,Normas!$A:$D,3,FALSE),VLOOKUP(Dati!$A9972,Normas!$A:$D,3,FALSE)*0.3)),"")</f>
      </c>
    </row>
    <row r="9973" spans="2:9" x14ac:dyDescent="0.2">
      <c r="B9973">
        <f>IF(ISBLANK(A9973),"",VLOOKUP(A9973,Normas!A:D,4,FALSE))</f>
      </c>
      <c r="E9973" s="2">
        <f>IF(ISBLANK(D9973),"",INT(YEARFRAC(D9973,'Vispārīga informācija'!$B$2)))</f>
      </c>
      <c r="F9973" s="2">
        <f>IFERROR(IF(ISBLANK($A9973),"",IF($A9973="Ūdeņraža jonu koncentrācija",VLOOKUP(Dati!$A9973,Normas!$A:$D,2,FALSE),VLOOKUP(Dati!$A9973,Normas!$A:$D,2,FALSE)*0.6)),"")</f>
      </c>
      <c r="G9973" s="2">
        <f>IFERROR(IF(ISBLANK($A9973),"",IF($A9973="Ūdeņraža jonu koncentrācija",VLOOKUP(Dati!$A9973,Normas!$A:$D,3,FALSE),VLOOKUP(Dati!$A9973,Normas!$A:$D,3,FALSE)*0.6)),"")</f>
      </c>
      <c r="H9973" s="2">
        <f>IFERROR(IF(ISBLANK($A9973),"",IF($A9973="Ūdeņraža jonu koncentrācija",VLOOKUP(Dati!$A9973,Normas!$A:$D,2,FALSE),VLOOKUP(Dati!$A9973,Normas!$A:$D,2,FALSE)*0.3)),"")</f>
      </c>
      <c r="I9973" s="2">
        <f>IFERROR(IF(ISBLANK($A9973),"",IF($A9973="Ūdeņraža jonu koncentrācija",VLOOKUP(Dati!$A9973,Normas!$A:$D,3,FALSE),VLOOKUP(Dati!$A9973,Normas!$A:$D,3,FALSE)*0.3)),"")</f>
      </c>
    </row>
    <row r="9974" spans="2:9" x14ac:dyDescent="0.2">
      <c r="B9974">
        <f>IF(ISBLANK(A9974),"",VLOOKUP(A9974,Normas!A:D,4,FALSE))</f>
      </c>
      <c r="E9974" s="2">
        <f>IF(ISBLANK(D9974),"",INT(YEARFRAC(D9974,'Vispārīga informācija'!$B$2)))</f>
      </c>
      <c r="F9974" s="2">
        <f>IFERROR(IF(ISBLANK($A9974),"",IF($A9974="Ūdeņraža jonu koncentrācija",VLOOKUP(Dati!$A9974,Normas!$A:$D,2,FALSE),VLOOKUP(Dati!$A9974,Normas!$A:$D,2,FALSE)*0.6)),"")</f>
      </c>
      <c r="G9974" s="2">
        <f>IFERROR(IF(ISBLANK($A9974),"",IF($A9974="Ūdeņraža jonu koncentrācija",VLOOKUP(Dati!$A9974,Normas!$A:$D,3,FALSE),VLOOKUP(Dati!$A9974,Normas!$A:$D,3,FALSE)*0.6)),"")</f>
      </c>
      <c r="H9974" s="2">
        <f>IFERROR(IF(ISBLANK($A9974),"",IF($A9974="Ūdeņraža jonu koncentrācija",VLOOKUP(Dati!$A9974,Normas!$A:$D,2,FALSE),VLOOKUP(Dati!$A9974,Normas!$A:$D,2,FALSE)*0.3)),"")</f>
      </c>
      <c r="I9974" s="2">
        <f>IFERROR(IF(ISBLANK($A9974),"",IF($A9974="Ūdeņraža jonu koncentrācija",VLOOKUP(Dati!$A9974,Normas!$A:$D,3,FALSE),VLOOKUP(Dati!$A9974,Normas!$A:$D,3,FALSE)*0.3)),"")</f>
      </c>
    </row>
    <row r="9975" spans="2:9" x14ac:dyDescent="0.2">
      <c r="B9975">
        <f>IF(ISBLANK(A9975),"",VLOOKUP(A9975,Normas!A:D,4,FALSE))</f>
      </c>
      <c r="E9975" s="2">
        <f>IF(ISBLANK(D9975),"",INT(YEARFRAC(D9975,'Vispārīga informācija'!$B$2)))</f>
      </c>
      <c r="F9975" s="2">
        <f>IFERROR(IF(ISBLANK($A9975),"",IF($A9975="Ūdeņraža jonu koncentrācija",VLOOKUP(Dati!$A9975,Normas!$A:$D,2,FALSE),VLOOKUP(Dati!$A9975,Normas!$A:$D,2,FALSE)*0.6)),"")</f>
      </c>
      <c r="G9975" s="2">
        <f>IFERROR(IF(ISBLANK($A9975),"",IF($A9975="Ūdeņraža jonu koncentrācija",VLOOKUP(Dati!$A9975,Normas!$A:$D,3,FALSE),VLOOKUP(Dati!$A9975,Normas!$A:$D,3,FALSE)*0.6)),"")</f>
      </c>
      <c r="H9975" s="2">
        <f>IFERROR(IF(ISBLANK($A9975),"",IF($A9975="Ūdeņraža jonu koncentrācija",VLOOKUP(Dati!$A9975,Normas!$A:$D,2,FALSE),VLOOKUP(Dati!$A9975,Normas!$A:$D,2,FALSE)*0.3)),"")</f>
      </c>
      <c r="I9975" s="2">
        <f>IFERROR(IF(ISBLANK($A9975),"",IF($A9975="Ūdeņraža jonu koncentrācija",VLOOKUP(Dati!$A9975,Normas!$A:$D,3,FALSE),VLOOKUP(Dati!$A9975,Normas!$A:$D,3,FALSE)*0.3)),"")</f>
      </c>
    </row>
    <row r="9976" spans="2:9" x14ac:dyDescent="0.2">
      <c r="B9976">
        <f>IF(ISBLANK(A9976),"",VLOOKUP(A9976,Normas!A:D,4,FALSE))</f>
      </c>
      <c r="E9976" s="2">
        <f>IF(ISBLANK(D9976),"",INT(YEARFRAC(D9976,'Vispārīga informācija'!$B$2)))</f>
      </c>
      <c r="F9976" s="2">
        <f>IFERROR(IF(ISBLANK($A9976),"",IF($A9976="Ūdeņraža jonu koncentrācija",VLOOKUP(Dati!$A9976,Normas!$A:$D,2,FALSE),VLOOKUP(Dati!$A9976,Normas!$A:$D,2,FALSE)*0.6)),"")</f>
      </c>
      <c r="G9976" s="2">
        <f>IFERROR(IF(ISBLANK($A9976),"",IF($A9976="Ūdeņraža jonu koncentrācija",VLOOKUP(Dati!$A9976,Normas!$A:$D,3,FALSE),VLOOKUP(Dati!$A9976,Normas!$A:$D,3,FALSE)*0.6)),"")</f>
      </c>
      <c r="H9976" s="2">
        <f>IFERROR(IF(ISBLANK($A9976),"",IF($A9976="Ūdeņraža jonu koncentrācija",VLOOKUP(Dati!$A9976,Normas!$A:$D,2,FALSE),VLOOKUP(Dati!$A9976,Normas!$A:$D,2,FALSE)*0.3)),"")</f>
      </c>
      <c r="I9976" s="2">
        <f>IFERROR(IF(ISBLANK($A9976),"",IF($A9976="Ūdeņraža jonu koncentrācija",VLOOKUP(Dati!$A9976,Normas!$A:$D,3,FALSE),VLOOKUP(Dati!$A9976,Normas!$A:$D,3,FALSE)*0.3)),"")</f>
      </c>
    </row>
    <row r="9977" spans="2:9" x14ac:dyDescent="0.2">
      <c r="B9977">
        <f>IF(ISBLANK(A9977),"",VLOOKUP(A9977,Normas!A:D,4,FALSE))</f>
      </c>
      <c r="E9977" s="2">
        <f>IF(ISBLANK(D9977),"",INT(YEARFRAC(D9977,'Vispārīga informācija'!$B$2)))</f>
      </c>
      <c r="F9977" s="2">
        <f>IFERROR(IF(ISBLANK($A9977),"",IF($A9977="Ūdeņraža jonu koncentrācija",VLOOKUP(Dati!$A9977,Normas!$A:$D,2,FALSE),VLOOKUP(Dati!$A9977,Normas!$A:$D,2,FALSE)*0.6)),"")</f>
      </c>
      <c r="G9977" s="2">
        <f>IFERROR(IF(ISBLANK($A9977),"",IF($A9977="Ūdeņraža jonu koncentrācija",VLOOKUP(Dati!$A9977,Normas!$A:$D,3,FALSE),VLOOKUP(Dati!$A9977,Normas!$A:$D,3,FALSE)*0.6)),"")</f>
      </c>
      <c r="H9977" s="2">
        <f>IFERROR(IF(ISBLANK($A9977),"",IF($A9977="Ūdeņraža jonu koncentrācija",VLOOKUP(Dati!$A9977,Normas!$A:$D,2,FALSE),VLOOKUP(Dati!$A9977,Normas!$A:$D,2,FALSE)*0.3)),"")</f>
      </c>
      <c r="I9977" s="2">
        <f>IFERROR(IF(ISBLANK($A9977),"",IF($A9977="Ūdeņraža jonu koncentrācija",VLOOKUP(Dati!$A9977,Normas!$A:$D,3,FALSE),VLOOKUP(Dati!$A9977,Normas!$A:$D,3,FALSE)*0.3)),"")</f>
      </c>
    </row>
    <row r="9978" spans="2:9" x14ac:dyDescent="0.2">
      <c r="B9978">
        <f>IF(ISBLANK(A9978),"",VLOOKUP(A9978,Normas!A:D,4,FALSE))</f>
      </c>
      <c r="E9978" s="2">
        <f>IF(ISBLANK(D9978),"",INT(YEARFRAC(D9978,'Vispārīga informācija'!$B$2)))</f>
      </c>
      <c r="F9978" s="2">
        <f>IFERROR(IF(ISBLANK($A9978),"",IF($A9978="Ūdeņraža jonu koncentrācija",VLOOKUP(Dati!$A9978,Normas!$A:$D,2,FALSE),VLOOKUP(Dati!$A9978,Normas!$A:$D,2,FALSE)*0.6)),"")</f>
      </c>
      <c r="G9978" s="2">
        <f>IFERROR(IF(ISBLANK($A9978),"",IF($A9978="Ūdeņraža jonu koncentrācija",VLOOKUP(Dati!$A9978,Normas!$A:$D,3,FALSE),VLOOKUP(Dati!$A9978,Normas!$A:$D,3,FALSE)*0.6)),"")</f>
      </c>
      <c r="H9978" s="2">
        <f>IFERROR(IF(ISBLANK($A9978),"",IF($A9978="Ūdeņraža jonu koncentrācija",VLOOKUP(Dati!$A9978,Normas!$A:$D,2,FALSE),VLOOKUP(Dati!$A9978,Normas!$A:$D,2,FALSE)*0.3)),"")</f>
      </c>
      <c r="I9978" s="2">
        <f>IFERROR(IF(ISBLANK($A9978),"",IF($A9978="Ūdeņraža jonu koncentrācija",VLOOKUP(Dati!$A9978,Normas!$A:$D,3,FALSE),VLOOKUP(Dati!$A9978,Normas!$A:$D,3,FALSE)*0.3)),"")</f>
      </c>
    </row>
    <row r="9979" spans="2:9" x14ac:dyDescent="0.2">
      <c r="B9979">
        <f>IF(ISBLANK(A9979),"",VLOOKUP(A9979,Normas!A:D,4,FALSE))</f>
      </c>
      <c r="E9979" s="2">
        <f>IF(ISBLANK(D9979),"",INT(YEARFRAC(D9979,'Vispārīga informācija'!$B$2)))</f>
      </c>
      <c r="F9979" s="2">
        <f>IFERROR(IF(ISBLANK($A9979),"",IF($A9979="Ūdeņraža jonu koncentrācija",VLOOKUP(Dati!$A9979,Normas!$A:$D,2,FALSE),VLOOKUP(Dati!$A9979,Normas!$A:$D,2,FALSE)*0.6)),"")</f>
      </c>
      <c r="G9979" s="2">
        <f>IFERROR(IF(ISBLANK($A9979),"",IF($A9979="Ūdeņraža jonu koncentrācija",VLOOKUP(Dati!$A9979,Normas!$A:$D,3,FALSE),VLOOKUP(Dati!$A9979,Normas!$A:$D,3,FALSE)*0.6)),"")</f>
      </c>
      <c r="H9979" s="2">
        <f>IFERROR(IF(ISBLANK($A9979),"",IF($A9979="Ūdeņraža jonu koncentrācija",VLOOKUP(Dati!$A9979,Normas!$A:$D,2,FALSE),VLOOKUP(Dati!$A9979,Normas!$A:$D,2,FALSE)*0.3)),"")</f>
      </c>
      <c r="I9979" s="2">
        <f>IFERROR(IF(ISBLANK($A9979),"",IF($A9979="Ūdeņraža jonu koncentrācija",VLOOKUP(Dati!$A9979,Normas!$A:$D,3,FALSE),VLOOKUP(Dati!$A9979,Normas!$A:$D,3,FALSE)*0.3)),"")</f>
      </c>
    </row>
    <row r="9980" spans="2:9" x14ac:dyDescent="0.2">
      <c r="B9980">
        <f>IF(ISBLANK(A9980),"",VLOOKUP(A9980,Normas!A:D,4,FALSE))</f>
      </c>
      <c r="E9980" s="2">
        <f>IF(ISBLANK(D9980),"",INT(YEARFRAC(D9980,'Vispārīga informācija'!$B$2)))</f>
      </c>
      <c r="F9980" s="2">
        <f>IFERROR(IF(ISBLANK($A9980),"",IF($A9980="Ūdeņraža jonu koncentrācija",VLOOKUP(Dati!$A9980,Normas!$A:$D,2,FALSE),VLOOKUP(Dati!$A9980,Normas!$A:$D,2,FALSE)*0.6)),"")</f>
      </c>
      <c r="G9980" s="2">
        <f>IFERROR(IF(ISBLANK($A9980),"",IF($A9980="Ūdeņraža jonu koncentrācija",VLOOKUP(Dati!$A9980,Normas!$A:$D,3,FALSE),VLOOKUP(Dati!$A9980,Normas!$A:$D,3,FALSE)*0.6)),"")</f>
      </c>
      <c r="H9980" s="2">
        <f>IFERROR(IF(ISBLANK($A9980),"",IF($A9980="Ūdeņraža jonu koncentrācija",VLOOKUP(Dati!$A9980,Normas!$A:$D,2,FALSE),VLOOKUP(Dati!$A9980,Normas!$A:$D,2,FALSE)*0.3)),"")</f>
      </c>
      <c r="I9980" s="2">
        <f>IFERROR(IF(ISBLANK($A9980),"",IF($A9980="Ūdeņraža jonu koncentrācija",VLOOKUP(Dati!$A9980,Normas!$A:$D,3,FALSE),VLOOKUP(Dati!$A9980,Normas!$A:$D,3,FALSE)*0.3)),"")</f>
      </c>
    </row>
    <row r="9981" spans="2:9" x14ac:dyDescent="0.2">
      <c r="B9981">
        <f>IF(ISBLANK(A9981),"",VLOOKUP(A9981,Normas!A:D,4,FALSE))</f>
      </c>
      <c r="E9981" s="2">
        <f>IF(ISBLANK(D9981),"",INT(YEARFRAC(D9981,'Vispārīga informācija'!$B$2)))</f>
      </c>
      <c r="F9981" s="2">
        <f>IFERROR(IF(ISBLANK($A9981),"",IF($A9981="Ūdeņraža jonu koncentrācija",VLOOKUP(Dati!$A9981,Normas!$A:$D,2,FALSE),VLOOKUP(Dati!$A9981,Normas!$A:$D,2,FALSE)*0.6)),"")</f>
      </c>
      <c r="G9981" s="2">
        <f>IFERROR(IF(ISBLANK($A9981),"",IF($A9981="Ūdeņraža jonu koncentrācija",VLOOKUP(Dati!$A9981,Normas!$A:$D,3,FALSE),VLOOKUP(Dati!$A9981,Normas!$A:$D,3,FALSE)*0.6)),"")</f>
      </c>
      <c r="H9981" s="2">
        <f>IFERROR(IF(ISBLANK($A9981),"",IF($A9981="Ūdeņraža jonu koncentrācija",VLOOKUP(Dati!$A9981,Normas!$A:$D,2,FALSE),VLOOKUP(Dati!$A9981,Normas!$A:$D,2,FALSE)*0.3)),"")</f>
      </c>
      <c r="I9981" s="2">
        <f>IFERROR(IF(ISBLANK($A9981),"",IF($A9981="Ūdeņraža jonu koncentrācija",VLOOKUP(Dati!$A9981,Normas!$A:$D,3,FALSE),VLOOKUP(Dati!$A9981,Normas!$A:$D,3,FALSE)*0.3)),"")</f>
      </c>
    </row>
    <row r="9982" spans="2:9" x14ac:dyDescent="0.2">
      <c r="B9982">
        <f>IF(ISBLANK(A9982),"",VLOOKUP(A9982,Normas!A:D,4,FALSE))</f>
      </c>
      <c r="E9982" s="2">
        <f>IF(ISBLANK(D9982),"",INT(YEARFRAC(D9982,'Vispārīga informācija'!$B$2)))</f>
      </c>
      <c r="F9982" s="2">
        <f>IFERROR(IF(ISBLANK($A9982),"",IF($A9982="Ūdeņraža jonu koncentrācija",VLOOKUP(Dati!$A9982,Normas!$A:$D,2,FALSE),VLOOKUP(Dati!$A9982,Normas!$A:$D,2,FALSE)*0.6)),"")</f>
      </c>
      <c r="G9982" s="2">
        <f>IFERROR(IF(ISBLANK($A9982),"",IF($A9982="Ūdeņraža jonu koncentrācija",VLOOKUP(Dati!$A9982,Normas!$A:$D,3,FALSE),VLOOKUP(Dati!$A9982,Normas!$A:$D,3,FALSE)*0.6)),"")</f>
      </c>
      <c r="H9982" s="2">
        <f>IFERROR(IF(ISBLANK($A9982),"",IF($A9982="Ūdeņraža jonu koncentrācija",VLOOKUP(Dati!$A9982,Normas!$A:$D,2,FALSE),VLOOKUP(Dati!$A9982,Normas!$A:$D,2,FALSE)*0.3)),"")</f>
      </c>
      <c r="I9982" s="2">
        <f>IFERROR(IF(ISBLANK($A9982),"",IF($A9982="Ūdeņraža jonu koncentrācija",VLOOKUP(Dati!$A9982,Normas!$A:$D,3,FALSE),VLOOKUP(Dati!$A9982,Normas!$A:$D,3,FALSE)*0.3)),"")</f>
      </c>
    </row>
    <row r="9983" spans="2:9" x14ac:dyDescent="0.2">
      <c r="B9983">
        <f>IF(ISBLANK(A9983),"",VLOOKUP(A9983,Normas!A:D,4,FALSE))</f>
      </c>
      <c r="E9983" s="2">
        <f>IF(ISBLANK(D9983),"",INT(YEARFRAC(D9983,'Vispārīga informācija'!$B$2)))</f>
      </c>
      <c r="F9983" s="2">
        <f>IFERROR(IF(ISBLANK($A9983),"",IF($A9983="Ūdeņraža jonu koncentrācija",VLOOKUP(Dati!$A9983,Normas!$A:$D,2,FALSE),VLOOKUP(Dati!$A9983,Normas!$A:$D,2,FALSE)*0.6)),"")</f>
      </c>
      <c r="G9983" s="2">
        <f>IFERROR(IF(ISBLANK($A9983),"",IF($A9983="Ūdeņraža jonu koncentrācija",VLOOKUP(Dati!$A9983,Normas!$A:$D,3,FALSE),VLOOKUP(Dati!$A9983,Normas!$A:$D,3,FALSE)*0.6)),"")</f>
      </c>
      <c r="H9983" s="2">
        <f>IFERROR(IF(ISBLANK($A9983),"",IF($A9983="Ūdeņraža jonu koncentrācija",VLOOKUP(Dati!$A9983,Normas!$A:$D,2,FALSE),VLOOKUP(Dati!$A9983,Normas!$A:$D,2,FALSE)*0.3)),"")</f>
      </c>
      <c r="I9983" s="2">
        <f>IFERROR(IF(ISBLANK($A9983),"",IF($A9983="Ūdeņraža jonu koncentrācija",VLOOKUP(Dati!$A9983,Normas!$A:$D,3,FALSE),VLOOKUP(Dati!$A9983,Normas!$A:$D,3,FALSE)*0.3)),"")</f>
      </c>
    </row>
    <row r="9984" spans="2:9" x14ac:dyDescent="0.2">
      <c r="B9984">
        <f>IF(ISBLANK(A9984),"",VLOOKUP(A9984,Normas!A:D,4,FALSE))</f>
      </c>
      <c r="E9984" s="2">
        <f>IF(ISBLANK(D9984),"",INT(YEARFRAC(D9984,'Vispārīga informācija'!$B$2)))</f>
      </c>
      <c r="F9984" s="2">
        <f>IFERROR(IF(ISBLANK($A9984),"",IF($A9984="Ūdeņraža jonu koncentrācija",VLOOKUP(Dati!$A9984,Normas!$A:$D,2,FALSE),VLOOKUP(Dati!$A9984,Normas!$A:$D,2,FALSE)*0.6)),"")</f>
      </c>
      <c r="G9984" s="2">
        <f>IFERROR(IF(ISBLANK($A9984),"",IF($A9984="Ūdeņraža jonu koncentrācija",VLOOKUP(Dati!$A9984,Normas!$A:$D,3,FALSE),VLOOKUP(Dati!$A9984,Normas!$A:$D,3,FALSE)*0.6)),"")</f>
      </c>
      <c r="H9984" s="2">
        <f>IFERROR(IF(ISBLANK($A9984),"",IF($A9984="Ūdeņraža jonu koncentrācija",VLOOKUP(Dati!$A9984,Normas!$A:$D,2,FALSE),VLOOKUP(Dati!$A9984,Normas!$A:$D,2,FALSE)*0.3)),"")</f>
      </c>
      <c r="I9984" s="2">
        <f>IFERROR(IF(ISBLANK($A9984),"",IF($A9984="Ūdeņraža jonu koncentrācija",VLOOKUP(Dati!$A9984,Normas!$A:$D,3,FALSE),VLOOKUP(Dati!$A9984,Normas!$A:$D,3,FALSE)*0.3)),"")</f>
      </c>
    </row>
    <row r="9985" spans="2:9" x14ac:dyDescent="0.2">
      <c r="B9985">
        <f>IF(ISBLANK(A9985),"",VLOOKUP(A9985,Normas!A:D,4,FALSE))</f>
      </c>
      <c r="E9985" s="2">
        <f>IF(ISBLANK(D9985),"",INT(YEARFRAC(D9985,'Vispārīga informācija'!$B$2)))</f>
      </c>
      <c r="F9985" s="2">
        <f>IFERROR(IF(ISBLANK($A9985),"",IF($A9985="Ūdeņraža jonu koncentrācija",VLOOKUP(Dati!$A9985,Normas!$A:$D,2,FALSE),VLOOKUP(Dati!$A9985,Normas!$A:$D,2,FALSE)*0.6)),"")</f>
      </c>
      <c r="G9985" s="2">
        <f>IFERROR(IF(ISBLANK($A9985),"",IF($A9985="Ūdeņraža jonu koncentrācija",VLOOKUP(Dati!$A9985,Normas!$A:$D,3,FALSE),VLOOKUP(Dati!$A9985,Normas!$A:$D,3,FALSE)*0.6)),"")</f>
      </c>
      <c r="H9985" s="2">
        <f>IFERROR(IF(ISBLANK($A9985),"",IF($A9985="Ūdeņraža jonu koncentrācija",VLOOKUP(Dati!$A9985,Normas!$A:$D,2,FALSE),VLOOKUP(Dati!$A9985,Normas!$A:$D,2,FALSE)*0.3)),"")</f>
      </c>
      <c r="I9985" s="2">
        <f>IFERROR(IF(ISBLANK($A9985),"",IF($A9985="Ūdeņraža jonu koncentrācija",VLOOKUP(Dati!$A9985,Normas!$A:$D,3,FALSE),VLOOKUP(Dati!$A9985,Normas!$A:$D,3,FALSE)*0.3)),"")</f>
      </c>
    </row>
    <row r="9986" spans="2:9" x14ac:dyDescent="0.2">
      <c r="B9986">
        <f>IF(ISBLANK(A9986),"",VLOOKUP(A9986,Normas!A:D,4,FALSE))</f>
      </c>
      <c r="E9986" s="2">
        <f>IF(ISBLANK(D9986),"",INT(YEARFRAC(D9986,'Vispārīga informācija'!$B$2)))</f>
      </c>
      <c r="F9986" s="2">
        <f>IFERROR(IF(ISBLANK($A9986),"",IF($A9986="Ūdeņraža jonu koncentrācija",VLOOKUP(Dati!$A9986,Normas!$A:$D,2,FALSE),VLOOKUP(Dati!$A9986,Normas!$A:$D,2,FALSE)*0.6)),"")</f>
      </c>
      <c r="G9986" s="2">
        <f>IFERROR(IF(ISBLANK($A9986),"",IF($A9986="Ūdeņraža jonu koncentrācija",VLOOKUP(Dati!$A9986,Normas!$A:$D,3,FALSE),VLOOKUP(Dati!$A9986,Normas!$A:$D,3,FALSE)*0.6)),"")</f>
      </c>
      <c r="H9986" s="2">
        <f>IFERROR(IF(ISBLANK($A9986),"",IF($A9986="Ūdeņraža jonu koncentrācija",VLOOKUP(Dati!$A9986,Normas!$A:$D,2,FALSE),VLOOKUP(Dati!$A9986,Normas!$A:$D,2,FALSE)*0.3)),"")</f>
      </c>
      <c r="I9986" s="2">
        <f>IFERROR(IF(ISBLANK($A9986),"",IF($A9986="Ūdeņraža jonu koncentrācija",VLOOKUP(Dati!$A9986,Normas!$A:$D,3,FALSE),VLOOKUP(Dati!$A9986,Normas!$A:$D,3,FALSE)*0.3)),"")</f>
      </c>
    </row>
    <row r="9987" spans="2:9" x14ac:dyDescent="0.2">
      <c r="B9987">
        <f>IF(ISBLANK(A9987),"",VLOOKUP(A9987,Normas!A:D,4,FALSE))</f>
      </c>
      <c r="E9987" s="2">
        <f>IF(ISBLANK(D9987),"",INT(YEARFRAC(D9987,'Vispārīga informācija'!$B$2)))</f>
      </c>
      <c r="F9987" s="2">
        <f>IFERROR(IF(ISBLANK($A9987),"",IF($A9987="Ūdeņraža jonu koncentrācija",VLOOKUP(Dati!$A9987,Normas!$A:$D,2,FALSE),VLOOKUP(Dati!$A9987,Normas!$A:$D,2,FALSE)*0.6)),"")</f>
      </c>
      <c r="G9987" s="2">
        <f>IFERROR(IF(ISBLANK($A9987),"",IF($A9987="Ūdeņraža jonu koncentrācija",VLOOKUP(Dati!$A9987,Normas!$A:$D,3,FALSE),VLOOKUP(Dati!$A9987,Normas!$A:$D,3,FALSE)*0.6)),"")</f>
      </c>
      <c r="H9987" s="2">
        <f>IFERROR(IF(ISBLANK($A9987),"",IF($A9987="Ūdeņraža jonu koncentrācija",VLOOKUP(Dati!$A9987,Normas!$A:$D,2,FALSE),VLOOKUP(Dati!$A9987,Normas!$A:$D,2,FALSE)*0.3)),"")</f>
      </c>
      <c r="I9987" s="2">
        <f>IFERROR(IF(ISBLANK($A9987),"",IF($A9987="Ūdeņraža jonu koncentrācija",VLOOKUP(Dati!$A9987,Normas!$A:$D,3,FALSE),VLOOKUP(Dati!$A9987,Normas!$A:$D,3,FALSE)*0.3)),"")</f>
      </c>
    </row>
    <row r="9988" spans="2:9" x14ac:dyDescent="0.2">
      <c r="B9988">
        <f>IF(ISBLANK(A9988),"",VLOOKUP(A9988,Normas!A:D,4,FALSE))</f>
      </c>
      <c r="E9988" s="2">
        <f>IF(ISBLANK(D9988),"",INT(YEARFRAC(D9988,'Vispārīga informācija'!$B$2)))</f>
      </c>
      <c r="F9988" s="2">
        <f>IFERROR(IF(ISBLANK($A9988),"",IF($A9988="Ūdeņraža jonu koncentrācija",VLOOKUP(Dati!$A9988,Normas!$A:$D,2,FALSE),VLOOKUP(Dati!$A9988,Normas!$A:$D,2,FALSE)*0.6)),"")</f>
      </c>
      <c r="G9988" s="2">
        <f>IFERROR(IF(ISBLANK($A9988),"",IF($A9988="Ūdeņraža jonu koncentrācija",VLOOKUP(Dati!$A9988,Normas!$A:$D,3,FALSE),VLOOKUP(Dati!$A9988,Normas!$A:$D,3,FALSE)*0.6)),"")</f>
      </c>
      <c r="H9988" s="2">
        <f>IFERROR(IF(ISBLANK($A9988),"",IF($A9988="Ūdeņraža jonu koncentrācija",VLOOKUP(Dati!$A9988,Normas!$A:$D,2,FALSE),VLOOKUP(Dati!$A9988,Normas!$A:$D,2,FALSE)*0.3)),"")</f>
      </c>
      <c r="I9988" s="2">
        <f>IFERROR(IF(ISBLANK($A9988),"",IF($A9988="Ūdeņraža jonu koncentrācija",VLOOKUP(Dati!$A9988,Normas!$A:$D,3,FALSE),VLOOKUP(Dati!$A9988,Normas!$A:$D,3,FALSE)*0.3)),"")</f>
      </c>
    </row>
    <row r="9989" spans="2:9" x14ac:dyDescent="0.2">
      <c r="B9989">
        <f>IF(ISBLANK(A9989),"",VLOOKUP(A9989,Normas!A:D,4,FALSE))</f>
      </c>
      <c r="E9989" s="2">
        <f>IF(ISBLANK(D9989),"",INT(YEARFRAC(D9989,'Vispārīga informācija'!$B$2)))</f>
      </c>
      <c r="F9989" s="2">
        <f>IFERROR(IF(ISBLANK($A9989),"",IF($A9989="Ūdeņraža jonu koncentrācija",VLOOKUP(Dati!$A9989,Normas!$A:$D,2,FALSE),VLOOKUP(Dati!$A9989,Normas!$A:$D,2,FALSE)*0.6)),"")</f>
      </c>
      <c r="G9989" s="2">
        <f>IFERROR(IF(ISBLANK($A9989),"",IF($A9989="Ūdeņraža jonu koncentrācija",VLOOKUP(Dati!$A9989,Normas!$A:$D,3,FALSE),VLOOKUP(Dati!$A9989,Normas!$A:$D,3,FALSE)*0.6)),"")</f>
      </c>
      <c r="H9989" s="2">
        <f>IFERROR(IF(ISBLANK($A9989),"",IF($A9989="Ūdeņraža jonu koncentrācija",VLOOKUP(Dati!$A9989,Normas!$A:$D,2,FALSE),VLOOKUP(Dati!$A9989,Normas!$A:$D,2,FALSE)*0.3)),"")</f>
      </c>
      <c r="I9989" s="2">
        <f>IFERROR(IF(ISBLANK($A9989),"",IF($A9989="Ūdeņraža jonu koncentrācija",VLOOKUP(Dati!$A9989,Normas!$A:$D,3,FALSE),VLOOKUP(Dati!$A9989,Normas!$A:$D,3,FALSE)*0.3)),"")</f>
      </c>
    </row>
    <row r="9990" spans="2:9" x14ac:dyDescent="0.2">
      <c r="B9990">
        <f>IF(ISBLANK(A9990),"",VLOOKUP(A9990,Normas!A:D,4,FALSE))</f>
      </c>
      <c r="E9990" s="2">
        <f>IF(ISBLANK(D9990),"",INT(YEARFRAC(D9990,'Vispārīga informācija'!$B$2)))</f>
      </c>
      <c r="F9990" s="2">
        <f>IFERROR(IF(ISBLANK($A9990),"",IF($A9990="Ūdeņraža jonu koncentrācija",VLOOKUP(Dati!$A9990,Normas!$A:$D,2,FALSE),VLOOKUP(Dati!$A9990,Normas!$A:$D,2,FALSE)*0.6)),"")</f>
      </c>
      <c r="G9990" s="2">
        <f>IFERROR(IF(ISBLANK($A9990),"",IF($A9990="Ūdeņraža jonu koncentrācija",VLOOKUP(Dati!$A9990,Normas!$A:$D,3,FALSE),VLOOKUP(Dati!$A9990,Normas!$A:$D,3,FALSE)*0.6)),"")</f>
      </c>
      <c r="H9990" s="2">
        <f>IFERROR(IF(ISBLANK($A9990),"",IF($A9990="Ūdeņraža jonu koncentrācija",VLOOKUP(Dati!$A9990,Normas!$A:$D,2,FALSE),VLOOKUP(Dati!$A9990,Normas!$A:$D,2,FALSE)*0.3)),"")</f>
      </c>
      <c r="I9990" s="2">
        <f>IFERROR(IF(ISBLANK($A9990),"",IF($A9990="Ūdeņraža jonu koncentrācija",VLOOKUP(Dati!$A9990,Normas!$A:$D,3,FALSE),VLOOKUP(Dati!$A9990,Normas!$A:$D,3,FALSE)*0.3)),"")</f>
      </c>
    </row>
    <row r="9991" spans="2:9" x14ac:dyDescent="0.2">
      <c r="B9991">
        <f>IF(ISBLANK(A9991),"",VLOOKUP(A9991,Normas!A:D,4,FALSE))</f>
      </c>
      <c r="E9991" s="2">
        <f>IF(ISBLANK(D9991),"",INT(YEARFRAC(D9991,'Vispārīga informācija'!$B$2)))</f>
      </c>
      <c r="F9991" s="2">
        <f>IFERROR(IF(ISBLANK($A9991),"",IF($A9991="Ūdeņraža jonu koncentrācija",VLOOKUP(Dati!$A9991,Normas!$A:$D,2,FALSE),VLOOKUP(Dati!$A9991,Normas!$A:$D,2,FALSE)*0.6)),"")</f>
      </c>
      <c r="G9991" s="2">
        <f>IFERROR(IF(ISBLANK($A9991),"",IF($A9991="Ūdeņraža jonu koncentrācija",VLOOKUP(Dati!$A9991,Normas!$A:$D,3,FALSE),VLOOKUP(Dati!$A9991,Normas!$A:$D,3,FALSE)*0.6)),"")</f>
      </c>
      <c r="H9991" s="2">
        <f>IFERROR(IF(ISBLANK($A9991),"",IF($A9991="Ūdeņraža jonu koncentrācija",VLOOKUP(Dati!$A9991,Normas!$A:$D,2,FALSE),VLOOKUP(Dati!$A9991,Normas!$A:$D,2,FALSE)*0.3)),"")</f>
      </c>
      <c r="I9991" s="2">
        <f>IFERROR(IF(ISBLANK($A9991),"",IF($A9991="Ūdeņraža jonu koncentrācija",VLOOKUP(Dati!$A9991,Normas!$A:$D,3,FALSE),VLOOKUP(Dati!$A9991,Normas!$A:$D,3,FALSE)*0.3)),"")</f>
      </c>
    </row>
    <row r="9992" spans="2:9" x14ac:dyDescent="0.2">
      <c r="B9992">
        <f>IF(ISBLANK(A9992),"",VLOOKUP(A9992,Normas!A:D,4,FALSE))</f>
      </c>
      <c r="E9992" s="2">
        <f>IF(ISBLANK(D9992),"",INT(YEARFRAC(D9992,'Vispārīga informācija'!$B$2)))</f>
      </c>
      <c r="F9992" s="2">
        <f>IFERROR(IF(ISBLANK($A9992),"",IF($A9992="Ūdeņraža jonu koncentrācija",VLOOKUP(Dati!$A9992,Normas!$A:$D,2,FALSE),VLOOKUP(Dati!$A9992,Normas!$A:$D,2,FALSE)*0.6)),"")</f>
      </c>
      <c r="G9992" s="2">
        <f>IFERROR(IF(ISBLANK($A9992),"",IF($A9992="Ūdeņraža jonu koncentrācija",VLOOKUP(Dati!$A9992,Normas!$A:$D,3,FALSE),VLOOKUP(Dati!$A9992,Normas!$A:$D,3,FALSE)*0.6)),"")</f>
      </c>
      <c r="H9992" s="2">
        <f>IFERROR(IF(ISBLANK($A9992),"",IF($A9992="Ūdeņraža jonu koncentrācija",VLOOKUP(Dati!$A9992,Normas!$A:$D,2,FALSE),VLOOKUP(Dati!$A9992,Normas!$A:$D,2,FALSE)*0.3)),"")</f>
      </c>
      <c r="I9992" s="2">
        <f>IFERROR(IF(ISBLANK($A9992),"",IF($A9992="Ūdeņraža jonu koncentrācija",VLOOKUP(Dati!$A9992,Normas!$A:$D,3,FALSE),VLOOKUP(Dati!$A9992,Normas!$A:$D,3,FALSE)*0.3)),"")</f>
      </c>
    </row>
    <row r="9993" spans="2:9" x14ac:dyDescent="0.2">
      <c r="B9993">
        <f>IF(ISBLANK(A9993),"",VLOOKUP(A9993,Normas!A:D,4,FALSE))</f>
      </c>
      <c r="E9993" s="2">
        <f>IF(ISBLANK(D9993),"",INT(YEARFRAC(D9993,'Vispārīga informācija'!$B$2)))</f>
      </c>
      <c r="F9993" s="2">
        <f>IFERROR(IF(ISBLANK($A9993),"",IF($A9993="Ūdeņraža jonu koncentrācija",VLOOKUP(Dati!$A9993,Normas!$A:$D,2,FALSE),VLOOKUP(Dati!$A9993,Normas!$A:$D,2,FALSE)*0.6)),"")</f>
      </c>
      <c r="G9993" s="2">
        <f>IFERROR(IF(ISBLANK($A9993),"",IF($A9993="Ūdeņraža jonu koncentrācija",VLOOKUP(Dati!$A9993,Normas!$A:$D,3,FALSE),VLOOKUP(Dati!$A9993,Normas!$A:$D,3,FALSE)*0.6)),"")</f>
      </c>
      <c r="H9993" s="2">
        <f>IFERROR(IF(ISBLANK($A9993),"",IF($A9993="Ūdeņraža jonu koncentrācija",VLOOKUP(Dati!$A9993,Normas!$A:$D,2,FALSE),VLOOKUP(Dati!$A9993,Normas!$A:$D,2,FALSE)*0.3)),"")</f>
      </c>
      <c r="I9993" s="2">
        <f>IFERROR(IF(ISBLANK($A9993),"",IF($A9993="Ūdeņraža jonu koncentrācija",VLOOKUP(Dati!$A9993,Normas!$A:$D,3,FALSE),VLOOKUP(Dati!$A9993,Normas!$A:$D,3,FALSE)*0.3)),"")</f>
      </c>
    </row>
    <row r="9994" spans="2:9" x14ac:dyDescent="0.2">
      <c r="B9994">
        <f>IF(ISBLANK(A9994),"",VLOOKUP(A9994,Normas!A:D,4,FALSE))</f>
      </c>
      <c r="E9994" s="2">
        <f>IF(ISBLANK(D9994),"",INT(YEARFRAC(D9994,'Vispārīga informācija'!$B$2)))</f>
      </c>
      <c r="F9994" s="2">
        <f>IFERROR(IF(ISBLANK($A9994),"",IF($A9994="Ūdeņraža jonu koncentrācija",VLOOKUP(Dati!$A9994,Normas!$A:$D,2,FALSE),VLOOKUP(Dati!$A9994,Normas!$A:$D,2,FALSE)*0.6)),"")</f>
      </c>
      <c r="G9994" s="2">
        <f>IFERROR(IF(ISBLANK($A9994),"",IF($A9994="Ūdeņraža jonu koncentrācija",VLOOKUP(Dati!$A9994,Normas!$A:$D,3,FALSE),VLOOKUP(Dati!$A9994,Normas!$A:$D,3,FALSE)*0.6)),"")</f>
      </c>
      <c r="H9994" s="2">
        <f>IFERROR(IF(ISBLANK($A9994),"",IF($A9994="Ūdeņraža jonu koncentrācija",VLOOKUP(Dati!$A9994,Normas!$A:$D,2,FALSE),VLOOKUP(Dati!$A9994,Normas!$A:$D,2,FALSE)*0.3)),"")</f>
      </c>
      <c r="I9994" s="2">
        <f>IFERROR(IF(ISBLANK($A9994),"",IF($A9994="Ūdeņraža jonu koncentrācija",VLOOKUP(Dati!$A9994,Normas!$A:$D,3,FALSE),VLOOKUP(Dati!$A9994,Normas!$A:$D,3,FALSE)*0.3)),"")</f>
      </c>
    </row>
    <row r="9995" spans="2:9" x14ac:dyDescent="0.2">
      <c r="B9995">
        <f>IF(ISBLANK(A9995),"",VLOOKUP(A9995,Normas!A:D,4,FALSE))</f>
      </c>
      <c r="E9995" s="2">
        <f>IF(ISBLANK(D9995),"",INT(YEARFRAC(D9995,'Vispārīga informācija'!$B$2)))</f>
      </c>
      <c r="F9995" s="2">
        <f>IFERROR(IF(ISBLANK($A9995),"",IF($A9995="Ūdeņraža jonu koncentrācija",VLOOKUP(Dati!$A9995,Normas!$A:$D,2,FALSE),VLOOKUP(Dati!$A9995,Normas!$A:$D,2,FALSE)*0.6)),"")</f>
      </c>
      <c r="G9995" s="2">
        <f>IFERROR(IF(ISBLANK($A9995),"",IF($A9995="Ūdeņraža jonu koncentrācija",VLOOKUP(Dati!$A9995,Normas!$A:$D,3,FALSE),VLOOKUP(Dati!$A9995,Normas!$A:$D,3,FALSE)*0.6)),"")</f>
      </c>
      <c r="H9995" s="2">
        <f>IFERROR(IF(ISBLANK($A9995),"",IF($A9995="Ūdeņraža jonu koncentrācija",VLOOKUP(Dati!$A9995,Normas!$A:$D,2,FALSE),VLOOKUP(Dati!$A9995,Normas!$A:$D,2,FALSE)*0.3)),"")</f>
      </c>
      <c r="I9995" s="2">
        <f>IFERROR(IF(ISBLANK($A9995),"",IF($A9995="Ūdeņraža jonu koncentrācija",VLOOKUP(Dati!$A9995,Normas!$A:$D,3,FALSE),VLOOKUP(Dati!$A9995,Normas!$A:$D,3,FALSE)*0.3)),"")</f>
      </c>
    </row>
    <row r="9996" spans="2:9" x14ac:dyDescent="0.2">
      <c r="B9996">
        <f>IF(ISBLANK(A9996),"",VLOOKUP(A9996,Normas!A:D,4,FALSE))</f>
      </c>
      <c r="E9996" s="2">
        <f>IF(ISBLANK(D9996),"",INT(YEARFRAC(D9996,'Vispārīga informācija'!$B$2)))</f>
      </c>
      <c r="F9996" s="2">
        <f>IFERROR(IF(ISBLANK($A9996),"",IF($A9996="Ūdeņraža jonu koncentrācija",VLOOKUP(Dati!$A9996,Normas!$A:$D,2,FALSE),VLOOKUP(Dati!$A9996,Normas!$A:$D,2,FALSE)*0.6)),"")</f>
      </c>
      <c r="G9996" s="2">
        <f>IFERROR(IF(ISBLANK($A9996),"",IF($A9996="Ūdeņraža jonu koncentrācija",VLOOKUP(Dati!$A9996,Normas!$A:$D,3,FALSE),VLOOKUP(Dati!$A9996,Normas!$A:$D,3,FALSE)*0.6)),"")</f>
      </c>
      <c r="H9996" s="2">
        <f>IFERROR(IF(ISBLANK($A9996),"",IF($A9996="Ūdeņraža jonu koncentrācija",VLOOKUP(Dati!$A9996,Normas!$A:$D,2,FALSE),VLOOKUP(Dati!$A9996,Normas!$A:$D,2,FALSE)*0.3)),"")</f>
      </c>
      <c r="I9996" s="2">
        <f>IFERROR(IF(ISBLANK($A9996),"",IF($A9996="Ūdeņraža jonu koncentrācija",VLOOKUP(Dati!$A9996,Normas!$A:$D,3,FALSE),VLOOKUP(Dati!$A9996,Normas!$A:$D,3,FALSE)*0.3)),"")</f>
      </c>
    </row>
    <row r="9997" spans="2:9" x14ac:dyDescent="0.2">
      <c r="B9997">
        <f>IF(ISBLANK(A9997),"",VLOOKUP(A9997,Normas!A:D,4,FALSE))</f>
      </c>
      <c r="E9997" s="2">
        <f>IF(ISBLANK(D9997),"",INT(YEARFRAC(D9997,'Vispārīga informācija'!$B$2)))</f>
      </c>
      <c r="F9997" s="2">
        <f>IFERROR(IF(ISBLANK($A9997),"",IF($A9997="Ūdeņraža jonu koncentrācija",VLOOKUP(Dati!$A9997,Normas!$A:$D,2,FALSE),VLOOKUP(Dati!$A9997,Normas!$A:$D,2,FALSE)*0.6)),"")</f>
      </c>
      <c r="G9997" s="2">
        <f>IFERROR(IF(ISBLANK($A9997),"",IF($A9997="Ūdeņraža jonu koncentrācija",VLOOKUP(Dati!$A9997,Normas!$A:$D,3,FALSE),VLOOKUP(Dati!$A9997,Normas!$A:$D,3,FALSE)*0.6)),"")</f>
      </c>
      <c r="H9997" s="2">
        <f>IFERROR(IF(ISBLANK($A9997),"",IF($A9997="Ūdeņraža jonu koncentrācija",VLOOKUP(Dati!$A9997,Normas!$A:$D,2,FALSE),VLOOKUP(Dati!$A9997,Normas!$A:$D,2,FALSE)*0.3)),"")</f>
      </c>
      <c r="I9997" s="2">
        <f>IFERROR(IF(ISBLANK($A9997),"",IF($A9997="Ūdeņraža jonu koncentrācija",VLOOKUP(Dati!$A9997,Normas!$A:$D,3,FALSE),VLOOKUP(Dati!$A9997,Normas!$A:$D,3,FALSE)*0.3)),"")</f>
      </c>
    </row>
    <row r="9998" spans="2:9" x14ac:dyDescent="0.2">
      <c r="B9998">
        <f>IF(ISBLANK(A9998),"",VLOOKUP(A9998,Normas!A:D,4,FALSE))</f>
      </c>
      <c r="E9998" s="2">
        <f>IF(ISBLANK(D9998),"",INT(YEARFRAC(D9998,'Vispārīga informācija'!$B$2)))</f>
      </c>
      <c r="F9998" s="2">
        <f>IFERROR(IF(ISBLANK($A9998),"",IF($A9998="Ūdeņraža jonu koncentrācija",VLOOKUP(Dati!$A9998,Normas!$A:$D,2,FALSE),VLOOKUP(Dati!$A9998,Normas!$A:$D,2,FALSE)*0.6)),"")</f>
      </c>
      <c r="G9998" s="2">
        <f>IFERROR(IF(ISBLANK($A9998),"",IF($A9998="Ūdeņraža jonu koncentrācija",VLOOKUP(Dati!$A9998,Normas!$A:$D,3,FALSE),VLOOKUP(Dati!$A9998,Normas!$A:$D,3,FALSE)*0.6)),"")</f>
      </c>
      <c r="H9998" s="2">
        <f>IFERROR(IF(ISBLANK($A9998),"",IF($A9998="Ūdeņraža jonu koncentrācija",VLOOKUP(Dati!$A9998,Normas!$A:$D,2,FALSE),VLOOKUP(Dati!$A9998,Normas!$A:$D,2,FALSE)*0.3)),"")</f>
      </c>
      <c r="I9998" s="2">
        <f>IFERROR(IF(ISBLANK($A9998),"",IF($A9998="Ūdeņraža jonu koncentrācija",VLOOKUP(Dati!$A9998,Normas!$A:$D,3,FALSE),VLOOKUP(Dati!$A9998,Normas!$A:$D,3,FALSE)*0.3)),"")</f>
      </c>
    </row>
    <row r="9999" spans="2:9" x14ac:dyDescent="0.2">
      <c r="B9999">
        <f>IF(ISBLANK(A9999),"",VLOOKUP(A9999,Normas!A:D,4,FALSE))</f>
      </c>
      <c r="E9999" s="2">
        <f>IF(ISBLANK(D9999),"",INT(YEARFRAC(D9999,'Vispārīga informācija'!$B$2)))</f>
      </c>
      <c r="F9999" s="2">
        <f>IFERROR(IF(ISBLANK($A9999),"",IF($A9999="Ūdeņraža jonu koncentrācija",VLOOKUP(Dati!$A9999,Normas!$A:$D,2,FALSE),VLOOKUP(Dati!$A9999,Normas!$A:$D,2,FALSE)*0.6)),"")</f>
      </c>
      <c r="G9999" s="2">
        <f>IFERROR(IF(ISBLANK($A9999),"",IF($A9999="Ūdeņraža jonu koncentrācija",VLOOKUP(Dati!$A9999,Normas!$A:$D,3,FALSE),VLOOKUP(Dati!$A9999,Normas!$A:$D,3,FALSE)*0.6)),"")</f>
      </c>
      <c r="H9999" s="2">
        <f>IFERROR(IF(ISBLANK($A9999),"",IF($A9999="Ūdeņraža jonu koncentrācija",VLOOKUP(Dati!$A9999,Normas!$A:$D,2,FALSE),VLOOKUP(Dati!$A9999,Normas!$A:$D,2,FALSE)*0.3)),"")</f>
      </c>
      <c r="I9999" s="2">
        <f>IFERROR(IF(ISBLANK($A9999),"",IF($A9999="Ūdeņraža jonu koncentrācija",VLOOKUP(Dati!$A9999,Normas!$A:$D,3,FALSE),VLOOKUP(Dati!$A9999,Normas!$A:$D,3,FALSE)*0.3)),"")</f>
      </c>
    </row>
    <row r="10000" spans="2:9" x14ac:dyDescent="0.2">
      <c r="B10000">
        <f>IF(ISBLANK(A10000),"",VLOOKUP(A10000,Normas!A:D,4,FALSE))</f>
      </c>
      <c r="E10000" s="2">
        <f>IF(ISBLANK(D10000),"",INT(YEARFRAC(D10000,'Vispārīga informācija'!$B$2)))</f>
      </c>
      <c r="F10000" s="2">
        <f>IFERROR(IF(ISBLANK($A10000),"",IF($A10000="Ūdeņraža jonu koncentrācija",VLOOKUP(Dati!$A10000,Normas!$A:$D,2,FALSE),VLOOKUP(Dati!$A10000,Normas!$A:$D,2,FALSE)*0.6)),"")</f>
      </c>
      <c r="G10000" s="2">
        <f>IFERROR(IF(ISBLANK($A10000),"",IF($A10000="Ūdeņraža jonu koncentrācija",VLOOKUP(Dati!$A10000,Normas!$A:$D,3,FALSE),VLOOKUP(Dati!$A10000,Normas!$A:$D,3,FALSE)*0.6)),"")</f>
      </c>
      <c r="H10000" s="2">
        <f>IFERROR(IF(ISBLANK($A10000),"",IF($A10000="Ūdeņraža jonu koncentrācija",VLOOKUP(Dati!$A10000,Normas!$A:$D,2,FALSE),VLOOKUP(Dati!$A10000,Normas!$A:$D,2,FALSE)*0.3)),"")</f>
      </c>
      <c r="I10000" s="2">
        <f>IFERROR(IF(ISBLANK($A10000),"",IF($A10000="Ūdeņraža jonu koncentrācija",VLOOKUP(Dati!$A10000,Normas!$A:$D,3,FALSE),VLOOKUP(Dati!$A10000,Normas!$A:$D,3,FALSE)*0.3)),"")</f>
      </c>
    </row>
  </sheetData>
  <autoFilter ref="A1:I10000" xr:uid="{00000000-0009-0000-0000-000001000000}"/>
  <conditionalFormatting sqref="A2:A10000">
    <cfRule type="expression" dxfId="27" priority="1">
      <formula>AND($A2&lt;&gt;"",COUNTIF(Normas!$A$2:$A$64,$A2)=0)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EE64D8-A1A9-4393-B8E8-D6BEA7D1E856}">
          <x14:formula1>
            <xm:f>Normas!$A$2:$A$64</xm:f>
          </x14:formula1>
          <xm:sqref>A2:A1048576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M69"/>
  <sheetViews>
    <sheetView topLeftCell="A10" workbookViewId="0">
      <selection activeCell="G67" sqref="G67"/>
    </sheetView>
  </sheetViews>
  <sheetFormatPr baseColWidth="10" defaultColWidth="9.1640625" defaultRowHeight="15" x14ac:dyDescent="0.2"/>
  <cols>
    <col min="1" max="1" width="52.33203125" style="5" bestFit="1" customWidth="1"/>
    <col min="2" max="2" width="11" style="5" bestFit="1" customWidth="1"/>
    <col min="3" max="3" width="9.33203125" style="5" customWidth="1"/>
    <col min="4" max="4" width="9.1640625" style="5" bestFit="1" customWidth="1"/>
    <col min="5" max="5" width="12.83203125" style="5" bestFit="1" customWidth="1"/>
    <col min="6" max="6" width="19.6640625" style="5" bestFit="1" customWidth="1"/>
    <col min="7" max="7" width="10.1640625" style="5" bestFit="1" customWidth="1"/>
    <col min="8" max="8" width="12.5" style="8" bestFit="1" customWidth="1"/>
    <col min="9" max="9" width="12.83203125" style="8" customWidth="1"/>
    <col min="10" max="10" width="15.1640625" style="5" customWidth="1"/>
    <col min="11" max="11" width="40.1640625" style="5" bestFit="1" customWidth="1"/>
    <col min="12" max="12" width="9.1640625" style="5"/>
    <col min="13" max="13" width="11.5" style="22" bestFit="1" customWidth="1"/>
    <col min="14" max="16384" width="9.1640625" style="5"/>
  </cols>
  <sheetData>
    <row r="1" spans="1:13" x14ac:dyDescent="0.2">
      <c r="A1" s="9" t="s">
        <v>0</v>
      </c>
      <c r="B1" s="34">
        <f>IF('Vispārīga informācija'!B1="","",'Vispārīga informācija'!B1)</f>
      </c>
      <c r="C1" s="34"/>
      <c r="D1" s="34"/>
      <c r="E1" s="34"/>
      <c r="F1" s="34"/>
      <c r="G1" s="34"/>
      <c r="H1" s="34"/>
      <c r="I1" s="34"/>
      <c r="J1" s="34"/>
      <c r="K1" s="34"/>
    </row>
    <row r="2" spans="1:13" x14ac:dyDescent="0.2">
      <c r="A2" s="9" t="s">
        <v>87</v>
      </c>
      <c r="B2" s="35" t="s">
        <v>88</v>
      </c>
      <c r="C2" s="36"/>
      <c r="D2" s="36"/>
      <c r="E2" s="36"/>
      <c r="F2" s="36"/>
      <c r="G2" s="36"/>
      <c r="H2" s="36"/>
      <c r="I2" s="36"/>
      <c r="J2" s="36"/>
      <c r="K2" s="37"/>
    </row>
    <row r="3" spans="1:13" x14ac:dyDescent="0.2">
      <c r="A3" s="9" t="s">
        <v>89</v>
      </c>
      <c r="B3" s="34" t="s">
        <v>90</v>
      </c>
      <c r="C3" s="34"/>
      <c r="D3" s="34"/>
      <c r="E3" s="34"/>
      <c r="F3" s="34"/>
      <c r="G3" s="34"/>
      <c r="H3" s="34"/>
      <c r="I3" s="34"/>
      <c r="J3" s="34"/>
      <c r="K3" s="34"/>
    </row>
    <row r="4" spans="1:13" x14ac:dyDescent="0.2">
      <c r="A4"/>
      <c r="B4"/>
      <c r="C4"/>
      <c r="D4"/>
      <c r="E4"/>
      <c r="F4"/>
      <c r="G4"/>
      <c r="H4" s="2"/>
      <c r="I4" s="2"/>
      <c r="J4"/>
      <c r="K4"/>
    </row>
    <row r="5" spans="1:13" s="23" customFormat="1" ht="60" x14ac:dyDescent="0.2">
      <c r="A5" s="10" t="s">
        <v>91</v>
      </c>
      <c r="B5" s="11" t="s">
        <v>92</v>
      </c>
      <c r="C5" s="11" t="s">
        <v>93</v>
      </c>
      <c r="D5" s="11" t="s">
        <v>94</v>
      </c>
      <c r="E5" s="11" t="s">
        <v>95</v>
      </c>
      <c r="F5" s="10" t="s">
        <v>96</v>
      </c>
      <c r="G5" s="11" t="s">
        <v>97</v>
      </c>
      <c r="H5" s="11" t="s">
        <v>98</v>
      </c>
      <c r="I5" s="11" t="s">
        <v>99</v>
      </c>
      <c r="J5" s="11" t="s">
        <v>100</v>
      </c>
      <c r="K5" s="12" t="s">
        <v>101</v>
      </c>
      <c r="M5" s="24"/>
    </row>
    <row r="6" spans="1:13" x14ac:dyDescent="0.2">
      <c r="A6" s="13" t="s">
        <v>27</v>
      </c>
      <c r="B6" s="13">
        <f t="array" aca="1" ref="B6" ca="1">SUMPRODUCT((DATEDIF(IF(Dati!$D$2:$D$10000&gt;TODAY(),TODAY(),Dati!$D$2:$D$10000),TODAY(),"y")&lt;=3)*(Dati!$A$2:$A$10000=$A6))</f>
      </c>
      <c r="C6" s="13">
        <f t="array" aca="1" ref="C6" ca="1">MIN(IF((DATEDIF(IF(Dati!$D$2:$D$10000&gt;TODAY(),TODAY(),Dati!$D$2:$D$10000),TODAY(),"y")&lt;=3),IF(Dati!$A$2:$A$10000=$A6,Dati!$C$2:$C$10000)))</f>
      </c>
      <c r="D6" s="13">
        <f t="array" aca="1" ref="D6" ca="1">MAX(IF((DATEDIF(IF(Dati!$D$2:$D$10000&gt;TODAY(),TODAY(),Dati!$D$2:$D$10000),TODAY(),"y")&lt;=3),IF(Dati!$A$2:$A$10000=$A6,Dati!$C$2:$C$10000)))</f>
      </c>
      <c r="E6" s="14">
        <f t="array" aca="1" ref="E6" ca="1">IFERROR(AVERAGE(IF((DATEDIF(IF(Dati!$D$2:$D$10000&gt;TODAY(),TODAY(),Dati!$D$2:$D$10000),TODAY(),"y")&lt;=3),IF(Dati!$A$2:$A$10000=$A6,Dati!$C$2:$C$10000))),"")</f>
      </c>
      <c r="F6" s="13">
        <f>VLOOKUP(A6,Normas!A:B,2,FALSE)</f>
      </c>
      <c r="G6" s="13">
        <f t="shared" ref="G6:G26" si="0">F6*0.6</f>
      </c>
      <c r="H6" s="13">
        <f>COUNTIFS(Dati!A$2:A$10000,'Kopsavilkums 60%'!$A6,Dati!$E$2:$E$10000,"&lt;=3",Dati!$C$2:$C$10000,"&gt;"&amp;G6)</f>
      </c>
      <c r="I6" s="15">
        <f t="array" ref="I6">IF($H6=0,"",MAX(IF(Dati!$A$2:$A$10000='Kopsavilkums 60%'!$A6,IF(Dati!$C$2:$C$10000&gt;Dati!$F$2:$F$10000,Dati!$D$2:$D$10000))))</f>
      </c>
      <c r="J6" s="13">
        <f t="array" ref="J6">IF($I6="","",MAX(IF(Dati!$A$2:$A$10000='Kopsavilkums 60%'!$A6,IF(Dati!$D$2:$D$10000='Kopsavilkums 60%'!$I6,Dati!$C$2:$C$10000))))</f>
      </c>
      <c r="K6" s="16">
        <f ca="1">IF(B6=0,"Rādītājs nav noteikts",IF(AND(B6&lt;3,H6=0),"Rādītājs noteikts mazāk kā 3 reizes",IF(H6&gt;1,CONCATENATE("Rādītājs 60% no normas pārsniedz ",""&amp;H6&amp;""," gadījumos"),IF(H6=1,CONCATENATE("Rādītājs 60% no normas pārsniedz ",""&amp;H6&amp;""," gadījumā"),""))))</f>
      </c>
    </row>
    <row r="7" spans="1:13" x14ac:dyDescent="0.2">
      <c r="A7" s="13" t="s">
        <v>28</v>
      </c>
      <c r="B7" s="13">
        <f t="array" aca="1" ref="B7" ca="1">SUMPRODUCT((DATEDIF(IF(Dati!$D$2:$D$10000&gt;TODAY(),TODAY(),Dati!$D$2:$D$10000),TODAY(),"y")&lt;=3)*(Dati!$A$2:$A$10000=$A7))</f>
      </c>
      <c r="C7" s="13">
        <f t="array" aca="1" ref="C7" ca="1">MIN(IF((DATEDIF(IF(Dati!$D$2:$D$10000&gt;TODAY(),TODAY(),Dati!$D$2:$D$10000),TODAY(),"y")&lt;=3),IF(Dati!$A$2:$A$10000=$A7,Dati!$C$2:$C$10000)))</f>
      </c>
      <c r="D7" s="13">
        <f t="array" aca="1" ref="D7" ca="1">MAX(IF((DATEDIF(IF(Dati!$D$2:$D$10000&gt;TODAY(),TODAY(),Dati!$D$2:$D$10000),TODAY(),"y")&lt;=3),IF(Dati!$A$2:$A$10000=$A7,Dati!$C$2:$C$10000)))</f>
      </c>
      <c r="E7" s="14">
        <f t="array" aca="1" ref="E7" ca="1">IFERROR(AVERAGE(IF((DATEDIF(IF(Dati!$D$2:$D$10000&gt;TODAY(),TODAY(),Dati!$D$2:$D$10000),TODAY(),"y")&lt;=3),IF(Dati!$A$2:$A$10000=$A7,Dati!$C$2:$C$10000))),"")</f>
      </c>
      <c r="F7" s="13">
        <f>VLOOKUP(A7,Normas!A:B,2,FALSE)</f>
      </c>
      <c r="G7" s="13">
        <f>F7*0.6</f>
      </c>
      <c r="H7" s="13">
        <f>COUNTIFS(Dati!A$2:A$10000,'Kopsavilkums 60%'!$A7,Dati!$E$2:$E$10000,"&lt;=3",Dati!$C$2:$C$10000,"&gt;"&amp;G7)</f>
      </c>
      <c r="I7" s="15">
        <f t="array" ref="I7">IF($H7=0,"",MAX(IF(Dati!$A$2:$A$10000='Kopsavilkums 60%'!$A7,IF(Dati!$C$2:$C$10000&gt;Dati!$F$2:$F$10000,Dati!$D$2:$D$10000))))</f>
      </c>
      <c r="J7" s="13">
        <f t="array" ref="J7">IF($I7="","",MAX(IF(Dati!$A$2:$A$10000='Kopsavilkums 60%'!$A7,IF(Dati!$D$2:$D$10000='Kopsavilkums 60%'!$I7,Dati!$C$2:$C$10000))))</f>
      </c>
      <c r="K7" s="16">
        <f t="shared" ref="K7:K45" ca="1" si="1">IF(B7=0,"Rādītājs nav noteikts",IF(AND(B7&lt;3,H7=0),"Rādītājs noteikts mazāk kā 3 reizes",IF(H7&gt;1,CONCATENATE("Rādītājs 60% no normas pārsniedz ",""&amp;H7&amp;""," gadījumos"),IF(H7=1,CONCATENATE("Rādītājs 60% no normas pārsniedz ",""&amp;H7&amp;""," gadījumā"),""))))</f>
      </c>
    </row>
    <row r="8" spans="1:13" x14ac:dyDescent="0.2">
      <c r="A8" s="13" t="s">
        <v>29</v>
      </c>
      <c r="B8" s="13">
        <f t="array" aca="1" ref="B8" ca="1">SUMPRODUCT((DATEDIF(IF(Dati!$D$2:$D$10000&gt;TODAY(),TODAY(),Dati!$D$2:$D$10000),TODAY(),"y")&lt;=3)*(Dati!$A$2:$A$10000=$A8))</f>
      </c>
      <c r="C8" s="13">
        <f t="array" aca="1" ref="C8" ca="1">MIN(IF((DATEDIF(IF(Dati!$D$2:$D$10000&gt;TODAY(),TODAY(),Dati!$D$2:$D$10000),TODAY(),"y")&lt;=3),IF(Dati!$A$2:$A$10000=$A8,Dati!$C$2:$C$10000)))</f>
      </c>
      <c r="D8" s="13">
        <f t="array" aca="1" ref="D8" ca="1">MAX(IF((DATEDIF(IF(Dati!$D$2:$D$10000&gt;TODAY(),TODAY(),Dati!$D$2:$D$10000),TODAY(),"y")&lt;=3),IF(Dati!$A$2:$A$10000=$A8,Dati!$C$2:$C$10000)))</f>
      </c>
      <c r="E8" s="14">
        <f t="array" aca="1" ref="E8" ca="1">IFERROR(AVERAGE(IF((DATEDIF(IF(Dati!$D$2:$D$10000&gt;TODAY(),TODAY(),Dati!$D$2:$D$10000),TODAY(),"y")&lt;=3),IF(Dati!$A$2:$A$10000=$A8,Dati!$C$2:$C$10000))),"")</f>
      </c>
      <c r="F8" s="13">
        <f>VLOOKUP(A8,Normas!A:B,2,FALSE)</f>
      </c>
      <c r="G8" s="13">
        <f>F8*0.6</f>
      </c>
      <c r="H8" s="13">
        <f>COUNTIFS(Dati!A$2:A$10000,'Kopsavilkums 60%'!$A8,Dati!$E$2:$E$10000,"&lt;=3",Dati!$C$2:$C$10000,"&gt;"&amp;G8)</f>
      </c>
      <c r="I8" s="15">
        <f t="array" ref="I8">IF($H8=0,"",MAX(IF(Dati!$A$2:$A$10000='Kopsavilkums 60%'!$A8,IF(Dati!$C$2:$C$10000&gt;Dati!$F$2:$F$10000,Dati!$D$2:$D$10000))))</f>
      </c>
      <c r="J8" s="13">
        <f t="array" ref="J8">IF($I8="","",MAX(IF(Dati!$A$2:$A$10000='Kopsavilkums 60%'!$A8,IF(Dati!$D$2:$D$10000='Kopsavilkums 60%'!$I8,Dati!$C$2:$C$10000))))</f>
      </c>
      <c r="K8" s="16">
        <f ca="1">IF(B8=0,"Rādītājs nav noteikts",IF(AND(B8&lt;3,H8=0),"Rādītājs noteikts mazāk kā 3 reizes",IF(H8&gt;1,CONCATENATE("Rādītājs 60% no normas pārsniedz ",""&amp;H8&amp;""," gadījumos"),IF(H8=1,CONCATENATE("Rādītājs 60% no normas pārsniedz ",""&amp;H8&amp;""," gadījumā"),""))))</f>
      </c>
    </row>
    <row r="9" spans="1:13" x14ac:dyDescent="0.2">
      <c r="A9" s="13" t="s">
        <v>30</v>
      </c>
      <c r="B9" s="13">
        <f t="array" aca="1" ref="B9" ca="1">SUMPRODUCT((DATEDIF(IF(Dati!$D$2:$D$10000&gt;TODAY(),TODAY(),Dati!$D$2:$D$10000),TODAY(),"y")&lt;=3)*(Dati!$A$2:$A$10000=$A9))</f>
      </c>
      <c r="C9" s="13">
        <f t="array" aca="1" ref="C9" ca="1">MIN(IF((DATEDIF(IF(Dati!$D$2:$D$10000&gt;TODAY(),TODAY(),Dati!$D$2:$D$10000),TODAY(),"y")&lt;=3),IF(Dati!$A$2:$A$10000=$A9,Dati!$C$2:$C$10000)))</f>
      </c>
      <c r="D9" s="13">
        <f t="array" aca="1" ref="D9" ca="1">MAX(IF((DATEDIF(IF(Dati!$D$2:$D$10000&gt;TODAY(),TODAY(),Dati!$D$2:$D$10000),TODAY(),"y")&lt;=3),IF(Dati!$A$2:$A$10000=$A9,Dati!$C$2:$C$10000)))</f>
      </c>
      <c r="E9" s="14">
        <f t="array" aca="1" ref="E9" ca="1">IFERROR(AVERAGE(IF((DATEDIF(IF(Dati!$D$2:$D$10000&gt;TODAY(),TODAY(),Dati!$D$2:$D$10000),TODAY(),"y")&lt;=3),IF(Dati!$A$2:$A$10000=$A9,Dati!$C$2:$C$10000))),"")</f>
      </c>
      <c r="F9" s="13">
        <f>VLOOKUP(A9,Normas!A:B,2,FALSE)</f>
      </c>
      <c r="G9" s="13">
        <f>F9*0.6</f>
      </c>
      <c r="H9" s="13">
        <f>COUNTIFS(Dati!A$2:A$10000,'Kopsavilkums 60%'!$A9,Dati!$E$2:$E$10000,"&lt;=3",Dati!$C$2:$C$10000,"&gt;"&amp;G9)</f>
      </c>
      <c r="I9" s="15">
        <f t="array" ref="I9">IF($H9=0,"",MAX(IF(Dati!$A$2:$A$10000='Kopsavilkums 60%'!$A9,IF(Dati!$C$2:$C$10000&gt;Dati!$F$2:$F$10000,Dati!$D$2:$D$10000))))</f>
      </c>
      <c r="J9" s="13">
        <f t="array" ref="J9">IF($I9="","",MAX(IF(Dati!$A$2:$A$10000='Kopsavilkums 60%'!$A9,IF(Dati!$D$2:$D$10000='Kopsavilkums 60%'!$I9,Dati!$C$2:$C$10000))))</f>
      </c>
      <c r="K9" s="16">
        <f ca="1">IF(B9=0,"Rādītājs nav noteikts",IF(AND(B9&lt;3,H9=0),"Rādītājs noteikts mazāk kā 3 reizes",IF(H9&gt;1,CONCATENATE("Rādītājs 60% no normas pārsniedz ",""&amp;H9&amp;""," gadījumos"),IF(H9=1,CONCATENATE("Rādītājs 60% no normas pārsniedz ",""&amp;H9&amp;""," gadījumā"),""))))</f>
      </c>
    </row>
    <row r="10" spans="1:13" x14ac:dyDescent="0.2">
      <c r="A10" s="13" t="s">
        <v>31</v>
      </c>
      <c r="B10" s="13">
        <f t="array" aca="1" ref="B10" ca="1">SUMPRODUCT((DATEDIF(IF(Dati!$D$2:$D$10000&gt;TODAY(),TODAY(),Dati!$D$2:$D$10000),TODAY(),"y")&lt;=3)*(Dati!$A$2:$A$10000=$A10))</f>
      </c>
      <c r="C10" s="13">
        <f t="array" aca="1" ref="C10" ca="1">MIN(IF((DATEDIF(IF(Dati!$D$2:$D$10000&gt;TODAY(),TODAY(),Dati!$D$2:$D$10000),TODAY(),"y")&lt;=3),IF(Dati!$A$2:$A$10000=$A10,Dati!$C$2:$C$10000)))</f>
      </c>
      <c r="D10" s="13">
        <f t="array" aca="1" ref="D10" ca="1">MAX(IF((DATEDIF(IF(Dati!$D$2:$D$10000&gt;TODAY(),TODAY(),Dati!$D$2:$D$10000),TODAY(),"y")&lt;=3),IF(Dati!$A$2:$A$10000=$A10,Dati!$C$2:$C$10000)))</f>
      </c>
      <c r="E10" s="14">
        <f t="array" aca="1" ref="E10" ca="1">IFERROR(AVERAGE(IF((DATEDIF(IF(Dati!$D$2:$D$10000&gt;TODAY(),TODAY(),Dati!$D$2:$D$10000),TODAY(),"y")&lt;=3),IF(Dati!$A$2:$A$10000=$A10,Dati!$C$2:$C$10000))),"")</f>
      </c>
      <c r="F10" s="13">
        <f>VLOOKUP(A10,Normas!A:B,2,FALSE)</f>
      </c>
      <c r="G10" s="13">
        <f>F10*0.6</f>
      </c>
      <c r="H10" s="13">
        <f>COUNTIFS(Dati!A$2:A$10000,'Kopsavilkums 60%'!$A10,Dati!$E$2:$E$10000,"&lt;=3",Dati!$C$2:$C$10000,"&gt;"&amp;G10)</f>
      </c>
      <c r="I10" s="15">
        <f t="array" ref="I10">IF($H10=0,"",MAX(IF(Dati!$A$2:$A$10000='Kopsavilkums 60%'!$A10,IF(Dati!$C$2:$C$10000&gt;Dati!$F$2:$F$10000,Dati!$D$2:$D$10000))))</f>
      </c>
      <c r="J10" s="13">
        <f t="array" ref="J10">IF($I10="","",MAX(IF(Dati!$A$2:$A$10000='Kopsavilkums 60%'!$A10,IF(Dati!$D$2:$D$10000='Kopsavilkums 60%'!$I10,Dati!$C$2:$C$10000))))</f>
      </c>
      <c r="K10" s="16">
        <f ca="1">IF(B10=0,"Rādītājs nav noteikts",IF(AND(B10&lt;3,H10=0),"Rādītājs noteikts mazāk kā 3 reizes",IF(H10&gt;1,CONCATENATE("Rādītājs 60% no normas pārsniedz ",""&amp;H10&amp;""," gadījumos"),IF(H10=1,CONCATENATE("Rādītājs 60% no normas pārsniedz ",""&amp;H10&amp;""," gadījumā"),""))))</f>
      </c>
    </row>
    <row r="11" spans="1:13" x14ac:dyDescent="0.2">
      <c r="A11" s="13" t="s">
        <v>32</v>
      </c>
      <c r="B11" s="13">
        <f t="array" aca="1" ref="B11" ca="1">SUMPRODUCT((DATEDIF(IF(Dati!$D$2:$D$10000&gt;TODAY(),TODAY(),Dati!$D$2:$D$10000),TODAY(),"y")&lt;=3)*(Dati!$A$2:$A$10000=$A11))</f>
      </c>
      <c r="C11" s="13">
        <f t="array" aca="1" ref="C11" ca="1">MIN(IF((DATEDIF(IF(Dati!$D$2:$D$10000&gt;TODAY(),TODAY(),Dati!$D$2:$D$10000),TODAY(),"y")&lt;=3),IF(Dati!$A$2:$A$10000=$A11,Dati!$C$2:$C$10000)))</f>
      </c>
      <c r="D11" s="13">
        <f t="array" aca="1" ref="D11" ca="1">MAX(IF((DATEDIF(IF(Dati!$D$2:$D$10000&gt;TODAY(),TODAY(),Dati!$D$2:$D$10000),TODAY(),"y")&lt;=3),IF(Dati!$A$2:$A$10000=$A11,Dati!$C$2:$C$10000)))</f>
      </c>
      <c r="E11" s="14">
        <f t="array" aca="1" ref="E11" ca="1">IFERROR(AVERAGE(IF((DATEDIF(IF(Dati!$D$2:$D$10000&gt;TODAY(),TODAY(),Dati!$D$2:$D$10000),TODAY(),"y")&lt;=3),IF(Dati!$A$2:$A$10000=$A11,Dati!$C$2:$C$10000))),"")</f>
      </c>
      <c r="F11" s="13">
        <f>VLOOKUP(A11,Normas!A:B,2,FALSE)</f>
      </c>
      <c r="G11" s="13">
        <f>F11*0.6</f>
      </c>
      <c r="H11" s="13">
        <f>COUNTIFS(Dati!A$2:A$10000,'Kopsavilkums 60%'!$A11,Dati!$E$2:$E$10000,"&lt;=3",Dati!$C$2:$C$10000,"&gt;"&amp;G11)</f>
      </c>
      <c r="I11" s="15">
        <f t="array" ref="I11">IF($H11=0,"",MAX(IF(Dati!$A$2:$A$10000='Kopsavilkums 60%'!$A11,IF(Dati!$C$2:$C$10000&gt;Dati!$F$2:$F$10000,Dati!$D$2:$D$10000))))</f>
      </c>
      <c r="J11" s="13">
        <f t="array" ref="J11">IF($I11="","",MAX(IF(Dati!$A$2:$A$10000='Kopsavilkums 60%'!$A11,IF(Dati!$D$2:$D$10000='Kopsavilkums 60%'!$I11,Dati!$C$2:$C$10000))))</f>
      </c>
      <c r="K11" s="16">
        <f ca="1">IF(B11=0,"Rādītājs nav noteikts",IF(AND(B11&lt;3,H11=0),"Rādītājs noteikts mazāk kā 3 reizes",IF(H11&gt;1,CONCATENATE("Rādītājs 60% no normas pārsniedz ",""&amp;H11&amp;""," gadījumos"),IF(H11=1,CONCATENATE("Rādītājs 60% no normas pārsniedz ",""&amp;H11&amp;""," gadījumā"),""))))</f>
      </c>
    </row>
    <row r="12" spans="1:13" x14ac:dyDescent="0.2">
      <c r="A12" s="13" t="s">
        <v>33</v>
      </c>
      <c r="B12" s="13">
        <f t="array" aca="1" ref="B12" ca="1">SUMPRODUCT((DATEDIF(IF(Dati!$D$2:$D$10000&gt;TODAY(),TODAY(),Dati!$D$2:$D$10000),TODAY(),"y")&lt;=3)*(Dati!$A$2:$A$10000=$A12))</f>
      </c>
      <c r="C12" s="13">
        <f t="array" aca="1" ref="C12" ca="1">MIN(IF((DATEDIF(IF(Dati!$D$2:$D$10000&gt;TODAY(),TODAY(),Dati!$D$2:$D$10000),TODAY(),"y")&lt;=3),IF(Dati!$A$2:$A$10000=$A12,Dati!$C$2:$C$10000)))</f>
      </c>
      <c r="D12" s="13">
        <f t="array" aca="1" ref="D12" ca="1">MAX(IF((DATEDIF(IF(Dati!$D$2:$D$10000&gt;TODAY(),TODAY(),Dati!$D$2:$D$10000),TODAY(),"y")&lt;=3),IF(Dati!$A$2:$A$10000=$A12,Dati!$C$2:$C$10000)))</f>
      </c>
      <c r="E12" s="14">
        <f t="array" aca="1" ref="E12" ca="1">IFERROR(AVERAGE(IF((DATEDIF(IF(Dati!$D$2:$D$10000&gt;TODAY(),TODAY(),Dati!$D$2:$D$10000),TODAY(),"y")&lt;=3),IF(Dati!$A$2:$A$10000=$A12,Dati!$C$2:$C$10000))),"")</f>
      </c>
      <c r="F12" s="13">
        <f>VLOOKUP(A12,Normas!A:B,2,FALSE)</f>
      </c>
      <c r="G12" s="13">
        <f>F12*0.6</f>
      </c>
      <c r="H12" s="13">
        <f>COUNTIFS(Dati!A$2:A$10000,'Kopsavilkums 60%'!$A12,Dati!$E$2:$E$10000,"&lt;=3",Dati!$C$2:$C$10000,"&gt;"&amp;G12)</f>
      </c>
      <c r="I12" s="15">
        <f t="array" ref="I12">IF($H12=0,"",MAX(IF(Dati!$A$2:$A$10000='Kopsavilkums 60%'!$A12,IF(Dati!$C$2:$C$10000&gt;Dati!$F$2:$F$10000,Dati!$D$2:$D$10000))))</f>
      </c>
      <c r="J12" s="13">
        <f t="array" ref="J12">IF($I12="","",MAX(IF(Dati!$A$2:$A$10000='Kopsavilkums 60%'!$A12,IF(Dati!$D$2:$D$10000='Kopsavilkums 60%'!$I12,Dati!$C$2:$C$10000))))</f>
      </c>
      <c r="K12" s="16">
        <f ca="1">IF(B12=0,"Rādītājs nav noteikts",IF(AND(B12&lt;3,H12=0),"Rādītājs noteikts mazāk kā 3 reizes",IF(H12&gt;1,CONCATENATE("Rādītājs 60% no normas pārsniedz ",""&amp;H12&amp;""," gadījumos"),IF(H12=1,CONCATENATE("Rādītājs 60% no normas pārsniedz ",""&amp;H12&amp;""," gadījumā"),""))))</f>
      </c>
    </row>
    <row r="13" spans="1:13" x14ac:dyDescent="0.2">
      <c r="A13" s="13" t="s">
        <v>34</v>
      </c>
      <c r="B13" s="13">
        <f t="array" aca="1" ref="B13" ca="1">SUMPRODUCT((DATEDIF(IF(Dati!$D$2:$D$10000&gt;TODAY(),TODAY(),Dati!$D$2:$D$10000),TODAY(),"y")&lt;=3)*(Dati!$A$2:$A$10000=$A13))</f>
      </c>
      <c r="C13" s="13">
        <f t="array" aca="1" ref="C13" ca="1">MIN(IF((DATEDIF(IF(Dati!$D$2:$D$10000&gt;TODAY(),TODAY(),Dati!$D$2:$D$10000),TODAY(),"y")&lt;=3),IF(Dati!$A$2:$A$10000=$A13,Dati!$C$2:$C$10000)))</f>
      </c>
      <c r="D13" s="13">
        <f t="array" aca="1" ref="D13" ca="1">MAX(IF((DATEDIF(IF(Dati!$D$2:$D$10000&gt;TODAY(),TODAY(),Dati!$D$2:$D$10000),TODAY(),"y")&lt;=3),IF(Dati!$A$2:$A$10000=$A13,Dati!$C$2:$C$10000)))</f>
      </c>
      <c r="E13" s="14">
        <f t="array" aca="1" ref="E13" ca="1">IFERROR(AVERAGE(IF((DATEDIF(IF(Dati!$D$2:$D$10000&gt;TODAY(),TODAY(),Dati!$D$2:$D$10000),TODAY(),"y")&lt;=3),IF(Dati!$A$2:$A$10000=$A13,Dati!$C$2:$C$10000))),"")</f>
      </c>
      <c r="F13" s="13">
        <f>VLOOKUP(A13,Normas!A:B,2,FALSE)</f>
      </c>
      <c r="G13" s="13">
        <f>F13*0.6</f>
      </c>
      <c r="H13" s="13">
        <f>COUNTIFS(Dati!A$2:A$10000,'Kopsavilkums 60%'!$A13,Dati!$E$2:$E$10000,"&lt;=3",Dati!$C$2:$C$10000,"&gt;"&amp;G13)</f>
      </c>
      <c r="I13" s="15">
        <f t="array" ref="I13">IF($H13=0,"",MAX(IF(Dati!$A$2:$A$10000='Kopsavilkums 60%'!$A13,IF(Dati!$C$2:$C$10000&gt;Dati!$F$2:$F$10000,Dati!$D$2:$D$10000))))</f>
      </c>
      <c r="J13" s="13">
        <f t="array" ref="J13">IF($I13="","",MAX(IF(Dati!$A$2:$A$10000='Kopsavilkums 60%'!$A13,IF(Dati!$D$2:$D$10000='Kopsavilkums 60%'!$I13,Dati!$C$2:$C$10000))))</f>
      </c>
      <c r="K13" s="16">
        <f ca="1">IF(B13=0,"Rādītājs nav noteikts",IF(AND(B13&lt;3,H13=0),"Rādītājs noteikts mazāk kā 3 reizes",IF(H13&gt;1,CONCATENATE("Rādītājs 60% no normas pārsniedz ",""&amp;H13&amp;""," gadījumos"),IF(H13=1,CONCATENATE("Rādītājs 60% no normas pārsniedz ",""&amp;H13&amp;""," gadījumā"),""))))</f>
      </c>
    </row>
    <row r="14" spans="1:13" x14ac:dyDescent="0.2">
      <c r="A14" s="13" t="s">
        <v>35</v>
      </c>
      <c r="B14" s="13">
        <f t="array" aca="1" ref="B14" ca="1">SUMPRODUCT((DATEDIF(IF(Dati!$D$2:$D$10000&gt;TODAY(),TODAY(),Dati!$D$2:$D$10000),TODAY(),"y")&lt;=3)*(Dati!$A$2:$A$10000=$A14))</f>
      </c>
      <c r="C14" s="13">
        <f t="array" aca="1" ref="C14" ca="1">MIN(IF((DATEDIF(IF(Dati!$D$2:$D$10000&gt;TODAY(),TODAY(),Dati!$D$2:$D$10000),TODAY(),"y")&lt;=3),IF(Dati!$A$2:$A$10000=$A14,Dati!$C$2:$C$10000)))</f>
      </c>
      <c r="D14" s="13">
        <f t="array" aca="1" ref="D14" ca="1">MAX(IF((DATEDIF(IF(Dati!$D$2:$D$10000&gt;TODAY(),TODAY(),Dati!$D$2:$D$10000),TODAY(),"y")&lt;=3),IF(Dati!$A$2:$A$10000=$A14,Dati!$C$2:$C$10000)))</f>
      </c>
      <c r="E14" s="14">
        <f t="array" aca="1" ref="E14" ca="1">IFERROR(AVERAGE(IF((DATEDIF(IF(Dati!$D$2:$D$10000&gt;TODAY(),TODAY(),Dati!$D$2:$D$10000),TODAY(),"y")&lt;=3),IF(Dati!$A$2:$A$10000=$A14,Dati!$C$2:$C$10000))),"")</f>
      </c>
      <c r="F14" s="13">
        <f>VLOOKUP(A14,Normas!A:B,2,FALSE)</f>
      </c>
      <c r="G14" s="13">
        <f>F14*0.6</f>
      </c>
      <c r="H14" s="13">
        <f>COUNTIFS(Dati!A$2:A$10000,'Kopsavilkums 60%'!$A14,Dati!$E$2:$E$10000,"&lt;=3",Dati!$C$2:$C$10000,"&gt;"&amp;G14)</f>
      </c>
      <c r="I14" s="15">
        <f t="array" ref="I14">IF($H14=0,"",MAX(IF(Dati!$A$2:$A$10000='Kopsavilkums 60%'!$A14,IF(Dati!$C$2:$C$10000&gt;Dati!$F$2:$F$10000,Dati!$D$2:$D$10000))))</f>
      </c>
      <c r="J14" s="13">
        <f t="array" ref="J14">IF($I14="","",MAX(IF(Dati!$A$2:$A$10000='Kopsavilkums 60%'!$A14,IF(Dati!$D$2:$D$10000='Kopsavilkums 60%'!$I14,Dati!$C$2:$C$10000))))</f>
      </c>
      <c r="K14" s="16">
        <f ca="1">IF(B14=0,"Rādītājs nav noteikts",IF(AND(B14&lt;3,H14=0),"Rādītājs noteikts mazāk kā 3 reizes",IF(H14&gt;1,CONCATENATE("Rādītājs 60% no normas pārsniedz ",""&amp;H14&amp;""," gadījumos"),IF(H14=1,CONCATENATE("Rādītājs 60% no normas pārsniedz ",""&amp;H14&amp;""," gadījumā"),""))))</f>
      </c>
    </row>
    <row r="15" spans="1:13" x14ac:dyDescent="0.2">
      <c r="A15" s="13" t="s">
        <v>36</v>
      </c>
      <c r="B15" s="13">
        <f t="array" aca="1" ref="B15" ca="1">SUMPRODUCT((DATEDIF(IF(Dati!$D$2:$D$10000&gt;TODAY(),TODAY(),Dati!$D$2:$D$10000),TODAY(),"y")&lt;=3)*(Dati!$A$2:$A$10000=$A15))</f>
      </c>
      <c r="C15" s="13">
        <f t="array" aca="1" ref="C15" ca="1">MIN(IF((DATEDIF(IF(Dati!$D$2:$D$10000&gt;TODAY(),TODAY(),Dati!$D$2:$D$10000),TODAY(),"y")&lt;=3),IF(Dati!$A$2:$A$10000=$A15,Dati!$C$2:$C$10000)))</f>
      </c>
      <c r="D15" s="13">
        <f t="array" aca="1" ref="D15" ca="1">MAX(IF((DATEDIF(IF(Dati!$D$2:$D$10000&gt;TODAY(),TODAY(),Dati!$D$2:$D$10000),TODAY(),"y")&lt;=3),IF(Dati!$A$2:$A$10000=$A15,Dati!$C$2:$C$10000)))</f>
      </c>
      <c r="E15" s="14">
        <f t="array" aca="1" ref="E15" ca="1">IFERROR(AVERAGE(IF((DATEDIF(IF(Dati!$D$2:$D$10000&gt;TODAY(),TODAY(),Dati!$D$2:$D$10000),TODAY(),"y")&lt;=3),IF(Dati!$A$2:$A$10000=$A15,Dati!$C$2:$C$10000))),"")</f>
      </c>
      <c r="F15" s="13">
        <f>VLOOKUP(A15,Normas!A:B,2,FALSE)</f>
      </c>
      <c r="G15" s="13">
        <f>F15*0.6</f>
      </c>
      <c r="H15" s="13">
        <f>COUNTIFS(Dati!A$2:A$10000,'Kopsavilkums 60%'!$A15,Dati!$E$2:$E$10000,"&lt;=3",Dati!$C$2:$C$10000,"&gt;"&amp;G15)</f>
      </c>
      <c r="I15" s="15">
        <f t="array" ref="I15">IF($H15=0,"",MAX(IF(Dati!$A$2:$A$10000='Kopsavilkums 60%'!$A15,IF(Dati!$C$2:$C$10000&gt;Dati!$F$2:$F$10000,Dati!$D$2:$D$10000))))</f>
      </c>
      <c r="J15" s="13">
        <f t="array" ref="J15">IF($I15="","",MAX(IF(Dati!$A$2:$A$10000='Kopsavilkums 60%'!$A15,IF(Dati!$D$2:$D$10000='Kopsavilkums 60%'!$I15,Dati!$C$2:$C$10000))))</f>
      </c>
      <c r="K15" s="16">
        <f ca="1">IF(B15=0,"Rādītājs nav noteikts",IF(AND(B15&lt;3,H15=0),"Rādītājs noteikts mazāk kā 3 reizes",IF(H15&gt;1,CONCATENATE("Rādītājs 60% no normas pārsniedz ",""&amp;H15&amp;""," gadījumos"),IF(H15=1,CONCATENATE("Rādītājs 60% no normas pārsniedz ",""&amp;H15&amp;""," gadījumā"),""))))</f>
      </c>
    </row>
    <row r="16" spans="1:13" x14ac:dyDescent="0.2">
      <c r="A16" s="13" t="s">
        <v>37</v>
      </c>
      <c r="B16" s="13">
        <f t="array" aca="1" ref="B16" ca="1">SUMPRODUCT((DATEDIF(IF(Dati!$D$2:$D$10000&gt;TODAY(),TODAY(),Dati!$D$2:$D$10000),TODAY(),"y")&lt;=3)*(Dati!$A$2:$A$10000=$A16))</f>
      </c>
      <c r="C16" s="13">
        <f t="array" aca="1" ref="C16" ca="1">MIN(IF((DATEDIF(IF(Dati!$D$2:$D$10000&gt;TODAY(),TODAY(),Dati!$D$2:$D$10000),TODAY(),"y")&lt;=3),IF(Dati!$A$2:$A$10000=$A16,Dati!$C$2:$C$10000)))</f>
      </c>
      <c r="D16" s="13">
        <f t="array" aca="1" ref="D16" ca="1">MAX(IF((DATEDIF(IF(Dati!$D$2:$D$10000&gt;TODAY(),TODAY(),Dati!$D$2:$D$10000),TODAY(),"y")&lt;=3),IF(Dati!$A$2:$A$10000=$A16,Dati!$C$2:$C$10000)))</f>
      </c>
      <c r="E16" s="14">
        <f t="array" aca="1" ref="E16" ca="1">IFERROR(AVERAGE(IF((DATEDIF(IF(Dati!$D$2:$D$10000&gt;TODAY(),TODAY(),Dati!$D$2:$D$10000),TODAY(),"y")&lt;=3),IF(Dati!$A$2:$A$10000=$A16,Dati!$C$2:$C$10000))),"")</f>
      </c>
      <c r="F16" s="13">
        <f>VLOOKUP(A16,Normas!A:B,2,FALSE)</f>
      </c>
      <c r="G16" s="13">
        <f>F16*0.6</f>
      </c>
      <c r="H16" s="13">
        <f>COUNTIFS(Dati!A$2:A$10000,'Kopsavilkums 60%'!$A16,Dati!$E$2:$E$10000,"&lt;=3",Dati!$C$2:$C$10000,"&gt;"&amp;G16)</f>
      </c>
      <c r="I16" s="15">
        <f t="array" ref="I16">IF($H16=0,"",MAX(IF(Dati!$A$2:$A$10000='Kopsavilkums 60%'!$A16,IF(Dati!$C$2:$C$10000&gt;Dati!$F$2:$F$10000,Dati!$D$2:$D$10000))))</f>
      </c>
      <c r="J16" s="13">
        <f t="array" ref="J16">IF($I16="","",MAX(IF(Dati!$A$2:$A$10000='Kopsavilkums 60%'!$A16,IF(Dati!$D$2:$D$10000='Kopsavilkums 60%'!$I16,Dati!$C$2:$C$10000))))</f>
      </c>
      <c r="K16" s="16">
        <f ca="1">IF(B16=0,"Rādītājs nav noteikts",IF(AND(B16&lt;3,H16=0),"Rādītājs noteikts mazāk kā 3 reizes",IF(H16&gt;1,CONCATENATE("Rādītājs 60% no normas pārsniedz ",""&amp;H16&amp;""," gadījumos"),IF(H16=1,CONCATENATE("Rādītājs 60% no normas pārsniedz ",""&amp;H16&amp;""," gadījumā"),""))))</f>
      </c>
    </row>
    <row r="17" spans="1:13" x14ac:dyDescent="0.2">
      <c r="A17" s="13" t="s">
        <v>38</v>
      </c>
      <c r="B17" s="13">
        <f t="array" aca="1" ref="B17" ca="1">SUMPRODUCT((DATEDIF(IF(Dati!$D$2:$D$10000&gt;TODAY(),TODAY(),Dati!$D$2:$D$10000),TODAY(),"y")&lt;=3)*(Dati!$A$2:$A$10000=$A17))</f>
      </c>
      <c r="C17" s="13">
        <f t="array" aca="1" ref="C17" ca="1">MIN(IF((DATEDIF(IF(Dati!$D$2:$D$10000&gt;TODAY(),TODAY(),Dati!$D$2:$D$10000),TODAY(),"y")&lt;=3),IF(Dati!$A$2:$A$10000=$A17,Dati!$C$2:$C$10000)))</f>
      </c>
      <c r="D17" s="13">
        <f t="array" aca="1" ref="D17" ca="1">MAX(IF((DATEDIF(IF(Dati!$D$2:$D$10000&gt;TODAY(),TODAY(),Dati!$D$2:$D$10000),TODAY(),"y")&lt;=3),IF(Dati!$A$2:$A$10000=$A17,Dati!$C$2:$C$10000)))</f>
      </c>
      <c r="E17" s="14">
        <f t="array" aca="1" ref="E17" ca="1">IFERROR(AVERAGE(IF((DATEDIF(IF(Dati!$D$2:$D$10000&gt;TODAY(),TODAY(),Dati!$D$2:$D$10000),TODAY(),"y")&lt;=3),IF(Dati!$A$2:$A$10000=$A17,Dati!$C$2:$C$10000))),"")</f>
      </c>
      <c r="F17" s="13">
        <f>VLOOKUP(A17,Normas!A:B,2,FALSE)</f>
      </c>
      <c r="G17" s="13">
        <f>F17*0.6</f>
      </c>
      <c r="H17" s="13">
        <f>COUNTIFS(Dati!A$2:A$10000,'Kopsavilkums 60%'!$A17,Dati!$E$2:$E$10000,"&lt;=3",Dati!$C$2:$C$10000,"&gt;"&amp;G17)</f>
      </c>
      <c r="I17" s="15">
        <f t="array" ref="I17">IF($H17=0,"",MAX(IF(Dati!$A$2:$A$10000='Kopsavilkums 60%'!$A17,IF(Dati!$C$2:$C$10000&gt;Dati!$F$2:$F$10000,Dati!$D$2:$D$10000))))</f>
      </c>
      <c r="J17" s="13">
        <f t="array" ref="J17">IF($I17="","",MAX(IF(Dati!$A$2:$A$10000='Kopsavilkums 60%'!$A17,IF(Dati!$D$2:$D$10000='Kopsavilkums 60%'!$I17,Dati!$C$2:$C$10000))))</f>
      </c>
      <c r="K17" s="16">
        <f ca="1">IF(B17=0,"Rādītājs nav noteikts",IF(AND(B17&lt;3,H17=0),"Rādītājs noteikts mazāk kā 3 reizes",IF(H17&gt;1,CONCATENATE("Rādītājs 60% no normas pārsniedz ",""&amp;H17&amp;""," gadījumos"),IF(H17=1,CONCATENATE("Rādītājs 60% no normas pārsniedz ",""&amp;H17&amp;""," gadījumā"),""))))</f>
      </c>
    </row>
    <row r="18" spans="1:13" x14ac:dyDescent="0.2">
      <c r="A18" s="13" t="s">
        <v>39</v>
      </c>
      <c r="B18" s="13">
        <f t="array" aca="1" ref="B18" ca="1">SUMPRODUCT((DATEDIF(IF(Dati!$D$2:$D$10000&gt;TODAY(),TODAY(),Dati!$D$2:$D$10000),TODAY(),"y")&lt;=3)*(Dati!$A$2:$A$10000=$A18))</f>
      </c>
      <c r="C18" s="13">
        <f t="array" aca="1" ref="C18" ca="1">MIN(IF((DATEDIF(IF(Dati!$D$2:$D$10000&gt;TODAY(),TODAY(),Dati!$D$2:$D$10000),TODAY(),"y")&lt;=3),IF(Dati!$A$2:$A$10000=$A18,Dati!$C$2:$C$10000)))</f>
      </c>
      <c r="D18" s="13">
        <f t="array" aca="1" ref="D18" ca="1">MAX(IF((DATEDIF(IF(Dati!$D$2:$D$10000&gt;TODAY(),TODAY(),Dati!$D$2:$D$10000),TODAY(),"y")&lt;=3),IF(Dati!$A$2:$A$10000=$A18,Dati!$C$2:$C$10000)))</f>
      </c>
      <c r="E18" s="14">
        <f t="array" aca="1" ref="E18" ca="1">IFERROR(AVERAGE(IF((DATEDIF(IF(Dati!$D$2:$D$10000&gt;TODAY(),TODAY(),Dati!$D$2:$D$10000),TODAY(),"y")&lt;=3),IF(Dati!$A$2:$A$10000=$A18,Dati!$C$2:$C$10000))),"")</f>
      </c>
      <c r="F18" s="13">
        <f>VLOOKUP(A18,Normas!A:B,2,FALSE)</f>
      </c>
      <c r="G18" s="13">
        <f>F18*0.6</f>
      </c>
      <c r="H18" s="13">
        <f>COUNTIFS(Dati!A$2:A$10000,'Kopsavilkums 60%'!$A18,Dati!$E$2:$E$10000,"&lt;=3",Dati!$C$2:$C$10000,"&gt;"&amp;G18)</f>
      </c>
      <c r="I18" s="15">
        <f t="array" ref="I18">IF($H18=0,"",MAX(IF(Dati!$A$2:$A$10000='Kopsavilkums 60%'!$A18,IF(Dati!$C$2:$C$10000&gt;Dati!$F$2:$F$10000,Dati!$D$2:$D$10000))))</f>
      </c>
      <c r="J18" s="13">
        <f t="array" ref="J18">IF($I18="","",MAX(IF(Dati!$A$2:$A$10000='Kopsavilkums 60%'!$A18,IF(Dati!$D$2:$D$10000='Kopsavilkums 60%'!$I18,Dati!$C$2:$C$10000))))</f>
      </c>
      <c r="K18" s="16">
        <f ca="1">IF(B18=0,"Rādītājs nav noteikts",IF(AND(B18&lt;3,H18=0),"Rādītājs noteikts mazāk kā 3 reizes",IF(H18&gt;1,CONCATENATE("Rādītājs 60% no normas pārsniedz ",""&amp;H18&amp;""," gadījumos"),IF(H18=1,CONCATENATE("Rādītājs 60% no normas pārsniedz ",""&amp;H18&amp;""," gadījumā"),""))))</f>
      </c>
    </row>
    <row r="19" spans="1:13" x14ac:dyDescent="0.2">
      <c r="A19" s="13" t="s">
        <v>40</v>
      </c>
      <c r="B19" s="13">
        <f t="array" aca="1" ref="B19" ca="1">SUMPRODUCT((DATEDIF(IF(Dati!$D$2:$D$10000&gt;TODAY(),TODAY(),Dati!$D$2:$D$10000),TODAY(),"y")&lt;=3)*(Dati!$A$2:$A$10000=$A19))</f>
      </c>
      <c r="C19" s="13">
        <f t="array" aca="1" ref="C19" ca="1">MIN(IF((DATEDIF(IF(Dati!$D$2:$D$10000&gt;TODAY(),TODAY(),Dati!$D$2:$D$10000),TODAY(),"y")&lt;=3),IF(Dati!$A$2:$A$10000=$A19,Dati!$C$2:$C$10000)))</f>
      </c>
      <c r="D19" s="13">
        <f t="array" aca="1" ref="D19" ca="1">MAX(IF((DATEDIF(IF(Dati!$D$2:$D$10000&gt;TODAY(),TODAY(),Dati!$D$2:$D$10000),TODAY(),"y")&lt;=3),IF(Dati!$A$2:$A$10000=$A19,Dati!$C$2:$C$10000)))</f>
      </c>
      <c r="E19" s="14">
        <f t="array" aca="1" ref="E19" ca="1">IFERROR(AVERAGE(IF((DATEDIF(IF(Dati!$D$2:$D$10000&gt;TODAY(),TODAY(),Dati!$D$2:$D$10000),TODAY(),"y")&lt;=3),IF(Dati!$A$2:$A$10000=$A19,Dati!$C$2:$C$10000))),"")</f>
      </c>
      <c r="F19" s="13">
        <f>VLOOKUP(A19,Normas!A:B,2,FALSE)</f>
      </c>
      <c r="G19" s="13">
        <f>F19</f>
      </c>
      <c r="H19" s="13">
        <f>COUNTIFS(Dati!A$2:A$10000,'Kopsavilkums 60%'!$A19,Dati!$E$2:$E$10000,"&lt;=3",Dati!$C$2:$C$10000,"&gt;"&amp;G19)</f>
      </c>
      <c r="I19" s="15" cm="1">
        <f t="array" ref="I19">IF($H19=0,"",MAX(IF(Dati!$A$2:$A$10000='Kopsavilkums 60%'!$A19,IF(Dati!$C$2:$C$10000&gt;Dati!$F$2:$F$10000,Dati!$D$2:$D$10000))))</f>
      </c>
      <c r="J19" s="13" cm="1">
        <f t="array" ref="J19">IF($I19="","",MAX(IF(Dati!$A$2:$A$10000='Kopsavilkums 60%'!$A19,IF(Dati!$D$2:$D$10000='Kopsavilkums 60%'!$I19,Dati!$C$2:$C$10000))))</f>
      </c>
      <c r="K19" s="16">
        <f ca="1">IF('Vispārīga informācija'!B$4&lt;&gt;"Jā","Rādītājs nav jānosaka",IF(B19=0,"Rādītājs nav noteikts",IF(AND(B19&lt;3,H19=0),"Rādītājs noteikts mazāk kā 3 reizes",IF(H19&gt;1,CONCATENATE("Rādītājs neatbilst normai ",""&amp;H19&amp;""," gadījumos"),IF(H19=1,CONCATENATE("Rādītājs neatbilst normai ",""&amp;H19&amp;""," gadījumā"),"")))))</f>
      </c>
    </row>
    <row r="20" spans="1:13" x14ac:dyDescent="0.2">
      <c r="A20" s="13" t="s">
        <v>41</v>
      </c>
      <c r="B20" s="13">
        <f t="array" aca="1" ref="B20" ca="1">SUMPRODUCT((DATEDIF(IF(Dati!$D$2:$D$10000&gt;TODAY(),TODAY(),Dati!$D$2:$D$10000),TODAY(),"y")&lt;=3)*(Dati!$A$2:$A$10000=$A20))</f>
      </c>
      <c r="C20" s="13">
        <f t="array" aca="1" ref="C20" ca="1">MIN(IF((DATEDIF(IF(Dati!$D$2:$D$10000&gt;TODAY(),TODAY(),Dati!$D$2:$D$10000),TODAY(),"y")&lt;=3),IF(Dati!$A$2:$A$10000=$A20,Dati!$C$2:$C$10000)))</f>
      </c>
      <c r="D20" s="13">
        <f t="array" aca="1" ref="D20" ca="1">MAX(IF((DATEDIF(IF(Dati!$D$2:$D$10000&gt;TODAY(),TODAY(),Dati!$D$2:$D$10000),TODAY(),"y")&lt;=3),IF(Dati!$A$2:$A$10000=$A20,Dati!$C$2:$C$10000)))</f>
      </c>
      <c r="E20" s="14">
        <f t="array" aca="1" ref="E20" ca="1">IFERROR(AVERAGE(IF((DATEDIF(IF(Dati!$D$2:$D$10000&gt;TODAY(),TODAY(),Dati!$D$2:$D$10000),TODAY(),"y")&lt;=3),IF(Dati!$A$2:$A$10000=$A20,Dati!$C$2:$C$10000))),"")</f>
      </c>
      <c r="F20" s="13">
        <f>VLOOKUP(A20,Normas!A:B,2,FALSE)</f>
      </c>
      <c r="G20" s="13">
        <f>F20*0.6</f>
      </c>
      <c r="H20" s="13">
        <f>COUNTIFS(Dati!A$2:A$10000,'Kopsavilkums 60%'!$A20,Dati!$E$2:$E$10000,"&lt;=3",Dati!$C$2:$C$10000,"&gt;"&amp;G20)</f>
      </c>
      <c r="I20" s="15">
        <f t="array" ref="I20">IF($H20=0,"",MAX(IF(Dati!$A$2:$A$10000='Kopsavilkums 60%'!$A20,IF(Dati!$C$2:$C$10000&gt;Dati!$F$2:$F$10000,Dati!$D$2:$D$10000))))</f>
      </c>
      <c r="J20" s="13">
        <f t="array" ref="J20">IF($I20="","",MAX(IF(Dati!$A$2:$A$10000='Kopsavilkums 60%'!$A20,IF(Dati!$D$2:$D$10000='Kopsavilkums 60%'!$I20,Dati!$C$2:$C$10000))))</f>
      </c>
      <c r="K20" s="16">
        <f ca="1">IF(B20=0,"Rādītājs nav noteikts",IF(AND(B20&lt;3,H20=0),"Rādītājs noteikts mazāk kā 3 reizes",IF(H20&gt;1,CONCATENATE("Rādītājs 60% no normas pārsniedz ",""&amp;H20&amp;""," gadījumos"),IF(H20=1,CONCATENATE("Rādītājs 60% no normas pārsniedz ",""&amp;H20&amp;""," gadījumā"),""))))</f>
      </c>
    </row>
    <row r="21" spans="1:13" x14ac:dyDescent="0.2">
      <c r="A21" s="13" t="s">
        <v>42</v>
      </c>
      <c r="B21" s="13">
        <f t="array" aca="1" ref="B21" ca="1">SUMPRODUCT((DATEDIF(IF(Dati!$D$2:$D$10000&gt;TODAY(),TODAY(),Dati!$D$2:$D$10000),TODAY(),"y")&lt;=3)*(Dati!$A$2:$A$10000=$A21))</f>
      </c>
      <c r="C21" s="13">
        <f t="array" aca="1" ref="C21" ca="1">MIN(IF((DATEDIF(IF(Dati!$D$2:$D$10000&gt;TODAY(),TODAY(),Dati!$D$2:$D$10000),TODAY(),"y")&lt;=3),IF(Dati!$A$2:$A$10000=$A21,Dati!$C$2:$C$10000)))</f>
      </c>
      <c r="D21" s="13">
        <f t="array" aca="1" ref="D21" ca="1">MAX(IF((DATEDIF(IF(Dati!$D$2:$D$10000&gt;TODAY(),TODAY(),Dati!$D$2:$D$10000),TODAY(),"y")&lt;=3),IF(Dati!$A$2:$A$10000=$A21,Dati!$C$2:$C$10000)))</f>
      </c>
      <c r="E21" s="14">
        <f t="array" aca="1" ref="E21" ca="1">IFERROR(AVERAGE(IF((DATEDIF(IF(Dati!$D$2:$D$10000&gt;TODAY(),TODAY(),Dati!$D$2:$D$10000),TODAY(),"y")&lt;=3),IF(Dati!$A$2:$A$10000=$A21,Dati!$C$2:$C$10000))),"")</f>
      </c>
      <c r="F21" s="13">
        <f>VLOOKUP(A21,Normas!A:B,2,FALSE)</f>
      </c>
      <c r="G21" s="13">
        <f>F21*0.6</f>
      </c>
      <c r="H21" s="13">
        <f>COUNTIFS(Dati!A$2:A$10000,'Kopsavilkums 60%'!$A21,Dati!$E$2:$E$10000,"&lt;=3",Dati!$C$2:$C$10000,"&gt;"&amp;G21)</f>
      </c>
      <c r="I21" s="15">
        <f t="array" ref="I21">IF($H21=0,"",MAX(IF(Dati!$A$2:$A$10000='Kopsavilkums 60%'!$A21,IF(Dati!$C$2:$C$10000&gt;Dati!$F$2:$F$10000,Dati!$D$2:$D$10000))))</f>
      </c>
      <c r="J21" s="13">
        <f t="array" ref="J21">IF($I21="","",MAX(IF(Dati!$A$2:$A$10000='Kopsavilkums 60%'!$A21,IF(Dati!$D$2:$D$10000='Kopsavilkums 60%'!$I21,Dati!$C$2:$C$10000))))</f>
      </c>
      <c r="K21" s="16">
        <f ca="1">IF(B21=0,"Rādītājs nav noteikts",IF(AND(B21&lt;3,H21=0),"Rādītājs noteikts mazāk kā 3 reizes",IF(H21&gt;1,CONCATENATE("Rādītājs 60% no normas pārsniedz ",""&amp;H21&amp;""," gadījumos"),IF(H21=1,CONCATENATE("Rādītājs 60% no normas pārsniedz ",""&amp;H21&amp;""," gadījumā"),""))))</f>
      </c>
    </row>
    <row r="22" spans="1:13" x14ac:dyDescent="0.2">
      <c r="A22" s="13" t="s">
        <v>43</v>
      </c>
      <c r="B22" s="13">
        <f t="array" aca="1" ref="B22" ca="1">SUMPRODUCT((DATEDIF(IF(Dati!$D$2:$D$10000&gt;TODAY(),TODAY(),Dati!$D$2:$D$10000),TODAY(),"y")&lt;=3)*(Dati!$A$2:$A$10000=$A22))</f>
      </c>
      <c r="C22" s="13">
        <f t="array" aca="1" ref="C22" ca="1">MIN(IF((DATEDIF(IF(Dati!$D$2:$D$10000&gt;TODAY(),TODAY(),Dati!$D$2:$D$10000),TODAY(),"y")&lt;=3),IF(Dati!$A$2:$A$10000=$A22,Dati!$C$2:$C$10000)))</f>
      </c>
      <c r="D22" s="13">
        <f t="array" aca="1" ref="D22" ca="1">MAX(IF((DATEDIF(IF(Dati!$D$2:$D$10000&gt;TODAY(),TODAY(),Dati!$D$2:$D$10000),TODAY(),"y")&lt;=3),IF(Dati!$A$2:$A$10000=$A22,Dati!$C$2:$C$10000)))</f>
      </c>
      <c r="E22" s="14">
        <f t="array" aca="1" ref="E22" ca="1">IFERROR(AVERAGE(IF((DATEDIF(IF(Dati!$D$2:$D$10000&gt;TODAY(),TODAY(),Dati!$D$2:$D$10000),TODAY(),"y")&lt;=3),IF(Dati!$A$2:$A$10000=$A22,Dati!$C$2:$C$10000))),"")</f>
      </c>
      <c r="F22" s="13">
        <f>VLOOKUP(A22,Normas!A:B,2,FALSE)</f>
      </c>
      <c r="G22" s="13">
        <f>F22*0.6</f>
      </c>
      <c r="H22" s="13">
        <f>COUNTIFS(Dati!A$2:A$10000,'Kopsavilkums 60%'!$A22,Dati!$E$2:$E$10000,"&lt;=3",Dati!$C$2:$C$10000,"&gt;"&amp;G22)</f>
      </c>
      <c r="I22" s="15">
        <f t="array" ref="I22">IF($H22=0,"",MAX(IF(Dati!$A$2:$A$10000='Kopsavilkums 60%'!$A22,IF(Dati!$C$2:$C$10000&gt;Dati!$F$2:$F$10000,Dati!$D$2:$D$10000))))</f>
      </c>
      <c r="J22" s="13">
        <f t="array" ref="J22">IF($I22="","",MAX(IF(Dati!$A$2:$A$10000='Kopsavilkums 60%'!$A22,IF(Dati!$D$2:$D$10000='Kopsavilkums 60%'!$I22,Dati!$C$2:$C$10000))))</f>
      </c>
      <c r="K22" s="16">
        <f ca="1">IF(B22=0,"Rādītājs nav noteikts",IF(AND(B22&lt;3,H22=0),"Rādītājs noteikts mazāk kā 3 reizes",IF(H22&gt;1,CONCATENATE("Rādītājs 60% no normas pārsniedz ",""&amp;H22&amp;""," gadījumos"),IF(H22=1,CONCATENATE("Rādītājs 60% no normas pārsniedz ",""&amp;H22&amp;""," gadījumā"),""))))</f>
      </c>
    </row>
    <row r="23" spans="1:13" x14ac:dyDescent="0.2">
      <c r="A23" s="13" t="s">
        <v>44</v>
      </c>
      <c r="B23" s="13">
        <f t="array" aca="1" ref="B23" ca="1">SUMPRODUCT((DATEDIF(IF(Dati!$D$2:$D$10000&gt;TODAY(),TODAY(),Dati!$D$2:$D$10000),TODAY(),"y")&lt;=3)*(Dati!$A$2:$A$10000=$A23))</f>
      </c>
      <c r="C23" s="13">
        <f t="array" aca="1" ref="C23" ca="1">MIN(IF((DATEDIF(IF(Dati!$D$2:$D$10000&gt;TODAY(),TODAY(),Dati!$D$2:$D$10000),TODAY(),"y")&lt;=3),IF(Dati!$A$2:$A$10000=$A23,Dati!$C$2:$C$10000)))</f>
      </c>
      <c r="D23" s="13">
        <f t="array" aca="1" ref="D23" ca="1">MAX(IF((DATEDIF(IF(Dati!$D$2:$D$10000&gt;TODAY(),TODAY(),Dati!$D$2:$D$10000),TODAY(),"y")&lt;=3),IF(Dati!$A$2:$A$10000=$A23,Dati!$C$2:$C$10000)))</f>
      </c>
      <c r="E23" s="14">
        <f t="array" aca="1" ref="E23" ca="1">IFERROR(AVERAGE(IF((DATEDIF(IF(Dati!$D$2:$D$10000&gt;TODAY(),TODAY(),Dati!$D$2:$D$10000),TODAY(),"y")&lt;=3),IF(Dati!$A$2:$A$10000=$A23,Dati!$C$2:$C$10000))),"")</f>
      </c>
      <c r="F23" s="13">
        <f>VLOOKUP(A23,Normas!A:B,2,FALSE)</f>
      </c>
      <c r="G23" s="13">
        <f>F23*0.6</f>
      </c>
      <c r="H23" s="13">
        <f>COUNTIFS(Dati!A$2:A$10000,'Kopsavilkums 60%'!$A23,Dati!$E$2:$E$10000,"&lt;=3",Dati!$C$2:$C$10000,"&gt;"&amp;G23)</f>
      </c>
      <c r="I23" s="15">
        <f t="array" ref="I23">IF($H23=0,"",MAX(IF(Dati!$A$2:$A$10000='Kopsavilkums 60%'!$A23,IF(Dati!$C$2:$C$10000&gt;Dati!$F$2:$F$10000,Dati!$D$2:$D$10000))))</f>
      </c>
      <c r="J23" s="13">
        <f t="array" ref="J23">IF($I23="","",MAX(IF(Dati!$A$2:$A$10000='Kopsavilkums 60%'!$A23,IF(Dati!$D$2:$D$10000='Kopsavilkums 60%'!$I23,Dati!$C$2:$C$10000))))</f>
      </c>
      <c r="K23" s="16">
        <f ca="1">IF(B23=0,"Rādītājs nav noteikts",IF(AND(B23&lt;3,H23=0),"Rādītājs noteikts mazāk kā 3 reizes",IF(H23&gt;1,CONCATENATE("Rādītājs 60% no normas pārsniedz ",""&amp;H23&amp;""," gadījumos"),IF(H23=1,CONCATENATE("Rādītājs 60% no normas pārsniedz ",""&amp;H23&amp;""," gadījumā"),""))))</f>
      </c>
    </row>
    <row r="24" spans="1:13" x14ac:dyDescent="0.2">
      <c r="A24" s="13" t="s">
        <v>45</v>
      </c>
      <c r="B24" s="13">
        <f t="array" aca="1" ref="B24" ca="1">SUMPRODUCT((DATEDIF(IF(Dati!$D$2:$D$10000&gt;TODAY(),TODAY(),Dati!$D$2:$D$10000),TODAY(),"y")&lt;=3)*(Dati!$A$2:$A$10000=$A24))</f>
      </c>
      <c r="C24" s="13">
        <f t="array" aca="1" ref="C24" ca="1">MIN(IF((DATEDIF(IF(Dati!$D$2:$D$10000&gt;TODAY(),TODAY(),Dati!$D$2:$D$10000),TODAY(),"y")&lt;=3),IF(Dati!$A$2:$A$10000=$A24,Dati!$C$2:$C$10000)))</f>
      </c>
      <c r="D24" s="13">
        <f t="array" aca="1" ref="D24" ca="1">MAX(IF((DATEDIF(IF(Dati!$D$2:$D$10000&gt;TODAY(),TODAY(),Dati!$D$2:$D$10000),TODAY(),"y")&lt;=3),IF(Dati!$A$2:$A$10000=$A24,Dati!$C$2:$C$10000)))</f>
      </c>
      <c r="E24" s="14">
        <f t="array" aca="1" ref="E24" ca="1">IFERROR(AVERAGE(IF((DATEDIF(IF(Dati!$D$2:$D$10000&gt;TODAY(),TODAY(),Dati!$D$2:$D$10000),TODAY(),"y")&lt;=3),IF(Dati!$A$2:$A$10000=$A24,Dati!$C$2:$C$10000))),"")</f>
      </c>
      <c r="F24" s="13">
        <f>VLOOKUP(A24,Normas!A:B,2,FALSE)</f>
      </c>
      <c r="G24" s="13">
        <f>F24*0.6</f>
      </c>
      <c r="H24" s="13">
        <f>COUNTIFS(Dati!A$2:A$10000,'Kopsavilkums 60%'!$A24,Dati!$E$2:$E$10000,"&lt;=3",Dati!$C$2:$C$10000,"&gt;"&amp;G24)</f>
      </c>
      <c r="I24" s="15">
        <f t="array" ref="I24">IF($H24=0,"",MAX(IF(Dati!$A$2:$A$10000='Kopsavilkums 60%'!$A24,IF(Dati!$C$2:$C$10000&gt;Dati!$F$2:$F$10000,Dati!$D$2:$D$10000))))</f>
      </c>
      <c r="J24" s="13">
        <f t="array" ref="J24">IF($I24="","",MAX(IF(Dati!$A$2:$A$10000='Kopsavilkums 60%'!$A24,IF(Dati!$D$2:$D$10000='Kopsavilkums 60%'!$I24,Dati!$C$2:$C$10000))))</f>
      </c>
      <c r="K24" s="16">
        <f ca="1">IF(B24=0,"Rādītājs nav noteikts",IF(AND(B24&lt;3,H24=0),"Rādītājs noteikts mazāk kā 3 reizes",IF(H24&gt;1,CONCATENATE("Rādītājs 60% no normas pārsniedz ",""&amp;H24&amp;""," gadījumos"),IF(H24=1,CONCATENATE("Rādītājs 60% no normas pārsniedz ",""&amp;H24&amp;""," gadījumā"),""))))</f>
      </c>
    </row>
    <row r="25" spans="1:13" x14ac:dyDescent="0.2">
      <c r="A25" s="13" t="s">
        <v>46</v>
      </c>
      <c r="B25" s="13">
        <f t="array" aca="1" ref="B25" ca="1">SUMPRODUCT((DATEDIF(IF(Dati!$D$2:$D$10000&gt;TODAY(),TODAY(),Dati!$D$2:$D$10000),TODAY(),"y")&lt;=3)*(Dati!$A$2:$A$10000=$A25))</f>
      </c>
      <c r="C25" s="13">
        <f t="array" aca="1" ref="C25" ca="1">MIN(IF((DATEDIF(IF(Dati!$D$2:$D$10000&gt;TODAY(),TODAY(),Dati!$D$2:$D$10000),TODAY(),"y")&lt;=3),IF(Dati!$A$2:$A$10000=$A25,Dati!$C$2:$C$10000)))</f>
      </c>
      <c r="D25" s="13">
        <f t="array" aca="1" ref="D25" ca="1">MAX(IF((DATEDIF(IF(Dati!$D$2:$D$10000&gt;TODAY(),TODAY(),Dati!$D$2:$D$10000),TODAY(),"y")&lt;=3),IF(Dati!$A$2:$A$10000=$A25,Dati!$C$2:$C$10000)))</f>
      </c>
      <c r="E25" s="14">
        <f t="array" aca="1" ref="E25" ca="1">IFERROR(AVERAGE(IF((DATEDIF(IF(Dati!$D$2:$D$10000&gt;TODAY(),TODAY(),Dati!$D$2:$D$10000),TODAY(),"y")&lt;=3),IF(Dati!$A$2:$A$10000=$A25,Dati!$C$2:$C$10000))),"")</f>
      </c>
      <c r="F25" s="13">
        <f>VLOOKUP(A25,Normas!A:B,2,FALSE)</f>
      </c>
      <c r="G25" s="13">
        <f>F25</f>
      </c>
      <c r="H25" s="13">
        <f>COUNTIFS(Dati!A$2:A$10000,'Kopsavilkums 60%'!$A25,Dati!$E$2:$E$10000,"&lt;=3",Dati!$C$2:$C$10000,"&gt;"&amp;G25)</f>
      </c>
      <c r="I25" s="15">
        <f t="array" ref="I25">IF($H25=0,"",MAX(IF(Dati!$A$2:$A$10000='Kopsavilkums 60%'!$A25,IF(Dati!$C$2:$C$10000&gt;Dati!$F$2:$F$10000,Dati!$D$2:$D$10000))))</f>
      </c>
      <c r="J25" s="13">
        <f t="array" ref="J25">IF($I25="","",MAX(IF(Dati!$A$2:$A$10000='Kopsavilkums 60%'!$A25,IF(Dati!$D$2:$D$10000='Kopsavilkums 60%'!$I25,Dati!$C$2:$C$10000))))</f>
      </c>
      <c r="K25" s="16">
        <f ca="1">IF(B25=0,"Rādītājs nav noteikts",IF(AND(B25&lt;3,H25=0),"Rādītājs noteikts mazāk kā 3 reizes",IF(H25&gt;1,CONCATENATE("Rādītājs neatbilst normai ",""&amp;H25&amp;""," gadījumos"),IF(H25=1,CONCATENATE("Rādītājs neatbilst normai ",""&amp;H25&amp;""," gadījumā"),""))))</f>
      </c>
    </row>
    <row r="26" spans="1:13" x14ac:dyDescent="0.2">
      <c r="A26" s="13" t="s">
        <v>47</v>
      </c>
      <c r="B26" s="13">
        <f t="array" aca="1" ref="B26" ca="1">SUMPRODUCT((DATEDIF(IF(Dati!$D$2:$D$10000&gt;TODAY(),TODAY(),Dati!$D$2:$D$10000),TODAY(),"y")&lt;=3)*(Dati!$A$2:$A$10000=$A26))</f>
      </c>
      <c r="C26" s="13">
        <f t="array" aca="1" ref="C26" ca="1">MIN(IF((DATEDIF(IF(Dati!$D$2:$D$10000&gt;TODAY(),TODAY(),Dati!$D$2:$D$10000),TODAY(),"y")&lt;=3),IF(Dati!$A$2:$A$10000=$A26,Dati!$C$2:$C$10000)))</f>
      </c>
      <c r="D26" s="13">
        <f t="array" aca="1" ref="D26" ca="1">MAX(IF((DATEDIF(IF(Dati!$D$2:$D$10000&gt;TODAY(),TODAY(),Dati!$D$2:$D$10000),TODAY(),"y")&lt;=3),IF(Dati!$A$2:$A$10000=$A26,Dati!$C$2:$C$10000)))</f>
      </c>
      <c r="E26" s="14">
        <f t="array" aca="1" ref="E26" ca="1">IFERROR(AVERAGE(IF((DATEDIF(IF(Dati!$D$2:$D$10000&gt;TODAY(),TODAY(),Dati!$D$2:$D$10000),TODAY(),"y")&lt;=3),IF(Dati!$A$2:$A$10000=$A26,Dati!$C$2:$C$10000))),"")</f>
      </c>
      <c r="F26" s="13">
        <f>VLOOKUP(A26,Normas!A:B,2,FALSE)</f>
      </c>
      <c r="G26" s="13">
        <f>F26*0.6</f>
      </c>
      <c r="H26" s="13">
        <f>COUNTIFS(Dati!A$2:A$10000,'Kopsavilkums 60%'!$A26,Dati!$E$2:$E$10000,"&lt;=3",Dati!$C$2:$C$10000,"&gt;"&amp;G26)</f>
      </c>
      <c r="I26" s="15">
        <f t="array" ref="I26">IF($H26=0,"",MAX(IF(Dati!$A$2:$A$10000='Kopsavilkums 60%'!$A26,IF(Dati!$C$2:$C$10000&gt;Dati!$F$2:$F$10000,Dati!$D$2:$D$10000))))</f>
      </c>
      <c r="J26" s="13">
        <f t="array" ref="J26">IF($I26="","",MAX(IF(Dati!$A$2:$A$10000='Kopsavilkums 60%'!$A26,IF(Dati!$D$2:$D$10000='Kopsavilkums 60%'!$I26,Dati!$C$2:$C$10000))))</f>
      </c>
      <c r="K26" s="16">
        <f ca="1">IF(B26=0,"Rādītājs nav noteikts",IF(AND(B26&lt;3,H26=0),"Rādītājs noteikts mazāk kā 3 reizes",IF(H26&gt;1,CONCATENATE("Rādītājs 60% no normas pārsniedz ",""&amp;H26&amp;""," gadījumos"),IF(H26=1,CONCATENATE("Rādītājs 60% no normas pārsniedz ",""&amp;H26&amp;""," gadījumā"),""))))</f>
      </c>
    </row>
    <row r="27" spans="1:13" x14ac:dyDescent="0.2">
      <c r="A27" s="13" t="s">
        <v>48</v>
      </c>
      <c r="B27" s="13">
        <f t="array" aca="1" ref="B27" ca="1">SUMPRODUCT((DATEDIF(IF(Dati!$D$2:$D$10000&gt;TODAY(),TODAY(),Dati!$D$2:$D$10000),TODAY(),"y")&lt;=3)*(Dati!$A$2:$A$10000=$A27))</f>
      </c>
      <c r="C27" s="13">
        <f>""</f>
      </c>
      <c r="D27" s="13">
        <f>""</f>
      </c>
      <c r="E27" s="14">
        <f>""</f>
      </c>
      <c r="F27" s="13">
        <f>VLOOKUP(A27,Normas!A:B,2,FALSE)</f>
      </c>
      <c r="G27" s="13">
        <f>F27</f>
      </c>
      <c r="H27" s="13">
        <f>COUNTIFS(Dati!A$2:A$10000,'Kopsavilkums 60%'!$A27,Dati!$E$2:$E$10000,"&lt;=3",Dati!$C$2:$C$10000,"&lt;&gt;"&amp;F27)</f>
      </c>
      <c r="I27" s="15">
        <f t="array" ref="I27">IF($H27=0,"",MAX(IF(Dati!$A$2:$A$10000='Kopsavilkums 60%'!$A27,IF(Dati!$C$2:$C$10000&lt;&gt;G27,Dati!$D$2:$D$10000))))</f>
      </c>
      <c r="J27" s="13">
        <f t="array" ref="J27">IF($I27="","",INDEX(Dati!$C$2:$C$10000,MATCH(1,(Dati!$A$2:$A$10000=$A27)*(Dati!$D$2:$D$10000=$I27),0)))</f>
      </c>
      <c r="K27" s="16">
        <f ca="1">IF(B27=0,"Rādītājs nav noteikts",IF(H27&gt;1,CONCATENATE("Rādītājs neatbilst normai ",""&amp;H27&amp;""," gadījumos"),IF(H27=1,CONCATENATE("Rādītājs neatbilst normai ",""&amp;H27&amp;""," gadījumā"),"")))</f>
      </c>
    </row>
    <row r="28" spans="1:13" x14ac:dyDescent="0.2">
      <c r="A28" s="13" t="s">
        <v>49</v>
      </c>
      <c r="B28" s="13">
        <f t="array" aca="1" ref="B28" ca="1">SUMPRODUCT((DATEDIF(IF(Dati!$D$2:$D$10000&gt;TODAY(),TODAY(),Dati!$D$2:$D$10000),TODAY(),"y")&lt;=3)*(Dati!$A$2:$A$10000=$A28))</f>
      </c>
      <c r="C28" s="13">
        <f t="array" aca="1" ref="C28" ca="1">MIN(IF((DATEDIF(IF(Dati!$D$2:$D$10000&gt;TODAY(),TODAY(),Dati!$D$2:$D$10000),TODAY(),"y")&lt;=3),IF(Dati!$A$2:$A$10000=$A28,Dati!$C$2:$C$10000)))</f>
      </c>
      <c r="D28" s="13">
        <f t="array" aca="1" ref="D28" ca="1">MAX(IF((DATEDIF(IF(Dati!$D$2:$D$10000&gt;TODAY(),TODAY(),Dati!$D$2:$D$10000),TODAY(),"y")&lt;=3),IF(Dati!$A$2:$A$10000=$A28,Dati!$C$2:$C$10000)))</f>
      </c>
      <c r="E28" s="14">
        <f t="array" aca="1" ref="E28" ca="1">IFERROR(AVERAGE(IF((DATEDIF(IF(Dati!$D$2:$D$10000&gt;TODAY(),TODAY(),Dati!$D$2:$D$10000),TODAY(),"y")&lt;=3),IF(Dati!$A$2:$A$10000=$A28,Dati!$C$2:$C$10000))),"")</f>
      </c>
      <c r="F28" s="13">
        <f>VLOOKUP(A28,Normas!A:B,2,FALSE)</f>
      </c>
      <c r="G28" s="13">
        <f t="shared" ref="G28:G36" si="2">F28*0.6</f>
      </c>
      <c r="H28" s="13">
        <f>COUNTIFS(Dati!A$2:A$10000,'Kopsavilkums 60%'!$A28,Dati!$E$2:$E$10000,"&lt;=3",Dati!$C$2:$C$10000,"&gt;"&amp;G28)</f>
      </c>
      <c r="I28" s="15" cm="1">
        <f t="array" ref="I28">IF($H28=0,"",MAX(IF(Dati!$A$2:$A$10000='Kopsavilkums 60%'!$A28,IF(Dati!$C$2:$C$10000&gt;Dati!$F$2:$F$10000,Dati!$D$2:$D$10000))))</f>
      </c>
      <c r="J28" s="13" cm="1">
        <f t="array" ref="J28">IF($I28="","",MAX(IF(Dati!$A$2:$A$10000='Kopsavilkums 60%'!$A28,IF(Dati!$D$2:$D$10000='Kopsavilkums 60%'!$I28,Dati!$C$2:$C$10000))))</f>
      </c>
      <c r="K28" s="16">
        <f>IF('Vispārīga informācija'!B$10&lt;&gt;"Jā","Rādītājs nav jānosaka",IF(B28=0,"Rādītājs nav noteikts",IF(AND(B28&lt;3,H28=0),"Rādītājs noteikts mazāk nekā 3 reizes",IF(H28&gt;1,CONCATENATE("Rādītājs 60% no normas pārsniedz ",""&amp;H28&amp;""," gadījumos"),IF(H28=1,CONCATENATE("Rādītājs 60% no normas pārsniedz ",""&amp;H28&amp;""," gadījumā"),"")))))</f>
      </c>
    </row>
    <row r="29" spans="1:13" s="25" customFormat="1" x14ac:dyDescent="0.2">
      <c r="A29" s="13" t="s">
        <v>50</v>
      </c>
      <c r="B29" s="13">
        <f t="array" aca="1" ref="B29" ca="1">SUMPRODUCT((DATEDIF(IF(Dati!$D$2:$D$10000&gt;TODAY(),TODAY(),Dati!$D$2:$D$10000),TODAY(),"y")&lt;=3)*(Dati!$A$2:$A$10000=$A29))</f>
      </c>
      <c r="C29" s="13">
        <f t="array" aca="1" ref="C29" ca="1">MIN(IF((DATEDIF(IF(Dati!$D$2:$D$10000&gt;TODAY(),TODAY(),Dati!$D$2:$D$10000),TODAY(),"y")&lt;=3),IF(Dati!$A$2:$A$10000=$A29,Dati!$C$2:$C$10000)))</f>
      </c>
      <c r="D29" s="13">
        <f t="array" aca="1" ref="D29" ca="1">MAX(IF((DATEDIF(IF(Dati!$D$2:$D$10000&gt;TODAY(),TODAY(),Dati!$D$2:$D$10000),TODAY(),"y")&lt;=3),IF(Dati!$A$2:$A$10000=$A29,Dati!$C$2:$C$10000)))</f>
      </c>
      <c r="E29" s="14">
        <f t="array" aca="1" ref="E29" ca="1">IFERROR(AVERAGE(IF((DATEDIF(IF(Dati!$D$2:$D$10000&gt;TODAY(),TODAY(),Dati!$D$2:$D$10000),TODAY(),"y")&lt;=3),IF(Dati!$A$2:$A$10000=$A29,Dati!$C$2:$C$10000))),"")</f>
      </c>
      <c r="F29" s="13">
        <f>VLOOKUP(A29,Normas!A:B,2,FALSE)</f>
      </c>
      <c r="G29" s="13">
        <f>F29*0.6</f>
      </c>
      <c r="H29" s="13">
        <f>COUNTIFS(Dati!A$2:A$10000,'Kopsavilkums 60%'!$A29,Dati!$E$2:$E$10000,"&lt;=3",Dati!$C$2:$C$10000,"&gt;"&amp;G29)</f>
      </c>
      <c r="I29" s="15" cm="1">
        <f t="array" ref="I29">IF($H29=0,"",MAX(IF(Dati!$A$2:$A$10000='Kopsavilkums 60%'!$A29,IF(Dati!$C$2:$C$10000&gt;Dati!$F$2:$F$10000,Dati!$D$2:$D$10000))))</f>
      </c>
      <c r="J29" s="13" cm="1">
        <f t="array" ref="J29">IF($I29="","",MAX(IF(Dati!$A$2:$A$10000='Kopsavilkums 60%'!$A29,IF(Dati!$D$2:$D$10000='Kopsavilkums 60%'!$I29,Dati!$C$2:$C$10000))))</f>
      </c>
      <c r="K29" s="16">
        <f>IF('Vispārīga informācija'!B$11&lt;&gt;"Jā","Rādītājs nav jānosaka",IF(B29=0,"Rādītājs nav noteikts",IF(AND(B29&lt;3,H29=0),"Rādītājs noteikts mazāk nekā 3 reizes",IF(H29&gt;1,CONCATENATE("Rādītājs 60% no normas pārsniedz ",""&amp;H29&amp;""," gadījumos"),IF(H29=1,CONCATENATE("Rādītājs 60% no normas pārsniedz ",""&amp;H29&amp;""," gadījumā"),"")))))</f>
      </c>
      <c r="M29" s="22"/>
    </row>
    <row r="30" spans="1:13" x14ac:dyDescent="0.2">
      <c r="A30" s="13" t="s">
        <v>51</v>
      </c>
      <c r="B30" s="13">
        <f t="array" aca="1" ref="B30" ca="1">SUMPRODUCT((DATEDIF(IF(Dati!$D$2:$D$10000&gt;TODAY(),TODAY(),Dati!$D$2:$D$10000),TODAY(),"y")&lt;=3)*(Dati!$A$2:$A$10000=$A30))</f>
      </c>
      <c r="C30" s="13">
        <f t="array" aca="1" ref="C30" ca="1">MIN(IF((DATEDIF(IF(Dati!$D$2:$D$10000&gt;TODAY(),TODAY(),Dati!$D$2:$D$10000),TODAY(),"y")&lt;=3),IF(Dati!$A$2:$A$10000=$A30,Dati!$C$2:$C$10000)))</f>
      </c>
      <c r="D30" s="13">
        <f t="array" aca="1" ref="D30" ca="1">MAX(IF((DATEDIF(IF(Dati!$D$2:$D$10000&gt;TODAY(),TODAY(),Dati!$D$2:$D$10000),TODAY(),"y")&lt;=3),IF(Dati!$A$2:$A$10000=$A30,Dati!$C$2:$C$10000)))</f>
      </c>
      <c r="E30" s="14">
        <f t="array" aca="1" ref="E30" ca="1">IFERROR(AVERAGE(IF((DATEDIF(IF(Dati!$D$2:$D$10000&gt;TODAY(),TODAY(),Dati!$D$2:$D$10000),TODAY(),"y")&lt;=3),IF(Dati!$A$2:$A$10000=$A30,Dati!$C$2:$C$10000))),"")</f>
      </c>
      <c r="F30" s="13">
        <f>VLOOKUP(A30,Normas!A:B,2,FALSE)</f>
      </c>
      <c r="G30" s="13">
        <f>F30*0.6</f>
      </c>
      <c r="H30" s="13">
        <f>COUNTIFS(Dati!A$2:A$10000,'Kopsavilkums 60%'!$A30,Dati!$E$2:$E$10000,"&lt;=3",Dati!$C$2:$C$10000,"&gt;"&amp;G30)</f>
      </c>
      <c r="I30" s="15" cm="1">
        <f t="array" ref="I30">IF($H30=0,"",MAX(IF(Dati!$A$2:$A$10000='Kopsavilkums 60%'!$A30,IF(Dati!$C$2:$C$10000&gt;Dati!$F$2:$F$10000,Dati!$D$2:$D$10000))))</f>
      </c>
      <c r="J30" s="13" cm="1">
        <f t="array" ref="J30">IF($I30="","",MAX(IF(Dati!$A$2:$A$10000='Kopsavilkums 60%'!$A30,IF(Dati!$D$2:$D$10000='Kopsavilkums 60%'!$I30,Dati!$C$2:$C$10000))))</f>
      </c>
      <c r="K30" s="16">
        <f ca="1">IF(B30=0,"Rādītājs nav noteikts",IF(AND(B30&lt;3,H30=0),"Rādītājs noteikts mazāk kā 3 reizes",IF(H30&gt;1,CONCATENATE("Rādītājs 60% no normas pārsniedz ",""&amp;H30&amp;""," gadījumos"),IF(H30=1,CONCATENATE("Rādītājs 60% no normas pārsniedz ",""&amp;H30&amp;""," gadījumā"),""))))</f>
      </c>
    </row>
    <row r="31" spans="1:13" x14ac:dyDescent="0.2">
      <c r="A31" s="13" t="s">
        <v>52</v>
      </c>
      <c r="B31" s="13">
        <f t="array" aca="1" ref="B31" ca="1">SUMPRODUCT((DATEDIF(IF(Dati!$D$2:$D$10000&gt;TODAY(),TODAY(),Dati!$D$2:$D$10000),TODAY(),"y")&lt;=3)*(Dati!$A$2:$A$10000=$A31))</f>
      </c>
      <c r="C31" s="13">
        <f t="array" aca="1" ref="C31" ca="1">MIN(IF((DATEDIF(IF(Dati!$D$2:$D$10000&gt;TODAY(),TODAY(),Dati!$D$2:$D$10000),TODAY(),"y")&lt;=3),IF(Dati!$A$2:$A$10000=$A31,Dati!$C$2:$C$10000)))</f>
      </c>
      <c r="D31" s="13">
        <f t="array" aca="1" ref="D31" ca="1">MAX(IF((DATEDIF(IF(Dati!$D$2:$D$10000&gt;TODAY(),TODAY(),Dati!$D$2:$D$10000),TODAY(),"y")&lt;=3),IF(Dati!$A$2:$A$10000=$A31,Dati!$C$2:$C$10000)))</f>
      </c>
      <c r="E31" s="14">
        <f t="array" aca="1" ref="E31" ca="1">IFERROR(AVERAGE(IF((DATEDIF(IF(Dati!$D$2:$D$10000&gt;TODAY(),TODAY(),Dati!$D$2:$D$10000),TODAY(),"y")&lt;=3),IF(Dati!$A$2:$A$10000=$A31,Dati!$C$2:$C$10000))),"")</f>
      </c>
      <c r="F31" s="13">
        <f>VLOOKUP(A31,Normas!A:B,2,FALSE)</f>
      </c>
      <c r="G31" s="13">
        <f>F31*0.6</f>
      </c>
      <c r="H31" s="13">
        <f>COUNTIFS(Dati!A$2:A$10000,'Kopsavilkums 60%'!$A31,Dati!$E$2:$E$10000,"&lt;=3",Dati!$C$2:$C$10000,"&gt;"&amp;G31)</f>
      </c>
      <c r="I31" s="15" cm="1">
        <f t="array" ref="I31">IF($H31=0,"",MAX(IF(Dati!$A$2:$A$10000='Kopsavilkums 60%'!$A31,IF(Dati!$C$2:$C$10000&gt;Dati!$F$2:$F$10000,Dati!$D$2:$D$10000))))</f>
      </c>
      <c r="J31" s="13" cm="1">
        <f t="array" ref="J31">IF($I31="","",MAX(IF(Dati!$A$2:$A$10000='Kopsavilkums 60%'!$A31,IF(Dati!$D$2:$D$10000='Kopsavilkums 60%'!$I31,Dati!$C$2:$C$10000))))</f>
      </c>
      <c r="K31" s="16">
        <f>IF('Vispārīga informācija'!B$11&lt;&gt;"Jā","Rādītājs nav jānosaka",IF(B31=0,"Rādītājs nav noteikts",IF(AND(B31&lt;3,H31=0),"Rādītājs noteikts mazāk nekā 3 reizes",IF(H31&gt;1,CONCATENATE("Rādītājs 60% no normas pārsniedz ",""&amp;H31&amp;""," gadījumos"),IF(H31=1,CONCATENATE("Rādītājs 60% no normas pārsniedz ",""&amp;H31&amp;""," gadījumā"),"")))))</f>
      </c>
    </row>
    <row r="32" spans="1:13" x14ac:dyDescent="0.2">
      <c r="A32" s="13" t="s">
        <v>53</v>
      </c>
      <c r="B32" s="13">
        <f t="array" aca="1" ref="B32" ca="1">SUMPRODUCT((DATEDIF(IF(Dati!$D$2:$D$10000&gt;TODAY(),TODAY(),Dati!$D$2:$D$10000),TODAY(),"y")&lt;=3)*(Dati!$A$2:$A$10000=$A32))</f>
      </c>
      <c r="C32" s="13">
        <f t="array" aca="1" ref="C32" ca="1">MIN(IF((DATEDIF(IF(Dati!$D$2:$D$10000&gt;TODAY(),TODAY(),Dati!$D$2:$D$10000),TODAY(),"y")&lt;=3),IF(Dati!$A$2:$A$10000=$A32,Dati!$C$2:$C$10000)))</f>
      </c>
      <c r="D32" s="13">
        <f t="array" aca="1" ref="D32" ca="1">MAX(IF((DATEDIF(IF(Dati!$D$2:$D$10000&gt;TODAY(),TODAY(),Dati!$D$2:$D$10000),TODAY(),"y")&lt;=3),IF(Dati!$A$2:$A$10000=$A32,Dati!$C$2:$C$10000)))</f>
      </c>
      <c r="E32" s="14">
        <f t="array" aca="1" ref="E32" ca="1">IFERROR(AVERAGE(IF((DATEDIF(IF(Dati!$D$2:$D$10000&gt;TODAY(),TODAY(),Dati!$D$2:$D$10000),TODAY(),"y")&lt;=3),IF(Dati!$A$2:$A$10000=$A32,Dati!$C$2:$C$10000))),"")</f>
      </c>
      <c r="F32" s="13">
        <f>VLOOKUP(A32,Normas!A:B,2,FALSE)</f>
      </c>
      <c r="G32" s="13">
        <f>F32*0.6</f>
      </c>
      <c r="H32" s="13">
        <f>COUNTIFS(Dati!A$2:A$10000,'Kopsavilkums 60%'!$A32,Dati!$E$2:$E$10000,"&lt;=3",Dati!$C$2:$C$10000,"&gt;"&amp;G32)</f>
      </c>
      <c r="I32" s="15" cm="1">
        <f t="array" ref="I32">IF($H32=0,"",MAX(IF(Dati!$A$2:$A$10000='Kopsavilkums 60%'!$A32,IF(Dati!$C$2:$C$10000&gt;Dati!$F$2:$F$10000,Dati!$D$2:$D$10000))))</f>
      </c>
      <c r="J32" s="13" cm="1">
        <f t="array" ref="J32">IF($I32="","",MAX(IF(Dati!$A$2:$A$10000='Kopsavilkums 60%'!$A32,IF(Dati!$D$2:$D$10000='Kopsavilkums 60%'!$I32,Dati!$C$2:$C$10000))))</f>
      </c>
      <c r="K32" s="16">
        <f ca="1">IF(B32=0,"Rādītājs nav noteikts",IF(AND(B32&lt;3,H32=0),"Rādītājs noteikts mazāk kā 3 reizes",IF(H32&gt;1,CONCATENATE("Rādītājs 60% no normas pārsniedz ",""&amp;H32&amp;""," gadījumos"),IF(H32=1,CONCATENATE("Rādītājs 60% no normas pārsniedz ",""&amp;H32&amp;""," gadījumā"),""))))</f>
      </c>
    </row>
    <row r="33" spans="1:13" x14ac:dyDescent="0.2">
      <c r="A33" s="13" t="s">
        <v>54</v>
      </c>
      <c r="B33" s="13">
        <f t="array" aca="1" ref="B33" ca="1">SUMPRODUCT((DATEDIF(IF(Dati!$D$2:$D$10000&gt;TODAY(),TODAY(),Dati!$D$2:$D$10000),TODAY(),"y")&lt;=3)*(Dati!$A$2:$A$10000=$A33))</f>
      </c>
      <c r="C33" s="13">
        <f t="array" aca="1" ref="C33" ca="1">MIN(IF((DATEDIF(IF(Dati!$D$2:$D$10000&gt;TODAY(),TODAY(),Dati!$D$2:$D$10000),TODAY(),"y")&lt;=3),IF(Dati!$A$2:$A$10000=$A33,Dati!$C$2:$C$10000)))</f>
      </c>
      <c r="D33" s="13">
        <f t="array" aca="1" ref="D33" ca="1">MAX(IF((DATEDIF(IF(Dati!$D$2:$D$10000&gt;TODAY(),TODAY(),Dati!$D$2:$D$10000),TODAY(),"y")&lt;=3),IF(Dati!$A$2:$A$10000=$A33,Dati!$C$2:$C$10000)))</f>
      </c>
      <c r="E33" s="14">
        <f t="array" aca="1" ref="E33" ca="1">IFERROR(AVERAGE(IF((DATEDIF(IF(Dati!$D$2:$D$10000&gt;TODAY(),TODAY(),Dati!$D$2:$D$10000),TODAY(),"y")&lt;=3),IF(Dati!$A$2:$A$10000=$A33,Dati!$C$2:$C$10000))),"")</f>
      </c>
      <c r="F33" s="13">
        <f>VLOOKUP(A33,Normas!A:B,2,FALSE)</f>
      </c>
      <c r="G33" s="13">
        <f>F33*0.6</f>
      </c>
      <c r="H33" s="13">
        <f>COUNTIFS(Dati!A$2:A$10000,'Kopsavilkums 60%'!$A33,Dati!$E$2:$E$10000,"&lt;=3",Dati!$C$2:$C$10000,"&gt;"&amp;G33)</f>
      </c>
      <c r="I33" s="15" cm="1">
        <f t="array" ref="I33">IF($H33=0,"",MAX(IF(Dati!$A$2:$A$10000='Kopsavilkums 60%'!$A33,IF(Dati!$C$2:$C$10000&gt;Dati!$F$2:$F$10000,Dati!$D$2:$D$10000))))</f>
      </c>
      <c r="J33" s="13" cm="1">
        <f t="array" ref="J33">IF($I33="","",MAX(IF(Dati!$A$2:$A$10000='Kopsavilkums 60%'!$A33,IF(Dati!$D$2:$D$10000='Kopsavilkums 60%'!$I33,Dati!$C$2:$C$10000))))</f>
      </c>
      <c r="K33" s="16">
        <f ca="1">IF(B33=0,"Rādītājs nav noteikts",IF(AND(B33&lt;3,H33=0),"Rādītājs noteikts mazāk kā 3 reizes",IF(H33&gt;1,CONCATENATE("Rādītājs 60% no normas pārsniedz ",""&amp;H33&amp;""," gadījumos"),IF(H33=1,CONCATENATE("Rādītājs 60% no normas pārsniedz ",""&amp;H33&amp;""," gadījumā"),""))))</f>
      </c>
    </row>
    <row r="34" spans="1:13" x14ac:dyDescent="0.2">
      <c r="A34" s="13" t="s">
        <v>55</v>
      </c>
      <c r="B34" s="13">
        <f t="array" aca="1" ref="B34" ca="1">SUMPRODUCT((DATEDIF(IF(Dati!$D$2:$D$10000&gt;TODAY(),TODAY(),Dati!$D$2:$D$10000),TODAY(),"y")&lt;=3)*(Dati!$A$2:$A$10000=$A34))</f>
      </c>
      <c r="C34" s="13">
        <f t="array" aca="1" ref="C34" ca="1">MIN(IF((DATEDIF(IF(Dati!$D$2:$D$10000&gt;TODAY(),TODAY(),Dati!$D$2:$D$10000),TODAY(),"y")&lt;=3),IF(Dati!$A$2:$A$10000=$A34,Dati!$C$2:$C$10000)))</f>
      </c>
      <c r="D34" s="13">
        <f t="array" aca="1" ref="D34" ca="1">MAX(IF((DATEDIF(IF(Dati!$D$2:$D$10000&gt;TODAY(),TODAY(),Dati!$D$2:$D$10000),TODAY(),"y")&lt;=3),IF(Dati!$A$2:$A$10000=$A34,Dati!$C$2:$C$10000)))</f>
      </c>
      <c r="E34" s="14">
        <f t="array" aca="1" ref="E34" ca="1">IFERROR(AVERAGE(IF((DATEDIF(IF(Dati!$D$2:$D$10000&gt;TODAY(),TODAY(),Dati!$D$2:$D$10000),TODAY(),"y")&lt;=3),IF(Dati!$A$2:$A$10000=$A34,Dati!$C$2:$C$10000))),"")</f>
      </c>
      <c r="F34" s="13">
        <f>VLOOKUP(A34,Normas!A:B,2,FALSE)</f>
      </c>
      <c r="G34" s="13">
        <f>F34*0.6</f>
      </c>
      <c r="H34" s="13">
        <f>COUNTIFS(Dati!A$2:A$10000,'Kopsavilkums 60%'!$A34,Dati!$E$2:$E$10000,"&lt;=3",Dati!$C$2:$C$10000,"&gt;"&amp;G34)</f>
      </c>
      <c r="I34" s="15" cm="1">
        <f t="array" ref="I34">IF($H34=0,"",MAX(IF(Dati!$A$2:$A$10000='Kopsavilkums 60%'!$A34,IF(Dati!$C$2:$C$10000&gt;Dati!$F$2:$F$10000,Dati!$D$2:$D$10000))))</f>
      </c>
      <c r="J34" s="13" cm="1">
        <f t="array" ref="J34">IF($I34="","",MAX(IF(Dati!$A$2:$A$10000='Kopsavilkums 60%'!$A34,IF(Dati!$D$2:$D$10000='Kopsavilkums 60%'!$I34,Dati!$C$2:$C$10000))))</f>
      </c>
      <c r="K34" s="16">
        <f ca="1">IF(B34=0,"Rādītājs nav noteikts",IF(AND(B34&lt;3,H34=0),"Rādītājs noteikts mazāk kā 3 reizes",IF(H34&gt;1,CONCATENATE("Rādītājs 60% no normas pārsniedz ",""&amp;H34&amp;""," gadījumos"),IF(H34=1,CONCATENATE("Rādītājs 60% no normas pārsniedz ",""&amp;H34&amp;""," gadījumā"),""))))</f>
      </c>
    </row>
    <row r="35" spans="1:13" x14ac:dyDescent="0.2">
      <c r="A35" s="13" t="s">
        <v>56</v>
      </c>
      <c r="B35" s="13">
        <f t="array" aca="1" ref="B35" ca="1">SUMPRODUCT((DATEDIF(IF(Dati!$D$2:$D$10000&gt;TODAY(),TODAY(),Dati!$D$2:$D$10000),TODAY(),"y")&lt;=3)*(Dati!$A$2:$A$10000=$A35))</f>
      </c>
      <c r="C35" s="13">
        <f t="array" aca="1" ref="C35" ca="1">MIN(IF((DATEDIF(IF(Dati!$D$2:$D$10000&gt;TODAY(),TODAY(),Dati!$D$2:$D$10000),TODAY(),"y")&lt;=3),IF(Dati!$A$2:$A$10000=$A35,Dati!$C$2:$C$10000)))</f>
      </c>
      <c r="D35" s="13">
        <f t="array" aca="1" ref="D35" ca="1">MAX(IF((DATEDIF(IF(Dati!$D$2:$D$10000&gt;TODAY(),TODAY(),Dati!$D$2:$D$10000),TODAY(),"y")&lt;=3),IF(Dati!$A$2:$A$10000=$A35,Dati!$C$2:$C$10000)))</f>
      </c>
      <c r="E35" s="14">
        <f t="array" aca="1" ref="E35" ca="1">IFERROR(AVERAGE(IF((DATEDIF(IF(Dati!$D$2:$D$10000&gt;TODAY(),TODAY(),Dati!$D$2:$D$10000),TODAY(),"y")&lt;=3),IF(Dati!$A$2:$A$10000=$A35,Dati!$C$2:$C$10000))),"")</f>
      </c>
      <c r="F35" s="13">
        <f>VLOOKUP(A35,Normas!A:B,2,FALSE)</f>
      </c>
      <c r="G35" s="13">
        <f>F35*0.6</f>
      </c>
      <c r="H35" s="13">
        <f>COUNTIFS(Dati!A$2:A$10000,'Kopsavilkums 60%'!$A35,Dati!$E$2:$E$10000,"&lt;=3",Dati!$C$2:$C$10000,"&gt;"&amp;G35)</f>
      </c>
      <c r="I35" s="15" cm="1">
        <f t="array" ref="I35">IF($H35=0,"",MAX(IF(Dati!$A$2:$A$10000='Kopsavilkums 60%'!$A35,IF(Dati!$C$2:$C$10000&gt;Dati!$F$2:$F$10000,Dati!$D$2:$D$10000))))</f>
      </c>
      <c r="J35" s="13" cm="1">
        <f t="array" ref="J35">IF($I35="","",MAX(IF(Dati!$A$2:$A$10000='Kopsavilkums 60%'!$A35,IF(Dati!$D$2:$D$10000='Kopsavilkums 60%'!$I35,Dati!$C$2:$C$10000))))</f>
      </c>
      <c r="K35" s="16">
        <f ca="1">IF(B35=0,"Rādītājs nav noteikts",IF(AND(B35&lt;3,H35=0),"Rādītājs noteikts mazāk kā 3 reizes",IF(H35&gt;1,CONCATENATE("Rādītājs 60% no normas pārsniedz ",""&amp;H35&amp;""," gadījumos"),IF(H35=1,CONCATENATE("Rādītājs 60% no normas pārsniedz ",""&amp;H35&amp;""," gadījumā"),""))))</f>
      </c>
    </row>
    <row r="36" spans="1:13" x14ac:dyDescent="0.2">
      <c r="A36" s="13" t="s">
        <v>57</v>
      </c>
      <c r="B36" s="13">
        <f t="array" aca="1" ref="B36" ca="1">SUMPRODUCT((DATEDIF(IF(Dati!$D$2:$D$10000&gt;TODAY(),TODAY(),Dati!$D$2:$D$10000),TODAY(),"y")&lt;=3)*(Dati!$A$2:$A$10000=$A36))</f>
      </c>
      <c r="C36" s="13">
        <f t="array" aca="1" ref="C36" ca="1">MIN(IF((DATEDIF(IF(Dati!$D$2:$D$10000&gt;TODAY(),TODAY(),Dati!$D$2:$D$10000),TODAY(),"y")&lt;=3),IF(Dati!$A$2:$A$10000=$A36,Dati!$C$2:$C$10000)))</f>
      </c>
      <c r="D36" s="13">
        <f t="array" aca="1" ref="D36" ca="1">MAX(IF((DATEDIF(IF(Dati!$D$2:$D$10000&gt;TODAY(),TODAY(),Dati!$D$2:$D$10000),TODAY(),"y")&lt;=3),IF(Dati!$A$2:$A$10000=$A36,Dati!$C$2:$C$10000)))</f>
      </c>
      <c r="E36" s="14">
        <f t="array" aca="1" ref="E36" ca="1">IFERROR(AVERAGE(IF((DATEDIF(IF(Dati!$D$2:$D$10000&gt;TODAY(),TODAY(),Dati!$D$2:$D$10000),TODAY(),"y")&lt;=3),IF(Dati!$A$2:$A$10000=$A36,Dati!$C$2:$C$10000))),"")</f>
      </c>
      <c r="F36" s="13">
        <f>VLOOKUP(A36,Normas!A:B,2,FALSE)</f>
      </c>
      <c r="G36" s="13">
        <f>F36</f>
      </c>
      <c r="H36" s="13">
        <f>COUNTIFS(Dati!A$2:A$10000,'Kopsavilkums 60%'!$A36,Dati!$E$2:$E$10000,"&lt;=3",Dati!$C$2:$C$10000,"&gt;"&amp;G36)</f>
      </c>
      <c r="I36" s="15" cm="1">
        <f t="array" ref="I36">IF($H36=0,"",MAX(IF(Dati!$A$2:$A$10000='Kopsavilkums 60%'!$A36,IF(Dati!$C$2:$C$10000&gt;Dati!$F$2:$F$10000,Dati!$D$2:$D$10000))))</f>
      </c>
      <c r="J36" s="13" cm="1">
        <f t="array" ref="J36">IF($I36="","",MAX(IF(Dati!$A$2:$A$10000='Kopsavilkums 60%'!$A36,IF(Dati!$D$2:$D$10000='Kopsavilkums 60%'!$I36,Dati!$C$2:$C$10000))))</f>
      </c>
      <c r="K36" s="16">
        <f ca="1">IF(B36=0,"Rādītājs nav noteikts",IF(AND(B36&lt;3,H36=0),"Rādītājs noteikts mazāk kā 3 reizes",IF(H36&gt;1,CONCATENATE("Rādītājs neatbilst normai ",""&amp;H36&amp;""," gadījumos"),IF(H36=1,CONCATENATE("Rādītājs neatbilst normai ",""&amp;H36&amp;""," gadījumā"),""))))</f>
      </c>
    </row>
    <row r="37" spans="1:13" x14ac:dyDescent="0.2">
      <c r="A37" s="13" t="s">
        <v>58</v>
      </c>
      <c r="B37" s="13">
        <f t="array" aca="1" ref="B37" ca="1">SUMPRODUCT((DATEDIF(IF(Dati!$D$2:$D$10000&gt;TODAY(),TODAY(),Dati!$D$2:$D$10000),TODAY(),"y")&lt;=3)*(Dati!$A$2:$A$10000=$A37))</f>
      </c>
      <c r="C37" s="13">
        <f>""</f>
      </c>
      <c r="D37" s="13">
        <f>""</f>
      </c>
      <c r="E37" s="14">
        <f>""</f>
      </c>
      <c r="F37" s="13">
        <f>VLOOKUP(A37,Normas!A:B,2,FALSE)</f>
      </c>
      <c r="G37" s="13">
        <f>F37</f>
      </c>
      <c r="H37" s="13">
        <f>COUNTIFS(Dati!A$2:A$10000,'Kopsavilkums 60%'!$A37,Dati!$E$2:$E$10000,"&lt;=3",Dati!$C$2:$C$10000,"&lt;&gt;"&amp;F37)</f>
      </c>
      <c r="I37" s="15" cm="1">
        <f t="array" ref="I37">IF($H37=0,"",MAX(IF(Dati!$A$2:$A$10000='Kopsavilkums 60%'!$A37,IF(Dati!$C$2:$C$10000&lt;&gt;G37,Dati!$D$2:$D$10000))))</f>
      </c>
      <c r="J37" s="13" cm="1">
        <f t="array" ref="J37">IF($I37="","",INDEX(Dati!$C$2:$C$10000,MATCH(1,(Dati!$A$2:$A$10000=$A37)*(Dati!$D$2:$D$10000=$I37),0)))</f>
      </c>
      <c r="K37" s="16">
        <f ca="1">IF(B37=0,"Rādītājs nav noteikts",IF(H37&gt;1,CONCATENATE("Rādītājs neatbilst normai ",""&amp;H37&amp;""," gadījumos"),IF(H37=1,CONCATENATE("Rādītājs neatbilst normai ",""&amp;H37&amp;""," gadījumā"),"")))</f>
      </c>
    </row>
    <row r="38" spans="1:13" s="26" customFormat="1" x14ac:dyDescent="0.2">
      <c r="A38" s="13" t="s">
        <v>59</v>
      </c>
      <c r="B38" s="13">
        <f t="array" aca="1" ref="B38" ca="1">SUMPRODUCT((DATEDIF(IF(Dati!$D$2:$D$10000&gt;TODAY(),TODAY(),Dati!$D$2:$D$10000),TODAY(),"y")&lt;=3)*(Dati!$A$2:$A$10000=$A38))</f>
      </c>
      <c r="C38" s="13">
        <f t="array" aca="1" ref="C38" ca="1">MIN(IF((DATEDIF(IF(Dati!$D$2:$D$10000&gt;TODAY(),TODAY(),Dati!$D$2:$D$10000),TODAY(),"y")&lt;=3),IF(Dati!$A$2:$A$10000=$A38,Dati!$C$2:$C$10000)))</f>
      </c>
      <c r="D38" s="13">
        <f t="array" aca="1" ref="D38" ca="1">MAX(IF((DATEDIF(IF(Dati!$D$2:$D$10000&gt;TODAY(),TODAY(),Dati!$D$2:$D$10000),TODAY(),"y")&lt;=3),IF(Dati!$A$2:$A$10000=$A38,Dati!$C$2:$C$10000)))</f>
      </c>
      <c r="E38" s="14">
        <f t="array" aca="1" ref="E38" ca="1">IFERROR(AVERAGE(IF((DATEDIF(IF(Dati!$D$2:$D$10000&gt;TODAY(),TODAY(),Dati!$D$2:$D$10000),TODAY(),"y")&lt;=3),IF(Dati!$A$2:$A$10000=$A38,Dati!$C$2:$C$10000))),"")</f>
      </c>
      <c r="F38" s="13">
        <f>VLOOKUP(A38,Normas!A:B,2,FALSE)</f>
      </c>
      <c r="G38" s="13">
        <f t="shared" ref="G38:G53" si="3">F38*0.6</f>
      </c>
      <c r="H38" s="13">
        <f>COUNTIFS(Dati!A$2:A$10000,'Kopsavilkums 60%'!$A38,Dati!$E$2:$E$10000,"&lt;=3",Dati!$C$2:$C$10000,"&gt;"&amp;G38)</f>
      </c>
      <c r="I38" s="15" cm="1">
        <f t="array" ref="I38">IF($H38=0,"",MAX(IF(Dati!$A$2:$A$10000='Kopsavilkums 60%'!$A38,IF(Dati!$C$2:$C$10000&gt;Dati!$F$2:$F$10000,Dati!$D$2:$D$10000))))</f>
      </c>
      <c r="J38" s="13" cm="1">
        <f t="array" ref="J38">IF($I38="","",MAX(IF(Dati!$A$2:$A$10000='Kopsavilkums 60%'!$A38,IF(Dati!$D$2:$D$10000='Kopsavilkums 60%'!$I38,Dati!$C$2:$C$10000))))</f>
      </c>
      <c r="K38" s="16">
        <f ca="1">IF(B38=0,"Rādītājs nav noteikts",IF(AND(B38&lt;3,H38=0),"Rādītājs noteikts mazāk kā 3 reizes",IF(H38&gt;1,CONCATENATE("Rādītājs 60% no normas pārsniedz ",""&amp;H38&amp;""," gadījumos"),IF(H38=1,CONCATENATE("Rādītājs 60% no normas pārsniedz ",""&amp;H38&amp;""," gadījumā"),""))))</f>
      </c>
      <c r="M38" s="22"/>
    </row>
    <row r="39" spans="1:13" s="26" customFormat="1" x14ac:dyDescent="0.2">
      <c r="A39" s="13" t="s">
        <v>60</v>
      </c>
      <c r="B39" s="13">
        <f t="array" aca="1" ref="B39" ca="1">SUMPRODUCT((DATEDIF(IF(Dati!$D$2:$D$10000&gt;TODAY(),TODAY(),Dati!$D$2:$D$10000),TODAY(),"y")&lt;=3)*(Dati!$A$2:$A$10000=$A39))</f>
      </c>
      <c r="C39" s="13">
        <f t="array" aca="1" ref="C39" ca="1">MIN(IF((DATEDIF(IF(Dati!$D$2:$D$10000&gt;TODAY(),TODAY(),Dati!$D$2:$D$10000),TODAY(),"y")&lt;=3),IF(Dati!$A$2:$A$10000=$A39,Dati!$C$2:$C$10000)))</f>
      </c>
      <c r="D39" s="13">
        <f t="array" aca="1" ref="D39" ca="1">MAX(IF((DATEDIF(IF(Dati!$D$2:$D$10000&gt;TODAY(),TODAY(),Dati!$D$2:$D$10000),TODAY(),"y")&lt;=3),IF(Dati!$A$2:$A$10000=$A39,Dati!$C$2:$C$10000)))</f>
      </c>
      <c r="E39" s="14">
        <f t="array" aca="1" ref="E39" ca="1">IFERROR(AVERAGE(IF((DATEDIF(IF(Dati!$D$2:$D$10000&gt;TODAY(),TODAY(),Dati!$D$2:$D$10000),TODAY(),"y")&lt;=3),IF(Dati!$A$2:$A$10000=$A39,Dati!$C$2:$C$10000))),"")</f>
      </c>
      <c r="F39" s="13">
        <f>VLOOKUP(A39,Normas!A:B,2,FALSE)</f>
      </c>
      <c r="G39" s="13">
        <f>F39*0.6</f>
      </c>
      <c r="H39" s="13">
        <f>COUNTIFS(Dati!A$2:A$10000,'Kopsavilkums 60%'!$A39,Dati!$E$2:$E$10000,"&lt;=3",Dati!$C$2:$C$10000,"&gt;"&amp;G39)</f>
      </c>
      <c r="I39" s="15" cm="1">
        <f t="array" ref="I39">IF($H39=0,"",MAX(IF(Dati!$A$2:$A$10000='Kopsavilkums 60%'!$A39,IF(Dati!$C$2:$C$10000&gt;Dati!$F$2:$F$10000,Dati!$D$2:$D$10000))))</f>
      </c>
      <c r="J39" s="13" cm="1">
        <f t="array" ref="J39">IF($I39="","",MAX(IF(Dati!$A$2:$A$10000='Kopsavilkums 60%'!$A39,IF(Dati!$D$2:$D$10000='Kopsavilkums 60%'!$I39,Dati!$C$2:$C$10000))))</f>
      </c>
      <c r="K39" s="16">
        <f>IF('Vispārīga informācija'!B$5&lt;&gt;"Jā","Rādītājs nav jānosaka",IF(B39=0,"Rādītājs nav noteikts",IF(AND(B39&lt;3,H39=0),"Rādītājs noteikts mazāk nekā 3 reizes",IF(H39&gt;1,CONCATENATE("Rādītājs 60% no normas pārsniedz ",""&amp;H39&amp;""," gadījumos"),IF(H39=1,CONCATENATE("Rādītājs 60% no normas pārsniedz ",""&amp;H39&amp;""," gadījumā"),"")))))</f>
      </c>
      <c r="M39" s="22"/>
    </row>
    <row r="40" spans="1:13" x14ac:dyDescent="0.2">
      <c r="A40" s="13" t="s">
        <v>61</v>
      </c>
      <c r="B40" s="13">
        <f t="array" aca="1" ref="B40" ca="1">SUMPRODUCT((DATEDIF(IF(Dati!$D$2:$D$10000&gt;TODAY(),TODAY(),Dati!$D$2:$D$10000),TODAY(),"y")&lt;=3)*(Dati!$A$2:$A$10000=$A40))</f>
      </c>
      <c r="C40" s="13">
        <f t="array" aca="1" ref="C40" ca="1">MIN(IF((DATEDIF(IF(Dati!$D$2:$D$10000&gt;TODAY(),TODAY(),Dati!$D$2:$D$10000),TODAY(),"y")&lt;=3),IF(Dati!$A$2:$A$10000=$A40,Dati!$C$2:$C$10000)))</f>
      </c>
      <c r="D40" s="13">
        <f t="array" aca="1" ref="D40" ca="1">MAX(IF((DATEDIF(IF(Dati!$D$2:$D$10000&gt;TODAY(),TODAY(),Dati!$D$2:$D$10000),TODAY(),"y")&lt;=3),IF(Dati!$A$2:$A$10000=$A40,Dati!$C$2:$C$10000)))</f>
      </c>
      <c r="E40" s="14">
        <f t="array" aca="1" ref="E40" ca="1">IFERROR(AVERAGE(IF((DATEDIF(IF(Dati!$D$2:$D$10000&gt;TODAY(),TODAY(),Dati!$D$2:$D$10000),TODAY(),"y")&lt;=3),IF(Dati!$A$2:$A$10000=$A40,Dati!$C$2:$C$10000))),"")</f>
      </c>
      <c r="F40" s="13">
        <f>VLOOKUP(A40,Normas!A:B,2,FALSE)</f>
      </c>
      <c r="G40" s="13">
        <f>F40*0.6</f>
      </c>
      <c r="H40" s="13">
        <f>COUNTIFS(Dati!A$2:A$10000,'Kopsavilkums 60%'!$A40,Dati!$E$2:$E$10000,"&lt;=3",Dati!$C$2:$C$10000,"&gt;"&amp;G40)</f>
      </c>
      <c r="I40" s="15" cm="1">
        <f t="array" ref="I40">IF($H40=0,"",MAX(IF(Dati!$A$2:$A$10000='Kopsavilkums 60%'!$A40,IF(Dati!$C$2:$C$10000&gt;Dati!$F$2:$F$10000,Dati!$D$2:$D$10000))))</f>
      </c>
      <c r="J40" s="13" cm="1">
        <f t="array" ref="J40">IF($I40="","",MAX(IF(Dati!$A$2:$A$10000='Kopsavilkums 60%'!$A40,IF(Dati!$D$2:$D$10000='Kopsavilkums 60%'!$I40,Dati!$C$2:$C$10000))))</f>
      </c>
      <c r="K40" s="16">
        <f ca="1">IF(B40=0,"Rādītājs nav noteikts",IF(AND(B40&lt;3,H40=0),"Rādītājs noteikts mazāk kā 3 reizes",IF(H40&gt;1,CONCATENATE("Rādītājs 60% no normas pārsniedz ",""&amp;H40&amp;""," gadījumos"),IF(H40=1,CONCATENATE("Rādītājs 60% no normas pārsniedz ",""&amp;H40&amp;""," gadījumā"),""))))</f>
      </c>
    </row>
    <row r="41" spans="1:13" x14ac:dyDescent="0.2">
      <c r="A41" s="13" t="s">
        <v>62</v>
      </c>
      <c r="B41" s="13">
        <f t="array" aca="1" ref="B41" ca="1">SUMPRODUCT((DATEDIF(IF(Dati!$D$2:$D$10000&gt;TODAY(),TODAY(),Dati!$D$2:$D$10000),TODAY(),"y")&lt;=3)*(Dati!$A$2:$A$10000=$A41))</f>
      </c>
      <c r="C41" s="13">
        <f t="array" aca="1" ref="C41" ca="1">MIN(IF((DATEDIF(IF(Dati!$D$2:$D$10000&gt;TODAY(),TODAY(),Dati!$D$2:$D$10000),TODAY(),"y")&lt;=3),IF(Dati!$A$2:$A$10000=$A41,Dati!$C$2:$C$10000)))</f>
      </c>
      <c r="D41" s="13">
        <f t="array" aca="1" ref="D41" ca="1">MAX(IF((DATEDIF(IF(Dati!$D$2:$D$10000&gt;TODAY(),TODAY(),Dati!$D$2:$D$10000),TODAY(),"y")&lt;=3),IF(Dati!$A$2:$A$10000=$A41,Dati!$C$2:$C$10000)))</f>
      </c>
      <c r="E41" s="14">
        <f t="array" aca="1" ref="E41" ca="1">IFERROR(AVERAGE(IF((DATEDIF(IF(Dati!$D$2:$D$10000&gt;TODAY(),TODAY(),Dati!$D$2:$D$10000),TODAY(),"y")&lt;=3),IF(Dati!$A$2:$A$10000=$A41,Dati!$C$2:$C$10000))),"")</f>
      </c>
      <c r="F41" s="13">
        <f>VLOOKUP(A41,Normas!A:B,2,FALSE)</f>
      </c>
      <c r="G41" s="13">
        <f>F41*0.6</f>
      </c>
      <c r="H41" s="13">
        <f>COUNTIFS(Dati!A$2:A$10000,'Kopsavilkums 60%'!$A41,Dati!$E$2:$E$10000,"&lt;=3",Dati!$C$2:$C$10000,"&gt;"&amp;G41)</f>
      </c>
      <c r="I41" s="15" cm="1">
        <f t="array" ref="I41">IF($H41=0,"",MAX(IF(Dati!$A$2:$A$10000='Kopsavilkums 60%'!$A41,IF(Dati!$C$2:$C$10000&gt;Dati!$F$2:$F$10000,Dati!$D$2:$D$10000))))</f>
      </c>
      <c r="J41" s="13" cm="1">
        <f t="array" ref="J41">IF($I41="","",MAX(IF(Dati!$A$2:$A$10000='Kopsavilkums 60%'!$A41,IF(Dati!$D$2:$D$10000='Kopsavilkums 60%'!$I41,Dati!$C$2:$C$10000))))</f>
      </c>
      <c r="K41" s="16">
        <f ca="1">IF(B41=0,"Rādītājs nav noteikts",IF(AND(B41&lt;3,H41=0),"Rādītājs noteikts mazāk kā 3 reizes",IF(H41&gt;1,CONCATENATE("Rādītājs 60% no normas pārsniedz ",""&amp;H41&amp;""," gadījumos"),IF(H41=1,CONCATENATE("Rādītājs 60% no normas pārsniedz ",""&amp;H41&amp;""," gadījumā"),""))))</f>
      </c>
    </row>
    <row r="42" spans="1:13" x14ac:dyDescent="0.2">
      <c r="A42" s="13" t="s">
        <v>63</v>
      </c>
      <c r="B42" s="13">
        <f t="array" aca="1" ref="B42" ca="1">SUMPRODUCT((DATEDIF(IF(Dati!$D$2:$D$10000&gt;TODAY(),TODAY(),Dati!$D$2:$D$10000),TODAY(),"y")&lt;=3)*(Dati!$A$2:$A$10000=$A42))</f>
      </c>
      <c r="C42" s="13">
        <f t="array" aca="1" ref="C42" ca="1">MIN(IF((DATEDIF(IF(Dati!$D$2:$D$10000&gt;TODAY(),TODAY(),Dati!$D$2:$D$10000),TODAY(),"y")&lt;=3),IF(Dati!$A$2:$A$10000=$A42,Dati!$C$2:$C$10000)))</f>
      </c>
      <c r="D42" s="13">
        <f t="array" aca="1" ref="D42" ca="1">MAX(IF((DATEDIF(IF(Dati!$D$2:$D$10000&gt;TODAY(),TODAY(),Dati!$D$2:$D$10000),TODAY(),"y")&lt;=3),IF(Dati!$A$2:$A$10000=$A42,Dati!$C$2:$C$10000)))</f>
      </c>
      <c r="E42" s="14">
        <f t="array" aca="1" ref="E42" ca="1">IFERROR(AVERAGE(IF((DATEDIF(IF(Dati!$D$2:$D$10000&gt;TODAY(),TODAY(),Dati!$D$2:$D$10000),TODAY(),"y")&lt;=3),IF(Dati!$A$2:$A$10000=$A42,Dati!$C$2:$C$10000))),"")</f>
      </c>
      <c r="F42" s="13">
        <f>VLOOKUP(A42,Normas!A:B,2,FALSE)</f>
      </c>
      <c r="G42" s="13">
        <f>F42*0.6</f>
      </c>
      <c r="H42" s="13">
        <f>COUNTIFS(Dati!A$2:A$10000,'Kopsavilkums 60%'!$A42,Dati!$E$2:$E$10000,"&lt;=3",Dati!$C$2:$C$10000,"&gt;"&amp;G42)</f>
      </c>
      <c r="I42" s="15" cm="1">
        <f t="array" ref="I42">IF($H42=0,"",MAX(IF(Dati!$A$2:$A$10000='Kopsavilkums 60%'!$A42,IF(Dati!$C$2:$C$10000&gt;Dati!$F$2:$F$10000,Dati!$D$2:$D$10000))))</f>
      </c>
      <c r="J42" s="13" cm="1">
        <f t="array" ref="J42">IF($I42="","",MAX(IF(Dati!$A$2:$A$10000='Kopsavilkums 60%'!$A42,IF(Dati!$D$2:$D$10000='Kopsavilkums 60%'!$I42,Dati!$C$2:$C$10000))))</f>
      </c>
      <c r="K42" s="16">
        <f ca="1">IF(B42=0,"Rādītājs nav noteikts",IF(AND(B42&lt;3,H42=0),"Rādītājs noteikts mazāk kā 3 reizes",IF(H42&gt;1,CONCATENATE("Rādītājs 60% no normas pārsniedz ",""&amp;H42&amp;""," gadījumos"),IF(H42=1,CONCATENATE("Rādītājs 60% no normas pārsniedz ",""&amp;H42&amp;""," gadījumā"),""))))</f>
      </c>
    </row>
    <row r="43" spans="1:13" x14ac:dyDescent="0.2">
      <c r="A43" s="13" t="s">
        <v>64</v>
      </c>
      <c r="B43" s="13">
        <f t="array" aca="1" ref="B43" ca="1">SUMPRODUCT((DATEDIF(IF(Dati!$D$2:$D$10000&gt;TODAY(),TODAY(),Dati!$D$2:$D$10000),TODAY(),"y")&lt;=3)*(Dati!$A$2:$A$10000=$A43))</f>
      </c>
      <c r="C43" s="13">
        <f t="array" aca="1" ref="C43" ca="1">MIN(IF((DATEDIF(IF(Dati!$D$2:$D$10000&gt;TODAY(),TODAY(),Dati!$D$2:$D$10000),TODAY(),"y")&lt;=3),IF(Dati!$A$2:$A$10000=$A43,Dati!$C$2:$C$10000)))</f>
      </c>
      <c r="D43" s="13">
        <f t="array" aca="1" ref="D43" ca="1">MAX(IF((DATEDIF(IF(Dati!$D$2:$D$10000&gt;TODAY(),TODAY(),Dati!$D$2:$D$10000),TODAY(),"y")&lt;=3),IF(Dati!$A$2:$A$10000=$A43,Dati!$C$2:$C$10000)))</f>
      </c>
      <c r="E43" s="14">
        <f t="array" aca="1" ref="E43" ca="1">IFERROR(AVERAGE(IF((DATEDIF(IF(Dati!$D$2:$D$10000&gt;TODAY(),TODAY(),Dati!$D$2:$D$10000),TODAY(),"y")&lt;=3),IF(Dati!$A$2:$A$10000=$A43,Dati!$C$2:$C$10000))),"")</f>
      </c>
      <c r="F43" s="13">
        <f>VLOOKUP(A43,Normas!A:B,2,FALSE)</f>
      </c>
      <c r="G43" s="13">
        <f>F43*0.6</f>
      </c>
      <c r="H43" s="13">
        <f>COUNTIFS(Dati!A$2:A$10000,'Kopsavilkums 60%'!$A43,Dati!$E$2:$E$10000,"&lt;=3",Dati!$C$2:$C$10000,"&gt;"&amp;G43)</f>
      </c>
      <c r="I43" s="15" cm="1">
        <f t="array" ref="I43">IF($H43=0,"",MAX(IF(Dati!$A$2:$A$10000='Kopsavilkums 60%'!$A43,IF(Dati!$C$2:$C$10000&gt;Dati!$F$2:$F$10000,Dati!$D$2:$D$10000))))</f>
      </c>
      <c r="J43" s="13" cm="1">
        <f t="array" ref="J43">IF($I43="","",MAX(IF(Dati!$A$2:$A$10000='Kopsavilkums 60%'!$A43,IF(Dati!$D$2:$D$10000='Kopsavilkums 60%'!$I43,Dati!$C$2:$C$10000))))</f>
      </c>
      <c r="K43" s="16">
        <f ca="1">IF(B43=0,"Rādītājs nav noteikts",IF(AND(B43&lt;3,H43=0),"Rādītājs noteikts mazāk kā 3 reizes",IF(H43&gt;1,CONCATENATE("Rādītājs 60% no normas pārsniedz ",""&amp;H43&amp;""," gadījumos"),IF(H43=1,CONCATENATE("Rādītājs 60% no normas pārsniedz ",""&amp;H43&amp;""," gadījumā"),""))))</f>
      </c>
    </row>
    <row r="44" spans="1:13" x14ac:dyDescent="0.2">
      <c r="A44" s="13" t="s">
        <v>65</v>
      </c>
      <c r="B44" s="13">
        <f t="array" aca="1" ref="B44" ca="1">SUMPRODUCT((DATEDIF(IF(Dati!$D$2:$D$10000&gt;TODAY(),TODAY(),Dati!$D$2:$D$10000),TODAY(),"y")&lt;=3)*(Dati!$A$2:$A$10000=$A44))</f>
      </c>
      <c r="C44" s="13">
        <f t="array" aca="1" ref="C44" ca="1">MIN(IF((DATEDIF(IF(Dati!$D$2:$D$10000&gt;TODAY(),TODAY(),Dati!$D$2:$D$10000),TODAY(),"y")&lt;=3),IF(Dati!$A$2:$A$10000=$A44,Dati!$C$2:$C$10000)))</f>
      </c>
      <c r="D44" s="13">
        <f t="array" aca="1" ref="D44" ca="1">MAX(IF((DATEDIF(IF(Dati!$D$2:$D$10000&gt;TODAY(),TODAY(),Dati!$D$2:$D$10000),TODAY(),"y")&lt;=3),IF(Dati!$A$2:$A$10000=$A44,Dati!$C$2:$C$10000)))</f>
      </c>
      <c r="E44" s="14">
        <f t="array" aca="1" ref="E44" ca="1">IFERROR(AVERAGE(IF((DATEDIF(IF(Dati!$D$2:$D$10000&gt;TODAY(),TODAY(),Dati!$D$2:$D$10000),TODAY(),"y")&lt;=3),IF(Dati!$A$2:$A$10000=$A44,Dati!$C$2:$C$10000))),"")</f>
      </c>
      <c r="F44" s="13">
        <f>VLOOKUP(A44,Normas!A:B,2,FALSE)</f>
      </c>
      <c r="G44" s="13">
        <f>F44*0.6</f>
      </c>
      <c r="H44" s="13">
        <f>COUNTIFS(Dati!A$2:A$10000,'Kopsavilkums 60%'!$A44,Dati!$E$2:$E$10000,"&lt;=3",Dati!$C$2:$C$10000,"&gt;"&amp;G44)</f>
      </c>
      <c r="I44" s="15" cm="1">
        <f t="array" ref="I44">IF($H44=0,"",MAX(IF(Dati!$A$2:$A$10000='Kopsavilkums 60%'!$A44,IF(Dati!$C$2:$C$10000&gt;Dati!$F$2:$F$10000,Dati!$D$2:$D$10000))))</f>
      </c>
      <c r="J44" s="13" cm="1">
        <f t="array" ref="J44">IF($I44="","",MAX(IF(Dati!$A$2:$A$10000='Kopsavilkums 60%'!$A44,IF(Dati!$D$2:$D$10000='Kopsavilkums 60%'!$I44,Dati!$C$2:$C$10000))))</f>
      </c>
      <c r="K44" s="16">
        <f ca="1">IF(B44=0,"Rādītājs nav noteikts",IF(AND(B44&lt;3,H44=0),"Rādītājs noteikts mazāk kā 3 reizes",IF(H44&gt;1,CONCATENATE("Rādītājs 60% no normas pārsniedz ",""&amp;H44&amp;""," gadījumos"),IF(H44=1,CONCATENATE("Rādītājs 60% no normas pārsniedz ",""&amp;H44&amp;""," gadījumā"),""))))</f>
      </c>
    </row>
    <row r="45" spans="1:13" s="26" customFormat="1" x14ac:dyDescent="0.2">
      <c r="A45" s="13" t="s">
        <v>66</v>
      </c>
      <c r="B45" s="13">
        <f t="array" aca="1" ref="B45" ca="1">SUMPRODUCT((DATEDIF(IF(Dati!$D$2:$D$10000&gt;TODAY(),TODAY(),Dati!$D$2:$D$10000),TODAY(),"y")&lt;=3)*(Dati!$A$2:$A$10000=$A45))</f>
      </c>
      <c r="C45" s="13">
        <f t="array" aca="1" ref="C45" ca="1">MIN(IF((DATEDIF(IF(Dati!$D$2:$D$10000&gt;TODAY(),TODAY(),Dati!$D$2:$D$10000),TODAY(),"y")&lt;=3),IF(Dati!$A$2:$A$10000=$A45,Dati!$C$2:$C$10000)))</f>
      </c>
      <c r="D45" s="13">
        <f t="array" aca="1" ref="D45" ca="1">MAX(IF((DATEDIF(IF(Dati!$D$2:$D$10000&gt;TODAY(),TODAY(),Dati!$D$2:$D$10000),TODAY(),"y")&lt;=3),IF(Dati!$A$2:$A$10000=$A45,Dati!$C$2:$C$10000)))</f>
      </c>
      <c r="E45" s="14">
        <f t="array" aca="1" ref="E45" ca="1">IFERROR(AVERAGE(IF((DATEDIF(IF(Dati!$D$2:$D$10000&gt;TODAY(),TODAY(),Dati!$D$2:$D$10000),TODAY(),"y")&lt;=3),IF(Dati!$A$2:$A$10000=$A45,Dati!$C$2:$C$10000))),"")</f>
      </c>
      <c r="F45" s="13">
        <f>VLOOKUP(A45,Normas!A:B,2,FALSE)</f>
      </c>
      <c r="G45" s="13">
        <f>F45*0.6</f>
      </c>
      <c r="H45" s="13">
        <f>COUNTIFS(Dati!A$2:A$10000,'Kopsavilkums 60%'!$A45,Dati!$E$2:$E$10000,"&lt;=3",Dati!$C$2:$C$10000,"&gt;"&amp;G45)</f>
      </c>
      <c r="I45" s="15" cm="1">
        <f t="array" ref="I45">IF($H45=0,"",MAX(IF(Dati!$A$2:$A$10000='Kopsavilkums 60%'!$A45,IF(Dati!$C$2:$C$10000&gt;Dati!$F$2:$F$10000,Dati!$D$2:$D$10000))))</f>
      </c>
      <c r="J45" s="13" cm="1">
        <f t="array" ref="J45">IF($I45="","",MAX(IF(Dati!$A$2:$A$10000='Kopsavilkums 60%'!$A45,IF(Dati!$D$2:$D$10000='Kopsavilkums 60%'!$I45,Dati!$C$2:$C$10000))))</f>
      </c>
      <c r="K45" s="16">
        <f ca="1">IF(B45=0,"Rādītājs nav noteikts",IF(AND(B45&lt;3,H45=0),"Rādītājs noteikts mazāk kā 3 reizes",IF(H45&gt;1,CONCATENATE("Rādītājs 60% no normas pārsniedz ",""&amp;H45&amp;""," gadījumos"),IF(H45=1,CONCATENATE("Rādītājs 60% no normas pārsniedz ",""&amp;H45&amp;""," gadījumā"),""))))</f>
      </c>
      <c r="M45" s="22"/>
    </row>
    <row r="46" spans="1:13" x14ac:dyDescent="0.2">
      <c r="A46" s="13" t="s">
        <v>67</v>
      </c>
      <c r="B46" s="13">
        <f t="array" aca="1" ref="B46" ca="1">SUMPRODUCT((DATEDIF(IF(Dati!$D$2:$D$10000&gt;TODAY(),TODAY(),Dati!$D$2:$D$10000),TODAY(),"y")&lt;=3)*(Dati!$A$2:$A$10000=$A46))</f>
      </c>
      <c r="C46" s="13">
        <f t="array" aca="1" ref="C46" ca="1">MIN(IF((DATEDIF(IF(Dati!$D$2:$D$10000&gt;TODAY(),TODAY(),Dati!$D$2:$D$10000),TODAY(),"y")&lt;=3),IF(Dati!$A$2:$A$10000=$A46,Dati!$C$2:$C$10000)))</f>
      </c>
      <c r="D46" s="13">
        <f t="array" aca="1" ref="D46" ca="1">MAX(IF((DATEDIF(IF(Dati!$D$2:$D$10000&gt;TODAY(),TODAY(),Dati!$D$2:$D$10000),TODAY(),"y")&lt;=3),IF(Dati!$A$2:$A$10000=$A46,Dati!$C$2:$C$10000)))</f>
      </c>
      <c r="E46" s="14">
        <f t="array" aca="1" ref="E46" ca="1">IFERROR(AVERAGE(IF((DATEDIF(IF(Dati!$D$2:$D$10000&gt;TODAY(),TODAY(),Dati!$D$2:$D$10000),TODAY(),"y")&lt;=3),IF(Dati!$A$2:$A$10000=$A46,Dati!$C$2:$C$10000))),"")</f>
      </c>
      <c r="F46" s="13">
        <f>VLOOKUP(A46,Normas!A:B,2,FALSE)</f>
      </c>
      <c r="G46" s="13">
        <f>F46*0.6</f>
      </c>
      <c r="H46" s="13">
        <f>COUNTIFS(Dati!A$2:A$10000,'Kopsavilkums 60%'!$A46,Dati!$E$2:$E$10000,"&lt;=3",Dati!$C$2:$C$10000,"&gt;"&amp;G46)</f>
      </c>
      <c r="I46" s="15" cm="1">
        <f t="array" ref="I46">IF($H46=0,"",MAX(IF(Dati!$A$2:$A$10000='Kopsavilkums 60%'!$A46,IF(Dati!$C$2:$C$10000&gt;Dati!$F$2:$F$10000,Dati!$D$2:$D$10000))))</f>
      </c>
      <c r="J46" s="13" cm="1">
        <f t="array" ref="J46">IF($I46="","",MAX(IF(Dati!$A$2:$A$10000='Kopsavilkums 60%'!$A46,IF(Dati!$D$2:$D$10000='Kopsavilkums 60%'!$I46,Dati!$C$2:$C$10000))))</f>
      </c>
      <c r="K46" s="16">
        <f t="shared" ref="K46:K47" ca="1" si="4">IF(B46=0,"Rādītājs nav noteikts",IF(AND(B46&lt;3,H46=0),"Rādītājs noteikts mazāk kā 3 reizes",IF(H46&gt;1,CONCATENATE("Rādītājs 60% no normas pārsniedz ",""&amp;H46&amp;""," gadījumos"),IF(H46=1,CONCATENATE("Rādītājs 60% no normas pārsniedz ",""&amp;H46&amp;""," gadījumā"),""))))</f>
      </c>
    </row>
    <row r="47" spans="1:13" x14ac:dyDescent="0.2">
      <c r="A47" s="13" t="s">
        <v>68</v>
      </c>
      <c r="B47" s="13">
        <f t="array" aca="1" ref="B47" ca="1">SUMPRODUCT((DATEDIF(IF(Dati!$D$2:$D$10000&gt;TODAY(),TODAY(),Dati!$D$2:$D$10000),TODAY(),"y")&lt;=3)*(Dati!$A$2:$A$10000=$A47))</f>
      </c>
      <c r="C47" s="13">
        <f t="array" aca="1" ref="C47" ca="1">MIN(IF((DATEDIF(IF(Dati!$D$2:$D$10000&gt;TODAY(),TODAY(),Dati!$D$2:$D$10000),TODAY(),"y")&lt;=3),IF(Dati!$A$2:$A$10000=$A47,Dati!$C$2:$C$10000)))</f>
      </c>
      <c r="D47" s="13">
        <f t="array" aca="1" ref="D47" ca="1">MAX(IF((DATEDIF(IF(Dati!$D$2:$D$10000&gt;TODAY(),TODAY(),Dati!$D$2:$D$10000),TODAY(),"y")&lt;=3),IF(Dati!$A$2:$A$10000=$A47,Dati!$C$2:$C$10000)))</f>
      </c>
      <c r="E47" s="14">
        <f t="array" aca="1" ref="E47" ca="1">IFERROR(AVERAGE(IF((DATEDIF(IF(Dati!$D$2:$D$10000&gt;TODAY(),TODAY(),Dati!$D$2:$D$10000),TODAY(),"y")&lt;=3),IF(Dati!$A$2:$A$10000=$A47,Dati!$C$2:$C$10000))),"")</f>
      </c>
      <c r="F47" s="13">
        <f>VLOOKUP(A47,Normas!A:B,2,FALSE)</f>
      </c>
      <c r="G47" s="13">
        <f>F47*0.6</f>
      </c>
      <c r="H47" s="13">
        <f>COUNTIFS(Dati!A$2:A$10000,'Kopsavilkums 60%'!$A47,Dati!$E$2:$E$10000,"&lt;=3",Dati!$C$2:$C$10000,"&gt;"&amp;G47)</f>
      </c>
      <c r="I47" s="15" cm="1">
        <f t="array" ref="I47">IF($H47=0,"",MAX(IF(Dati!$A$2:$A$10000='Kopsavilkums 60%'!$A47,IF(Dati!$C$2:$C$10000&gt;Dati!$F$2:$F$10000,Dati!$D$2:$D$10000))))</f>
      </c>
      <c r="J47" s="13" cm="1">
        <f t="array" ref="J47">IF($I47="","",MAX(IF(Dati!$A$2:$A$10000='Kopsavilkums 60%'!$A47,IF(Dati!$D$2:$D$10000='Kopsavilkums 60%'!$I47,Dati!$C$2:$C$10000))))</f>
      </c>
      <c r="K47" s="16">
        <f ca="1">IF(B47=0,"Rādītājs nav noteikts",IF(AND(B47&lt;3,H47=0),"Rādītājs noteikts mazāk kā 3 reizes",IF(H47&gt;1,CONCATENATE("Rādītājs 60% no normas pārsniedz ",""&amp;H47&amp;""," gadījumos"),IF(H47=1,CONCATENATE("Rādītājs 60% no normas pārsniedz ",""&amp;H47&amp;""," gadījumā"),""))))</f>
      </c>
    </row>
    <row r="48" spans="1:13" x14ac:dyDescent="0.2">
      <c r="A48" s="13" t="s">
        <v>69</v>
      </c>
      <c r="B48" s="13">
        <f t="array" aca="1" ref="B48" ca="1">SUMPRODUCT((DATEDIF(IF(Dati!$D$2:$D$10000&gt;TODAY(),TODAY(),Dati!$D$2:$D$10000),TODAY(),"y")&lt;=3)*(Dati!$A$2:$A$10000=$A48))</f>
      </c>
      <c r="C48" s="13">
        <f t="array" aca="1" ref="C48" ca="1">MIN(IF((DATEDIF(IF(Dati!$D$2:$D$10000&gt;TODAY(),TODAY(),Dati!$D$2:$D$10000),TODAY(),"y")&lt;=3),IF(Dati!$A$2:$A$10000=$A48,Dati!$C$2:$C$10000)))</f>
      </c>
      <c r="D48" s="13">
        <f t="array" aca="1" ref="D48" ca="1">MAX(IF((DATEDIF(IF(Dati!$D$2:$D$10000&gt;TODAY(),TODAY(),Dati!$D$2:$D$10000),TODAY(),"y")&lt;=3),IF(Dati!$A$2:$A$10000=$A48,Dati!$C$2:$C$10000)))</f>
      </c>
      <c r="E48" s="14">
        <f t="array" aca="1" ref="E48" ca="1">IFERROR(AVERAGE(IF((DATEDIF(IF(Dati!$D$2:$D$10000&gt;TODAY(),TODAY(),Dati!$D$2:$D$10000),TODAY(),"y")&lt;=3),IF(Dati!$A$2:$A$10000=$A48,Dati!$C$2:$C$10000))),"")</f>
      </c>
      <c r="F48" s="13">
        <f>VLOOKUP(A48,Normas!A:B,2,FALSE)</f>
      </c>
      <c r="G48" s="13">
        <f>F48*0.6</f>
      </c>
      <c r="H48" s="13">
        <f>COUNTIFS(Dati!A$2:A$10000,'Kopsavilkums 60%'!$A48,Dati!$E$2:$E$10000,"&lt;=3",Dati!$C$2:$C$10000,"&gt;"&amp;G48)</f>
      </c>
      <c r="I48" s="15" cm="1">
        <f t="array" ref="I48">IF($H48=0,"",MAX(IF(Dati!$A$2:$A$10000='Kopsavilkums 60%'!$A48,IF(Dati!$C$2:$C$10000&gt;Dati!$F$2:$F$10000,Dati!$D$2:$D$10000))))</f>
      </c>
      <c r="J48" s="13" cm="1">
        <f t="array" ref="J48">IF($I48="","",MAX(IF(Dati!$A$2:$A$10000='Kopsavilkums 60%'!$A48,IF(Dati!$D$2:$D$10000='Kopsavilkums 60%'!$I48,Dati!$C$2:$C$10000))))</f>
      </c>
      <c r="K48" s="16">
        <f t="shared" ref="K48:K66" ca="1" si="5">IF(B48=0,"Rādītājs nav noteikts",IF(AND(B48&lt;3,H48=0),"Rādītājs noteikts mazāk kā 3 reizes",IF(H48&gt;1,CONCATENATE("Rādītājs 60% no normas pārsniedz ",""&amp;H48&amp;""," gadījumos"),IF(H48=1,CONCATENATE("Rādītājs 60% no normas pārsniedz ",""&amp;H48&amp;""," gadījumā"),""))))</f>
      </c>
    </row>
    <row r="49" spans="1:11" x14ac:dyDescent="0.2">
      <c r="A49" s="13" t="s">
        <v>70</v>
      </c>
      <c r="B49" s="13">
        <f t="array" aca="1" ref="B49" ca="1">SUMPRODUCT((DATEDIF(IF(Dati!$D$2:$D$10000&gt;TODAY(),TODAY(),Dati!$D$2:$D$10000),TODAY(),"y")&lt;=3)*(Dati!$A$2:$A$10000=$A49))</f>
      </c>
      <c r="C49" s="13">
        <f t="array" aca="1" ref="C49" ca="1">MIN(IF((DATEDIF(IF(Dati!$D$2:$D$10000&gt;TODAY(),TODAY(),Dati!$D$2:$D$10000),TODAY(),"y")&lt;=3),IF(Dati!$A$2:$A$10000=$A49,Dati!$C$2:$C$10000)))</f>
      </c>
      <c r="D49" s="13">
        <f t="array" aca="1" ref="D49" ca="1">MAX(IF((DATEDIF(IF(Dati!$D$2:$D$10000&gt;TODAY(),TODAY(),Dati!$D$2:$D$10000),TODAY(),"y")&lt;=3),IF(Dati!$A$2:$A$10000=$A49,Dati!$C$2:$C$10000)))</f>
      </c>
      <c r="E49" s="14">
        <f t="array" aca="1" ref="E49" ca="1">IFERROR(AVERAGE(IF((DATEDIF(IF(Dati!$D$2:$D$10000&gt;TODAY(),TODAY(),Dati!$D$2:$D$10000),TODAY(),"y")&lt;=3),IF(Dati!$A$2:$A$10000=$A49,Dati!$C$2:$C$10000))),"")</f>
      </c>
      <c r="F49" s="13">
        <f>VLOOKUP(A49,Normas!A:B,2,FALSE)</f>
      </c>
      <c r="G49" s="13">
        <f>F49*0.6</f>
      </c>
      <c r="H49" s="13">
        <f>COUNTIFS(Dati!A$2:A$10000,'Kopsavilkums 60%'!$A49,Dati!$E$2:$E$10000,"&lt;=3",Dati!$C$2:$C$10000,"&gt;"&amp;G49)</f>
      </c>
      <c r="I49" s="15" cm="1">
        <f t="array" ref="I49">IF($H49=0,"",MAX(IF(Dati!$A$2:$A$10000='Kopsavilkums 60%'!$A49,IF(Dati!$C$2:$C$10000&gt;Dati!$F$2:$F$10000,Dati!$D$2:$D$10000))))</f>
      </c>
      <c r="J49" s="13" cm="1">
        <f t="array" ref="J49">IF($I49="","",MAX(IF(Dati!$A$2:$A$10000='Kopsavilkums 60%'!$A49,IF(Dati!$D$2:$D$10000='Kopsavilkums 60%'!$I49,Dati!$C$2:$C$10000))))</f>
      </c>
      <c r="K49" s="16">
        <f ca="1">IF(B49=0,"Rādītājs nav noteikts",IF(AND(B49&lt;3,H49=0),"Rādītājs noteikts mazāk kā 3 reizes",IF(H49&gt;1,CONCATENATE("Rādītājs 60% no normas pārsniedz ",""&amp;H49&amp;""," gadījumos"),IF(H49=1,CONCATENATE("Rādītājs 60% no normas pārsniedz ",""&amp;H49&amp;""," gadījumā"),""))))</f>
      </c>
    </row>
    <row r="50" spans="1:11" x14ac:dyDescent="0.2">
      <c r="A50" s="13" t="s">
        <v>71</v>
      </c>
      <c r="B50" s="13">
        <f t="array" aca="1" ref="B50" ca="1">SUMPRODUCT((DATEDIF(IF(Dati!$D$2:$D$10000&gt;TODAY(),TODAY(),Dati!$D$2:$D$10000),TODAY(),"y")&lt;=3)*(Dati!$A$2:$A$10000=$A50))</f>
      </c>
      <c r="C50" s="13">
        <f t="array" aca="1" ref="C50" ca="1">MIN(IF((DATEDIF(IF(Dati!$D$2:$D$10000&gt;TODAY(),TODAY(),Dati!$D$2:$D$10000),TODAY(),"y")&lt;=3),IF(Dati!$A$2:$A$10000=$A50,Dati!$C$2:$C$10000)))</f>
      </c>
      <c r="D50" s="13">
        <f t="array" aca="1" ref="D50" ca="1">MAX(IF((DATEDIF(IF(Dati!$D$2:$D$10000&gt;TODAY(),TODAY(),Dati!$D$2:$D$10000),TODAY(),"y")&lt;=3),IF(Dati!$A$2:$A$10000=$A50,Dati!$C$2:$C$10000)))</f>
      </c>
      <c r="E50" s="14">
        <f t="array" aca="1" ref="E50" ca="1">IFERROR(AVERAGE(IF((DATEDIF(IF(Dati!$D$2:$D$10000&gt;TODAY(),TODAY(),Dati!$D$2:$D$10000),TODAY(),"y")&lt;=3),IF(Dati!$A$2:$A$10000=$A50,Dati!$C$2:$C$10000))),"")</f>
      </c>
      <c r="F50" s="13">
        <f>VLOOKUP(A50,Normas!A:B,2,FALSE)</f>
      </c>
      <c r="G50" s="13">
        <f>F50*0.6</f>
      </c>
      <c r="H50" s="13">
        <f>COUNTIFS(Dati!A$2:A$10000,'Kopsavilkums 60%'!$A50,Dati!$E$2:$E$10000,"&lt;=3",Dati!$C$2:$C$10000,"&gt;"&amp;G50)</f>
      </c>
      <c r="I50" s="15" cm="1">
        <f t="array" ref="I50">IF($H50=0,"",MAX(IF(Dati!$A$2:$A$10000='Kopsavilkums 60%'!$A50,IF(Dati!$C$2:$C$10000&gt;Dati!$F$2:$F$10000,Dati!$D$2:$D$10000))))</f>
      </c>
      <c r="J50" s="13" cm="1">
        <f t="array" ref="J50">IF($I50="","",MAX(IF(Dati!$A$2:$A$10000='Kopsavilkums 60%'!$A50,IF(Dati!$D$2:$D$10000='Kopsavilkums 60%'!$I50,Dati!$C$2:$C$10000))))</f>
      </c>
      <c r="K50" s="16">
        <f ca="1">IF(B50=0,"Rādītājs nav noteikts",IF(AND(B50&lt;3,H50=0),"Rādītājs noteikts mazāk kā 3 reizes",IF(H50&gt;1,CONCATENATE("Rādītājs 60% no normas pārsniedz ",""&amp;H50&amp;""," gadījumos"),IF(H50=1,CONCATENATE("Rādītājs 60% no normas pārsniedz ",""&amp;H50&amp;""," gadījumā"),""))))</f>
      </c>
    </row>
    <row r="51" spans="1:11" x14ac:dyDescent="0.2">
      <c r="A51" s="13" t="s">
        <v>72</v>
      </c>
      <c r="B51" s="13">
        <f t="array" aca="1" ref="B51" ca="1">SUMPRODUCT((DATEDIF(IF(Dati!$D$2:$D$10000&gt;TODAY(),TODAY(),Dati!$D$2:$D$10000),TODAY(),"y")&lt;=3)*(Dati!$A$2:$A$10000=$A51))</f>
      </c>
      <c r="C51" s="13">
        <f t="array" aca="1" ref="C51" ca="1">MIN(IF((DATEDIF(IF(Dati!$D$2:$D$10000&gt;TODAY(),TODAY(),Dati!$D$2:$D$10000),TODAY(),"y")&lt;=3),IF(Dati!$A$2:$A$10000=$A51,Dati!$C$2:$C$10000)))</f>
      </c>
      <c r="D51" s="13">
        <f t="array" aca="1" ref="D51" ca="1">MAX(IF((DATEDIF(IF(Dati!$D$2:$D$10000&gt;TODAY(),TODAY(),Dati!$D$2:$D$10000),TODAY(),"y")&lt;=3),IF(Dati!$A$2:$A$10000=$A51,Dati!$C$2:$C$10000)))</f>
      </c>
      <c r="E51" s="14">
        <f t="array" aca="1" ref="E51" ca="1">IFERROR(AVERAGE(IF((DATEDIF(IF(Dati!$D$2:$D$10000&gt;TODAY(),TODAY(),Dati!$D$2:$D$10000),TODAY(),"y")&lt;=3),IF(Dati!$A$2:$A$10000=$A51,Dati!$C$2:$C$10000))),"")</f>
      </c>
      <c r="F51" s="13">
        <f>VLOOKUP(A51,Normas!A:B,2,FALSE)</f>
      </c>
      <c r="G51" s="13">
        <f>F51*0.6</f>
      </c>
      <c r="H51" s="13">
        <f>COUNTIFS(Dati!A$2:A$10000,'Kopsavilkums 60%'!$A51,Dati!$E$2:$E$10000,"&lt;=3",Dati!$C$2:$C$10000,"&gt;"&amp;G51)</f>
      </c>
      <c r="I51" s="15" cm="1">
        <f t="array" ref="I51">IF($H51=0,"",MAX(IF(Dati!$A$2:$A$10000='Kopsavilkums 60%'!$A51,IF(Dati!$C$2:$C$10000&gt;Dati!$F$2:$F$10000,Dati!$D$2:$D$10000))))</f>
      </c>
      <c r="J51" s="13" cm="1">
        <f t="array" ref="J51">IF($I51="","",MAX(IF(Dati!$A$2:$A$10000='Kopsavilkums 60%'!$A51,IF(Dati!$D$2:$D$10000='Kopsavilkums 60%'!$I51,Dati!$C$2:$C$10000))))</f>
      </c>
      <c r="K51" s="16">
        <f ca="1">IF(B51=0,"Rādītājs nav noteikts",IF(AND(B51&lt;3,H51=0),"Rādītājs noteikts mazāk kā 3 reizes",IF(H51&gt;1,CONCATENATE("Rādītājs 60% no normas pārsniedz ",""&amp;H51&amp;""," gadījumos"),IF(H51=1,CONCATENATE("Rādītājs 60% no normas pārsniedz ",""&amp;H51&amp;""," gadījumā"),""))))</f>
      </c>
    </row>
    <row r="52" spans="1:11" x14ac:dyDescent="0.2">
      <c r="A52" s="13" t="s">
        <v>73</v>
      </c>
      <c r="B52" s="13">
        <f t="array" aca="1" ref="B52" ca="1">SUMPRODUCT((DATEDIF(IF(Dati!$D$2:$D$10000&gt;TODAY(),TODAY(),Dati!$D$2:$D$10000),TODAY(),"y")&lt;=3)*(Dati!$A$2:$A$10000=$A52))</f>
      </c>
      <c r="C52" s="13">
        <f t="array" aca="1" ref="C52" ca="1">MIN(IF((DATEDIF(IF(Dati!$D$2:$D$10000&gt;TODAY(),TODAY(),Dati!$D$2:$D$10000),TODAY(),"y")&lt;=3),IF(Dati!$A$2:$A$10000=$A52,Dati!$C$2:$C$10000)))</f>
      </c>
      <c r="D52" s="13">
        <f t="array" aca="1" ref="D52" ca="1">MAX(IF((DATEDIF(IF(Dati!$D$2:$D$10000&gt;TODAY(),TODAY(),Dati!$D$2:$D$10000),TODAY(),"y")&lt;=3),IF(Dati!$A$2:$A$10000=$A52,Dati!$C$2:$C$10000)))</f>
      </c>
      <c r="E52" s="14">
        <f t="array" aca="1" ref="E52" ca="1">IFERROR(AVERAGE(IF((DATEDIF(IF(Dati!$D$2:$D$10000&gt;TODAY(),TODAY(),Dati!$D$2:$D$10000),TODAY(),"y")&lt;=3),IF(Dati!$A$2:$A$10000=$A52,Dati!$C$2:$C$10000))),"")</f>
      </c>
      <c r="F52" s="13">
        <f>VLOOKUP(A52,Normas!A:B,2,FALSE)</f>
      </c>
      <c r="G52" s="13">
        <f>F52*0.6</f>
      </c>
      <c r="H52" s="13">
        <f>COUNTIFS(Dati!A$2:A$10000,'Kopsavilkums 60%'!$A52,Dati!$E$2:$E$10000,"&lt;=3",Dati!$C$2:$C$10000,"&gt;"&amp;G52)</f>
      </c>
      <c r="I52" s="15" cm="1">
        <f t="array" ref="I52">IF($H52=0,"",MAX(IF(Dati!$A$2:$A$10000='Kopsavilkums 60%'!$A52,IF(Dati!$C$2:$C$10000&gt;Dati!$F$2:$F$10000,Dati!$D$2:$D$10000))))</f>
      </c>
      <c r="J52" s="13" cm="1">
        <f t="array" ref="J52">IF($I52="","",MAX(IF(Dati!$A$2:$A$10000='Kopsavilkums 60%'!$A52,IF(Dati!$D$2:$D$10000='Kopsavilkums 60%'!$I52,Dati!$C$2:$C$10000))))</f>
      </c>
      <c r="K52" s="16">
        <f ca="1">IF(B52=0,"Rādītājs nav noteikts",IF(AND(B52&lt;3,H52=0),"Rādītājs noteikts mazāk kā 3 reizes",IF(H52&gt;1,CONCATENATE("Rādītājs 60% no normas pārsniedz ",""&amp;H52&amp;""," gadījumos"),IF(H52=1,CONCATENATE("Rādītājs 60% no normas pārsniedz ",""&amp;H52&amp;""," gadījumā"),""))))</f>
      </c>
    </row>
    <row r="53" spans="1:11" x14ac:dyDescent="0.2">
      <c r="A53" s="13" t="s">
        <v>74</v>
      </c>
      <c r="B53" s="13">
        <f t="array" aca="1" ref="B53" ca="1">SUMPRODUCT((DATEDIF(IF(Dati!$D$2:$D$10000&gt;TODAY(),TODAY(),Dati!$D$2:$D$10000),TODAY(),"y")&lt;=3)*(Dati!$A$2:$A$10000=$A53))</f>
      </c>
      <c r="C53" s="13">
        <f t="array" aca="1" ref="C53" ca="1">MIN(IF((DATEDIF(IF(Dati!$D$2:$D$10000&gt;TODAY(),TODAY(),Dati!$D$2:$D$10000),TODAY(),"y")&lt;=3),IF(Dati!$A$2:$A$10000=$A53,Dati!$C$2:$C$10000)))</f>
      </c>
      <c r="D53" s="13">
        <f t="array" aca="1" ref="D53" ca="1">MAX(IF((DATEDIF(IF(Dati!$D$2:$D$10000&gt;TODAY(),TODAY(),Dati!$D$2:$D$10000),TODAY(),"y")&lt;=3),IF(Dati!$A$2:$A$10000=$A53,Dati!$C$2:$C$10000)))</f>
      </c>
      <c r="E53" s="14">
        <f t="array" aca="1" ref="E53" ca="1">IFERROR(AVERAGE(IF((DATEDIF(IF(Dati!$D$2:$D$10000&gt;TODAY(),TODAY(),Dati!$D$2:$D$10000),TODAY(),"y")&lt;=3),IF(Dati!$A$2:$A$10000=$A53,Dati!$C$2:$C$10000))),"")</f>
      </c>
      <c r="F53" s="13">
        <f>VLOOKUP(A53,Normas!A:B,2,FALSE)</f>
      </c>
      <c r="G53" s="13">
        <f>F53*0.6</f>
      </c>
      <c r="H53" s="13">
        <f>COUNTIFS(Dati!A$2:A$10000,'Kopsavilkums 60%'!$A53,Dati!$E$2:$E$10000,"&lt;=3",Dati!$C$2:$C$10000,"&gt;"&amp;G53)</f>
      </c>
      <c r="I53" s="15" cm="1">
        <f t="array" ref="I53">IF($H53=0,"",MAX(IF(Dati!$A$2:$A$10000='Kopsavilkums 60%'!$A53,IF(Dati!$C$2:$C$10000&gt;Dati!$F$2:$F$10000,Dati!$D$2:$D$10000))))</f>
      </c>
      <c r="J53" s="13" cm="1">
        <f t="array" ref="J53">IF($I53="","",MAX(IF(Dati!$A$2:$A$10000='Kopsavilkums 60%'!$A53,IF(Dati!$D$2:$D$10000='Kopsavilkums 60%'!$I53,Dati!$C$2:$C$10000))))</f>
      </c>
      <c r="K53" s="16">
        <f ca="1">IF(B53=0,"Rādītājs nav noteikts",IF(AND(B53&lt;3,H53=0),"Rādītājs noteikts mazāk kā 3 reizes",IF(H53&gt;1,CONCATENATE("Rādītājs 60% no normas pārsniedz ",""&amp;H53&amp;""," gadījumos"),IF(H53=1,CONCATENATE("Rādītājs 60% no normas pārsniedz ",""&amp;H53&amp;""," gadījumā"),""))))</f>
      </c>
    </row>
    <row r="54" spans="1:11" x14ac:dyDescent="0.2">
      <c r="A54" s="13" t="s">
        <v>75</v>
      </c>
      <c r="B54" s="13">
        <f t="array" aca="1" ref="B54" ca="1">SUMPRODUCT((DATEDIF(IF(Dati!$D$2:$D$10000&gt;TODAY(),TODAY(),Dati!$D$2:$D$10000),TODAY(),"y")&lt;=3)*(Dati!$A$2:$A$10000=$A54))</f>
      </c>
      <c r="C54" s="13">
        <f>""</f>
      </c>
      <c r="D54" s="13">
        <f>""</f>
      </c>
      <c r="E54" s="14">
        <f>""</f>
      </c>
      <c r="F54" s="13">
        <f>VLOOKUP(A54,Normas!A:B,2,FALSE)</f>
      </c>
      <c r="G54" s="13">
        <f>F54</f>
      </c>
      <c r="H54" s="13">
        <f>COUNTIFS(Dati!A$2:A$10000,'Kopsavilkums 60%'!$A54,Dati!$E$2:$E$10000,"&lt;=3",Dati!$C$2:$C$10000,"&lt;&gt;"&amp;F54)</f>
      </c>
      <c r="I54" s="15" cm="1">
        <f t="array" ref="I54">IF($H54=0,"",MAX(IF(Dati!$A$2:$A$10000='Kopsavilkums 60%'!$A54,IF(Dati!$C$2:$C$10000&lt;&gt;G54,Dati!$D$2:$D$10000))))</f>
      </c>
      <c r="J54" s="13" cm="1">
        <f t="array" ref="J54">IF($I54="","",INDEX(Dati!$C$2:$C$10000,MATCH(1,(Dati!$A$2:$A$10000=$A54)*(Dati!$D$2:$D$10000=$I54),0)))</f>
      </c>
      <c r="K54" s="16">
        <f ca="1">IF(B54=0,"Rādītājs nav noteikts",IF(H54&gt;1,CONCATENATE("Rādītājs neatbilst normai ",""&amp;H54&amp;""," gadījumos"),IF(H54=1,CONCATENATE("Rādītājs neatbilst normai ",""&amp;H54&amp;""," gadījumā"),"")))</f>
      </c>
    </row>
    <row r="55" spans="1:11" x14ac:dyDescent="0.2">
      <c r="A55" s="13" t="s">
        <v>76</v>
      </c>
      <c r="B55" s="13">
        <f t="array" aca="1" ref="B55" ca="1">SUMPRODUCT((DATEDIF(IF(Dati!$D$2:$D$10000&gt;TODAY(),TODAY(),Dati!$D$2:$D$10000),TODAY(),"y")&lt;=3)*(Dati!$A$2:$A$10000=$A55))</f>
      </c>
      <c r="C55" s="13">
        <f t="array" aca="1" ref="C55" ca="1">MIN(IF((DATEDIF(IF(Dati!$D$2:$D$10000&gt;TODAY(),TODAY(),Dati!$D$2:$D$10000),TODAY(),"y")&lt;=3),IF(Dati!$A$2:$A$10000=$A55,Dati!$C$2:$C$10000)))</f>
      </c>
      <c r="D55" s="13">
        <f t="array" aca="1" ref="D55" ca="1">MAX(IF((DATEDIF(IF(Dati!$D$2:$D$10000&gt;TODAY(),TODAY(),Dati!$D$2:$D$10000),TODAY(),"y")&lt;=3),IF(Dati!$A$2:$A$10000=$A55,Dati!$C$2:$C$10000)))</f>
      </c>
      <c r="E55" s="14">
        <f t="array" aca="1" ref="E55" ca="1">IFERROR(AVERAGE(IF((DATEDIF(IF(Dati!$D$2:$D$10000&gt;TODAY(),TODAY(),Dati!$D$2:$D$10000),TODAY(),"y")&lt;=3),IF(Dati!$A$2:$A$10000=$A55,Dati!$C$2:$C$10000))),"")</f>
      </c>
      <c r="F55" s="13">
        <f>VLOOKUP(A55,Normas!A:B,2,FALSE)</f>
      </c>
      <c r="G55" s="13">
        <f t="shared" ref="G55:G61" si="6">F55*0.6</f>
      </c>
      <c r="H55" s="13">
        <f>COUNTIFS(Dati!A$2:A$10000,'Kopsavilkums 60%'!$A55,Dati!$E$2:$E$10000,"&lt;=3",Dati!$C$2:$C$10000,"&gt;"&amp;G55)</f>
      </c>
      <c r="I55" s="15" cm="1">
        <f t="array" ref="I55">IF($H55=0,"",MAX(IF(Dati!$A$2:$A$10000='Kopsavilkums 60%'!$A55,IF(Dati!$C$2:$C$10000&gt;Dati!$F$2:$F$10000,Dati!$D$2:$D$10000))))</f>
      </c>
      <c r="J55" s="13" cm="1">
        <f t="array" ref="J55">IF($I55="","",MAX(IF(Dati!$A$2:$A$10000='Kopsavilkums 60%'!$A55,IF(Dati!$D$2:$D$10000='Kopsavilkums 60%'!$I55,Dati!$C$2:$C$10000))))</f>
      </c>
      <c r="K55" s="16">
        <f ca="1">IF(B55=0,"Rādītājs nav noteikts",IF(AND(B55&lt;3,H55=0),"Rādītājs noteikts mazāk kā 3 reizes",IF(H55&gt;1,CONCATENATE("Rādītājs 60% no normas pārsniedz ",""&amp;H55&amp;""," gadījumos"),IF(H55=1,CONCATENATE("Rādītājs 60% no normas pārsniedz ",""&amp;H55&amp;""," gadījumā"),""))))</f>
      </c>
    </row>
    <row r="56" spans="1:11" x14ac:dyDescent="0.2">
      <c r="A56" s="13" t="s">
        <v>77</v>
      </c>
      <c r="B56" s="13">
        <f t="array" aca="1" ref="B56" ca="1">SUMPRODUCT((DATEDIF(IF(Dati!$D$2:$D$10000&gt;TODAY(),TODAY(),Dati!$D$2:$D$10000),TODAY(),"y")&lt;=3)*(Dati!$A$2:$A$10000=$A56))</f>
      </c>
      <c r="C56" s="13">
        <f t="array" aca="1" ref="C56" ca="1">MIN(IF((DATEDIF(IF(Dati!$D$2:$D$10000&gt;TODAY(),TODAY(),Dati!$D$2:$D$10000),TODAY(),"y")&lt;=3),IF(Dati!$A$2:$A$10000=$A56,Dati!$C$2:$C$10000)))</f>
      </c>
      <c r="D56" s="13">
        <f t="array" aca="1" ref="D56" ca="1">MAX(IF((DATEDIF(IF(Dati!$D$2:$D$10000&gt;TODAY(),TODAY(),Dati!$D$2:$D$10000),TODAY(),"y")&lt;=3),IF(Dati!$A$2:$A$10000=$A56,Dati!$C$2:$C$10000)))</f>
      </c>
      <c r="E56" s="14">
        <f t="array" aca="1" ref="E56" ca="1">IFERROR(AVERAGE(IF((DATEDIF(IF(Dati!$D$2:$D$10000&gt;TODAY(),TODAY(),Dati!$D$2:$D$10000),TODAY(),"y")&lt;=3),IF(Dati!$A$2:$A$10000=$A56,Dati!$C$2:$C$10000))),"")</f>
      </c>
      <c r="F56" s="13">
        <f>VLOOKUP(A56,Normas!A:B,2,FALSE)</f>
      </c>
      <c r="G56" s="13">
        <f>F56*0.6</f>
      </c>
      <c r="H56" s="13">
        <f>COUNTIFS(Dati!A$2:A$10000,'Kopsavilkums 60%'!$A56,Dati!$E$2:$E$10000,"&lt;=3",Dati!$C$2:$C$10000,"&gt;"&amp;G56)</f>
      </c>
      <c r="I56" s="15" cm="1">
        <f t="array" ref="I56">IF($H56=0,"",MAX(IF(Dati!$A$2:$A$10000='Kopsavilkums 60%'!$A56,IF(Dati!$C$2:$C$10000&gt;Dati!$F$2:$F$10000,Dati!$D$2:$D$10000))))</f>
      </c>
      <c r="J56" s="13" cm="1">
        <f t="array" ref="J56">IF($I56="","",MAX(IF(Dati!$A$2:$A$10000='Kopsavilkums 60%'!$A56,IF(Dati!$D$2:$D$10000='Kopsavilkums 60%'!$I56,Dati!$C$2:$C$10000))))</f>
      </c>
      <c r="K56" s="16">
        <f ca="1">IF(B56=0,"Rādītājs nav noteikts",IF(AND(B56&lt;3,H56=0),"Rādītājs noteikts mazāk kā 3 reizes",IF(H56&gt;1,CONCATENATE("Rādītājs 60% no normas pārsniedz ",""&amp;H56&amp;""," gadījumos"),IF(H56=1,CONCATENATE("Rādītājs 60% no normas pārsniedz ",""&amp;H56&amp;""," gadījumā"),""))))</f>
      </c>
    </row>
    <row r="57" spans="1:11" x14ac:dyDescent="0.2">
      <c r="A57" s="13" t="s">
        <v>78</v>
      </c>
      <c r="B57" s="13">
        <f t="array" aca="1" ref="B57" ca="1">SUMPRODUCT((DATEDIF(IF(Dati!$D$2:$D$10000&gt;TODAY(),TODAY(),Dati!$D$2:$D$10000),TODAY(),"y")&lt;=3)*(Dati!$A$2:$A$10000=$A57))</f>
      </c>
      <c r="C57" s="13">
        <f t="array" aca="1" ref="C57" ca="1">MIN(IF((DATEDIF(IF(Dati!$D$2:$D$10000&gt;TODAY(),TODAY(),Dati!$D$2:$D$10000),TODAY(),"y")&lt;=3),IF(Dati!$A$2:$A$10000=$A57,Dati!$C$2:$C$10000)))</f>
      </c>
      <c r="D57" s="13">
        <f t="array" aca="1" ref="D57" ca="1">MAX(IF((DATEDIF(IF(Dati!$D$2:$D$10000&gt;TODAY(),TODAY(),Dati!$D$2:$D$10000),TODAY(),"y")&lt;=3),IF(Dati!$A$2:$A$10000=$A57,Dati!$C$2:$C$10000)))</f>
      </c>
      <c r="E57" s="14">
        <f t="array" aca="1" ref="E57" ca="1">IFERROR(AVERAGE(IF((DATEDIF(IF(Dati!$D$2:$D$10000&gt;TODAY(),TODAY(),Dati!$D$2:$D$10000),TODAY(),"y")&lt;=3),IF(Dati!$A$2:$A$10000=$A57,Dati!$C$2:$C$10000))),"")</f>
      </c>
      <c r="F57" s="13">
        <f>VLOOKUP(A57,Normas!A:B,2,FALSE)</f>
      </c>
      <c r="G57" s="13">
        <f>F57*0.6</f>
      </c>
      <c r="H57" s="13">
        <f>COUNTIFS(Dati!A$2:A$10000,'Kopsavilkums 60%'!$A57,Dati!$E$2:$E$10000,"&lt;=3",Dati!$C$2:$C$10000,"&gt;"&amp;G57)</f>
      </c>
      <c r="I57" s="15" cm="1">
        <f t="array" ref="I57">IF($H57=0,"",MAX(IF(Dati!$A$2:$A$10000='Kopsavilkums 60%'!$A57,IF(Dati!$C$2:$C$10000&gt;Dati!$F$2:$F$10000,Dati!$D$2:$D$10000))))</f>
      </c>
      <c r="J57" s="13" cm="1">
        <f t="array" ref="J57">IF($I57="","",MAX(IF(Dati!$A$2:$A$10000='Kopsavilkums 60%'!$A57,IF(Dati!$D$2:$D$10000='Kopsavilkums 60%'!$I57,Dati!$C$2:$C$10000))))</f>
      </c>
      <c r="K57" s="16">
        <f ca="1">IF(B57=0,"Rādītājs nav noteikts",IF(AND(B57&lt;3,H57=0),"Rādītājs noteikts mazāk kā 3 reizes",IF(H57&gt;1,CONCATENATE("Rādītājs 60% no normas pārsniedz ",""&amp;H57&amp;""," gadījumos"),IF(H57=1,CONCATENATE("Rādītājs 60% no normas pārsniedz ",""&amp;H57&amp;""," gadījumā"),""))))</f>
      </c>
    </row>
    <row r="58" spans="1:11" x14ac:dyDescent="0.2">
      <c r="A58" s="13" t="s">
        <v>79</v>
      </c>
      <c r="B58" s="13">
        <f t="array" aca="1" ref="B58" ca="1">SUMPRODUCT((DATEDIF(IF(Dati!$D$2:$D$10000&gt;TODAY(),TODAY(),Dati!$D$2:$D$10000),TODAY(),"y")&lt;=3)*(Dati!$A$2:$A$10000=$A58))</f>
      </c>
      <c r="C58" s="13">
        <f t="array" aca="1" ref="C58" ca="1">MIN(IF((DATEDIF(IF(Dati!$D$2:$D$10000&gt;TODAY(),TODAY(),Dati!$D$2:$D$10000),TODAY(),"y")&lt;=3),IF(Dati!$A$2:$A$10000=$A58,Dati!$C$2:$C$10000)))</f>
      </c>
      <c r="D58" s="13">
        <f t="array" aca="1" ref="D58" ca="1">MAX(IF((DATEDIF(IF(Dati!$D$2:$D$10000&gt;TODAY(),TODAY(),Dati!$D$2:$D$10000),TODAY(),"y")&lt;=3),IF(Dati!$A$2:$A$10000=$A58,Dati!$C$2:$C$10000)))</f>
      </c>
      <c r="E58" s="14">
        <f t="array" aca="1" ref="E58" ca="1">IFERROR(AVERAGE(IF((DATEDIF(IF(Dati!$D$2:$D$10000&gt;TODAY(),TODAY(),Dati!$D$2:$D$10000),TODAY(),"y")&lt;=3),IF(Dati!$A$2:$A$10000=$A58,Dati!$C$2:$C$10000))),"")</f>
      </c>
      <c r="F58" s="13">
        <f>VLOOKUP(A58,Normas!A:B,2,FALSE)</f>
      </c>
      <c r="G58" s="13">
        <f>F58*0.6</f>
      </c>
      <c r="H58" s="13">
        <f>COUNTIFS(Dati!A$2:A$10000,'Kopsavilkums 60%'!$A58,Dati!$E$2:$E$10000,"&lt;=3",Dati!$C$2:$C$10000,"&gt;"&amp;G58)</f>
      </c>
      <c r="I58" s="15" cm="1">
        <f t="array" ref="I58">IF($H58=0,"",MAX(IF(Dati!$A$2:$A$10000='Kopsavilkums 60%'!$A58,IF(Dati!$C$2:$C$10000&gt;Dati!$F$2:$F$10000,Dati!$D$2:$D$10000))))</f>
      </c>
      <c r="J58" s="13" cm="1">
        <f t="array" ref="J58">IF($I58="","",MAX(IF(Dati!$A$2:$A$10000='Kopsavilkums 60%'!$A58,IF(Dati!$D$2:$D$10000='Kopsavilkums 60%'!$I58,Dati!$C$2:$C$10000))))</f>
      </c>
      <c r="K58" s="16">
        <f ca="1">IF(B58=0,"Rādītājs nav noteikts",IF(AND(B58&lt;3,H58=0),"Rādītājs noteikts mazāk kā 3 reizes",IF(H58&gt;1,CONCATENATE("Rādītājs 60% no normas pārsniedz ",""&amp;H58&amp;""," gadījumos"),IF(H58=1,CONCATENATE("Rādītājs 60% no normas pārsniedz ",""&amp;H58&amp;""," gadījumā"),""))))</f>
      </c>
    </row>
    <row r="59" spans="1:11" x14ac:dyDescent="0.2">
      <c r="A59" s="13" t="s">
        <v>80</v>
      </c>
      <c r="B59" s="13">
        <f t="array" aca="1" ref="B59" ca="1">SUMPRODUCT((DATEDIF(IF(Dati!$D$2:$D$10000&gt;TODAY(),TODAY(),Dati!$D$2:$D$10000),TODAY(),"y")&lt;=3)*(Dati!$A$2:$A$10000=$A59))</f>
      </c>
      <c r="C59" s="13">
        <f t="array" aca="1" ref="C59" ca="1">MIN(IF((DATEDIF(IF(Dati!$D$2:$D$10000&gt;TODAY(),TODAY(),Dati!$D$2:$D$10000),TODAY(),"y")&lt;=3),IF(Dati!$A$2:$A$10000=$A59,Dati!$C$2:$C$10000)))</f>
      </c>
      <c r="D59" s="13">
        <f t="array" aca="1" ref="D59" ca="1">MAX(IF((DATEDIF(IF(Dati!$D$2:$D$10000&gt;TODAY(),TODAY(),Dati!$D$2:$D$10000),TODAY(),"y")&lt;=3),IF(Dati!$A$2:$A$10000=$A59,Dati!$C$2:$C$10000)))</f>
      </c>
      <c r="E59" s="14">
        <f t="array" aca="1" ref="E59" ca="1">IFERROR(AVERAGE(IF((DATEDIF(IF(Dati!$D$2:$D$10000&gt;TODAY(),TODAY(),Dati!$D$2:$D$10000),TODAY(),"y")&lt;=3),IF(Dati!$A$2:$A$10000=$A59,Dati!$C$2:$C$10000))),"")</f>
      </c>
      <c r="F59" s="13">
        <f>VLOOKUP(A59,Normas!A:B,2,FALSE)</f>
      </c>
      <c r="G59" s="13">
        <f>F59*0.6</f>
      </c>
      <c r="H59" s="13">
        <f>COUNTIFS(Dati!A$2:A$10000,'Kopsavilkums 60%'!$A59,Dati!$E$2:$E$10000,"&lt;=3",Dati!$C$2:$C$10000,"&gt;"&amp;G59)</f>
      </c>
      <c r="I59" s="15" cm="1">
        <f t="array" ref="I59">IF($H59=0,"",MAX(IF(Dati!$A$2:$A$10000='Kopsavilkums 60%'!$A59,IF(Dati!$C$2:$C$10000&gt;Dati!$F$2:$F$10000,Dati!$D$2:$D$10000))))</f>
      </c>
      <c r="J59" s="13" cm="1">
        <f t="array" ref="J59">IF($I59="","",MAX(IF(Dati!$A$2:$A$10000='Kopsavilkums 60%'!$A59,IF(Dati!$D$2:$D$10000='Kopsavilkums 60%'!$I59,Dati!$C$2:$C$10000))))</f>
      </c>
      <c r="K59" s="16">
        <f ca="1">IF(B59=0,"Rādītājs nav noteikts",IF(AND(B59&lt;3,H59=0),"Rādītājs noteikts mazāk kā 3 reizes",IF(H59&gt;1,CONCATENATE("Rādītājs 60% no normas pārsniedz ",""&amp;H59&amp;""," gadījumos"),IF(H59=1,CONCATENATE("Rādītājs 60% no normas pārsniedz ",""&amp;H59&amp;""," gadījumā"),""))))</f>
      </c>
    </row>
    <row r="60" spans="1:11" x14ac:dyDescent="0.2">
      <c r="A60" s="13" t="s">
        <v>81</v>
      </c>
      <c r="B60" s="13">
        <f t="array" aca="1" ref="B60" ca="1">SUMPRODUCT((DATEDIF(IF(Dati!$D$2:$D$10000&gt;TODAY(),TODAY(),Dati!$D$2:$D$10000),TODAY(),"y")&lt;=3)*(Dati!$A$2:$A$10000=$A60))</f>
      </c>
      <c r="C60" s="13">
        <f t="array" aca="1" ref="C60" ca="1">MIN(IF((DATEDIF(IF(Dati!$D$2:$D$10000&gt;TODAY(),TODAY(),Dati!$D$2:$D$10000),TODAY(),"y")&lt;=3),IF(Dati!$A$2:$A$10000=$A60,Dati!$C$2:$C$10000)))</f>
      </c>
      <c r="D60" s="13">
        <f t="array" aca="1" ref="D60" ca="1">MAX(IF((DATEDIF(IF(Dati!$D$2:$D$10000&gt;TODAY(),TODAY(),Dati!$D$2:$D$10000),TODAY(),"y")&lt;=3),IF(Dati!$A$2:$A$10000=$A60,Dati!$C$2:$C$10000)))</f>
      </c>
      <c r="E60" s="14">
        <f t="array" aca="1" ref="E60" ca="1">IFERROR(AVERAGE(IF((DATEDIF(IF(Dati!$D$2:$D$10000&gt;TODAY(),TODAY(),Dati!$D$2:$D$10000),TODAY(),"y")&lt;=3),IF(Dati!$A$2:$A$10000=$A60,Dati!$C$2:$C$10000))),"")</f>
      </c>
      <c r="F60" s="13">
        <f>VLOOKUP(A60,Normas!A:B,2,FALSE)</f>
      </c>
      <c r="G60" s="13">
        <f>F60*0.6</f>
      </c>
      <c r="H60" s="13">
        <f>COUNTIFS(Dati!A$2:A$10000,'Kopsavilkums 60%'!$A60,Dati!$E$2:$E$10000,"&lt;=3",Dati!$C$2:$C$10000,"&gt;"&amp;G60)</f>
      </c>
      <c r="I60" s="15" cm="1">
        <f t="array" ref="I60">IF($H60=0,"",MAX(IF(Dati!$A$2:$A$10000='Kopsavilkums 60%'!$A60,IF(Dati!$C$2:$C$10000&gt;Dati!$F$2:$F$10000,Dati!$D$2:$D$10000))))</f>
      </c>
      <c r="J60" s="13" cm="1">
        <f t="array" ref="J60">IF($I60="","",MAX(IF(Dati!$A$2:$A$10000='Kopsavilkums 60%'!$A60,IF(Dati!$D$2:$D$10000='Kopsavilkums 60%'!$I60,Dati!$C$2:$C$10000))))</f>
      </c>
      <c r="K60" s="16">
        <f ca="1">IF(B60=0,"Rādītājs nav noteikts",IF(AND(B60&lt;3,H60=0),"Rādītājs noteikts mazāk kā 3 reizes",IF(H60&gt;1,CONCATENATE("Rādītājs 60% no normas pārsniedz ",""&amp;H60&amp;""," gadījumos"),IF(H60=1,CONCATENATE("Rādītājs 60% no normas pārsniedz ",""&amp;H60&amp;""," gadījumā"),""))))</f>
      </c>
    </row>
    <row r="61" spans="1:11" x14ac:dyDescent="0.2">
      <c r="A61" s="13" t="s">
        <v>82</v>
      </c>
      <c r="B61" s="13">
        <f t="array" aca="1" ref="B61" ca="1">SUMPRODUCT((DATEDIF(IF(Dati!$D$2:$D$10000&gt;TODAY(),TODAY(),Dati!$D$2:$D$10000),TODAY(),"y")&lt;=3)*(Dati!$A$2:$A$10000=$A61))</f>
      </c>
      <c r="C61" s="13">
        <f t="array" aca="1" ref="C61" ca="1">MIN(IF((DATEDIF(IF(Dati!$D$2:$D$10000&gt;TODAY(),TODAY(),Dati!$D$2:$D$10000),TODAY(),"y")&lt;=3),IF(Dati!$A$2:$A$10000=$A61,Dati!$C$2:$C$10000)))</f>
      </c>
      <c r="D61" s="13">
        <f t="array" aca="1" ref="D61" ca="1">MAX(IF((DATEDIF(IF(Dati!$D$2:$D$10000&gt;TODAY(),TODAY(),Dati!$D$2:$D$10000),TODAY(),"y")&lt;=3),IF(Dati!$A$2:$A$10000=$A61,Dati!$C$2:$C$10000)))</f>
      </c>
      <c r="E61" s="14">
        <f t="array" aca="1" ref="E61" ca="1">IFERROR(AVERAGE(IF((DATEDIF(IF(Dati!$D$2:$D$10000&gt;TODAY(),TODAY(),Dati!$D$2:$D$10000),TODAY(),"y")&lt;=3),IF(Dati!$A$2:$A$10000=$A61,Dati!$C$2:$C$10000))),"")</f>
      </c>
      <c r="F61" s="13">
        <f>VLOOKUP(A61,Normas!A:B,2,FALSE)</f>
      </c>
      <c r="G61" s="13">
        <f>F61*0.6</f>
      </c>
      <c r="H61" s="13">
        <f>COUNTIFS(Dati!A$2:A$10000,'Kopsavilkums 60%'!$A61,Dati!$E$2:$E$10000,"&lt;=3",Dati!$C$2:$C$10000,"&gt;"&amp;G61)</f>
      </c>
      <c r="I61" s="15" cm="1">
        <f t="array" ref="I61">IF($H61=0,"",MAX(IF(Dati!$A$2:$A$10000='Kopsavilkums 60%'!$A61,IF(Dati!$C$2:$C$10000&gt;Dati!$F$2:$F$10000,Dati!$D$2:$D$10000))))</f>
      </c>
      <c r="J61" s="13" cm="1">
        <f t="array" ref="J61">IF($I61="","",MAX(IF(Dati!$A$2:$A$10000='Kopsavilkums 60%'!$A61,IF(Dati!$D$2:$D$10000='Kopsavilkums 60%'!$I61,Dati!$C$2:$C$10000))))</f>
      </c>
      <c r="K61" s="16">
        <f ca="1">IF(B61=0,"Rādītājs nav noteikts",IF(AND(B61&lt;3,H61=0),"Rādītājs noteikts mazāk kā 3 reizes",IF(H61&gt;1,CONCATENATE("Rādītājs 60% no normas pārsniedz ",""&amp;H61&amp;""," gadījumos"),IF(H61=1,CONCATENATE("Rādītājs 60% no normas pārsniedz ",""&amp;H61&amp;""," gadījumā"),""))))</f>
      </c>
    </row>
    <row r="62" spans="1:11" x14ac:dyDescent="0.2">
      <c r="A62" s="38" t="s">
        <v>83</v>
      </c>
      <c r="B62" s="40">
        <f t="array" aca="1" ref="B62" ca="1">SUMPRODUCT((DATEDIF(IF(Dati!$D$2:$D$10000&gt;TODAY(),TODAY(),Dati!$D$2:$D$10000),TODAY(),"y")&lt;=3)*(Dati!$A$2:$A$10000=$A62))</f>
      </c>
      <c r="C62" s="40">
        <f t="array" aca="1" ref="C62" ca="1">MIN(IF((DATEDIF(IF(Dati!$D$2:$D$10000&gt;TODAY(),TODAY(),Dati!$D$2:$D$10000),TODAY(),"y")&lt;=3),IF(Dati!$A$2:$A$10000=$A62,Dati!$C$2:$C$10000)))</f>
      </c>
      <c r="D62" s="40">
        <f t="array" aca="1" ref="D62" ca="1">MAX(IF((DATEDIF(IF(Dati!$D$2:$D$10000&gt;TODAY(),TODAY(),Dati!$D$2:$D$10000),TODAY(),"y")&lt;=3),IF(Dati!$A$2:$A$10000=$A62,Dati!$C$2:$C$10000)))</f>
      </c>
      <c r="E62" s="42">
        <f t="array" aca="1" ref="E62" ca="1">IFERROR(AVERAGE(IF((DATEDIF(IF(Dati!$D$2:$D$10000&gt;TODAY(),TODAY(),Dati!$D$2:$D$10000),TODAY(),"y")&lt;=3),IF(Dati!$A$2:$A$10000=$A62,Dati!$C$2:$C$10000))),"")</f>
      </c>
      <c r="F62" s="17">
        <f>VLOOKUP($A$62,Normas!$A:$B,2,FALSE)</f>
      </c>
      <c r="G62" s="17">
        <f>VLOOKUP($A$62,Normas!$A:$B,2,FALSE)</f>
      </c>
      <c r="H62" s="13">
        <f>COUNTIFS(Dati!A$2:A$10000,'Kopsavilkums 60%'!$A$62,Dati!$E$2:$E$10000,"&lt;=3",Dati!$C$2:$C$10000,"&lt;"&amp;G62)</f>
      </c>
      <c r="I62" s="15">
        <f t="array" ref="I62">IF($H62=0,"",MAX(IF(Dati!$A$2:$A$10000='Kopsavilkums 60%'!$A62,IF(Dati!$C$2:$C$10000&lt;Dati!$F$2:$F$10000,Dati!$D$2:$D$10000))))</f>
      </c>
      <c r="J62" s="13">
        <f t="array" ref="J62">IF($I62="","",MAX(IF(Dati!$A$2:$A$10000='Kopsavilkums 60%'!$A62,IF(Dati!$D$2:$D$10000='Kopsavilkums 60%'!$I62,Dati!$C$2:$C$10000))))</f>
      </c>
      <c r="K62" s="16">
        <f ca="1">IF(B$62=0,"Rādītājs nav noteikts",IF(AND(B62&lt;3,H62=0),"Rādītājs noteikts mazāk nekā 3 reizes",IF(H62&gt;1,CONCATENATE("Rādītājs nesasniedz normu ",""&amp;H62&amp;""," gadījumos"),IF(H62=1,CONCATENATE("Rādītājs nesasniedz normu ",""&amp;H62&amp;""," gadījumā"),""))))</f>
      </c>
    </row>
    <row r="63" spans="1:11" x14ac:dyDescent="0.2">
      <c r="A63" s="39"/>
      <c r="B63" s="41"/>
      <c r="C63" s="41"/>
      <c r="D63" s="41"/>
      <c r="E63" s="43"/>
      <c r="F63" s="17">
        <f>VLOOKUP($A62,Normas!$A:$D,3,FALSE)</f>
      </c>
      <c r="G63" s="17">
        <f>VLOOKUP($A62,Normas!$A:$D,3,FALSE)</f>
      </c>
      <c r="H63" s="13">
        <f>COUNTIFS(Dati!A$2:A$10000,'Kopsavilkums 60%'!$A$62,Dati!$E$2:$E$10000,"&lt;=3",Dati!$C$2:$C$10000,"&gt;"&amp;G63)</f>
      </c>
      <c r="I63" s="15">
        <f t="array" ref="I63">IF($H63=0,"",MAX(IF(Dati!$A$2:$A$10000='Kopsavilkums 60%'!$A62,IF(Dati!$C$2:$C$10000&gt;Dati!$G$2:$G$10000,Dati!$D$2:$D$10000))))</f>
      </c>
      <c r="J63" s="13">
        <f t="array" ref="J63">IF($I63="","",MAX(IF(Dati!$A$2:$A$10000='Kopsavilkums 60%'!$A62,IF(Dati!$D$2:$D$10000='Kopsavilkums 60%'!$I63,Dati!$C$2:$C$10000))))</f>
      </c>
      <c r="K63" s="16">
        <f ca="1">IF(B$62=0,"Rādītājs nav noteikts",IF(AND(B62&lt;3,H63=0),"Rādītājs noteikts mazāk nekā 3 reizes",IF(H63&gt;1,CONCATENATE("Rādītājs pārsniedz normu ",""&amp;H63&amp;""," gadījumos"),IF(H63=1,CONCATENATE("Rādītājs pārsniedz normu ",""&amp;H63&amp;""," gadījumā"),""))))</f>
      </c>
    </row>
    <row r="64" spans="1:11" x14ac:dyDescent="0.2">
      <c r="A64" s="13" t="s">
        <v>84</v>
      </c>
      <c r="B64" s="13">
        <f t="array" aca="1" ref="B64" ca="1">SUMPRODUCT((DATEDIF(IF(Dati!$D$2:$D$10000&gt;TODAY(),TODAY(),Dati!$D$2:$D$10000),TODAY(),"y")&lt;=3)*(Dati!$A$2:$A$10000=$A64))</f>
      </c>
      <c r="C64" s="13">
        <f t="array" aca="1" ref="C64" ca="1">MIN(IF((DATEDIF(IF(Dati!$D$2:$D$10000&gt;TODAY(),TODAY(),Dati!$D$2:$D$10000),TODAY(),"y")&lt;=3),IF(Dati!$A$2:$A$10000=$A64,Dati!$C$2:$C$10000)))</f>
      </c>
      <c r="D64" s="13">
        <f t="array" aca="1" ref="D64" ca="1">MAX(IF((DATEDIF(IF(Dati!$D$2:$D$10000&gt;TODAY(),TODAY(),Dati!$D$2:$D$10000),TODAY(),"y")&lt;=3),IF(Dati!$A$2:$A$10000=$A64,Dati!$C$2:$C$10000)))</f>
      </c>
      <c r="E64" s="14">
        <f t="array" aca="1" ref="E64" ca="1">IFERROR(AVERAGE(IF((DATEDIF(IF(Dati!$D$2:$D$10000&gt;TODAY(),TODAY(),Dati!$D$2:$D$10000),TODAY(),"y")&lt;=3),IF(Dati!$A$2:$A$10000=$A64,Dati!$C$2:$C$10000))),"")</f>
      </c>
      <c r="F64" s="13">
        <f>VLOOKUP(A64,Normas!A:B,2,FALSE)</f>
      </c>
      <c r="G64" s="13">
        <f>F64*0.6</f>
      </c>
      <c r="H64" s="13">
        <f>COUNTIFS(Dati!A$2:A$10000,'Kopsavilkums 60%'!$A64,Dati!$E$2:$E$10000,"&lt;=3",Dati!$C$2:$C$10000,"&gt;"&amp;G64)</f>
      </c>
      <c r="I64" s="15">
        <f t="array" ref="I64">IF($H64=0,"",MAX(IF(Dati!$A$2:$A$10000='Kopsavilkums 60%'!$A64,IF(Dati!$C$2:$C$10000&gt;Dati!$F$2:$F$10000,Dati!$D$2:$D$10000))))</f>
      </c>
      <c r="J64" s="13">
        <f t="array" ref="J64">IF($I64="","",MAX(IF(Dati!$A$2:$A$10000='Kopsavilkums 60%'!$A64,IF(Dati!$D$2:$D$10000='Kopsavilkums 60%'!$I64,Dati!$C$2:$C$10000))))</f>
      </c>
      <c r="K64" s="16">
        <f ca="1">IF(B64=0,"Rādītājs nav noteikts",IF(AND(B64&lt;3,H64=0),"Rādītājs noteikts mazāk kā 3 reizes",IF(H64&gt;1,CONCATENATE("Rādītājs 60% no normas pārsniedz ",""&amp;H64&amp;""," gadījumos"),IF(H64=1,CONCATENATE("Rādītājs 60% no normas pārsniedz ",""&amp;H64&amp;""," gadījumā"),""))))</f>
      </c>
    </row>
    <row r="65" spans="1:11" x14ac:dyDescent="0.2">
      <c r="A65" s="13" t="s">
        <v>85</v>
      </c>
      <c r="B65" s="13">
        <f t="array" aca="1" ref="B65" ca="1">SUMPRODUCT((DATEDIF(IF(Dati!$D$2:$D$10000&gt;TODAY(),TODAY(),Dati!$D$2:$D$10000),TODAY(),"y")&lt;=3)*(Dati!$A$2:$A$10000=$A65))</f>
      </c>
      <c r="C65" s="13">
        <f t="array" aca="1" ref="C65" ca="1">MIN(IF((DATEDIF(IF(Dati!$D$2:$D$10000&gt;TODAY(),TODAY(),Dati!$D$2:$D$10000),TODAY(),"y")&lt;=3),IF(Dati!$A$2:$A$10000=$A65,Dati!$C$2:$C$10000)))</f>
      </c>
      <c r="D65" s="13">
        <f t="array" aca="1" ref="D65" ca="1">MAX(IF((DATEDIF(IF(Dati!$D$2:$D$10000&gt;TODAY(),TODAY(),Dati!$D$2:$D$10000),TODAY(),"y")&lt;=3),IF(Dati!$A$2:$A$10000=$A65,Dati!$C$2:$C$10000)))</f>
      </c>
      <c r="E65" s="14">
        <f t="array" aca="1" ref="E65" ca="1">IFERROR(AVERAGE(IF((DATEDIF(IF(Dati!$D$2:$D$10000&gt;TODAY(),TODAY(),Dati!$D$2:$D$10000),TODAY(),"y")&lt;=3),IF(Dati!$A$2:$A$10000=$A65,Dati!$C$2:$C$10000))),"")</f>
      </c>
      <c r="F65" s="13">
        <f>VLOOKUP(A65,Normas!A:B,2,FALSE)</f>
      </c>
      <c r="G65" s="13">
        <f>F65*0.6</f>
      </c>
      <c r="H65" s="13">
        <f>COUNTIFS(Dati!A$2:A$10000,'Kopsavilkums 60%'!$A65,Dati!$E$2:$E$10000,"&lt;=3",Dati!$C$2:$C$10000,"&gt;"&amp;G65)</f>
      </c>
      <c r="I65" s="15">
        <f t="array" ref="I65">IF($H65=0,"",MAX(IF(Dati!$A$2:$A$10000='Kopsavilkums 60%'!$A65,IF(Dati!$C$2:$C$10000&gt;Dati!$F$2:$F$10000,Dati!$D$2:$D$10000))))</f>
      </c>
      <c r="J65" s="13">
        <f t="array" ref="J65">IF($I65="","",MAX(IF(Dati!$A$2:$A$10000='Kopsavilkums 60%'!$A65,IF(Dati!$D$2:$D$10000='Kopsavilkums 60%'!$I65,Dati!$C$2:$C$10000))))</f>
      </c>
      <c r="K65" s="16">
        <f ca="1">IF(B65=0,"Rādītājs nav noteikts",IF(AND(B65&lt;3,H65=0),"Rādītājs noteikts mazāk kā 3 reizes",IF(H65&gt;1,CONCATENATE("Rādītājs 60% no normas pārsniedz ",""&amp;H65&amp;""," gadījumos"),IF(H65=1,CONCATENATE("Rādītājs 60% no normas pārsniedz ",""&amp;H65&amp;""," gadījumā"),""))))</f>
      </c>
    </row>
    <row r="66" spans="1:11" x14ac:dyDescent="0.2">
      <c r="A66" s="13" t="s">
        <v>86</v>
      </c>
      <c r="B66" s="13">
        <f t="array" aca="1" ref="B66" ca="1">SUMPRODUCT((DATEDIF(IF(Dati!$D$2:$D$10000&gt;TODAY(),TODAY(),Dati!$D$2:$D$10000),TODAY(),"y")&lt;=3)*(Dati!$A$2:$A$10000=$A66))</f>
      </c>
      <c r="C66" s="13">
        <f t="array" aca="1" ref="C66" ca="1">MIN(IF((DATEDIF(IF(Dati!$D$2:$D$10000&gt;TODAY(),TODAY(),Dati!$D$2:$D$10000),TODAY(),"y")&lt;=3),IF(Dati!$A$2:$A$10000=$A66,Dati!$C$2:$C$10000)))</f>
      </c>
      <c r="D66" s="13">
        <f t="array" aca="1" ref="D66" ca="1">MAX(IF((DATEDIF(IF(Dati!$D$2:$D$10000&gt;TODAY(),TODAY(),Dati!$D$2:$D$10000),TODAY(),"y")&lt;=3),IF(Dati!$A$2:$A$10000=$A66,Dati!$C$2:$C$10000)))</f>
      </c>
      <c r="E66" s="14">
        <f t="array" aca="1" ref="E66" ca="1">IFERROR(AVERAGE(IF((DATEDIF(IF(Dati!$D$2:$D$10000&gt;TODAY(),TODAY(),Dati!$D$2:$D$10000),TODAY(),"y")&lt;=3),IF(Dati!$A$2:$A$10000=$A66,Dati!$C$2:$C$10000))),"")</f>
      </c>
      <c r="F66" s="13">
        <f>VLOOKUP(A66,Normas!A:B,2,FALSE)</f>
      </c>
      <c r="G66" s="13">
        <f>F66</f>
      </c>
      <c r="H66" s="13">
        <f>COUNTIFS(Dati!A$2:A$10000,'Kopsavilkums 60%'!$A66,Dati!$E$2:$E$10000,"&lt;=3",Dati!$C$2:$C$10000,"&gt;"&amp;G66)</f>
      </c>
      <c r="I66" s="15">
        <f t="array" ref="I66">IF($H66=0,"",MAX(IF(Dati!$A$2:$A$10000='Kopsavilkums 60%'!$A66,IF(Dati!$C$2:$C$10000&gt;Dati!$F$2:$F$10000,Dati!$D$2:$D$10000))))</f>
      </c>
      <c r="J66" s="13">
        <f t="array" ref="J66">IF($I66="","",MAX(IF(Dati!$A$2:$A$10000='Kopsavilkums 60%'!$A66,IF(Dati!$D$2:$D$10000='Kopsavilkums 60%'!$I66,Dati!$C$2:$C$10000))))</f>
      </c>
      <c r="K66" s="16">
        <f ca="1">IF(B66=0,"Rādītājs nav noteikts",IF(AND(B66&lt;3,H66=0),"Rādītājs noteikts mazāk kā 3 reizes",IF(H66&gt;1,CONCATENATE("Rādītājs neatbilst normai ",""&amp;H66&amp;""," gadījumos"),IF(H66=1,CONCATENATE("Rādītājs neatbilst normai ",""&amp;H66&amp;""," gadījumā"),""))))</f>
      </c>
    </row>
    <row r="67" spans="1:11" x14ac:dyDescent="0.2">
      <c r="A67" s="13" t="s">
        <v>120</v>
      </c>
      <c r="B67" s="13">
        <f t="array" aca="1" ref="B67" ca="1">SUMPRODUCT((DATEDIF(IF(Dati!$D$2:$D$10000&gt;TODAY(),TODAY(),Dati!$D$2:$D$10000),TODAY(),"y")&lt;=3)*(Dati!$A$2:$A$10000=$A67))</f>
      </c>
      <c r="C67" s="13">
        <f t="array" aca="1" ref="C67" ca="1">MIN(IF((DATEDIF(IF(Dati!$D$2:$D$10000&gt;TODAY(),TODAY(),Dati!$D$2:$D$10000),TODAY(),"y")&lt;=3),IF(Dati!$A$2:$A$10000=$A67,Dati!$C$2:$C$10000)))</f>
      </c>
      <c r="D67" s="13">
        <f t="array" aca="1" ref="D67" ca="1">MAX(IF((DATEDIF(IF(Dati!$D$2:$D$10000&gt;TODAY(),TODAY(),Dati!$D$2:$D$10000),TODAY(),"y")&lt;=3),IF(Dati!$A$2:$A$10000=$A67,Dati!$C$2:$C$10000)))</f>
      </c>
      <c r="E67" s="14">
        <f t="array" aca="1" ref="E67" ca="1">IFERROR(AVERAGE(IF((DATEDIF(IF(Dati!$D$2:$D$10000&gt;TODAY(),TODAY(),Dati!$D$2:$D$10000),TODAY(),"y")&lt;=3),IF(Dati!$A$2:$A$10000=$A67,Dati!$C$2:$C$10000))),"")</f>
      </c>
      <c r="F67" s="13">
        <f>VLOOKUP(A67,Normas!A:B,2,FALSE)</f>
      </c>
      <c r="G67" s="13">
        <f>F67</f>
      </c>
      <c r="H67" s="13">
        <f>0</f>
      </c>
      <c r="I67" s="15">
        <f>""</f>
      </c>
      <c r="J67" s="13">
        <f>""</f>
      </c>
      <c r="K67" s="16">
        <f ca="1">IF(B67=0,"Rādītājs nav noteikts","Rādītāja atbilstība jāvērtē individuāli (norma – bez īpašām izmaiņām)")</f>
      </c>
    </row>
    <row r="68" spans="1:11" x14ac:dyDescent="0.2">
      <c r="A68" s="13" t="s">
        <v>125</v>
      </c>
      <c r="B68" s="13">
        <f t="array" aca="1" ref="B68" ca="1">SUMPRODUCT((DATEDIF(IF(Dati!$D$2:$D$10000&gt;TODAY(),TODAY(),Dati!$D$2:$D$10000),TODAY(),"y")&lt;=3)*(Dati!$A$2:$A$10000=$A68))</f>
      </c>
      <c r="C68" s="13">
        <f t="array" aca="1" ref="C68" ca="1">MIN(IF((DATEDIF(IF(Dati!$D$2:$D$10000&gt;TODAY(),TODAY(),Dati!$D$2:$D$10000),TODAY(),"y")&lt;=3),IF(Dati!$A$2:$A$10000=$A68,Dati!$C$2:$C$10000)))</f>
      </c>
      <c r="D68" s="13">
        <f t="array" aca="1" ref="D68" ca="1">MAX(IF((DATEDIF(IF(Dati!$D$2:$D$10000&gt;TODAY(),TODAY(),Dati!$D$2:$D$10000),TODAY(),"y")&lt;=3),IF(Dati!$A$2:$A$10000=$A68,Dati!$C$2:$C$10000)))</f>
      </c>
      <c r="E68" s="14">
        <f t="array" aca="1" ref="E68" ca="1">IFERROR(AVERAGE(IF((DATEDIF(IF(Dati!$D$2:$D$10000&gt;TODAY(),TODAY(),Dati!$D$2:$D$10000),TODAY(),"y")&lt;=3),IF(Dati!$A$2:$A$10000=$A68,Dati!$C$2:$C$10000))),"")</f>
      </c>
      <c r="F68" s="13">
        <f>VLOOKUP(A68,Normas!A:B,2,FALSE)</f>
      </c>
      <c r="G68" s="13">
        <f>F68</f>
      </c>
      <c r="H68" s="13">
        <f>COUNTIFS(Dati!A$2:A$10000,'Kopsavilkums 60%'!$A68,Dati!$E$2:$E$10000,"&lt;=3",Dati!$C$2:$C$10000,"&gt;"&amp;G68)</f>
      </c>
      <c r="I68" s="15">
        <f t="array" ref="I68">IF($H68=0,"",MAX(IF(Dati!$A$2:$A$10000='Kopsavilkums 60%'!$A68,IF(Dati!$C$2:$C$10000&gt;$G68,Dati!$D$2:$D$10000))))</f>
      </c>
      <c r="J68" s="13">
        <f t="array" ref="J68">IF($I68="","",MAX(IF(Dati!$A$2:$A$10000='Kopsavilkums 60%'!$A68,IF(Dati!$D$2:$D$10000='Kopsavilkums 60%'!$I68,Dati!$C$2:$C$10000))))</f>
      </c>
      <c r="K68" s="16">
        <f ca="1">IF(B68=0,"Rādītājs nav noteikts",IF(AND(B68&lt;3,H68=0),"Rādītājs noteikts mazāk kā 3 reizes",IF(H68&gt;1,CONCATENATE("Orientējošā vērtība pārsniegta ",""&amp;H68&amp;""," gadījumos – piemēro MK Nr. 547 21. punktu"),IF(H68=1,CONCATENATE("Orientējošā vērtība pārsniegta ",""&amp;H68&amp;""," gadījumā – piemēro MK Nr. 547 21. punktu"),""))))</f>
      </c>
    </row>
    <row r="69" spans="1:11" x14ac:dyDescent="0.2">
      <c r="A69" s="13" t="s">
        <v>127</v>
      </c>
      <c r="B69" s="13">
        <f t="array" aca="1" ref="B69" ca="1">SUMPRODUCT((DATEDIF(IF(Dati!$D$2:$D$10000&gt;TODAY(),TODAY(),Dati!$D$2:$D$10000),TODAY(),"y")&lt;=3)*(Dati!$A$2:$A$10000=$A69))</f>
      </c>
      <c r="C69" s="13">
        <f t="array" aca="1" ref="C69" ca="1">MIN(IF((DATEDIF(IF(Dati!$D$2:$D$10000&gt;TODAY(),TODAY(),Dati!$D$2:$D$10000),TODAY(),"y")&lt;=3),IF(Dati!$A$2:$A$10000=$A69,Dati!$C$2:$C$10000)))</f>
      </c>
      <c r="D69" s="13">
        <f t="array" aca="1" ref="D69" ca="1">MAX(IF((DATEDIF(IF(Dati!$D$2:$D$10000&gt;TODAY(),TODAY(),Dati!$D$2:$D$10000),TODAY(),"y")&lt;=3),IF(Dati!$A$2:$A$10000=$A69,Dati!$C$2:$C$10000)))</f>
      </c>
      <c r="E69" s="14">
        <f t="array" aca="1" ref="E69" ca="1">IFERROR(AVERAGE(IF((DATEDIF(IF(Dati!$D$2:$D$10000&gt;TODAY(),TODAY(),Dati!$D$2:$D$10000),TODAY(),"y")&lt;=3),IF(Dati!$A$2:$A$10000=$A69,Dati!$C$2:$C$10000))),"")</f>
      </c>
      <c r="F69" s="13">
        <f>VLOOKUP(A69,Normas!A:B,2,FALSE)</f>
      </c>
      <c r="G69" s="13">
        <f>F69</f>
      </c>
      <c r="H69" s="13">
        <f>COUNTIFS(Dati!A$2:A$10000,'Kopsavilkums 60%'!$A69,Dati!$E$2:$E$10000,"&lt;=3",Dati!$C$2:$C$10000,"&gt;"&amp;G69)</f>
      </c>
      <c r="I69" s="15">
        <f t="array" ref="I69">IF($H69=0,"",MAX(IF(Dati!$A$2:$A$10000='Kopsavilkums 60%'!$A69,IF(Dati!$C$2:$C$10000&gt;$G69,Dati!$D$2:$D$10000))))</f>
      </c>
      <c r="J69" s="13">
        <f t="array" ref="J69">IF($I69="","",MAX(IF(Dati!$A$2:$A$10000='Kopsavilkums 60%'!$A69,IF(Dati!$D$2:$D$10000='Kopsavilkums 60%'!$I69,Dati!$C$2:$C$10000))))</f>
      </c>
      <c r="K69" s="16">
        <f ca="1">IF(B69=0,"Rādītājs nav noteikts",IF(AND(B69&lt;3,H69=0),"Rādītājs noteikts mazāk kā 3 reizes",IF(H69&gt;1,CONCATENATE("Orientējošā vērtība pārsniegta ",""&amp;H69&amp;""," gadījumos – piemēro MK Nr. 547 21. punktu"),IF(H69=1,CONCATENATE("Orientējošā vērtība pārsniegta ",""&amp;H69&amp;""," gadījumā – piemēro MK Nr. 547 21. punktu"),""))))</f>
      </c>
    </row>
  </sheetData>
  <autoFilter ref="A5:K51" xr:uid="{00000000-0009-0000-0000-000004000000}"/>
  <mergeCells count="8">
    <mergeCell ref="B1:K1"/>
    <mergeCell ref="B2:K2"/>
    <mergeCell ref="B3:K3"/>
    <mergeCell ref="A62:A63"/>
    <mergeCell ref="B62:B63"/>
    <mergeCell ref="C62:C63"/>
    <mergeCell ref="D62:D63"/>
    <mergeCell ref="E62:E63"/>
  </mergeCells>
  <pageMargins left="0.19685039370078741" right="0.19685039370078741" top="0.74803149606299213" bottom="0.74803149606299213" header="0.31496062992125984" footer="0.31496062992125984"/>
  <pageSetup paperSize="9" scale="76" fitToHeight="0" orientation="landscape" r:id="rId1"/>
  <headerFooter>
    <oddFooter>&amp;RLapa &amp;P no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" stopIfTrue="1" operator="containsText" id="{9EFC1CB5-E5D3-4D91-B000-CFE539B96C76}">
            <xm:f>NOT(ISERROR(SEARCH("Rādītājs noteikts mazāk kā 3 reizes",K6)))</xm:f>
            <xm:f>"Rādītājs noteikts mazāk kā 3 reizes"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14:cfRule type="containsText" priority="17" operator="containsText" id="{03F1C6C4-E712-4027-8147-12ECF49F06C9}">
            <xm:f>NOT(ISERROR(SEARCH("Rādītājs 60% no normas pārsniedz",K6)))</xm:f>
            <xm:f>"Rādītājs 60% no normas pārsniedz"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ontainsText" priority="19" operator="containsText" id="{4A8A986A-E7BA-42B2-983B-1B0C9A451C31}">
            <xm:f>NOT(ISERROR(SEARCH("Rādītājs nav noteikts",K6)))</xm:f>
            <xm:f>"Rādītājs nav noteikts"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K6:K69</xm:sqref>
        </x14:conditionalFormatting>
        <x14:conditionalFormatting xmlns:xm="http://schemas.microsoft.com/office/excel/2006/main">
          <x14:cfRule type="containsText" priority="18" operator="containsText" id="{DB6D41FF-C232-47A9-84F9-E94440E2B959}">
            <xm:f>NOT(ISERROR(SEARCH("=",K7)))</xm:f>
            <xm:f>"="</xm:f>
            <x14:dxf/>
          </x14:cfRule>
          <xm:sqref>K7 K28:K29 K31 K39:K41 K43</xm:sqref>
        </x14:conditionalFormatting>
        <x14:conditionalFormatting xmlns:xm="http://schemas.microsoft.com/office/excel/2006/main">
          <x14:cfRule type="containsText" priority="1" operator="containsText" id="{735F9245-8CC2-48CB-AF09-C86B5F3B7B8E}">
            <xm:f>NOT(ISERROR(SEARCH("Rādītājs neatbilst",K20)))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K20</xm:sqref>
        </x14:conditionalFormatting>
        <x14:conditionalFormatting xmlns:xm="http://schemas.microsoft.com/office/excel/2006/main">
          <x14:cfRule type="containsText" priority="4" operator="containsText" id="{27190802-8512-46A7-88B4-DED9919E1014}">
            <xm:f>NOT(ISERROR(SEARCH("Rādītājs neatbilst",K27)))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K27</xm:sqref>
        </x14:conditionalFormatting>
        <x14:conditionalFormatting xmlns:xm="http://schemas.microsoft.com/office/excel/2006/main">
          <x14:cfRule type="containsText" priority="3" operator="containsText" id="{D5A900CE-6D3A-4144-8728-2C0CFACE8464}">
            <xm:f>NOT(ISERROR(SEARCH("Rādītājs neatbilst",K37)))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K37</xm:sqref>
        </x14:conditionalFormatting>
        <x14:conditionalFormatting xmlns:xm="http://schemas.microsoft.com/office/excel/2006/main">
          <x14:cfRule type="containsText" priority="2" operator="containsText" id="{1FCACFEF-07E0-462B-B439-79C7828DE8C0}">
            <xm:f>NOT(ISERROR(SEARCH("Rādītājs neatbilst",K54)))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K54</xm:sqref>
        </x14:conditionalFormatting>
        <x14:conditionalFormatting xmlns:xm="http://schemas.microsoft.com/office/excel/2006/main">
          <x14:cfRule type="containsText" priority="15" operator="containsText" id="{B3D2D60F-4CAD-4DCE-B983-B3B533B96461}">
            <xm:f>NOT(ISERROR(SEARCH("Rādītājs pārsniedz normu",K62)))</xm:f>
            <xm:f>"Rādītājs pārsniedz normu"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14:cfRule type="containsText" priority="16" operator="containsText" id="{79206CC7-C5F5-401D-895D-142C466448AA}">
            <xm:f>NOT(ISERROR(SEARCH("Rādītājs nesasniedz normu",K62)))</xm:f>
            <xm:f>"Rādītājs nesasniedz normu"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K62:K63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68"/>
  <sheetViews>
    <sheetView topLeftCell="A39" workbookViewId="0">
      <selection activeCell="J62" sqref="J62"/>
    </sheetView>
  </sheetViews>
  <sheetFormatPr baseColWidth="10" defaultColWidth="9.1640625" defaultRowHeight="15" x14ac:dyDescent="0.2"/>
  <cols>
    <col min="1" max="1" width="42.6640625" style="5" bestFit="1" customWidth="1"/>
    <col min="2" max="2" width="11" style="5" bestFit="1" customWidth="1"/>
    <col min="3" max="3" width="9.33203125" style="5" customWidth="1"/>
    <col min="4" max="4" width="9.1640625" style="5" bestFit="1" customWidth="1"/>
    <col min="5" max="5" width="12.83203125" style="5" bestFit="1" customWidth="1"/>
    <col min="6" max="6" width="19.6640625" style="5" bestFit="1" customWidth="1"/>
    <col min="7" max="7" width="10.1640625" style="5" bestFit="1" customWidth="1"/>
    <col min="8" max="8" width="12.5" style="8" bestFit="1" customWidth="1"/>
    <col min="9" max="9" width="12.83203125" style="8" customWidth="1"/>
    <col min="10" max="10" width="15.1640625" style="5" customWidth="1"/>
    <col min="11" max="11" width="40.1640625" style="5" bestFit="1" customWidth="1"/>
    <col min="12" max="12" width="9.1640625" style="5"/>
    <col min="13" max="13" width="11.5" style="22" bestFit="1" customWidth="1"/>
    <col min="14" max="16384" width="9.1640625" style="5"/>
  </cols>
  <sheetData>
    <row r="1" spans="1:13" x14ac:dyDescent="0.2">
      <c r="A1" s="9" t="s">
        <v>0</v>
      </c>
      <c r="B1" s="34">
        <f>IF('Vispārīga informācija'!B1="","",'Vispārīga informācija'!B1)</f>
      </c>
      <c r="C1" s="34"/>
      <c r="D1" s="34"/>
      <c r="E1" s="34"/>
      <c r="F1" s="34"/>
      <c r="G1" s="34"/>
      <c r="H1" s="34"/>
      <c r="I1" s="34"/>
      <c r="J1" s="34"/>
      <c r="K1" s="34"/>
    </row>
    <row r="2" spans="1:13" x14ac:dyDescent="0.2">
      <c r="A2" s="9" t="s">
        <v>87</v>
      </c>
      <c r="B2" s="34" t="s">
        <v>102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">
      <c r="A3" s="9" t="s">
        <v>89</v>
      </c>
      <c r="B3" s="34" t="s">
        <v>90</v>
      </c>
      <c r="C3" s="34"/>
      <c r="D3" s="34"/>
      <c r="E3" s="34"/>
      <c r="F3" s="34"/>
      <c r="G3" s="34"/>
      <c r="H3" s="34"/>
      <c r="I3" s="34"/>
      <c r="J3" s="34"/>
      <c r="K3" s="34"/>
    </row>
    <row r="4" spans="1:13" x14ac:dyDescent="0.2">
      <c r="A4"/>
      <c r="B4"/>
      <c r="C4"/>
      <c r="D4"/>
      <c r="E4"/>
      <c r="F4"/>
      <c r="G4"/>
      <c r="H4" s="2"/>
      <c r="I4" s="2"/>
      <c r="J4"/>
      <c r="K4"/>
    </row>
    <row r="5" spans="1:13" s="23" customFormat="1" ht="60" x14ac:dyDescent="0.2">
      <c r="A5" s="10" t="s">
        <v>91</v>
      </c>
      <c r="B5" s="11" t="s">
        <v>92</v>
      </c>
      <c r="C5" s="11" t="s">
        <v>93</v>
      </c>
      <c r="D5" s="11" t="s">
        <v>94</v>
      </c>
      <c r="E5" s="11" t="s">
        <v>95</v>
      </c>
      <c r="F5" s="10" t="s">
        <v>96</v>
      </c>
      <c r="G5" s="11" t="s">
        <v>103</v>
      </c>
      <c r="H5" s="11" t="s">
        <v>104</v>
      </c>
      <c r="I5" s="11" t="s">
        <v>99</v>
      </c>
      <c r="J5" s="11" t="s">
        <v>100</v>
      </c>
      <c r="K5" s="12" t="s">
        <v>101</v>
      </c>
      <c r="M5" s="24"/>
    </row>
    <row r="6" spans="1:13" x14ac:dyDescent="0.2">
      <c r="A6" s="13" t="s">
        <v>27</v>
      </c>
      <c r="B6" s="13">
        <f t="array" aca="1" ref="B6" ca="1">SUMPRODUCT((DATEDIF(IF(Dati!$D$2:$D$10000&gt;TODAY(),TODAY(),Dati!$D$2:$D$10000),TODAY(),"y")&lt;=3)*(Dati!$A$2:$A$10000=$A6))</f>
      </c>
      <c r="C6" s="13">
        <f t="array" aca="1" ref="C6" ca="1">MIN(IF((DATEDIF(IF(Dati!$D$2:$D$10000&gt;TODAY(),TODAY(),Dati!$D$2:$D$10000),TODAY(),"y")&lt;=3),IF(Dati!$A$2:$A$10000=$A6,Dati!$C$2:$C$10000)))</f>
      </c>
      <c r="D6" s="13">
        <f t="array" aca="1" ref="D6" ca="1">MAX(IF((DATEDIF(IF(Dati!$D$2:$D$10000&gt;TODAY(),TODAY(),Dati!$D$2:$D$10000),TODAY(),"y")&lt;=3),IF(Dati!$A$2:$A$10000=$A6,Dati!$C$2:$C$10000)))</f>
      </c>
      <c r="E6" s="14">
        <f t="array" aca="1" ref="E6" ca="1">IFERROR(AVERAGE(IF((DATEDIF(IF(Dati!$D$2:$D$10000&gt;TODAY(),TODAY(),Dati!$D$2:$D$10000),TODAY(),"y")&lt;=3),IF(Dati!$A$2:$A$10000=$A6,Dati!$C$2:$C$10000))),"")</f>
      </c>
      <c r="F6" s="13">
        <f>VLOOKUP(A6,Normas!A:B,2,FALSE)</f>
      </c>
      <c r="G6" s="13">
        <f t="shared" ref="G6:G26" si="0">F6*0.3</f>
      </c>
      <c r="H6" s="13">
        <f>COUNTIFS(Dati!A$2:A$10000,'Kopsavilkums 30%'!$A6,Dati!$E$2:$E$10000,"&lt;=3",Dati!$C$2:$C$10000,"&gt;"&amp;G6)</f>
      </c>
      <c r="I6" s="15" cm="1">
        <f t="array" ref="I6">IF($H6=0,"",MAX(IF(Dati!$A$2:$A$10000='Kopsavilkums 30%'!$A6,IF(Dati!$C$2:$C$10000&gt;Dati!$H$2:$H$10000,Dati!$D$2:$D$10000))))</f>
      </c>
      <c r="J6" s="13" cm="1">
        <f t="array" ref="J6">IF($I6="","",MAX(IF(Dati!$A$2:$A$10000='Kopsavilkums 30%'!$A6,IF(Dati!$D$2:$D$10000='Kopsavilkums 30%'!$I6,Dati!$C$2:$C$10000))))</f>
      </c>
      <c r="K6" s="16">
        <f ca="1">IF(B6=0,"Rādītājs nav noteikts",IF(AND(B6&lt;3,H6=0),"Rādītājs noteikts mazāk kā 3 reizes",IF(H6&gt;1,CONCATENATE("Rādītājs 30% no normas pārsniedz ",""&amp;H6&amp;""," gadījumos"),IF(H6=1,CONCATENATE("Rādītājs 30% no normas pārsniedz ",""&amp;H6&amp;""," gadījumā"),""))))</f>
      </c>
    </row>
    <row r="7" spans="1:13" x14ac:dyDescent="0.2">
      <c r="A7" s="13" t="s">
        <v>28</v>
      </c>
      <c r="B7" s="13">
        <f t="array" aca="1" ref="B7" ca="1">SUMPRODUCT((DATEDIF(IF(Dati!$D$2:$D$10000&gt;TODAY(),TODAY(),Dati!$D$2:$D$10000),TODAY(),"y")&lt;=3)*(Dati!$A$2:$A$10000=$A7))</f>
      </c>
      <c r="C7" s="13">
        <f t="array" aca="1" ref="C7" ca="1">MIN(IF((DATEDIF(IF(Dati!$D$2:$D$10000&gt;TODAY(),TODAY(),Dati!$D$2:$D$10000),TODAY(),"y")&lt;=3),IF(Dati!$A$2:$A$10000=$A7,Dati!$C$2:$C$10000)))</f>
      </c>
      <c r="D7" s="13">
        <f t="array" aca="1" ref="D7" ca="1">MAX(IF((DATEDIF(IF(Dati!$D$2:$D$10000&gt;TODAY(),TODAY(),Dati!$D$2:$D$10000),TODAY(),"y")&lt;=3),IF(Dati!$A$2:$A$10000=$A7,Dati!$C$2:$C$10000)))</f>
      </c>
      <c r="E7" s="14">
        <f t="array" aca="1" ref="E7" ca="1">IFERROR(AVERAGE(IF((DATEDIF(IF(Dati!$D$2:$D$10000&gt;TODAY(),TODAY(),Dati!$D$2:$D$10000),TODAY(),"y")&lt;=3),IF(Dati!$A$2:$A$10000=$A7,Dati!$C$2:$C$10000))),"")</f>
      </c>
      <c r="F7" s="13">
        <f>VLOOKUP(A7,Normas!A:B,2,FALSE)</f>
      </c>
      <c r="G7" s="13">
        <f>F7*0.3</f>
      </c>
      <c r="H7" s="13">
        <f>COUNTIFS(Dati!A$2:A$10000,'Kopsavilkums 30%'!$A7,Dati!$E$2:$E$10000,"&lt;=3",Dati!$C$2:$C$10000,"&gt;"&amp;G7)</f>
      </c>
      <c r="I7" s="15" cm="1">
        <f t="array" ref="I7">IF($H7=0,"",MAX(IF(Dati!$A$2:$A$10000='Kopsavilkums 30%'!$A7,IF(Dati!$C$2:$C$10000&gt;Dati!$H$2:$H$10000,Dati!$D$2:$D$10000))))</f>
      </c>
      <c r="J7" s="13" cm="1">
        <f t="array" ref="J7">IF($I7="","",MAX(IF(Dati!$A$2:$A$10000='Kopsavilkums 30%'!$A7,IF(Dati!$D$2:$D$10000='Kopsavilkums 30%'!$I7,Dati!$C$2:$C$10000))))</f>
      </c>
      <c r="K7" s="16">
        <f t="shared" ref="K7:K18" ca="1" si="1">IF(B7=0,"Rādītājs nav noteikts",IF(AND(B7&lt;3,H7=0),"Rādītājs noteikts mazāk kā 3 reizes",IF(H7&gt;1,CONCATENATE("Rādītājs 30% no normas pārsniedz ",""&amp;H7&amp;""," gadījumos"),IF(H7=1,CONCATENATE("Rādītājs 30% no normas pārsniedz ",""&amp;H7&amp;""," gadījumā"),""))))</f>
      </c>
    </row>
    <row r="8" spans="1:13" x14ac:dyDescent="0.2">
      <c r="A8" s="13" t="s">
        <v>29</v>
      </c>
      <c r="B8" s="13">
        <f t="array" aca="1" ref="B8" ca="1">SUMPRODUCT((DATEDIF(IF(Dati!$D$2:$D$10000&gt;TODAY(),TODAY(),Dati!$D$2:$D$10000),TODAY(),"y")&lt;=3)*(Dati!$A$2:$A$10000=$A8))</f>
      </c>
      <c r="C8" s="13">
        <f t="array" aca="1" ref="C8" ca="1">MIN(IF((DATEDIF(IF(Dati!$D$2:$D$10000&gt;TODAY(),TODAY(),Dati!$D$2:$D$10000),TODAY(),"y")&lt;=3),IF(Dati!$A$2:$A$10000=$A8,Dati!$C$2:$C$10000)))</f>
      </c>
      <c r="D8" s="13">
        <f t="array" aca="1" ref="D8" ca="1">MAX(IF((DATEDIF(IF(Dati!$D$2:$D$10000&gt;TODAY(),TODAY(),Dati!$D$2:$D$10000),TODAY(),"y")&lt;=3),IF(Dati!$A$2:$A$10000=$A8,Dati!$C$2:$C$10000)))</f>
      </c>
      <c r="E8" s="14">
        <f t="array" aca="1" ref="E8" ca="1">IFERROR(AVERAGE(IF((DATEDIF(IF(Dati!$D$2:$D$10000&gt;TODAY(),TODAY(),Dati!$D$2:$D$10000),TODAY(),"y")&lt;=3),IF(Dati!$A$2:$A$10000=$A8,Dati!$C$2:$C$10000))),"")</f>
      </c>
      <c r="F8" s="13">
        <f>VLOOKUP(A8,Normas!A:B,2,FALSE)</f>
      </c>
      <c r="G8" s="13">
        <f>F8*0.3</f>
      </c>
      <c r="H8" s="13">
        <f>COUNTIFS(Dati!A$2:A$10000,'Kopsavilkums 30%'!$A8,Dati!$E$2:$E$10000,"&lt;=3",Dati!$C$2:$C$10000,"&gt;"&amp;G8)</f>
      </c>
      <c r="I8" s="15" cm="1">
        <f t="array" ref="I8">IF($H8=0,"",MAX(IF(Dati!$A$2:$A$10000='Kopsavilkums 30%'!$A8,IF(Dati!$C$2:$C$10000&gt;Dati!$H$2:$H$10000,Dati!$D$2:$D$10000))))</f>
      </c>
      <c r="J8" s="13" cm="1">
        <f t="array" ref="J8">IF($I8="","",MAX(IF(Dati!$A$2:$A$10000='Kopsavilkums 30%'!$A8,IF(Dati!$D$2:$D$10000='Kopsavilkums 30%'!$I8,Dati!$C$2:$C$10000))))</f>
      </c>
      <c r="K8" s="16">
        <f ca="1">IF(B8=0,"Rādītājs nav noteikts",IF(AND(B8&lt;3,H8=0),"Rādītājs noteikts mazāk kā 3 reizes",IF(H8&gt;1,CONCATENATE("Rādītājs 30% no normas pārsniedz ",""&amp;H8&amp;""," gadījumos"),IF(H8=1,CONCATENATE("Rādītājs 30% no normas pārsniedz ",""&amp;H8&amp;""," gadījumā"),""))))</f>
      </c>
    </row>
    <row r="9" spans="1:13" x14ac:dyDescent="0.2">
      <c r="A9" s="13" t="s">
        <v>30</v>
      </c>
      <c r="B9" s="13">
        <f t="array" aca="1" ref="B9" ca="1">SUMPRODUCT((DATEDIF(IF(Dati!$D$2:$D$10000&gt;TODAY(),TODAY(),Dati!$D$2:$D$10000),TODAY(),"y")&lt;=3)*(Dati!$A$2:$A$10000=$A9))</f>
      </c>
      <c r="C9" s="13">
        <f t="array" aca="1" ref="C9" ca="1">MIN(IF((DATEDIF(IF(Dati!$D$2:$D$10000&gt;TODAY(),TODAY(),Dati!$D$2:$D$10000),TODAY(),"y")&lt;=3),IF(Dati!$A$2:$A$10000=$A9,Dati!$C$2:$C$10000)))</f>
      </c>
      <c r="D9" s="13">
        <f t="array" aca="1" ref="D9" ca="1">MAX(IF((DATEDIF(IF(Dati!$D$2:$D$10000&gt;TODAY(),TODAY(),Dati!$D$2:$D$10000),TODAY(),"y")&lt;=3),IF(Dati!$A$2:$A$10000=$A9,Dati!$C$2:$C$10000)))</f>
      </c>
      <c r="E9" s="14">
        <f t="array" aca="1" ref="E9" ca="1">IFERROR(AVERAGE(IF((DATEDIF(IF(Dati!$D$2:$D$10000&gt;TODAY(),TODAY(),Dati!$D$2:$D$10000),TODAY(),"y")&lt;=3),IF(Dati!$A$2:$A$10000=$A9,Dati!$C$2:$C$10000))),"")</f>
      </c>
      <c r="F9" s="13">
        <f>VLOOKUP(A9,Normas!A:B,2,FALSE)</f>
      </c>
      <c r="G9" s="13">
        <f>F9*0.3</f>
      </c>
      <c r="H9" s="13">
        <f>COUNTIFS(Dati!A$2:A$10000,'Kopsavilkums 30%'!$A9,Dati!$E$2:$E$10000,"&lt;=3",Dati!$C$2:$C$10000,"&gt;"&amp;G9)</f>
      </c>
      <c r="I9" s="15" cm="1">
        <f t="array" ref="I9">IF($H9=0,"",MAX(IF(Dati!$A$2:$A$10000='Kopsavilkums 30%'!$A9,IF(Dati!$C$2:$C$10000&gt;Dati!$H$2:$H$10000,Dati!$D$2:$D$10000))))</f>
      </c>
      <c r="J9" s="13" cm="1">
        <f t="array" ref="J9">IF($I9="","",MAX(IF(Dati!$A$2:$A$10000='Kopsavilkums 30%'!$A9,IF(Dati!$D$2:$D$10000='Kopsavilkums 30%'!$I9,Dati!$C$2:$C$10000))))</f>
      </c>
      <c r="K9" s="16">
        <f ca="1">IF(B9=0,"Rādītājs nav noteikts",IF(AND(B9&lt;3,H9=0),"Rādītājs noteikts mazāk kā 3 reizes",IF(H9&gt;1,CONCATENATE("Rādītājs 30% no normas pārsniedz ",""&amp;H9&amp;""," gadījumos"),IF(H9=1,CONCATENATE("Rādītājs 30% no normas pārsniedz ",""&amp;H9&amp;""," gadījumā"),""))))</f>
      </c>
    </row>
    <row r="10" spans="1:13" x14ac:dyDescent="0.2">
      <c r="A10" s="13" t="s">
        <v>31</v>
      </c>
      <c r="B10" s="13">
        <f t="array" aca="1" ref="B10" ca="1">SUMPRODUCT((DATEDIF(IF(Dati!$D$2:$D$10000&gt;TODAY(),TODAY(),Dati!$D$2:$D$10000),TODAY(),"y")&lt;=3)*(Dati!$A$2:$A$10000=$A10))</f>
      </c>
      <c r="C10" s="13">
        <f t="array" aca="1" ref="C10" ca="1">MIN(IF((DATEDIF(IF(Dati!$D$2:$D$10000&gt;TODAY(),TODAY(),Dati!$D$2:$D$10000),TODAY(),"y")&lt;=3),IF(Dati!$A$2:$A$10000=$A10,Dati!$C$2:$C$10000)))</f>
      </c>
      <c r="D10" s="13">
        <f t="array" aca="1" ref="D10" ca="1">MAX(IF((DATEDIF(IF(Dati!$D$2:$D$10000&gt;TODAY(),TODAY(),Dati!$D$2:$D$10000),TODAY(),"y")&lt;=3),IF(Dati!$A$2:$A$10000=$A10,Dati!$C$2:$C$10000)))</f>
      </c>
      <c r="E10" s="14">
        <f t="array" aca="1" ref="E10" ca="1">IFERROR(AVERAGE(IF((DATEDIF(IF(Dati!$D$2:$D$10000&gt;TODAY(),TODAY(),Dati!$D$2:$D$10000),TODAY(),"y")&lt;=3),IF(Dati!$A$2:$A$10000=$A10,Dati!$C$2:$C$10000))),"")</f>
      </c>
      <c r="F10" s="13">
        <f>VLOOKUP(A10,Normas!A:B,2,FALSE)</f>
      </c>
      <c r="G10" s="13">
        <f>F10*0.3</f>
      </c>
      <c r="H10" s="13">
        <f>COUNTIFS(Dati!A$2:A$10000,'Kopsavilkums 30%'!$A10,Dati!$E$2:$E$10000,"&lt;=3",Dati!$C$2:$C$10000,"&gt;"&amp;G10)</f>
      </c>
      <c r="I10" s="15" cm="1">
        <f t="array" ref="I10">IF($H10=0,"",MAX(IF(Dati!$A$2:$A$10000='Kopsavilkums 30%'!$A10,IF(Dati!$C$2:$C$10000&gt;Dati!$H$2:$H$10000,Dati!$D$2:$D$10000))))</f>
      </c>
      <c r="J10" s="13" cm="1">
        <f t="array" ref="J10">IF($I10="","",MAX(IF(Dati!$A$2:$A$10000='Kopsavilkums 30%'!$A10,IF(Dati!$D$2:$D$10000='Kopsavilkums 30%'!$I10,Dati!$C$2:$C$10000))))</f>
      </c>
      <c r="K10" s="16">
        <f ca="1">IF(B10=0,"Rādītājs nav noteikts",IF(AND(B10&lt;3,H10=0),"Rādītājs noteikts mazāk kā 3 reizes",IF(H10&gt;1,CONCATENATE("Rādītājs 30% no normas pārsniedz ",""&amp;H10&amp;""," gadījumos"),IF(H10=1,CONCATENATE("Rādītājs 30% no normas pārsniedz ",""&amp;H10&amp;""," gadījumā"),""))))</f>
      </c>
    </row>
    <row r="11" spans="1:13" x14ac:dyDescent="0.2">
      <c r="A11" s="13" t="s">
        <v>32</v>
      </c>
      <c r="B11" s="13">
        <f t="array" aca="1" ref="B11" ca="1">SUMPRODUCT((DATEDIF(IF(Dati!$D$2:$D$10000&gt;TODAY(),TODAY(),Dati!$D$2:$D$10000),TODAY(),"y")&lt;=3)*(Dati!$A$2:$A$10000=$A11))</f>
      </c>
      <c r="C11" s="13">
        <f t="array" aca="1" ref="C11" ca="1">MIN(IF((DATEDIF(IF(Dati!$D$2:$D$10000&gt;TODAY(),TODAY(),Dati!$D$2:$D$10000),TODAY(),"y")&lt;=3),IF(Dati!$A$2:$A$10000=$A11,Dati!$C$2:$C$10000)))</f>
      </c>
      <c r="D11" s="13">
        <f t="array" aca="1" ref="D11" ca="1">MAX(IF((DATEDIF(IF(Dati!$D$2:$D$10000&gt;TODAY(),TODAY(),Dati!$D$2:$D$10000),TODAY(),"y")&lt;=3),IF(Dati!$A$2:$A$10000=$A11,Dati!$C$2:$C$10000)))</f>
      </c>
      <c r="E11" s="14">
        <f t="array" aca="1" ref="E11" ca="1">IFERROR(AVERAGE(IF((DATEDIF(IF(Dati!$D$2:$D$10000&gt;TODAY(),TODAY(),Dati!$D$2:$D$10000),TODAY(),"y")&lt;=3),IF(Dati!$A$2:$A$10000=$A11,Dati!$C$2:$C$10000))),"")</f>
      </c>
      <c r="F11" s="13">
        <f>VLOOKUP(A11,Normas!A:B,2,FALSE)</f>
      </c>
      <c r="G11" s="13">
        <f>F11*0.3</f>
      </c>
      <c r="H11" s="13">
        <f>COUNTIFS(Dati!A$2:A$10000,'Kopsavilkums 30%'!$A11,Dati!$E$2:$E$10000,"&lt;=3",Dati!$C$2:$C$10000,"&gt;"&amp;G11)</f>
      </c>
      <c r="I11" s="15" cm="1">
        <f t="array" ref="I11">IF($H11=0,"",MAX(IF(Dati!$A$2:$A$10000='Kopsavilkums 30%'!$A11,IF(Dati!$C$2:$C$10000&gt;Dati!$H$2:$H$10000,Dati!$D$2:$D$10000))))</f>
      </c>
      <c r="J11" s="13" cm="1">
        <f t="array" ref="J11">IF($I11="","",MAX(IF(Dati!$A$2:$A$10000='Kopsavilkums 30%'!$A11,IF(Dati!$D$2:$D$10000='Kopsavilkums 30%'!$I11,Dati!$C$2:$C$10000))))</f>
      </c>
      <c r="K11" s="16">
        <f ca="1">IF(B11=0,"Rādītājs nav noteikts",IF(AND(B11&lt;3,H11=0),"Rādītājs noteikts mazāk kā 3 reizes",IF(H11&gt;1,CONCATENATE("Rādītājs 30% no normas pārsniedz ",""&amp;H11&amp;""," gadījumos"),IF(H11=1,CONCATENATE("Rādītājs 30% no normas pārsniedz ",""&amp;H11&amp;""," gadījumā"),""))))</f>
      </c>
    </row>
    <row r="12" spans="1:13" x14ac:dyDescent="0.2">
      <c r="A12" s="13" t="s">
        <v>33</v>
      </c>
      <c r="B12" s="13">
        <f t="array" aca="1" ref="B12" ca="1">SUMPRODUCT((DATEDIF(IF(Dati!$D$2:$D$10000&gt;TODAY(),TODAY(),Dati!$D$2:$D$10000),TODAY(),"y")&lt;=3)*(Dati!$A$2:$A$10000=$A12))</f>
      </c>
      <c r="C12" s="13">
        <f t="array" aca="1" ref="C12" ca="1">MIN(IF((DATEDIF(IF(Dati!$D$2:$D$10000&gt;TODAY(),TODAY(),Dati!$D$2:$D$10000),TODAY(),"y")&lt;=3),IF(Dati!$A$2:$A$10000=$A12,Dati!$C$2:$C$10000)))</f>
      </c>
      <c r="D12" s="13">
        <f t="array" aca="1" ref="D12" ca="1">MAX(IF((DATEDIF(IF(Dati!$D$2:$D$10000&gt;TODAY(),TODAY(),Dati!$D$2:$D$10000),TODAY(),"y")&lt;=3),IF(Dati!$A$2:$A$10000=$A12,Dati!$C$2:$C$10000)))</f>
      </c>
      <c r="E12" s="14">
        <f t="array" aca="1" ref="E12" ca="1">IFERROR(AVERAGE(IF((DATEDIF(IF(Dati!$D$2:$D$10000&gt;TODAY(),TODAY(),Dati!$D$2:$D$10000),TODAY(),"y")&lt;=3),IF(Dati!$A$2:$A$10000=$A12,Dati!$C$2:$C$10000))),"")</f>
      </c>
      <c r="F12" s="13">
        <f>VLOOKUP(A12,Normas!A:B,2,FALSE)</f>
      </c>
      <c r="G12" s="13">
        <f>F12*0.3</f>
      </c>
      <c r="H12" s="13">
        <f>COUNTIFS(Dati!A$2:A$10000,'Kopsavilkums 30%'!$A12,Dati!$E$2:$E$10000,"&lt;=3",Dati!$C$2:$C$10000,"&gt;"&amp;G12)</f>
      </c>
      <c r="I12" s="15" cm="1">
        <f t="array" ref="I12">IF($H12=0,"",MAX(IF(Dati!$A$2:$A$10000='Kopsavilkums 30%'!$A12,IF(Dati!$C$2:$C$10000&gt;Dati!$H$2:$H$10000,Dati!$D$2:$D$10000))))</f>
      </c>
      <c r="J12" s="13" cm="1">
        <f t="array" ref="J12">IF($I12="","",MAX(IF(Dati!$A$2:$A$10000='Kopsavilkums 30%'!$A12,IF(Dati!$D$2:$D$10000='Kopsavilkums 30%'!$I12,Dati!$C$2:$C$10000))))</f>
      </c>
      <c r="K12" s="16">
        <f ca="1">IF(B12=0,"Rādītājs nav noteikts",IF(AND(B12&lt;3,H12=0),"Rādītājs noteikts mazāk kā 3 reizes",IF(H12&gt;1,CONCATENATE("Rādītājs 30% no normas pārsniedz ",""&amp;H12&amp;""," gadījumos"),IF(H12=1,CONCATENATE("Rādītājs 30% no normas pārsniedz ",""&amp;H12&amp;""," gadījumā"),""))))</f>
      </c>
    </row>
    <row r="13" spans="1:13" x14ac:dyDescent="0.2">
      <c r="A13" s="13" t="s">
        <v>34</v>
      </c>
      <c r="B13" s="13">
        <f t="array" aca="1" ref="B13" ca="1">SUMPRODUCT((DATEDIF(IF(Dati!$D$2:$D$10000&gt;TODAY(),TODAY(),Dati!$D$2:$D$10000),TODAY(),"y")&lt;=3)*(Dati!$A$2:$A$10000=$A13))</f>
      </c>
      <c r="C13" s="13">
        <f t="array" aca="1" ref="C13" ca="1">MIN(IF((DATEDIF(IF(Dati!$D$2:$D$10000&gt;TODAY(),TODAY(),Dati!$D$2:$D$10000),TODAY(),"y")&lt;=3),IF(Dati!$A$2:$A$10000=$A13,Dati!$C$2:$C$10000)))</f>
      </c>
      <c r="D13" s="13">
        <f t="array" aca="1" ref="D13" ca="1">MAX(IF((DATEDIF(IF(Dati!$D$2:$D$10000&gt;TODAY(),TODAY(),Dati!$D$2:$D$10000),TODAY(),"y")&lt;=3),IF(Dati!$A$2:$A$10000=$A13,Dati!$C$2:$C$10000)))</f>
      </c>
      <c r="E13" s="14">
        <f t="array" aca="1" ref="E13" ca="1">IFERROR(AVERAGE(IF((DATEDIF(IF(Dati!$D$2:$D$10000&gt;TODAY(),TODAY(),Dati!$D$2:$D$10000),TODAY(),"y")&lt;=3),IF(Dati!$A$2:$A$10000=$A13,Dati!$C$2:$C$10000))),"")</f>
      </c>
      <c r="F13" s="13">
        <f>VLOOKUP(A13,Normas!A:B,2,FALSE)</f>
      </c>
      <c r="G13" s="13">
        <f>F13*0.3</f>
      </c>
      <c r="H13" s="13">
        <f>COUNTIFS(Dati!A$2:A$10000,'Kopsavilkums 30%'!$A13,Dati!$E$2:$E$10000,"&lt;=3",Dati!$C$2:$C$10000,"&gt;"&amp;G13)</f>
      </c>
      <c r="I13" s="15" cm="1">
        <f t="array" ref="I13">IF($H13=0,"",MAX(IF(Dati!$A$2:$A$10000='Kopsavilkums 30%'!$A13,IF(Dati!$C$2:$C$10000&gt;Dati!$H$2:$H$10000,Dati!$D$2:$D$10000))))</f>
      </c>
      <c r="J13" s="13" cm="1">
        <f t="array" ref="J13">IF($I13="","",MAX(IF(Dati!$A$2:$A$10000='Kopsavilkums 30%'!$A13,IF(Dati!$D$2:$D$10000='Kopsavilkums 30%'!$I13,Dati!$C$2:$C$10000))))</f>
      </c>
      <c r="K13" s="16">
        <f ca="1">IF(B13=0,"Rādītājs nav noteikts",IF(AND(B13&lt;3,H13=0),"Rādītājs noteikts mazāk kā 3 reizes",IF(H13&gt;1,CONCATENATE("Rādītājs 30% no normas pārsniedz ",""&amp;H13&amp;""," gadījumos"),IF(H13=1,CONCATENATE("Rādītājs 30% no normas pārsniedz ",""&amp;H13&amp;""," gadījumā"),""))))</f>
      </c>
    </row>
    <row r="14" spans="1:13" x14ac:dyDescent="0.2">
      <c r="A14" s="13" t="s">
        <v>35</v>
      </c>
      <c r="B14" s="13">
        <f t="array" aca="1" ref="B14" ca="1">SUMPRODUCT((DATEDIF(IF(Dati!$D$2:$D$10000&gt;TODAY(),TODAY(),Dati!$D$2:$D$10000),TODAY(),"y")&lt;=3)*(Dati!$A$2:$A$10000=$A14))</f>
      </c>
      <c r="C14" s="13">
        <f t="array" aca="1" ref="C14" ca="1">MIN(IF((DATEDIF(IF(Dati!$D$2:$D$10000&gt;TODAY(),TODAY(),Dati!$D$2:$D$10000),TODAY(),"y")&lt;=3),IF(Dati!$A$2:$A$10000=$A14,Dati!$C$2:$C$10000)))</f>
      </c>
      <c r="D14" s="13">
        <f t="array" aca="1" ref="D14" ca="1">MAX(IF((DATEDIF(IF(Dati!$D$2:$D$10000&gt;TODAY(),TODAY(),Dati!$D$2:$D$10000),TODAY(),"y")&lt;=3),IF(Dati!$A$2:$A$10000=$A14,Dati!$C$2:$C$10000)))</f>
      </c>
      <c r="E14" s="14">
        <f t="array" aca="1" ref="E14" ca="1">IFERROR(AVERAGE(IF((DATEDIF(IF(Dati!$D$2:$D$10000&gt;TODAY(),TODAY(),Dati!$D$2:$D$10000),TODAY(),"y")&lt;=3),IF(Dati!$A$2:$A$10000=$A14,Dati!$C$2:$C$10000))),"")</f>
      </c>
      <c r="F14" s="13">
        <f>VLOOKUP(A14,Normas!A:B,2,FALSE)</f>
      </c>
      <c r="G14" s="13">
        <f>F14*0.3</f>
      </c>
      <c r="H14" s="13">
        <f>COUNTIFS(Dati!A$2:A$10000,'Kopsavilkums 30%'!$A14,Dati!$E$2:$E$10000,"&lt;=3",Dati!$C$2:$C$10000,"&gt;"&amp;G14)</f>
      </c>
      <c r="I14" s="15" cm="1">
        <f t="array" ref="I14">IF($H14=0,"",MAX(IF(Dati!$A$2:$A$10000='Kopsavilkums 30%'!$A14,IF(Dati!$C$2:$C$10000&gt;Dati!$H$2:$H$10000,Dati!$D$2:$D$10000))))</f>
      </c>
      <c r="J14" s="13" cm="1">
        <f t="array" ref="J14">IF($I14="","",MAX(IF(Dati!$A$2:$A$10000='Kopsavilkums 30%'!$A14,IF(Dati!$D$2:$D$10000='Kopsavilkums 30%'!$I14,Dati!$C$2:$C$10000))))</f>
      </c>
      <c r="K14" s="16">
        <f ca="1">IF(B14=0,"Rādītājs nav noteikts",IF(AND(B14&lt;3,H14=0),"Rādītājs noteikts mazāk kā 3 reizes",IF(H14&gt;1,CONCATENATE("Rādītājs 30% no normas pārsniedz ",""&amp;H14&amp;""," gadījumos"),IF(H14=1,CONCATENATE("Rādītājs 30% no normas pārsniedz ",""&amp;H14&amp;""," gadījumā"),""))))</f>
      </c>
    </row>
    <row r="15" spans="1:13" x14ac:dyDescent="0.2">
      <c r="A15" s="13" t="s">
        <v>36</v>
      </c>
      <c r="B15" s="13">
        <f t="array" aca="1" ref="B15" ca="1">SUMPRODUCT((DATEDIF(IF(Dati!$D$2:$D$10000&gt;TODAY(),TODAY(),Dati!$D$2:$D$10000),TODAY(),"y")&lt;=3)*(Dati!$A$2:$A$10000=$A15))</f>
      </c>
      <c r="C15" s="13">
        <f t="array" aca="1" ref="C15" ca="1">MIN(IF((DATEDIF(IF(Dati!$D$2:$D$10000&gt;TODAY(),TODAY(),Dati!$D$2:$D$10000),TODAY(),"y")&lt;=3),IF(Dati!$A$2:$A$10000=$A15,Dati!$C$2:$C$10000)))</f>
      </c>
      <c r="D15" s="13">
        <f t="array" aca="1" ref="D15" ca="1">MAX(IF((DATEDIF(IF(Dati!$D$2:$D$10000&gt;TODAY(),TODAY(),Dati!$D$2:$D$10000),TODAY(),"y")&lt;=3),IF(Dati!$A$2:$A$10000=$A15,Dati!$C$2:$C$10000)))</f>
      </c>
      <c r="E15" s="14">
        <f t="array" aca="1" ref="E15" ca="1">IFERROR(AVERAGE(IF((DATEDIF(IF(Dati!$D$2:$D$10000&gt;TODAY(),TODAY(),Dati!$D$2:$D$10000),TODAY(),"y")&lt;=3),IF(Dati!$A$2:$A$10000=$A15,Dati!$C$2:$C$10000))),"")</f>
      </c>
      <c r="F15" s="13">
        <f>VLOOKUP(A15,Normas!A:B,2,FALSE)</f>
      </c>
      <c r="G15" s="13">
        <f>F15*0.3</f>
      </c>
      <c r="H15" s="13">
        <f>COUNTIFS(Dati!A$2:A$10000,'Kopsavilkums 30%'!$A15,Dati!$E$2:$E$10000,"&lt;=3",Dati!$C$2:$C$10000,"&gt;"&amp;G15)</f>
      </c>
      <c r="I15" s="15" cm="1">
        <f t="array" ref="I15">IF($H15=0,"",MAX(IF(Dati!$A$2:$A$10000='Kopsavilkums 30%'!$A15,IF(Dati!$C$2:$C$10000&gt;Dati!$H$2:$H$10000,Dati!$D$2:$D$10000))))</f>
      </c>
      <c r="J15" s="13" cm="1">
        <f t="array" ref="J15">IF($I15="","",MAX(IF(Dati!$A$2:$A$10000='Kopsavilkums 30%'!$A15,IF(Dati!$D$2:$D$10000='Kopsavilkums 30%'!$I15,Dati!$C$2:$C$10000))))</f>
      </c>
      <c r="K15" s="16">
        <f ca="1">IF(B15=0,"Rādītājs nav noteikts",IF(AND(B15&lt;3,H15=0),"Rādītājs noteikts mazāk kā 3 reizes",IF(H15&gt;1,CONCATENATE("Rādītājs 30% no normas pārsniedz ",""&amp;H15&amp;""," gadījumos"),IF(H15=1,CONCATENATE("Rādītājs 30% no normas pārsniedz ",""&amp;H15&amp;""," gadījumā"),""))))</f>
      </c>
    </row>
    <row r="16" spans="1:13" x14ac:dyDescent="0.2">
      <c r="A16" s="13" t="s">
        <v>37</v>
      </c>
      <c r="B16" s="13">
        <f t="array" aca="1" ref="B16" ca="1">SUMPRODUCT((DATEDIF(IF(Dati!$D$2:$D$10000&gt;TODAY(),TODAY(),Dati!$D$2:$D$10000),TODAY(),"y")&lt;=3)*(Dati!$A$2:$A$10000=$A16))</f>
      </c>
      <c r="C16" s="13">
        <f t="array" aca="1" ref="C16" ca="1">MIN(IF((DATEDIF(IF(Dati!$D$2:$D$10000&gt;TODAY(),TODAY(),Dati!$D$2:$D$10000),TODAY(),"y")&lt;=3),IF(Dati!$A$2:$A$10000=$A16,Dati!$C$2:$C$10000)))</f>
      </c>
      <c r="D16" s="13">
        <f t="array" aca="1" ref="D16" ca="1">MAX(IF((DATEDIF(IF(Dati!$D$2:$D$10000&gt;TODAY(),TODAY(),Dati!$D$2:$D$10000),TODAY(),"y")&lt;=3),IF(Dati!$A$2:$A$10000=$A16,Dati!$C$2:$C$10000)))</f>
      </c>
      <c r="E16" s="14">
        <f t="array" aca="1" ref="E16" ca="1">IFERROR(AVERAGE(IF((DATEDIF(IF(Dati!$D$2:$D$10000&gt;TODAY(),TODAY(),Dati!$D$2:$D$10000),TODAY(),"y")&lt;=3),IF(Dati!$A$2:$A$10000=$A16,Dati!$C$2:$C$10000))),"")</f>
      </c>
      <c r="F16" s="13">
        <f>VLOOKUP(A16,Normas!A:B,2,FALSE)</f>
      </c>
      <c r="G16" s="13">
        <f>F16*0.3</f>
      </c>
      <c r="H16" s="13">
        <f>COUNTIFS(Dati!A$2:A$10000,'Kopsavilkums 30%'!$A16,Dati!$E$2:$E$10000,"&lt;=3",Dati!$C$2:$C$10000,"&gt;"&amp;G16)</f>
      </c>
      <c r="I16" s="15" cm="1">
        <f t="array" ref="I16">IF($H16=0,"",MAX(IF(Dati!$A$2:$A$10000='Kopsavilkums 30%'!$A16,IF(Dati!$C$2:$C$10000&gt;Dati!$H$2:$H$10000,Dati!$D$2:$D$10000))))</f>
      </c>
      <c r="J16" s="13" cm="1">
        <f t="array" ref="J16">IF($I16="","",MAX(IF(Dati!$A$2:$A$10000='Kopsavilkums 30%'!$A16,IF(Dati!$D$2:$D$10000='Kopsavilkums 30%'!$I16,Dati!$C$2:$C$10000))))</f>
      </c>
      <c r="K16" s="16">
        <f ca="1">IF(B16=0,"Rādītājs nav noteikts",IF(AND(B16&lt;3,H16=0),"Rādītājs noteikts mazāk kā 3 reizes",IF(H16&gt;1,CONCATENATE("Rādītājs 30% no normas pārsniedz ",""&amp;H16&amp;""," gadījumos"),IF(H16=1,CONCATENATE("Rādītājs 30% no normas pārsniedz ",""&amp;H16&amp;""," gadījumā"),""))))</f>
      </c>
    </row>
    <row r="17" spans="1:11" x14ac:dyDescent="0.2">
      <c r="A17" s="13" t="s">
        <v>38</v>
      </c>
      <c r="B17" s="13">
        <f t="array" aca="1" ref="B17" ca="1">SUMPRODUCT((DATEDIF(IF(Dati!$D$2:$D$10000&gt;TODAY(),TODAY(),Dati!$D$2:$D$10000),TODAY(),"y")&lt;=3)*(Dati!$A$2:$A$10000=$A17))</f>
      </c>
      <c r="C17" s="13">
        <f t="array" aca="1" ref="C17" ca="1">MIN(IF((DATEDIF(IF(Dati!$D$2:$D$10000&gt;TODAY(),TODAY(),Dati!$D$2:$D$10000),TODAY(),"y")&lt;=3),IF(Dati!$A$2:$A$10000=$A17,Dati!$C$2:$C$10000)))</f>
      </c>
      <c r="D17" s="13">
        <f t="array" aca="1" ref="D17" ca="1">MAX(IF((DATEDIF(IF(Dati!$D$2:$D$10000&gt;TODAY(),TODAY(),Dati!$D$2:$D$10000),TODAY(),"y")&lt;=3),IF(Dati!$A$2:$A$10000=$A17,Dati!$C$2:$C$10000)))</f>
      </c>
      <c r="E17" s="14">
        <f t="array" aca="1" ref="E17" ca="1">IFERROR(AVERAGE(IF((DATEDIF(IF(Dati!$D$2:$D$10000&gt;TODAY(),TODAY(),Dati!$D$2:$D$10000),TODAY(),"y")&lt;=3),IF(Dati!$A$2:$A$10000=$A17,Dati!$C$2:$C$10000))),"")</f>
      </c>
      <c r="F17" s="13">
        <f>VLOOKUP(A17,Normas!A:B,2,FALSE)</f>
      </c>
      <c r="G17" s="13">
        <f>F17*0.3</f>
      </c>
      <c r="H17" s="13">
        <f>COUNTIFS(Dati!A$2:A$10000,'Kopsavilkums 30%'!$A17,Dati!$E$2:$E$10000,"&lt;=3",Dati!$C$2:$C$10000,"&gt;"&amp;G17)</f>
      </c>
      <c r="I17" s="15" cm="1">
        <f t="array" ref="I17">IF($H17=0,"",MAX(IF(Dati!$A$2:$A$10000='Kopsavilkums 30%'!$A17,IF(Dati!$C$2:$C$10000&gt;Dati!$H$2:$H$10000,Dati!$D$2:$D$10000))))</f>
      </c>
      <c r="J17" s="13" cm="1">
        <f t="array" ref="J17">IF($I17="","",MAX(IF(Dati!$A$2:$A$10000='Kopsavilkums 30%'!$A17,IF(Dati!$D$2:$D$10000='Kopsavilkums 30%'!$I17,Dati!$C$2:$C$10000))))</f>
      </c>
      <c r="K17" s="16">
        <f ca="1">IF(B17=0,"Rādītājs nav noteikts",IF(AND(B17&lt;3,H17=0),"Rādītājs noteikts mazāk kā 3 reizes",IF(H17&gt;1,CONCATENATE("Rādītājs 30% no normas pārsniedz ",""&amp;H17&amp;""," gadījumos"),IF(H17=1,CONCATENATE("Rādītājs 30% no normas pārsniedz ",""&amp;H17&amp;""," gadījumā"),""))))</f>
      </c>
    </row>
    <row r="18" spans="1:11" x14ac:dyDescent="0.2">
      <c r="A18" s="13" t="s">
        <v>39</v>
      </c>
      <c r="B18" s="13">
        <f t="array" aca="1" ref="B18" ca="1">SUMPRODUCT((DATEDIF(IF(Dati!$D$2:$D$10000&gt;TODAY(),TODAY(),Dati!$D$2:$D$10000),TODAY(),"y")&lt;=3)*(Dati!$A$2:$A$10000=$A18))</f>
      </c>
      <c r="C18" s="13">
        <f t="array" aca="1" ref="C18" ca="1">MIN(IF((DATEDIF(IF(Dati!$D$2:$D$10000&gt;TODAY(),TODAY(),Dati!$D$2:$D$10000),TODAY(),"y")&lt;=3),IF(Dati!$A$2:$A$10000=$A18,Dati!$C$2:$C$10000)))</f>
      </c>
      <c r="D18" s="13">
        <f t="array" aca="1" ref="D18" ca="1">MAX(IF((DATEDIF(IF(Dati!$D$2:$D$10000&gt;TODAY(),TODAY(),Dati!$D$2:$D$10000),TODAY(),"y")&lt;=3),IF(Dati!$A$2:$A$10000=$A18,Dati!$C$2:$C$10000)))</f>
      </c>
      <c r="E18" s="14">
        <f t="array" aca="1" ref="E18" ca="1">IFERROR(AVERAGE(IF((DATEDIF(IF(Dati!$D$2:$D$10000&gt;TODAY(),TODAY(),Dati!$D$2:$D$10000),TODAY(),"y")&lt;=3),IF(Dati!$A$2:$A$10000=$A18,Dati!$C$2:$C$10000))),"")</f>
      </c>
      <c r="F18" s="13">
        <f>VLOOKUP(A18,Normas!A:B,2,FALSE)</f>
      </c>
      <c r="G18" s="13">
        <f>F18*0.3</f>
      </c>
      <c r="H18" s="13">
        <f>COUNTIFS(Dati!A$2:A$10000,'Kopsavilkums 30%'!$A18,Dati!$E$2:$E$10000,"&lt;=3",Dati!$C$2:$C$10000,"&gt;"&amp;G18)</f>
      </c>
      <c r="I18" s="15" cm="1">
        <f t="array" ref="I18">IF($H18=0,"",MAX(IF(Dati!$A$2:$A$10000='Kopsavilkums 30%'!$A18,IF(Dati!$C$2:$C$10000&gt;Dati!$H$2:$H$10000,Dati!$D$2:$D$10000))))</f>
      </c>
      <c r="J18" s="13" cm="1">
        <f t="array" ref="J18">IF($I18="","",MAX(IF(Dati!$A$2:$A$10000='Kopsavilkums 30%'!$A18,IF(Dati!$D$2:$D$10000='Kopsavilkums 30%'!$I18,Dati!$C$2:$C$10000))))</f>
      </c>
      <c r="K18" s="16">
        <f ca="1">IF(B18=0,"Rādītājs nav noteikts",IF(AND(B18&lt;3,H18=0),"Rādītājs noteikts mazāk kā 3 reizes",IF(H18&gt;1,CONCATENATE("Rādītājs 30% no normas pārsniedz ",""&amp;H18&amp;""," gadījumos"),IF(H18=1,CONCATENATE("Rādītājs 30% no normas pārsniedz ",""&amp;H18&amp;""," gadījumā"),""))))</f>
      </c>
    </row>
    <row r="19" spans="1:11" x14ac:dyDescent="0.2">
      <c r="A19" s="13" t="s">
        <v>40</v>
      </c>
      <c r="B19" s="13">
        <f t="array" aca="1" ref="B19" ca="1">SUMPRODUCT((DATEDIF(IF(Dati!$D$2:$D$10000&gt;TODAY(),TODAY(),Dati!$D$2:$D$10000),TODAY(),"y")&lt;=3)*(Dati!$A$2:$A$10000=$A19))</f>
      </c>
      <c r="C19" s="13">
        <f t="array" aca="1" ref="C19" ca="1">MIN(IF((DATEDIF(IF(Dati!$D$2:$D$10000&gt;TODAY(),TODAY(),Dati!$D$2:$D$10000),TODAY(),"y")&lt;=3),IF(Dati!$A$2:$A$10000=$A19,Dati!$C$2:$C$10000)))</f>
      </c>
      <c r="D19" s="13">
        <f t="array" aca="1" ref="D19" ca="1">MAX(IF((DATEDIF(IF(Dati!$D$2:$D$10000&gt;TODAY(),TODAY(),Dati!$D$2:$D$10000),TODAY(),"y")&lt;=3),IF(Dati!$A$2:$A$10000=$A19,Dati!$C$2:$C$10000)))</f>
      </c>
      <c r="E19" s="14">
        <f t="array" aca="1" ref="E19" ca="1">IFERROR(AVERAGE(IF((DATEDIF(IF(Dati!$D$2:$D$10000&gt;TODAY(),TODAY(),Dati!$D$2:$D$10000),TODAY(),"y")&lt;=3),IF(Dati!$A$2:$A$10000=$A19,Dati!$C$2:$C$10000))),"")</f>
      </c>
      <c r="F19" s="13">
        <f>VLOOKUP(A19,Normas!A:B,2,FALSE)</f>
      </c>
      <c r="G19" s="13">
        <f>F19</f>
      </c>
      <c r="H19" s="13">
        <f>COUNTIFS(Dati!A$2:A$10000,'Kopsavilkums 30%'!$A19,Dati!$E$2:$E$10000,"&lt;=3",Dati!$C$2:$C$10000,"&gt;"&amp;G19)</f>
      </c>
      <c r="I19" s="15" cm="1">
        <f t="array" ref="I19">IF($H19=0,"",MAX(IF(Dati!$A$2:$A$10000='Kopsavilkums 30%'!$A19,IF(Dati!$C$2:$C$10000&gt;Dati!$H$2:$H$10000,Dati!$D$2:$D$10000))))</f>
      </c>
      <c r="J19" s="13" cm="1">
        <f t="array" ref="J19">IF($I19="","",MAX(IF(Dati!$A$2:$A$10000='Kopsavilkums 30%'!$A19,IF(Dati!$D$2:$D$10000='Kopsavilkums 30%'!$I19,Dati!$C$2:$C$10000))))</f>
      </c>
      <c r="K19" s="16">
        <f ca="1">IF('Vispārīga informācija'!B$4&lt;&gt;"Jā","Rādītājs nav jānosaka",IF(B19=0,"Rādītājs nav noteikts",IF(AND(B19&lt;3,H19=0),"Rādītājs noteikts mazāk kā 3 reizes",IF(H19&gt;1,CONCATENATE("Rādītājs neatbilst normai ",""&amp;H19&amp;""," gadījumos"),IF(H19=1,CONCATENATE("Rādītājs neatbilst normai ",""&amp;H19&amp;""," gadījumā"),"")))))</f>
      </c>
    </row>
    <row r="20" spans="1:11" x14ac:dyDescent="0.2">
      <c r="A20" s="13" t="s">
        <v>41</v>
      </c>
      <c r="B20" s="13">
        <f t="array" aca="1" ref="B20" ca="1">SUMPRODUCT((DATEDIF(IF(Dati!$D$2:$D$10000&gt;TODAY(),TODAY(),Dati!$D$2:$D$10000),TODAY(),"y")&lt;=3)*(Dati!$A$2:$A$10000=$A20))</f>
      </c>
      <c r="C20" s="13">
        <f t="array" aca="1" ref="C20" ca="1">MIN(IF((DATEDIF(IF(Dati!$D$2:$D$10000&gt;TODAY(),TODAY(),Dati!$D$2:$D$10000),TODAY(),"y")&lt;=3),IF(Dati!$A$2:$A$10000=$A20,Dati!$C$2:$C$10000)))</f>
      </c>
      <c r="D20" s="13">
        <f t="array" aca="1" ref="D20" ca="1">MAX(IF((DATEDIF(IF(Dati!$D$2:$D$10000&gt;TODAY(),TODAY(),Dati!$D$2:$D$10000),TODAY(),"y")&lt;=3),IF(Dati!$A$2:$A$10000=$A20,Dati!$C$2:$C$10000)))</f>
      </c>
      <c r="E20" s="14">
        <f t="array" aca="1" ref="E20" ca="1">IFERROR(AVERAGE(IF((DATEDIF(IF(Dati!$D$2:$D$10000&gt;TODAY(),TODAY(),Dati!$D$2:$D$10000),TODAY(),"y")&lt;=3),IF(Dati!$A$2:$A$10000=$A20,Dati!$C$2:$C$10000))),"")</f>
      </c>
      <c r="F20" s="13">
        <f>VLOOKUP(A20,Normas!A:B,2,FALSE)</f>
      </c>
      <c r="G20" s="13">
        <f>F20*0.3</f>
      </c>
      <c r="H20" s="13">
        <f>COUNTIFS(Dati!A$2:A$10000,'Kopsavilkums 30%'!$A20,Dati!$E$2:$E$10000,"&lt;=3",Dati!$C$2:$C$10000,"&gt;"&amp;G20)</f>
      </c>
      <c r="I20" s="15" cm="1">
        <f t="array" ref="I20">IF($H20=0,"",MAX(IF(Dati!$A$2:$A$10000='Kopsavilkums 30%'!$A20,IF(Dati!$C$2:$C$10000&gt;Dati!$H$2:$H$10000,Dati!$D$2:$D$10000))))</f>
      </c>
      <c r="J20" s="13" cm="1">
        <f t="array" ref="J20">IF($I20="","",MAX(IF(Dati!$A$2:$A$10000='Kopsavilkums 30%'!$A20,IF(Dati!$D$2:$D$10000='Kopsavilkums 30%'!$I20,Dati!$C$2:$C$10000))))</f>
      </c>
      <c r="K20" s="16">
        <f ca="1">IF(B20=0,"Rādītājs nav noteikts",IF(AND(B20&lt;3,H20=0),"Rādītājs noteikts mazāk kā 3 reizes",IF(H20&gt;1,CONCATENATE("Rādītājs 30% no normas pārsniedz ",""&amp;H20&amp;""," gadījumos"),IF(H20=1,CONCATENATE("Rādītājs 30% no normas pārsniedz ",""&amp;H20&amp;""," gadījumā"),""))))</f>
      </c>
    </row>
    <row r="21" spans="1:11" x14ac:dyDescent="0.2">
      <c r="A21" s="13" t="s">
        <v>42</v>
      </c>
      <c r="B21" s="13">
        <f t="array" aca="1" ref="B21" ca="1">SUMPRODUCT((DATEDIF(IF(Dati!$D$2:$D$10000&gt;TODAY(),TODAY(),Dati!$D$2:$D$10000),TODAY(),"y")&lt;=3)*(Dati!$A$2:$A$10000=$A21))</f>
      </c>
      <c r="C21" s="13">
        <f t="array" aca="1" ref="C21" ca="1">MIN(IF((DATEDIF(IF(Dati!$D$2:$D$10000&gt;TODAY(),TODAY(),Dati!$D$2:$D$10000),TODAY(),"y")&lt;=3),IF(Dati!$A$2:$A$10000=$A21,Dati!$C$2:$C$10000)))</f>
      </c>
      <c r="D21" s="13">
        <f t="array" aca="1" ref="D21" ca="1">MAX(IF((DATEDIF(IF(Dati!$D$2:$D$10000&gt;TODAY(),TODAY(),Dati!$D$2:$D$10000),TODAY(),"y")&lt;=3),IF(Dati!$A$2:$A$10000=$A21,Dati!$C$2:$C$10000)))</f>
      </c>
      <c r="E21" s="14">
        <f t="array" aca="1" ref="E21" ca="1">IFERROR(AVERAGE(IF((DATEDIF(IF(Dati!$D$2:$D$10000&gt;TODAY(),TODAY(),Dati!$D$2:$D$10000),TODAY(),"y")&lt;=3),IF(Dati!$A$2:$A$10000=$A21,Dati!$C$2:$C$10000))),"")</f>
      </c>
      <c r="F21" s="13">
        <f>VLOOKUP(A21,Normas!A:B,2,FALSE)</f>
      </c>
      <c r="G21" s="13">
        <f>F21*0.3</f>
      </c>
      <c r="H21" s="13">
        <f>COUNTIFS(Dati!A$2:A$10000,'Kopsavilkums 30%'!$A21,Dati!$E$2:$E$10000,"&lt;=3",Dati!$C$2:$C$10000,"&gt;"&amp;G21)</f>
      </c>
      <c r="I21" s="15" cm="1">
        <f t="array" ref="I21">IF($H21=0,"",MAX(IF(Dati!$A$2:$A$10000='Kopsavilkums 30%'!$A21,IF(Dati!$C$2:$C$10000&gt;Dati!$H$2:$H$10000,Dati!$D$2:$D$10000))))</f>
      </c>
      <c r="J21" s="13" cm="1">
        <f t="array" ref="J21">IF($I21="","",MAX(IF(Dati!$A$2:$A$10000='Kopsavilkums 30%'!$A21,IF(Dati!$D$2:$D$10000='Kopsavilkums 30%'!$I21,Dati!$C$2:$C$10000))))</f>
      </c>
      <c r="K21" s="16">
        <f t="shared" ref="K21:K26" ca="1" si="2">IF(B21=0,"Rādītājs nav noteikts",IF(AND(B21&lt;3,H21=0),"Rādītājs noteikts mazāk kā 3 reizes",IF(H21&gt;1,CONCATENATE("Rādītājs 30% no normas pārsniedz ",""&amp;H21&amp;""," gadījumos"),IF(H21=1,CONCATENATE("Rādītājs 30% no normas pārsniedz ",""&amp;H21&amp;""," gadījumā"),""))))</f>
      </c>
    </row>
    <row r="22" spans="1:11" x14ac:dyDescent="0.2">
      <c r="A22" s="13" t="s">
        <v>43</v>
      </c>
      <c r="B22" s="13">
        <f t="array" aca="1" ref="B22" ca="1">SUMPRODUCT((DATEDIF(IF(Dati!$D$2:$D$10000&gt;TODAY(),TODAY(),Dati!$D$2:$D$10000),TODAY(),"y")&lt;=3)*(Dati!$A$2:$A$10000=$A22))</f>
      </c>
      <c r="C22" s="13">
        <f t="array" aca="1" ref="C22" ca="1">MIN(IF((DATEDIF(IF(Dati!$D$2:$D$10000&gt;TODAY(),TODAY(),Dati!$D$2:$D$10000),TODAY(),"y")&lt;=3),IF(Dati!$A$2:$A$10000=$A22,Dati!$C$2:$C$10000)))</f>
      </c>
      <c r="D22" s="13">
        <f t="array" aca="1" ref="D22" ca="1">MAX(IF((DATEDIF(IF(Dati!$D$2:$D$10000&gt;TODAY(),TODAY(),Dati!$D$2:$D$10000),TODAY(),"y")&lt;=3),IF(Dati!$A$2:$A$10000=$A22,Dati!$C$2:$C$10000)))</f>
      </c>
      <c r="E22" s="14">
        <f t="array" aca="1" ref="E22" ca="1">IFERROR(AVERAGE(IF((DATEDIF(IF(Dati!$D$2:$D$10000&gt;TODAY(),TODAY(),Dati!$D$2:$D$10000),TODAY(),"y")&lt;=3),IF(Dati!$A$2:$A$10000=$A22,Dati!$C$2:$C$10000))),"")</f>
      </c>
      <c r="F22" s="13">
        <f>VLOOKUP(A22,Normas!A:B,2,FALSE)</f>
      </c>
      <c r="G22" s="13">
        <f>F22*0.3</f>
      </c>
      <c r="H22" s="13">
        <f>COUNTIFS(Dati!A$2:A$10000,'Kopsavilkums 30%'!$A22,Dati!$E$2:$E$10000,"&lt;=3",Dati!$C$2:$C$10000,"&gt;"&amp;G22)</f>
      </c>
      <c r="I22" s="15" cm="1">
        <f t="array" ref="I22">IF($H22=0,"",MAX(IF(Dati!$A$2:$A$10000='Kopsavilkums 30%'!$A22,IF(Dati!$C$2:$C$10000&gt;Dati!$H$2:$H$10000,Dati!$D$2:$D$10000))))</f>
      </c>
      <c r="J22" s="13" cm="1">
        <f t="array" ref="J22">IF($I22="","",MAX(IF(Dati!$A$2:$A$10000='Kopsavilkums 30%'!$A22,IF(Dati!$D$2:$D$10000='Kopsavilkums 30%'!$I22,Dati!$C$2:$C$10000))))</f>
      </c>
      <c r="K22" s="16">
        <f ca="1">IF(B22=0,"Rādītājs nav noteikts",IF(AND(B22&lt;3,H22=0),"Rādītājs noteikts mazāk kā 3 reizes",IF(H22&gt;1,CONCATENATE("Rādītājs 30% no normas pārsniedz ",""&amp;H22&amp;""," gadījumos"),IF(H22=1,CONCATENATE("Rādītājs 30% no normas pārsniedz ",""&amp;H22&amp;""," gadījumā"),""))))</f>
      </c>
    </row>
    <row r="23" spans="1:11" x14ac:dyDescent="0.2">
      <c r="A23" s="13" t="s">
        <v>44</v>
      </c>
      <c r="B23" s="13">
        <f t="array" aca="1" ref="B23" ca="1">SUMPRODUCT((DATEDIF(IF(Dati!$D$2:$D$10000&gt;TODAY(),TODAY(),Dati!$D$2:$D$10000),TODAY(),"y")&lt;=3)*(Dati!$A$2:$A$10000=$A23))</f>
      </c>
      <c r="C23" s="13">
        <f t="array" aca="1" ref="C23" ca="1">MIN(IF((DATEDIF(IF(Dati!$D$2:$D$10000&gt;TODAY(),TODAY(),Dati!$D$2:$D$10000),TODAY(),"y")&lt;=3),IF(Dati!$A$2:$A$10000=$A23,Dati!$C$2:$C$10000)))</f>
      </c>
      <c r="D23" s="13">
        <f t="array" aca="1" ref="D23" ca="1">MAX(IF((DATEDIF(IF(Dati!$D$2:$D$10000&gt;TODAY(),TODAY(),Dati!$D$2:$D$10000),TODAY(),"y")&lt;=3),IF(Dati!$A$2:$A$10000=$A23,Dati!$C$2:$C$10000)))</f>
      </c>
      <c r="E23" s="14">
        <f t="array" aca="1" ref="E23" ca="1">IFERROR(AVERAGE(IF((DATEDIF(IF(Dati!$D$2:$D$10000&gt;TODAY(),TODAY(),Dati!$D$2:$D$10000),TODAY(),"y")&lt;=3),IF(Dati!$A$2:$A$10000=$A23,Dati!$C$2:$C$10000))),"")</f>
      </c>
      <c r="F23" s="13">
        <f>VLOOKUP(A23,Normas!A:B,2,FALSE)</f>
      </c>
      <c r="G23" s="13">
        <f>F23*0.3</f>
      </c>
      <c r="H23" s="13">
        <f>COUNTIFS(Dati!A$2:A$10000,'Kopsavilkums 30%'!$A23,Dati!$E$2:$E$10000,"&lt;=3",Dati!$C$2:$C$10000,"&gt;"&amp;G23)</f>
      </c>
      <c r="I23" s="15" cm="1">
        <f t="array" ref="I23">IF($H23=0,"",MAX(IF(Dati!$A$2:$A$10000='Kopsavilkums 30%'!$A23,IF(Dati!$C$2:$C$10000&gt;Dati!$H$2:$H$10000,Dati!$D$2:$D$10000))))</f>
      </c>
      <c r="J23" s="13" cm="1">
        <f t="array" ref="J23">IF($I23="","",MAX(IF(Dati!$A$2:$A$10000='Kopsavilkums 30%'!$A23,IF(Dati!$D$2:$D$10000='Kopsavilkums 30%'!$I23,Dati!$C$2:$C$10000))))</f>
      </c>
      <c r="K23" s="16">
        <f ca="1">IF(B23=0,"Rādītājs nav noteikts",IF(AND(B23&lt;3,H23=0),"Rādītājs noteikts mazāk kā 3 reizes",IF(H23&gt;1,CONCATENATE("Rādītājs 30% no normas pārsniedz ",""&amp;H23&amp;""," gadījumos"),IF(H23=1,CONCATENATE("Rādītājs 30% no normas pārsniedz ",""&amp;H23&amp;""," gadījumā"),""))))</f>
      </c>
    </row>
    <row r="24" spans="1:11" x14ac:dyDescent="0.2">
      <c r="A24" s="13" t="s">
        <v>45</v>
      </c>
      <c r="B24" s="13">
        <f t="array" aca="1" ref="B24" ca="1">SUMPRODUCT((DATEDIF(IF(Dati!$D$2:$D$10000&gt;TODAY(),TODAY(),Dati!$D$2:$D$10000),TODAY(),"y")&lt;=3)*(Dati!$A$2:$A$10000=$A24))</f>
      </c>
      <c r="C24" s="13">
        <f t="array" aca="1" ref="C24" ca="1">MIN(IF((DATEDIF(IF(Dati!$D$2:$D$10000&gt;TODAY(),TODAY(),Dati!$D$2:$D$10000),TODAY(),"y")&lt;=3),IF(Dati!$A$2:$A$10000=$A24,Dati!$C$2:$C$10000)))</f>
      </c>
      <c r="D24" s="13">
        <f t="array" aca="1" ref="D24" ca="1">MAX(IF((DATEDIF(IF(Dati!$D$2:$D$10000&gt;TODAY(),TODAY(),Dati!$D$2:$D$10000),TODAY(),"y")&lt;=3),IF(Dati!$A$2:$A$10000=$A24,Dati!$C$2:$C$10000)))</f>
      </c>
      <c r="E24" s="14">
        <f t="array" aca="1" ref="E24" ca="1">IFERROR(AVERAGE(IF((DATEDIF(IF(Dati!$D$2:$D$10000&gt;TODAY(),TODAY(),Dati!$D$2:$D$10000),TODAY(),"y")&lt;=3),IF(Dati!$A$2:$A$10000=$A24,Dati!$C$2:$C$10000))),"")</f>
      </c>
      <c r="F24" s="13">
        <f>VLOOKUP(A24,Normas!A:B,2,FALSE)</f>
      </c>
      <c r="G24" s="13">
        <f>F24*0.3</f>
      </c>
      <c r="H24" s="13">
        <f>COUNTIFS(Dati!A$2:A$10000,'Kopsavilkums 30%'!$A24,Dati!$E$2:$E$10000,"&lt;=3",Dati!$C$2:$C$10000,"&gt;"&amp;G24)</f>
      </c>
      <c r="I24" s="15" cm="1">
        <f t="array" ref="I24">IF($H24=0,"",MAX(IF(Dati!$A$2:$A$10000='Kopsavilkums 30%'!$A24,IF(Dati!$C$2:$C$10000&gt;Dati!$H$2:$H$10000,Dati!$D$2:$D$10000))))</f>
      </c>
      <c r="J24" s="13" cm="1">
        <f t="array" ref="J24">IF($I24="","",MAX(IF(Dati!$A$2:$A$10000='Kopsavilkums 30%'!$A24,IF(Dati!$D$2:$D$10000='Kopsavilkums 30%'!$I24,Dati!$C$2:$C$10000))))</f>
      </c>
      <c r="K24" s="16">
        <f ca="1">IF(B24=0,"Rādītājs nav noteikts",IF(AND(B24&lt;3,H24=0),"Rādītājs noteikts mazāk kā 3 reizes",IF(H24&gt;1,CONCATENATE("Rādītājs 30% no normas pārsniedz ",""&amp;H24&amp;""," gadījumos"),IF(H24=1,CONCATENATE("Rādītājs 30% no normas pārsniedz ",""&amp;H24&amp;""," gadījumā"),""))))</f>
      </c>
    </row>
    <row r="25" spans="1:11" x14ac:dyDescent="0.2">
      <c r="A25" s="13" t="s">
        <v>46</v>
      </c>
      <c r="B25" s="13">
        <f t="array" aca="1" ref="B25" ca="1">SUMPRODUCT((DATEDIF(IF(Dati!$D$2:$D$10000&gt;TODAY(),TODAY(),Dati!$D$2:$D$10000),TODAY(),"y")&lt;=3)*(Dati!$A$2:$A$10000=$A25))</f>
      </c>
      <c r="C25" s="13">
        <f t="array" aca="1" ref="C25" ca="1">MIN(IF((DATEDIF(IF(Dati!$D$2:$D$10000&gt;TODAY(),TODAY(),Dati!$D$2:$D$10000),TODAY(),"y")&lt;=3),IF(Dati!$A$2:$A$10000=$A25,Dati!$C$2:$C$10000)))</f>
      </c>
      <c r="D25" s="13">
        <f t="array" aca="1" ref="D25" ca="1">MAX(IF((DATEDIF(IF(Dati!$D$2:$D$10000&gt;TODAY(),TODAY(),Dati!$D$2:$D$10000),TODAY(),"y")&lt;=3),IF(Dati!$A$2:$A$10000=$A25,Dati!$C$2:$C$10000)))</f>
      </c>
      <c r="E25" s="14">
        <f t="array" aca="1" ref="E25" ca="1">IFERROR(AVERAGE(IF((DATEDIF(IF(Dati!$D$2:$D$10000&gt;TODAY(),TODAY(),Dati!$D$2:$D$10000),TODAY(),"y")&lt;=3),IF(Dati!$A$2:$A$10000=$A25,Dati!$C$2:$C$10000))),"")</f>
      </c>
      <c r="F25" s="13">
        <f>VLOOKUP(A25,Normas!A:B,2,FALSE)</f>
      </c>
      <c r="G25" s="13">
        <f>F25</f>
      </c>
      <c r="H25" s="13">
        <f>COUNTIFS(Dati!A$2:A$10000,'Kopsavilkums 30%'!$A25,Dati!$E$2:$E$10000,"&lt;=3",Dati!$C$2:$C$10000,"&gt;"&amp;G25)</f>
      </c>
      <c r="I25" s="15" cm="1">
        <f t="array" ref="I25">IF($H25=0,"",MAX(IF(Dati!$A$2:$A$10000='Kopsavilkums 30%'!$A25,IF(Dati!$C$2:$C$10000&gt;Dati!$H$2:$H$10000,Dati!$D$2:$D$10000))))</f>
      </c>
      <c r="J25" s="13" cm="1">
        <f t="array" ref="J25">IF($I25="","",MAX(IF(Dati!$A$2:$A$10000='Kopsavilkums 30%'!$A25,IF(Dati!$D$2:$D$10000='Kopsavilkums 30%'!$I25,Dati!$C$2:$C$10000))))</f>
      </c>
      <c r="K25" s="16">
        <f ca="1">IF(B25=0,"Rādītājs nav noteikts",IF(AND(B25&lt;3,H25=0),"Rādītājs noteikts mazāk kā 3 reizes",IF(H25&gt;1,CONCATENATE("Rādītājs neatbilst normai ",""&amp;H25&amp;""," gadījumos"),IF(H25=1,CONCATENATE("Rādītājs neatbilst normai ",""&amp;H25&amp;""," gadījumā"),""))))</f>
      </c>
    </row>
    <row r="26" spans="1:11" x14ac:dyDescent="0.2">
      <c r="A26" s="13" t="s">
        <v>47</v>
      </c>
      <c r="B26" s="13">
        <f t="array" aca="1" ref="B26" ca="1">SUMPRODUCT((DATEDIF(IF(Dati!$D$2:$D$10000&gt;TODAY(),TODAY(),Dati!$D$2:$D$10000),TODAY(),"y")&lt;=3)*(Dati!$A$2:$A$10000=$A26))</f>
      </c>
      <c r="C26" s="13">
        <f t="array" aca="1" ref="C26" ca="1">MIN(IF((DATEDIF(IF(Dati!$D$2:$D$10000&gt;TODAY(),TODAY(),Dati!$D$2:$D$10000),TODAY(),"y")&lt;=3),IF(Dati!$A$2:$A$10000=$A26,Dati!$C$2:$C$10000)))</f>
      </c>
      <c r="D26" s="13">
        <f t="array" aca="1" ref="D26" ca="1">MAX(IF((DATEDIF(IF(Dati!$D$2:$D$10000&gt;TODAY(),TODAY(),Dati!$D$2:$D$10000),TODAY(),"y")&lt;=3),IF(Dati!$A$2:$A$10000=$A26,Dati!$C$2:$C$10000)))</f>
      </c>
      <c r="E26" s="14">
        <f t="array" aca="1" ref="E26" ca="1">IFERROR(AVERAGE(IF((DATEDIF(IF(Dati!$D$2:$D$10000&gt;TODAY(),TODAY(),Dati!$D$2:$D$10000),TODAY(),"y")&lt;=3),IF(Dati!$A$2:$A$10000=$A26,Dati!$C$2:$C$10000))),"")</f>
      </c>
      <c r="F26" s="13">
        <f>VLOOKUP(A26,Normas!A:B,2,FALSE)</f>
      </c>
      <c r="G26" s="13">
        <f>F26*0.3</f>
      </c>
      <c r="H26" s="13">
        <f>COUNTIFS(Dati!A$2:A$10000,'Kopsavilkums 30%'!$A26,Dati!$E$2:$E$10000,"&lt;=3",Dati!$C$2:$C$10000,"&gt;"&amp;G26)</f>
      </c>
      <c r="I26" s="15" cm="1">
        <f t="array" ref="I26">IF($H26=0,"",MAX(IF(Dati!$A$2:$A$10000='Kopsavilkums 30%'!$A26,IF(Dati!$C$2:$C$10000&gt;Dati!$H$2:$H$10000,Dati!$D$2:$D$10000))))</f>
      </c>
      <c r="J26" s="13" cm="1">
        <f t="array" ref="J26">IF($I26="","",MAX(IF(Dati!$A$2:$A$10000='Kopsavilkums 30%'!$A26,IF(Dati!$D$2:$D$10000='Kopsavilkums 30%'!$I26,Dati!$C$2:$C$10000))))</f>
      </c>
      <c r="K26" s="16">
        <f ca="1">IF(B26=0,"Rādītājs nav noteikts",IF(AND(B26&lt;3,H26=0),"Rādītājs noteikts mazāk kā 3 reizes",IF(H26&gt;1,CONCATENATE("Rādītājs 30% no normas pārsniedz ",""&amp;H26&amp;""," gadījumos"),IF(H26=1,CONCATENATE("Rādītājs 30% no normas pārsniedz ",""&amp;H26&amp;""," gadījumā"),""))))</f>
      </c>
    </row>
    <row r="27" spans="1:11" x14ac:dyDescent="0.2">
      <c r="A27" s="13" t="s">
        <v>48</v>
      </c>
      <c r="B27" s="13">
        <f t="array" aca="1" ref="B27" ca="1">SUMPRODUCT((DATEDIF(IF(Dati!$D$2:$D$10000&gt;TODAY(),TODAY(),Dati!$D$2:$D$10000),TODAY(),"y")&lt;=3)*(Dati!$A$2:$A$10000=$A27))</f>
      </c>
      <c r="C27" s="13">
        <f>""</f>
      </c>
      <c r="D27" s="13">
        <f>""</f>
      </c>
      <c r="E27" s="14">
        <f>""</f>
      </c>
      <c r="F27" s="13">
        <f>VLOOKUP(A27,Normas!A:B,2,FALSE)</f>
      </c>
      <c r="G27" s="13">
        <f>F27</f>
      </c>
      <c r="H27" s="13">
        <f>COUNTIFS(Dati!A$2:A$10000,'Kopsavilkums 30%'!$A27,Dati!$E$2:$E$10000,"&lt;=3",Dati!$C$2:$C$10000,"&lt;&gt;"&amp;F27)</f>
      </c>
      <c r="I27" s="15" cm="1">
        <f t="array" ref="I27">IF($H27=0,"",MAX(IF(Dati!$A$2:$A$10000='Kopsavilkums 30%'!$A27,IF(Dati!$C$2:$C$10000&lt;&gt;G27,Dati!$D$2:$D$10000))))</f>
      </c>
      <c r="J27" s="13" cm="1">
        <f t="array" ref="J27">IF($I27="","",INDEX(Dati!$C$2:$C$10000,MATCH(1,(Dati!$A$2:$A$10000=$A27)*(Dati!$D$2:$D$10000=$I27),0)))</f>
      </c>
      <c r="K27" s="16">
        <f ca="1">IF(B27=0,"Rādītājs nav noteikts",IF(H27&gt;1,CONCATENATE("Rādītājs neatbilst normai ",""&amp;H27&amp;""," gadījumos"),IF(H27=1,CONCATENATE("Rādītājs neatbilst normai ",""&amp;H27&amp;""," gadījumā"),"")))</f>
      </c>
    </row>
    <row r="28" spans="1:11" x14ac:dyDescent="0.2">
      <c r="A28" s="13" t="s">
        <v>49</v>
      </c>
      <c r="B28" s="13">
        <f t="array" aca="1" ref="B28" ca="1">SUMPRODUCT((DATEDIF(IF(Dati!$D$2:$D$10000&gt;TODAY(),TODAY(),Dati!$D$2:$D$10000),TODAY(),"y")&lt;=3)*(Dati!$A$2:$A$10000=$A28))</f>
      </c>
      <c r="C28" s="13">
        <f t="array" aca="1" ref="C28" ca="1">MIN(IF((DATEDIF(IF(Dati!$D$2:$D$10000&gt;TODAY(),TODAY(),Dati!$D$2:$D$10000),TODAY(),"y")&lt;=3),IF(Dati!$A$2:$A$10000=$A28,Dati!$C$2:$C$10000)))</f>
      </c>
      <c r="D28" s="13">
        <f t="array" aca="1" ref="D28" ca="1">MAX(IF((DATEDIF(IF(Dati!$D$2:$D$10000&gt;TODAY(),TODAY(),Dati!$D$2:$D$10000),TODAY(),"y")&lt;=3),IF(Dati!$A$2:$A$10000=$A28,Dati!$C$2:$C$10000)))</f>
      </c>
      <c r="E28" s="14">
        <f t="array" aca="1" ref="E28" ca="1">IFERROR(AVERAGE(IF((DATEDIF(IF(Dati!$D$2:$D$10000&gt;TODAY(),TODAY(),Dati!$D$2:$D$10000),TODAY(),"y")&lt;=3),IF(Dati!$A$2:$A$10000=$A28,Dati!$C$2:$C$10000))),"")</f>
      </c>
      <c r="F28" s="13">
        <f>VLOOKUP(A28,Normas!A:B,2,FALSE)</f>
      </c>
      <c r="G28" s="13">
        <f t="shared" ref="G28:G36" si="3">F28*0.3</f>
      </c>
      <c r="H28" s="13">
        <f>COUNTIFS(Dati!A$2:A$10000,'Kopsavilkums 30%'!$A28,Dati!$E$2:$E$10000,"&lt;=3",Dati!$C$2:$C$10000,"&gt;"&amp;G28)</f>
      </c>
      <c r="I28" s="15" cm="1">
        <f t="array" ref="I28">IF($H28=0,"",MAX(IF(Dati!$A$2:$A$10000='Kopsavilkums 30%'!$A28,IF(Dati!$C$2:$C$10000&gt;Dati!$H$2:$H$10000,Dati!$D$2:$D$10000))))</f>
      </c>
      <c r="J28" s="13" cm="1">
        <f t="array" ref="J28">IF($I28="","",MAX(IF(Dati!$A$2:$A$10000='Kopsavilkums 30%'!$A28,IF(Dati!$D$2:$D$10000='Kopsavilkums 30%'!$I28,Dati!$C$2:$C$10000))))</f>
      </c>
      <c r="K28" s="16">
        <f>IF('Vispārīga informācija'!B$10&lt;&gt;"Jā","Rādītājs nav jānosaka",IF(B28=0,"Rādītājs nav noteikts",IF(AND(B28&lt;3,H28=0),"Rādītājs noteikts mazāk nekā 3 reizes",IF(H28&gt;1,CONCATENATE("Rādītājs 30% no normas pārsniedz ",""&amp;H28&amp;""," gadījumos"),IF(H28=1,CONCATENATE("Rādītājs 30% no normas pārsniedz ",""&amp;H28&amp;""," gadījumā"),"")))))</f>
      </c>
    </row>
    <row r="29" spans="1:11" x14ac:dyDescent="0.2">
      <c r="A29" s="13" t="s">
        <v>50</v>
      </c>
      <c r="B29" s="13">
        <f t="array" aca="1" ref="B29" ca="1">SUMPRODUCT((DATEDIF(IF(Dati!$D$2:$D$10000&gt;TODAY(),TODAY(),Dati!$D$2:$D$10000),TODAY(),"y")&lt;=3)*(Dati!$A$2:$A$10000=$A29))</f>
      </c>
      <c r="C29" s="13">
        <f t="array" aca="1" ref="C29" ca="1">MIN(IF((DATEDIF(IF(Dati!$D$2:$D$10000&gt;TODAY(),TODAY(),Dati!$D$2:$D$10000),TODAY(),"y")&lt;=3),IF(Dati!$A$2:$A$10000=$A29,Dati!$C$2:$C$10000)))</f>
      </c>
      <c r="D29" s="13">
        <f t="array" aca="1" ref="D29" ca="1">MAX(IF((DATEDIF(IF(Dati!$D$2:$D$10000&gt;TODAY(),TODAY(),Dati!$D$2:$D$10000),TODAY(),"y")&lt;=3),IF(Dati!$A$2:$A$10000=$A29,Dati!$C$2:$C$10000)))</f>
      </c>
      <c r="E29" s="14">
        <f t="array" aca="1" ref="E29" ca="1">IFERROR(AVERAGE(IF((DATEDIF(IF(Dati!$D$2:$D$10000&gt;TODAY(),TODAY(),Dati!$D$2:$D$10000),TODAY(),"y")&lt;=3),IF(Dati!$A$2:$A$10000=$A29,Dati!$C$2:$C$10000))),"")</f>
      </c>
      <c r="F29" s="13">
        <f>VLOOKUP(A29,Normas!A:B,2,FALSE)</f>
      </c>
      <c r="G29" s="13">
        <f>F29*0.3</f>
      </c>
      <c r="H29" s="13">
        <f>COUNTIFS(Dati!A$2:A$10000,'Kopsavilkums 30%'!$A29,Dati!$E$2:$E$10000,"&lt;=3",Dati!$C$2:$C$10000,"&gt;"&amp;G29)</f>
      </c>
      <c r="I29" s="15" cm="1">
        <f t="array" ref="I29">IF($H29=0,"",MAX(IF(Dati!$A$2:$A$10000='Kopsavilkums 30%'!$A29,IF(Dati!$C$2:$C$10000&gt;Dati!$H$2:$H$10000,Dati!$D$2:$D$10000))))</f>
      </c>
      <c r="J29" s="13" cm="1">
        <f t="array" ref="J29">IF($I29="","",MAX(IF(Dati!$A$2:$A$10000='Kopsavilkums 30%'!$A29,IF(Dati!$D$2:$D$10000='Kopsavilkums 30%'!$I29,Dati!$C$2:$C$10000))))</f>
      </c>
      <c r="K29" s="16">
        <f>IF('Vispārīga informācija'!B$11&lt;&gt;"Jā","Rādītājs nav jānosaka",IF(B29=0,"Rādītājs nav noteikts",IF(AND(B29&lt;3,H29=0),"Rādītājs noteikts mazāk nekā 3 reizes",IF(H29&gt;1,CONCATENATE("Rādītājs 30% no normas pārsniedz ",""&amp;H29&amp;""," gadījumos"),IF(H29=1,CONCATENATE("Rādītājs 30% no normas pārsniedz ",""&amp;H29&amp;""," gadījumā"),"")))))</f>
      </c>
    </row>
    <row r="30" spans="1:11" x14ac:dyDescent="0.2">
      <c r="A30" s="13" t="s">
        <v>51</v>
      </c>
      <c r="B30" s="13">
        <f t="array" aca="1" ref="B30" ca="1">SUMPRODUCT((DATEDIF(IF(Dati!$D$2:$D$10000&gt;TODAY(),TODAY(),Dati!$D$2:$D$10000),TODAY(),"y")&lt;=3)*(Dati!$A$2:$A$10000=$A30))</f>
      </c>
      <c r="C30" s="13">
        <f t="array" aca="1" ref="C30" ca="1">MIN(IF((DATEDIF(IF(Dati!$D$2:$D$10000&gt;TODAY(),TODAY(),Dati!$D$2:$D$10000),TODAY(),"y")&lt;=3),IF(Dati!$A$2:$A$10000=$A30,Dati!$C$2:$C$10000)))</f>
      </c>
      <c r="D30" s="13">
        <f t="array" aca="1" ref="D30" ca="1">MAX(IF((DATEDIF(IF(Dati!$D$2:$D$10000&gt;TODAY(),TODAY(),Dati!$D$2:$D$10000),TODAY(),"y")&lt;=3),IF(Dati!$A$2:$A$10000=$A30,Dati!$C$2:$C$10000)))</f>
      </c>
      <c r="E30" s="14">
        <f t="array" aca="1" ref="E30" ca="1">IFERROR(AVERAGE(IF((DATEDIF(IF(Dati!$D$2:$D$10000&gt;TODAY(),TODAY(),Dati!$D$2:$D$10000),TODAY(),"y")&lt;=3),IF(Dati!$A$2:$A$10000=$A30,Dati!$C$2:$C$10000))),"")</f>
      </c>
      <c r="F30" s="13">
        <f>VLOOKUP(A30,Normas!A:B,2,FALSE)</f>
      </c>
      <c r="G30" s="13">
        <f>F30*0.3</f>
      </c>
      <c r="H30" s="13">
        <f>COUNTIFS(Dati!A$2:A$10000,'Kopsavilkums 30%'!$A30,Dati!$E$2:$E$10000,"&lt;=3",Dati!$C$2:$C$10000,"&gt;"&amp;G30)</f>
      </c>
      <c r="I30" s="15" cm="1">
        <f t="array" ref="I30">IF($H30=0,"",MAX(IF(Dati!$A$2:$A$10000='Kopsavilkums 30%'!$A30,IF(Dati!$C$2:$C$10000&gt;Dati!$H$2:$H$10000,Dati!$D$2:$D$10000))))</f>
      </c>
      <c r="J30" s="13" cm="1">
        <f t="array" ref="J30">IF($I30="","",MAX(IF(Dati!$A$2:$A$10000='Kopsavilkums 30%'!$A30,IF(Dati!$D$2:$D$10000='Kopsavilkums 30%'!$I30,Dati!$C$2:$C$10000))))</f>
      </c>
      <c r="K30" s="16">
        <f t="shared" ref="K30" ca="1" si="4">IF(B30=0,"Rādītājs nav noteikts",IF(AND(B30&lt;3,H30=0),"Rādītājs noteikts mazāk kā 3 reizes",IF(H30&gt;1,CONCATENATE("Rādītājs 30% no normas pārsniedz ",""&amp;H30&amp;""," gadījumos"),IF(H30=1,CONCATENATE("Rādītājs 30% no normas pārsniedz ",""&amp;H30&amp;""," gadījumā"),""))))</f>
      </c>
    </row>
    <row r="31" spans="1:11" x14ac:dyDescent="0.2">
      <c r="A31" s="13" t="s">
        <v>52</v>
      </c>
      <c r="B31" s="13">
        <f t="array" aca="1" ref="B31" ca="1">SUMPRODUCT((DATEDIF(IF(Dati!$D$2:$D$10000&gt;TODAY(),TODAY(),Dati!$D$2:$D$10000),TODAY(),"y")&lt;=3)*(Dati!$A$2:$A$10000=$A31))</f>
      </c>
      <c r="C31" s="13">
        <f t="array" aca="1" ref="C31" ca="1">MIN(IF((DATEDIF(IF(Dati!$D$2:$D$10000&gt;TODAY(),TODAY(),Dati!$D$2:$D$10000),TODAY(),"y")&lt;=3),IF(Dati!$A$2:$A$10000=$A31,Dati!$C$2:$C$10000)))</f>
      </c>
      <c r="D31" s="13">
        <f t="array" aca="1" ref="D31" ca="1">MAX(IF((DATEDIF(IF(Dati!$D$2:$D$10000&gt;TODAY(),TODAY(),Dati!$D$2:$D$10000),TODAY(),"y")&lt;=3),IF(Dati!$A$2:$A$10000=$A31,Dati!$C$2:$C$10000)))</f>
      </c>
      <c r="E31" s="14">
        <f t="array" aca="1" ref="E31" ca="1">IFERROR(AVERAGE(IF((DATEDIF(IF(Dati!$D$2:$D$10000&gt;TODAY(),TODAY(),Dati!$D$2:$D$10000),TODAY(),"y")&lt;=3),IF(Dati!$A$2:$A$10000=$A31,Dati!$C$2:$C$10000))),"")</f>
      </c>
      <c r="F31" s="13">
        <f>VLOOKUP(A31,Normas!A:B,2,FALSE)</f>
      </c>
      <c r="G31" s="13">
        <f>F31*0.3</f>
      </c>
      <c r="H31" s="13">
        <f>COUNTIFS(Dati!A$2:A$10000,'Kopsavilkums 30%'!$A31,Dati!$E$2:$E$10000,"&lt;=3",Dati!$C$2:$C$10000,"&gt;"&amp;G31)</f>
      </c>
      <c r="I31" s="15" cm="1">
        <f t="array" ref="I31">IF($H31=0,"",MAX(IF(Dati!$A$2:$A$10000='Kopsavilkums 30%'!$A31,IF(Dati!$C$2:$C$10000&gt;Dati!$H$2:$H$10000,Dati!$D$2:$D$10000))))</f>
      </c>
      <c r="J31" s="13" cm="1">
        <f t="array" ref="J31">IF($I31="","",MAX(IF(Dati!$A$2:$A$10000='Kopsavilkums 30%'!$A31,IF(Dati!$D$2:$D$10000='Kopsavilkums 30%'!$I31,Dati!$C$2:$C$10000))))</f>
      </c>
      <c r="K31" s="16">
        <f>IF('Vispārīga informācija'!B$11&lt;&gt;"Jā","Rādītājs nav jānosaka",IF(B31=0,"Rādītājs nav noteikts",IF(AND(B31&lt;3,H31=0),"Rādītājs noteikts mazāk nekā 3 reizes",IF(H31&gt;1,CONCATENATE("Rādītājs 30% no normas pārsniedz ",""&amp;H31&amp;""," gadījumos"),IF(H31=1,CONCATENATE("Rādītājs 30% no normas pārsniedz ",""&amp;H31&amp;""," gadījumā"),"")))))</f>
      </c>
    </row>
    <row r="32" spans="1:11" x14ac:dyDescent="0.2">
      <c r="A32" s="13" t="s">
        <v>53</v>
      </c>
      <c r="B32" s="13">
        <f t="array" aca="1" ref="B32" ca="1">SUMPRODUCT((DATEDIF(IF(Dati!$D$2:$D$10000&gt;TODAY(),TODAY(),Dati!$D$2:$D$10000),TODAY(),"y")&lt;=3)*(Dati!$A$2:$A$10000=$A32))</f>
      </c>
      <c r="C32" s="13">
        <f t="array" aca="1" ref="C32" ca="1">MIN(IF((DATEDIF(IF(Dati!$D$2:$D$10000&gt;TODAY(),TODAY(),Dati!$D$2:$D$10000),TODAY(),"y")&lt;=3),IF(Dati!$A$2:$A$10000=$A32,Dati!$C$2:$C$10000)))</f>
      </c>
      <c r="D32" s="13">
        <f t="array" aca="1" ref="D32" ca="1">MAX(IF((DATEDIF(IF(Dati!$D$2:$D$10000&gt;TODAY(),TODAY(),Dati!$D$2:$D$10000),TODAY(),"y")&lt;=3),IF(Dati!$A$2:$A$10000=$A32,Dati!$C$2:$C$10000)))</f>
      </c>
      <c r="E32" s="14">
        <f t="array" aca="1" ref="E32" ca="1">IFERROR(AVERAGE(IF((DATEDIF(IF(Dati!$D$2:$D$10000&gt;TODAY(),TODAY(),Dati!$D$2:$D$10000),TODAY(),"y")&lt;=3),IF(Dati!$A$2:$A$10000=$A32,Dati!$C$2:$C$10000))),"")</f>
      </c>
      <c r="F32" s="13">
        <f>VLOOKUP(A32,Normas!A:B,2,FALSE)</f>
      </c>
      <c r="G32" s="13">
        <f>F32*0.3</f>
      </c>
      <c r="H32" s="13">
        <f>COUNTIFS(Dati!A$2:A$10000,'Kopsavilkums 30%'!$A32,Dati!$E$2:$E$10000,"&lt;=3",Dati!$C$2:$C$10000,"&gt;"&amp;G32)</f>
      </c>
      <c r="I32" s="15" cm="1">
        <f t="array" ref="I32">IF($H32=0,"",MAX(IF(Dati!$A$2:$A$10000='Kopsavilkums 30%'!$A32,IF(Dati!$C$2:$C$10000&gt;Dati!$H$2:$H$10000,Dati!$D$2:$D$10000))))</f>
      </c>
      <c r="J32" s="13" cm="1">
        <f t="array" ref="J32">IF($I32="","",MAX(IF(Dati!$A$2:$A$10000='Kopsavilkums 30%'!$A32,IF(Dati!$D$2:$D$10000='Kopsavilkums 30%'!$I32,Dati!$C$2:$C$10000))))</f>
      </c>
      <c r="K32" s="16">
        <f t="shared" ref="K32:K36" ca="1" si="5">IF(B32=0,"Rādītājs nav noteikts",IF(AND(B32&lt;3,H32=0),"Rādītājs noteikts mazāk kā 3 reizes",IF(H32&gt;1,CONCATENATE("Rādītājs 30% no normas pārsniedz ",""&amp;H32&amp;""," gadījumos"),IF(H32=1,CONCATENATE("Rādītājs 30% no normas pārsniedz ",""&amp;H32&amp;""," gadījumā"),""))))</f>
      </c>
    </row>
    <row r="33" spans="1:11" x14ac:dyDescent="0.2">
      <c r="A33" s="13" t="s">
        <v>54</v>
      </c>
      <c r="B33" s="13">
        <f t="array" aca="1" ref="B33" ca="1">SUMPRODUCT((DATEDIF(IF(Dati!$D$2:$D$10000&gt;TODAY(),TODAY(),Dati!$D$2:$D$10000),TODAY(),"y")&lt;=3)*(Dati!$A$2:$A$10000=$A33))</f>
      </c>
      <c r="C33" s="13">
        <f t="array" aca="1" ref="C33" ca="1">MIN(IF((DATEDIF(IF(Dati!$D$2:$D$10000&gt;TODAY(),TODAY(),Dati!$D$2:$D$10000),TODAY(),"y")&lt;=3),IF(Dati!$A$2:$A$10000=$A33,Dati!$C$2:$C$10000)))</f>
      </c>
      <c r="D33" s="13">
        <f t="array" aca="1" ref="D33" ca="1">MAX(IF((DATEDIF(IF(Dati!$D$2:$D$10000&gt;TODAY(),TODAY(),Dati!$D$2:$D$10000),TODAY(),"y")&lt;=3),IF(Dati!$A$2:$A$10000=$A33,Dati!$C$2:$C$10000)))</f>
      </c>
      <c r="E33" s="14">
        <f t="array" aca="1" ref="E33" ca="1">IFERROR(AVERAGE(IF((DATEDIF(IF(Dati!$D$2:$D$10000&gt;TODAY(),TODAY(),Dati!$D$2:$D$10000),TODAY(),"y")&lt;=3),IF(Dati!$A$2:$A$10000=$A33,Dati!$C$2:$C$10000))),"")</f>
      </c>
      <c r="F33" s="13">
        <f>VLOOKUP(A33,Normas!A:B,2,FALSE)</f>
      </c>
      <c r="G33" s="13">
        <f>F33*0.3</f>
      </c>
      <c r="H33" s="13">
        <f>COUNTIFS(Dati!A$2:A$10000,'Kopsavilkums 30%'!$A33,Dati!$E$2:$E$10000,"&lt;=3",Dati!$C$2:$C$10000,"&gt;"&amp;G33)</f>
      </c>
      <c r="I33" s="15" cm="1">
        <f t="array" ref="I33">IF($H33=0,"",MAX(IF(Dati!$A$2:$A$10000='Kopsavilkums 30%'!$A33,IF(Dati!$C$2:$C$10000&gt;Dati!$H$2:$H$10000,Dati!$D$2:$D$10000))))</f>
      </c>
      <c r="J33" s="13" cm="1">
        <f t="array" ref="J33">IF($I33="","",MAX(IF(Dati!$A$2:$A$10000='Kopsavilkums 30%'!$A33,IF(Dati!$D$2:$D$10000='Kopsavilkums 30%'!$I33,Dati!$C$2:$C$10000))))</f>
      </c>
      <c r="K33" s="16">
        <f ca="1">IF(B33=0,"Rādītājs nav noteikts",IF(AND(B33&lt;3,H33=0),"Rādītājs noteikts mazāk kā 3 reizes",IF(H33&gt;1,CONCATENATE("Rādītājs 30% no normas pārsniedz ",""&amp;H33&amp;""," gadījumos"),IF(H33=1,CONCATENATE("Rādītājs 30% no normas pārsniedz ",""&amp;H33&amp;""," gadījumā"),""))))</f>
      </c>
    </row>
    <row r="34" spans="1:11" x14ac:dyDescent="0.2">
      <c r="A34" s="13" t="s">
        <v>55</v>
      </c>
      <c r="B34" s="13">
        <f t="array" aca="1" ref="B34" ca="1">SUMPRODUCT((DATEDIF(IF(Dati!$D$2:$D$10000&gt;TODAY(),TODAY(),Dati!$D$2:$D$10000),TODAY(),"y")&lt;=3)*(Dati!$A$2:$A$10000=$A34))</f>
      </c>
      <c r="C34" s="13">
        <f t="array" aca="1" ref="C34" ca="1">MIN(IF((DATEDIF(IF(Dati!$D$2:$D$10000&gt;TODAY(),TODAY(),Dati!$D$2:$D$10000),TODAY(),"y")&lt;=3),IF(Dati!$A$2:$A$10000=$A34,Dati!$C$2:$C$10000)))</f>
      </c>
      <c r="D34" s="13">
        <f t="array" aca="1" ref="D34" ca="1">MAX(IF((DATEDIF(IF(Dati!$D$2:$D$10000&gt;TODAY(),TODAY(),Dati!$D$2:$D$10000),TODAY(),"y")&lt;=3),IF(Dati!$A$2:$A$10000=$A34,Dati!$C$2:$C$10000)))</f>
      </c>
      <c r="E34" s="14">
        <f t="array" aca="1" ref="E34" ca="1">IFERROR(AVERAGE(IF((DATEDIF(IF(Dati!$D$2:$D$10000&gt;TODAY(),TODAY(),Dati!$D$2:$D$10000),TODAY(),"y")&lt;=3),IF(Dati!$A$2:$A$10000=$A34,Dati!$C$2:$C$10000))),"")</f>
      </c>
      <c r="F34" s="13">
        <f>VLOOKUP(A34,Normas!A:B,2,FALSE)</f>
      </c>
      <c r="G34" s="13">
        <f>F34*0.3</f>
      </c>
      <c r="H34" s="13">
        <f>COUNTIFS(Dati!A$2:A$10000,'Kopsavilkums 30%'!$A34,Dati!$E$2:$E$10000,"&lt;=3",Dati!$C$2:$C$10000,"&gt;"&amp;G34)</f>
      </c>
      <c r="I34" s="15" cm="1">
        <f t="array" ref="I34">IF($H34=0,"",MAX(IF(Dati!$A$2:$A$10000='Kopsavilkums 30%'!$A34,IF(Dati!$C$2:$C$10000&gt;Dati!$H$2:$H$10000,Dati!$D$2:$D$10000))))</f>
      </c>
      <c r="J34" s="13" cm="1">
        <f t="array" ref="J34">IF($I34="","",MAX(IF(Dati!$A$2:$A$10000='Kopsavilkums 30%'!$A34,IF(Dati!$D$2:$D$10000='Kopsavilkums 30%'!$I34,Dati!$C$2:$C$10000))))</f>
      </c>
      <c r="K34" s="16">
        <f ca="1">IF(B34=0,"Rādītājs nav noteikts",IF(AND(B34&lt;3,H34=0),"Rādītājs noteikts mazāk kā 3 reizes",IF(H34&gt;1,CONCATENATE("Rādītājs 30% no normas pārsniedz ",""&amp;H34&amp;""," gadījumos"),IF(H34=1,CONCATENATE("Rādītājs 30% no normas pārsniedz ",""&amp;H34&amp;""," gadījumā"),""))))</f>
      </c>
    </row>
    <row r="35" spans="1:11" x14ac:dyDescent="0.2">
      <c r="A35" s="13" t="s">
        <v>56</v>
      </c>
      <c r="B35" s="13">
        <f t="array" aca="1" ref="B35" ca="1">SUMPRODUCT((DATEDIF(IF(Dati!$D$2:$D$10000&gt;TODAY(),TODAY(),Dati!$D$2:$D$10000),TODAY(),"y")&lt;=3)*(Dati!$A$2:$A$10000=$A35))</f>
      </c>
      <c r="C35" s="13">
        <f t="array" aca="1" ref="C35" ca="1">MIN(IF((DATEDIF(IF(Dati!$D$2:$D$10000&gt;TODAY(),TODAY(),Dati!$D$2:$D$10000),TODAY(),"y")&lt;=3),IF(Dati!$A$2:$A$10000=$A35,Dati!$C$2:$C$10000)))</f>
      </c>
      <c r="D35" s="13">
        <f t="array" aca="1" ref="D35" ca="1">MAX(IF((DATEDIF(IF(Dati!$D$2:$D$10000&gt;TODAY(),TODAY(),Dati!$D$2:$D$10000),TODAY(),"y")&lt;=3),IF(Dati!$A$2:$A$10000=$A35,Dati!$C$2:$C$10000)))</f>
      </c>
      <c r="E35" s="14">
        <f t="array" aca="1" ref="E35" ca="1">IFERROR(AVERAGE(IF((DATEDIF(IF(Dati!$D$2:$D$10000&gt;TODAY(),TODAY(),Dati!$D$2:$D$10000),TODAY(),"y")&lt;=3),IF(Dati!$A$2:$A$10000=$A35,Dati!$C$2:$C$10000))),"")</f>
      </c>
      <c r="F35" s="13">
        <f>VLOOKUP(A35,Normas!A:B,2,FALSE)</f>
      </c>
      <c r="G35" s="13">
        <f>F35*0.3</f>
      </c>
      <c r="H35" s="13">
        <f>COUNTIFS(Dati!A$2:A$10000,'Kopsavilkums 30%'!$A35,Dati!$E$2:$E$10000,"&lt;=3",Dati!$C$2:$C$10000,"&gt;"&amp;G35)</f>
      </c>
      <c r="I35" s="15" cm="1">
        <f t="array" ref="I35">IF($H35=0,"",MAX(IF(Dati!$A$2:$A$10000='Kopsavilkums 30%'!$A35,IF(Dati!$C$2:$C$10000&gt;Dati!$H$2:$H$10000,Dati!$D$2:$D$10000))))</f>
      </c>
      <c r="J35" s="13" cm="1">
        <f t="array" ref="J35">IF($I35="","",MAX(IF(Dati!$A$2:$A$10000='Kopsavilkums 30%'!$A35,IF(Dati!$D$2:$D$10000='Kopsavilkums 30%'!$I35,Dati!$C$2:$C$10000))))</f>
      </c>
      <c r="K35" s="16">
        <f ca="1">IF(B35=0,"Rādītājs nav noteikts",IF(AND(B35&lt;3,H35=0),"Rādītājs noteikts mazāk kā 3 reizes",IF(H35&gt;1,CONCATENATE("Rādītājs 30% no normas pārsniedz ",""&amp;H35&amp;""," gadījumos"),IF(H35=1,CONCATENATE("Rādītājs 30% no normas pārsniedz ",""&amp;H35&amp;""," gadījumā"),""))))</f>
      </c>
    </row>
    <row r="36" spans="1:11" x14ac:dyDescent="0.2">
      <c r="A36" s="13" t="s">
        <v>57</v>
      </c>
      <c r="B36" s="13">
        <f t="array" aca="1" ref="B36" ca="1">SUMPRODUCT((DATEDIF(IF(Dati!$D$2:$D$10000&gt;TODAY(),TODAY(),Dati!$D$2:$D$10000),TODAY(),"y")&lt;=3)*(Dati!$A$2:$A$10000=$A36))</f>
      </c>
      <c r="C36" s="13">
        <f t="array" aca="1" ref="C36" ca="1">MIN(IF((DATEDIF(IF(Dati!$D$2:$D$10000&gt;TODAY(),TODAY(),Dati!$D$2:$D$10000),TODAY(),"y")&lt;=3),IF(Dati!$A$2:$A$10000=$A36,Dati!$C$2:$C$10000)))</f>
      </c>
      <c r="D36" s="13">
        <f t="array" aca="1" ref="D36" ca="1">MAX(IF((DATEDIF(IF(Dati!$D$2:$D$10000&gt;TODAY(),TODAY(),Dati!$D$2:$D$10000),TODAY(),"y")&lt;=3),IF(Dati!$A$2:$A$10000=$A36,Dati!$C$2:$C$10000)))</f>
      </c>
      <c r="E36" s="14">
        <f t="array" aca="1" ref="E36" ca="1">IFERROR(AVERAGE(IF((DATEDIF(IF(Dati!$D$2:$D$10000&gt;TODAY(),TODAY(),Dati!$D$2:$D$10000),TODAY(),"y")&lt;=3),IF(Dati!$A$2:$A$10000=$A36,Dati!$C$2:$C$10000))),"")</f>
      </c>
      <c r="F36" s="13">
        <f>VLOOKUP(A36,Normas!A:B,2,FALSE)</f>
      </c>
      <c r="G36" s="13">
        <f>F36</f>
      </c>
      <c r="H36" s="13">
        <f>COUNTIFS(Dati!A$2:A$10000,'Kopsavilkums 30%'!$A36,Dati!$E$2:$E$10000,"&lt;=3",Dati!$C$2:$C$10000,"&gt;"&amp;G36)</f>
      </c>
      <c r="I36" s="15" cm="1">
        <f t="array" ref="I36">IF($H36=0,"",MAX(IF(Dati!$A$2:$A$10000='Kopsavilkums 30%'!$A36,IF(Dati!$C$2:$C$10000&gt;Dati!$H$2:$H$10000,Dati!$D$2:$D$10000))))</f>
      </c>
      <c r="J36" s="13" cm="1">
        <f t="array" ref="J36">IF($I36="","",MAX(IF(Dati!$A$2:$A$10000='Kopsavilkums 30%'!$A36,IF(Dati!$D$2:$D$10000='Kopsavilkums 30%'!$I36,Dati!$C$2:$C$10000))))</f>
      </c>
      <c r="K36" s="16">
        <f ca="1">IF(B36=0,"Rādītājs nav noteikts",IF(AND(B36&lt;3,H36=0),"Rādītājs noteikts mazāk kā 3 reizes",IF(H36&gt;1,CONCATENATE("Rādītājs neatbilst normai ",""&amp;H36&amp;""," gadījumos"),IF(H36=1,CONCATENATE("Rādītājs neatbilst normai ",""&amp;H36&amp;""," gadījumā"),""))))</f>
      </c>
    </row>
    <row r="37" spans="1:11" x14ac:dyDescent="0.2">
      <c r="A37" s="13" t="s">
        <v>58</v>
      </c>
      <c r="B37" s="13">
        <f t="array" aca="1" ref="B37" ca="1">SUMPRODUCT((DATEDIF(IF(Dati!$D$2:$D$10000&gt;TODAY(),TODAY(),Dati!$D$2:$D$10000),TODAY(),"y")&lt;=3)*(Dati!$A$2:$A$10000=$A37))</f>
      </c>
      <c r="C37" s="13">
        <f>""</f>
      </c>
      <c r="D37" s="13">
        <f>""</f>
      </c>
      <c r="E37" s="14">
        <f>""</f>
      </c>
      <c r="F37" s="13">
        <f>VLOOKUP(A37,Normas!A:B,2,FALSE)</f>
      </c>
      <c r="G37" s="13">
        <f>F37</f>
      </c>
      <c r="H37" s="13">
        <f>COUNTIFS(Dati!A$2:A$10000,'Kopsavilkums 30%'!$A37,Dati!$E$2:$E$10000,"&lt;=3",Dati!$C$2:$C$10000,"&lt;&gt;"&amp;F37)</f>
      </c>
      <c r="I37" s="15" cm="1">
        <f t="array" ref="I37">IF($H37=0,"",MAX(IF(Dati!$A$2:$A$10000='Kopsavilkums 30%'!$A37,IF(Dati!$C$2:$C$10000&lt;&gt;G37,Dati!$D$2:$D$10000))))</f>
      </c>
      <c r="J37" s="13" cm="1">
        <f t="array" ref="J37">IF($I37="","",INDEX(Dati!$C$2:$C$10000,MATCH(1,(Dati!$A$2:$A$10000=$A37)*(Dati!$D$2:$D$10000=$I37),0)))</f>
      </c>
      <c r="K37" s="16">
        <f ca="1">IF(B37=0,"Rādītājs nav noteikts",IF(H37&gt;1,CONCATENATE("Rādītājs neatbilst normai ",""&amp;H37&amp;""," gadījumos"),IF(H37=1,CONCATENATE("Rādītājs neatbilst normai ",""&amp;H37&amp;""," gadījumā"),"")))</f>
      </c>
    </row>
    <row r="38" spans="1:11" x14ac:dyDescent="0.2">
      <c r="A38" s="13" t="s">
        <v>59</v>
      </c>
      <c r="B38" s="13">
        <f t="array" aca="1" ref="B38" ca="1">SUMPRODUCT((DATEDIF(IF(Dati!$D$2:$D$10000&gt;TODAY(),TODAY(),Dati!$D$2:$D$10000),TODAY(),"y")&lt;=3)*(Dati!$A$2:$A$10000=$A38))</f>
      </c>
      <c r="C38" s="13">
        <f t="array" aca="1" ref="C38" ca="1">MIN(IF((DATEDIF(IF(Dati!$D$2:$D$10000&gt;TODAY(),TODAY(),Dati!$D$2:$D$10000),TODAY(),"y")&lt;=3),IF(Dati!$A$2:$A$10000=$A38,Dati!$C$2:$C$10000)))</f>
      </c>
      <c r="D38" s="13">
        <f t="array" aca="1" ref="D38" ca="1">MAX(IF((DATEDIF(IF(Dati!$D$2:$D$10000&gt;TODAY(),TODAY(),Dati!$D$2:$D$10000),TODAY(),"y")&lt;=3),IF(Dati!$A$2:$A$10000=$A38,Dati!$C$2:$C$10000)))</f>
      </c>
      <c r="E38" s="14">
        <f t="array" aca="1" ref="E38" ca="1">IFERROR(AVERAGE(IF((DATEDIF(IF(Dati!$D$2:$D$10000&gt;TODAY(),TODAY(),Dati!$D$2:$D$10000),TODAY(),"y")&lt;=3),IF(Dati!$A$2:$A$10000=$A38,Dati!$C$2:$C$10000))),"")</f>
      </c>
      <c r="F38" s="13">
        <f>VLOOKUP(A38,Normas!A:B,2,FALSE)</f>
      </c>
      <c r="G38" s="13">
        <f t="shared" ref="G38:G53" si="6">F38*0.3</f>
      </c>
      <c r="H38" s="13">
        <f>COUNTIFS(Dati!A$2:A$10000,'Kopsavilkums 30%'!$A38,Dati!$E$2:$E$10000,"&lt;=3",Dati!$C$2:$C$10000,"&gt;"&amp;G38)</f>
      </c>
      <c r="I38" s="15" cm="1">
        <f t="array" ref="I38">IF($H38=0,"",MAX(IF(Dati!$A$2:$A$10000='Kopsavilkums 30%'!$A38,IF(Dati!$C$2:$C$10000&gt;Dati!$H$2:$H$10000,Dati!$D$2:$D$10000))))</f>
      </c>
      <c r="J38" s="13" cm="1">
        <f t="array" ref="J38">IF($I38="","",MAX(IF(Dati!$A$2:$A$10000='Kopsavilkums 30%'!$A38,IF(Dati!$D$2:$D$10000='Kopsavilkums 30%'!$I38,Dati!$C$2:$C$10000))))</f>
      </c>
      <c r="K38" s="16">
        <f t="shared" ref="K38" ca="1" si="7">IF(B38=0,"Rādītājs nav noteikts",IF(AND(B38&lt;3,H38=0),"Rādītājs noteikts mazāk kā 3 reizes",IF(H38&gt;1,CONCATENATE("Rādītājs 30% no normas pārsniedz ",""&amp;H38&amp;""," gadījumos"),IF(H38=1,CONCATENATE("Rādītājs 30% no normas pārsniedz ",""&amp;H38&amp;""," gadījumā"),""))))</f>
      </c>
    </row>
    <row r="39" spans="1:11" x14ac:dyDescent="0.2">
      <c r="A39" s="13" t="s">
        <v>60</v>
      </c>
      <c r="B39" s="13">
        <f t="array" aca="1" ref="B39" ca="1">SUMPRODUCT((DATEDIF(IF(Dati!$D$2:$D$10000&gt;TODAY(),TODAY(),Dati!$D$2:$D$10000),TODAY(),"y")&lt;=3)*(Dati!$A$2:$A$10000=$A39))</f>
      </c>
      <c r="C39" s="13">
        <f t="array" aca="1" ref="C39" ca="1">MIN(IF((DATEDIF(IF(Dati!$D$2:$D$10000&gt;TODAY(),TODAY(),Dati!$D$2:$D$10000),TODAY(),"y")&lt;=3),IF(Dati!$A$2:$A$10000=$A39,Dati!$C$2:$C$10000)))</f>
      </c>
      <c r="D39" s="13">
        <f t="array" aca="1" ref="D39" ca="1">MAX(IF((DATEDIF(IF(Dati!$D$2:$D$10000&gt;TODAY(),TODAY(),Dati!$D$2:$D$10000),TODAY(),"y")&lt;=3),IF(Dati!$A$2:$A$10000=$A39,Dati!$C$2:$C$10000)))</f>
      </c>
      <c r="E39" s="14">
        <f t="array" aca="1" ref="E39" ca="1">IFERROR(AVERAGE(IF((DATEDIF(IF(Dati!$D$2:$D$10000&gt;TODAY(),TODAY(),Dati!$D$2:$D$10000),TODAY(),"y")&lt;=3),IF(Dati!$A$2:$A$10000=$A39,Dati!$C$2:$C$10000))),"")</f>
      </c>
      <c r="F39" s="13">
        <f>VLOOKUP(A39,Normas!A:B,2,FALSE)</f>
      </c>
      <c r="G39" s="13">
        <f>F39*0.3</f>
      </c>
      <c r="H39" s="13">
        <f>COUNTIFS(Dati!A$2:A$10000,'Kopsavilkums 30%'!$A39,Dati!$E$2:$E$10000,"&lt;=3",Dati!$C$2:$C$10000,"&gt;"&amp;G39)</f>
      </c>
      <c r="I39" s="15" cm="1">
        <f t="array" ref="I39">IF($H39=0,"",MAX(IF(Dati!$A$2:$A$10000='Kopsavilkums 30%'!$A39,IF(Dati!$C$2:$C$10000&gt;Dati!$H$2:$H$10000,Dati!$D$2:$D$10000))))</f>
      </c>
      <c r="J39" s="13" cm="1">
        <f t="array" ref="J39">IF($I39="","",MAX(IF(Dati!$A$2:$A$10000='Kopsavilkums 30%'!$A39,IF(Dati!$D$2:$D$10000='Kopsavilkums 30%'!$I39,Dati!$C$2:$C$10000))))</f>
      </c>
      <c r="K39" s="16">
        <f>IF('Vispārīga informācija'!B$5&lt;&gt;"Jā","Rādītājs nav jānosaka",IF(B39=0,"Rādītājs nav noteikts",IF(AND(B39&lt;3,H39=0),"Rādītājs noteikts mazāk nekā 3 reizes",IF(H39&gt;1,CONCATENATE("Rādītājs 30% no normas pārsniedz ",""&amp;H39&amp;""," gadījumos"),IF(H39=1,CONCATENATE("Rādītājs 30% no normas pārsniedz ",""&amp;H39&amp;""," gadījumā"),"")))))</f>
      </c>
    </row>
    <row r="40" spans="1:11" x14ac:dyDescent="0.2">
      <c r="A40" s="13" t="s">
        <v>61</v>
      </c>
      <c r="B40" s="13">
        <f t="array" aca="1" ref="B40" ca="1">SUMPRODUCT((DATEDIF(IF(Dati!$D$2:$D$10000&gt;TODAY(),TODAY(),Dati!$D$2:$D$10000),TODAY(),"y")&lt;=3)*(Dati!$A$2:$A$10000=$A40))</f>
      </c>
      <c r="C40" s="13">
        <f t="array" aca="1" ref="C40" ca="1">MIN(IF((DATEDIF(IF(Dati!$D$2:$D$10000&gt;TODAY(),TODAY(),Dati!$D$2:$D$10000),TODAY(),"y")&lt;=3),IF(Dati!$A$2:$A$10000=$A40,Dati!$C$2:$C$10000)))</f>
      </c>
      <c r="D40" s="13">
        <f t="array" aca="1" ref="D40" ca="1">MAX(IF((DATEDIF(IF(Dati!$D$2:$D$10000&gt;TODAY(),TODAY(),Dati!$D$2:$D$10000),TODAY(),"y")&lt;=3),IF(Dati!$A$2:$A$10000=$A40,Dati!$C$2:$C$10000)))</f>
      </c>
      <c r="E40" s="14">
        <f t="array" aca="1" ref="E40" ca="1">IFERROR(AVERAGE(IF((DATEDIF(IF(Dati!$D$2:$D$10000&gt;TODAY(),TODAY(),Dati!$D$2:$D$10000),TODAY(),"y")&lt;=3),IF(Dati!$A$2:$A$10000=$A40,Dati!$C$2:$C$10000))),"")</f>
      </c>
      <c r="F40" s="13">
        <f>VLOOKUP(A40,Normas!A:B,2,FALSE)</f>
      </c>
      <c r="G40" s="13">
        <f>F40*0.3</f>
      </c>
      <c r="H40" s="13">
        <f>COUNTIFS(Dati!A$2:A$10000,'Kopsavilkums 30%'!$A40,Dati!$E$2:$E$10000,"&lt;=3",Dati!$C$2:$C$10000,"&gt;"&amp;G40)</f>
      </c>
      <c r="I40" s="15" cm="1">
        <f t="array" ref="I40">IF($H40=0,"",MAX(IF(Dati!$A$2:$A$10000='Kopsavilkums 30%'!$A40,IF(Dati!$C$2:$C$10000&gt;Dati!$H$2:$H$10000,Dati!$D$2:$D$10000))))</f>
      </c>
      <c r="J40" s="13" cm="1">
        <f t="array" ref="J40">IF($I40="","",MAX(IF(Dati!$A$2:$A$10000='Kopsavilkums 30%'!$A40,IF(Dati!$D$2:$D$10000='Kopsavilkums 30%'!$I40,Dati!$C$2:$C$10000))))</f>
      </c>
      <c r="K40" s="16">
        <f t="shared" ref="K40:K41" ca="1" si="8">IF(B40=0,"Rādītājs nav noteikts",IF(AND(B40&lt;3,H40=0),"Rādītājs noteikts mazāk kā 3 reizes",IF(H40&gt;1,CONCATENATE("Rādītājs 30% no normas pārsniedz ",""&amp;H40&amp;""," gadījumos"),IF(H40=1,CONCATENATE("Rādītājs 30% no normas pārsniedz ",""&amp;H40&amp;""," gadījumā"),""))))</f>
      </c>
    </row>
    <row r="41" spans="1:11" x14ac:dyDescent="0.2">
      <c r="A41" s="13" t="s">
        <v>62</v>
      </c>
      <c r="B41" s="13">
        <f t="array" aca="1" ref="B41" ca="1">SUMPRODUCT((DATEDIF(IF(Dati!$D$2:$D$10000&gt;TODAY(),TODAY(),Dati!$D$2:$D$10000),TODAY(),"y")&lt;=3)*(Dati!$A$2:$A$10000=$A41))</f>
      </c>
      <c r="C41" s="13">
        <f t="array" aca="1" ref="C41" ca="1">MIN(IF((DATEDIF(IF(Dati!$D$2:$D$10000&gt;TODAY(),TODAY(),Dati!$D$2:$D$10000),TODAY(),"y")&lt;=3),IF(Dati!$A$2:$A$10000=$A41,Dati!$C$2:$C$10000)))</f>
      </c>
      <c r="D41" s="13">
        <f t="array" aca="1" ref="D41" ca="1">MAX(IF((DATEDIF(IF(Dati!$D$2:$D$10000&gt;TODAY(),TODAY(),Dati!$D$2:$D$10000),TODAY(),"y")&lt;=3),IF(Dati!$A$2:$A$10000=$A41,Dati!$C$2:$C$10000)))</f>
      </c>
      <c r="E41" s="14">
        <f t="array" aca="1" ref="E41" ca="1">IFERROR(AVERAGE(IF((DATEDIF(IF(Dati!$D$2:$D$10000&gt;TODAY(),TODAY(),Dati!$D$2:$D$10000),TODAY(),"y")&lt;=3),IF(Dati!$A$2:$A$10000=$A41,Dati!$C$2:$C$10000))),"")</f>
      </c>
      <c r="F41" s="13">
        <f>VLOOKUP(A41,Normas!A:B,2,FALSE)</f>
      </c>
      <c r="G41" s="13">
        <f>F41*0.3</f>
      </c>
      <c r="H41" s="13">
        <f>COUNTIFS(Dati!A$2:A$10000,'Kopsavilkums 30%'!$A41,Dati!$E$2:$E$10000,"&lt;=3",Dati!$C$2:$C$10000,"&gt;"&amp;G41)</f>
      </c>
      <c r="I41" s="15" cm="1">
        <f t="array" ref="I41">IF($H41=0,"",MAX(IF(Dati!$A$2:$A$10000='Kopsavilkums 30%'!$A41,IF(Dati!$C$2:$C$10000&gt;Dati!$H$2:$H$10000,Dati!$D$2:$D$10000))))</f>
      </c>
      <c r="J41" s="13" cm="1">
        <f t="array" ref="J41">IF($I41="","",MAX(IF(Dati!$A$2:$A$10000='Kopsavilkums 30%'!$A41,IF(Dati!$D$2:$D$10000='Kopsavilkums 30%'!$I41,Dati!$C$2:$C$10000))))</f>
      </c>
      <c r="K41" s="16">
        <f ca="1">IF(B41=0,"Rādītājs nav noteikts",IF(AND(B41&lt;3,H41=0),"Rādītājs noteikts mazāk kā 3 reizes",IF(H41&gt;1,CONCATENATE("Rādītājs 30% no normas pārsniedz ",""&amp;H41&amp;""," gadījumos"),IF(H41=1,CONCATENATE("Rādītājs 30% no normas pārsniedz ",""&amp;H41&amp;""," gadījumā"),""))))</f>
      </c>
    </row>
    <row r="42" spans="1:11" x14ac:dyDescent="0.2">
      <c r="A42" s="13" t="s">
        <v>63</v>
      </c>
      <c r="B42" s="13">
        <f t="array" aca="1" ref="B42" ca="1">SUMPRODUCT((DATEDIF(IF(Dati!$D$2:$D$10000&gt;TODAY(),TODAY(),Dati!$D$2:$D$10000),TODAY(),"y")&lt;=3)*(Dati!$A$2:$A$10000=$A42))</f>
      </c>
      <c r="C42" s="13">
        <f t="array" aca="1" ref="C42" ca="1">MIN(IF((DATEDIF(IF(Dati!$D$2:$D$10000&gt;TODAY(),TODAY(),Dati!$D$2:$D$10000),TODAY(),"y")&lt;=3),IF(Dati!$A$2:$A$10000=$A42,Dati!$C$2:$C$10000)))</f>
      </c>
      <c r="D42" s="13">
        <f t="array" aca="1" ref="D42" ca="1">MAX(IF((DATEDIF(IF(Dati!$D$2:$D$10000&gt;TODAY(),TODAY(),Dati!$D$2:$D$10000),TODAY(),"y")&lt;=3),IF(Dati!$A$2:$A$10000=$A42,Dati!$C$2:$C$10000)))</f>
      </c>
      <c r="E42" s="14">
        <f t="array" aca="1" ref="E42" ca="1">IFERROR(AVERAGE(IF((DATEDIF(IF(Dati!$D$2:$D$10000&gt;TODAY(),TODAY(),Dati!$D$2:$D$10000),TODAY(),"y")&lt;=3),IF(Dati!$A$2:$A$10000=$A42,Dati!$C$2:$C$10000))),"")</f>
      </c>
      <c r="F42" s="13">
        <f>VLOOKUP(A42,Normas!A:B,2,FALSE)</f>
      </c>
      <c r="G42" s="13">
        <f>F42*0.3</f>
      </c>
      <c r="H42" s="13">
        <f>COUNTIFS(Dati!A$2:A$10000,'Kopsavilkums 30%'!$A42,Dati!$E$2:$E$10000,"&lt;=3",Dati!$C$2:$C$10000,"&gt;"&amp;G42)</f>
      </c>
      <c r="I42" s="15" cm="1">
        <f t="array" ref="I42">IF($H42=0,"",MAX(IF(Dati!$A$2:$A$10000='Kopsavilkums 30%'!$A42,IF(Dati!$C$2:$C$10000&gt;Dati!$H$2:$H$10000,Dati!$D$2:$D$10000))))</f>
      </c>
      <c r="J42" s="13" cm="1">
        <f t="array" ref="J42">IF($I42="","",MAX(IF(Dati!$A$2:$A$10000='Kopsavilkums 30%'!$A42,IF(Dati!$D$2:$D$10000='Kopsavilkums 30%'!$I42,Dati!$C$2:$C$10000))))</f>
      </c>
      <c r="K42" s="16">
        <f ca="1">IF(B42=0,"Rādītājs nav noteikts",IF(AND(B42&lt;3,H42=0),"Rādītājs noteikts mazāk kā 3 reizes",IF(H42&gt;1,CONCATENATE("Rādītājs 30% no normas pārsniedz ",""&amp;H42&amp;""," gadījumos"),IF(H42=1,CONCATENATE("Rādītājs 30% no normas pārsniedz ",""&amp;H42&amp;""," gadījumā"),""))))</f>
      </c>
    </row>
    <row r="43" spans="1:11" x14ac:dyDescent="0.2">
      <c r="A43" s="13" t="s">
        <v>64</v>
      </c>
      <c r="B43" s="13">
        <f t="array" aca="1" ref="B43" ca="1">SUMPRODUCT((DATEDIF(IF(Dati!$D$2:$D$10000&gt;TODAY(),TODAY(),Dati!$D$2:$D$10000),TODAY(),"y")&lt;=3)*(Dati!$A$2:$A$10000=$A43))</f>
      </c>
      <c r="C43" s="13">
        <f t="array" aca="1" ref="C43" ca="1">MIN(IF((DATEDIF(IF(Dati!$D$2:$D$10000&gt;TODAY(),TODAY(),Dati!$D$2:$D$10000),TODAY(),"y")&lt;=3),IF(Dati!$A$2:$A$10000=$A43,Dati!$C$2:$C$10000)))</f>
      </c>
      <c r="D43" s="13">
        <f t="array" aca="1" ref="D43" ca="1">MAX(IF((DATEDIF(IF(Dati!$D$2:$D$10000&gt;TODAY(),TODAY(),Dati!$D$2:$D$10000),TODAY(),"y")&lt;=3),IF(Dati!$A$2:$A$10000=$A43,Dati!$C$2:$C$10000)))</f>
      </c>
      <c r="E43" s="14">
        <f t="array" aca="1" ref="E43" ca="1">IFERROR(AVERAGE(IF((DATEDIF(IF(Dati!$D$2:$D$10000&gt;TODAY(),TODAY(),Dati!$D$2:$D$10000),TODAY(),"y")&lt;=3),IF(Dati!$A$2:$A$10000=$A43,Dati!$C$2:$C$10000))),"")</f>
      </c>
      <c r="F43" s="13">
        <f>VLOOKUP(A43,Normas!A:B,2,FALSE)</f>
      </c>
      <c r="G43" s="13">
        <f>F43*0.3</f>
      </c>
      <c r="H43" s="13">
        <f>COUNTIFS(Dati!A$2:A$10000,'Kopsavilkums 30%'!$A43,Dati!$E$2:$E$10000,"&lt;=3",Dati!$C$2:$C$10000,"&gt;"&amp;G43)</f>
      </c>
      <c r="I43" s="15" cm="1">
        <f t="array" ref="I43">IF($H43=0,"",MAX(IF(Dati!$A$2:$A$10000='Kopsavilkums 30%'!$A43,IF(Dati!$C$2:$C$10000&gt;Dati!$H$2:$H$10000,Dati!$D$2:$D$10000))))</f>
      </c>
      <c r="J43" s="13" cm="1">
        <f t="array" ref="J43">IF($I43="","",MAX(IF(Dati!$A$2:$A$10000='Kopsavilkums 30%'!$A43,IF(Dati!$D$2:$D$10000='Kopsavilkums 30%'!$I43,Dati!$C$2:$C$10000))))</f>
      </c>
      <c r="K43" s="16">
        <f t="shared" ref="K43:K53" ca="1" si="9">IF(B43=0,"Rādītājs nav noteikts",IF(AND(B43&lt;3,H43=0),"Rādītājs noteikts mazāk kā 3 reizes",IF(H43&gt;1,CONCATENATE("Rādītājs 30% no normas pārsniedz ",""&amp;H43&amp;""," gadījumos"),IF(H43=1,CONCATENATE("Rādītājs 30% no normas pārsniedz ",""&amp;H43&amp;""," gadījumā"),""))))</f>
      </c>
    </row>
    <row r="44" spans="1:11" x14ac:dyDescent="0.2">
      <c r="A44" s="13" t="s">
        <v>65</v>
      </c>
      <c r="B44" s="13">
        <f t="array" aca="1" ref="B44" ca="1">SUMPRODUCT((DATEDIF(IF(Dati!$D$2:$D$10000&gt;TODAY(),TODAY(),Dati!$D$2:$D$10000),TODAY(),"y")&lt;=3)*(Dati!$A$2:$A$10000=$A44))</f>
      </c>
      <c r="C44" s="13">
        <f t="array" aca="1" ref="C44" ca="1">MIN(IF((DATEDIF(IF(Dati!$D$2:$D$10000&gt;TODAY(),TODAY(),Dati!$D$2:$D$10000),TODAY(),"y")&lt;=3),IF(Dati!$A$2:$A$10000=$A44,Dati!$C$2:$C$10000)))</f>
      </c>
      <c r="D44" s="13">
        <f t="array" aca="1" ref="D44" ca="1">MAX(IF((DATEDIF(IF(Dati!$D$2:$D$10000&gt;TODAY(),TODAY(),Dati!$D$2:$D$10000),TODAY(),"y")&lt;=3),IF(Dati!$A$2:$A$10000=$A44,Dati!$C$2:$C$10000)))</f>
      </c>
      <c r="E44" s="14">
        <f t="array" aca="1" ref="E44" ca="1">IFERROR(AVERAGE(IF((DATEDIF(IF(Dati!$D$2:$D$10000&gt;TODAY(),TODAY(),Dati!$D$2:$D$10000),TODAY(),"y")&lt;=3),IF(Dati!$A$2:$A$10000=$A44,Dati!$C$2:$C$10000))),"")</f>
      </c>
      <c r="F44" s="13">
        <f>VLOOKUP(A44,Normas!A:B,2,FALSE)</f>
      </c>
      <c r="G44" s="13">
        <f>F44*0.3</f>
      </c>
      <c r="H44" s="13">
        <f>COUNTIFS(Dati!A$2:A$10000,'Kopsavilkums 30%'!$A44,Dati!$E$2:$E$10000,"&lt;=3",Dati!$C$2:$C$10000,"&gt;"&amp;G44)</f>
      </c>
      <c r="I44" s="15" cm="1">
        <f t="array" ref="I44">IF($H44=0,"",MAX(IF(Dati!$A$2:$A$10000='Kopsavilkums 30%'!$A44,IF(Dati!$C$2:$C$10000&gt;Dati!$H$2:$H$10000,Dati!$D$2:$D$10000))))</f>
      </c>
      <c r="J44" s="13" cm="1">
        <f t="array" ref="J44">IF($I44="","",MAX(IF(Dati!$A$2:$A$10000='Kopsavilkums 30%'!$A44,IF(Dati!$D$2:$D$10000='Kopsavilkums 30%'!$I44,Dati!$C$2:$C$10000))))</f>
      </c>
      <c r="K44" s="16">
        <f ca="1">IF(B44=0,"Rādītājs nav noteikts",IF(AND(B44&lt;3,H44=0),"Rādītājs noteikts mazāk kā 3 reizes",IF(H44&gt;1,CONCATENATE("Rādītājs 30% no normas pārsniedz ",""&amp;H44&amp;""," gadījumos"),IF(H44=1,CONCATENATE("Rādītājs 30% no normas pārsniedz ",""&amp;H44&amp;""," gadījumā"),""))))</f>
      </c>
    </row>
    <row r="45" spans="1:11" x14ac:dyDescent="0.2">
      <c r="A45" s="13" t="s">
        <v>66</v>
      </c>
      <c r="B45" s="13">
        <f t="array" aca="1" ref="B45" ca="1">SUMPRODUCT((DATEDIF(IF(Dati!$D$2:$D$10000&gt;TODAY(),TODAY(),Dati!$D$2:$D$10000),TODAY(),"y")&lt;=3)*(Dati!$A$2:$A$10000=$A45))</f>
      </c>
      <c r="C45" s="13">
        <f t="array" aca="1" ref="C45" ca="1">MIN(IF((DATEDIF(IF(Dati!$D$2:$D$10000&gt;TODAY(),TODAY(),Dati!$D$2:$D$10000),TODAY(),"y")&lt;=3),IF(Dati!$A$2:$A$10000=$A45,Dati!$C$2:$C$10000)))</f>
      </c>
      <c r="D45" s="13">
        <f t="array" aca="1" ref="D45" ca="1">MAX(IF((DATEDIF(IF(Dati!$D$2:$D$10000&gt;TODAY(),TODAY(),Dati!$D$2:$D$10000),TODAY(),"y")&lt;=3),IF(Dati!$A$2:$A$10000=$A45,Dati!$C$2:$C$10000)))</f>
      </c>
      <c r="E45" s="14">
        <f t="array" aca="1" ref="E45" ca="1">IFERROR(AVERAGE(IF((DATEDIF(IF(Dati!$D$2:$D$10000&gt;TODAY(),TODAY(),Dati!$D$2:$D$10000),TODAY(),"y")&lt;=3),IF(Dati!$A$2:$A$10000=$A45,Dati!$C$2:$C$10000))),"")</f>
      </c>
      <c r="F45" s="13">
        <f>VLOOKUP(A45,Normas!A:B,2,FALSE)</f>
      </c>
      <c r="G45" s="13">
        <f>F45*0.3</f>
      </c>
      <c r="H45" s="13">
        <f>COUNTIFS(Dati!A$2:A$10000,'Kopsavilkums 30%'!$A45,Dati!$E$2:$E$10000,"&lt;=3",Dati!$C$2:$C$10000,"&gt;"&amp;G45)</f>
      </c>
      <c r="I45" s="15" cm="1">
        <f t="array" ref="I45">IF($H45=0,"",MAX(IF(Dati!$A$2:$A$10000='Kopsavilkums 30%'!$A45,IF(Dati!$C$2:$C$10000&gt;Dati!$H$2:$H$10000,Dati!$D$2:$D$10000))))</f>
      </c>
      <c r="J45" s="13" cm="1">
        <f t="array" ref="J45">IF($I45="","",MAX(IF(Dati!$A$2:$A$10000='Kopsavilkums 30%'!$A45,IF(Dati!$D$2:$D$10000='Kopsavilkums 30%'!$I45,Dati!$C$2:$C$10000))))</f>
      </c>
      <c r="K45" s="16">
        <f ca="1">IF(B45=0,"Rādītājs nav noteikts",IF(AND(B45&lt;3,H45=0),"Rādītājs noteikts mazāk kā 3 reizes",IF(H45&gt;1,CONCATENATE("Rādītājs 30% no normas pārsniedz ",""&amp;H45&amp;""," gadījumos"),IF(H45=1,CONCATENATE("Rādītājs 30% no normas pārsniedz ",""&amp;H45&amp;""," gadījumā"),""))))</f>
      </c>
    </row>
    <row r="46" spans="1:11" x14ac:dyDescent="0.2">
      <c r="A46" s="13" t="s">
        <v>67</v>
      </c>
      <c r="B46" s="13">
        <f t="array" aca="1" ref="B46" ca="1">SUMPRODUCT((DATEDIF(IF(Dati!$D$2:$D$10000&gt;TODAY(),TODAY(),Dati!$D$2:$D$10000),TODAY(),"y")&lt;=3)*(Dati!$A$2:$A$10000=$A46))</f>
      </c>
      <c r="C46" s="13">
        <f t="array" aca="1" ref="C46" ca="1">MIN(IF((DATEDIF(IF(Dati!$D$2:$D$10000&gt;TODAY(),TODAY(),Dati!$D$2:$D$10000),TODAY(),"y")&lt;=3),IF(Dati!$A$2:$A$10000=$A46,Dati!$C$2:$C$10000)))</f>
      </c>
      <c r="D46" s="13">
        <f t="array" aca="1" ref="D46" ca="1">MAX(IF((DATEDIF(IF(Dati!$D$2:$D$10000&gt;TODAY(),TODAY(),Dati!$D$2:$D$10000),TODAY(),"y")&lt;=3),IF(Dati!$A$2:$A$10000=$A46,Dati!$C$2:$C$10000)))</f>
      </c>
      <c r="E46" s="14">
        <f t="array" aca="1" ref="E46" ca="1">IFERROR(AVERAGE(IF((DATEDIF(IF(Dati!$D$2:$D$10000&gt;TODAY(),TODAY(),Dati!$D$2:$D$10000),TODAY(),"y")&lt;=3),IF(Dati!$A$2:$A$10000=$A46,Dati!$C$2:$C$10000))),"")</f>
      </c>
      <c r="F46" s="13">
        <f>VLOOKUP(A46,Normas!A:B,2,FALSE)</f>
      </c>
      <c r="G46" s="13">
        <f>F46*0.3</f>
      </c>
      <c r="H46" s="13">
        <f>COUNTIFS(Dati!A$2:A$10000,'Kopsavilkums 30%'!$A46,Dati!$E$2:$E$10000,"&lt;=3",Dati!$C$2:$C$10000,"&gt;"&amp;G46)</f>
      </c>
      <c r="I46" s="15" cm="1">
        <f t="array" ref="I46">IF($H46=0,"",MAX(IF(Dati!$A$2:$A$10000='Kopsavilkums 30%'!$A46,IF(Dati!$C$2:$C$10000&gt;Dati!$H$2:$H$10000,Dati!$D$2:$D$10000))))</f>
      </c>
      <c r="J46" s="13" cm="1">
        <f t="array" ref="J46">IF($I46="","",MAX(IF(Dati!$A$2:$A$10000='Kopsavilkums 30%'!$A46,IF(Dati!$D$2:$D$10000='Kopsavilkums 30%'!$I46,Dati!$C$2:$C$10000))))</f>
      </c>
      <c r="K46" s="16">
        <f ca="1">IF(B46=0,"Rādītājs nav noteikts",IF(AND(B46&lt;3,H46=0),"Rādītājs noteikts mazāk kā 3 reizes",IF(H46&gt;1,CONCATENATE("Rādītājs 30% no normas pārsniedz ",""&amp;H46&amp;""," gadījumos"),IF(H46=1,CONCATENATE("Rādītājs 30% no normas pārsniedz ",""&amp;H46&amp;""," gadījumā"),""))))</f>
      </c>
    </row>
    <row r="47" spans="1:11" x14ac:dyDescent="0.2">
      <c r="A47" s="13" t="s">
        <v>68</v>
      </c>
      <c r="B47" s="13">
        <f t="array" aca="1" ref="B47" ca="1">SUMPRODUCT((DATEDIF(IF(Dati!$D$2:$D$10000&gt;TODAY(),TODAY(),Dati!$D$2:$D$10000),TODAY(),"y")&lt;=3)*(Dati!$A$2:$A$10000=$A47))</f>
      </c>
      <c r="C47" s="13">
        <f t="array" aca="1" ref="C47" ca="1">MIN(IF((DATEDIF(IF(Dati!$D$2:$D$10000&gt;TODAY(),TODAY(),Dati!$D$2:$D$10000),TODAY(),"y")&lt;=3),IF(Dati!$A$2:$A$10000=$A47,Dati!$C$2:$C$10000)))</f>
      </c>
      <c r="D47" s="13">
        <f t="array" aca="1" ref="D47" ca="1">MAX(IF((DATEDIF(IF(Dati!$D$2:$D$10000&gt;TODAY(),TODAY(),Dati!$D$2:$D$10000),TODAY(),"y")&lt;=3),IF(Dati!$A$2:$A$10000=$A47,Dati!$C$2:$C$10000)))</f>
      </c>
      <c r="E47" s="14">
        <f t="array" aca="1" ref="E47" ca="1">IFERROR(AVERAGE(IF((DATEDIF(IF(Dati!$D$2:$D$10000&gt;TODAY(),TODAY(),Dati!$D$2:$D$10000),TODAY(),"y")&lt;=3),IF(Dati!$A$2:$A$10000=$A47,Dati!$C$2:$C$10000))),"")</f>
      </c>
      <c r="F47" s="13">
        <f>VLOOKUP(A47,Normas!A:B,2,FALSE)</f>
      </c>
      <c r="G47" s="13">
        <f>F47*0.3</f>
      </c>
      <c r="H47" s="13">
        <f>COUNTIFS(Dati!A$2:A$10000,'Kopsavilkums 30%'!$A47,Dati!$E$2:$E$10000,"&lt;=3",Dati!$C$2:$C$10000,"&gt;"&amp;G47)</f>
      </c>
      <c r="I47" s="15" cm="1">
        <f t="array" ref="I47">IF($H47=0,"",MAX(IF(Dati!$A$2:$A$10000='Kopsavilkums 30%'!$A47,IF(Dati!$C$2:$C$10000&gt;Dati!$H$2:$H$10000,Dati!$D$2:$D$10000))))</f>
      </c>
      <c r="J47" s="13" cm="1">
        <f t="array" ref="J47">IF($I47="","",MAX(IF(Dati!$A$2:$A$10000='Kopsavilkums 30%'!$A47,IF(Dati!$D$2:$D$10000='Kopsavilkums 30%'!$I47,Dati!$C$2:$C$10000))))</f>
      </c>
      <c r="K47" s="16">
        <f ca="1">IF(B47=0,"Rādītājs nav noteikts",IF(AND(B47&lt;3,H47=0),"Rādītājs noteikts mazāk kā 3 reizes",IF(H47&gt;1,CONCATENATE("Rādītājs 30% no normas pārsniedz ",""&amp;H47&amp;""," gadījumos"),IF(H47=1,CONCATENATE("Rādītājs 30% no normas pārsniedz ",""&amp;H47&amp;""," gadījumā"),""))))</f>
      </c>
    </row>
    <row r="48" spans="1:11" x14ac:dyDescent="0.2">
      <c r="A48" s="13" t="s">
        <v>69</v>
      </c>
      <c r="B48" s="13">
        <f t="array" aca="1" ref="B48" ca="1">SUMPRODUCT((DATEDIF(IF(Dati!$D$2:$D$10000&gt;TODAY(),TODAY(),Dati!$D$2:$D$10000),TODAY(),"y")&lt;=3)*(Dati!$A$2:$A$10000=$A48))</f>
      </c>
      <c r="C48" s="13">
        <f t="array" aca="1" ref="C48" ca="1">MIN(IF((DATEDIF(IF(Dati!$D$2:$D$10000&gt;TODAY(),TODAY(),Dati!$D$2:$D$10000),TODAY(),"y")&lt;=3),IF(Dati!$A$2:$A$10000=$A48,Dati!$C$2:$C$10000)))</f>
      </c>
      <c r="D48" s="13">
        <f t="array" aca="1" ref="D48" ca="1">MAX(IF((DATEDIF(IF(Dati!$D$2:$D$10000&gt;TODAY(),TODAY(),Dati!$D$2:$D$10000),TODAY(),"y")&lt;=3),IF(Dati!$A$2:$A$10000=$A48,Dati!$C$2:$C$10000)))</f>
      </c>
      <c r="E48" s="14">
        <f t="array" aca="1" ref="E48" ca="1">IFERROR(AVERAGE(IF((DATEDIF(IF(Dati!$D$2:$D$10000&gt;TODAY(),TODAY(),Dati!$D$2:$D$10000),TODAY(),"y")&lt;=3),IF(Dati!$A$2:$A$10000=$A48,Dati!$C$2:$C$10000))),"")</f>
      </c>
      <c r="F48" s="13">
        <f>VLOOKUP(A48,Normas!A:B,2,FALSE)</f>
      </c>
      <c r="G48" s="13">
        <f>F48*0.3</f>
      </c>
      <c r="H48" s="13">
        <f>COUNTIFS(Dati!A$2:A$10000,'Kopsavilkums 30%'!$A48,Dati!$E$2:$E$10000,"&lt;=3",Dati!$C$2:$C$10000,"&gt;"&amp;G48)</f>
      </c>
      <c r="I48" s="15" cm="1">
        <f t="array" ref="I48">IF($H48=0,"",MAX(IF(Dati!$A$2:$A$10000='Kopsavilkums 30%'!$A48,IF(Dati!$C$2:$C$10000&gt;Dati!$H$2:$H$10000,Dati!$D$2:$D$10000))))</f>
      </c>
      <c r="J48" s="13" cm="1">
        <f t="array" ref="J48">IF($I48="","",MAX(IF(Dati!$A$2:$A$10000='Kopsavilkums 30%'!$A48,IF(Dati!$D$2:$D$10000='Kopsavilkums 30%'!$I48,Dati!$C$2:$C$10000))))</f>
      </c>
      <c r="K48" s="16">
        <f ca="1">IF(B48=0,"Rādītājs nav noteikts",IF(AND(B48&lt;3,H48=0),"Rādītājs noteikts mazāk kā 3 reizes",IF(H48&gt;1,CONCATENATE("Rādītājs 30% no normas pārsniedz ",""&amp;H48&amp;""," gadījumos"),IF(H48=1,CONCATENATE("Rādītājs 30% no normas pārsniedz ",""&amp;H48&amp;""," gadījumā"),""))))</f>
      </c>
    </row>
    <row r="49" spans="1:11" x14ac:dyDescent="0.2">
      <c r="A49" s="13" t="s">
        <v>70</v>
      </c>
      <c r="B49" s="13">
        <f t="array" aca="1" ref="B49" ca="1">SUMPRODUCT((DATEDIF(IF(Dati!$D$2:$D$10000&gt;TODAY(),TODAY(),Dati!$D$2:$D$10000),TODAY(),"y")&lt;=3)*(Dati!$A$2:$A$10000=$A49))</f>
      </c>
      <c r="C49" s="13">
        <f t="array" aca="1" ref="C49" ca="1">MIN(IF((DATEDIF(IF(Dati!$D$2:$D$10000&gt;TODAY(),TODAY(),Dati!$D$2:$D$10000),TODAY(),"y")&lt;=3),IF(Dati!$A$2:$A$10000=$A49,Dati!$C$2:$C$10000)))</f>
      </c>
      <c r="D49" s="13">
        <f t="array" aca="1" ref="D49" ca="1">MAX(IF((DATEDIF(IF(Dati!$D$2:$D$10000&gt;TODAY(),TODAY(),Dati!$D$2:$D$10000),TODAY(),"y")&lt;=3),IF(Dati!$A$2:$A$10000=$A49,Dati!$C$2:$C$10000)))</f>
      </c>
      <c r="E49" s="14">
        <f t="array" aca="1" ref="E49" ca="1">IFERROR(AVERAGE(IF((DATEDIF(IF(Dati!$D$2:$D$10000&gt;TODAY(),TODAY(),Dati!$D$2:$D$10000),TODAY(),"y")&lt;=3),IF(Dati!$A$2:$A$10000=$A49,Dati!$C$2:$C$10000))),"")</f>
      </c>
      <c r="F49" s="13">
        <f>VLOOKUP(A49,Normas!A:B,2,FALSE)</f>
      </c>
      <c r="G49" s="13">
        <f>F49*0.3</f>
      </c>
      <c r="H49" s="13">
        <f>COUNTIFS(Dati!A$2:A$10000,'Kopsavilkums 30%'!$A49,Dati!$E$2:$E$10000,"&lt;=3",Dati!$C$2:$C$10000,"&gt;"&amp;G49)</f>
      </c>
      <c r="I49" s="15" cm="1">
        <f t="array" ref="I49">IF($H49=0,"",MAX(IF(Dati!$A$2:$A$10000='Kopsavilkums 30%'!$A49,IF(Dati!$C$2:$C$10000&gt;Dati!$H$2:$H$10000,Dati!$D$2:$D$10000))))</f>
      </c>
      <c r="J49" s="13" cm="1">
        <f t="array" ref="J49">IF($I49="","",MAX(IF(Dati!$A$2:$A$10000='Kopsavilkums 30%'!$A49,IF(Dati!$D$2:$D$10000='Kopsavilkums 30%'!$I49,Dati!$C$2:$C$10000))))</f>
      </c>
      <c r="K49" s="16">
        <f ca="1">IF(B49=0,"Rādītājs nav noteikts",IF(AND(B49&lt;3,H49=0),"Rādītājs noteikts mazāk kā 3 reizes",IF(H49&gt;1,CONCATENATE("Rādītājs 30% no normas pārsniedz ",""&amp;H49&amp;""," gadījumos"),IF(H49=1,CONCATENATE("Rādītājs 30% no normas pārsniedz ",""&amp;H49&amp;""," gadījumā"),""))))</f>
      </c>
    </row>
    <row r="50" spans="1:11" x14ac:dyDescent="0.2">
      <c r="A50" s="13" t="s">
        <v>71</v>
      </c>
      <c r="B50" s="13">
        <f t="array" aca="1" ref="B50" ca="1">SUMPRODUCT((DATEDIF(IF(Dati!$D$2:$D$10000&gt;TODAY(),TODAY(),Dati!$D$2:$D$10000),TODAY(),"y")&lt;=3)*(Dati!$A$2:$A$10000=$A50))</f>
      </c>
      <c r="C50" s="13">
        <f t="array" aca="1" ref="C50" ca="1">MIN(IF((DATEDIF(IF(Dati!$D$2:$D$10000&gt;TODAY(),TODAY(),Dati!$D$2:$D$10000),TODAY(),"y")&lt;=3),IF(Dati!$A$2:$A$10000=$A50,Dati!$C$2:$C$10000)))</f>
      </c>
      <c r="D50" s="13">
        <f t="array" aca="1" ref="D50" ca="1">MAX(IF((DATEDIF(IF(Dati!$D$2:$D$10000&gt;TODAY(),TODAY(),Dati!$D$2:$D$10000),TODAY(),"y")&lt;=3),IF(Dati!$A$2:$A$10000=$A50,Dati!$C$2:$C$10000)))</f>
      </c>
      <c r="E50" s="14">
        <f t="array" aca="1" ref="E50" ca="1">IFERROR(AVERAGE(IF((DATEDIF(IF(Dati!$D$2:$D$10000&gt;TODAY(),TODAY(),Dati!$D$2:$D$10000),TODAY(),"y")&lt;=3),IF(Dati!$A$2:$A$10000=$A50,Dati!$C$2:$C$10000))),"")</f>
      </c>
      <c r="F50" s="13">
        <f>VLOOKUP(A50,Normas!A:B,2,FALSE)</f>
      </c>
      <c r="G50" s="13">
        <f>F50*0.3</f>
      </c>
      <c r="H50" s="13">
        <f>COUNTIFS(Dati!A$2:A$10000,'Kopsavilkums 30%'!$A50,Dati!$E$2:$E$10000,"&lt;=3",Dati!$C$2:$C$10000,"&gt;"&amp;G50)</f>
      </c>
      <c r="I50" s="15" cm="1">
        <f t="array" ref="I50">IF($H50=0,"",MAX(IF(Dati!$A$2:$A$10000='Kopsavilkums 30%'!$A50,IF(Dati!$C$2:$C$10000&gt;Dati!$H$2:$H$10000,Dati!$D$2:$D$10000))))</f>
      </c>
      <c r="J50" s="13" cm="1">
        <f t="array" ref="J50">IF($I50="","",MAX(IF(Dati!$A$2:$A$10000='Kopsavilkums 30%'!$A50,IF(Dati!$D$2:$D$10000='Kopsavilkums 30%'!$I50,Dati!$C$2:$C$10000))))</f>
      </c>
      <c r="K50" s="16">
        <f ca="1">IF(B50=0,"Rādītājs nav noteikts",IF(AND(B50&lt;3,H50=0),"Rādītājs noteikts mazāk kā 3 reizes",IF(H50&gt;1,CONCATENATE("Rādītājs 30% no normas pārsniedz ",""&amp;H50&amp;""," gadījumos"),IF(H50=1,CONCATENATE("Rādītājs 30% no normas pārsniedz ",""&amp;H50&amp;""," gadījumā"),""))))</f>
      </c>
    </row>
    <row r="51" spans="1:11" x14ac:dyDescent="0.2">
      <c r="A51" s="13" t="s">
        <v>72</v>
      </c>
      <c r="B51" s="13">
        <f t="array" aca="1" ref="B51" ca="1">SUMPRODUCT((DATEDIF(IF(Dati!$D$2:$D$10000&gt;TODAY(),TODAY(),Dati!$D$2:$D$10000),TODAY(),"y")&lt;=3)*(Dati!$A$2:$A$10000=$A51))</f>
      </c>
      <c r="C51" s="13">
        <f t="array" aca="1" ref="C51" ca="1">MIN(IF((DATEDIF(IF(Dati!$D$2:$D$10000&gt;TODAY(),TODAY(),Dati!$D$2:$D$10000),TODAY(),"y")&lt;=3),IF(Dati!$A$2:$A$10000=$A51,Dati!$C$2:$C$10000)))</f>
      </c>
      <c r="D51" s="13">
        <f t="array" aca="1" ref="D51" ca="1">MAX(IF((DATEDIF(IF(Dati!$D$2:$D$10000&gt;TODAY(),TODAY(),Dati!$D$2:$D$10000),TODAY(),"y")&lt;=3),IF(Dati!$A$2:$A$10000=$A51,Dati!$C$2:$C$10000)))</f>
      </c>
      <c r="E51" s="14">
        <f t="array" aca="1" ref="E51" ca="1">IFERROR(AVERAGE(IF((DATEDIF(IF(Dati!$D$2:$D$10000&gt;TODAY(),TODAY(),Dati!$D$2:$D$10000),TODAY(),"y")&lt;=3),IF(Dati!$A$2:$A$10000=$A51,Dati!$C$2:$C$10000))),"")</f>
      </c>
      <c r="F51" s="13">
        <f>VLOOKUP(A51,Normas!A:B,2,FALSE)</f>
      </c>
      <c r="G51" s="13">
        <f>F51*0.3</f>
      </c>
      <c r="H51" s="13">
        <f>COUNTIFS(Dati!A$2:A$10000,'Kopsavilkums 30%'!$A51,Dati!$E$2:$E$10000,"&lt;=3",Dati!$C$2:$C$10000,"&gt;"&amp;G51)</f>
      </c>
      <c r="I51" s="15" cm="1">
        <f t="array" ref="I51">IF($H51=0,"",MAX(IF(Dati!$A$2:$A$10000='Kopsavilkums 30%'!$A51,IF(Dati!$C$2:$C$10000&gt;Dati!$H$2:$H$10000,Dati!$D$2:$D$10000))))</f>
      </c>
      <c r="J51" s="13" cm="1">
        <f t="array" ref="J51">IF($I51="","",MAX(IF(Dati!$A$2:$A$10000='Kopsavilkums 30%'!$A51,IF(Dati!$D$2:$D$10000='Kopsavilkums 30%'!$I51,Dati!$C$2:$C$10000))))</f>
      </c>
      <c r="K51" s="16">
        <f ca="1">IF(B51=0,"Rādītājs nav noteikts",IF(AND(B51&lt;3,H51=0),"Rādītājs noteikts mazāk kā 3 reizes",IF(H51&gt;1,CONCATENATE("Rādītājs 30% no normas pārsniedz ",""&amp;H51&amp;""," gadījumos"),IF(H51=1,CONCATENATE("Rādītājs 30% no normas pārsniedz ",""&amp;H51&amp;""," gadījumā"),""))))</f>
      </c>
    </row>
    <row r="52" spans="1:11" x14ac:dyDescent="0.2">
      <c r="A52" s="13" t="s">
        <v>73</v>
      </c>
      <c r="B52" s="13">
        <f t="array" aca="1" ref="B52" ca="1">SUMPRODUCT((DATEDIF(IF(Dati!$D$2:$D$10000&gt;TODAY(),TODAY(),Dati!$D$2:$D$10000),TODAY(),"y")&lt;=3)*(Dati!$A$2:$A$10000=$A52))</f>
      </c>
      <c r="C52" s="13">
        <f t="array" aca="1" ref="C52" ca="1">MIN(IF((DATEDIF(IF(Dati!$D$2:$D$10000&gt;TODAY(),TODAY(),Dati!$D$2:$D$10000),TODAY(),"y")&lt;=3),IF(Dati!$A$2:$A$10000=$A52,Dati!$C$2:$C$10000)))</f>
      </c>
      <c r="D52" s="13">
        <f t="array" aca="1" ref="D52" ca="1">MAX(IF((DATEDIF(IF(Dati!$D$2:$D$10000&gt;TODAY(),TODAY(),Dati!$D$2:$D$10000),TODAY(),"y")&lt;=3),IF(Dati!$A$2:$A$10000=$A52,Dati!$C$2:$C$10000)))</f>
      </c>
      <c r="E52" s="14">
        <f t="array" aca="1" ref="E52" ca="1">IFERROR(AVERAGE(IF((DATEDIF(IF(Dati!$D$2:$D$10000&gt;TODAY(),TODAY(),Dati!$D$2:$D$10000),TODAY(),"y")&lt;=3),IF(Dati!$A$2:$A$10000=$A52,Dati!$C$2:$C$10000))),"")</f>
      </c>
      <c r="F52" s="13">
        <f>VLOOKUP(A52,Normas!A:B,2,FALSE)</f>
      </c>
      <c r="G52" s="13">
        <f>F52*0.3</f>
      </c>
      <c r="H52" s="13">
        <f>COUNTIFS(Dati!A$2:A$10000,'Kopsavilkums 30%'!$A52,Dati!$E$2:$E$10000,"&lt;=3",Dati!$C$2:$C$10000,"&gt;"&amp;G52)</f>
      </c>
      <c r="I52" s="15" cm="1">
        <f t="array" ref="I52">IF($H52=0,"",MAX(IF(Dati!$A$2:$A$10000='Kopsavilkums 30%'!$A52,IF(Dati!$C$2:$C$10000&gt;Dati!$H$2:$H$10000,Dati!$D$2:$D$10000))))</f>
      </c>
      <c r="J52" s="13" cm="1">
        <f t="array" ref="J52">IF($I52="","",MAX(IF(Dati!$A$2:$A$10000='Kopsavilkums 30%'!$A52,IF(Dati!$D$2:$D$10000='Kopsavilkums 30%'!$I52,Dati!$C$2:$C$10000))))</f>
      </c>
      <c r="K52" s="16">
        <f ca="1">IF(B52=0,"Rādītājs nav noteikts",IF(AND(B52&lt;3,H52=0),"Rādītājs noteikts mazāk kā 3 reizes",IF(H52&gt;1,CONCATENATE("Rādītājs 30% no normas pārsniedz ",""&amp;H52&amp;""," gadījumos"),IF(H52=1,CONCATENATE("Rādītājs 30% no normas pārsniedz ",""&amp;H52&amp;""," gadījumā"),""))))</f>
      </c>
    </row>
    <row r="53" spans="1:11" x14ac:dyDescent="0.2">
      <c r="A53" s="13" t="s">
        <v>74</v>
      </c>
      <c r="B53" s="13">
        <f t="array" aca="1" ref="B53" ca="1">SUMPRODUCT((DATEDIF(IF(Dati!$D$2:$D$10000&gt;TODAY(),TODAY(),Dati!$D$2:$D$10000),TODAY(),"y")&lt;=3)*(Dati!$A$2:$A$10000=$A53))</f>
      </c>
      <c r="C53" s="13">
        <f t="array" aca="1" ref="C53" ca="1">MIN(IF((DATEDIF(IF(Dati!$D$2:$D$10000&gt;TODAY(),TODAY(),Dati!$D$2:$D$10000),TODAY(),"y")&lt;=3),IF(Dati!$A$2:$A$10000=$A53,Dati!$C$2:$C$10000)))</f>
      </c>
      <c r="D53" s="13">
        <f t="array" aca="1" ref="D53" ca="1">MAX(IF((DATEDIF(IF(Dati!$D$2:$D$10000&gt;TODAY(),TODAY(),Dati!$D$2:$D$10000),TODAY(),"y")&lt;=3),IF(Dati!$A$2:$A$10000=$A53,Dati!$C$2:$C$10000)))</f>
      </c>
      <c r="E53" s="14">
        <f t="array" aca="1" ref="E53" ca="1">IFERROR(AVERAGE(IF((DATEDIF(IF(Dati!$D$2:$D$10000&gt;TODAY(),TODAY(),Dati!$D$2:$D$10000),TODAY(),"y")&lt;=3),IF(Dati!$A$2:$A$10000=$A53,Dati!$C$2:$C$10000))),"")</f>
      </c>
      <c r="F53" s="13">
        <f>VLOOKUP(A53,Normas!A:B,2,FALSE)</f>
      </c>
      <c r="G53" s="13">
        <f>F53*0.3</f>
      </c>
      <c r="H53" s="13">
        <f>COUNTIFS(Dati!A$2:A$10000,'Kopsavilkums 30%'!$A53,Dati!$E$2:$E$10000,"&lt;=3",Dati!$C$2:$C$10000,"&gt;"&amp;G53)</f>
      </c>
      <c r="I53" s="15" cm="1">
        <f t="array" ref="I53">IF($H53=0,"",MAX(IF(Dati!$A$2:$A$10000='Kopsavilkums 30%'!$A53,IF(Dati!$C$2:$C$10000&gt;Dati!$H$2:$H$10000,Dati!$D$2:$D$10000))))</f>
      </c>
      <c r="J53" s="13" cm="1">
        <f t="array" ref="J53">IF($I53="","",MAX(IF(Dati!$A$2:$A$10000='Kopsavilkums 30%'!$A53,IF(Dati!$D$2:$D$10000='Kopsavilkums 30%'!$I53,Dati!$C$2:$C$10000))))</f>
      </c>
      <c r="K53" s="16">
        <f ca="1">IF(B53=0,"Rādītājs nav noteikts",IF(AND(B53&lt;3,H53=0),"Rādītājs noteikts mazāk kā 3 reizes",IF(H53&gt;1,CONCATENATE("Rādītājs 30% no normas pārsniedz ",""&amp;H53&amp;""," gadījumos"),IF(H53=1,CONCATENATE("Rādītājs 30% no normas pārsniedz ",""&amp;H53&amp;""," gadījumā"),""))))</f>
      </c>
    </row>
    <row r="54" spans="1:11" x14ac:dyDescent="0.2">
      <c r="A54" s="13" t="s">
        <v>75</v>
      </c>
      <c r="B54" s="13">
        <f t="array" aca="1" ref="B54" ca="1">SUMPRODUCT((DATEDIF(IF(Dati!$D$2:$D$10000&gt;TODAY(),TODAY(),Dati!$D$2:$D$10000),TODAY(),"y")&lt;=3)*(Dati!$A$2:$A$10000=$A54))</f>
      </c>
      <c r="C54" s="13">
        <f>""</f>
      </c>
      <c r="D54" s="13">
        <f>""</f>
      </c>
      <c r="E54" s="14">
        <f>""</f>
      </c>
      <c r="F54" s="13">
        <f>VLOOKUP(A54,Normas!A:B,2,FALSE)</f>
      </c>
      <c r="G54" s="13">
        <f>F54</f>
      </c>
      <c r="H54" s="13">
        <f>COUNTIFS(Dati!A$2:A$10000,'Kopsavilkums 30%'!$A54,Dati!$E$2:$E$10000,"&lt;=3",Dati!$C$2:$C$10000,"&lt;&gt;"&amp;F54)</f>
      </c>
      <c r="I54" s="15" cm="1">
        <f t="array" ref="I54">IF($H54=0,"",MAX(IF(Dati!$A$2:$A$10000='Kopsavilkums 30%'!$A54,IF(Dati!$C$2:$C$10000&lt;&gt;G54,Dati!$D$2:$D$10000))))</f>
      </c>
      <c r="J54" s="13" cm="1">
        <f t="array" ref="J54">IF($I54="","",INDEX(Dati!$C$2:$C$10000,MATCH(1,(Dati!$A$2:$A$10000=$A54)*(Dati!$D$2:$D$10000=$I54),0)))</f>
      </c>
      <c r="K54" s="16">
        <f ca="1">IF(B54=0,"Rādītājs nav noteikts",IF(H54&gt;1,CONCATENATE("Rādītājs neatbilst normai ",""&amp;H54&amp;""," gadījumos"),IF(H54=1,CONCATENATE("Rādītājs neatbilst normai ",""&amp;H54&amp;""," gadījumā"),"")))</f>
      </c>
    </row>
    <row r="55" spans="1:11" x14ac:dyDescent="0.2">
      <c r="A55" s="13" t="s">
        <v>76</v>
      </c>
      <c r="B55" s="13">
        <f t="array" aca="1" ref="B55" ca="1">SUMPRODUCT((DATEDIF(IF(Dati!$D$2:$D$10000&gt;TODAY(),TODAY(),Dati!$D$2:$D$10000),TODAY(),"y")&lt;=3)*(Dati!$A$2:$A$10000=$A55))</f>
      </c>
      <c r="C55" s="13">
        <f t="array" aca="1" ref="C55" ca="1">MIN(IF((DATEDIF(IF(Dati!$D$2:$D$10000&gt;TODAY(),TODAY(),Dati!$D$2:$D$10000),TODAY(),"y")&lt;=3),IF(Dati!$A$2:$A$10000=$A55,Dati!$C$2:$C$10000)))</f>
      </c>
      <c r="D55" s="13">
        <f t="array" aca="1" ref="D55" ca="1">MAX(IF((DATEDIF(IF(Dati!$D$2:$D$10000&gt;TODAY(),TODAY(),Dati!$D$2:$D$10000),TODAY(),"y")&lt;=3),IF(Dati!$A$2:$A$10000=$A55,Dati!$C$2:$C$10000)))</f>
      </c>
      <c r="E55" s="14">
        <f t="array" aca="1" ref="E55" ca="1">IFERROR(AVERAGE(IF((DATEDIF(IF(Dati!$D$2:$D$10000&gt;TODAY(),TODAY(),Dati!$D$2:$D$10000),TODAY(),"y")&lt;=3),IF(Dati!$A$2:$A$10000=$A55,Dati!$C$2:$C$10000))),"")</f>
      </c>
      <c r="F55" s="13">
        <f>VLOOKUP(A55,Normas!A:B,2,FALSE)</f>
      </c>
      <c r="G55" s="13">
        <f t="shared" ref="G55:G61" si="10">F55*0.3</f>
      </c>
      <c r="H55" s="13">
        <f>COUNTIFS(Dati!A$2:A$10000,'Kopsavilkums 30%'!$A55,Dati!$E$2:$E$10000,"&lt;=3",Dati!$C$2:$C$10000,"&gt;"&amp;G55)</f>
      </c>
      <c r="I55" s="15" cm="1">
        <f t="array" ref="I55">IF($H55=0,"",MAX(IF(Dati!$A$2:$A$10000='Kopsavilkums 30%'!$A55,IF(Dati!$C$2:$C$10000&gt;Dati!$H$2:$H$10000,Dati!$D$2:$D$10000))))</f>
      </c>
      <c r="J55" s="13" cm="1">
        <f t="array" ref="J55">IF($I55="","",MAX(IF(Dati!$A$2:$A$10000='Kopsavilkums 30%'!$A55,IF(Dati!$D$2:$D$10000='Kopsavilkums 30%'!$I55,Dati!$C$2:$C$10000))))</f>
      </c>
      <c r="K55" s="16">
        <f t="shared" ref="K55:K61" ca="1" si="11">IF(B55=0,"Rādītājs nav noteikts",IF(AND(B55&lt;3,H55=0),"Rādītājs noteikts mazāk kā 3 reizes",IF(H55&gt;1,CONCATENATE("Rādītājs 30% no normas pārsniedz ",""&amp;H55&amp;""," gadījumos"),IF(H55=1,CONCATENATE("Rādītājs 30% no normas pārsniedz ",""&amp;H55&amp;""," gadījumā"),""))))</f>
      </c>
    </row>
    <row r="56" spans="1:11" x14ac:dyDescent="0.2">
      <c r="A56" s="13" t="s">
        <v>77</v>
      </c>
      <c r="B56" s="13">
        <f t="array" aca="1" ref="B56" ca="1">SUMPRODUCT((DATEDIF(IF(Dati!$D$2:$D$10000&gt;TODAY(),TODAY(),Dati!$D$2:$D$10000),TODAY(),"y")&lt;=3)*(Dati!$A$2:$A$10000=$A56))</f>
      </c>
      <c r="C56" s="13">
        <f t="array" aca="1" ref="C56" ca="1">MIN(IF((DATEDIF(IF(Dati!$D$2:$D$10000&gt;TODAY(),TODAY(),Dati!$D$2:$D$10000),TODAY(),"y")&lt;=3),IF(Dati!$A$2:$A$10000=$A56,Dati!$C$2:$C$10000)))</f>
      </c>
      <c r="D56" s="13">
        <f t="array" aca="1" ref="D56" ca="1">MAX(IF((DATEDIF(IF(Dati!$D$2:$D$10000&gt;TODAY(),TODAY(),Dati!$D$2:$D$10000),TODAY(),"y")&lt;=3),IF(Dati!$A$2:$A$10000=$A56,Dati!$C$2:$C$10000)))</f>
      </c>
      <c r="E56" s="14">
        <f t="array" aca="1" ref="E56" ca="1">IFERROR(AVERAGE(IF((DATEDIF(IF(Dati!$D$2:$D$10000&gt;TODAY(),TODAY(),Dati!$D$2:$D$10000),TODAY(),"y")&lt;=3),IF(Dati!$A$2:$A$10000=$A56,Dati!$C$2:$C$10000))),"")</f>
      </c>
      <c r="F56" s="13">
        <f>VLOOKUP(A56,Normas!A:B,2,FALSE)</f>
      </c>
      <c r="G56" s="13">
        <f>F56*0.3</f>
      </c>
      <c r="H56" s="13">
        <f>COUNTIFS(Dati!A$2:A$10000,'Kopsavilkums 30%'!$A56,Dati!$E$2:$E$10000,"&lt;=3",Dati!$C$2:$C$10000,"&gt;"&amp;G56)</f>
      </c>
      <c r="I56" s="15" cm="1">
        <f t="array" ref="I56">IF($H56=0,"",MAX(IF(Dati!$A$2:$A$10000='Kopsavilkums 30%'!$A56,IF(Dati!$C$2:$C$10000&gt;Dati!$H$2:$H$10000,Dati!$D$2:$D$10000))))</f>
      </c>
      <c r="J56" s="13" cm="1">
        <f t="array" ref="J56">IF($I56="","",MAX(IF(Dati!$A$2:$A$10000='Kopsavilkums 30%'!$A56,IF(Dati!$D$2:$D$10000='Kopsavilkums 30%'!$I56,Dati!$C$2:$C$10000))))</f>
      </c>
      <c r="K56" s="16">
        <f ca="1">IF(B56=0,"Rādītājs nav noteikts",IF(AND(B56&lt;3,H56=0),"Rādītājs noteikts mazāk kā 3 reizes",IF(H56&gt;1,CONCATENATE("Rādītājs 30% no normas pārsniedz ",""&amp;H56&amp;""," gadījumos"),IF(H56=1,CONCATENATE("Rādītājs 30% no normas pārsniedz ",""&amp;H56&amp;""," gadījumā"),""))))</f>
      </c>
    </row>
    <row r="57" spans="1:11" x14ac:dyDescent="0.2">
      <c r="A57" s="13" t="s">
        <v>78</v>
      </c>
      <c r="B57" s="13">
        <f t="array" aca="1" ref="B57" ca="1">SUMPRODUCT((DATEDIF(IF(Dati!$D$2:$D$10000&gt;TODAY(),TODAY(),Dati!$D$2:$D$10000),TODAY(),"y")&lt;=3)*(Dati!$A$2:$A$10000=$A57))</f>
      </c>
      <c r="C57" s="13">
        <f t="array" aca="1" ref="C57" ca="1">MIN(IF((DATEDIF(IF(Dati!$D$2:$D$10000&gt;TODAY(),TODAY(),Dati!$D$2:$D$10000),TODAY(),"y")&lt;=3),IF(Dati!$A$2:$A$10000=$A57,Dati!$C$2:$C$10000)))</f>
      </c>
      <c r="D57" s="13">
        <f t="array" aca="1" ref="D57" ca="1">MAX(IF((DATEDIF(IF(Dati!$D$2:$D$10000&gt;TODAY(),TODAY(),Dati!$D$2:$D$10000),TODAY(),"y")&lt;=3),IF(Dati!$A$2:$A$10000=$A57,Dati!$C$2:$C$10000)))</f>
      </c>
      <c r="E57" s="14">
        <f t="array" aca="1" ref="E57" ca="1">IFERROR(AVERAGE(IF((DATEDIF(IF(Dati!$D$2:$D$10000&gt;TODAY(),TODAY(),Dati!$D$2:$D$10000),TODAY(),"y")&lt;=3),IF(Dati!$A$2:$A$10000=$A57,Dati!$C$2:$C$10000))),"")</f>
      </c>
      <c r="F57" s="13">
        <f>VLOOKUP(A57,Normas!A:B,2,FALSE)</f>
      </c>
      <c r="G57" s="13">
        <f>F57*0.3</f>
      </c>
      <c r="H57" s="13">
        <f>COUNTIFS(Dati!A$2:A$10000,'Kopsavilkums 30%'!$A57,Dati!$E$2:$E$10000,"&lt;=3",Dati!$C$2:$C$10000,"&gt;"&amp;G57)</f>
      </c>
      <c r="I57" s="15" cm="1">
        <f t="array" ref="I57">IF($H57=0,"",MAX(IF(Dati!$A$2:$A$10000='Kopsavilkums 30%'!$A57,IF(Dati!$C$2:$C$10000&gt;Dati!$H$2:$H$10000,Dati!$D$2:$D$10000))))</f>
      </c>
      <c r="J57" s="13" cm="1">
        <f t="array" ref="J57">IF($I57="","",MAX(IF(Dati!$A$2:$A$10000='Kopsavilkums 30%'!$A57,IF(Dati!$D$2:$D$10000='Kopsavilkums 30%'!$I57,Dati!$C$2:$C$10000))))</f>
      </c>
      <c r="K57" s="16">
        <f ca="1">IF(B57=0,"Rādītājs nav noteikts",IF(AND(B57&lt;3,H57=0),"Rādītājs noteikts mazāk kā 3 reizes",IF(H57&gt;1,CONCATENATE("Rādītājs 30% no normas pārsniedz ",""&amp;H57&amp;""," gadījumos"),IF(H57=1,CONCATENATE("Rādītājs 30% no normas pārsniedz ",""&amp;H57&amp;""," gadījumā"),""))))</f>
      </c>
    </row>
    <row r="58" spans="1:11" x14ac:dyDescent="0.2">
      <c r="A58" s="13" t="s">
        <v>79</v>
      </c>
      <c r="B58" s="13">
        <f t="array" aca="1" ref="B58" ca="1">SUMPRODUCT((DATEDIF(IF(Dati!$D$2:$D$10000&gt;TODAY(),TODAY(),Dati!$D$2:$D$10000),TODAY(),"y")&lt;=3)*(Dati!$A$2:$A$10000=$A58))</f>
      </c>
      <c r="C58" s="13">
        <f t="array" aca="1" ref="C58" ca="1">MIN(IF((DATEDIF(IF(Dati!$D$2:$D$10000&gt;TODAY(),TODAY(),Dati!$D$2:$D$10000),TODAY(),"y")&lt;=3),IF(Dati!$A$2:$A$10000=$A58,Dati!$C$2:$C$10000)))</f>
      </c>
      <c r="D58" s="13">
        <f t="array" aca="1" ref="D58" ca="1">MAX(IF((DATEDIF(IF(Dati!$D$2:$D$10000&gt;TODAY(),TODAY(),Dati!$D$2:$D$10000),TODAY(),"y")&lt;=3),IF(Dati!$A$2:$A$10000=$A58,Dati!$C$2:$C$10000)))</f>
      </c>
      <c r="E58" s="14">
        <f t="array" aca="1" ref="E58" ca="1">IFERROR(AVERAGE(IF((DATEDIF(IF(Dati!$D$2:$D$10000&gt;TODAY(),TODAY(),Dati!$D$2:$D$10000),TODAY(),"y")&lt;=3),IF(Dati!$A$2:$A$10000=$A58,Dati!$C$2:$C$10000))),"")</f>
      </c>
      <c r="F58" s="13">
        <f>VLOOKUP(A58,Normas!A:B,2,FALSE)</f>
      </c>
      <c r="G58" s="13">
        <f>F58*0.3</f>
      </c>
      <c r="H58" s="13">
        <f>COUNTIFS(Dati!A$2:A$10000,'Kopsavilkums 30%'!$A58,Dati!$E$2:$E$10000,"&lt;=3",Dati!$C$2:$C$10000,"&gt;"&amp;G58)</f>
      </c>
      <c r="I58" s="15" cm="1">
        <f t="array" ref="I58">IF($H58=0,"",MAX(IF(Dati!$A$2:$A$10000='Kopsavilkums 30%'!$A58,IF(Dati!$C$2:$C$10000&gt;Dati!$H$2:$H$10000,Dati!$D$2:$D$10000))))</f>
      </c>
      <c r="J58" s="13" cm="1">
        <f t="array" ref="J58">IF($I58="","",MAX(IF(Dati!$A$2:$A$10000='Kopsavilkums 30%'!$A58,IF(Dati!$D$2:$D$10000='Kopsavilkums 30%'!$I58,Dati!$C$2:$C$10000))))</f>
      </c>
      <c r="K58" s="16">
        <f ca="1">IF(B58=0,"Rādītājs nav noteikts",IF(AND(B58&lt;3,H58=0),"Rādītājs noteikts mazāk kā 3 reizes",IF(H58&gt;1,CONCATENATE("Rādītājs 30% no normas pārsniedz ",""&amp;H58&amp;""," gadījumos"),IF(H58=1,CONCATENATE("Rādītājs 30% no normas pārsniedz ",""&amp;H58&amp;""," gadījumā"),""))))</f>
      </c>
    </row>
    <row r="59" spans="1:11" x14ac:dyDescent="0.2">
      <c r="A59" s="13" t="s">
        <v>80</v>
      </c>
      <c r="B59" s="13">
        <f t="array" aca="1" ref="B59" ca="1">SUMPRODUCT((DATEDIF(IF(Dati!$D$2:$D$10000&gt;TODAY(),TODAY(),Dati!$D$2:$D$10000),TODAY(),"y")&lt;=3)*(Dati!$A$2:$A$10000=$A59))</f>
      </c>
      <c r="C59" s="13">
        <f t="array" aca="1" ref="C59" ca="1">MIN(IF((DATEDIF(IF(Dati!$D$2:$D$10000&gt;TODAY(),TODAY(),Dati!$D$2:$D$10000),TODAY(),"y")&lt;=3),IF(Dati!$A$2:$A$10000=$A59,Dati!$C$2:$C$10000)))</f>
      </c>
      <c r="D59" s="13">
        <f t="array" aca="1" ref="D59" ca="1">MAX(IF((DATEDIF(IF(Dati!$D$2:$D$10000&gt;TODAY(),TODAY(),Dati!$D$2:$D$10000),TODAY(),"y")&lt;=3),IF(Dati!$A$2:$A$10000=$A59,Dati!$C$2:$C$10000)))</f>
      </c>
      <c r="E59" s="14">
        <f t="array" aca="1" ref="E59" ca="1">IFERROR(AVERAGE(IF((DATEDIF(IF(Dati!$D$2:$D$10000&gt;TODAY(),TODAY(),Dati!$D$2:$D$10000),TODAY(),"y")&lt;=3),IF(Dati!$A$2:$A$10000=$A59,Dati!$C$2:$C$10000))),"")</f>
      </c>
      <c r="F59" s="13">
        <f>VLOOKUP(A59,Normas!A:B,2,FALSE)</f>
      </c>
      <c r="G59" s="13">
        <f>F59*0.3</f>
      </c>
      <c r="H59" s="13">
        <f>COUNTIFS(Dati!A$2:A$10000,'Kopsavilkums 30%'!$A59,Dati!$E$2:$E$10000,"&lt;=3",Dati!$C$2:$C$10000,"&gt;"&amp;G59)</f>
      </c>
      <c r="I59" s="15" cm="1">
        <f t="array" ref="I59">IF($H59=0,"",MAX(IF(Dati!$A$2:$A$10000='Kopsavilkums 30%'!$A59,IF(Dati!$C$2:$C$10000&gt;Dati!$H$2:$H$10000,Dati!$D$2:$D$10000))))</f>
      </c>
      <c r="J59" s="13" cm="1">
        <f t="array" ref="J59">IF($I59="","",MAX(IF(Dati!$A$2:$A$10000='Kopsavilkums 30%'!$A59,IF(Dati!$D$2:$D$10000='Kopsavilkums 30%'!$I59,Dati!$C$2:$C$10000))))</f>
      </c>
      <c r="K59" s="16">
        <f ca="1">IF(B59=0,"Rādītājs nav noteikts",IF(AND(B59&lt;3,H59=0),"Rādītājs noteikts mazāk kā 3 reizes",IF(H59&gt;1,CONCATENATE("Rādītājs 30% no normas pārsniedz ",""&amp;H59&amp;""," gadījumos"),IF(H59=1,CONCATENATE("Rādītājs 30% no normas pārsniedz ",""&amp;H59&amp;""," gadījumā"),""))))</f>
      </c>
    </row>
    <row r="60" spans="1:11" x14ac:dyDescent="0.2">
      <c r="A60" s="13" t="s">
        <v>81</v>
      </c>
      <c r="B60" s="13">
        <f t="array" aca="1" ref="B60" ca="1">SUMPRODUCT((DATEDIF(IF(Dati!$D$2:$D$10000&gt;TODAY(),TODAY(),Dati!$D$2:$D$10000),TODAY(),"y")&lt;=3)*(Dati!$A$2:$A$10000=$A60))</f>
      </c>
      <c r="C60" s="13">
        <f t="array" aca="1" ref="C60" ca="1">MIN(IF((DATEDIF(IF(Dati!$D$2:$D$10000&gt;TODAY(),TODAY(),Dati!$D$2:$D$10000),TODAY(),"y")&lt;=3),IF(Dati!$A$2:$A$10000=$A60,Dati!$C$2:$C$10000)))</f>
      </c>
      <c r="D60" s="13">
        <f t="array" aca="1" ref="D60" ca="1">MAX(IF((DATEDIF(IF(Dati!$D$2:$D$10000&gt;TODAY(),TODAY(),Dati!$D$2:$D$10000),TODAY(),"y")&lt;=3),IF(Dati!$A$2:$A$10000=$A60,Dati!$C$2:$C$10000)))</f>
      </c>
      <c r="E60" s="14">
        <f t="array" aca="1" ref="E60" ca="1">IFERROR(AVERAGE(IF((DATEDIF(IF(Dati!$D$2:$D$10000&gt;TODAY(),TODAY(),Dati!$D$2:$D$10000),TODAY(),"y")&lt;=3),IF(Dati!$A$2:$A$10000=$A60,Dati!$C$2:$C$10000))),"")</f>
      </c>
      <c r="F60" s="13">
        <f>VLOOKUP(A60,Normas!A:B,2,FALSE)</f>
      </c>
      <c r="G60" s="13">
        <f>F60*0.3</f>
      </c>
      <c r="H60" s="13">
        <f>COUNTIFS(Dati!A$2:A$10000,'Kopsavilkums 30%'!$A60,Dati!$E$2:$E$10000,"&lt;=3",Dati!$C$2:$C$10000,"&gt;"&amp;G60)</f>
      </c>
      <c r="I60" s="15" cm="1">
        <f t="array" ref="I60">IF($H60=0,"",MAX(IF(Dati!$A$2:$A$10000='Kopsavilkums 30%'!$A60,IF(Dati!$C$2:$C$10000&gt;Dati!$H$2:$H$10000,Dati!$D$2:$D$10000))))</f>
      </c>
      <c r="J60" s="13" cm="1">
        <f t="array" ref="J60">IF($I60="","",MAX(IF(Dati!$A$2:$A$10000='Kopsavilkums 30%'!$A60,IF(Dati!$D$2:$D$10000='Kopsavilkums 30%'!$I60,Dati!$C$2:$C$10000))))</f>
      </c>
      <c r="K60" s="16">
        <f ca="1">IF(B60=0,"Rādītājs nav noteikts",IF(AND(B60&lt;3,H60=0),"Rādītājs noteikts mazāk kā 3 reizes",IF(H60&gt;1,CONCATENATE("Rādītājs 30% no normas pārsniedz ",""&amp;H60&amp;""," gadījumos"),IF(H60=1,CONCATENATE("Rādītājs 30% no normas pārsniedz ",""&amp;H60&amp;""," gadījumā"),""))))</f>
      </c>
    </row>
    <row r="61" spans="1:11" x14ac:dyDescent="0.2">
      <c r="A61" s="13" t="s">
        <v>82</v>
      </c>
      <c r="B61" s="13">
        <f t="array" aca="1" ref="B61" ca="1">SUMPRODUCT((DATEDIF(IF(Dati!$D$2:$D$10000&gt;TODAY(),TODAY(),Dati!$D$2:$D$10000),TODAY(),"y")&lt;=3)*(Dati!$A$2:$A$10000=$A61))</f>
      </c>
      <c r="C61" s="13">
        <f t="array" aca="1" ref="C61" ca="1">MIN(IF((DATEDIF(IF(Dati!$D$2:$D$10000&gt;TODAY(),TODAY(),Dati!$D$2:$D$10000),TODAY(),"y")&lt;=3),IF(Dati!$A$2:$A$10000=$A61,Dati!$C$2:$C$10000)))</f>
      </c>
      <c r="D61" s="13">
        <f t="array" aca="1" ref="D61" ca="1">MAX(IF((DATEDIF(IF(Dati!$D$2:$D$10000&gt;TODAY(),TODAY(),Dati!$D$2:$D$10000),TODAY(),"y")&lt;=3),IF(Dati!$A$2:$A$10000=$A61,Dati!$C$2:$C$10000)))</f>
      </c>
      <c r="E61" s="14">
        <f t="array" aca="1" ref="E61" ca="1">IFERROR(AVERAGE(IF((DATEDIF(IF(Dati!$D$2:$D$10000&gt;TODAY(),TODAY(),Dati!$D$2:$D$10000),TODAY(),"y")&lt;=3),IF(Dati!$A$2:$A$10000=$A61,Dati!$C$2:$C$10000))),"")</f>
      </c>
      <c r="F61" s="13">
        <f>VLOOKUP(A61,Normas!A:B,2,FALSE)</f>
      </c>
      <c r="G61" s="13">
        <f>F61*0.3</f>
      </c>
      <c r="H61" s="13">
        <f>COUNTIFS(Dati!A$2:A$10000,'Kopsavilkums 30%'!$A61,Dati!$E$2:$E$10000,"&lt;=3",Dati!$C$2:$C$10000,"&gt;"&amp;G61)</f>
      </c>
      <c r="I61" s="15" cm="1">
        <f t="array" ref="I61">IF($H61=0,"",MAX(IF(Dati!$A$2:$A$10000='Kopsavilkums 30%'!$A61,IF(Dati!$C$2:$C$10000&gt;Dati!$H$2:$H$10000,Dati!$D$2:$D$10000))))</f>
      </c>
      <c r="J61" s="13" cm="1">
        <f t="array" ref="J61">IF($I61="","",MAX(IF(Dati!$A$2:$A$10000='Kopsavilkums 30%'!$A61,IF(Dati!$D$2:$D$10000='Kopsavilkums 30%'!$I61,Dati!$C$2:$C$10000))))</f>
      </c>
      <c r="K61" s="16">
        <f ca="1">IF(B61=0,"Rādītājs nav noteikts",IF(AND(B61&lt;3,H61=0),"Rādītājs noteikts mazāk kā 3 reizes",IF(H61&gt;1,CONCATENATE("Rādītājs 30% no normas pārsniedz ",""&amp;H61&amp;""," gadījumos"),IF(H61=1,CONCATENATE("Rādītājs 30% no normas pārsniedz ",""&amp;H61&amp;""," gadījumā"),""))))</f>
      </c>
    </row>
    <row r="62" spans="1:11" x14ac:dyDescent="0.2">
      <c r="A62" s="38" t="s">
        <v>83</v>
      </c>
      <c r="B62" s="40">
        <f t="array" aca="1" ref="B62" ca="1">SUMPRODUCT((DATEDIF(IF(Dati!$D$2:$D$10000&gt;TODAY(),TODAY(),Dati!$D$2:$D$10000),TODAY(),"y")&lt;=3)*(Dati!$A$2:$A$10000=$A62))</f>
      </c>
      <c r="C62" s="40">
        <f t="array" aca="1" ref="C62" ca="1">MIN(IF((DATEDIF(IF(Dati!$D$2:$D$10000&gt;TODAY(),TODAY(),Dati!$D$2:$D$10000),TODAY(),"y")&lt;=3),IF(Dati!$A$2:$A$10000=$A62,Dati!$C$2:$C$10000)))</f>
      </c>
      <c r="D62" s="40">
        <f t="array" aca="1" ref="D62" ca="1">MAX(IF((DATEDIF(IF(Dati!$D$2:$D$10000&gt;TODAY(),TODAY(),Dati!$D$2:$D$10000),TODAY(),"y")&lt;=3),IF(Dati!$A$2:$A$10000=$A62,Dati!$C$2:$C$10000)))</f>
      </c>
      <c r="E62" s="42">
        <f t="array" aca="1" ref="E62" ca="1">IFERROR(AVERAGE(IF((DATEDIF(IF(Dati!$D$2:$D$10000&gt;TODAY(),TODAY(),Dati!$D$2:$D$10000),TODAY(),"y")&lt;=3),IF(Dati!$A$2:$A$10000=$A62,Dati!$C$2:$C$10000))),"")</f>
      </c>
      <c r="F62" s="17">
        <f>VLOOKUP($A$62,Normas!$A:$B,2,FALSE)</f>
      </c>
      <c r="G62" s="17">
        <f>VLOOKUP($A$62,Normas!$A:$B,2,FALSE)</f>
      </c>
      <c r="H62" s="13">
        <f>COUNTIFS(Dati!A$2:A$10000,'Kopsavilkums 30%'!$A$62,Dati!$E$2:$E$10000,"&lt;=3",Dati!$C$2:$C$10000,"&lt;"&amp;G62)</f>
      </c>
      <c r="I62" s="15" cm="1">
        <f t="array" ref="I62">IF($H62=0,"",MAX(IF(Dati!$A$2:$A$10000='Kopsavilkums 30%'!$A62,IF(Dati!$C$2:$C$10000&lt;Dati!$H$2:$H$10000,Dati!$D$2:$D$10000))))</f>
      </c>
      <c r="J62" s="13" cm="1">
        <f t="array" ref="J62">IF($I62="","",MAX(IF(Dati!$A$2:$A$10000='Kopsavilkums 30%'!$A62,IF(Dati!$D$2:$D$10000='Kopsavilkums 30%'!$I62,Dati!$C$2:$C$10000))))</f>
      </c>
      <c r="K62" s="16">
        <f ca="1">IF(B$62=0,"Rādītājs nav noteikts",IF(AND(B62&lt;3,H62=0),"Rādītājs noteikts mazāk nekā 3 reizes",IF(H62&gt;1,CONCATENATE("Rādītājs nesasniedz normu ",""&amp;H62&amp;""," gadījumos"),IF(H62=1,CONCATENATE("Rādītājs nesasniedz normu ",""&amp;H62&amp;""," gadījumā"),""))))</f>
      </c>
    </row>
    <row r="63" spans="1:11" x14ac:dyDescent="0.2">
      <c r="A63" s="39"/>
      <c r="B63" s="41"/>
      <c r="C63" s="41"/>
      <c r="D63" s="41"/>
      <c r="E63" s="43"/>
      <c r="F63" s="17">
        <f>VLOOKUP($A62,Normas!$A:$D,3,FALSE)</f>
      </c>
      <c r="G63" s="17">
        <f>VLOOKUP($A62,Normas!$A:$D,3,FALSE)</f>
      </c>
      <c r="H63" s="13">
        <f>COUNTIFS(Dati!A$2:A$10000,'Kopsavilkums 30%'!$A$62,Dati!$E$2:$E$10000,"&lt;=3",Dati!$C$2:$C$10000,"&gt;"&amp;G63)</f>
      </c>
      <c r="I63" s="15" cm="1">
        <f t="array" ref="I63">IF($H63=0,"",MAX(IF(Dati!$A$2:$A$10000='Kopsavilkums 30%'!$A62,IF(Dati!$C$2:$C$10000&gt;Dati!$G$2:$G$10000,Dati!$D$2:$D$10000))))</f>
      </c>
      <c r="J63" s="13" cm="1">
        <f t="array" ref="J63">IF($I63="","",MAX(IF(Dati!$A$2:$A$10000='Kopsavilkums 30%'!$A62,IF(Dati!$D$2:$D$10000='Kopsavilkums 30%'!$I63,Dati!$C$2:$C$10000))))</f>
      </c>
      <c r="K63" s="16">
        <f ca="1">IF(B$62=0,"Rādītājs nav noteikts",IF(AND(B62&lt;3,H63=0),"Rādītājs noteikts mazāk nekā 3 reizes",IF(H63&gt;1,CONCATENATE("Rādītājs pārsniedz normu ",""&amp;H63&amp;""," gadījumos"),IF(H63=1,CONCATENATE("Rādītājs pārsniedz normu ",""&amp;H63&amp;""," gadījumā"),""))))</f>
      </c>
    </row>
    <row r="64" spans="1:11" x14ac:dyDescent="0.2">
      <c r="A64" s="13" t="s">
        <v>84</v>
      </c>
      <c r="B64" s="13">
        <f t="array" aca="1" ref="B64" ca="1">SUMPRODUCT((DATEDIF(IF(Dati!$D$2:$D$10000&gt;TODAY(),TODAY(),Dati!$D$2:$D$10000),TODAY(),"y")&lt;=3)*(Dati!$A$2:$A$10000=$A64))</f>
      </c>
      <c r="C64" s="13">
        <f t="array" aca="1" ref="C64" ca="1">MIN(IF((DATEDIF(IF(Dati!$D$2:$D$10000&gt;TODAY(),TODAY(),Dati!$D$2:$D$10000),TODAY(),"y")&lt;=3),IF(Dati!$A$2:$A$10000=$A64,Dati!$C$2:$C$10000)))</f>
      </c>
      <c r="D64" s="13">
        <f t="array" aca="1" ref="D64" ca="1">MAX(IF((DATEDIF(IF(Dati!$D$2:$D$10000&gt;TODAY(),TODAY(),Dati!$D$2:$D$10000),TODAY(),"y")&lt;=3),IF(Dati!$A$2:$A$10000=$A64,Dati!$C$2:$C$10000)))</f>
      </c>
      <c r="E64" s="14">
        <f t="array" aca="1" ref="E64" ca="1">IFERROR(AVERAGE(IF((DATEDIF(IF(Dati!$D$2:$D$10000&gt;TODAY(),TODAY(),Dati!$D$2:$D$10000),TODAY(),"y")&lt;=3),IF(Dati!$A$2:$A$10000=$A64,Dati!$C$2:$C$10000))),"")</f>
      </c>
      <c r="F64" s="13">
        <f>VLOOKUP(A64,Normas!A:B,2,FALSE)</f>
      </c>
      <c r="G64" s="13">
        <f>F64*0.3</f>
      </c>
      <c r="H64" s="13">
        <f>COUNTIFS(Dati!A$2:A$10000,'Kopsavilkums 30%'!$A64,Dati!$E$2:$E$10000,"&lt;=3",Dati!$C$2:$C$10000,"&gt;"&amp;G64)</f>
      </c>
      <c r="I64" s="15" cm="1">
        <f t="array" ref="I64">IF($H64=0,"",MAX(IF(Dati!$A$2:$A$10000='Kopsavilkums 30%'!$A64,IF(Dati!$C$2:$C$10000&gt;Dati!$H$2:$H$10000,Dati!$D$2:$D$10000))))</f>
      </c>
      <c r="J64" s="13" cm="1">
        <f t="array" ref="J64">IF($I64="","",MAX(IF(Dati!$A$2:$A$10000='Kopsavilkums 30%'!$A64,IF(Dati!$D$2:$D$10000='Kopsavilkums 30%'!$I64,Dati!$C$2:$C$10000))))</f>
      </c>
      <c r="K64" s="16">
        <f t="shared" ref="K64:K66" ca="1" si="12">IF(B64=0,"Rādītājs nav noteikts",IF(AND(B64&lt;3,H64=0),"Rādītājs noteikts mazāk kā 3 reizes",IF(H64&gt;1,CONCATENATE("Rādītājs 30% no normas pārsniedz ",""&amp;H64&amp;""," gadījumos"),IF(H64=1,CONCATENATE("Rādītājs 30% no normas pārsniedz ",""&amp;H64&amp;""," gadījumā"),""))))</f>
      </c>
    </row>
    <row r="65" spans="1:11" x14ac:dyDescent="0.2">
      <c r="A65" s="13" t="s">
        <v>85</v>
      </c>
      <c r="B65" s="13">
        <f t="array" aca="1" ref="B65" ca="1">SUMPRODUCT((DATEDIF(IF(Dati!$D$2:$D$10000&gt;TODAY(),TODAY(),Dati!$D$2:$D$10000),TODAY(),"y")&lt;=3)*(Dati!$A$2:$A$10000=$A65))</f>
      </c>
      <c r="C65" s="13">
        <f t="array" aca="1" ref="C65" ca="1">MIN(IF((DATEDIF(IF(Dati!$D$2:$D$10000&gt;TODAY(),TODAY(),Dati!$D$2:$D$10000),TODAY(),"y")&lt;=3),IF(Dati!$A$2:$A$10000=$A65,Dati!$C$2:$C$10000)))</f>
      </c>
      <c r="D65" s="13">
        <f t="array" aca="1" ref="D65" ca="1">MAX(IF((DATEDIF(IF(Dati!$D$2:$D$10000&gt;TODAY(),TODAY(),Dati!$D$2:$D$10000),TODAY(),"y")&lt;=3),IF(Dati!$A$2:$A$10000=$A65,Dati!$C$2:$C$10000)))</f>
      </c>
      <c r="E65" s="14">
        <f t="array" aca="1" ref="E65" ca="1">IFERROR(AVERAGE(IF((DATEDIF(IF(Dati!$D$2:$D$10000&gt;TODAY(),TODAY(),Dati!$D$2:$D$10000),TODAY(),"y")&lt;=3),IF(Dati!$A$2:$A$10000=$A65,Dati!$C$2:$C$10000))),"")</f>
      </c>
      <c r="F65" s="13">
        <f>VLOOKUP(A65,Normas!A:B,2,FALSE)</f>
      </c>
      <c r="G65" s="13">
        <f>F65*0.3</f>
      </c>
      <c r="H65" s="13">
        <f>COUNTIFS(Dati!A$2:A$10000,'Kopsavilkums 30%'!$A65,Dati!$E$2:$E$10000,"&lt;=3",Dati!$C$2:$C$10000,"&gt;"&amp;G65)</f>
      </c>
      <c r="I65" s="15" cm="1">
        <f t="array" ref="I65">IF($H65=0,"",MAX(IF(Dati!$A$2:$A$10000='Kopsavilkums 30%'!$A65,IF(Dati!$C$2:$C$10000&gt;Dati!$H$2:$H$10000,Dati!$D$2:$D$10000))))</f>
      </c>
      <c r="J65" s="13" cm="1">
        <f t="array" ref="J65">IF($I65="","",MAX(IF(Dati!$A$2:$A$10000='Kopsavilkums 30%'!$A65,IF(Dati!$D$2:$D$10000='Kopsavilkums 30%'!$I65,Dati!$C$2:$C$10000))))</f>
      </c>
      <c r="K65" s="16">
        <f ca="1">IF(B65=0,"Rādītājs nav noteikts",IF(AND(B65&lt;3,H65=0),"Rādītājs noteikts mazāk kā 3 reizes",IF(H65&gt;1,CONCATENATE("Rādītājs 30% no normas pārsniedz ",""&amp;H65&amp;""," gadījumos"),IF(H65=1,CONCATENATE("Rādītājs 30% no normas pārsniedz ",""&amp;H65&amp;""," gadījumā"),""))))</f>
      </c>
    </row>
    <row r="66" spans="1:11" x14ac:dyDescent="0.2">
      <c r="A66" s="13" t="s">
        <v>86</v>
      </c>
      <c r="B66" s="13">
        <f t="array" aca="1" ref="B66" ca="1">SUMPRODUCT((DATEDIF(IF(Dati!$D$2:$D$10000&gt;TODAY(),TODAY(),Dati!$D$2:$D$10000),TODAY(),"y")&lt;=3)*(Dati!$A$2:$A$10000=$A66))</f>
      </c>
      <c r="C66" s="13">
        <f t="array" aca="1" ref="C66" ca="1">MIN(IF((DATEDIF(IF(Dati!$D$2:$D$10000&gt;TODAY(),TODAY(),Dati!$D$2:$D$10000),TODAY(),"y")&lt;=3),IF(Dati!$A$2:$A$10000=$A66,Dati!$C$2:$C$10000)))</f>
      </c>
      <c r="D66" s="13">
        <f t="array" aca="1" ref="D66" ca="1">MAX(IF((DATEDIF(IF(Dati!$D$2:$D$10000&gt;TODAY(),TODAY(),Dati!$D$2:$D$10000),TODAY(),"y")&lt;=3),IF(Dati!$A$2:$A$10000=$A66,Dati!$C$2:$C$10000)))</f>
      </c>
      <c r="E66" s="14">
        <f t="array" aca="1" ref="E66" ca="1">IFERROR(AVERAGE(IF((DATEDIF(IF(Dati!$D$2:$D$10000&gt;TODAY(),TODAY(),Dati!$D$2:$D$10000),TODAY(),"y")&lt;=3),IF(Dati!$A$2:$A$10000=$A66,Dati!$C$2:$C$10000))),"")</f>
      </c>
      <c r="F66" s="13">
        <f>VLOOKUP(A66,Normas!A:B,2,FALSE)</f>
      </c>
      <c r="G66" s="13">
        <f>F66</f>
      </c>
      <c r="H66" s="13">
        <f>COUNTIFS(Dati!A$2:A$10000,'Kopsavilkums 30%'!$A66,Dati!$E$2:$E$10000,"&lt;=3",Dati!$C$2:$C$10000,"&gt;"&amp;G66)</f>
      </c>
      <c r="I66" s="15" cm="1">
        <f t="array" ref="I66">IF($H66=0,"",MAX(IF(Dati!$A$2:$A$10000='Kopsavilkums 30%'!$A66,IF(Dati!$C$2:$C$10000&gt;Dati!$H$2:$H$10000,Dati!$D$2:$D$10000))))</f>
      </c>
      <c r="J66" s="13" cm="1">
        <f t="array" ref="J66">IF($I66="","",MAX(IF(Dati!$A$2:$A$10000='Kopsavilkums 30%'!$A66,IF(Dati!$D$2:$D$10000='Kopsavilkums 30%'!$I66,Dati!$C$2:$C$10000))))</f>
      </c>
      <c r="K66" s="16">
        <f ca="1">IF(B66=0,"Rādītājs nav noteikts",IF(AND(B66&lt;3,H66=0),"Rādītājs noteikts mazāk kā 3 reizes",IF(H66&gt;1,CONCATENATE("Rādītājs neatbilst normai ",""&amp;H66&amp;""," gadījumos"),IF(H66=1,CONCATENATE("Rādītājs neatbilst normai ",""&amp;H66&amp;""," gadījumā"),""))))</f>
      </c>
    </row>
    <row r="67" spans="1:11" x14ac:dyDescent="0.2">
      <c r="A67" s="13" t="s">
        <v>125</v>
      </c>
      <c r="B67" s="13">
        <f t="array" aca="1" ref="B67" ca="1">SUMPRODUCT((DATEDIF(IF(Dati!$D$2:$D$10000&gt;TODAY(),TODAY(),Dati!$D$2:$D$10000),TODAY(),"y")&lt;=3)*(Dati!$A$2:$A$10000=$A67))</f>
      </c>
      <c r="C67" s="13">
        <f t="array" aca="1" ref="C67" ca="1">MIN(IF((DATEDIF(IF(Dati!$D$2:$D$10000&gt;TODAY(),TODAY(),Dati!$D$2:$D$10000),TODAY(),"y")&lt;=3),IF(Dati!$A$2:$A$10000=$A67,Dati!$C$2:$C$10000)))</f>
      </c>
      <c r="D67" s="13">
        <f t="array" aca="1" ref="D67" ca="1">MAX(IF((DATEDIF(IF(Dati!$D$2:$D$10000&gt;TODAY(),TODAY(),Dati!$D$2:$D$10000),TODAY(),"y")&lt;=3),IF(Dati!$A$2:$A$10000=$A67,Dati!$C$2:$C$10000)))</f>
      </c>
      <c r="E67" s="14">
        <f t="array" aca="1" ref="E67" ca="1">IFERROR(AVERAGE(IF((DATEDIF(IF(Dati!$D$2:$D$10000&gt;TODAY(),TODAY(),Dati!$D$2:$D$10000),TODAY(),"y")&lt;=3),IF(Dati!$A$2:$A$10000=$A67,Dati!$C$2:$C$10000))),"")</f>
      </c>
      <c r="F67" s="13">
        <f>VLOOKUP(A67,Normas!A:B,2,FALSE)</f>
      </c>
      <c r="G67" s="13">
        <f>F67</f>
      </c>
      <c r="H67" s="13">
        <f>COUNTIFS(Dati!A$2:A$10000,'Kopsavilkums 30%'!$A67,Dati!$E$2:$E$10000,"&lt;=3",Dati!$C$2:$C$10000,"&gt;"&amp;G67)</f>
      </c>
      <c r="I67" s="15">
        <f t="array" ref="I67">IF($H67=0,"",MAX(IF(Dati!$A$2:$A$10000='Kopsavilkums 30%'!$A67,IF(Dati!$C$2:$C$10000&gt;$G67,Dati!$D$2:$D$10000))))</f>
      </c>
      <c r="J67" s="13">
        <f t="array" ref="J67">IF($I67="","",MAX(IF(Dati!$A$2:$A$10000='Kopsavilkums 30%'!$A67,IF(Dati!$D$2:$D$10000='Kopsavilkums 30%'!$I67,Dati!$C$2:$C$10000))))</f>
      </c>
      <c r="K67" s="16">
        <f ca="1">IF(B67=0,"Rādītājs nav noteikts",IF(AND(B67&lt;3,H67=0),"Rādītājs noteikts mazāk kā 3 reizes",IF(H67&gt;1,CONCATENATE("Orientējošā vērtība pārsniegta ",""&amp;H67&amp;""," gadījumos – piemēro MK Nr. 547 21. punktu"),IF(H67=1,CONCATENATE("Orientējošā vērtība pārsniegta ",""&amp;H67&amp;""," gadījumā – piemēro MK Nr. 547 21. punktu"),""))))</f>
      </c>
    </row>
    <row r="68" spans="1:11" x14ac:dyDescent="0.2">
      <c r="A68" s="13" t="s">
        <v>127</v>
      </c>
      <c r="B68" s="13">
        <f t="array" aca="1" ref="B68" ca="1">SUMPRODUCT((DATEDIF(IF(Dati!$D$2:$D$10000&gt;TODAY(),TODAY(),Dati!$D$2:$D$10000),TODAY(),"y")&lt;=3)*(Dati!$A$2:$A$10000=$A68))</f>
      </c>
      <c r="C68" s="13">
        <f t="array" aca="1" ref="C68" ca="1">MIN(IF((DATEDIF(IF(Dati!$D$2:$D$10000&gt;TODAY(),TODAY(),Dati!$D$2:$D$10000),TODAY(),"y")&lt;=3),IF(Dati!$A$2:$A$10000=$A68,Dati!$C$2:$C$10000)))</f>
      </c>
      <c r="D68" s="13">
        <f t="array" aca="1" ref="D68" ca="1">MAX(IF((DATEDIF(IF(Dati!$D$2:$D$10000&gt;TODAY(),TODAY(),Dati!$D$2:$D$10000),TODAY(),"y")&lt;=3),IF(Dati!$A$2:$A$10000=$A68,Dati!$C$2:$C$10000)))</f>
      </c>
      <c r="E68" s="14">
        <f t="array" aca="1" ref="E68" ca="1">IFERROR(AVERAGE(IF((DATEDIF(IF(Dati!$D$2:$D$10000&gt;TODAY(),TODAY(),Dati!$D$2:$D$10000),TODAY(),"y")&lt;=3),IF(Dati!$A$2:$A$10000=$A68,Dati!$C$2:$C$10000))),"")</f>
      </c>
      <c r="F68" s="13">
        <f>VLOOKUP(A68,Normas!A:B,2,FALSE)</f>
      </c>
      <c r="G68" s="13">
        <f>F68</f>
      </c>
      <c r="H68" s="13">
        <f>COUNTIFS(Dati!A$2:A$10000,'Kopsavilkums 30%'!$A68,Dati!$E$2:$E$10000,"&lt;=3",Dati!$C$2:$C$10000,"&gt;"&amp;G68)</f>
      </c>
      <c r="I68" s="15">
        <f t="array" ref="I68">IF($H68=0,"",MAX(IF(Dati!$A$2:$A$10000='Kopsavilkums 30%'!$A68,IF(Dati!$C$2:$C$10000&gt;$G68,Dati!$D$2:$D$10000))))</f>
      </c>
      <c r="J68" s="13">
        <f t="array" ref="J68">IF($I68="","",MAX(IF(Dati!$A$2:$A$10000='Kopsavilkums 30%'!$A68,IF(Dati!$D$2:$D$10000='Kopsavilkums 30%'!$I68,Dati!$C$2:$C$10000))))</f>
      </c>
      <c r="K68" s="16">
        <f ca="1">IF(B68=0,"Rādītājs nav noteikts",IF(AND(B68&lt;3,H68=0),"Rādītājs noteikts mazāk kā 3 reizes",IF(H68&gt;1,CONCATENATE("Orientējošā vērtība pārsniegta ",""&amp;H68&amp;""," gadījumos – piemēro MK Nr. 547 21. punktu"),IF(H68=1,CONCATENATE("Orientējošā vērtība pārsniegta ",""&amp;H68&amp;""," gadījumā – piemēro MK Nr. 547 21. punktu"),""))))</f>
      </c>
    </row>
  </sheetData>
  <autoFilter ref="A5:K5" xr:uid="{00000000-0009-0000-0000-000005000000}"/>
  <mergeCells count="8">
    <mergeCell ref="B1:K1"/>
    <mergeCell ref="B2:K2"/>
    <mergeCell ref="B3:K3"/>
    <mergeCell ref="A62:A63"/>
    <mergeCell ref="B62:B63"/>
    <mergeCell ref="C62:C63"/>
    <mergeCell ref="D62:D63"/>
    <mergeCell ref="E62:E63"/>
  </mergeCells>
  <pageMargins left="0.19685039370078741" right="0.19685039370078741" top="0.74803149606299213" bottom="0.74803149606299213" header="0.31496062992125984" footer="0.31496062992125984"/>
  <pageSetup paperSize="9" scale="76" fitToHeight="0" orientation="landscape" r:id="rId1"/>
  <headerFooter>
    <oddFooter>&amp;RLapa &amp;P no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stopIfTrue="1" operator="containsText" id="{E61887F3-298B-4B83-A3C9-F98A991F99D4}">
            <xm:f>NOT(ISERROR(SEARCH("Rādītājs noteikts mazāk kā 3 reizes",K6)))</xm:f>
            <xm:f>"Rādītājs noteikts mazāk kā 3 reizes"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14:cfRule type="containsText" priority="8" operator="containsText" id="{D1719274-E649-4AEB-9E51-90AAF92AD53B}">
            <xm:f>NOT(ISERROR(SEARCH("Rādītājs 30% no normas pārsniedz",K6)))</xm:f>
            <xm:f>"Rādītājs 30% no normas pārsniedz"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ontainsText" priority="10" operator="containsText" id="{1B781B28-27A3-4E40-BEAF-FD802AA944F7}">
            <xm:f>NOT(ISERROR(SEARCH("Rādītājs nav noteikts",K6)))</xm:f>
            <xm:f>"Rādītājs nav noteikts"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K6:K68</xm:sqref>
        </x14:conditionalFormatting>
        <x14:conditionalFormatting xmlns:xm="http://schemas.microsoft.com/office/excel/2006/main">
          <x14:cfRule type="containsText" priority="9" operator="containsText" id="{9CEE2324-B171-46B7-8F09-F54F53420B1D}">
            <xm:f>NOT(ISERROR(SEARCH("=",K7)))</xm:f>
            <xm:f>"="</xm:f>
            <x14:dxf/>
          </x14:cfRule>
          <xm:sqref>K7 K28:K29 K31 K39:K41 K43</xm:sqref>
        </x14:conditionalFormatting>
        <x14:conditionalFormatting xmlns:xm="http://schemas.microsoft.com/office/excel/2006/main">
          <x14:cfRule type="containsText" priority="1" operator="containsText" id="{076C7BAF-517E-4F44-9856-3217424E420C}">
            <xm:f>NOT(ISERROR(SEARCH("Rādītājs neatbilst",K20)))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K20</xm:sqref>
        </x14:conditionalFormatting>
        <x14:conditionalFormatting xmlns:xm="http://schemas.microsoft.com/office/excel/2006/main">
          <x14:cfRule type="containsText" priority="4" operator="containsText" id="{38B877AC-38C5-4F4F-9FC1-82689A6E619A}">
            <xm:f>NOT(ISERROR(SEARCH("Rādītājs neatbilst",K27)))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K27</xm:sqref>
        </x14:conditionalFormatting>
        <x14:conditionalFormatting xmlns:xm="http://schemas.microsoft.com/office/excel/2006/main">
          <x14:cfRule type="containsText" priority="3" operator="containsText" id="{D143510A-7BF6-45FA-B2BB-AC0DDCD260D8}">
            <xm:f>NOT(ISERROR(SEARCH("Rādītājs neatbilst",K37)))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K37</xm:sqref>
        </x14:conditionalFormatting>
        <x14:conditionalFormatting xmlns:xm="http://schemas.microsoft.com/office/excel/2006/main">
          <x14:cfRule type="containsText" priority="2" operator="containsText" id="{0E5AA12F-0410-4BE2-9F56-9C4FF0EF7A1E}">
            <xm:f>NOT(ISERROR(SEARCH("Rādītājs neatbilst",K54)))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K54</xm:sqref>
        </x14:conditionalFormatting>
        <x14:conditionalFormatting xmlns:xm="http://schemas.microsoft.com/office/excel/2006/main">
          <x14:cfRule type="containsText" priority="6" operator="containsText" id="{4C8A46AC-67A2-4F31-A926-F68CDF004464}">
            <xm:f>NOT(ISERROR(SEARCH("Rādītājs pārsniedz normu",K62)))</xm:f>
            <xm:f>"Rādītājs pārsniedz normu"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14:cfRule type="containsText" priority="7" operator="containsText" id="{7DF814E0-2CF5-45F4-8226-654109318B02}">
            <xm:f>NOT(ISERROR(SEARCH("Rādītājs nesasniedz normu",K62)))</xm:f>
            <xm:f>"Rādītājs nesasniedz normu"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K62:K63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64"/>
  <sheetViews>
    <sheetView topLeftCell="A37" workbookViewId="0"/>
  </sheetViews>
  <sheetFormatPr baseColWidth="10" defaultColWidth="8.83203125" defaultRowHeight="15" x14ac:dyDescent="0.2"/>
  <cols>
    <col min="1" max="1" width="47.33203125" bestFit="1" customWidth="1"/>
  </cols>
  <sheetData>
    <row r="1" spans="1:1" x14ac:dyDescent="0.2">
      <c r="A1" s="22" t="s">
        <v>18</v>
      </c>
    </row>
    <row r="2" spans="1:1" x14ac:dyDescent="0.2">
      <c r="A2" s="5" t="s">
        <v>27</v>
      </c>
    </row>
    <row r="3" spans="1:1" x14ac:dyDescent="0.2">
      <c r="A3" s="5" t="s">
        <v>28</v>
      </c>
    </row>
    <row r="4" spans="1:1" x14ac:dyDescent="0.2">
      <c r="A4" s="5" t="s">
        <v>29</v>
      </c>
    </row>
    <row r="5" spans="1:1" x14ac:dyDescent="0.2">
      <c r="A5" s="5" t="s">
        <v>30</v>
      </c>
    </row>
    <row r="6" spans="1:1" x14ac:dyDescent="0.2">
      <c r="A6" s="5" t="s">
        <v>31</v>
      </c>
    </row>
    <row r="7" spans="1:1" x14ac:dyDescent="0.2">
      <c r="A7" s="5" t="s">
        <v>32</v>
      </c>
    </row>
    <row r="8" spans="1:1" x14ac:dyDescent="0.2">
      <c r="A8" s="5" t="s">
        <v>33</v>
      </c>
    </row>
    <row r="9" spans="1:1" x14ac:dyDescent="0.2">
      <c r="A9" s="5" t="s">
        <v>34</v>
      </c>
    </row>
    <row r="10" spans="1:1" x14ac:dyDescent="0.2">
      <c r="A10" s="5" t="s">
        <v>35</v>
      </c>
    </row>
    <row r="11" spans="1:1" x14ac:dyDescent="0.2">
      <c r="A11" s="5" t="s">
        <v>36</v>
      </c>
    </row>
    <row r="12" spans="1:1" x14ac:dyDescent="0.2">
      <c r="A12" s="5" t="s">
        <v>37</v>
      </c>
    </row>
    <row r="13" spans="1:1" x14ac:dyDescent="0.2">
      <c r="A13" s="5" t="s">
        <v>38</v>
      </c>
    </row>
    <row r="14" spans="1:1" x14ac:dyDescent="0.2">
      <c r="A14" s="5" t="s">
        <v>39</v>
      </c>
    </row>
    <row r="15" spans="1:1" x14ac:dyDescent="0.2">
      <c r="A15" s="5" t="s">
        <v>40</v>
      </c>
    </row>
    <row r="16" spans="1:1" x14ac:dyDescent="0.2">
      <c r="A16" s="5" t="s">
        <v>41</v>
      </c>
    </row>
    <row r="17" spans="1:1" x14ac:dyDescent="0.2">
      <c r="A17" s="5" t="s">
        <v>42</v>
      </c>
    </row>
    <row r="18" spans="1:1" x14ac:dyDescent="0.2">
      <c r="A18" s="5" t="s">
        <v>43</v>
      </c>
    </row>
    <row r="19" spans="1:1" x14ac:dyDescent="0.2">
      <c r="A19" s="5" t="s">
        <v>44</v>
      </c>
    </row>
    <row r="20" spans="1:1" x14ac:dyDescent="0.2">
      <c r="A20" s="5" t="s">
        <v>45</v>
      </c>
    </row>
    <row r="21" spans="1:1" x14ac:dyDescent="0.2">
      <c r="A21" s="5" t="s">
        <v>46</v>
      </c>
    </row>
    <row r="22" spans="1:1" x14ac:dyDescent="0.2">
      <c r="A22" s="5" t="s">
        <v>47</v>
      </c>
    </row>
    <row r="23" spans="1:1" x14ac:dyDescent="0.2">
      <c r="A23" s="5" t="s">
        <v>48</v>
      </c>
    </row>
    <row r="24" spans="1:1" x14ac:dyDescent="0.2">
      <c r="A24" s="5" t="s">
        <v>49</v>
      </c>
    </row>
    <row r="25" spans="1:1" x14ac:dyDescent="0.2">
      <c r="A25" s="5" t="s">
        <v>50</v>
      </c>
    </row>
    <row r="26" spans="1:1" x14ac:dyDescent="0.2">
      <c r="A26" s="5" t="s">
        <v>51</v>
      </c>
    </row>
    <row r="27" spans="1:1" x14ac:dyDescent="0.2">
      <c r="A27" s="5" t="s">
        <v>52</v>
      </c>
    </row>
    <row r="28" spans="1:1" x14ac:dyDescent="0.2">
      <c r="A28" s="5" t="s">
        <v>53</v>
      </c>
    </row>
    <row r="29" spans="1:1" x14ac:dyDescent="0.2">
      <c r="A29" s="5" t="s">
        <v>54</v>
      </c>
    </row>
    <row r="30" spans="1:1" x14ac:dyDescent="0.2">
      <c r="A30" s="5" t="s">
        <v>55</v>
      </c>
    </row>
    <row r="31" spans="1:1" x14ac:dyDescent="0.2">
      <c r="A31" s="5" t="s">
        <v>56</v>
      </c>
    </row>
    <row r="32" spans="1:1" x14ac:dyDescent="0.2">
      <c r="A32" s="5" t="s">
        <v>57</v>
      </c>
    </row>
    <row r="33" spans="1:1" x14ac:dyDescent="0.2">
      <c r="A33" s="5" t="s">
        <v>58</v>
      </c>
    </row>
    <row r="34" spans="1:1" x14ac:dyDescent="0.2">
      <c r="A34" s="5" t="s">
        <v>59</v>
      </c>
    </row>
    <row r="35" spans="1:1" x14ac:dyDescent="0.2">
      <c r="A35" s="5" t="s">
        <v>60</v>
      </c>
    </row>
    <row r="36" spans="1:1" x14ac:dyDescent="0.2">
      <c r="A36" s="5" t="s">
        <v>61</v>
      </c>
    </row>
    <row r="37" spans="1:1" x14ac:dyDescent="0.2">
      <c r="A37" s="5" t="s">
        <v>62</v>
      </c>
    </row>
    <row r="38" spans="1:1" x14ac:dyDescent="0.2">
      <c r="A38" s="5" t="s">
        <v>63</v>
      </c>
    </row>
    <row r="39" spans="1:1" x14ac:dyDescent="0.2">
      <c r="A39" s="5" t="s">
        <v>64</v>
      </c>
    </row>
    <row r="40" spans="1:1" x14ac:dyDescent="0.2">
      <c r="A40" s="5" t="s">
        <v>65</v>
      </c>
    </row>
    <row r="41" spans="1:1" x14ac:dyDescent="0.2">
      <c r="A41" s="5" t="s">
        <v>66</v>
      </c>
    </row>
    <row r="42" spans="1:1" x14ac:dyDescent="0.2">
      <c r="A42" s="5" t="s">
        <v>67</v>
      </c>
    </row>
    <row r="43" spans="1:1" x14ac:dyDescent="0.2">
      <c r="A43" s="5" t="s">
        <v>68</v>
      </c>
    </row>
    <row r="44" spans="1:1" x14ac:dyDescent="0.2">
      <c r="A44" s="5" t="s">
        <v>69</v>
      </c>
    </row>
    <row r="45" spans="1:1" x14ac:dyDescent="0.2">
      <c r="A45" s="5" t="s">
        <v>70</v>
      </c>
    </row>
    <row r="46" spans="1:1" x14ac:dyDescent="0.2">
      <c r="A46" s="5" t="s">
        <v>71</v>
      </c>
    </row>
    <row r="47" spans="1:1" x14ac:dyDescent="0.2">
      <c r="A47" s="5" t="s">
        <v>72</v>
      </c>
    </row>
    <row r="48" spans="1:1" x14ac:dyDescent="0.2">
      <c r="A48" s="5" t="s">
        <v>73</v>
      </c>
    </row>
    <row r="49" spans="1:1" x14ac:dyDescent="0.2">
      <c r="A49" s="5" t="s">
        <v>74</v>
      </c>
    </row>
    <row r="50" spans="1:1" x14ac:dyDescent="0.2">
      <c r="A50" s="5" t="s">
        <v>75</v>
      </c>
    </row>
    <row r="51" spans="1:1" x14ac:dyDescent="0.2">
      <c r="A51" s="5" t="s">
        <v>76</v>
      </c>
    </row>
    <row r="52" spans="1:1" x14ac:dyDescent="0.2">
      <c r="A52" s="5" t="s">
        <v>77</v>
      </c>
    </row>
    <row r="53" spans="1:1" x14ac:dyDescent="0.2">
      <c r="A53" s="5" t="s">
        <v>78</v>
      </c>
    </row>
    <row r="54" spans="1:1" x14ac:dyDescent="0.2">
      <c r="A54" s="5" t="s">
        <v>79</v>
      </c>
    </row>
    <row r="55" spans="1:1" x14ac:dyDescent="0.2">
      <c r="A55" s="5" t="s">
        <v>80</v>
      </c>
    </row>
    <row r="56" spans="1:1" x14ac:dyDescent="0.2">
      <c r="A56" s="5" t="s">
        <v>81</v>
      </c>
    </row>
    <row r="57" spans="1:1" x14ac:dyDescent="0.2">
      <c r="A57" s="5" t="s">
        <v>82</v>
      </c>
    </row>
    <row r="58" spans="1:1" x14ac:dyDescent="0.2">
      <c r="A58" s="5" t="s">
        <v>83</v>
      </c>
    </row>
    <row r="59" spans="1:1" x14ac:dyDescent="0.2">
      <c r="A59" s="5" t="s">
        <v>84</v>
      </c>
    </row>
    <row r="60" spans="1:1" x14ac:dyDescent="0.2">
      <c r="A60" s="5" t="s">
        <v>85</v>
      </c>
    </row>
    <row r="61" spans="1:1" x14ac:dyDescent="0.2">
      <c r="A61" s="5" t="s">
        <v>86</v>
      </c>
    </row>
    <row r="62" spans="1:1" x14ac:dyDescent="0.2">
      <c r="A62" s="5" t="s">
        <v>120</v>
      </c>
    </row>
    <row r="63" spans="1:1" x14ac:dyDescent="0.2">
      <c r="A63" s="5" t="s">
        <v>125</v>
      </c>
    </row>
    <row r="64" spans="1:1" x14ac:dyDescent="0.2">
      <c r="A64" s="5" t="s">
        <v>127</v>
      </c>
    </row>
  </sheetData>
  <conditionalFormatting sqref="A54:A55">
    <cfRule type="duplicateValues" dxfId="8" priority="5"/>
  </conditionalFormatting>
  <conditionalFormatting sqref="A56">
    <cfRule type="duplicateValues" dxfId="7" priority="4"/>
  </conditionalFormatting>
  <conditionalFormatting sqref="A57">
    <cfRule type="duplicateValues" dxfId="6" priority="3"/>
  </conditionalFormatting>
  <pageMargins left="0.7" right="0.7" top="0.53" bottom="0.3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rgb="FFFFFF00"/>
  </sheetPr>
  <dimension ref="A1:D64"/>
  <sheetViews>
    <sheetView topLeftCell="A40" workbookViewId="0">
      <selection activeCell="B66" sqref="B66"/>
    </sheetView>
  </sheetViews>
  <sheetFormatPr baseColWidth="10" defaultColWidth="9.1640625" defaultRowHeight="15" x14ac:dyDescent="0.2"/>
  <cols>
    <col min="1" max="1" width="58" style="2" bestFit="1" customWidth="1"/>
    <col min="2" max="2" width="22.1640625" style="2" bestFit="1" customWidth="1"/>
    <col min="3" max="3" width="19.5" style="2" customWidth="1"/>
    <col min="4" max="4" width="13.33203125" style="2" bestFit="1" customWidth="1"/>
    <col min="5" max="16384" width="9.1640625" style="2"/>
  </cols>
  <sheetData>
    <row r="1" spans="1:4" x14ac:dyDescent="0.2">
      <c r="A1" s="2" t="s">
        <v>18</v>
      </c>
      <c r="B1" s="2" t="s">
        <v>105</v>
      </c>
      <c r="C1" s="2" t="s">
        <v>106</v>
      </c>
      <c r="D1" s="2" t="s">
        <v>107</v>
      </c>
    </row>
    <row r="2" spans="1:4" x14ac:dyDescent="0.2">
      <c r="A2" s="2" t="s">
        <v>27</v>
      </c>
      <c r="B2" s="2">
        <v>3</v>
      </c>
      <c r="D2" s="3" t="s">
        <v>108</v>
      </c>
    </row>
    <row r="3" spans="1:4" x14ac:dyDescent="0.2">
      <c r="A3" s="2" t="s">
        <v>28</v>
      </c>
      <c r="B3" s="2">
        <v>0.1</v>
      </c>
      <c r="D3" s="3" t="s">
        <v>108</v>
      </c>
    </row>
    <row r="4" spans="1:4" x14ac:dyDescent="0.2">
      <c r="A4" s="2" t="s">
        <v>29</v>
      </c>
      <c r="B4" s="2">
        <v>0.2</v>
      </c>
      <c r="D4" s="2" t="s">
        <v>109</v>
      </c>
    </row>
    <row r="5" spans="1:4" x14ac:dyDescent="0.2">
      <c r="A5" s="2" t="s">
        <v>30</v>
      </c>
      <c r="B5" s="2">
        <v>0.5</v>
      </c>
      <c r="D5" s="2" t="s">
        <v>109</v>
      </c>
    </row>
    <row r="6" spans="1:4" x14ac:dyDescent="0.2">
      <c r="A6" s="2" t="s">
        <v>31</v>
      </c>
      <c r="B6" s="2">
        <v>10</v>
      </c>
      <c r="D6" s="3" t="s">
        <v>108</v>
      </c>
    </row>
    <row r="7" spans="1:4" x14ac:dyDescent="0.2">
      <c r="A7" s="2" t="s">
        <v>32</v>
      </c>
      <c r="B7" s="2">
        <v>10</v>
      </c>
      <c r="D7" s="3" t="s">
        <v>108</v>
      </c>
    </row>
    <row r="8" spans="1:4" x14ac:dyDescent="0.2">
      <c r="A8" s="2" t="s">
        <v>33</v>
      </c>
      <c r="B8" s="2">
        <v>0.01</v>
      </c>
      <c r="D8" s="3" t="s">
        <v>108</v>
      </c>
    </row>
    <row r="9" spans="1:4" x14ac:dyDescent="0.2">
      <c r="A9" s="2" t="s">
        <v>34</v>
      </c>
      <c r="B9" s="2">
        <v>1</v>
      </c>
      <c r="D9" s="2" t="s">
        <v>110</v>
      </c>
    </row>
    <row r="10" spans="1:4" x14ac:dyDescent="0.2">
      <c r="A10" s="2" t="s">
        <v>35</v>
      </c>
      <c r="B10" s="2">
        <v>2.5</v>
      </c>
      <c r="D10" s="2" t="s">
        <v>110</v>
      </c>
    </row>
    <row r="11" spans="1:4" x14ac:dyDescent="0.2">
      <c r="A11" s="2" t="s">
        <v>36</v>
      </c>
      <c r="B11" s="2">
        <v>1.5</v>
      </c>
      <c r="D11" s="2" t="s">
        <v>109</v>
      </c>
    </row>
    <row r="12" spans="1:4" x14ac:dyDescent="0.2">
      <c r="A12" s="2" t="s">
        <v>37</v>
      </c>
      <c r="B12" s="2">
        <v>2.4</v>
      </c>
      <c r="D12" s="2" t="s">
        <v>109</v>
      </c>
    </row>
    <row r="13" spans="1:4" x14ac:dyDescent="0.2">
      <c r="A13" s="2" t="s">
        <v>38</v>
      </c>
      <c r="B13" s="2">
        <v>10</v>
      </c>
      <c r="D13" s="2" t="s">
        <v>110</v>
      </c>
    </row>
    <row r="14" spans="1:4" x14ac:dyDescent="0.2">
      <c r="A14" s="2" t="s">
        <v>39</v>
      </c>
      <c r="B14" s="2">
        <v>50</v>
      </c>
      <c r="D14" s="2" t="s">
        <v>110</v>
      </c>
    </row>
    <row r="15" spans="1:4" x14ac:dyDescent="0.2">
      <c r="A15" s="2" t="s">
        <v>40</v>
      </c>
      <c r="B15" s="2">
        <v>0</v>
      </c>
      <c r="D15" s="2" t="s">
        <v>111</v>
      </c>
    </row>
    <row r="16" spans="1:4" x14ac:dyDescent="0.2">
      <c r="A16" s="2" t="s">
        <v>41</v>
      </c>
      <c r="B16" s="1">
        <v>3</v>
      </c>
      <c r="D16" s="2" t="s">
        <v>112</v>
      </c>
    </row>
    <row r="17" spans="1:4" x14ac:dyDescent="0.2">
      <c r="A17" s="2" t="s">
        <v>42</v>
      </c>
      <c r="B17" s="2">
        <v>200</v>
      </c>
      <c r="D17" s="2" t="s">
        <v>110</v>
      </c>
    </row>
    <row r="18" spans="1:4" x14ac:dyDescent="0.2">
      <c r="A18" s="2" t="s">
        <v>43</v>
      </c>
      <c r="B18" s="2">
        <v>1</v>
      </c>
      <c r="D18" s="2" t="s">
        <v>110</v>
      </c>
    </row>
    <row r="19" spans="1:4" x14ac:dyDescent="0.2">
      <c r="A19" s="2" t="s">
        <v>44</v>
      </c>
      <c r="B19" s="2">
        <v>2500</v>
      </c>
      <c r="D19" s="3" t="s">
        <v>113</v>
      </c>
    </row>
    <row r="20" spans="1:4" x14ac:dyDescent="0.2">
      <c r="A20" s="2" t="s">
        <v>45</v>
      </c>
      <c r="B20" s="2">
        <v>0.1</v>
      </c>
      <c r="D20" s="2" t="s">
        <v>110</v>
      </c>
    </row>
    <row r="21" spans="1:4" x14ac:dyDescent="0.2">
      <c r="A21" s="2" t="s">
        <v>46</v>
      </c>
      <c r="B21" s="2">
        <v>0</v>
      </c>
      <c r="D21" s="2" t="s">
        <v>114</v>
      </c>
    </row>
    <row r="22" spans="1:4" x14ac:dyDescent="0.2">
      <c r="A22" s="2" t="s">
        <v>47</v>
      </c>
      <c r="B22" s="2">
        <v>1.5</v>
      </c>
      <c r="D22" s="2" t="s">
        <v>109</v>
      </c>
    </row>
    <row r="23" spans="1:4" x14ac:dyDescent="0.2">
      <c r="A23" s="2" t="s">
        <v>48</v>
      </c>
      <c r="B23" s="1" t="s">
        <v>115</v>
      </c>
      <c r="C23" s="1"/>
    </row>
    <row r="24" spans="1:4" x14ac:dyDescent="0.2">
      <c r="A24" t="s">
        <v>49</v>
      </c>
      <c r="B24" s="2">
        <v>60</v>
      </c>
      <c r="D24" s="2" t="s">
        <v>110</v>
      </c>
    </row>
    <row r="25" spans="1:4" x14ac:dyDescent="0.2">
      <c r="A25" t="s">
        <v>50</v>
      </c>
      <c r="B25" s="2">
        <v>0.25</v>
      </c>
      <c r="D25" s="2" t="s">
        <v>109</v>
      </c>
    </row>
    <row r="26" spans="1:4" x14ac:dyDescent="0.2">
      <c r="A26" s="2" t="s">
        <v>51</v>
      </c>
      <c r="B26" s="2">
        <v>250</v>
      </c>
      <c r="D26" s="2" t="s">
        <v>109</v>
      </c>
    </row>
    <row r="27" spans="1:4" x14ac:dyDescent="0.2">
      <c r="A27" t="s">
        <v>52</v>
      </c>
      <c r="B27" s="2">
        <v>0.25</v>
      </c>
      <c r="C27"/>
      <c r="D27" s="2" t="s">
        <v>109</v>
      </c>
    </row>
    <row r="28" spans="1:4" s="1" customFormat="1" x14ac:dyDescent="0.2">
      <c r="A28" s="2" t="s">
        <v>53</v>
      </c>
      <c r="B28" s="2">
        <v>50</v>
      </c>
      <c r="C28" s="2"/>
      <c r="D28" s="2" t="s">
        <v>110</v>
      </c>
    </row>
    <row r="29" spans="1:4" s="1" customFormat="1" x14ac:dyDescent="0.2">
      <c r="A29" s="2" t="s">
        <v>54</v>
      </c>
      <c r="B29" s="2">
        <v>25</v>
      </c>
      <c r="C29" s="2"/>
      <c r="D29" s="2" t="s">
        <v>110</v>
      </c>
    </row>
    <row r="30" spans="1:4" s="1" customFormat="1" x14ac:dyDescent="0.2">
      <c r="A30" s="2" t="s">
        <v>55</v>
      </c>
      <c r="B30" s="2">
        <v>0.1</v>
      </c>
      <c r="C30" s="2"/>
      <c r="D30" s="2" t="s">
        <v>116</v>
      </c>
    </row>
    <row r="31" spans="1:4" x14ac:dyDescent="0.2">
      <c r="A31" s="2" t="s">
        <v>56</v>
      </c>
      <c r="B31" s="2">
        <v>5</v>
      </c>
      <c r="D31" s="2" t="s">
        <v>110</v>
      </c>
    </row>
    <row r="32" spans="1:4" x14ac:dyDescent="0.2">
      <c r="A32" s="2" t="s">
        <v>57</v>
      </c>
      <c r="B32" s="2">
        <v>0</v>
      </c>
      <c r="D32" s="2" t="s">
        <v>114</v>
      </c>
    </row>
    <row r="33" spans="1:4" x14ac:dyDescent="0.2">
      <c r="A33" s="1" t="s">
        <v>58</v>
      </c>
      <c r="B33" s="1" t="s">
        <v>115</v>
      </c>
      <c r="C33" s="1"/>
      <c r="D33" s="1"/>
    </row>
    <row r="34" spans="1:4" x14ac:dyDescent="0.2">
      <c r="A34" s="2" t="s">
        <v>59</v>
      </c>
      <c r="B34" s="2">
        <v>50</v>
      </c>
      <c r="D34" s="2" t="s">
        <v>110</v>
      </c>
    </row>
    <row r="35" spans="1:4" x14ac:dyDescent="0.2">
      <c r="A35" t="s">
        <v>60</v>
      </c>
      <c r="B35" s="2">
        <v>1</v>
      </c>
      <c r="D35" s="2" t="s">
        <v>110</v>
      </c>
    </row>
    <row r="36" spans="1:4" x14ac:dyDescent="0.2">
      <c r="A36" t="s">
        <v>61</v>
      </c>
      <c r="B36" s="2">
        <v>1000</v>
      </c>
      <c r="D36" s="2" t="s">
        <v>117</v>
      </c>
    </row>
    <row r="37" spans="1:4" x14ac:dyDescent="0.2">
      <c r="A37" s="2" t="s">
        <v>62</v>
      </c>
      <c r="B37" s="2">
        <v>200</v>
      </c>
      <c r="D37" s="2" t="s">
        <v>109</v>
      </c>
    </row>
    <row r="38" spans="1:4" x14ac:dyDescent="0.2">
      <c r="A38" s="2" t="s">
        <v>63</v>
      </c>
      <c r="B38" s="2">
        <v>20</v>
      </c>
      <c r="D38" s="2" t="s">
        <v>110</v>
      </c>
    </row>
    <row r="39" spans="1:4" x14ac:dyDescent="0.2">
      <c r="A39" s="2" t="s">
        <v>64</v>
      </c>
      <c r="B39" s="2">
        <v>50</v>
      </c>
      <c r="D39" s="2" t="s">
        <v>109</v>
      </c>
    </row>
    <row r="40" spans="1:4" x14ac:dyDescent="0.2">
      <c r="A40" s="2" t="s">
        <v>65</v>
      </c>
      <c r="B40" s="2">
        <v>0.5</v>
      </c>
      <c r="D40" s="2" t="s">
        <v>109</v>
      </c>
    </row>
    <row r="41" spans="1:4" x14ac:dyDescent="0.2">
      <c r="A41" s="2" t="s">
        <v>66</v>
      </c>
      <c r="B41" s="2">
        <v>5</v>
      </c>
      <c r="D41" s="2" t="s">
        <v>118</v>
      </c>
    </row>
    <row r="42" spans="1:4" x14ac:dyDescent="0.2">
      <c r="A42" t="s">
        <v>67</v>
      </c>
      <c r="B42" s="2">
        <v>0.1</v>
      </c>
      <c r="D42" s="2" t="s">
        <v>110</v>
      </c>
    </row>
    <row r="43" spans="1:4" x14ac:dyDescent="0.2">
      <c r="A43" s="2" t="s">
        <v>68</v>
      </c>
      <c r="B43" s="2">
        <v>0.5</v>
      </c>
      <c r="D43" s="2" t="s">
        <v>110</v>
      </c>
    </row>
    <row r="44" spans="1:4" x14ac:dyDescent="0.2">
      <c r="A44" t="s">
        <v>69</v>
      </c>
      <c r="B44" s="2">
        <v>0.5</v>
      </c>
      <c r="D44" s="2" t="s">
        <v>110</v>
      </c>
    </row>
    <row r="45" spans="1:4" x14ac:dyDescent="0.2">
      <c r="A45" t="s">
        <v>70</v>
      </c>
      <c r="B45" s="2">
        <v>0.1</v>
      </c>
      <c r="D45" s="2" t="s">
        <v>110</v>
      </c>
    </row>
    <row r="46" spans="1:4" x14ac:dyDescent="0.2">
      <c r="A46" s="2" t="s">
        <v>71</v>
      </c>
      <c r="B46" s="2">
        <v>0.1</v>
      </c>
      <c r="D46" s="2" t="s">
        <v>110</v>
      </c>
    </row>
    <row r="47" spans="1:4" x14ac:dyDescent="0.2">
      <c r="A47" s="2" t="s">
        <v>72</v>
      </c>
      <c r="B47" s="2">
        <v>100</v>
      </c>
      <c r="D47" s="2" t="s">
        <v>119</v>
      </c>
    </row>
    <row r="48" spans="1:4" x14ac:dyDescent="0.2">
      <c r="A48" s="2" t="s">
        <v>73</v>
      </c>
      <c r="B48" s="2">
        <v>20</v>
      </c>
      <c r="D48" s="2" t="s">
        <v>110</v>
      </c>
    </row>
    <row r="49" spans="1:4" x14ac:dyDescent="0.2">
      <c r="A49" s="2" t="s">
        <v>74</v>
      </c>
      <c r="B49" s="2">
        <v>30</v>
      </c>
      <c r="D49" s="2" t="s">
        <v>110</v>
      </c>
    </row>
    <row r="50" spans="1:4" x14ac:dyDescent="0.2">
      <c r="A50" s="2" t="s">
        <v>75</v>
      </c>
      <c r="B50" s="1" t="s">
        <v>115</v>
      </c>
      <c r="C50" s="1"/>
    </row>
    <row r="51" spans="1:4" x14ac:dyDescent="0.2">
      <c r="A51" s="2" t="s">
        <v>76</v>
      </c>
      <c r="B51" s="2">
        <v>250</v>
      </c>
      <c r="D51" s="2" t="s">
        <v>109</v>
      </c>
    </row>
    <row r="52" spans="1:4" x14ac:dyDescent="0.2">
      <c r="A52" s="2" t="s">
        <v>77</v>
      </c>
      <c r="B52" s="2">
        <v>10</v>
      </c>
      <c r="D52" s="2" t="s">
        <v>110</v>
      </c>
    </row>
    <row r="53" spans="1:4" x14ac:dyDescent="0.2">
      <c r="A53" s="2" t="s">
        <v>78</v>
      </c>
      <c r="B53" s="2">
        <v>5</v>
      </c>
      <c r="D53" s="2" t="s">
        <v>110</v>
      </c>
    </row>
    <row r="54" spans="1:4" x14ac:dyDescent="0.2">
      <c r="A54" s="2" t="s">
        <v>79</v>
      </c>
      <c r="B54" s="2">
        <v>10</v>
      </c>
      <c r="D54" s="2" t="s">
        <v>110</v>
      </c>
    </row>
    <row r="55" spans="1:4" customFormat="1" x14ac:dyDescent="0.2">
      <c r="A55" s="2" t="s">
        <v>80</v>
      </c>
      <c r="B55" s="2">
        <v>100</v>
      </c>
      <c r="C55" s="2"/>
      <c r="D55" s="2" t="s">
        <v>110</v>
      </c>
    </row>
    <row r="56" spans="1:4" x14ac:dyDescent="0.2">
      <c r="A56" s="2" t="s">
        <v>81</v>
      </c>
      <c r="B56" s="2">
        <v>100</v>
      </c>
      <c r="D56" s="2" t="s">
        <v>119</v>
      </c>
    </row>
    <row r="57" spans="1:4" x14ac:dyDescent="0.2">
      <c r="A57" t="s">
        <v>82</v>
      </c>
      <c r="B57" s="2">
        <v>30</v>
      </c>
      <c r="D57" s="2" t="s">
        <v>110</v>
      </c>
    </row>
    <row r="58" spans="1:4" x14ac:dyDescent="0.2">
      <c r="A58" s="2" t="s">
        <v>83</v>
      </c>
      <c r="B58" s="2">
        <v>6.5</v>
      </c>
      <c r="C58" s="2">
        <v>9.5</v>
      </c>
    </row>
    <row r="59" spans="1:4" x14ac:dyDescent="0.2">
      <c r="A59" s="2" t="s">
        <v>84</v>
      </c>
      <c r="B59" s="2">
        <v>2</v>
      </c>
      <c r="D59" s="2" t="s">
        <v>109</v>
      </c>
    </row>
    <row r="60" spans="1:4" x14ac:dyDescent="0.2">
      <c r="A60" s="2" t="s">
        <v>85</v>
      </c>
      <c r="B60" s="2">
        <v>0.5</v>
      </c>
      <c r="D60" s="2" t="s">
        <v>110</v>
      </c>
    </row>
    <row r="61" spans="1:4" x14ac:dyDescent="0.2">
      <c r="A61" s="2" t="s">
        <v>86</v>
      </c>
      <c r="B61" s="2">
        <v>0</v>
      </c>
      <c r="D61" s="2" t="s">
        <v>114</v>
      </c>
    </row>
    <row r="62" spans="1:4" x14ac:dyDescent="0.2">
      <c r="A62" s="5" t="s">
        <v>120</v>
      </c>
      <c r="B62" s="1" t="s">
        <v>121</v>
      </c>
    </row>
    <row r="63" spans="1:4" x14ac:dyDescent="0.2">
      <c r="A63" s="2" t="s">
        <v>125</v>
      </c>
      <c r="B63" s="2">
        <v>1</v>
      </c>
      <c r="D63" s="2" t="s">
        <v>126</v>
      </c>
    </row>
    <row r="64" spans="1:4" x14ac:dyDescent="0.2">
      <c r="A64" s="2" t="s">
        <v>127</v>
      </c>
      <c r="B64" s="2">
        <v>300</v>
      </c>
      <c r="D64" s="2" t="s">
        <v>126</v>
      </c>
    </row>
  </sheetData>
  <autoFilter ref="A1:D51" xr:uid="{00000000-0009-0000-0000-000007000000}"/>
  <sortState xmlns:xlrd2="http://schemas.microsoft.com/office/spreadsheetml/2017/richdata2" ref="A2:D61">
    <sortCondition ref="A2:A61"/>
  </sortState>
  <conditionalFormatting sqref="A52:A54">
    <cfRule type="duplicateValues" dxfId="5" priority="6"/>
  </conditionalFormatting>
  <conditionalFormatting sqref="A56">
    <cfRule type="duplicateValues" dxfId="4" priority="5"/>
  </conditionalFormatting>
  <conditionalFormatting sqref="A57">
    <cfRule type="duplicateValues" dxfId="3" priority="4"/>
  </conditionalFormatting>
  <conditionalFormatting sqref="A58:A59">
    <cfRule type="duplicateValues" dxfId="2" priority="3"/>
  </conditionalFormatting>
  <conditionalFormatting sqref="A60">
    <cfRule type="duplicateValues" dxfId="1" priority="2"/>
  </conditionalFormatting>
  <conditionalFormatting sqref="A55:C55 E55:XFD5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2"/>
  <sheetViews>
    <sheetView workbookViewId="0"/>
  </sheetViews>
  <sheetFormatPr baseColWidth="10" defaultColWidth="8.83203125" defaultRowHeight="15" x14ac:dyDescent="0.2"/>
  <cols>
    <col min="2" max="2" width="19.33203125" bestFit="1" customWidth="1"/>
  </cols>
  <sheetData>
    <row r="1" spans="1:2" x14ac:dyDescent="0.2">
      <c r="A1" t="s">
        <v>5</v>
      </c>
      <c r="B1" t="s">
        <v>122</v>
      </c>
    </row>
    <row r="2" spans="1:2" x14ac:dyDescent="0.2">
      <c r="A2" t="s">
        <v>123</v>
      </c>
      <c r="B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Vispārīga informācija</vt:lpstr>
      <vt:lpstr>Dati</vt:lpstr>
      <vt:lpstr>Kopsavilkums 60%</vt:lpstr>
      <vt:lpstr>Kopsavilkums 30%</vt:lpstr>
      <vt:lpstr>Rādītāju_nosaukumi</vt:lpstr>
      <vt:lpstr>Normas</vt:lpstr>
      <vt:lpstr>Atbilžu_varianti</vt:lpstr>
      <vt:lpstr>'Kopsavilkums 30%'!Print_Titles</vt:lpstr>
      <vt:lpstr>'Kopsavilkums 60%'!Print_Titles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Daina Pūle</dc:creator>
  <cp:keywords/>
  <dc:description/>
  <cp:lastModifiedBy>Jānis Ruško</cp:lastModifiedBy>
  <cp:revision/>
  <dcterms:created xsi:type="dcterms:W3CDTF">2017-06-27T09:48:56Z</dcterms:created>
  <dcterms:modified xsi:type="dcterms:W3CDTF">2026-07-28T14:01:40Z</dcterms:modified>
  <cp:category/>
  <cp:contentStatus/>
</cp:coreProperties>
</file>